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_rels/sheet2.xml.rels" ContentType="application/vnd.openxmlformats-package.relationships+xml"/>
  <Override PartName="/xl/worksheets/_rels/sheet4.xml.rels" ContentType="application/vnd.openxmlformats-package.relationships+xml"/>
  <Override PartName="/xl/worksheets/_rels/sheet5.xml.rels" ContentType="application/vnd.openxmlformats-package.relationships+xml"/>
  <Override PartName="/xl/sharedStrings.xml" ContentType="application/vnd.openxmlformats-officedocument.spreadsheetml.sharedStrings+xml"/>
  <Override PartName="/xl/media/image1.png" ContentType="image/png"/>
  <Override PartName="/xl/media/image2.png" ContentType="image/png"/>
  <Override PartName="/xl/media/image3.png" ContentType="image/png"/>
  <Override PartName="/xl/media/image4.png" ContentType="image/png"/>
  <Override PartName="/xl/media/image5.png" ContentType="image/png"/>
  <Override PartName="/xl/media/image6.png" ContentType="image/png"/>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2.xml.rels" ContentType="application/vnd.openxmlformats-package.relationships+xml"/>
  <Override PartName="/xl/drawings/_rels/drawing3.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PO" sheetId="1" state="visible" r:id="rId2"/>
    <sheet name="CURVA ABC" sheetId="2" state="visible" r:id="rId3"/>
    <sheet name="QUANTITATIVOS" sheetId="3" state="visible" r:id="rId4"/>
    <sheet name="BDI" sheetId="4" state="visible" r:id="rId5"/>
    <sheet name="ENCARGOS SOCIAIS" sheetId="5" state="visible" r:id="rId6"/>
    <sheet name="CRONOGRAMA" sheetId="6" state="visible" r:id="rId7"/>
    <sheet name="SINAPI" sheetId="7" state="hidden" r:id="rId8"/>
    <sheet name="SINAPI_MO" sheetId="8" state="hidden" r:id="rId9"/>
    <sheet name="COMP" sheetId="9" state="visible" r:id="rId10"/>
  </sheets>
  <definedNames>
    <definedName function="false" hidden="false" localSheetId="3" name="_xlnm.Print_Area" vbProcedure="false">BDI!$A$1:$F$38</definedName>
    <definedName function="false" hidden="false" localSheetId="8" name="_xlnm.Print_Area" vbProcedure="false">COMP!$A$1:$H$41</definedName>
    <definedName function="false" hidden="false" localSheetId="5" name="_xlnm.Print_Area" vbProcedure="false">CRONOGRAMA!$A$1:$AB$19</definedName>
    <definedName function="false" hidden="false" localSheetId="1" name="_xlnm.Print_Area" vbProcedure="false">'CURVA ABC'!$A$1:$U$30</definedName>
    <definedName function="false" hidden="true" localSheetId="1" name="_xlnm._FilterDatabase" vbProcedure="false">'CURVA ABC'!$A$8:$U$14</definedName>
    <definedName function="false" hidden="false" localSheetId="4" name="_xlnm.Print_Area" vbProcedure="false">'ENCARGOS SOCIAIS'!$A$1:$D$53</definedName>
    <definedName function="false" hidden="false" localSheetId="0" name="_xlnm.Print_Area" vbProcedure="false">PO!$A$1:$S$30</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<sst xmlns="http://schemas.openxmlformats.org/spreadsheetml/2006/main" count="47501" uniqueCount="23689">
  <si>
    <t xml:space="preserve">PLANILHA ORÇAMENTÁRIA GLOBAL</t>
  </si>
  <si>
    <t xml:space="preserve">OBRA/SERVIÇO</t>
  </si>
  <si>
    <t xml:space="preserve">CONTRATAÇÃO DE EMPRESA PARA EXECUÇÃO DE ENSAIOS DE SOLOS</t>
  </si>
  <si>
    <t xml:space="preserve">LOCAL</t>
  </si>
  <si>
    <t xml:space="preserve">DIVERSOS</t>
  </si>
  <si>
    <t xml:space="preserve">ÁREA (m²)</t>
  </si>
  <si>
    <t xml:space="preserve">-</t>
  </si>
  <si>
    <t xml:space="preserve">DATA</t>
  </si>
  <si>
    <t xml:space="preserve">BDI</t>
  </si>
  <si>
    <t xml:space="preserve">ITEM</t>
  </si>
  <si>
    <t xml:space="preserve">FONTE</t>
  </si>
  <si>
    <t xml:space="preserve">CÓDIGO</t>
  </si>
  <si>
    <t xml:space="preserve">DATA PREÇO</t>
  </si>
  <si>
    <t xml:space="preserve">DESCRIÇÃO</t>
  </si>
  <si>
    <t xml:space="preserve">UN</t>
  </si>
  <si>
    <t xml:space="preserve">QT</t>
  </si>
  <si>
    <t xml:space="preserve">CUSTO UNITÁRIO SEM BDI (R$)</t>
  </si>
  <si>
    <t xml:space="preserve">CUSTO TOTAL SEM BDI (R$)</t>
  </si>
  <si>
    <t xml:space="preserve">PREÇO UNITÁRIO COM BDI (R$)</t>
  </si>
  <si>
    <t xml:space="preserve">PREÇO TOTAL COM BDI (R$)</t>
  </si>
  <si>
    <t xml:space="preserve">MATERIAL</t>
  </si>
  <si>
    <t xml:space="preserve">MÃO DE OBRA</t>
  </si>
  <si>
    <t xml:space="preserve">TOTAL</t>
  </si>
  <si>
    <t xml:space="preserve">TOTAL DO ORÇAMENTO</t>
  </si>
  <si>
    <t xml:space="preserve">COMP</t>
  </si>
  <si>
    <t xml:space="preserve">CPU 01</t>
  </si>
  <si>
    <t xml:space="preserve">04/2026</t>
  </si>
  <si>
    <t xml:space="preserve">CPU 02</t>
  </si>
  <si>
    <t xml:space="preserve">CPU 03</t>
  </si>
  <si>
    <t xml:space="preserve">CPU 04</t>
  </si>
  <si>
    <t xml:space="preserve">CPU 05</t>
  </si>
  <si>
    <t xml:space="preserve">CPU 06</t>
  </si>
  <si>
    <t xml:space="preserve">CPU 07</t>
  </si>
  <si>
    <t xml:space="preserve">REFERÊNCIA DE PREÇO : SINAPI 06/2026 E DAER 01/2021 (AJUSTADO POR ÍNDICES DE REAJUSTAMENTO DE OBRAS RODOVIÁRIAS DNIT PARA 06/2026)</t>
  </si>
  <si>
    <t xml:space="preserve"> </t>
  </si>
  <si>
    <t xml:space="preserve">CURVA ABC</t>
  </si>
  <si>
    <t xml:space="preserve">TOTAL (%)</t>
  </si>
  <si>
    <t xml:space="preserve">SOMATÓRIO</t>
  </si>
  <si>
    <t xml:space="preserve">06/26</t>
  </si>
  <si>
    <t xml:space="preserve">total</t>
  </si>
  <si>
    <t xml:space="preserve">ENSAIOS LABORATORIAIS</t>
  </si>
  <si>
    <t xml:space="preserve">Estimada a utilização de 10 pontos por mobilização, considerando histórico dos últimos dois anos</t>
  </si>
  <si>
    <t xml:space="preserve">Calculado através da média de utilização dos últimos dois anos, acrescido de 30%</t>
  </si>
  <si>
    <t xml:space="preserve">PARÂMETROS DE BDI DE ACORDO COM O ACÓRDÃO
2.622/2013 – TCU – PLENÁRIO</t>
  </si>
  <si>
    <r>
      <rPr>
        <i val="true"/>
        <sz val="10"/>
        <rFont val="Arial"/>
        <family val="2"/>
      </rPr>
      <t xml:space="preserve">TIPO DE OBRA: </t>
    </r>
    <r>
      <rPr>
        <b val="true"/>
        <sz val="10"/>
        <rFont val="Arial"/>
        <family val="2"/>
      </rPr>
      <t xml:space="preserve">CONSTRUÇÃO E REFORMA DE EDIFÍCIOS</t>
    </r>
  </si>
  <si>
    <t xml:space="preserve">DESONERAÇÃO:</t>
  </si>
  <si>
    <t xml:space="preserve">SIM</t>
  </si>
  <si>
    <t xml:space="preserve">Itens</t>
  </si>
  <si>
    <t xml:space="preserve">Adotado</t>
  </si>
  <si>
    <t xml:space="preserve">1º Quartil</t>
  </si>
  <si>
    <t xml:space="preserve">Médio</t>
  </si>
  <si>
    <t xml:space="preserve">3º Quartil</t>
  </si>
  <si>
    <t xml:space="preserve">Administração Central – AC</t>
  </si>
  <si>
    <t xml:space="preserve">Seguro e Garantia – SG</t>
  </si>
  <si>
    <t xml:space="preserve">Risco – R</t>
  </si>
  <si>
    <t xml:space="preserve">Despesas Financeiras – DF</t>
  </si>
  <si>
    <t xml:space="preserve">Lucro – L</t>
  </si>
  <si>
    <t xml:space="preserve">Tributos (impostos COFINS 3%, e  PIS 0,65%) - CP</t>
  </si>
  <si>
    <t xml:space="preserve">Tributos (ISS, variável de acordo com o município) – ISS</t>
  </si>
  <si>
    <t xml:space="preserve">Tributos (Contribuição Previdenciária sobre a Receita Bruta - 0% ou 2,7% - Desoneração) – CPRB</t>
  </si>
  <si>
    <t xml:space="preserve">BDI COM desoneração (Fórmula Acórdão TCU) – BDI</t>
  </si>
  <si>
    <t xml:space="preserve">Fórmula adotada para cálculo do BDI: </t>
  </si>
  <si>
    <t xml:space="preserve"> BDI =</t>
  </si>
  <si>
    <t xml:space="preserve">(1+AC + S + R + G)*(1 + DF)*(1+L)</t>
  </si>
  <si>
    <t xml:space="preserve"> - 1</t>
  </si>
  <si>
    <t xml:space="preserve">(1-T)</t>
  </si>
  <si>
    <t xml:space="preserve">Fórmula adotada para cálculo das Despesas Financeiras: </t>
  </si>
  <si>
    <r>
      <rPr>
        <b val="true"/>
        <sz val="11"/>
        <rFont val="Arial"/>
        <family val="2"/>
      </rPr>
      <t xml:space="preserve">DF =[ (1+(SELIC/100))</t>
    </r>
    <r>
      <rPr>
        <b val="true"/>
        <vertAlign val="superscript"/>
        <sz val="11"/>
        <rFont val="Arial"/>
        <family val="2"/>
      </rPr>
      <t xml:space="preserve">DU/252 </t>
    </r>
    <r>
      <rPr>
        <b val="true"/>
        <sz val="11"/>
        <rFont val="Arial"/>
        <family val="2"/>
      </rPr>
      <t xml:space="preserve">) - 1] x 100</t>
    </r>
  </si>
  <si>
    <t xml:space="preserve">*Taxa SELIC vigente</t>
  </si>
  <si>
    <t xml:space="preserve">=</t>
  </si>
  <si>
    <t xml:space="preserve">%</t>
  </si>
  <si>
    <t xml:space="preserve">sinap</t>
  </si>
  <si>
    <r>
      <rPr>
        <sz val="9"/>
        <color rgb="FF000000"/>
        <rFont val="Arial"/>
        <family val="2"/>
      </rPr>
      <t xml:space="preserve">Declaro que, conforme legislação tributária municipal, a alíquota para o cálculo do ISS para Construção e Reforma de Edifícios é de </t>
    </r>
    <r>
      <rPr>
        <b val="true"/>
        <sz val="9"/>
        <color rgb="FF000000"/>
        <rFont val="Arial"/>
        <family val="2"/>
      </rPr>
      <t xml:space="preserve">2,00%</t>
    </r>
    <r>
      <rPr>
        <sz val="9"/>
        <color rgb="FF000000"/>
        <rFont val="Arial"/>
        <family val="2"/>
      </rPr>
      <t xml:space="preserve">, incidindo sobre o custo total orçado, resultando, para efeito de cálculo de BDI, um percentual de ISS de 2,00%.</t>
    </r>
  </si>
  <si>
    <t xml:space="preserve">CARNIELO JOSÉ SCHUH</t>
  </si>
  <si>
    <t xml:space="preserve">DEMIS PESSATTO FAQUI</t>
  </si>
  <si>
    <t xml:space="preserve">ENG. CIVIL</t>
  </si>
  <si>
    <t xml:space="preserve">CREA/RS 187512  </t>
  </si>
  <si>
    <t xml:space="preserve">CREA/RS 242325  </t>
  </si>
  <si>
    <t xml:space="preserve">VANIR RAMOS DE AZEVEDO</t>
  </si>
  <si>
    <t xml:space="preserve">SEC. MUN. DE PLANEJAMENTO E MOBILIDADE URBANA</t>
  </si>
  <si>
    <t xml:space="preserve">ENCARGOS SOCIAIS SOBRE MÃO DE OBRA COM DESONERAÇÃO</t>
  </si>
  <si>
    <t xml:space="preserve">RIO GRANDE DO SUL</t>
  </si>
  <si>
    <t xml:space="preserve">VIGÊNCIA A PARTIR DE 01/2026</t>
  </si>
  <si>
    <t xml:space="preserve">HORISTA</t>
  </si>
  <si>
    <t xml:space="preserve">MENSALISTA</t>
  </si>
  <si>
    <t xml:space="preserve">GRUPO A</t>
  </si>
  <si>
    <t xml:space="preserve">A</t>
  </si>
  <si>
    <t xml:space="preserve">A1</t>
  </si>
  <si>
    <t xml:space="preserve">INSS</t>
  </si>
  <si>
    <t xml:space="preserve">A2</t>
  </si>
  <si>
    <t xml:space="preserve">SESI</t>
  </si>
  <si>
    <t xml:space="preserve">A3</t>
  </si>
  <si>
    <t xml:space="preserve">SENAI</t>
  </si>
  <si>
    <t xml:space="preserve">A4</t>
  </si>
  <si>
    <t xml:space="preserve">INCRA</t>
  </si>
  <si>
    <t xml:space="preserve">A5</t>
  </si>
  <si>
    <t xml:space="preserve">SEBRAE</t>
  </si>
  <si>
    <t xml:space="preserve">A6</t>
  </si>
  <si>
    <t xml:space="preserve">Salário Educação</t>
  </si>
  <si>
    <t xml:space="preserve">A7</t>
  </si>
  <si>
    <t xml:space="preserve">Seguro Contra Acidentes de Trabalho </t>
  </si>
  <si>
    <t xml:space="preserve">A8</t>
  </si>
  <si>
    <t xml:space="preserve">FGTS</t>
  </si>
  <si>
    <t xml:space="preserve">A9</t>
  </si>
  <si>
    <t xml:space="preserve">SECONCI</t>
  </si>
  <si>
    <t xml:space="preserve">Total</t>
  </si>
  <si>
    <t xml:space="preserve">GRUPO B</t>
  </si>
  <si>
    <t xml:space="preserve">B1</t>
  </si>
  <si>
    <t xml:space="preserve">Repouso Semanal Remunerado </t>
  </si>
  <si>
    <t xml:space="preserve">Não incide</t>
  </si>
  <si>
    <t xml:space="preserve">B2</t>
  </si>
  <si>
    <t xml:space="preserve">Feriados</t>
  </si>
  <si>
    <t xml:space="preserve">B3</t>
  </si>
  <si>
    <t xml:space="preserve">Auxílio Enfermidade</t>
  </si>
  <si>
    <t xml:space="preserve">B4</t>
  </si>
  <si>
    <t xml:space="preserve">13º Salário</t>
  </si>
  <si>
    <t xml:space="preserve">B5</t>
  </si>
  <si>
    <t xml:space="preserve">Licença Paternidade</t>
  </si>
  <si>
    <t xml:space="preserve">B6</t>
  </si>
  <si>
    <t xml:space="preserve">Faltas Justificadas</t>
  </si>
  <si>
    <t xml:space="preserve">B7</t>
  </si>
  <si>
    <t xml:space="preserve">Dias de Chuvas </t>
  </si>
  <si>
    <t xml:space="preserve">B8</t>
  </si>
  <si>
    <t xml:space="preserve">Auxílio Acidente de Trabalho </t>
  </si>
  <si>
    <t xml:space="preserve">B9</t>
  </si>
  <si>
    <t xml:space="preserve">Férias gozadas</t>
  </si>
  <si>
    <t xml:space="preserve">B10</t>
  </si>
  <si>
    <t xml:space="preserve">Salário maternidade</t>
  </si>
  <si>
    <t xml:space="preserve">B</t>
  </si>
  <si>
    <t xml:space="preserve">GRUPO C</t>
  </si>
  <si>
    <t xml:space="preserve">C1</t>
  </si>
  <si>
    <t xml:space="preserve">Aviso Prévio Indenizado </t>
  </si>
  <si>
    <t xml:space="preserve">C2</t>
  </si>
  <si>
    <t xml:space="preserve">Aviso Prévio Trabalhado </t>
  </si>
  <si>
    <t xml:space="preserve">C3</t>
  </si>
  <si>
    <t xml:space="preserve">Férias Indenizadas</t>
  </si>
  <si>
    <t xml:space="preserve">C4</t>
  </si>
  <si>
    <t xml:space="preserve">Depósito Rescisão Sem Justa Causa </t>
  </si>
  <si>
    <t xml:space="preserve">C5</t>
  </si>
  <si>
    <t xml:space="preserve">Indenização Adicional</t>
  </si>
  <si>
    <t xml:space="preserve">C</t>
  </si>
  <si>
    <t xml:space="preserve">GRUPO D</t>
  </si>
  <si>
    <t xml:space="preserve">D1</t>
  </si>
  <si>
    <t xml:space="preserve">Reincidência de Grupo A sobre Grupo B (sem considerar INNS sobre 13º, conforme Lei nº 14.973/2024)</t>
  </si>
  <si>
    <t xml:space="preserve">D2</t>
  </si>
  <si>
    <t xml:space="preserve">Reincidência de Grupo A sobre Aviso Prévio Trabalhado e Reincidência do FGTS sobre Aviso Prévio Indenizado</t>
  </si>
  <si>
    <t xml:space="preserve">D</t>
  </si>
  <si>
    <t xml:space="preserve">TOTAL PARA ENCARGOS SOCIAIS (A + B + C + D)</t>
  </si>
  <si>
    <t xml:space="preserve">Fonte: Informação Dias de Chuva – INMET</t>
  </si>
  <si>
    <t xml:space="preserve">CRONOGRAMA FÍSICO FINANCEIRO</t>
  </si>
  <si>
    <r>
      <rPr>
        <sz val="8"/>
        <color rgb="FFC9211E"/>
        <rFont val="Arial"/>
        <family val="2"/>
      </rPr>
      <t xml:space="preserve">SOMA DAS PARCELAS P/ CONFERÊNCIA </t>
    </r>
    <r>
      <rPr>
        <b val="true"/>
        <sz val="8"/>
        <color rgb="FFC9211E"/>
        <rFont val="Arial"/>
        <family val="2"/>
      </rPr>
      <t xml:space="preserve">(NÃO IMPRIMIR)</t>
    </r>
  </si>
  <si>
    <t xml:space="preserve">OBRA</t>
  </si>
  <si>
    <t xml:space="preserve">ÁREA</t>
  </si>
  <si>
    <t xml:space="preserve">SERVIÇOS</t>
  </si>
  <si>
    <t xml:space="preserve">R$</t>
  </si>
  <si>
    <t xml:space="preserve">1.1</t>
  </si>
  <si>
    <t xml:space="preserve">1.2</t>
  </si>
  <si>
    <t xml:space="preserve">1.3</t>
  </si>
  <si>
    <t xml:space="preserve">1.4</t>
  </si>
  <si>
    <t xml:space="preserve">1.5</t>
  </si>
  <si>
    <t xml:space="preserve">1.6</t>
  </si>
  <si>
    <t xml:space="preserve">1.7</t>
  </si>
  <si>
    <t xml:space="preserve">ACUMULADO</t>
  </si>
  <si>
    <t xml:space="preserve">SINAPI - Sistema Nacional de Pesquisa de Custos e Índices da Construção Civil</t>
  </si>
  <si>
    <t xml:space="preserve">RELATÓRIO DE CUSTOS DE COMPOSIÇÕES - ENCARGOS SOCIAIS COM DESONERAÇÃO</t>
  </si>
  <si>
    <t xml:space="preserve">Mês de Referência:</t>
  </si>
  <si>
    <t xml:space="preserve">horista</t>
  </si>
  <si>
    <t xml:space="preserve">Data de emissão:</t>
  </si>
  <si>
    <t xml:space="preserve">mensalista</t>
  </si>
  <si>
    <t xml:space="preserve">descrição</t>
  </si>
  <si>
    <t xml:space="preserve">un</t>
  </si>
  <si>
    <t xml:space="preserve">CUSTO TOTAL</t>
  </si>
  <si>
    <t xml:space="preserve">% MAO DE OBRA</t>
  </si>
  <si>
    <t xml:space="preserve">CUSTO MAO DE OBRA</t>
  </si>
  <si>
    <t xml:space="preserve">piso podotátil de alerta ou direcional, de concreto, assentado sobre argamassa. af_03/2024</t>
  </si>
  <si>
    <t xml:space="preserve">m2</t>
  </si>
  <si>
    <t xml:space="preserve">rampa de acessibilidade em concreto moldado in loco, em calçada nova com largura maior ou igual à 3,00 m, fck 25mpa, com piso podotátil. af_03/2024</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</si>
  <si>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</si>
  <si>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</si>
  <si>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</si>
  <si>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em concreto pré moldado, em calçada nova com largura maior ou igual à 3,00 m, fck 25mpa, com piso podotátil. af_03/2024</t>
  </si>
  <si>
    <t xml:space="preserve">rampa de acessibilidade em concreto pré moldado, em calçada pré existente com largura maior ou igual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</si>
  <si>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</si>
  <si>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m</t>
  </si>
  <si>
    <t xml:space="preserve">rampa de acessibilidade para acesso a edificações com inclinação de 8,33% em concreto moldado in loco, com largura de 1,50m, fck 25mpa, não armada, com junta a cada 2m com corte à seco. af_03/2024</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</si>
  <si>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</si>
  <si>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</si>
  <si>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</si>
  <si>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</si>
  <si>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</si>
  <si>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</si>
  <si>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</si>
  <si>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</si>
  <si>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</si>
  <si>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</si>
  <si>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</si>
  <si>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</si>
  <si>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14x19x29 cm (espessura 14 cm), fbk = 8 mpa, utilizando colher de pedreiro. af_10/2022</t>
  </si>
  <si>
    <t xml:space="preserve">alvenaria de blocos de concreto estrutural 14x19x29 cm (espessura 14 cm), fbk = 8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</si>
  <si>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</si>
  <si>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</si>
  <si>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</si>
  <si>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</si>
  <si>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blocos de concreto estrutural 14x19x39 cm (espessura 14 cm), fbk = 8 mpa, utilizando colher de pedreiro. af_10/2022</t>
  </si>
  <si>
    <t xml:space="preserve">alvenaria de blocos de concreto estrutural 14x19x39 cm (espessura 14 cm), fbk = 8 mpa, utilizando palheta. af_10/2022</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</si>
  <si>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</si>
  <si>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</si>
  <si>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</si>
  <si>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</si>
  <si>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</si>
  <si>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</si>
  <si>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</si>
  <si>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</si>
  <si>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</si>
  <si>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</si>
  <si>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</si>
  <si>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</si>
  <si>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</si>
  <si>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</si>
  <si>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</si>
  <si>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</si>
  <si>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</si>
  <si>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</si>
  <si>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</si>
  <si>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</si>
  <si>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</si>
  <si>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</si>
  <si>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</si>
  <si>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</si>
  <si>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</si>
  <si>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</si>
  <si>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</si>
  <si>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</si>
  <si>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</si>
  <si>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</si>
  <si>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</si>
  <si>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</si>
  <si>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</si>
  <si>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</si>
  <si>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</si>
  <si>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</si>
  <si>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</si>
  <si>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</si>
  <si>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</si>
  <si>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</si>
  <si>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</si>
  <si>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</si>
  <si>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</si>
  <si>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</si>
  <si>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</si>
  <si>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</si>
  <si>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</si>
  <si>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</si>
  <si>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</si>
  <si>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</si>
  <si>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</si>
  <si>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</si>
  <si>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</si>
  <si>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</si>
  <si>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</si>
  <si>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</si>
  <si>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embasamento com bloco estrutural de cerâmica, de 14x19x29cm e argamassa de assentamento com preparo em betoneira. af_05/2020</t>
  </si>
  <si>
    <t xml:space="preserve">m3</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</si>
  <si>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</si>
  <si>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</si>
  <si>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</si>
  <si>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</si>
  <si>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</si>
  <si>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 de solo-cimento (tijolo ecológico) de 7x15x30cm (espessura 15cm).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</si>
  <si>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</si>
  <si>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</si>
  <si>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</si>
  <si>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</si>
  <si>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</si>
  <si>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</si>
  <si>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</si>
  <si>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</si>
  <si>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</si>
  <si>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</si>
  <si>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</si>
  <si>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</si>
  <si>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</si>
  <si>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</si>
  <si>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</si>
  <si>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</si>
  <si>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</si>
  <si>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</si>
  <si>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</si>
  <si>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</si>
  <si>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</si>
  <si>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</si>
  <si>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</si>
  <si>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</si>
  <si>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</si>
  <si>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</si>
  <si>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</si>
  <si>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</si>
  <si>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</si>
  <si>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</si>
  <si>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250 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</si>
  <si>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</si>
  <si>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</si>
  <si>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</si>
  <si>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</si>
  <si>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</si>
  <si>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</si>
  <si>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250 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</si>
  <si>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</si>
  <si>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</si>
  <si>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</si>
  <si>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</si>
  <si>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</si>
  <si>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</si>
  <si>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250 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</si>
  <si>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</si>
  <si>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</si>
  <si>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</si>
  <si>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</si>
  <si>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</si>
  <si>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250 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</si>
  <si>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</si>
  <si>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</si>
  <si>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</si>
  <si>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</si>
  <si>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250 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</si>
  <si>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</si>
  <si>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</si>
  <si>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</si>
  <si>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</si>
  <si>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</si>
  <si>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250 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</si>
  <si>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</si>
  <si>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</si>
  <si>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</si>
  <si>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</si>
  <si>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</si>
  <si>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</si>
  <si>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250 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</si>
  <si>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</si>
  <si>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</si>
  <si>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</si>
  <si>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</si>
  <si>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</si>
  <si>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</si>
  <si>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250 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</si>
  <si>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</si>
  <si>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</si>
  <si>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</si>
  <si>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</si>
  <si>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</si>
  <si>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</si>
  <si>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250 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</si>
  <si>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</si>
  <si>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</si>
  <si>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</si>
  <si>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</si>
  <si>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</si>
  <si>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</si>
  <si>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250 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</si>
  <si>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</si>
  <si>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</si>
  <si>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</si>
  <si>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</si>
  <si>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</si>
  <si>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</si>
  <si>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</si>
  <si>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</si>
  <si>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</si>
  <si>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</si>
  <si>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</si>
  <si>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250 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</si>
  <si>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</si>
  <si>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</si>
  <si>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</si>
  <si>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</si>
  <si>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</si>
  <si>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250 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</si>
  <si>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</si>
  <si>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</si>
  <si>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</si>
  <si>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</si>
  <si>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</si>
  <si>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</si>
  <si>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250 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</si>
  <si>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</si>
  <si>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</si>
  <si>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</si>
  <si>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</si>
  <si>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</si>
  <si>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</si>
  <si>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250 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</si>
  <si>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</si>
  <si>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</si>
  <si>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</si>
  <si>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</si>
  <si>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</si>
  <si>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</si>
  <si>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250 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</si>
  <si>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</si>
  <si>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</si>
  <si>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</si>
  <si>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</si>
  <si>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</si>
  <si>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250 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</si>
  <si>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</si>
  <si>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</si>
  <si>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</si>
  <si>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</si>
  <si>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</si>
  <si>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250 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</si>
  <si>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</si>
  <si>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</si>
  <si>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</si>
  <si>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</si>
  <si>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</si>
  <si>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250 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</si>
  <si>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</si>
  <si>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</si>
  <si>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</si>
  <si>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</si>
  <si>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</si>
  <si>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</si>
  <si>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250 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</si>
  <si>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</si>
  <si>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</si>
  <si>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</si>
  <si>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</si>
  <si>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</si>
  <si>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250 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</si>
  <si>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</si>
  <si>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</si>
  <si>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</si>
  <si>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</si>
  <si>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</si>
  <si>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250 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</si>
  <si>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</si>
  <si>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</si>
  <si>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</si>
  <si>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</si>
  <si>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</si>
  <si>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montagem de armadura de estacas, diâmetro = 10,0 mm. af_09/2021_ps</t>
  </si>
  <si>
    <t xml:space="preserve">kg</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</si>
  <si>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</si>
  <si>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</si>
  <si>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</si>
  <si>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</si>
  <si>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</si>
  <si>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</si>
  <si>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</si>
  <si>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</si>
  <si>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</si>
  <si>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</si>
  <si>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</si>
  <si>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</si>
  <si>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</si>
  <si>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</si>
  <si>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</si>
  <si>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</si>
  <si>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</si>
  <si>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</si>
  <si>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</si>
  <si>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</si>
  <si>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</si>
  <si>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</si>
  <si>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</si>
  <si>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</si>
  <si>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</si>
  <si>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</si>
  <si>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</si>
  <si>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</si>
  <si>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</si>
  <si>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</si>
  <si>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</si>
  <si>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</si>
  <si>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</si>
  <si>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</si>
  <si>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</si>
  <si>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</si>
  <si>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</si>
  <si>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</si>
  <si>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</si>
  <si>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</si>
  <si>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</si>
  <si>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</si>
  <si>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</si>
  <si>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</si>
  <si>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</si>
  <si>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</si>
  <si>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</si>
  <si>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</si>
  <si>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</si>
  <si>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</si>
  <si>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</si>
  <si>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</si>
  <si>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</si>
  <si>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</si>
  <si>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</si>
  <si>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</si>
  <si>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</si>
  <si>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</si>
  <si>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</si>
  <si>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</si>
  <si>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</si>
  <si>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</si>
  <si>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</si>
  <si>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</si>
  <si>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</si>
  <si>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</si>
  <si>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</si>
  <si>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</si>
  <si>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</si>
  <si>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</si>
  <si>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</si>
  <si>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</si>
  <si>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</si>
  <si>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</si>
  <si>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</si>
  <si>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</si>
  <si>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</si>
  <si>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execução de microrrevestimento faixa 2 dnit. af_10/2025</t>
  </si>
  <si>
    <t xml:space="preserve">execução de microrrevestimento faixa 3 dnit. af_10/2025</t>
  </si>
  <si>
    <t xml:space="preserve">execução de pavimento com aplicação de concreto asfáltico, camada de binder - exclusive carga e transporte. af_10/2025</t>
  </si>
  <si>
    <t xml:space="preserve">execução de pavimento com aplicação de concreto asfáltico, camada de rolamento - exclusive carga e transporte. af_10/2025</t>
  </si>
  <si>
    <t xml:space="preserve">execução de pavimento com aplicação de pré-misturado a frio, camada de binder - exclusive carga e transporte. af_10/2025</t>
  </si>
  <si>
    <t xml:space="preserve">execução de pavimento com aplicação de pré-misturado a frio, camada de rolamento - exclusive carga e transporte. af_10/2025</t>
  </si>
  <si>
    <t xml:space="preserve">fresagem de pavimento asfáltico, com largura da via maior que 10,00 m, em locais com nivel alto de interferência. af_10/2025</t>
  </si>
  <si>
    <t xml:space="preserve">fresagem de pavimento asfáltico, com largura da via maior que 10,00 m, em locais com nivel baixo de interferência. af_10/2025</t>
  </si>
  <si>
    <t xml:space="preserve">fresagem de pavimento asfáltico, com largura da via maior que 6,00 m e menor ou igual 10,00 m, em locais com nivel alto de interferência. af_10/2025</t>
  </si>
  <si>
    <t xml:space="preserve">fresagem de pavimento asfáltico, com largura da via maior que 6,00 m e menor ou igual 10,00 m, em locais com nivel baixo de interferência. af_10/2025</t>
  </si>
  <si>
    <t xml:space="preserve">fresagem de pavimento asfáltico, com largura da via menor ou igual 6,00 m, em locais com nivel alto de interferência. af_10/2025</t>
  </si>
  <si>
    <t xml:space="preserve">fresagem de pavimento asfáltico, com largura da via menor ou igual 6,00 m, em locais com nivel baixo de interferência. af_10/2025</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</si>
  <si>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</si>
  <si>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</si>
  <si>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</si>
  <si>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</si>
  <si>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</si>
  <si>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</si>
  <si>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</si>
  <si>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</si>
  <si>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</si>
  <si>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</si>
  <si>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</si>
  <si>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</si>
  <si>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</si>
  <si>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</si>
  <si>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</si>
  <si>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</si>
  <si>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</si>
  <si>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</si>
  <si>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</si>
  <si>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</si>
  <si>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</si>
  <si>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</si>
  <si>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</si>
  <si>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</si>
  <si>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</si>
  <si>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</si>
  <si>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</si>
  <si>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</si>
  <si>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</si>
  <si>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</si>
  <si>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</si>
  <si>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</si>
  <si>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</si>
  <si>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</si>
  <si>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</si>
  <si>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</si>
  <si>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</si>
  <si>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</si>
  <si>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</si>
  <si>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</si>
  <si>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</si>
  <si>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</si>
  <si>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</si>
  <si>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</si>
  <si>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</si>
  <si>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</si>
  <si>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</si>
  <si>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</si>
  <si>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</si>
  <si>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</si>
  <si>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</si>
  <si>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</si>
  <si>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</si>
  <si>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</si>
  <si>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</si>
  <si>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</si>
  <si>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</si>
  <si>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</si>
  <si>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</si>
  <si>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</si>
  <si>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</si>
  <si>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</si>
  <si>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</si>
  <si>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</si>
  <si>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</si>
  <si>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</si>
  <si>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</si>
  <si>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</si>
  <si>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</si>
  <si>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</si>
  <si>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</si>
  <si>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</si>
  <si>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</si>
  <si>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</si>
  <si>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</si>
  <si>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</si>
  <si>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</si>
  <si>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</si>
  <si>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</si>
  <si>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</si>
  <si>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</si>
  <si>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</si>
  <si>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</si>
  <si>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</si>
  <si>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</si>
  <si>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</si>
  <si>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</si>
  <si>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</si>
  <si>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</si>
  <si>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</si>
  <si>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</si>
  <si>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</si>
  <si>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</si>
  <si>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</si>
  <si>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</si>
  <si>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</si>
  <si>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</si>
  <si>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</si>
  <si>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</si>
  <si>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</si>
  <si>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</si>
  <si>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</si>
  <si>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</si>
  <si>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</si>
  <si>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</si>
  <si>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</si>
  <si>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</si>
  <si>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</si>
  <si>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</si>
  <si>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</si>
  <si>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</si>
  <si>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</si>
  <si>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</si>
  <si>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</si>
  <si>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</si>
  <si>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</si>
  <si>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</si>
  <si>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</si>
  <si>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</si>
  <si>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</si>
  <si>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</si>
  <si>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</si>
  <si>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</si>
  <si>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</si>
  <si>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</si>
  <si>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</si>
  <si>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</si>
  <si>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</si>
  <si>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</si>
  <si>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</si>
  <si>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</si>
  <si>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</si>
  <si>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</si>
  <si>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</si>
  <si>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</si>
  <si>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</si>
  <si>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</si>
  <si>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</si>
  <si>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</si>
  <si>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</si>
  <si>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</si>
  <si>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</si>
  <si>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</si>
  <si>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</si>
  <si>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</si>
  <si>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</si>
  <si>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</si>
  <si>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</si>
  <si>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</si>
  <si>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</si>
  <si>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</si>
  <si>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</si>
  <si>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</si>
  <si>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</si>
  <si>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</si>
  <si>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</si>
  <si>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</si>
  <si>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</si>
  <si>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</si>
  <si>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</si>
  <si>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</si>
  <si>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</si>
  <si>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</si>
  <si>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</si>
  <si>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</si>
  <si>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</si>
  <si>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</si>
  <si>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</si>
  <si>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</si>
  <si>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</si>
  <si>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</si>
  <si>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</si>
  <si>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</si>
  <si>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</si>
  <si>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</si>
  <si>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</si>
  <si>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</si>
  <si>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</si>
  <si>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</si>
  <si>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</si>
  <si>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</si>
  <si>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</si>
  <si>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</si>
  <si>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</si>
  <si>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</si>
  <si>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</si>
  <si>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</si>
  <si>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</si>
  <si>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</si>
  <si>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</si>
  <si>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</si>
  <si>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</si>
  <si>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</si>
  <si>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</si>
  <si>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</si>
  <si>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</si>
  <si>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</si>
  <si>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</si>
  <si>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</si>
  <si>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</si>
  <si>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</si>
  <si>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</si>
  <si>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</si>
  <si>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</si>
  <si>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</si>
  <si>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</si>
  <si>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</si>
  <si>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</si>
  <si>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</si>
  <si>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</si>
  <si>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</si>
  <si>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</si>
  <si>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</si>
  <si>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</si>
  <si>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</si>
  <si>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</si>
  <si>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</si>
  <si>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</si>
  <si>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</si>
  <si>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</si>
  <si>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</si>
  <si>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</si>
  <si>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</si>
  <si>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</si>
  <si>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</si>
  <si>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</si>
  <si>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</si>
  <si>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</si>
  <si>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</si>
  <si>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</si>
  <si>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</si>
  <si>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</si>
  <si>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</si>
  <si>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</si>
  <si>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</si>
  <si>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</si>
  <si>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</si>
  <si>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</si>
  <si>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</si>
  <si>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</si>
  <si>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</si>
  <si>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</si>
  <si>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</si>
  <si>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</si>
  <si>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</si>
  <si>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</si>
  <si>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</si>
  <si>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</si>
  <si>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</si>
  <si>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</si>
  <si>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</si>
  <si>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</si>
  <si>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</si>
  <si>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</si>
  <si>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</si>
  <si>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</si>
  <si>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</si>
  <si>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</si>
  <si>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</si>
  <si>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</si>
  <si>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</si>
  <si>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</si>
  <si>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</si>
  <si>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</si>
  <si>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</si>
  <si>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</si>
  <si>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</si>
  <si>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</si>
  <si>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</si>
  <si>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</si>
  <si>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</si>
  <si>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</si>
  <si>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</si>
  <si>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</si>
  <si>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</si>
  <si>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</si>
  <si>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</si>
  <si>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</si>
  <si>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</si>
  <si>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</si>
  <si>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</si>
  <si>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</si>
  <si>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</si>
  <si>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</si>
  <si>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1200 mm, junta elástica, instalado em local com alto nível de interferências (não inclui fornecimento). af_03/2024</t>
  </si>
  <si>
    <t xml:space="preserve">assentamento de tubo de concreto para redes coletoras de esgoto sanitário, diâmetro de 1200 mm, junta elástica, instalado em local com baixo nível de interferências (não inclui fornecimento). af_03/2024</t>
  </si>
  <si>
    <t xml:space="preserve">assentamento de tubo de concreto para redes coletoras de esgoto sanitário, diâmetro de 1500 mm, junta elástica, instalado em local com alto nível de interferências (não inclui fornecimento). af_03/2024</t>
  </si>
  <si>
    <t xml:space="preserve">assentamento de tubo de concreto para redes coletoras de esgoto sanitário, diâmetro de 1500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</si>
  <si>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</si>
  <si>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</si>
  <si>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</si>
  <si>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</si>
  <si>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</si>
  <si>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</si>
  <si>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</si>
  <si>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</si>
  <si>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</si>
  <si>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</si>
  <si>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</si>
  <si>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</si>
  <si>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</si>
  <si>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</si>
  <si>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</si>
  <si>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</si>
  <si>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</si>
  <si>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</si>
  <si>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</si>
  <si>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</si>
  <si>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</si>
  <si>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</si>
  <si>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</si>
  <si>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</si>
  <si>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</si>
  <si>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</si>
  <si>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</si>
  <si>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</si>
  <si>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</si>
  <si>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</si>
  <si>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</si>
  <si>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</si>
  <si>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</si>
  <si>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</si>
  <si>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</si>
  <si>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</si>
  <si>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</si>
  <si>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</si>
  <si>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</si>
  <si>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</si>
  <si>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</si>
  <si>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</si>
  <si>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1200 mm, junta elástica, instalado em local com alto nível de interferências - fornecimento e assentamento. af_03/2024</t>
  </si>
  <si>
    <t xml:space="preserve">tubo de concreto para redes coletoras de esgoto sanitário, diâmetro de 1200 mm, junta elástica, instalado em local com baixo nível de interferências - fornecimento e assentamento. af_03/2024</t>
  </si>
  <si>
    <t xml:space="preserve">tubo de concreto para redes coletoras de esgoto sanitário, diâmetro de 1500 mm, junta elástica, instalado em local com alto nível de interferências - fornecimento e assentamento. af_03/2024</t>
  </si>
  <si>
    <t xml:space="preserve">tubo de concreto para redes coletoras de esgoto sanitário, diâmetro de 1500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</si>
  <si>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</si>
  <si>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</si>
  <si>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</si>
  <si>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</si>
  <si>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</si>
  <si>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</si>
  <si>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</si>
  <si>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</si>
  <si>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</si>
  <si>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</si>
  <si>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</si>
  <si>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</si>
  <si>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</si>
  <si>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</si>
  <si>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</si>
  <si>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</si>
  <si>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</si>
  <si>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</si>
  <si>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</si>
  <si>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</si>
  <si>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</si>
  <si>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</si>
  <si>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</si>
  <si>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</si>
  <si>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</si>
  <si>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</si>
  <si>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</si>
  <si>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</si>
  <si>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</si>
  <si>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</si>
  <si>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</si>
  <si>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</si>
  <si>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</si>
  <si>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</si>
  <si>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</si>
  <si>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</si>
  <si>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</si>
  <si>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</si>
  <si>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</si>
  <si>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</si>
  <si>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</si>
  <si>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</si>
  <si>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</si>
  <si>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</si>
  <si>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</si>
  <si>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</si>
  <si>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</si>
  <si>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</si>
  <si>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</si>
  <si>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</si>
  <si>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</si>
  <si>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</si>
  <si>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</si>
  <si>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</si>
  <si>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</si>
  <si>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</si>
  <si>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</si>
  <si>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</si>
  <si>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</si>
  <si>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</si>
  <si>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</si>
  <si>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</si>
  <si>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</si>
  <si>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</si>
  <si>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</si>
  <si>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</si>
  <si>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</si>
  <si>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</si>
  <si>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</si>
  <si>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</si>
  <si>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</si>
  <si>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</si>
  <si>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</si>
  <si>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</si>
  <si>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</si>
  <si>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</si>
  <si>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</si>
  <si>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</si>
  <si>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</si>
  <si>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</si>
  <si>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</si>
  <si>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</si>
  <si>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</si>
  <si>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</si>
  <si>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</si>
  <si>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</si>
  <si>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</si>
  <si>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</si>
  <si>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</si>
  <si>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</si>
  <si>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</si>
  <si>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</si>
  <si>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</si>
  <si>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</si>
  <si>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</si>
  <si>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</si>
  <si>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</si>
  <si>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</si>
  <si>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</si>
  <si>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</si>
  <si>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</si>
  <si>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</si>
  <si>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</si>
  <si>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</si>
  <si>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</si>
  <si>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</si>
  <si>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</si>
  <si>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</si>
  <si>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</si>
  <si>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</si>
  <si>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</si>
  <si>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</si>
  <si>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</si>
  <si>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</si>
  <si>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</si>
  <si>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</si>
  <si>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</si>
  <si>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</si>
  <si>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</si>
  <si>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</si>
  <si>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</si>
  <si>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</si>
  <si>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</si>
  <si>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</si>
  <si>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</si>
  <si>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</si>
  <si>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</si>
  <si>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</si>
  <si>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</si>
  <si>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</si>
  <si>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</si>
  <si>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</si>
  <si>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</si>
  <si>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</si>
  <si>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</si>
  <si>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</si>
  <si>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</si>
  <si>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</si>
  <si>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</si>
  <si>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</si>
  <si>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</si>
  <si>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</si>
  <si>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</si>
  <si>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</si>
  <si>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</si>
  <si>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</si>
  <si>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</si>
  <si>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</si>
  <si>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</si>
  <si>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</si>
  <si>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</si>
  <si>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</si>
  <si>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</si>
  <si>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</si>
  <si>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</si>
  <si>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</si>
  <si>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</si>
  <si>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</si>
  <si>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</si>
  <si>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</si>
  <si>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</si>
  <si>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</si>
  <si>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</si>
  <si>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</si>
  <si>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</si>
  <si>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</si>
  <si>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</si>
  <si>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</si>
  <si>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</si>
  <si>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</si>
  <si>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</si>
  <si>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</si>
  <si>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</si>
  <si>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</si>
  <si>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</si>
  <si>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</si>
  <si>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</si>
  <si>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</si>
  <si>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de imprimação com asfalto diluído cm-30, para obras de construção de pavimentos. af_09/2024</t>
  </si>
  <si>
    <t xml:space="preserve">execução de imprimação com asfalto diluído cm-30, para obras de reconstrução de pavimentos. af_09/2024</t>
  </si>
  <si>
    <t xml:space="preserve">execução de pintura de ligação com emulsão asfáltica rr-2c, para obras de construção de pavimentos. af_09/2024</t>
  </si>
  <si>
    <t xml:space="preserve">execução de pintura de ligação com emulsão asfáltica rr-2c, para obras de reconstrução de pavimentos.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</si>
  <si>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</si>
  <si>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</si>
  <si>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</si>
  <si>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</si>
  <si>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</si>
  <si>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</si>
  <si>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</si>
  <si>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</si>
  <si>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</si>
  <si>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</si>
  <si>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</si>
  <si>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</si>
  <si>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</si>
  <si>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</si>
  <si>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</si>
  <si>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</si>
  <si>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</si>
  <si>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</si>
  <si>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</si>
  <si>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</si>
  <si>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</si>
  <si>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</si>
  <si>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</si>
  <si>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</si>
  <si>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</si>
  <si>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</si>
  <si>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</si>
  <si>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</si>
  <si>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</si>
  <si>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</si>
  <si>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</si>
  <si>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</si>
  <si>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</si>
  <si>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</si>
  <si>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</si>
  <si>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</si>
  <si>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</si>
  <si>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</si>
  <si>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</si>
  <si>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</si>
  <si>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</si>
  <si>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</si>
  <si>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</si>
  <si>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</si>
  <si>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</si>
  <si>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</si>
  <si>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</si>
  <si>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</si>
  <si>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</si>
  <si>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</si>
  <si>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</si>
  <si>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</si>
  <si>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</si>
  <si>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</si>
  <si>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</si>
  <si>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</si>
  <si>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</si>
  <si>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</si>
  <si>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</si>
  <si>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</si>
  <si>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</si>
  <si>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</si>
  <si>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</si>
  <si>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</si>
  <si>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</si>
  <si>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</si>
  <si>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</si>
  <si>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</si>
  <si>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</si>
  <si>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</si>
  <si>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</si>
  <si>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</si>
  <si>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</si>
  <si>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</si>
  <si>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</si>
  <si>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</si>
  <si>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</si>
  <si>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</si>
  <si>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</si>
  <si>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</si>
  <si>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</si>
  <si>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</si>
  <si>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</si>
  <si>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</si>
  <si>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</si>
  <si>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</si>
  <si>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</si>
  <si>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</si>
  <si>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</si>
  <si>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</si>
  <si>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</si>
  <si>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</si>
  <si>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</si>
  <si>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</si>
  <si>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</si>
  <si>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</si>
  <si>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</si>
  <si>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</si>
  <si>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</si>
  <si>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</si>
  <si>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</si>
  <si>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</si>
  <si>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</si>
  <si>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</si>
  <si>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</si>
  <si>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</si>
  <si>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</si>
  <si>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</si>
  <si>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</si>
  <si>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</si>
  <si>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</si>
  <si>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</si>
  <si>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</si>
  <si>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</si>
  <si>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</si>
  <si>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</si>
  <si>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</si>
  <si>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</si>
  <si>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</si>
  <si>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</si>
  <si>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</si>
  <si>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</si>
  <si>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</si>
  <si>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</si>
  <si>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</si>
  <si>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</si>
  <si>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</si>
  <si>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</si>
  <si>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</si>
  <si>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</si>
  <si>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</si>
  <si>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</si>
  <si>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</si>
  <si>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</si>
  <si>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</si>
  <si>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</si>
  <si>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</si>
  <si>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</si>
  <si>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</si>
  <si>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</si>
  <si>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</si>
  <si>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</si>
  <si>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</si>
  <si>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</si>
  <si>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</si>
  <si>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</si>
  <si>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</si>
  <si>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</si>
  <si>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</si>
  <si>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</si>
  <si>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</si>
  <si>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</si>
  <si>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</si>
  <si>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</si>
  <si>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</si>
  <si>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</si>
  <si>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</si>
  <si>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</si>
  <si>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</si>
  <si>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</si>
  <si>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</si>
  <si>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</si>
  <si>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</si>
  <si>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</si>
  <si>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</si>
  <si>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</si>
  <si>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</si>
  <si>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</si>
  <si>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</si>
  <si>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</si>
  <si>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</si>
  <si>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</si>
  <si>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</si>
  <si>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</si>
  <si>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</si>
  <si>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</si>
  <si>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</si>
  <si>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</si>
  <si>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</si>
  <si>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</si>
  <si>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</si>
  <si>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</si>
  <si>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</si>
  <si>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</si>
  <si>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</si>
  <si>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</si>
  <si>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</si>
  <si>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</si>
  <si>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</si>
  <si>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</si>
  <si>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</si>
  <si>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</si>
  <si>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</si>
  <si>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</si>
  <si>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</si>
  <si>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</si>
  <si>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</si>
  <si>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 centrífuga, monofásica, 0,5 cv ou 0,49 hp, hm 6 a 20 m, q 1,2 a 8,3 m3/h - fornecimento e instalação. af_11/2025_ps</t>
  </si>
  <si>
    <t xml:space="preserve">bomba centrífuga, trifásica, 1,0 cv ou 0,99 hp, hm 14 a 40 m, q 0,6 a 8,4 m3/h - fornecimento e instalação. af_11/2025_ps</t>
  </si>
  <si>
    <t xml:space="preserve">bomba centrífuga, trifásica, 1,5 cv ou 1,48 hp, hm 10 a 24 m, q 6,1 a 21,9 m3/h - fornecimento e instalação. af_11/2025_ps</t>
  </si>
  <si>
    <t xml:space="preserve">bomba centrífuga, trifásica, 1,5 cv ou 1,48 hp, hm 10 a 24 m, q 6,1 a 21,9 m3/h, 2 unidades, incluso quadro elétrico - fornecimento e instalação. af_11/2025</t>
  </si>
  <si>
    <t xml:space="preserve">bomba centrífuga, trifásica, 1,5 cv ou 1,48 hp, hm 10 a 70 m, q 1,8 a 5,3 m3/h - fornecimento e instalação. af_11/2025_ps</t>
  </si>
  <si>
    <t xml:space="preserve">bomba centrífuga, trifásica, 10 cv ou 9,86 hp, hm 85 a 140 m, q 4,2 a 14,9 m3/h - fornecimento e instalação. af_11/2025_ps</t>
  </si>
  <si>
    <t xml:space="preserve">bomba centrífuga, trifásica, 3 cv ou 2,96 hp, hm 34 a 40 m, q 8,6 a 14,8 m3/h - fornecimento e instalação. af_11/2025_ps</t>
  </si>
  <si>
    <t xml:space="preserve">bomba centrífuga, trifásica, 3 cv ou 2,96 hp, hm 34 a 40 m, q 8,6 a 14,8 m3/h, 2 unidades, incluso quadro elétrico - fornecimento e instalação. af_11/2025</t>
  </si>
  <si>
    <t xml:space="preserve">bomba submersível, trifásica, 3,80 cv ou 3,75 hp, hm 5 a 25,5 m, q 3,6 a 61,2 m3/h - fornecimento e instalação. af_11/2025</t>
  </si>
  <si>
    <t xml:space="preserve">chave de boia automática superior/inferior 15a/250v - fornecimento e instalação. af_11/2025</t>
  </si>
  <si>
    <t xml:space="preserve">conjunto flutuante de sucção de 1", technik ou equivalente - fornecimento e instalação. af_11/2025</t>
  </si>
  <si>
    <t xml:space="preserve">instalação de bomba centrífuga, monofásica, 0,5 cv ou 0,49 hp, hm 6 a 20 m, q 1,2 a 8,3 m3/h (sem fornecimento). af_11/2025_ps</t>
  </si>
  <si>
    <t xml:space="preserve">instalação de bomba centrífuga, trifásica, 1,0 cv ou 0,99 hp, hm 14 a 40 m, q 0,6 a 8,4 m3/h (sem fornecimento). af_11/2025_ps</t>
  </si>
  <si>
    <t xml:space="preserve">instalação de bomba centrífuga, trifásica, 1,5 cv ou 1,48 hp (sem fornecimento). af_11/2025_ps</t>
  </si>
  <si>
    <t xml:space="preserve">instalação de bomba centrífuga, trifásica, 10 cv ou 9,86 hp, hm 85 a 140 m, q 4,2 a 14,9 m3/h (sem fornecimento). af_11/2025_ps</t>
  </si>
  <si>
    <t xml:space="preserve">instalação de bomba centrífuga, trifásica, 3 cv ou 2,96 hp, hm 34 a 40 m, q 8,6 a 14,8 m3/h (sem fornecimento). af_11/2025_ps</t>
  </si>
  <si>
    <t xml:space="preserve">instalação de bomba submersível, trifásica, 3,80 cv ou 3,75 hp, hm 5 a 25,5 m, q 3,6 a 61,2 m3/h (sem fornecimento). af_11/2025</t>
  </si>
  <si>
    <t xml:space="preserve">instalação de moto bomba horizontal até 10 cv, hm 75 a 80 m, q 25,4 a 48 m3/h (sem fornecimento). af_11/2025_ps</t>
  </si>
  <si>
    <t xml:space="preserve">instalação de moto bomba horizontal de 12,5 a 25 cv, hm 140 m (sem fornecimento). af_11/2025_ps</t>
  </si>
  <si>
    <t xml:space="preserve">instalação de moto bomba submersível até 10 cv, hm 21 m (sem fornecimento). af_11/2025</t>
  </si>
  <si>
    <t xml:space="preserve">instalação de moto bomba submersível de 11 a 25 cv, hm 33 m (sem fornecimento). af_11/2025</t>
  </si>
  <si>
    <t xml:space="preserve">moto bomba horizontal até 10 cv, hm 75 a 80 m, q 25,4 a 48 m3/h- fornecimento e instalação. af_11/2025</t>
  </si>
  <si>
    <t xml:space="preserve">moto bomba horizontal de 12,5 a 25cv, hm 140 m - fornecimento e instalação. af_11/2025</t>
  </si>
  <si>
    <t xml:space="preserve">moto bomba submersível até 10 cv, hm 21 m - fornecimento e instalação. af_11/2025</t>
  </si>
  <si>
    <t xml:space="preserve">moto bomba submersível de 11 a 25 cv, hm 33 m - fornecimento e instalação. af_11/2025</t>
  </si>
  <si>
    <t xml:space="preserve">fornecimento e instalação de brise de alumínio b57, com pintura eletrostática branca, acabamento liso, fixado em porta-painel ranhurado. af_03/2024</t>
  </si>
  <si>
    <t xml:space="preserve">fornecimento e instalação de brise de aluzinc sl4, com pintura eletrostática branca, inclinação de 45°, acabamento liso, fixado em porta-painel ranhurado. af_03/2024</t>
  </si>
  <si>
    <t xml:space="preserve">fornecimento e instalação de caixa de alumínio protetora para condensadora de ar-condicionado, pintura eletrostática branca, dimensões 100 cm x 78 cm x 50 cm. af_03/2024</t>
  </si>
  <si>
    <t xml:space="preserve">fornecimento e instalação de conjunto de brise em requadro de alumínio deslizante, com perfis internos tubulares fixos, com pintura eletrostática branca, acabamento, 150 cm x 265 cm. af_03/2024</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</si>
  <si>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</si>
  <si>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</si>
  <si>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</si>
  <si>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</si>
  <si>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</si>
  <si>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</si>
  <si>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</si>
  <si>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</si>
  <si>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</si>
  <si>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</si>
  <si>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</si>
  <si>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</si>
  <si>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</si>
  <si>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</si>
  <si>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</si>
  <si>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</si>
  <si>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</si>
  <si>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</si>
  <si>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</si>
  <si>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</si>
  <si>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</si>
  <si>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</si>
  <si>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</si>
  <si>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</si>
  <si>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</si>
  <si>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</si>
  <si>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</si>
  <si>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</si>
  <si>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</si>
  <si>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</si>
  <si>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</si>
  <si>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</si>
  <si>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</si>
  <si>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</si>
  <si>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</si>
  <si>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</si>
  <si>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</si>
  <si>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</si>
  <si>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</si>
  <si>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</si>
  <si>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</si>
  <si>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</si>
  <si>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</si>
  <si>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</si>
  <si>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</si>
  <si>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</si>
  <si>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</si>
  <si>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hidráulica retangular, em concreto pré-moldado, dimensões internas: 1x1x0,5 m. af_12/2020</t>
  </si>
  <si>
    <t xml:space="preserve">caixa enterrada para instalações telefônicas tipo r1, em alvenaria com blocos de concreto, dimensões internas: 0,35x0,60x0,60 m, excluindo tampão. af_12/2020</t>
  </si>
  <si>
    <t xml:space="preserve">caixa enterrada para instalações telefônicas tipo r2, em alvenaria com blocos de concreto, dimensões internas: 0,52x1,07x0,60 m, excluindo tampão. af_12/2020</t>
  </si>
  <si>
    <t xml:space="preserve">caixa enterrada para instalações telefônicas tipo r3, em alvenaria com blocos de concreto, dimensões internas: 1,2x1,5x1,40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</si>
  <si>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</si>
  <si>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</si>
  <si>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</si>
  <si>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</si>
  <si>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</si>
  <si>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</si>
  <si>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</si>
  <si>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</si>
  <si>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</si>
  <si>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</si>
  <si>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</si>
  <si>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</si>
  <si>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</si>
  <si>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</si>
  <si>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</si>
  <si>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</si>
  <si>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</si>
  <si>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</si>
  <si>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</si>
  <si>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</si>
  <si>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</si>
  <si>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</si>
  <si>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</si>
  <si>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</si>
  <si>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</si>
  <si>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</si>
  <si>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</si>
  <si>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</si>
  <si>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</si>
  <si>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</si>
  <si>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</si>
  <si>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</si>
  <si>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</si>
  <si>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</si>
  <si>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</si>
  <si>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</si>
  <si>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</si>
  <si>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</si>
  <si>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</si>
  <si>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</si>
  <si>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</si>
  <si>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</si>
  <si>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</si>
  <si>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</si>
  <si>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</si>
  <si>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caixa com grelha retangular de ferro fundido, em alvenaria com tijolos cerâmicos maciços, dimensões internas: 0,15 x 1,00 x 0,3 m. af_05/2025</t>
  </si>
  <si>
    <t xml:space="preserve">caixa com grelha retangular de ferro fundido, em alvenaria com tijolos cerâmicos maciços, dimensões internas: 0,20 x 1,00 x 0,4 m. af_05/2025</t>
  </si>
  <si>
    <t xml:space="preserve">caixa com grelha retangular de ferro fundido, em alvenaria com tijolos cerâmicos maciços, dimensões internas: 0,30 x 1,00 x 0,5 m. af_05/2025</t>
  </si>
  <si>
    <t xml:space="preserve">canaleta de concreto polimérico com grelha, largura de 13 cm - fornecimento e instalação. af_05/2025</t>
  </si>
  <si>
    <t xml:space="preserve">canaleta meia cana pré-moldada de concreto (d = 20 cm) - fornecimento e instalação. af_05/2025</t>
  </si>
  <si>
    <t xml:space="preserve">canaleta meia cana pré-moldada de concreto (d = 30 cm) - fornecimento e instalação. af_05/2025</t>
  </si>
  <si>
    <t xml:space="preserve">canaleta meia cana pré-moldada de concreto (d = 40 cm) - fornecimento e instalação. af_05/2025</t>
  </si>
  <si>
    <t xml:space="preserve">canaleta meia cana pré-moldada de concreto (d = 50 cm) - fornecimento e instalação. af_05/2025</t>
  </si>
  <si>
    <t xml:space="preserve">canaleta meia cana pré-moldada de concreto (d = 60 cm) - fornecimento e instalação. af_05/2025</t>
  </si>
  <si>
    <t xml:space="preserve">canaleta meia cana pré-moldada de concreto (d = 80 cm) - fornecimento e instalação. af_05/2025</t>
  </si>
  <si>
    <t xml:space="preserve">canaleta pré-moldada de concreto, com grelha perfurada de concreto, geometria retangular, com dimensões internas: l=0,20 m; h=0,20 m; c=*0,60* m - fornecimento e instalação. af_05/2025</t>
  </si>
  <si>
    <t xml:space="preserve">concretagem de valeta/ canaleta moldada in loco. af_05/2025</t>
  </si>
  <si>
    <t xml:space="preserve">execução de canaleta de concreto armado moldada in loco, espessura de 0,1 m, geometria quadrada, com dimensões internas: l=0,20 m; h=0,20 m. af_05/2025</t>
  </si>
  <si>
    <t xml:space="preserve">execução de canaleta de concreto armado moldada in loco, espessura de 0,1 m, geometria quadrada, com dimensões internas: l=0,25 m; h=0,25 m. af_05/2025</t>
  </si>
  <si>
    <t xml:space="preserve">execução de canaleta de concreto armado moldada in loco, espessura de 0,1 m, geometria quadrada, com dimensões internas: l=0,30 m; h=0,30 m. af_05/2025</t>
  </si>
  <si>
    <t xml:space="preserve">execução de canaleta de concreto armado moldada in loco, espessura de 0,1 m, geometria quadrada, com dimensões internas: l=0,35 m; h=0,35 m. af_05/2025</t>
  </si>
  <si>
    <t xml:space="preserve">execução de canaleta de concreto armado moldada in loco, espessura de 0,1 m, geometria quadrada, com dimensões internas: l=0,40 m; h=0,40 m. af_05/2025</t>
  </si>
  <si>
    <t xml:space="preserve">execução de canaleta de concreto armado moldada in loco, espessura de 0,1 m, geometria quadrada, com dimensões internas: l=0,50 m; h=0,50 m. af_05/2025</t>
  </si>
  <si>
    <t xml:space="preserve">execução de canaleta de concreto armado moldada in loco, espessura de 0,1 m, geometria quadrada, com dimensões internas: l=0,60 m; h=0,60 m. af_05/2025</t>
  </si>
  <si>
    <t xml:space="preserve">execução de canaleta de concreto moldado in loco, com grelha de concreto; espessura de 0,15 m, geometria retangular, com dimensões internas: l=0,4 m; h=*0,3*m. af_05/2025</t>
  </si>
  <si>
    <t xml:space="preserve">execução de canaleta de concreto moldado in loco, com grelha de concreto; espessura de 0,15 m, geometria retangular, com dimensões internas: l=0,60 m; h=0,50 m. af_05/2025</t>
  </si>
  <si>
    <t xml:space="preserve">execução de canaleta de concreto moldado in loco, com grelha de concreto; espessura de 0,15 m, geometria retangular, com dimensões internas:l=*0,6* m; h=* 0,3* m. af_05/2025</t>
  </si>
  <si>
    <t xml:space="preserve">execução de canaleta de concreto moldado in loco, com grelha de concreto; espessura de 0,20 m, geometria retangular, com dimensões internas: l=0,80 m; h=0,30 m. af_05/2025</t>
  </si>
  <si>
    <t xml:space="preserve">execução de canaleta de concreto moldado in loco, com grelha de concreto; espessura de 0,20 m, geometria retangular, com dimensões internas: l=0,80 m; h=0,60 m. af_05/2025</t>
  </si>
  <si>
    <t xml:space="preserve">execução de canaleta de concreto moldado in loco, com grelha de concreto; espessura de 0,20 m, geometria retangular, com dimensões internas: l=0,80 m; h=0,90 m. af_05/2025</t>
  </si>
  <si>
    <t xml:space="preserve">execução de valeta de concreto armado moldado in loco, espessura de 0,08 m, geometria trapeizoidal, com dimensões internas: b1=*1,20* m; b2=*0,4* m; h=0,4 m. af_05/2025</t>
  </si>
  <si>
    <t xml:space="preserve">execução de valeta de concreto armado moldado in loco, espessura de 0,08 m, geometria trapeizoidal, com dimensões internas: b1=0,6 m; b2=0,20 m; h=0,20 m. af_05/2025</t>
  </si>
  <si>
    <t xml:space="preserve">execução de valeta de concreto armado moldado in loco, espessura de 0,08 m, geometria trapeizoidal, com dimensões internas: b1=0,7 m; b2=0,30 m; h=0,20 m. af_05/2025</t>
  </si>
  <si>
    <t xml:space="preserve">execução de valeta de concreto armado moldado in loco, espessura de 0,08 m, geometria trapeizoidal, com dimensões internas: b1=0,8 m; b2=0,30 m; h=0,25 m. af_05/2025</t>
  </si>
  <si>
    <t xml:space="preserve">execução de valeta de concreto armado moldado in loco, espessura de 0,08 m, geometria trapeizoidal, com dimensões internas: b1=0,9 m; b2=0,30 m; h=0,30 m. af_05/2025</t>
  </si>
  <si>
    <t xml:space="preserve">execução de valeta de concreto armado moldado in loco, espessura de 0,08 m, geometria trapeizoidal, com dimensões internas: b1=1,0 m; b2=0,40 m; h=0,30 m. af_05/2025</t>
  </si>
  <si>
    <t xml:space="preserve">execução de valeta de concreto armado moldado in loco, espessura de 0,08 m, geometria trapeizoidal, com dimensões internas: b1=1,1 m; b2=0,40 m; h=0,35 m. af_05/2025</t>
  </si>
  <si>
    <t xml:space="preserve">execução de valeta de concreto moldado in loco, espessura de 0,08 m, geometria trapeizoidal, com dimensões internas: b1=*1,0* m; b2=0,40 m; h=*0,30* m. af_05/2025</t>
  </si>
  <si>
    <t xml:space="preserve">execução de valeta de concreto moldado in loco, espessura de 0,08 m, geometria trapeizoidal, com dimensões internas: b1=*1,2* m; b2=*0,4* m; h= 0,4 m. af_05/2025</t>
  </si>
  <si>
    <t xml:space="preserve">execução de valeta de concreto moldado in loco, espessura de 0,08 m, geometria trapeizoidal, com dimensões internas: b1=*1,5* m; b2=*0,50* m; h=*0,50* m. af_05/2025</t>
  </si>
  <si>
    <t xml:space="preserve">execução de valeta de concreto moldado in loco, espessura de 0,08 m, geometria trapeizoidal, com dimensões internas: b1=*1,8* m; b2=*0,60* m; h=*0,6* m. af_05/2025</t>
  </si>
  <si>
    <t xml:space="preserve">execução de valeta de concreto moldado in loco, espessura de 0,08 m, geometria trapeizoidal, com dimensões internas: b1=*2,0* m; b2=*0,8* m; h=0,6 m. af_05/2025</t>
  </si>
  <si>
    <t xml:space="preserve">execução de valeta de concreto moldado in loco, espessura de 0,08 m, geometria trapeizoidal, com dimensões internas: b1=0,6m; b2=0,20 m; h=0,20 m. af_05/2025</t>
  </si>
  <si>
    <t xml:space="preserve">execução de valeta de concreto moldado in loco, espessura de 0,08 m, geometria trapeizoidal, com dimensões internas: b1=0,7 m; b2=0,30 m; h=0,20 m. af_05/2025</t>
  </si>
  <si>
    <t xml:space="preserve">execução de valeta de concreto moldado in loco, espessura de 0,08 m, geometria trapeizoidal, com dimensões internas: b1=0,8 m; b2=0,30 m; h=0,25 m. af_05/2025</t>
  </si>
  <si>
    <t xml:space="preserve">execução de valeta de concreto moldado in loco, espessura de 0,08 m, geometria trapeizoidal, com dimensões internas: b1=0,9 m; b2=0,30 m; h=0,30 m. af_05/2025</t>
  </si>
  <si>
    <t xml:space="preserve">execução de valeta de concreto moldado in loco, espessura de 0,08 m, geometria trapeizoidal, com dimensões internas: b1=1,2 m; b2=0,6 m; h=0,3 m. af_05/2025</t>
  </si>
  <si>
    <t xml:space="preserve">execução de valeta de concreto moldado in loco, espessura de 0,08 m, geometria trapeizoidal, com dimensões internas: b1=1,6 m; b2=1,0 m; h=0,3 m. af_05/2025</t>
  </si>
  <si>
    <t xml:space="preserve">grelha articulada para calha de piso 20x50 cm - fornecimento e instalação. af_05/2025</t>
  </si>
  <si>
    <t xml:space="preserve">grelha de ferro fundido simples com requadro, 150 x 1000 mm, assentada com argamassa 1 : 3 cimento: areia - fornecimento e instalação. af_05/2025</t>
  </si>
  <si>
    <t xml:space="preserve">grelha de ferro fundido simples com requadro, 200 x 1000 mm, assentada com argamassa 1 : 3 cimento: areia - fornecimento e instalação. af_05/2025</t>
  </si>
  <si>
    <t xml:space="preserve">grelha de ferro fundido simples com requadro, 300 x 1000 mm, assentada com argamassa 1 : 3 cimento: areia - fornecimento e instalação. af_05/2025</t>
  </si>
  <si>
    <t xml:space="preserve">grelha para calha de piso 20x50 cm - fornecimento e instalação. af_05/2025</t>
  </si>
  <si>
    <t xml:space="preserve">preparo de solo e gabarito de madeira para valeta moldada in loco com geometria trapezoidal. af_05/2025</t>
  </si>
  <si>
    <t xml:space="preserve">alambrado em mourões de concreto, com tela de arame galvanizado (inclusive mureta em concreto). af_12/2025</t>
  </si>
  <si>
    <t xml:space="preserve">alambrado em perfis metálicos retangulares com gradil metálico (exclusive mureta em concreto). af_12/2025</t>
  </si>
  <si>
    <t xml:space="preserve">alambrado para quadra poliesportiva, estruturado por tubos de aço galvanizado, (montantes com diâmetro 2", travessas e escoras com diâmetro 1 ¼"), com tela de arame galvanizado, fio 10 bwg e malha quadrada 5x5cm (exceto mureta). af_12/2025</t>
  </si>
  <si>
    <t xml:space="preserve">alambrado para quadra poliesportiva, estruturado por tubos de aço galvanizado, (montantes com diâmetro 2", travessas e escoras com diâmetro 1 ¼"), com tela de arame galvanizado, fio 12 bwg e malha quadrada 5x5cm (exceto mureta). af_12/2025</t>
  </si>
  <si>
    <t xml:space="preserve">alambrado para quadra poliesportiva, estruturado por tubos de aço galvanizado, (montantes com diâmetro 2", travessas e escoras com diâmetro 1 ¼"), com tela de arame galvanizado, fio 14 bwg e malha quadrada 5x5cm (exceto mureta). af_12/2025</t>
  </si>
  <si>
    <t xml:space="preserve">cerca com mourões de concreto, reto, 15x15 cm, h= 2,30 m, espaçamento de 2,5 m, cravados 0,5 m, escoras de 10x10 cm a cada 50 m, com 12 fios de arame de aço ovalado 15x17 - fornecimento e instalação. af_12/2025</t>
  </si>
  <si>
    <t xml:space="preserve">cerca com mourões de concreto, reto, 15x15 cm,h= 2,30 m, espaçamento de 2,5 m, cravados 0,5 m, escoras de 10x10 cm a cada 50 m, com 9 fios de arame de aço ovalado 15x17 - fornecimento e instalação. af_12/2025</t>
  </si>
  <si>
    <t xml:space="preserve">cerca com mourões de concreto, reto, h=2,30 m, espaçamento de 2,5 m, cravados 0,5 m, com 4 fios de arame de aço ovalado 15x17 - fornecimento e instalação. af_12/2025</t>
  </si>
  <si>
    <t xml:space="preserve">cerca com mourões de concreto, reto, h=2,30 m, espaçamento de 2,5 m, cravados 0,5 m, com 4 fios de arame farpado nº 14 ou 16 classe 250 - fornecimento e instalação. af_12/2025</t>
  </si>
  <si>
    <t xml:space="preserve">cerca com mourões de concreto, reto, h=2,30 m, espaçamento de 2,5 m, cravados 0,5 m, com 4 fios de arame misto - fornecimento e instalação. af_12/2025</t>
  </si>
  <si>
    <t xml:space="preserve">cerca com mourões de concreto, reto, h=3,00 m, espaçamento de 2,5 m, cravados 0,5 m, com 4 fios de arame de aço ovalado 15x17 - fornecimento e instalação. af_12/2025</t>
  </si>
  <si>
    <t xml:space="preserve">cerca com mourões de concreto, reto, h=3,00 m, espaçamento de 2,5 m, cravados 0,5 m, com 4 fios de arame farpado nº 14 ou 16 classe 250 - fornecimento e instalação. af_12/2025</t>
  </si>
  <si>
    <t xml:space="preserve">cerca com mourões de concreto, reto, h=3,00 m, espaçamento de 2,5 m, cravados 0,5 m, com 4 fios de arame misto - fornecimento e instalação. af_12/2025</t>
  </si>
  <si>
    <t xml:space="preserve">cerca com mourões de concreto, seção "t" ponta inclinada, 10x10 cm, espaçamento de 2,5 m, cravados 0,5 m, com 11 fios de arame de aço ovalado 15x17 - fornecimento e instalação. af_12/2025</t>
  </si>
  <si>
    <t xml:space="preserve">cerca com mourões de concreto, seção "t" ponta inclinada, 10x10cm, espaçamento de 2,5m, cravados 0,5m, com 11 fios de arame farpado nº 14 ou 16 - fornecimento e instalação. af_12/2025</t>
  </si>
  <si>
    <t xml:space="preserve">cerca com mourões de concreto, seção "t" ponta inclinada, 10x10cm, espaçamento de 2,5m, cravados 0,5m, com 11 fios de arame misto - fornecimento e instalação. af_12/2025</t>
  </si>
  <si>
    <t xml:space="preserve">cerca com mourões de madeira roliça, diâmetro 11 cm, espaçamento de 2,5 m, altura livre de 1,7 m, cravados 0,5 m, com 5 fios de arame de aço ovalado 15x17 - fornecimento e instalação. af_12/2025</t>
  </si>
  <si>
    <t xml:space="preserve">cerca com mourões de madeira roliça, diâmetro 11 cm, espaçamento de 2,5 m, altura livre de 1,7 m, cravados 0,5 m, com 5 fios de arame misto - fornecimento e instalação. af_12/2025</t>
  </si>
  <si>
    <t xml:space="preserve">cerca com mourões de madeira roliça, diâmetro 11cm, espaçamento de 2,5m, altura livre de 1,7m, cravados 0,5m, com 5 fios de arame farpado nº 14 ou 16 classe 250 - fornecimento e instalação. af_12/2025</t>
  </si>
  <si>
    <t xml:space="preserve">cerca com mourões de madeira, 7,5x7,5 cm, espaçamento de 2,5 m, altura livre de 2 m, cravados 0,5 m, com 4 fios de arame farpado nº 14 ou 16 classe 250 - fornecimento e instalação. af_12/2025</t>
  </si>
  <si>
    <t xml:space="preserve">cerca com mourões de madeira, 7,5x7,5cm, espaçamento de 2,5m, altura livre de 2m, cravados 0,5m, com 8 fios de arame farpado nº 14 ou 16 classe 250 - fornecimento e instalação. af_12/2025</t>
  </si>
  <si>
    <t xml:space="preserve">instalação de escoras para alambrado em tubo aço galvanizado com costura, classe média, dn 1.1/4", e = *3,25* mm, peso *3,14* kg/m. af_12/2025</t>
  </si>
  <si>
    <t xml:space="preserve">instalação de mourão de concreto ponta inclinada (curva), *10 x 10* cm, h= *2,60* m + curva de 0,40 m. af_12/2025</t>
  </si>
  <si>
    <t xml:space="preserve">instalação de mourão de concreto ponta inclinada (curva), seção "t", h = 2,80 m + curva com 0,45 m, com furos para fios. af_12/2025</t>
  </si>
  <si>
    <t xml:space="preserve">instalação de mourão de concreto reto, seção quadrada *10 x 10* cm, h= 2,30 a 2,50 m. af_12/2025</t>
  </si>
  <si>
    <t xml:space="preserve">instalação de mourão de concreto reto, seção quadrada *15 x 15* cm, h= 2,30 m. af_12/2025</t>
  </si>
  <si>
    <t xml:space="preserve">instalação de mourão de concreto reto, seção quadrada, *10 x 10* cm, h= 3,00 m. af_12/2025</t>
  </si>
  <si>
    <t xml:space="preserve">instalação de tela de arame galvanizada revestida em pvc, para alambrado com tubos de aço, quadrangular / losangular, fio 2,11 mm (14 bwg), malha 5 x 5 cm, h = 2 m. af_12/2025</t>
  </si>
  <si>
    <t xml:space="preserve">instalação de tela de arame galvanizada revestida em pvc, para alambrado com tubos de aço, quadrangular / losangular, fio 2,77 mm (12 bwg), malha 5 x 5 cm, h = 2 m. af_12/2025</t>
  </si>
  <si>
    <t xml:space="preserve">instalação de tela de arame galvanizada, para alambrado com mourões de concreto, quadrangular / losangular, fio 2,11 mm (14 bwg), malha 8 x 8 cm, h = 2 m, com revestimento em pvc. af_12/2025</t>
  </si>
  <si>
    <t xml:space="preserve">instalação de tela de arame galvanizada, para alambrado com mourões de concreto, quadrangular / losangular, fio 2,11 mm (14 bwg), malha 8 x 8 cm, h = 2 m. af_12/2025</t>
  </si>
  <si>
    <t xml:space="preserve">instalação de tela de arame galvanizada, para alambrado com tubos de aço, quadrangular / losangular, fio 2,11 mm (14 bwg), malha 5 x 5 cm, h = 2 m. af_12/2025</t>
  </si>
  <si>
    <t xml:space="preserve">instalação de tela de arame galvanizada, para alambrado com tubos de aço, quadrangular / losangular, fio 2,77 mm (12 bwg), malha 5 x 5 cm, h = 2 m. af_12/2025</t>
  </si>
  <si>
    <t xml:space="preserve">instalação de travessa para alambrado em tubo aço galvanizado com costura, classe média, dn 1 1/4", e = *3,25* mm, peso *3,14* kg/m, com espaçamento de 2,0 a 2,5 m. af_12/2025</t>
  </si>
  <si>
    <t xml:space="preserve">instalação de travessa para alambrado em tubo aço galvanizado com costura, classe média, dn 1", e = *3,25* mm, peso *3,14* kg/m, com espaçamento de 2,0 a 2,5 m. af_12/2025</t>
  </si>
  <si>
    <t xml:space="preserve">instalação de travessa para alambrado em tubo aço galvanizado com costura, classe média, dn 2 1/2", e = *3,65* mm, peso *6,51* kg/m, com espaçamento de 2,0 a 2,5 m. af_12/2025</t>
  </si>
  <si>
    <t xml:space="preserve">instalação montante, para alambrado com 1 m de altura, em tubo aço galvanizado com costura, classe média, dn 2 1/2", e = *3,65* mm, peso *6,51* kg/m. af_12/2025</t>
  </si>
  <si>
    <t xml:space="preserve">instalação montante, para alambrado com 1 m de altura, em tubo aço galvanizado com costura, classe média, dn 2", e = *3,65* mm, peso *5,10* kg/m. af_12/2025</t>
  </si>
  <si>
    <t xml:space="preserve">instalação montante, para alambrado com 1 m de altura, em tubo aço galvanizado com costura, classe média, dn 3", e = *3,35* mm, peso *7,32* kg/m. af_12/2025</t>
  </si>
  <si>
    <t xml:space="preserve">instalação montante, para alambrado com 2,40 a 5,00 m de altura, em tubo aço galvanizado com costura, classe média, dn 3", e = *3,35* mm, peso *7,32* kg/m. af_12/2025</t>
  </si>
  <si>
    <t xml:space="preserve">instalação montante, para alambrado de 2,40 a 5,00 m de altura, em tubo aço galvanizado com costura, classe média, dn 2 1/2", e = *3,65* mm, peso *6,51* kg/m. af_12/2025</t>
  </si>
  <si>
    <t xml:space="preserve">instalação montante, para alambrado de 2,40 a 5,00 m de altura, em tubo aço galvanizado com costura, classe média, dn 2", e = *3,65* mm, peso *5,10* kg/m. af_12/2025</t>
  </si>
  <si>
    <t xml:space="preserve">portão com mourões de madeira roliça, diâmetro 11 cm, com 5 fios de arame farpado nº 14 classe 250, sem dobradiças - fornecimento e instalação. af_12/2025</t>
  </si>
  <si>
    <t xml:space="preserve">portão de abrir/giro, estruturado por tubos de aço galvanizado, com tela de arame, para pedestre - completo. af_12/2025</t>
  </si>
  <si>
    <t xml:space="preserve">recomposição parcial de arame farpado nº 14 ou 16 classe 250, fixado em cerca com mourões de concreto - fornecimento e instalação. af_12/2025</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</si>
  <si>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</si>
  <si>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</si>
  <si>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</si>
  <si>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</si>
  <si>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</si>
  <si>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</si>
  <si>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</si>
  <si>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</si>
  <si>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</si>
  <si>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</si>
  <si>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</si>
  <si>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</si>
  <si>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</si>
  <si>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</si>
  <si>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</si>
  <si>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</si>
  <si>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</si>
  <si>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</si>
  <si>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</si>
  <si>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</si>
  <si>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</si>
  <si>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</si>
  <si>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</si>
  <si>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</si>
  <si>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</si>
  <si>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</si>
  <si>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</si>
  <si>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</si>
  <si>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</si>
  <si>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</si>
  <si>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</si>
  <si>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</si>
  <si>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</si>
  <si>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</si>
  <si>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</si>
  <si>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</si>
  <si>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</si>
  <si>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</si>
  <si>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</si>
  <si>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</si>
  <si>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</si>
  <si>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</si>
  <si>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</si>
  <si>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</si>
  <si>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</si>
  <si>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</si>
  <si>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</si>
  <si>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</si>
  <si>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execução de revestimento de concreto projetado com espessura de 10 cm, armado com fibras de aço, inclinação de 90°, aplicação contínua, utilizando equipamento de projeção com 3 m3/h de capacidade. af_07/2024</t>
  </si>
  <si>
    <t xml:space="preserve">execução de revestimento de concreto projetado com espessura de 10 cm, armado com fibras de aço, inclinação de 90°, aplicação contínua, utilizando equipamento de projeção com 6 m3/h de capacidade. af_07/2024</t>
  </si>
  <si>
    <t xml:space="preserve">execução de revestimento de concreto projetado com espessura de 10 cm, armado com fibras de aço, inclinação de 90°, aplicação descontínua, utilizando equipamento de projeção com 3 m3/h de capacidade. af_07/2024</t>
  </si>
  <si>
    <t xml:space="preserve">execução de revestimento de concreto projetado com espessura de 10 cm, armado com fibras de aço, inclinação de 90°, aplicação descontínua, utilizando equipamento de projeção com 6 m3/h de capacidade. af_07/2024</t>
  </si>
  <si>
    <t xml:space="preserve">execução de revestimento de concreto projetado com espessura de 10 cm, armado com fibras de aço, inclinação menor que 90°, aplicação contínua, utilizando equipamento de projeção com 3 m3/h de capacidade. af_07/2024</t>
  </si>
  <si>
    <t xml:space="preserve">execução de revestimento de concreto projetado com espessura de 10 cm, armado com fibras de aço, inclinação menor que 90°, aplicação contínua, utilizando equipamento de projeção com 6 m3/h de capacidade. af_07/2024</t>
  </si>
  <si>
    <t xml:space="preserve">execução de revestimento de concreto projetado com espessura de 10 cm, armado com fibras de aço, inclinação menor que 90°, aplicação descontínua, utilizando equipamento de projeção com 3 m3/h de capacidade. af_07/2024</t>
  </si>
  <si>
    <t xml:space="preserve">execução de revestimento de concreto projetado com espessura de 10 cm, armado com fibras de aço, inclinação menor que 90°, aplicação descontínua, utilizando equipamento de projeção com 6 m3/h de capacidade. af_07/2024</t>
  </si>
  <si>
    <t xml:space="preserve">execução de revestimento de concreto projetado com espessura de 10 cm, armado com tela, inclinação de 90°, aplicação contínua, utilizando equipamento de projeção com 3 m3/h de capacidade. af_07/2024</t>
  </si>
  <si>
    <t xml:space="preserve">execução de revestimento de concreto projetado com espessura de 10 cm, armado com tela, inclinação de 90°, aplicação contínua, utilizando equipamento de projeção com 6 m3/h de capacidade. af_07/2024</t>
  </si>
  <si>
    <t xml:space="preserve">execução de revestimento de concreto projetado com espessura de 10 cm, armado com tela, inclinação de 90°, aplicação descontínua, utilizando equipamento de projeção com 3 m3/h de capacidade. af_07/2024</t>
  </si>
  <si>
    <t xml:space="preserve">execução de revestimento de concreto projetado com espessura de 10 cm, armado com tela, inclinação de 90°, aplicação descontínua, utilizando equipamento de projeção com 6 m3/h de capacidade. af_07/2024</t>
  </si>
  <si>
    <t xml:space="preserve">execução de revestimento de concreto projetado com espessura de 10 cm, armado com tela, inclinação menor que 90°, aplicação contínua, utilizando equipamento de projeção com 3 m3/h de capacidade. af_07/2024</t>
  </si>
  <si>
    <t xml:space="preserve">execução de revestimento de concreto projetado com espessura de 10 cm, armado com tela, inclinação menor que 90°, aplicação contínua, utilizando equipamento de projeção com 6 m3/h de capacidade. af_07/2024</t>
  </si>
  <si>
    <t xml:space="preserve">execução de revestimento de concreto projetado com espessura de 10 cm, armado com tela, inclinação menor que 90°, aplicação descontínua, utilizando equipamento de projeção com 3 m3/h de capacidade. af_07/2024</t>
  </si>
  <si>
    <t xml:space="preserve">execução de revestimento de concreto projetado com espessura de 10 cm, armado com tela, inclinação menor que 90°, aplicação descontínua, utilizando equipamento de projeção com 6 m3/h de capacidade. af_07/2024</t>
  </si>
  <si>
    <t xml:space="preserve">execução de revestimento de concreto projetado com espessura de 7 cm, armado com fibras de aço, inclinação de 90°, aplicação contínua, utilizando equipamento de projeção com 3 m3/h de capacidade. af_07/2024</t>
  </si>
  <si>
    <t xml:space="preserve">execução de revestimento de concreto projetado com espessura de 7 cm, armado com fibras de aço, inclinação de 90°, aplicação contínua, utilizando equipamento de projeção com 6 m3/h de capacidade. af_07/2024</t>
  </si>
  <si>
    <t xml:space="preserve">execução de revestimento de concreto projetado com espessura de 7 cm, armado com fibras de aço, inclinação de 90°, aplicação descontínua, utilizando equipamento de projeção com 3 m3/h de capacidade. af_07/2024</t>
  </si>
  <si>
    <t xml:space="preserve">execução de revestimento de concreto projetado com espessura de 7 cm, armado com fibras de aço, inclinação de 90°, aplicação descontínua, utilizando equipamento de projeção com 6 m3/h de capacidade. af_07/2024</t>
  </si>
  <si>
    <t xml:space="preserve">execução de revestimento de concreto projetado com espessura de 7 cm, armado com fibras de aço, inclinação menor que 90°, aplicação contínua, utilizando equipamento de projeção com 3 m3/h de capacidade. af_07/2024</t>
  </si>
  <si>
    <t xml:space="preserve">execução de revestimento de concreto projetado com espessura de 7 cm, armado com fibras de aço, inclinação menor que 90°, aplicação contínua, utilizando equipamento de projeção com 6 m3/h de capacidade. af_07/2024</t>
  </si>
  <si>
    <t xml:space="preserve">execução de revestimento de concreto projetado com espessura de 7 cm, armado com fibras de aço, inclinação menor que 90°, aplicação descontínua, utilizando equipamento de projeção com 3 m3/h de capacidade. af_07/2024</t>
  </si>
  <si>
    <t xml:space="preserve">execução de revestimento de concreto projetado com espessura de 7 cm, armado com fibras de aço, inclinação menor que 90°, aplicação descontínua, utilizando equipamento de projeção com 6 m3/h de capacidade. af_07/2024</t>
  </si>
  <si>
    <t xml:space="preserve">execução de revestimento de concreto projetado com espessura de 7 cm, armado com tela, inclinação de 90°, aplicação contínua, utilizando equipamento de projeção com 3 m3/h de capacidade. af_07/2024</t>
  </si>
  <si>
    <t xml:space="preserve">execução de revestimento de concreto projetado com espessura de 7 cm, armado com tela, inclinação de 90°, aplicação contínua, utilizando equipamento de projeção com 6 m3/h de capacidade. af_07/2024</t>
  </si>
  <si>
    <t xml:space="preserve">execução de revestimento de concreto projetado com espessura de 7 cm, armado com tela, inclinação de 90°, aplicação descontínua, utilizando equipamento de projeção com 3 m3/h de capacidade. af_07/2024</t>
  </si>
  <si>
    <t xml:space="preserve">execução de revestimento de concreto projetado com espessura de 7 cm, armado com tela, inclinação de 90°, aplicação descontínua, utilizando equipamento de projeção com 6 m3/h de capacidade. af_07/2024</t>
  </si>
  <si>
    <t xml:space="preserve">execução de revestimento de concreto projetado com espessura de 7 cm, armado com tela, inclinação menor que 90°, aplicação contínua, utilizando equipamento de projeção com 3 m3/h de capacidade. af_07/2024</t>
  </si>
  <si>
    <t xml:space="preserve">execução de revestimento de concreto projetado com espessura de 7 cm, armado com tela, inclinação menor que 90°, aplicação contínua, utilizando equipamento de projeção com 6 m3/h de capacidade. af_07/2024</t>
  </si>
  <si>
    <t xml:space="preserve">execução de revestimento de concreto projetado com espessura de 7 cm, armado com tela, inclinação menor que 90°, aplicação descontínua, utilizando equipamento de projeção com 3 m3/h de capacidade. af_07/2024</t>
  </si>
  <si>
    <t xml:space="preserve">execução de revestimento de concreto projetado com espessura de 7 cm, armado com tela, inclinação menor que 90°, aplicação descontínua, utilizando equipamento de projeção com 6 m3/h de capacidade. af_07/2024</t>
  </si>
  <si>
    <t xml:space="preserve">revestimento vegetal para solo grampeado verde, através de hidrossemeadura. af_07/2024</t>
  </si>
  <si>
    <t xml:space="preserve">ancoragem ativa para cabo com 1 cordoalha de diâmetro nominal de 12,7 mm. af_08/2022</t>
  </si>
  <si>
    <t xml:space="preserve">ancoragem ativa para cabo com 1 cordoalha de diâmetro nominal de 15,2 mm. af_08/2022</t>
  </si>
  <si>
    <t xml:space="preserve">ancoragem ativa para cabo com 12 cordoalhas de diâmetro nominal de 12,7 mm. af_08/2022</t>
  </si>
  <si>
    <t xml:space="preserve">ancoragem ativa para cabo com 12 cordoalhas de diâmetro nominal de 15,2 mm. af_08/2022</t>
  </si>
  <si>
    <t xml:space="preserve">ancoragem ativa para cabo com 2 cordoalhas de diâmetro nominal de 12,7 mm. af_08/2022</t>
  </si>
  <si>
    <t xml:space="preserve">ancoragem ativa para cabo com 2 cordoalhas de diâmetro nominal de 15,2 mm. af_08/2022</t>
  </si>
  <si>
    <t xml:space="preserve">ancoragem ativa para cabo com 4 cordoalhas de diâmetro nominal de 12,7 mm. af_08/2022</t>
  </si>
  <si>
    <t xml:space="preserve">ancoragem ativa para cabo com 4 cordoalhas de diâmetro nominal de 15,2 mm. af_08/2022</t>
  </si>
  <si>
    <t xml:space="preserve">ancoragem ativa para cabo com 6 cordoalhas de diâmetro nominal de 12,7 mm. af_08/2022</t>
  </si>
  <si>
    <t xml:space="preserve">ancoragem ativa para cabo com 6 cordoalhas de diâmetro nominal de 15,2 mm. af_08/2022</t>
  </si>
  <si>
    <t xml:space="preserve">ancoragem ativa para cabo com 7 cordoalhas de diâmetro nominal de 12,7 mm. af_08/2022</t>
  </si>
  <si>
    <t xml:space="preserve">ancoragem ativa para cabo com 7 cordoalhas de diâmetro nominal de 15,2 mm. af_08/2022</t>
  </si>
  <si>
    <t xml:space="preserve">ancoragem ativa para cordoalha com 7 fios e diâmetro nominal de 12,7 mm. af_08/2022</t>
  </si>
  <si>
    <t xml:space="preserve">ancoragem ativa para cordoalha com 7 fios e diâmetro nominal de 15,2 mm. af_08/2022</t>
  </si>
  <si>
    <t xml:space="preserve">ancoragem passiva para cabo com 1 cordoalha de diâmetro nominal de 12,7 mm. af_08/2022</t>
  </si>
  <si>
    <t xml:space="preserve">ancoragem passiva para cabo com 1 cordoalha de diâmetro nominal de 15,2 mm. af_08/2022</t>
  </si>
  <si>
    <t xml:space="preserve">ancoragem passiva para cabo com 12 cordoalhas de diâmetro nominal de 12,7 mm. af_08/2022</t>
  </si>
  <si>
    <t xml:space="preserve">ancoragem passiva para cabo com 12 cordoalhas de diâmetro nominal de 15,2 mm. af_08/2022</t>
  </si>
  <si>
    <t xml:space="preserve">ancoragem passiva para cabo com 2 cordoalhas de diâmetro nominal de 12,7 mm. af_08/2022</t>
  </si>
  <si>
    <t xml:space="preserve">ancoragem passiva para cabo com 2 cordoalhas de diâmetro nominal de 15,2 mm. af_08/2022</t>
  </si>
  <si>
    <t xml:space="preserve">ancoragem passiva para cabo com 4 cordoalhas de diâmetro nominal de 12,7 mm. af_08/2022</t>
  </si>
  <si>
    <t xml:space="preserve">ancoragem passiva para cabo com 4 cordoalhas de diâmetro nominal de 15,2 mm. af_08/2022</t>
  </si>
  <si>
    <t xml:space="preserve">ancoragem passiva para cabo com 6 cordoalhas de diâmetro nominal de 12,7 mm. af_08/2022</t>
  </si>
  <si>
    <t xml:space="preserve">ancoragem passiva para cabo com 6 cordoalhas de diâmetro nominal de 15,2 mm. af_08/2022</t>
  </si>
  <si>
    <t xml:space="preserve">ancoragem passiva para cabo com 7 cordoalhas de diâmetro nominal de 12,7 mm. af_08/2022</t>
  </si>
  <si>
    <t xml:space="preserve">ancoragem passiva para cabo com 7 cordoalhas de diâmetro nominal de 15,2 mm. af_08/2022</t>
  </si>
  <si>
    <t xml:space="preserve">ancoragem passiva para cordoalha com 7 fios e diâmetro nominal de 12,7 mm. af_08/2022</t>
  </si>
  <si>
    <t xml:space="preserve">ancoragem passiva para cordoalha com 7 fios e diâmetro nominal de 15,2 mm. af_08/2022</t>
  </si>
  <si>
    <t xml:space="preserve">fornecimento e instalação de bainha circular com diâmetro nominal de 35 mm, inclusive injeção de nata de cimento. af_08/2022</t>
  </si>
  <si>
    <t xml:space="preserve">fornecimento e instalação de bainha circular com diâmetro nominal de 40 mm, inclusive injeção de nata de cimento. af_08/2022</t>
  </si>
  <si>
    <t xml:space="preserve">fornecimento e instalação de bainha circular com diâmetro nominal de 50 mm, inclusive injeção de nata de cimento. af_08/2022</t>
  </si>
  <si>
    <t xml:space="preserve">fornecimento e instalação de bainha circular com diâmetro nominal de 55 mm, inclusive injeção de nata de cimento. af_08/2022</t>
  </si>
  <si>
    <t xml:space="preserve">fornecimento e instalação de bainha circular com diâmetro nominal de 60 mm, inclusive injeção de nata de cimento. af_08/2022</t>
  </si>
  <si>
    <t xml:space="preserve">fornecimento e instalação de bainha circular com diâmetro nominal de 65 mm, inclusive injeção de nata de cimento. af_08/2022</t>
  </si>
  <si>
    <t xml:space="preserve">fornecimento e instalação de bainha circular com diâmetro nominal de 80 mm, inclusive injeção de nata de cimento. af_08/2022</t>
  </si>
  <si>
    <t xml:space="preserve">fornecimento e instalação de cabo com cordoalha nua, resistência à tração de 190 kgf/mm² e diâmetro nominal de 12,7 mm, em viga. af_08/2022</t>
  </si>
  <si>
    <t xml:space="preserve">fornecimento e instalação de cabo com cordoalha nua, resistência à tração de 190 kgf/mm² e diâmetro nominal de 15,2 mm, em viga. af_08/2022</t>
  </si>
  <si>
    <t xml:space="preserve">fornecimento e instalação de cabo com cordoalha nua, resistência à tração de 210 kgf/mm² e diâmetro nominal de 12,7 mm, em viga. af_08/2022</t>
  </si>
  <si>
    <t xml:space="preserve">fornecimento e instalação de cabo com cordoalha nua, resistência à tração de 210 kgf/mm² e diâmetro nominal de 15,2 mm, em viga. af_08/2022</t>
  </si>
  <si>
    <t xml:space="preserve">fornecimento e instalação de cordoalha com 7 fios, resistência à tração de 190 kgf/mm² e diâmetro nominal de 12,7 mm, em laje. af_08/2022</t>
  </si>
  <si>
    <t xml:space="preserve">fornecimento e instalação de cordoalha com 7 fios, resistência à tração de 190 kgf/mm² e diâmetro nominal de 12,7 mm, em viga. af_08/2022</t>
  </si>
  <si>
    <t xml:space="preserve">fornecimento e instalação de cordoalha com 7 fios, resistência à tração de 190 kgf/mm² e diâmetro nominal de 15,2 mm, em laje. af_08/2022</t>
  </si>
  <si>
    <t xml:space="preserve">fornecimento e instalação de cordoalha com 7 fios, resistência à tração de 190 kgf/mm² e diâmetro nominal de 15,2 mm, em viga. af_08/2022</t>
  </si>
  <si>
    <t xml:space="preserve">fornecimento e instalação de cordoalha com 7 fios, resistência à tração de 210 kgf/mm² e diâmetro nominal de 12,7 mm, em laje. af_08/2022</t>
  </si>
  <si>
    <t xml:space="preserve">fornecimento e instalação de cordoalha com 7 fios, resistência à tração de 210 kgf/mm² e diâmetro nominal de 12,7 mm, em viga. af_08/2022</t>
  </si>
  <si>
    <t xml:space="preserve">fornecimento e instalação de cordoalha com 7 fios, resistência à tração de 210 kgf/mm² e diâmetro nominal de 15,2 mm, em laje. af_08/2022</t>
  </si>
  <si>
    <t xml:space="preserve">fornecimento e instalação de cordoalha com 7 fios, resistência à tração de 210 kgf/mm² e diâmetro nominal de 15,2 mm, em viga. af_08/2022</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</si>
  <si>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</si>
  <si>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</si>
  <si>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</si>
  <si>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</si>
  <si>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</si>
  <si>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</si>
  <si>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</si>
  <si>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</si>
  <si>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</si>
  <si>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</si>
  <si>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</si>
  <si>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</si>
  <si>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</si>
  <si>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</si>
  <si>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</si>
  <si>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</si>
  <si>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</si>
  <si>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</si>
  <si>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</si>
  <si>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</si>
  <si>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</si>
  <si>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</si>
  <si>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</si>
  <si>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</si>
  <si>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</si>
  <si>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</si>
  <si>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</si>
  <si>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</si>
  <si>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</si>
  <si>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</si>
  <si>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</si>
  <si>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</si>
  <si>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</si>
  <si>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</si>
  <si>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</si>
  <si>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</si>
  <si>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</si>
  <si>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</si>
  <si>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</si>
  <si>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</si>
  <si>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</si>
  <si>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</si>
  <si>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</si>
  <si>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</si>
  <si>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</si>
  <si>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</si>
  <si>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</si>
  <si>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</si>
  <si>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</si>
  <si>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</si>
  <si>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</si>
  <si>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</si>
  <si>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</si>
  <si>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</si>
  <si>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</si>
  <si>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</si>
  <si>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</si>
  <si>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</si>
  <si>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</si>
  <si>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</si>
  <si>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</si>
  <si>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</si>
  <si>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</si>
  <si>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 estaca para instalação de defensas metálicas (guard rail) fixo, inclusive caminhão toco pbt 9.700 kg, potência de 160 cv - chi diurno. af_05/2023</t>
  </si>
  <si>
    <t xml:space="preserve">bate estaca para instalação de defensas metálicas (guard rail) fixo, inclusive caminhão toco pbt 9.700 kg, potência de 160 cv - chp diurno. af_05/2023</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</si>
  <si>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</si>
  <si>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</si>
  <si>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</si>
  <si>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</si>
  <si>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</si>
  <si>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</si>
  <si>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250 l, capacidade de mistura de 175 l, motor elétrico monofásico potência 1cv - chi diurno. af_05/2023</t>
  </si>
  <si>
    <t xml:space="preserve">betoneira capacidade nominal de 250 l, capacidade de mistura de 175 l, motor elétrico monofásico potência 1cv - chp diurno. af_05/2023</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</si>
  <si>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</si>
  <si>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</si>
  <si>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</si>
  <si>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</si>
  <si>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</si>
  <si>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</si>
  <si>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</si>
  <si>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</si>
  <si>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injeção, elétrica, trifásica, potência 7,5 cv - chi diurno. af_08/2025</t>
  </si>
  <si>
    <t xml:space="preserve">bomba de injeção, elétrica, trifásica, potência 7,5 cv- chp diurno. af_08/2025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</si>
  <si>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</si>
  <si>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</si>
  <si>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</si>
  <si>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</si>
  <si>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</si>
  <si>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</si>
  <si>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</si>
  <si>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</si>
  <si>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caldeira a gás com termostato, capacidade 100 litros - chi diurno. af_05/2023</t>
  </si>
  <si>
    <t xml:space="preserve">caldeira a gás com termostato, capacidade 100 litros - chp diurno. af_05/2023</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</si>
  <si>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</si>
  <si>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</si>
  <si>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</si>
  <si>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</si>
  <si>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</si>
  <si>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</si>
  <si>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</si>
  <si>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</si>
  <si>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</si>
  <si>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</si>
  <si>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</si>
  <si>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</si>
  <si>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</si>
  <si>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</si>
  <si>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</si>
  <si>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</si>
  <si>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bitruck tração 8x2, pbt 29.000 kg, peso bruto total combinado (pbtc) *36.000* kg, potência 321 cv, inclusive plataforma guincho-socorro, comprimento útil 10 m, largura 2,60 m com guincho de arraste basculante - chi diurno. af_11/2025</t>
  </si>
  <si>
    <t xml:space="preserve">caminhão bitruck tração 8x2, pbt 29.000 kg, peso bruto total combinado (pbtc) *36.000* kg, potência 321 cv, inclusive plataforma guincho-socorro, comprimento útil 10 m, largura 2,60 m com guincho de arraste basculante - chp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</si>
  <si>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chi diurno. af_11/2025</t>
  </si>
  <si>
    <t xml:space="preserve">caminhão bitruck tração 8x2, pbt 29.000 kg, peso bruto total combinado (pbtc) *36.000* kg, potência 321 cv, inclusive plataforma sobre chassi, comprimento útil 10 m, largura 2,60 m com guincho de arraste e rampa com acionamento eletro-hidráulico - chp diurno. af_11/2025</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</si>
  <si>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</si>
  <si>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</si>
  <si>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</si>
  <si>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</si>
  <si>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</si>
  <si>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</si>
  <si>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</si>
  <si>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</si>
  <si>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14.000 l trucado, peso bruto total 23.000 kg, carga útil máxima 16.540 kg, distância entre eixos 4,8 m, potência 256 cv, inclusive tanque de aço para transporte de água - chi diurno. af_10/2025</t>
  </si>
  <si>
    <t xml:space="preserve">caminhão pipa 14.000 l trucado, peso bruto total 23.000 kg, carga útil máxima 16.540 kg, distância entre eixos 4,8 m, potência 256 cv, inclusive tanque de aço para transporte de água - chp diurno. af_10/2025</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</si>
  <si>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</si>
  <si>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</si>
  <si>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tanque para hidrossemeadura, com capacidade de 8.000 litros, incluindo bomba para lançamento com motor diesel com potência de 105 cv - chi diurno. af_06/2023</t>
  </si>
  <si>
    <t xml:space="preserve">caminhão tanque para hidrossemeadura, com capacidade de 8.000 litros, incluindo bomba para lançamento com motor diesel com potência de 105 cv - chp diurno. af_06/2023</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</si>
  <si>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</si>
  <si>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</si>
  <si>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</si>
  <si>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</si>
  <si>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pbt 16.000 kg, carga útil máx. 10.830 kg, dist. entre eixos 3,56 m, potência 226 cv, inclusive plataforma sobre chassi, comprimento útil 10 m, largura 2,60 m com guincho de arraste e rampa com acionamento eletro-hidráulico - chi diurno. af_11/2025</t>
  </si>
  <si>
    <t xml:space="preserve">caminhão toco, pbt 16.000 kg, carga útil máx. 10.830 kg, dist. entre eixos 3,56 m, potência 226 cv, inclusive plataforma sobre chassi, comprimento útil 10 m, largura 2,60 m com guincho de arraste e rampa com acionamento eletro-hidráulico - chp diurno. af_11/2025</t>
  </si>
  <si>
    <t xml:space="preserve">caminhão toco, pbt 23.000 kg, carga útil máx. 16.540 kg, dist. entre eixos 4,8 m, potência 256 cv, inclusive carroceria fixa aberta de madeira p/ transporte geral de carga seca, dimen. aprox. 2,6 x 12,50 x 0,50 m - chi diurno. af_10/2025</t>
  </si>
  <si>
    <t xml:space="preserve">caminhão toco, pbt 23.000 kg, carga útil máx. 16.540 kg, dist. entre eixos 4,8 m, potência 256 cv, inclusive carroceria fixa aberta de madeira p/ transporte geral de carga seca, dimen. aprox. 2,6 x 12,50 x 0,50 m - chp diurno. af_10/2025</t>
  </si>
  <si>
    <t xml:space="preserve">caminhão toco, pbt 23.000 kg, carga útil máx. 16.540 kg, dist. entre eixos 4,80 m, potência 256 cv, inclusive plataforma guincho-socorro, comprimento útil 10 m, largura 2,60 m com guincho de arraste basculante - chi diurno. af_11/2025</t>
  </si>
  <si>
    <t xml:space="preserve">caminhão toco, pbt 23.000 kg, carga útil máx. 16.540 kg, dist. entre eixos 4,80 m, potência 256 cv, inclusive plataforma guincho-socorro, comprimento útil 10 m, largura 2,60 m com guincho de arraste basculante - chp diurno. af_11/2025</t>
  </si>
  <si>
    <t xml:space="preserve">caminhão toco, pbt 23.000 kg, carga útil máx. 16.540 kg, dist. entre eixos 4,80 m, potência 256 cv, inclusive plataforma sobre chassi, comprimento útil 10 m, largura 2,60 m com guincho de arraste e rampa com acionamento eletro-hidráulico - chi diurno. af_11/2025</t>
  </si>
  <si>
    <t xml:space="preserve">caminhão toco, pbt 23.000 kg, carga útil máx. 16.540 kg, dist. entre eixos 4,80 m, potência 256 cv, inclusive plataforma sobre chassi, comprimento útil 10 m, largura 2,60 m com guincho de arraste e rampa com acionamento eletro-hidráulico - chp diurno. af_11/2025</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</si>
  <si>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</si>
  <si>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</si>
  <si>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</si>
  <si>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</si>
  <si>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</si>
  <si>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</si>
  <si>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cavalo mecânico tração 6x2, pbt combinado 56.000 kg, capacidade máx. tração 66.000 kg, potência 360 cv, inclusive carroceria fixa aberta de madeira p/ transporte geral de carga seca, dimen. aprox. 2,6 x 14,50 x 0,50 m - chi diurno. af_10/2025</t>
  </si>
  <si>
    <t xml:space="preserve">cavalo mecânico tração 6x2, pbt combinado 56.000 kg, capacidade máx. tração 66.000 kg, potência 360 cv, inclusive carroceria fixa aberta de madeira p/ transporte geral de carga seca, dimen. aprox. 2,6 x 14,50 x 0,50 m - chp diurno. af_10/2025</t>
  </si>
  <si>
    <t xml:space="preserve">cavalo mecânico tração 6x2, pbt combinado 56.000 kg, capacidade máx. tração 66.000 kg, potência 360 cv, inclusive prancha rebaixada 3 eixos, dimensões *17,33 x 3,00* m, com rampa de acionamento hidráulico - chi diurno. af_11/2025</t>
  </si>
  <si>
    <t xml:space="preserve">cavalo mecânico tração 6x2, pbt combinado 56.000 kg, capacidade máx. tração 66.000 kg, potência 360 cv, inclusive prancha rebaixada 3 eixos, dimensões *17,33 x 3,00* m, com rampa de acionamento hidráulico - chp diurno. af_11/2025</t>
  </si>
  <si>
    <t xml:space="preserve">cavalo mecânico tração 6x2, pbt combinado 56.000 kg, capacidade máx. tração 66.000 kg, potência 360 cv, inclusive prancha reta 3 eixos, comprimento útil 11,3 m, pescoço de 3,5 m, largura 3,00 m, com rampa de acionamento hidráulico - chi diurno. af_11/2025</t>
  </si>
  <si>
    <t xml:space="preserve">cavalo mecânico tração 6x2, pbt combinado 56.000 kg, capacidade máx. tração 66.000 kg, potência 360 cv, inclusive prancha reta 3 eixos, comprimento útil 11,3 m, pescoço de 3,5 m, largura 3,00 m, com rampa de acionamento hidráulico - chp diurno. af_11/2025</t>
  </si>
  <si>
    <t xml:space="preserve">central de lama bentonítica (depósito de bentonita, misturador de alta turbulência, silos de armazenamento de lama e água, laboratório de controle de qualidade da lama) - chi diurno. af_04/2019</t>
  </si>
  <si>
    <t xml:space="preserve">central de lama bentonítica (depósito de bentonita, misturador de alta turbulência, silos de armazenamento de lama e água, laboratório de controle de qualidade da lama) - chp diurno. af_04/2019</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</si>
  <si>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</si>
  <si>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</si>
  <si>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</si>
  <si>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</si>
  <si>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</si>
  <si>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</si>
  <si>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</si>
  <si>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</si>
  <si>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</si>
  <si>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</si>
  <si>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</si>
  <si>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</si>
  <si>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</si>
  <si>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</si>
  <si>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</si>
  <si>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</si>
  <si>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conjunto cilindro e bomba hidráulica para protensão de monobarras para tirantes, esforço máximo de 30 toneladas - chi diurno. af_05/2023</t>
  </si>
  <si>
    <t xml:space="preserve">conjunto cilindro e bomba hidráulica para protensão de monobarras para tirantes, esforço máximo de 30 toneladas - chp diurno. af_05/2023</t>
  </si>
  <si>
    <t xml:space="preserve">conjunto macaco e bomba hidráulica para protensao de cordoalhas, esforço maximo de 115 toneladas - chi diurno. af_05/2023</t>
  </si>
  <si>
    <t xml:space="preserve">conjunto macaco e bomba hidráulica para protensao de cordoalhas, esforço maximo de 115 toneladas - chp diurno. af_05/2023</t>
  </si>
  <si>
    <t xml:space="preserve">conjunto macaco hidráulico e central de bombeamento motorizado 1,8 kw para protensão de monocabos para concreto protendido, esforço máximo de 20 toneladas - chi diurno. af_05/2022</t>
  </si>
  <si>
    <t xml:space="preserve">conjunto macaco hidráulico e central de bombeamento motorizado 1,8 kw para protensão de monocabos para concreto protendido, esforço máximo de 20 toneladas - chp diurno. af_05/2022</t>
  </si>
  <si>
    <t xml:space="preserve">conjunto macaco hidráulico e central de bombeamento motorizado 1,8 kw para protensão de monocabos para concreto protendido, esforço máximo de 30 toneladas - chi diurno. af_05/2022</t>
  </si>
  <si>
    <t xml:space="preserve">conjunto macaco hidráulico e central de bombeamento motorizado 1,8 kw para protensão de monocabos para concreto protendido, esforço máximo de 30 toneladas - chp diurno. af_05/2022</t>
  </si>
  <si>
    <t xml:space="preserve">cortadeira hidráulica de vergalhão, para aço de diâmetro até 50 mm, motor elétrico trifásico, potência de 5,5 hp a 7,5 hp - chi diurno. af_12/2025</t>
  </si>
  <si>
    <t xml:space="preserve">cortadeira hidráulica de vergalhão, para aço de diâmetro até 50 mm, motor elétrico trifásico, potência de 5,5 hp a 7,5 hp - chp diurno. af_12/2025</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</si>
  <si>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</si>
  <si>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</si>
  <si>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</si>
  <si>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</si>
  <si>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</si>
  <si>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</si>
  <si>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</si>
  <si>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</si>
  <si>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eletromecânica de vergalhão, para aço de diâmetro até 1 1/2", motor elétrico trifásico, potência de 3 hp até 5 hp- chi diurno. af_12/2025</t>
  </si>
  <si>
    <t xml:space="preserve">dobradeira eletromecânica de vergalhão, para aço de diâmetro até 1 1/2", motor elétrico trifásico, potência de 3 hp até 5 hp- chp diurno. af_12/2025</t>
  </si>
  <si>
    <t xml:space="preserve">dobradeira tdc, espessura 1,5mm - chi diurno. af_05/2023</t>
  </si>
  <si>
    <t xml:space="preserve">dobradeira tdc, espessura 1,5mm - chp diurno. af_05/2023</t>
  </si>
  <si>
    <t xml:space="preserve">dosador de areia, capacidade de 26 litros - chi diurno. af_05/2023</t>
  </si>
  <si>
    <t xml:space="preserve">dosador de areia, capacidade de 26 litros - chp diurno. af_05/2023</t>
  </si>
  <si>
    <t xml:space="preserve">enceradeira industrial, 400 mm, 220v, 1 hp - chi diurno. af_05/2023</t>
  </si>
  <si>
    <t xml:space="preserve">enceradeira industrial, 400 mm, 220v, 1 hp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</si>
  <si>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</si>
  <si>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</si>
  <si>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chi diurno. af_06/2023</t>
  </si>
  <si>
    <t xml:space="preserve">escavadeira hidráulica de braço longo (longo alcance) sobre esteiras, caçamba 0,52 m3, peso operacional 24 t, potência líquida 155 hp - chp diurno. af_06/2023</t>
  </si>
  <si>
    <t xml:space="preserve">escavadeira hidráulica sobre esteira, peso operacional 21,00 t, potência nominal 155 hp, com martelo vibratório hidráulico *1200 a 2200* kg - chi diurno. af_11/2025</t>
  </si>
  <si>
    <t xml:space="preserve">escavadeira hidráulica sobre esteira, peso operacional 21,00 t, potência nominal 155 hp, com martelo vibratório hidráulico *1200 a 2200* kg - chp diurno. af_11/2025</t>
  </si>
  <si>
    <t xml:space="preserve">escavadeira hidráulica sobre esteira, peso operacional 21,00 t, potência nominal 155 hp, com torre de cravação para execução de geodreno vertical, lança de 32 m, para dreno fibroquímico de largura padrão (100 mm) - chi diurno. af_12/2025</t>
  </si>
  <si>
    <t xml:space="preserve">escavadeira hidráulica sobre esteira, peso operacional 21,00 t, potência nominal 155 hp, com torre de cravação para execução de geodreno vertical, lança de 32 m, para dreno fibroquímico de largura padrão (100 mm)- chp diurno. af_12/2025</t>
  </si>
  <si>
    <t xml:space="preserve">escavadeira hidráulica sobre esteira, peso operacional entre 22,00 e 23,50 t, potência nominal 139 hp, com martelo rompedor hidráulico 1700 kg - chi diurno. af_04/2019</t>
  </si>
  <si>
    <t xml:space="preserve">escavadeira hidráulica sobre esteira, peso operacional entre 22,00 e 23,50 t, potência nominal 139 hp, com martelo rompedor hidráulico 1700 kg - chp diurno. af_04/2019</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</si>
  <si>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</si>
  <si>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</si>
  <si>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</si>
  <si>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</si>
  <si>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</si>
  <si>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</si>
  <si>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</si>
  <si>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</si>
  <si>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estabilizador de linha e pressão, capacidade de 120 bar, com manômetro de leitura, registro de 1 com retorno e linha - chi diurno. af_05/2023</t>
  </si>
  <si>
    <t xml:space="preserve">estabilizador de linha e pressão, capacidade de 120 bar, com manômetro de leitura, registro de 1 com retorno e linha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</si>
  <si>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</si>
  <si>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</si>
  <si>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</si>
  <si>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</si>
  <si>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furadeira eletromagnética, velocidade (sem carga/ com carga) 450/ 270 rpm, espessura máxima da chapa a ser furada 50 mm, porça de adesão magnética 17000 n, potência 1100 w, alimentção 220 - 60 hz, monofásica - chi diurno. af_08/2019</t>
  </si>
  <si>
    <t xml:space="preserve">furadeira eletromagnética, velocidade (sem carga/ com carga) 450/ 270 rpm, espessura máxima da chapa a ser furada 50 mm, porça de adesão magnética 17000 n, potência 1100 w, alimentção 220 - 60 hz, monofásica - chp diurno. af_08/2019</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</si>
  <si>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</si>
  <si>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</si>
  <si>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</si>
  <si>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</si>
  <si>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</si>
  <si>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</si>
  <si>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</si>
  <si>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</si>
  <si>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</si>
  <si>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</si>
  <si>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</si>
  <si>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</si>
  <si>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</si>
  <si>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</si>
  <si>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diesel, com carenagem, potência standart entre 400 e 460 kva, velocidade de 1800 rpm, frequência de 60 hz - chi diurno. af_05/2023</t>
  </si>
  <si>
    <t xml:space="preserve">grupo gerador diesel, com carenagem, potência standart entre 400 e 460 kva, velocidade de 1800 rpm, frequência de 60 hz - chp diurno. af_05/2023</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</si>
  <si>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</si>
  <si>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</si>
  <si>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</si>
  <si>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</si>
  <si>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</si>
  <si>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</si>
  <si>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</si>
  <si>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</si>
  <si>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derrick, lança de *20* m, carga máxima 10t, potência 45 kw - chi diurno. af_01/2024</t>
  </si>
  <si>
    <t xml:space="preserve">guindaste derrick, lança de *20* m, carga máxima 10t, potência 45 kw - chp diurno. af_01/2024</t>
  </si>
  <si>
    <t xml:space="preserve">guindaste hidraulico autopropelido, com lança treliçada 40 m, capacidade máxima 75 t, equipado com clamshell - chi diurno. af_04/2019</t>
  </si>
  <si>
    <t xml:space="preserve">guindaste hidraulico autopropelido, com lança treliçada 40 m, capacidade máxima 75 t, equipado com clamshell - chp diurno. af_04/2019</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</si>
  <si>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</si>
  <si>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</si>
  <si>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</si>
  <si>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</si>
  <si>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guindaste hidráulico autopropelido, com lança trelicada 41 m, capacidade máxima de elevação 43 t, potência 230 kw, equipado com caçamba de arrasto (dragline) de 0,76 m3 - chi diurno. af_06/2023</t>
  </si>
  <si>
    <t xml:space="preserve">guindaste hidráulico autopropelido, com lança trelicada 41 m, capacidade máxima de elevação 43 t, potência 230 kw, equipado com caçamba de arrasto (dragline) de 0,76 m3 - chp diurno. af_06/2023</t>
  </si>
  <si>
    <t xml:space="preserve">guindaste hidráulico rodoviário, lanca telescópica de *50+20* m, capacidade máxima de 90t, 4 eixos, potência 330 kw, motor diesel - chi diurno. af_01/2024</t>
  </si>
  <si>
    <t xml:space="preserve">guindaste hidráulico rodoviário, lanca telescópica de *50+20* m, capacidade máxima de 90t, 4 eixos, potência 330 kw, motor diesel - chp diurno. af_01/2024</t>
  </si>
  <si>
    <t xml:space="preserve">guindaste sobre esteiras, com lança treliçada 40 m, capacidade máxima 75 t - chi diurno. af_04/2019</t>
  </si>
  <si>
    <t xml:space="preserve">guindaste sobre esteiras, com lança treliçada 40 m, capacidade máxima 75 t - chp diurno. af_04/2019</t>
  </si>
  <si>
    <t xml:space="preserve">guindaste sobre esteiras, com lança treliçada 40 m, capacidade máxima 75 t, equipado com clamshell - chi diurno. af_04/2019</t>
  </si>
  <si>
    <t xml:space="preserve">guindaste sobre esteiras, com lança treliçada 40 m, capacidade máxima 75 t, equipado com clamshell - chp diurno. af_04/2019</t>
  </si>
  <si>
    <t xml:space="preserve">guindauto hidráulico, capacidade máxima de carga 14340 kg, momento máximo de carga 42,3 tm, alcance máximo horizontal16,80 m, inclusive caminhão toco pbt 23.000 kg, potência de 256 cv - chi diurno. af_10/2025</t>
  </si>
  <si>
    <t xml:space="preserve">guindauto hidráulico, capacidade máxima de carga 14340 kg, momento máximo de carga 42,3 tm, alcance máximo horizontal16,80 m, inclusive caminhão toco pbt 23.000 kg, potência de 256 cv - chp diurno. af_10/2025</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</si>
  <si>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</si>
  <si>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</si>
  <si>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</si>
  <si>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</si>
  <si>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6200 kg, momento máximo de carga 11,7 tm, alcance máximo horizontal 9,70 m, inclusive caminhão toco pbt 16.000 kg, potência de 189 cv e cesta aérea com isolamento classe c - chi diurno. af_01/2025</t>
  </si>
  <si>
    <t xml:space="preserve">guindauto hidráulico, capacidade máxima de carga 6200 kg, momento máximo de carga 11,7 tm, alcance máximo horizontal 9,70 m, inclusive caminhão toco pbt 16.000 kg, potência de 189 cv e cesta aérea com isolamento classe c - chp diurno. af_01/2025</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</si>
  <si>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</si>
  <si>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</si>
  <si>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guindauto hidráulico, capacidade máxima de carga 8500 kg, momento máximo de carga 30,4 tm, alcance máximo horizontal 14,30 m, inclusive caminhão trucado pbt 23.000 kg, potência de 256 cv e carroceria fixa aberta de madeira - chi diurno. af_05/2025</t>
  </si>
  <si>
    <t xml:space="preserve">guindauto hidráulico, capacidade máxima de carga 8500 kg, momento máximo de carga 30,4 tm, alcance máximo horizontal 14,30 m, inclusive caminhão trucado pbt 23.000 kg, potência de 256 cv e carroceria fixa aberta de madeira - chp diurno. af_05/2025</t>
  </si>
  <si>
    <t xml:space="preserve">inversor de solda monofásico de 160 a, potência de 7000 w, tensão de 220 v, turbo ventilado, proteção por termostato, para eletrodos de 2,0 a 4,0 mm - chi diurno. af_06/2018</t>
  </si>
  <si>
    <t xml:space="preserve">inversor de solda monofásico de 160 a, potência de 7000 w, tensão de 220 v, turbo ventilado, proteção por termostato, para eletrodos de 2,0 a 4,0 mm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</si>
  <si>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</si>
  <si>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</si>
  <si>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lixadeira de parede, com led, potência 750 w, frequência 60 hz, velocidade 1000 a 2100 rpm, diâmetro da lixa 225 mm - chi diurno af_12/2022</t>
  </si>
  <si>
    <t xml:space="preserve">lixadeira de parede, com led, potência 750 w, frequência 60 hz, velocidade 1000 a 2100 rpm, diâmetro da lixa 225 mm - chp diurno. af_12/2022</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</si>
  <si>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</si>
  <si>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</si>
  <si>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</si>
  <si>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</si>
  <si>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martelete perfurador/ rompedor elétrico, potência 800 w, 220 v - chi diurno. af_05/2023</t>
  </si>
  <si>
    <t xml:space="preserve">martelete perfurador/ rompedor elétrico, potência 800 w, 220 v - chp diurno. af_05/2023</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</si>
  <si>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</si>
  <si>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</si>
  <si>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</si>
  <si>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</si>
  <si>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</si>
  <si>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</si>
  <si>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mini guindaste aranha sobre esteiras e lanca telescópica, capacidade máxima de carga 3,0 ton, raio máximo de trabalho 8,25 m, altura de lança do solo 9,2 m, 55 m de cabo de aço 8 mm, motor elétrico 220/380 volts trifásico - chi diurno. af_03/2022</t>
  </si>
  <si>
    <t xml:space="preserve">mini guindaste aranha sobre esteiras e lanca telescópica, capacidade máxima de carga 3,0 ton, raio máximo de trabalho 8,25 m, altura de lança do solo 9,2 m, 55 m de cabo de aço 8 mm, motor elétrico 220/380 volts trifásico - chp diurno. af_03/2022</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</si>
  <si>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</si>
  <si>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</si>
  <si>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</si>
  <si>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</si>
  <si>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</si>
  <si>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</si>
  <si>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</si>
  <si>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</si>
  <si>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</si>
  <si>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</si>
  <si>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</si>
  <si>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</si>
  <si>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</si>
  <si>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</si>
  <si>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misturador para preparo de lama estabilizante com capacidade de *4000* l, com bomba centrífuga 5,5 hp a 23,07 hp, para sistema de furo direcional - chi diurno. af_05/2023</t>
  </si>
  <si>
    <t xml:space="preserve">misturador para preparo de lama estabilizante com capacidade de *4000* l, com bomba centrífuga 5,5 hp a 23,07 hp, para sistema de furo direcional - chp diurno. af_05/2023</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</si>
  <si>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</si>
  <si>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</si>
  <si>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</si>
  <si>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</si>
  <si>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</si>
  <si>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</si>
  <si>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</si>
  <si>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</si>
  <si>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demarcadora de faixa de tráfego à frio, tração manual, 4 cv, pressão max 3300 psi, tanque 20 l - chi diurno. af_06/2021</t>
  </si>
  <si>
    <t xml:space="preserve">máquina demarcadora de faixa de tráfego à frio, tração manual, 4 cv, pressão max 3300 psi, tanque 20 l - chp diurno. af_06/2021</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</si>
  <si>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</si>
  <si>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</si>
  <si>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former dobras diversas: 220v/380v trifásico ou monofásico, capacidade 0,5-1,27mm, motor 2cv - chi diurno. af_05/2023</t>
  </si>
  <si>
    <t xml:space="preserve">máquina former dobras diversas: 220v/380v trifásico ou monofásico, capacidade 0,5-1,27mm, motor 2cv - chp diurno. af_05/2023</t>
  </si>
  <si>
    <t xml:space="preserve">máquina jato de pressao portátil, camara de 1 saida, capacidade 280 l, diametro 670 mm, bico de jato curto venturi de 5/16", mangueira de 1" com compressor de ar rebocável 189 pcm e motor diesel 63 cv - chi diurno. af_05/2023</t>
  </si>
  <si>
    <t xml:space="preserve">máquina jato de pressao portátil, camara de 1 saida, capacidade 280 l, diametro 670 mm, bico de jato curto venturi de 5/16", mangueira de 1" com compressor de ar rebocável 189 pcm e motor diesel 63 cv - chp diurno. af_05/2023</t>
  </si>
  <si>
    <t xml:space="preserve">máquina metaleira universal modelo iw 110/180 btd - chi diurno. af_05/2023</t>
  </si>
  <si>
    <t xml:space="preserve">máquina metaleira universal modelo iw 110/180 btd - chp diurno. af_05/2023</t>
  </si>
  <si>
    <t xml:space="preserve">máquina para solda por eletrofusão para tubos de polietileno de alta densidade (pead) com diâmetro externo de 20 a 1600 mm, potência de 3500 w - chi diurno. af_05/2023</t>
  </si>
  <si>
    <t xml:space="preserve">máquina para solda por eletrofusão para tubos de polietileno de alta densidade (pead) com diâmetro externo de 20 a 1600 mm, potência de 3500 w - chp diurno. af_05/2023</t>
  </si>
  <si>
    <t xml:space="preserve">máquina para solda por eletrofusão para tubos de polietileno de alta densidade (pead) com diâmetro externo de 20 a 800 mm, potência entre 2750 e 3000 w - chi diurno. af_05/2023</t>
  </si>
  <si>
    <t xml:space="preserve">máquina para solda por eletrofusão para tubos de polietileno de alta densidade (pead) com diâmetro externo de 20 a 800 mm, potência entre 2750 e 3000 w - chp diurno. af_05/2023</t>
  </si>
  <si>
    <t xml:space="preserve">máquina para solda por termofusão para tubos de polietileno de alta densidade (pead) com diâmetro externo de 315 a 630 mm, potência entre 8000 e 12350 w - chi diurno. af_05/2023</t>
  </si>
  <si>
    <t xml:space="preserve">máquina para solda por termofusão para tubos de polietileno de alta densidade (pead) com diâmetro externo de 315 a 630 mm, potência entre 8000 e 12350 w - chp diurno. af_05/2023</t>
  </si>
  <si>
    <t xml:space="preserve">máquina para solda por termofusão para tubos de polietileno de alta densidade (pead) com diâmetro externo de 710 a 1200 mm, potência entre 16000 e 29500 w - chi diurno. af_05/2023</t>
  </si>
  <si>
    <t xml:space="preserve">máquina para solda por termofusão para tubos de polietileno de alta densidade (pead) com diâmetro externo de 710 a 1200 mm, potência entre 16000 e 29500 w - chp diurno. af_05/2023</t>
  </si>
  <si>
    <t xml:space="preserve">máquina para solda por termofusão para tubos de polietileno de alta densidade (pead) com diâmetro externo de 90 a 315 mm, potência entre 2500 e 5350 w - chi diurno. af_05/2023</t>
  </si>
  <si>
    <t xml:space="preserve">máquina para solda por termofusão para tubos de polietileno de alta densidade (pead) com diâmetro externo de 90 a 315 mm, potência entre 2500 e 5350 w - chp diurno. af_05/2023</t>
  </si>
  <si>
    <t xml:space="preserve">máquina solda arco com pistola de soldagem para stud bolt de 5 mm a 22 mm - chi diurno. af_05/2023</t>
  </si>
  <si>
    <t xml:space="preserve">máquina solda arco com pistola de soldagem para stud bolt de 5 mm a 22 mm - chp diurno. af_05/2023</t>
  </si>
  <si>
    <t xml:space="preserve">peneira rotativa com motor elétrico monofásico de *0,5 a 1,0* cv, cilindro com diâmetro de *0,48 a 0,85* m e comprimento de *1,0 a 1,65* m - chi diurno. af_11/2025</t>
  </si>
  <si>
    <t xml:space="preserve">peneira rotativa com motor elétrico monofásico de *0,5 a 1,0* cv, cilindro com diâmetro de *0,48 a 0,85* m e comprimento de *1,0 a 1,65* m - chp diurno. af_11/2025</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</si>
  <si>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</si>
  <si>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</si>
  <si>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</si>
  <si>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</si>
  <si>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</si>
  <si>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</si>
  <si>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</si>
  <si>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</si>
  <si>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</si>
  <si>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</si>
  <si>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</si>
  <si>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</si>
  <si>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</si>
  <si>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</si>
  <si>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</si>
  <si>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</si>
  <si>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</si>
  <si>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</si>
  <si>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</si>
  <si>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</si>
  <si>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</si>
  <si>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</si>
  <si>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</si>
  <si>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</si>
  <si>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</si>
  <si>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</si>
  <si>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</si>
  <si>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</si>
  <si>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</si>
  <si>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</si>
  <si>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</si>
  <si>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</si>
  <si>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plataforma elevatória - chi diurno. af_04/2019</t>
  </si>
  <si>
    <t xml:space="preserve">plataforma elevatória - chp diurno. af_04/2019</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</si>
  <si>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</si>
  <si>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</si>
  <si>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poliguindaste, capacidade máxima de carga 8000 kg, para transporte de caçambas estacionárias, inclusive caminhão toco pbt 14.300 kg, potência de 185 cv - chi diurno. af_10/2025</t>
  </si>
  <si>
    <t xml:space="preserve">poliguindaste, capacidade máxima de carga 8000 kg, para transporte de caçambas estacionárias, inclusive caminhão toco pbt 14.300 kg, potência de 185 cv - chp diurno. af_10/2025</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</si>
  <si>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</si>
  <si>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</si>
  <si>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</si>
  <si>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</si>
  <si>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</si>
  <si>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</si>
  <si>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pulverizador de tinta elétrico/máquina de pintura airless, vazão 2 l/min - chi diurno. af_05/2023</t>
  </si>
  <si>
    <t xml:space="preserve">pulverizador de tinta elétrico/máquina de pintura airless, vazão 2 l/min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</si>
  <si>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</si>
  <si>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</si>
  <si>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</si>
  <si>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</si>
  <si>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pórtico rolante monoviga, perfil i, 4 pernas, capacidade 5 t - chi diurno. af_04/2019</t>
  </si>
  <si>
    <t xml:space="preserve">pórtico rolante monoviga, perfil i, 4 pernas, capacidade 5 t - chp diurno. af_04/2019</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</si>
  <si>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</si>
  <si>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</si>
  <si>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peso operacional mín. 6,674, potência líq 88 hp, com martelo rompedor hidráulico entre 275 a 362 kg - chi diurno. af_02/2021</t>
  </si>
  <si>
    <t xml:space="preserve">retroescavadeira sobre rodas com carregadeira, peso operacional mín. 6,674, potência líq 88 hp, com martelo rompedor hidráulico entre 275 a 362 kg - chp diurno. af_02/2021</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</si>
  <si>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</si>
  <si>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</si>
  <si>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</si>
  <si>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</si>
  <si>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</si>
  <si>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</si>
  <si>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</si>
  <si>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</si>
  <si>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</si>
  <si>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</si>
  <si>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</si>
  <si>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</si>
  <si>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</si>
  <si>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</si>
  <si>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</si>
  <si>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</si>
  <si>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</si>
  <si>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</si>
  <si>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</si>
  <si>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</si>
  <si>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</si>
  <si>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</si>
  <si>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</si>
  <si>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</si>
  <si>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</si>
  <si>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</si>
  <si>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</si>
  <si>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</si>
  <si>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serra fita horizontal, elétrica, com controle hidráulico, painel de comando em 24 v, motor elétrico 1,5 cv, dimensões da fita 3880 x 27 x 0,9 mm, trifásica - chi diurno. af_05/2023</t>
  </si>
  <si>
    <t xml:space="preserve">serra fita horizontal, elétrica, com controle hidráulico, painel de comando em 24 v, motor elétrico 1,5 cv, dimensões da fita 3880 x 27 x 0,9 mm, trifásica - chp diurno. af_05/2023</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</si>
  <si>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</si>
  <si>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</si>
  <si>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</si>
  <si>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</si>
  <si>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</si>
  <si>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</si>
  <si>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tartaruga de oxicorte cg1, monofásica, 220 v, frequência 50 hz, velocidade de corte (mm/min) 50 a 750, diâmetro mínimo do compasso mm 200 - chi diurno. af_05/2023</t>
  </si>
  <si>
    <t xml:space="preserve">tartaruga de oxicorte cg1, monofásica, 220 v, frequência 50 hz, velocidade de corte (mm/min) 50 a 750, diâmetro mínimo do compasso mm 200 -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</si>
  <si>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</si>
  <si>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</si>
  <si>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</si>
  <si>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</si>
  <si>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torre, composta por guincho mecânico, guincho manual, cabos de aço, piteira e soquete - chi diurno. af_05/2023</t>
  </si>
  <si>
    <t xml:space="preserve">torre, composta por guincho mecânico, guincho manual, cabos de aço, piteira e soquete - chp diurno. af_05/2023</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</si>
  <si>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</si>
  <si>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</si>
  <si>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</si>
  <si>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</si>
  <si>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</si>
  <si>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</si>
  <si>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</si>
  <si>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</si>
  <si>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</si>
  <si>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</si>
  <si>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</si>
  <si>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</si>
  <si>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</si>
  <si>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</si>
  <si>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</si>
  <si>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</si>
  <si>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</si>
  <si>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</si>
  <si>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</si>
  <si>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</si>
  <si>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</si>
  <si>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</si>
  <si>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unidade dosadora airless tipo hot spray - chi diurno. af_05/2023</t>
  </si>
  <si>
    <t xml:space="preserve">unidade dosadora airless tipo hot spray - chp diurno. af_05/2023</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</si>
  <si>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</si>
  <si>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</si>
  <si>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</si>
  <si>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</si>
  <si>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</si>
  <si>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</si>
  <si>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</si>
  <si>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</si>
  <si>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</si>
  <si>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</si>
  <si>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</si>
  <si>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</si>
  <si>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</si>
  <si>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</si>
  <si>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varredeira de grama sintética a gasolina, 2,4 cv, 4 tempos - chi diurno. af_05/2023</t>
  </si>
  <si>
    <t xml:space="preserve">varredeira de grama sintética a gasolina, 2,4 cv, 4 tempos - chp diurno. af_05/2023</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</si>
  <si>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</si>
  <si>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</si>
  <si>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</si>
  <si>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</si>
  <si>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 pavim. 2,60 m a 5,75 m, pot. 110 hp, cap. 450 t/ h - chi diurno. af_11/2025</t>
  </si>
  <si>
    <t xml:space="preserve">vibroacabadora de asfalto sobre esteiras, larg. pavim. 2,60 m a 5,75 m, pot. 110 hp, cap. 450 t/ h - chp diurno. af_11/2025</t>
  </si>
  <si>
    <t xml:space="preserve">vibroacabadora de asfalto sobre esteiras, larg. pavim. máx. 8,00 m, pot. 100 kw/ 134 hp, cap. 600 t/ h - chi diurno. af_11/2025</t>
  </si>
  <si>
    <t xml:space="preserve">vibroacabadora de asfalto sobre esteiras, larg. pavim. máx. 8,00 m, pot. 100 kw/ 134 hp, cap. 600 t/ h - chp diurno. af_11/2025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</si>
  <si>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</si>
  <si>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</si>
  <si>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</si>
  <si>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</si>
  <si>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vibroacabadora de asfalto sobre rodas, largura de pavimentação de 1,70 a 4,20 m, potência 78 kw/105 hp, capacidade 300 t/h - chi diurno. af_11/2025</t>
  </si>
  <si>
    <t xml:space="preserve">vibroacabadora de asfalto sobre rodas, largura de pavimentação de 1,70 a 4,20 m, potência 78 kw/105 hp, capacidade 300 t/h - chp diurno. af_11/2025</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</si>
  <si>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</si>
  <si>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</si>
  <si>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</si>
  <si>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</si>
  <si>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</si>
  <si>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</si>
  <si>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</si>
  <si>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estruturas de concreto armado em geral, de forma mecanizada com rompedor acoplado em escavadeira hidráulica,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</si>
  <si>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</si>
  <si>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</si>
  <si>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</si>
  <si>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</si>
  <si>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</si>
  <si>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</si>
  <si>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</si>
  <si>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</si>
  <si>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</si>
  <si>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</si>
  <si>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</si>
  <si>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</si>
  <si>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</si>
  <si>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</si>
  <si>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</si>
  <si>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</si>
  <si>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</si>
  <si>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</si>
  <si>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</si>
  <si>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</si>
  <si>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</si>
  <si>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</si>
  <si>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</si>
  <si>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</si>
  <si>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</si>
  <si>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</si>
  <si>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</si>
  <si>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</si>
  <si>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</si>
  <si>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</si>
  <si>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</si>
  <si>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</si>
  <si>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</si>
  <si>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</si>
  <si>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</si>
  <si>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</si>
  <si>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</si>
  <si>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</si>
  <si>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</si>
  <si>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</si>
  <si>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</si>
  <si>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</si>
  <si>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</si>
  <si>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</si>
  <si>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</si>
  <si>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</si>
  <si>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</si>
  <si>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</si>
  <si>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</si>
  <si>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</si>
  <si>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</si>
  <si>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</si>
  <si>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remoção de vidro, em fachadas de vidro, de forma mecanizada, com uso de plataforma elevatória, sem reaproveitamento. af_09/2023</t>
  </si>
  <si>
    <t xml:space="preserve">aparelho para corte e solda oxi-acetileno sobre rodas, inclusive cilindros e maçaricos - depreciação. af_05/2023</t>
  </si>
  <si>
    <t xml:space="preserve">h</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</si>
  <si>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</si>
  <si>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</si>
  <si>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</si>
  <si>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depreciação. af_05/2023</t>
  </si>
  <si>
    <t xml:space="preserve">bate estaca para instalação de defensas metálicas (guard rail) fixo, inclusive caminhão toco pbt 9.700 kg, potência de 160 cv - impostos e seguros. af_05/2023</t>
  </si>
  <si>
    <t xml:space="preserve">bate estaca para instalação de defensas metálicas (guard rail) fixo, inclusive caminhão toco pbt 9.700 kg, potência de 160 cv - juros. af_05/2023</t>
  </si>
  <si>
    <t xml:space="preserve">bate estaca para instalação de defensas metálicas (guard rail) fixo, inclusive caminhão toco pbt 9.700 kg, potência de 160 cv - manutenção.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</si>
  <si>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</si>
  <si>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</si>
  <si>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</si>
  <si>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</si>
  <si>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</si>
  <si>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</si>
  <si>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</si>
  <si>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</si>
  <si>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</si>
  <si>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</si>
  <si>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</si>
  <si>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</si>
  <si>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</si>
  <si>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depreciação. af_05/2023</t>
  </si>
  <si>
    <t xml:space="preserve">betoneira capacidade nominal de 250 l, capacidade de mistura de 175 l, motor elétrico monofásico potência 1cv - juros. af_05/2023</t>
  </si>
  <si>
    <t xml:space="preserve">betoneira capacidade nominal de 250 l, capacidade de mistura de 175 l, motor elétrico monofásico potência 1cv - manutenção. af_05/2023</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</si>
  <si>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</si>
  <si>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</si>
  <si>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</si>
  <si>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</si>
  <si>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</si>
  <si>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</si>
  <si>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</si>
  <si>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</si>
  <si>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</si>
  <si>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</si>
  <si>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</si>
  <si>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</si>
  <si>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</si>
  <si>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</si>
  <si>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</si>
  <si>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</si>
  <si>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</si>
  <si>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injeção, elétrica, trifásica, potência 7,5 cv - depreciação. af_08/2025</t>
  </si>
  <si>
    <t xml:space="preserve">bomba de injeção, elétrica, trifásica, potência 7,5 cv - juros. af_08/2025</t>
  </si>
  <si>
    <t xml:space="preserve">bomba de injeção, elétrica, trifásica, potência 7,5 cv - manutenção. af_08/2025</t>
  </si>
  <si>
    <t xml:space="preserve">bomba de injeção, elétrica, trifásica, potência 7,5 cv - materiais na operação. af_08/2025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</si>
  <si>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</si>
  <si>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</si>
  <si>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</si>
  <si>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</si>
  <si>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</si>
  <si>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</si>
  <si>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</si>
  <si>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</si>
  <si>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</si>
  <si>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</si>
  <si>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</si>
  <si>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</si>
  <si>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</si>
  <si>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</si>
  <si>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</si>
  <si>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</si>
  <si>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depreciação. af_05/2023</t>
  </si>
  <si>
    <t xml:space="preserve">caldeira a gás com termostato, capacidade 100 litros - juros. af_05/2023</t>
  </si>
  <si>
    <t xml:space="preserve">caldeira a gás com termostato, capacidade 100 litros - manutenção. af_05/2023</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</si>
  <si>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</si>
  <si>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</si>
  <si>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</si>
  <si>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</si>
  <si>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</si>
  <si>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</si>
  <si>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</si>
  <si>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</si>
  <si>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</si>
  <si>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</si>
  <si>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</si>
  <si>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</si>
  <si>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</si>
  <si>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</si>
  <si>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</si>
  <si>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</si>
  <si>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</si>
  <si>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</si>
  <si>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</si>
  <si>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</si>
  <si>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</si>
  <si>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</si>
  <si>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</si>
  <si>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</si>
  <si>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</si>
  <si>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</si>
  <si>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</si>
  <si>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</si>
  <si>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</si>
  <si>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</si>
  <si>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</si>
  <si>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</si>
  <si>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</si>
  <si>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</si>
  <si>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</si>
  <si>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</si>
  <si>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</si>
  <si>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</si>
  <si>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</si>
  <si>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</si>
  <si>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</si>
  <si>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bitruck tração 8x2, pbt 29.000 kg, peso bruto total combinado (pbtc) *36.000* kg, potência 321 cv, inclusive plataforma guincho-socorro, comprimento útil 10 m, largura 2,60 m com guincho de arraste basculante - depreciação. af_11/2025</t>
  </si>
  <si>
    <t xml:space="preserve">caminhão bitruck tração 8x2, pbt 29.000 kg, peso bruto total combinado (pbtc) *36.000* kg, potência 321 cv, inclusive plataforma guincho-socorro, comprimento útil 10 m, largura 2,60 m com guincho de arraste basculante - impostos e seguros. af_11/2025</t>
  </si>
  <si>
    <t xml:space="preserve">caminhão bitruck tração 8x2, pbt 29.000 kg, peso bruto total combinado (pbtc) *36.000* kg, potência 321 cv, inclusive plataforma guincho-socorro, comprimento útil 10 m, largura 2,60 m com guincho de arraste basculante - juros. af_11/2025</t>
  </si>
  <si>
    <t xml:space="preserve">caminhão bitruck tração 8x2, pbt 29.000 kg, peso bruto total combinado (pbtc) *36.000* kg, potência 321 cv, inclusive plataforma guincho-socorro, comprimento útil 10 m, largura 2,60 m com guincho de arraste basculante - manutenção. af_11/2025</t>
  </si>
  <si>
    <t xml:space="preserve">caminhão bitruck tração 8x2, pbt 29.000 kg, peso bruto total combinado (pbtc) *36.000* kg, potência 321 cv, inclusive plataforma guincho-socorro, comprimento útil 10 m, largura 2,60 m com guincho de arraste basculante - materiais na operação.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</si>
  <si>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depreciação.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</si>
  <si>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impostos e seguros. af_11/2025</t>
  </si>
  <si>
    <t xml:space="preserve">caminhão bitruck tração 8x2, pbt 29.000 kg, peso bruto total combinado (pbtc) *36.000* kg, potência 321 cv, inclusive plataforma sobre chassi, comprimento útil 10 m, largura 2,60 m com guincho de arraste e rampa com acionamento eletro-hidráulico - juros. af_11/2025</t>
  </si>
  <si>
    <t xml:space="preserve">caminhão bitruck tração 8x2, pbt 29.000 kg, peso bruto total combinado (pbtc) *36.000* kg, potência 321 cv, inclusive plataforma sobre chassi, comprimento útil 10 m, largura 2,60 m com guincho de arraste e rampa com acionamento eletro-hidráulico - manutenção.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</si>
  <si>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</si>
  <si>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</si>
  <si>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</si>
  <si>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</si>
  <si>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</si>
  <si>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</si>
  <si>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</si>
  <si>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</si>
  <si>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</si>
  <si>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</si>
  <si>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</si>
  <si>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</si>
  <si>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</si>
  <si>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</si>
  <si>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</si>
  <si>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</si>
  <si>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</si>
  <si>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</si>
  <si>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</si>
  <si>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</si>
  <si>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</si>
  <si>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14.000 l trucado, peso bruto total 23.000 kg, carga útil máxima 16.540 kg, distância entre eixos 4,8 m, potência 256 cv, inclusive tanque de aço para transporte de água - depreciação. af_10/2025</t>
  </si>
  <si>
    <t xml:space="preserve">caminhão pipa 14.000 l trucado, peso bruto total 23.000 kg, carga útil máxima 16.540 kg, distância entre eixos 4,8 m, potência 256 cv, inclusive tanque de aço para transporte de água - impostos e seguros. af_10/2025</t>
  </si>
  <si>
    <t xml:space="preserve">caminhão pipa 14.000 l trucado, peso bruto total 23.000 kg, carga útil máxima 16.540 kg, distância entre eixos 4,8 m, potência 256 cv, inclusive tanque de aço para transporte de água - juros. af_10/2025</t>
  </si>
  <si>
    <t xml:space="preserve">caminhão pipa 14.000 l trucado, peso bruto total 23.000 kg, carga útil máxima 16.540 kg, distância entre eixos 4,8 m, potência 256 cv, inclusive tanque de aço para transporte de água - manutenção. af_10/2025</t>
  </si>
  <si>
    <t xml:space="preserve">caminhão pipa 14.000 l trucado, peso bruto total 23.000 kg, carga útil máxima 16.540 kg, distância entre eixos 4,8 m, potência 256 cv, inclusive tanque de aço para transporte de água - materiais na operação. af_10/2025</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</si>
  <si>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</si>
  <si>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</si>
  <si>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</si>
  <si>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</si>
  <si>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</si>
  <si>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depreciação. af_06/2023</t>
  </si>
  <si>
    <t xml:space="preserve">caminhão tanque para hidrossemeadura, com capacidade de 8.000 litros, incluindo bomba para lançamento com motor diesel com potência de 105 cv - impostos e seguros. af_06/2023</t>
  </si>
  <si>
    <t xml:space="preserve">caminhão tanque para hidrossemeadura, com capacidade de 8.000 litros, incluindo bomba para lançamento com motor diesel com potência de 105 cv - juros. af_06/2023</t>
  </si>
  <si>
    <t xml:space="preserve">caminhão tanque para hidrossemeadura, com capacidade de 8.000 litros, incluindo bomba para lançamento com motor diesel com potência de 105 cv - manutenção. af_06/2023</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</si>
  <si>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</si>
  <si>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</si>
  <si>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</si>
  <si>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</si>
  <si>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</si>
  <si>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</si>
  <si>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</si>
  <si>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</si>
  <si>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</si>
  <si>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</si>
  <si>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</si>
  <si>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pbt 16.000 kg, carga útil máx. 10.830 kg, dist. entre eixos 3,56 m, potência 226 cv, inclusive plataforma sobre chassi, comprimento útil 10 m, largura 2,60 m com guincho de arraste e rampa com acionamento eletro-hidráulico - depreciação. af_11/2025</t>
  </si>
  <si>
    <t xml:space="preserve">caminhão toco, pbt 16.000 kg, carga útil máx. 10.830 kg, dist. entre eixos 3,56 m, potência 226 cv, inclusive plataforma sobre chassi, comprimento útil 10 m, largura 2,60 m com guincho de arraste e rampa com acionamento eletro-hidráulico - impostos e seguros. af_11/2025</t>
  </si>
  <si>
    <t xml:space="preserve">caminhão toco, pbt 16.000 kg, carga útil máx. 10.830 kg, dist. entre eixos 3,56 m, potência 226 cv, inclusive plataforma sobre chassi, comprimento útil 10 m, largura 2,60 m com guincho de arraste e rampa com acionamento eletro-hidráulico - juros. af_11/2025</t>
  </si>
  <si>
    <t xml:space="preserve">caminhão toco, pbt 16.000 kg, carga útil máx. 10.830 kg, dist. entre eixos 3,56 m, potência 226 cv, inclusive plataforma sobre chassi, comprimento útil 10 m, largura 2,60 m com guincho de arraste e rampa com acionamento eletro-hidráulico - manutenção. af_11/2025</t>
  </si>
  <si>
    <t xml:space="preserve">caminhão toco, pbt 16.000 kg, carga útil máx. 10.830 kg, dist. entre eixos 3,56 m, potência 226 cv, inclusive plataforma sobre chassi, comprimento útil 10 m, largura 2,60 m com guincho de arraste e rampa com acionamento eletro-hidráulico - materiais na operação. af_11/2025</t>
  </si>
  <si>
    <t xml:space="preserve">caminhão toco, pbt 23.000 kg, carga útil máx. 16.540 kg, dist. entre eixos 4,8 m, potência 256 cv, inclusive carroceria fixa aberta de madeira p/ transporte geral de carga seca, dimen. aprox. 2,6 x 12,50 x 0,50 m - depreciação. af_10/2025</t>
  </si>
  <si>
    <t xml:space="preserve">caminhão toco, pbt 23.000 kg, carga útil máx. 16.540 kg, dist. entre eixos 4,8 m, potência 256 cv, inclusive carroceria fixa aberta de madeira p/ transporte geral de carga seca, dimen. aprox. 2,6 x 12,50 x 0,50 m - impostos e seguros. af_10/2025</t>
  </si>
  <si>
    <t xml:space="preserve">caminhão toco, pbt 23.000 kg, carga útil máx. 16.540 kg, dist. entre eixos 4,8 m, potência 256 cv, inclusive carroceria fixa aberta de madeira p/ transporte geral de carga seca, dimen. aprox. 2,6 x 12,50 x 0,50 m - juros. af_10/2025</t>
  </si>
  <si>
    <t xml:space="preserve">caminhão toco, pbt 23.000 kg, carga útil máx. 16.540 kg, dist. entre eixos 4,8 m, potência 256 cv, inclusive carroceria fixa aberta de madeira p/ transporte geral de carga seca, dimen. aprox. 2,6 x 12,50 x 0,50 m - manutenção. af_10/2025</t>
  </si>
  <si>
    <t xml:space="preserve">caminhão toco, pbt 23.000 kg, carga útil máx. 16.540 kg, dist. entre eixos 4,8 m, potência 256 cv, inclusive carroceria fixa aberta de madeira p/ transporte geral de carga seca, dimen. aprox. 2,6 x 12,50 x 0,50 m - materiais na operação. af_10/2025</t>
  </si>
  <si>
    <t xml:space="preserve">caminhão toco, pbt 23.000 kg, carga útil máx. 16.540 kg, dist. entre eixos 4,80 m, potência 256 cv, inclusive plataforma guincho-socorro, comprimento útil 10 m, largura 2,60 m com guincho de arraste basculante - depreciação. af_11/2025</t>
  </si>
  <si>
    <t xml:space="preserve">caminhão toco, pbt 23.000 kg, carga útil máx. 16.540 kg, dist. entre eixos 4,80 m, potência 256 cv, inclusive plataforma guincho-socorro, comprimento útil 10 m, largura 2,60 m com guincho de arraste basculante - impostos e seguros. af_11/2025</t>
  </si>
  <si>
    <t xml:space="preserve">caminhão toco, pbt 23.000 kg, carga útil máx. 16.540 kg, dist. entre eixos 4,80 m, potência 256 cv, inclusive plataforma guincho-socorro, comprimento útil 10 m, largura 2,60 m com guincho de arraste basculante - juros. af_11/2025</t>
  </si>
  <si>
    <t xml:space="preserve">caminhão toco, pbt 23.000 kg, carga útil máx. 16.540 kg, dist. entre eixos 4,80 m, potência 256 cv, inclusive plataforma guincho-socorro, comprimento útil 10 m, largura 2,60 m com guincho de arraste basculante - manutenção. af_11/2025</t>
  </si>
  <si>
    <t xml:space="preserve">caminhão toco, pbt 23.000 kg, carga útil máx. 16.540 kg, dist. entre eixos 4,80 m, potência 256 cv, inclusive plataforma guincho-socorro, comprimento útil 10 m, largura 2,60 m com guincho de arraste basculante - materiais na operação. af_11/2025</t>
  </si>
  <si>
    <t xml:space="preserve">caminhão toco, pbt 23.000 kg, carga útil máx. 16.540 kg, dist. entre eixos 4,80 m, potência 256 cv, inclusive plataforma sobre chassi, comprimento útil 10 m, largura 2,60 m com guincho de arraste e rampa com acionamento eletro-hidráulico - depreciação. af_11/2025</t>
  </si>
  <si>
    <t xml:space="preserve">caminhão toco, pbt 23.000 kg, carga útil máx. 16.540 kg, dist. entre eixos 4,80 m, potência 256 cv, inclusive plataforma sobre chassi, comprimento útil 10 m, largura 2,60 m com guincho de arraste e rampa com acionamento eletro-hidráulico - impostos e seguros. af_11/2025</t>
  </si>
  <si>
    <t xml:space="preserve">caminhão toco, pbt 23.000 kg, carga útil máx. 16.540 kg, dist. entre eixos 4,80 m, potência 256 cv, inclusive plataforma sobre chassi, comprimento útil 10 m, largura 2,60 m com guincho de arraste e rampa com acionamento eletro-hidráulico - juros. af_11/2025</t>
  </si>
  <si>
    <t xml:space="preserve">caminhão toco, pbt 23.000 kg, carga útil máx. 16.540 kg, dist. entre eixos 4,80 m, potência 256 cv, inclusive plataforma sobre chassi, comprimento útil 10 m, largura 2,60 m com guincho de arraste e rampa com acionamento eletro-hidráulico - manutenção. af_11/2025</t>
  </si>
  <si>
    <t xml:space="preserve">caminhão toco, pbt 23.000 kg, carga útil máx. 16.540 kg, dist. entre eixos 4,80 m, potência 256 cv, inclusive plataforma sobre chassi, comprimento útil 10 m, largura 2,60 m com guincho de arraste e rampa com acionamento eletro-hidráulico - materiais na operação. af_11/2025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</si>
  <si>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</si>
  <si>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</si>
  <si>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</si>
  <si>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</si>
  <si>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</si>
  <si>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</si>
  <si>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</si>
  <si>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</si>
  <si>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</si>
  <si>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</si>
  <si>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</si>
  <si>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</si>
  <si>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</si>
  <si>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</si>
  <si>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</si>
  <si>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cavalo mecânico tração 6x2, pbt combinado 56.000 kg, capacidade máx. tração 66.000 kg, potência 360 cv, inclusive carroceria fixa aberta de madeira p/ transporte geral de carga seca, dimen. aprox. 2,6 x 14,50 x 0,50 m - depreciação. af_10/2025</t>
  </si>
  <si>
    <t xml:space="preserve">cavalo mecânico tração 6x2, pbt combinado 56.000 kg, capacidade máx. tração 66.000 kg, potência 360 cv, inclusive carroceria fixa aberta de madeira p/ transporte geral de carga seca, dimen. aprox. 2,6 x 14,50 x 0,50 m - impostos e seguros. af_10/2025</t>
  </si>
  <si>
    <t xml:space="preserve">cavalo mecânico tração 6x2, pbt combinado 56.000 kg, capacidade máx. tração 66.000 kg, potência 360 cv, inclusive carroceria fixa aberta de madeira p/ transporte geral de carga seca, dimen. aprox. 2,6 x 14,50 x 0,50 m - juros. af_10/2025</t>
  </si>
  <si>
    <t xml:space="preserve">cavalo mecânico tração 6x2, pbt combinado 56.000 kg, capacidade máx. tração 66.000 kg, potência 360 cv, inclusive carroceria fixa aberta de madeira p/ transporte geral de carga seca, dimen. aprox. 2,6 x 14,50 x 0,50 m - manutenção. af_10/2025</t>
  </si>
  <si>
    <t xml:space="preserve">cavalo mecânico tração 6x2, pbt combinado 56.000 kg, capacidade máx. tração 66.000 kg, potência 360 cv, inclusive carroceria fixa aberta de madeira p/ transporte geral de carga seca, dimen. aprox. 2,6 x 14,50 x 0,50 m - materiais na operação. af_10/2025</t>
  </si>
  <si>
    <t xml:space="preserve">cavalo mecânico tração 6x2, pbt combinado 56.000 kg, capacidade máx. tração 66.000 kg, potência 360 cv, inclusive prancha rebaixada 3 eixos, dimensões *17,33 x 3,00* m, com rampa de acionamento hidráulico - depreciação. af_11/2025</t>
  </si>
  <si>
    <t xml:space="preserve">cavalo mecânico tração 6x2, pbt combinado 56.000 kg, capacidade máx. tração 66.000 kg, potência 360 cv, inclusive prancha rebaixada 3 eixos, dimensões *17,33 x 3,00* m, com rampa de acionamento hidráulico - impostos e seguros. af_11/2025</t>
  </si>
  <si>
    <t xml:space="preserve">cavalo mecânico tração 6x2, pbt combinado 56.000 kg, capacidade máx. tração 66.000 kg, potência 360 cv, inclusive prancha rebaixada 3 eixos, dimensões *17,33 x 3,00* m, com rampa de acionamento hidráulico - juros. af_11/2025</t>
  </si>
  <si>
    <t xml:space="preserve">cavalo mecânico tração 6x2, pbt combinado 56.000 kg, capacidade máx. tração 66.000 kg, potência 360 cv, inclusive prancha rebaixada 3 eixos, dimensões *17,33 x 3,00* m, com rampa de acionamento hidráulico - manutenção. af_11/2025</t>
  </si>
  <si>
    <t xml:space="preserve">cavalo mecânico tração 6x2, pbt combinado 56.000 kg, capacidade máx. tração 66.000 kg, potência 360 cv, inclusive prancha rebaixada 3 eixos, dimensões *17,33 x 3,00* m, com rampa de acionamento hidráulico - materiais na operação. af_11/2025</t>
  </si>
  <si>
    <t xml:space="preserve">cavalo mecânico tração 6x2, pbt combinado 56.000 kg, capacidade máx. tração 66.000 kg, potência 360 cv, inclusive prancha reta 3 eixos, comprimento útil 11,3 m, pescoço de 3,5 m, largura 3,00 m, com rampa de acionamento hidráulico - depreciação. af_11/2025</t>
  </si>
  <si>
    <t xml:space="preserve">cavalo mecânico tração 6x2, pbt combinado 56.000 kg, capacidade máx. tração 66.000 kg, potência 360 cv, inclusive prancha reta 3 eixos, comprimento útil 11,3 m, pescoço de 3,5 m, largura 3,00 m, com rampa de acionamento hidráulico - impostos e seguros. af_11/2025</t>
  </si>
  <si>
    <t xml:space="preserve">cavalo mecânico tração 6x2, pbt combinado 56.000 kg, capacidade máx. tração 66.000 kg, potência 360 cv, inclusive prancha reta 3 eixos, comprimento útil 11,3 m, pescoço de 3,5 m, largura 3,00 m, com rampa de acionamento hidráulico - juros. af_11/2025</t>
  </si>
  <si>
    <t xml:space="preserve">cavalo mecânico tração 6x2, pbt combinado 56.000 kg, capacidade máx. tração 66.000 kg, potência 360 cv, inclusive prancha reta 3 eixos, comprimento útil 11,3 m, pescoço de 3,5 m, largura 3,00 m, com rampa de acionamento hidráulico - manutenção. af_11/2025</t>
  </si>
  <si>
    <t xml:space="preserve">cavalo mecânico tração 6x2, pbt combinado 56.000 kg, capacidade máx. tração 66.000 kg, potência 360 cv, inclusive prancha reta 3 eixos, comprimento útil 11,3 m, pescoço de 3,5 m, largura 3,00 m, com rampa de acionamento hidráulico - materiais na operação. af_11/2025</t>
  </si>
  <si>
    <t xml:space="preserve">central de lama bentonítica (depósito de bentonita, misturador de alta turbulência, silos de armazenamento de lama e água, laboratório de controle de qualidade da lama) - depreciação. af_04/2019</t>
  </si>
  <si>
    <t xml:space="preserve">central de lama bentonítica (depósito de bentonita, misturador de alta turbulência, silos de armazenamento de lama e água, laboratório de controle de qualidade da lama) - juros. af_04/2019</t>
  </si>
  <si>
    <t xml:space="preserve">central de lama bentonítica (depósito de bentonita, misturador de alta turbulência, silos de armazenamento de lama e água, laboratório de controle de qualidade da lama) - manutenção. af_04/2019</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</si>
  <si>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</si>
  <si>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</si>
  <si>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</si>
  <si>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</si>
  <si>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</si>
  <si>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</si>
  <si>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</si>
  <si>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</si>
  <si>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</si>
  <si>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</si>
  <si>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</si>
  <si>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</si>
  <si>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</si>
  <si>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</si>
  <si>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</si>
  <si>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</si>
  <si>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</si>
  <si>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</si>
  <si>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</si>
  <si>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</si>
  <si>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</si>
  <si>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</si>
  <si>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</si>
  <si>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</si>
  <si>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</si>
  <si>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</si>
  <si>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</si>
  <si>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</si>
  <si>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</si>
  <si>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</si>
  <si>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</si>
  <si>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</si>
  <si>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</si>
  <si>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depreciação. af_05/2023</t>
  </si>
  <si>
    <t xml:space="preserve">conjunto cilindro e bomba hidráulica para protensão de monobarras para tirantes, esforço máximo de 30 toneladas - juros. af_05/2023</t>
  </si>
  <si>
    <t xml:space="preserve">conjunto cilindro e bomba hidráulica para protensão de monobarras para tirantes, esforço máximo de 30 toneladas - manutenção.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</si>
  <si>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</si>
  <si>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depreciação. af_05/2023</t>
  </si>
  <si>
    <t xml:space="preserve">conjunto macaco e bomba hidráulica para protensao de cordoalhas, esforço maximo de 115 toneladas - juros. af_05/2023</t>
  </si>
  <si>
    <t xml:space="preserve">conjunto macaco e bomba hidráulica para protensao de cordoalhas, esforço maximo de 115 toneladas - manutenção.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</si>
  <si>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</si>
  <si>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depreciação. af_05/2022</t>
  </si>
  <si>
    <t xml:space="preserve">conjunto macaco hidráulico e central de bombeamento motorizado 1,8 kw para protensão de monocabos para concreto protendido, esforço máximo de 20 toneladas - juros. af_05/2022</t>
  </si>
  <si>
    <t xml:space="preserve">conjunto macaco hidráulico e central de bombeamento motorizado 1,8 kw para protensão de monocabos para concreto protendido, esforço máximo de 20 toneladas - manutenção. af_05/2022</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</si>
  <si>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</si>
  <si>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depreciação. af_05/2022</t>
  </si>
  <si>
    <t xml:space="preserve">conjunto macaco hidráulico e central de bombeamento motorizado 1,8 kw para protensão de monocabos para concreto protendido, esforço máximo de 30 toneladas - juros. af_05/2022</t>
  </si>
  <si>
    <t xml:space="preserve">conjunto macaco hidráulico e central de bombeamento motorizado 1,8 kw para protensão de monocabos para concreto protendido, esforço máximo de 30 toneladas - manutenção. af_05/2022</t>
  </si>
  <si>
    <t xml:space="preserve">conjunto macaco hidráulico e central de bombeamento motorizado 1,8 kw para protensão de monocabos para concreto protendido, esforço máximo de 30 toneladas - materiais na operação. af_05/2022</t>
  </si>
  <si>
    <t xml:space="preserve">cortadeira hidráulica de vergalhão, para aço de diâmetro até 50 mm, motor elétrico trifásico, potência de 5,5 hp a 7,5 hp - depreciação. af_12/2025</t>
  </si>
  <si>
    <t xml:space="preserve">cortadeira hidráulica de vergalhão, para aço de diâmetro até 50 mm, motor elétrico trifásico, potência de 5,5 hp a 7,5 hp - juros. af_12/2025</t>
  </si>
  <si>
    <t xml:space="preserve">cortadeira hidráulica de vergalhão, para aço de diâmetro até 50 mm, motor elétrico trifásico, potência de 5,5 hp a 7,5 hp - manutenção. af_12/2025</t>
  </si>
  <si>
    <t xml:space="preserve">cortadeira hidráulica de vergalhão, para aço de diâmetro até 50 mm, motor elétrico trifásico, potência de 5,5 hp a 7,5 hp - materiais na operação. af_12/2025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</si>
  <si>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</si>
  <si>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</si>
  <si>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</si>
  <si>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</si>
  <si>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</si>
  <si>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</si>
  <si>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</si>
  <si>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</si>
  <si>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</si>
  <si>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</si>
  <si>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</si>
  <si>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</si>
  <si>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</si>
  <si>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</si>
  <si>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</si>
  <si>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eletromecânica de vergalhão, para aço de diâmetro até 1 1/2", motor elétrico trifásico, potência de 3 hp até 5 hp - depreciação. af_12/2025</t>
  </si>
  <si>
    <t xml:space="preserve">dobradeira eletromecânica de vergalhão, para aço de diâmetro até 1 1/2", motor elétrico trifásico, potência de 3 hp até 5 hp - juros. af_12/2025</t>
  </si>
  <si>
    <t xml:space="preserve">dobradeira eletromecânica de vergalhão, para aço de diâmetro até 1 1/2", motor elétrico trifásico, potência de 3 hp até 5 hp - manutenção. af_12/2025</t>
  </si>
  <si>
    <t xml:space="preserve">dobradeira eletromecânica de vergalhão, para aço de diâmetro até 1 1/2", motor elétrico trifásico, potência de 3 hp até 5 hp - materiais na operação. af_12/2025</t>
  </si>
  <si>
    <t xml:space="preserve">dobradeira tdc, espessura 1,5mm - depreciação. af_05/2023</t>
  </si>
  <si>
    <t xml:space="preserve">dobradeira tdc, espessura 1,5mm - juros. af_05/2023</t>
  </si>
  <si>
    <t xml:space="preserve">dobradeira tdc, espessura 1,5mm - manutenção. af_05/2023</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</si>
  <si>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</si>
  <si>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</si>
  <si>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</si>
  <si>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depreciação. af_05/2023</t>
  </si>
  <si>
    <t xml:space="preserve">enceradeira industrial, 400 mm, 220v, 1 hp - juros. af_05/2023</t>
  </si>
  <si>
    <t xml:space="preserve">enceradeira industrial, 400 mm, 220v, 1 hp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</si>
  <si>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</si>
  <si>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</si>
  <si>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</si>
  <si>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</si>
  <si>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</si>
  <si>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</si>
  <si>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</si>
  <si>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</si>
  <si>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de braço longo (longo alcance) sobre esteiras, caçamba 0,52 m3, peso operacional 24 t, potência líquida 155 hp - materiais na operação. af_06/2023</t>
  </si>
  <si>
    <t xml:space="preserve">escavadeira hidráulica sobre esteira, peso operacional 21,00 t, potência nominal 155 hp, com martelo vibratório hidráulico *1200 a 2200* kg - depreciação. af_11/2025</t>
  </si>
  <si>
    <t xml:space="preserve">escavadeira hidráulica sobre esteira, peso operacional 21,00 t, potência nominal 155 hp, com martelo vibratório hidráulico *1200 a 2200* kg - juros. af_11/2025</t>
  </si>
  <si>
    <t xml:space="preserve">escavadeira hidráulica sobre esteira, peso operacional 21,00 t, potência nominal 155 hp, com martelo vibratório hidráulico *1200 a 2200* kg - manutenção. af_11/2025</t>
  </si>
  <si>
    <t xml:space="preserve">escavadeira hidráulica sobre esteira, peso operacional 21,00 t, potência nominal 155 hp, com martelo vibratório hidráulico *1200 a 2200* kg - materiais na operação. af_11/2025</t>
  </si>
  <si>
    <t xml:space="preserve">escavadeira hidráulica sobre esteira, peso operacional 21,00 t, potência nominal 155 hp, com torre de cravação para execução de geodreno vertical, lança de 32 m, para dreno fibroquímico de largura padrão (100 mm) - depreciação. af_12/2025</t>
  </si>
  <si>
    <t xml:space="preserve">escavadeira hidráulica sobre esteira, peso operacional 21,00 t, potência nominal 155 hp, com torre de cravação para execução de geodreno vertical, lança de 32 m, para dreno fibroquímico de largura padrão (100 mm) - juros. af_12/2025</t>
  </si>
  <si>
    <t xml:space="preserve">escavadeira hidráulica sobre esteira, peso operacional 21,00 t, potência nominal 155 hp, com torre de cravação para execução de geodreno vertical, lança de 32 m, para dreno fibroquímico de largura padrão (100 mm) - manutenção. af_12/2025</t>
  </si>
  <si>
    <t xml:space="preserve">escavadeira hidráulica sobre esteira, peso operacional 21,00 t, potência nominal 155 hp, com torre de cravação para execução de geodreno vertical, lança de 32 m, para dreno fibroquímico de largura padrão (100 mm) - materiais na operação. af_12/2025</t>
  </si>
  <si>
    <t xml:space="preserve">escavadeira hidráulica sobre esteira, peso operacional entre 22,00 e 23,50 t, potência nominal 139 hp, com martelo rompedor hidráulico 1700 kg - depreciação. af_04/2019</t>
  </si>
  <si>
    <t xml:space="preserve">escavadeira hidráulica sobre esteira, peso operacional entre 22,00 e 23,50 t, potência nominal 139 hp, com martelo rompedor hidráulico 1700 kg - juros. af_04/2019</t>
  </si>
  <si>
    <t xml:space="preserve">escavadeira hidráulica sobre esteira, peso operacional entre 22,00 e 23,50 t, potência nominal 139 hp, com martelo rompedor hidráulico 1700 kg - manutenção. af_04/2019</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</si>
  <si>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</si>
  <si>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</si>
  <si>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</si>
  <si>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</si>
  <si>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</si>
  <si>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</si>
  <si>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</si>
  <si>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</si>
  <si>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</si>
  <si>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</si>
  <si>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</si>
  <si>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</si>
  <si>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</si>
  <si>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</si>
  <si>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</si>
  <si>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</si>
  <si>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</si>
  <si>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</si>
  <si>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estabilizador de linha e pressão, capacidade de 120 bar, com manômetro de leitura, registro de 1 com retorno e linha - depreciação. af_05/2023</t>
  </si>
  <si>
    <t xml:space="preserve">estabilizador de linha e pressão, capacidade de 120 bar, com manômetro de leitura, registro de 1 com retorno e linha - juros. af_05/2023</t>
  </si>
  <si>
    <t xml:space="preserve">estabilizador de linha e pressão, capacidade de 120 bar, com manômetro de leitura, registro de 1 com retorno e linha - manutenção.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</si>
  <si>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</si>
  <si>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</si>
  <si>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</si>
  <si>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</si>
  <si>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</si>
  <si>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</si>
  <si>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</si>
  <si>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</si>
  <si>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depreciação. af_08/2019</t>
  </si>
  <si>
    <t xml:space="preserve">furadeira eletromagnética, velocidade (sem carga/ com carga) 450/ 270 rpm, espessura máxima da chapa a ser furada 50 mm, porça de adesão magnética 17000 n, potência 1100 w, alimentção 220 - 60 hz, monofásica - juros. af_08/2019</t>
  </si>
  <si>
    <t xml:space="preserve">furadeira eletromagnética, velocidade (sem carga/ com carga) 450/ 270 rpm, espessura máxima da chapa a ser furada 50 mm, porça de adesão magnética 17000 n, potência 1100 w, alimentção 220 - 60 hz, monofásica - manutenção. af_08/2019</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</si>
  <si>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</si>
  <si>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</si>
  <si>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</si>
  <si>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</si>
  <si>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</si>
  <si>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</si>
  <si>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</si>
  <si>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</si>
  <si>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</si>
  <si>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</si>
  <si>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</si>
  <si>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</si>
  <si>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</si>
  <si>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</si>
  <si>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</si>
  <si>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</si>
  <si>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</si>
  <si>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</si>
  <si>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</si>
  <si>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</si>
  <si>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</si>
  <si>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</si>
  <si>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</si>
  <si>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</si>
  <si>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</si>
  <si>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</si>
  <si>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</si>
  <si>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depreciação. af_05/2023</t>
  </si>
  <si>
    <t xml:space="preserve">grupo gerador diesel, com carenagem, potência standart entre 400 e 460 kva, velocidade de 1800 rpm, frequência de 60 hz - juros. af_05/2023</t>
  </si>
  <si>
    <t xml:space="preserve">grupo gerador diesel, com carenagem, potência standart entre 400 e 460 kva, velocidade de 1800 rpm, frequência de 60 hz - manutenção. af_05/2023</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</si>
  <si>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</si>
  <si>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</si>
  <si>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</si>
  <si>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</si>
  <si>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</si>
  <si>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</si>
  <si>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</si>
  <si>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</si>
  <si>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</si>
  <si>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</si>
  <si>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</si>
  <si>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</si>
  <si>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</si>
  <si>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</si>
  <si>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</si>
  <si>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</si>
  <si>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</si>
  <si>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depreciação. af_01/2024</t>
  </si>
  <si>
    <t xml:space="preserve">guindaste derrick, lança de *20* m, carga máxima 10t, potência 45 kw - juros. af_01/2024</t>
  </si>
  <si>
    <t xml:space="preserve">guindaste derrick, lança de *20* m, carga máxima 10t, potência 45 kw - manutenção. af_01/2024</t>
  </si>
  <si>
    <t xml:space="preserve">guindaste derrick, lança de *20* m, carga máxima 10t, potência 45 kw - materiais na operação. af_01/2024</t>
  </si>
  <si>
    <t xml:space="preserve">guindaste hidraulico autopropelido, com lança treliçada 40 m, capacidade máxima 75 t, equipado com clamshell - depreciação. af_04/2019</t>
  </si>
  <si>
    <t xml:space="preserve">guindaste hidraulico autopropelido, com lança treliçada 40 m, capacidade máxima 75 t, equipado com clamshell - juros. af_04/2019</t>
  </si>
  <si>
    <t xml:space="preserve">guindaste hidraulico autopropelido, com lança treliçada 40 m, capacidade máxima 75 t, equipado com clamshell - manutenção. af_04/2019</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</si>
  <si>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</si>
  <si>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</si>
  <si>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</si>
  <si>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</si>
  <si>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</si>
  <si>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</si>
  <si>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</si>
  <si>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</si>
  <si>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</si>
  <si>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</si>
  <si>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</si>
  <si>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depreciação. af_06/2023</t>
  </si>
  <si>
    <t xml:space="preserve">guindaste hidráulico autopropelido, com lança trelicada 41 m, capacidade máxima de elevação 43 t, potência 230 kw, equipado com caçamba de arrasto (dragline) de 0,76 m3 - juros. af_06/2023</t>
  </si>
  <si>
    <t xml:space="preserve">guindaste hidráulico autopropelido, com lança trelicada 41 m, capacidade máxima de elevação 43 t, potência 230 kw, equipado com caçamba de arrasto (dragline) de 0,76 m3 - manutenção. af_06/2023</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</si>
  <si>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</si>
  <si>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depreciação. af_01/2024</t>
  </si>
  <si>
    <t xml:space="preserve">guindaste hidráulico rodoviário, lanca telescópica de *50+20* m, capacidade máxima de 90t, 4 eixos, potência 330 kw, motor diesel - juros. af_01/2024</t>
  </si>
  <si>
    <t xml:space="preserve">guindaste hidráulico rodoviário, lanca telescópica de *50+20* m, capacidade máxima de 90t, 4 eixos, potência 330 kw, motor diesel - manutenção. af_01/2024</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</si>
  <si>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</si>
  <si>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depreciação. af_04/2019</t>
  </si>
  <si>
    <t xml:space="preserve">guindaste sobre esteiras, com lança treliçada 40 m, capacidade máxima 75 t - juros. af_04/2019</t>
  </si>
  <si>
    <t xml:space="preserve">guindaste sobre esteiras, com lança treliçada 40 m, capacidade máxima 75 t - manutenção. af_04/2019</t>
  </si>
  <si>
    <t xml:space="preserve">guindaste sobre esteiras, com lança treliçada 40 m, capacidade máxima 75 t - materiais na operação. af_04/2019</t>
  </si>
  <si>
    <t xml:space="preserve">guindaste sobre esteiras, com lança treliçada 40 m, capacidade máxima 75 t, equipado com clamshell - depreciação. af_04/2019</t>
  </si>
  <si>
    <t xml:space="preserve">guindaste sobre esteiras, com lança treliçada 40 m, capacidade máxima 75 t, equipado com clamshell - juros. af_04/2019</t>
  </si>
  <si>
    <t xml:space="preserve">guindaste sobre esteiras, com lança treliçada 40 m, capacidade máxima 75 t, equipado com clamshell - manutenção. af_04/2019</t>
  </si>
  <si>
    <t xml:space="preserve">guindaste sobre esteiras, com lança treliçada 40 m, capacidade máxima 75 t, equipado com clamshell - materiais na operação. af_04/2019</t>
  </si>
  <si>
    <t xml:space="preserve">guindauto hidráulico, capacidade máxima de carga 14340 kg, momento máximo de carga 42,3 tm, alcance máximo horizontal16,80 m, inclusive caminhão toco pbt 23.000 kg, potência de 256 cv - depreciação. af_10/2025</t>
  </si>
  <si>
    <t xml:space="preserve">guindauto hidráulico, capacidade máxima de carga 14340 kg, momento máximo de carga 42,3 tm, alcance máximo horizontal16,80 m, inclusive caminhão toco pbt 23.000 kg, potência de 256 cv - impostos e seguros. af_10/2025</t>
  </si>
  <si>
    <t xml:space="preserve">guindauto hidráulico, capacidade máxima de carga 14340 kg, momento máximo de carga 42,3 tm, alcance máximo horizontal16,80 m, inclusive caminhão toco pbt 23.000 kg, potência de 256 cv - juros. af_10/2025</t>
  </si>
  <si>
    <t xml:space="preserve">guindauto hidráulico, capacidade máxima de carga 14340 kg, momento máximo de carga 42,3 tm, alcance máximo horizontal16,80 m, inclusive caminhão toco pbt 23.000 kg, potência de 256 cv - manutenção. af_10/2025</t>
  </si>
  <si>
    <t xml:space="preserve">guindauto hidráulico, capacidade máxima de carga 14340 kg, momento máximo de carga 42,3 tm, alcance máximo horizontal16,80 m, inclusive caminhão toco pbt 23.000 kg, potência de 256 cv - materiais na operação. af_10/2025</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</si>
  <si>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</si>
  <si>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</si>
  <si>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</si>
  <si>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</si>
  <si>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</si>
  <si>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</si>
  <si>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</si>
  <si>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</si>
  <si>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</si>
  <si>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</si>
  <si>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depreciação. af_01/2025</t>
  </si>
  <si>
    <t xml:space="preserve">guindauto hidráulico, capacidade máxima de carga 6200 kg, momento máximo de carga 11,7 tm, alcance máximo horizontal 9,70 m, inclusive caminhão toco pbt 16.000 kg, potência de 189 cv e cesta aérea com isolamento classe c - impostos e seguros. af_01/2025</t>
  </si>
  <si>
    <t xml:space="preserve">guindauto hidráulico, capacidade máxima de carga 6200 kg, momento máximo de carga 11,7 tm, alcance máximo horizontal 9,70 m, inclusive caminhão toco pbt 16.000 kg, potência de 189 cv e cesta aérea com isolamento classe c - juros. af_01/2025</t>
  </si>
  <si>
    <t xml:space="preserve">guindauto hidráulico, capacidade máxima de carga 6200 kg, momento máximo de carga 11,7 tm, alcance máximo horizontal 9,70 m, inclusive caminhão toco pbt 16.000 kg, potência de 189 cv e cesta aérea com isolamento classe c - manutenção. af_01/2025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</si>
  <si>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</si>
  <si>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</si>
  <si>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</si>
  <si>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</si>
  <si>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</si>
  <si>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</si>
  <si>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guindauto hidráulico, capacidade máxima de carga 8500 kg, momento máximo de carga 30,4 tm, alcance máximo horizontal 14,30 m, inclusive caminhão trucado pbt 23.000 kg, potência de 256 cv e carroceria fixa aberta de madeira - depreciação. af_05/2025</t>
  </si>
  <si>
    <t xml:space="preserve">guindauto hidráulico, capacidade máxima de carga 8500 kg, momento máximo de carga 30,4 tm, alcance máximo horizontal 14,30 m, inclusive caminhão trucado pbt 23.000 kg, potência de 256 cv e carroceria fixa aberta de madeira - impostos e seguros. af_05/2025</t>
  </si>
  <si>
    <t xml:space="preserve">guindauto hidráulico, capacidade máxima de carga 8500 kg, momento máximo de carga 30,4 tm, alcance máximo horizontal 14,30 m, inclusive caminhão trucado pbt 23.000 kg, potência de 256 cv e carroceria fixa aberta de madeira - juros. af_05/2025</t>
  </si>
  <si>
    <t xml:space="preserve">guindauto hidráulico, capacidade máxima de carga 8500 kg, momento máximo de carga 30,4 tm, alcance máximo horizontal 14,30 m, inclusive caminhão trucado pbt 23.000 kg, potência de 256 cv e carroceria fixa aberta de madeira - manutenção. af_05/2025</t>
  </si>
  <si>
    <t xml:space="preserve">guindauto hidráulico, capacidade máxima de carga 8500 kg, momento máximo de carga 30,4 tm, alcance máximo horizontal 14,30 m, inclusive caminhão trucado pbt 23.000 kg, potência de 256 cv e carroceria fixa aberta de madeira - materiais na operação. af_05/2025</t>
  </si>
  <si>
    <t xml:space="preserve">inversor de solda monofásico de 160 a, potência de 7000 w, tensão de 220 v, turbo ventilado, proteção por termostato, para eletrodos de 2,0 a 4,0 mm - depreciação. af_06/2018</t>
  </si>
  <si>
    <t xml:space="preserve">inversor de solda monofásico de 160 a, potência de 7000 w, tensão de 220 v, turbo ventilado, proteção por termostato, para eletrodos de 2,0 a 4,0 mm - juros. af_06/2018</t>
  </si>
  <si>
    <t xml:space="preserve">inversor de solda monofásico de 160 a, potência de 7000 w, tensão de 220 v, turbo ventilado, proteção por termostato, para eletrodos de 2,0 a 4,0 mm - manutenção. af_06/2018</t>
  </si>
  <si>
    <t xml:space="preserve">inversor de solda monofásico de 160 a, potência de 7000 w, tensão de 220 v, turbo ventilado, proteção por termostato, para eletrodos de 2,0 a 4,0 mm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</si>
  <si>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</si>
  <si>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</si>
  <si>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</si>
  <si>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</si>
  <si>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depreciação. af_12/2022</t>
  </si>
  <si>
    <t xml:space="preserve">lixadeira de parede, com led, potência 750 w, frequência 60 hz, velocidade 1000 a 2100 rpm, diâmetro da lixa 225 mm - juros. af_12/2022</t>
  </si>
  <si>
    <t xml:space="preserve">lixadeira de parede, com led, potência 750 w, frequência 60 hz, velocidade 1000 a 2100 rpm, diâmetro da lixa 225 mm - manutenção. af_12/2022</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</si>
  <si>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</si>
  <si>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</si>
  <si>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</si>
  <si>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</si>
  <si>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</si>
  <si>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</si>
  <si>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</si>
  <si>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</si>
  <si>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depreciação. af_05/2023</t>
  </si>
  <si>
    <t xml:space="preserve">martelete perfurador/ rompedor elétrico, potência 800 w, 220 v - juros. af_05/2023</t>
  </si>
  <si>
    <t xml:space="preserve">martelete perfurador/ rompedor elétrico, potência 800 w, 220 v - manutenção. af_05/2023</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</si>
  <si>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</si>
  <si>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</si>
  <si>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</si>
  <si>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</si>
  <si>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</si>
  <si>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</si>
  <si>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</si>
  <si>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</si>
  <si>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</si>
  <si>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</si>
  <si>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</si>
  <si>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</si>
  <si>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 guindaste aranha sobre esteiras e lanca telescópica, capacidade máxima de carga 3,0 ton, raio máximo de trabalho 8,25 m, altura de lança do solo 9,2 m, 55 m de cabo de aço 8 mm, motor elétrico 220/380 volts trifásico - depreciação. af_03/2022</t>
  </si>
  <si>
    <t xml:space="preserve">mini guindaste aranha sobre esteiras e lanca telescópica, capacidade máxima de carga 3,0 ton, raio máximo de trabalho 8,25 m, altura de lança do solo 9,2 m, 55 m de cabo de aço 8 mm, motor elétrico 220/380 volts trifásico - juros. af_03/2022</t>
  </si>
  <si>
    <t xml:space="preserve">mini guindaste aranha sobre esteiras e lanca telescópica, capacidade máxima de carga 3,0 ton, raio máximo de trabalho 8,25 m, altura de lança do solo 9,2 m, 55 m de cabo de aço 8 mm, motor elétrico 220/380 volts trifásico - manutenção.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</si>
  <si>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</si>
  <si>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</si>
  <si>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</si>
  <si>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</si>
  <si>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</si>
  <si>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</si>
  <si>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</si>
  <si>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</si>
  <si>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</si>
  <si>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</si>
  <si>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</si>
  <si>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</si>
  <si>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</si>
  <si>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</si>
  <si>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</si>
  <si>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</si>
  <si>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</si>
  <si>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</si>
  <si>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</si>
  <si>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</si>
  <si>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</si>
  <si>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</si>
  <si>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</si>
  <si>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</si>
  <si>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</si>
  <si>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</si>
  <si>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</si>
  <si>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</si>
  <si>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depreciação. af_05/2023</t>
  </si>
  <si>
    <t xml:space="preserve">misturador para preparo de lama estabilizante com capacidade de *4000* l, com bomba centrífuga 5,5 hp a 23,07 hp, para sistema de furo direcional - juros. af_05/2023</t>
  </si>
  <si>
    <t xml:space="preserve">misturador para preparo de lama estabilizante com capacidade de *4000* l, com bomba centrífuga 5,5 hp a 23,07 hp, para sistema de furo direcional - manutenção. af_05/2023</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</si>
  <si>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</si>
  <si>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</si>
  <si>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</si>
  <si>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</si>
  <si>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</si>
  <si>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</si>
  <si>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</si>
  <si>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</si>
  <si>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</si>
  <si>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</si>
  <si>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</si>
  <si>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</si>
  <si>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</si>
  <si>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</si>
  <si>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</si>
  <si>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</si>
  <si>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</si>
  <si>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depreciação. af_06/2021</t>
  </si>
  <si>
    <t xml:space="preserve">máquina demarcadora de faixa de tráfego à frio, tração manual, 4 cv, pressão max 3300 psi, tanque 20 l - juros. af_06/2021</t>
  </si>
  <si>
    <t xml:space="preserve">máquina demarcadora de faixa de tráfego à frio, tração manual, 4 cv, pressão max 3300 psi, tanque 20 l - manutenção. af_06/2021</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</si>
  <si>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</si>
  <si>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</si>
  <si>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</si>
  <si>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</si>
  <si>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</si>
  <si>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depreciação. af_05/2023</t>
  </si>
  <si>
    <t xml:space="preserve">máquina former dobras diversas: 220v/380v trifásico ou monofásico, capacidade 0,5-1,27mm, motor 2cv - juros. af_05/2023</t>
  </si>
  <si>
    <t xml:space="preserve">máquina former dobras diversas: 220v/380v trifásico ou monofásico, capacidade 0,5-1,27mm, motor 2cv - manutenção. af_05/2023</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</si>
  <si>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</si>
  <si>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mangueira de 1" com compressor de ar rebocável 189 pcm e motor diesel 63 cv - depreciação. af_05/2023</t>
  </si>
  <si>
    <t xml:space="preserve">máquina jato de pressao portátil, camara de 1 saida, capacidade 280 l, diametro 670 mm, bico de jato curto venturi de 5/16", mangueira de 1" com compressor de ar rebocável 189 pcm e motor diesel 63 cv - juros. af_05/2023</t>
  </si>
  <si>
    <t xml:space="preserve">máquina jato de pressao portátil, camara de 1 saida, capacidade 280 l, diametro 670 mm, bico de jato curto venturi de 5/16", mangueira de 1" com compressor de ar rebocável 189 pcm e motor diesel 63 cv - manutenção. af_05/2023</t>
  </si>
  <si>
    <t xml:space="preserve">máquina jato de pressao portátil, camara de 1 saida, capacidade 280 l, diametro 670 mm, bico de jato curto venturi de 5/16", mangueira de 1" com compressor de ar rebocável 189 pcm e motor diesel 63 cv - materiais na operação. af_05/2023</t>
  </si>
  <si>
    <t xml:space="preserve">máquina metaleira universal modelo iw 110/180 btd - depreciação. af_05/2023</t>
  </si>
  <si>
    <t xml:space="preserve">máquina metaleira universal modelo iw 110/180 btd - juros. af_05/2023</t>
  </si>
  <si>
    <t xml:space="preserve">máquina metaleira universal modelo iw 110/180 btd - manutenção.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</si>
  <si>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</si>
  <si>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depreciação. af_05/2023</t>
  </si>
  <si>
    <t xml:space="preserve">máquina para solda por eletrofusão para tubos de polietileno de alta densidade (pead) com diâmetro externo de 20 a 1600 mm, potência de 3500 w - juros. af_05/2023</t>
  </si>
  <si>
    <t xml:space="preserve">máquina para solda por eletrofusão para tubos de polietileno de alta densidade (pead) com diâmetro externo de 20 a 1600 mm, potência de 3500 w - manutenção.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</si>
  <si>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</si>
  <si>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depreciação. af_05/2023</t>
  </si>
  <si>
    <t xml:space="preserve">máquina para solda por eletrofusão para tubos de polietileno de alta densidade (pead) com diâmetro externo de 20 a 800 mm, potência entre 2750 e 3000 w - juros. af_05/2023</t>
  </si>
  <si>
    <t xml:space="preserve">máquina para solda por eletrofusão para tubos de polietileno de alta densidade (pead) com diâmetro externo de 20 a 800 mm, potência entre 2750 e 3000 w - manutenção.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</si>
  <si>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</si>
  <si>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depreciação. af_05/2023</t>
  </si>
  <si>
    <t xml:space="preserve">máquina para solda por termofusão para tubos de polietileno de alta densidade (pead) com diâmetro externo de 315 a 630 mm, potência entre 8000 e 12350 w - juros. af_05/2023</t>
  </si>
  <si>
    <t xml:space="preserve">máquina para solda por termofusão para tubos de polietileno de alta densidade (pead) com diâmetro externo de 315 a 630 mm, potência entre 8000 e 12350 w - manutenção.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</si>
  <si>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</si>
  <si>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depreciação. af_05/2023</t>
  </si>
  <si>
    <t xml:space="preserve">máquina para solda por termofusão para tubos de polietileno de alta densidade (pead) com diâmetro externo de 710 a 1200 mm, potência entre 16000 e 29500 w - juros. af_05/2023</t>
  </si>
  <si>
    <t xml:space="preserve">máquina para solda por termofusão para tubos de polietileno de alta densidade (pead) com diâmetro externo de 710 a 1200 mm, potência entre 16000 e 29500 w - manutenção.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</si>
  <si>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</si>
  <si>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depreciação. af_05/2023</t>
  </si>
  <si>
    <t xml:space="preserve">máquina para solda por termofusão para tubos de polietileno de alta densidade (pead) com diâmetro externo de 90 a 315 mm, potência entre 2500 e 5350 w - juros. af_05/2023</t>
  </si>
  <si>
    <t xml:space="preserve">máquina para solda por termofusão para tubos de polietileno de alta densidade (pead) com diâmetro externo de 90 a 315 mm, potência entre 2500 e 5350 w - manutenção.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</si>
  <si>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</si>
  <si>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depreciação. af_05/2023</t>
  </si>
  <si>
    <t xml:space="preserve">máquina solda arco com pistola de soldagem para stud bolt de 5 mm a 22 mm - juros. af_05/2023</t>
  </si>
  <si>
    <t xml:space="preserve">máquina solda arco com pistola de soldagem para stud bolt de 5 mm a 22 mm - manutenção. af_05/2023</t>
  </si>
  <si>
    <t xml:space="preserve">máquina solda arco com pistola de soldagem para stud bolt de 5 mm a 22 mm - materiais na operação. af_05/2023</t>
  </si>
  <si>
    <t xml:space="preserve">peneira rotativa com motor elétrico monofásico de *0,5 a 1,0* cv, cilindro com diâmetro de *0,48 a 0,85* m e comprimento de *1,0 a 1,65* m - depreciação. af_11/2025</t>
  </si>
  <si>
    <t xml:space="preserve">peneira rotativa com motor elétrico monofásico de *0,5 a 1,0* cv, cilindro com diâmetro de *0,48 a 0,85* m e comprimento de *1,0 a 1,65* m - juros. af_11/2025</t>
  </si>
  <si>
    <t xml:space="preserve">peneira rotativa com motor elétrico monofásico de *0,5 a 1,0* cv, cilindro com diâmetro de *0,48 a 0,85* m e comprimento de *1,0 a 1,65* m - manutenção. af_11/2025</t>
  </si>
  <si>
    <t xml:space="preserve">peneira rotativa com motor elétrico monofásico de *0,5 a 1,0* cv, cilindro com diâmetro de *0,48 a 0,85* m e comprimento de *1,0 a 1,65* m - materiais na operação. af_11/2025</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</si>
  <si>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</si>
  <si>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</si>
  <si>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</si>
  <si>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</si>
  <si>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</si>
  <si>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</si>
  <si>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</si>
  <si>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</si>
  <si>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</si>
  <si>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</si>
  <si>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</si>
  <si>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</si>
  <si>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</si>
  <si>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</si>
  <si>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</si>
  <si>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</si>
  <si>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</si>
  <si>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</si>
  <si>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</si>
  <si>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</si>
  <si>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</si>
  <si>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</si>
  <si>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</si>
  <si>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</si>
  <si>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</si>
  <si>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</si>
  <si>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</si>
  <si>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</si>
  <si>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</si>
  <si>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</si>
  <si>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</si>
  <si>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</si>
  <si>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</si>
  <si>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</si>
  <si>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</si>
  <si>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</si>
  <si>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</si>
  <si>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</si>
  <si>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</si>
  <si>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</si>
  <si>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</si>
  <si>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</si>
  <si>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</si>
  <si>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</si>
  <si>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</si>
  <si>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</si>
  <si>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</si>
  <si>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</si>
  <si>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</si>
  <si>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</si>
  <si>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</si>
  <si>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</si>
  <si>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</si>
  <si>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</si>
  <si>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</si>
  <si>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</si>
  <si>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</si>
  <si>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</si>
  <si>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</si>
  <si>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</si>
  <si>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</si>
  <si>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</si>
  <si>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</si>
  <si>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</si>
  <si>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</si>
  <si>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depreciação. af_04/2019</t>
  </si>
  <si>
    <t xml:space="preserve">plataforma elevatória - juros. af_04/2019</t>
  </si>
  <si>
    <t xml:space="preserve">plataforma elevatória - manutenção. af_04/2019</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</si>
  <si>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</si>
  <si>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</si>
  <si>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</si>
  <si>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</si>
  <si>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</si>
  <si>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poliguindaste, capacidade máxima de carga 8000 kg, para transporte de caçambas estacionárias, inclusive caminhão toco pbt 14.300 kg, potência de 185 cv - depreciação. af_10/2025</t>
  </si>
  <si>
    <t xml:space="preserve">poliguindaste, capacidade máxima de carga 8000 kg, para transporte de caçambas estacionárias, inclusive caminhão toco pbt 14.300 kg, potência de 185 cv - impostos e seguros. af_10/2025</t>
  </si>
  <si>
    <t xml:space="preserve">poliguindaste, capacidade máxima de carga 8000 kg, para transporte de caçambas estacionárias, inclusive caminhão toco pbt 14.300 kg, potência de 185 cv - juros. af_10/2025</t>
  </si>
  <si>
    <t xml:space="preserve">poliguindaste, capacidade máxima de carga 8000 kg, para transporte de caçambas estacionárias, inclusive caminhão toco pbt 14.300 kg, potência de 185 cv - manutenção. af_10/2025</t>
  </si>
  <si>
    <t xml:space="preserve">poliguindaste, capacidade máxima de carga 8000 kg, para transporte de caçambas estacionárias, inclusive caminhão toco pbt 14.300 kg, potência de 185 cv - materiais na operação. af_10/2025</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</si>
  <si>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</si>
  <si>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</si>
  <si>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</si>
  <si>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</si>
  <si>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</si>
  <si>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</si>
  <si>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</si>
  <si>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</si>
  <si>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</si>
  <si>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</si>
  <si>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</si>
  <si>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</si>
  <si>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depreciação. af_05/2023</t>
  </si>
  <si>
    <t xml:space="preserve">pulverizador de tinta elétrico/máquina de pintura airless, vazão 2 l/min - juros. af_05/2023</t>
  </si>
  <si>
    <t xml:space="preserve">pulverizador de tinta elétrico/máquina de pintura airless, vazão 2 l/min - manutenção.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</si>
  <si>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</si>
  <si>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</si>
  <si>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</si>
  <si>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</si>
  <si>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</si>
  <si>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</si>
  <si>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</si>
  <si>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</si>
  <si>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</si>
  <si>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depreciação. af_04/2019</t>
  </si>
  <si>
    <t xml:space="preserve">pórtico rolante monoviga, perfil i, 4 pernas, capacidade 5 t - juros. af_04/2019</t>
  </si>
  <si>
    <t xml:space="preserve">pórtico rolante monoviga, perfil i, 4 pernas, capacidade 5 t - manutenção. af_04/2019</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</si>
  <si>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</si>
  <si>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</si>
  <si>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</si>
  <si>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</si>
  <si>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</si>
  <si>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peso operacional mín. 6,674, potência líq 88 hp, com martelo rompedor hidráulico entre 275 a 362 kg - depreciação. af_02/2021</t>
  </si>
  <si>
    <t xml:space="preserve">retroescavadeira sobre rodas com carregadeira, peso operacional mín. 6,674, potência líq 88 hp, com martelo rompedor hidráulico entre 275 a 362 kg - juros. af_02/2021</t>
  </si>
  <si>
    <t xml:space="preserve">retroescavadeira sobre rodas com carregadeira, peso operacional mín. 6,674, potência líq 88 hp, com martelo rompedor hidráulico entre 275 a 362 kg - manutenção. af_02/2021</t>
  </si>
  <si>
    <t xml:space="preserve">retroescavadeira sobre rodas com carregadeira, peso operacional mín. 6,674, potência líq 88 hp, com martelo rompedor hidráulico entre 275 a 362 kg - materiais na operação.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</si>
  <si>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</si>
  <si>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</si>
  <si>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</si>
  <si>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</si>
  <si>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</si>
  <si>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</si>
  <si>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</si>
  <si>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</si>
  <si>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</si>
  <si>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</si>
  <si>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</si>
  <si>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</si>
  <si>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</si>
  <si>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</si>
  <si>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</si>
  <si>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</si>
  <si>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</si>
  <si>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</si>
  <si>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</si>
  <si>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</si>
  <si>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</si>
  <si>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</si>
  <si>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</si>
  <si>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</si>
  <si>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</si>
  <si>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</si>
  <si>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</si>
  <si>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</si>
  <si>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</si>
  <si>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</si>
  <si>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</si>
  <si>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</si>
  <si>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</si>
  <si>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</si>
  <si>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</si>
  <si>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</si>
  <si>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</si>
  <si>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</si>
  <si>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</si>
  <si>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</si>
  <si>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</si>
  <si>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</si>
  <si>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</si>
  <si>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</si>
  <si>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</si>
  <si>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</si>
  <si>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</si>
  <si>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</si>
  <si>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</si>
  <si>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</si>
  <si>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</si>
  <si>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</si>
  <si>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</si>
  <si>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</si>
  <si>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</si>
  <si>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depreciação. af_05/2023</t>
  </si>
  <si>
    <t xml:space="preserve">serra fita horizontal, elétrica, com controle hidráulico, painel de comando em 24 v, motor elétrico 1,5 cv, dimensões da fita 3880 x 27 x 0,9 mm, trifásica - juros. af_05/2023</t>
  </si>
  <si>
    <t xml:space="preserve">serra fita horizontal, elétrica, com controle hidráulico, painel de comando em 24 v, motor elétrico 1,5 cv, dimensões da fita 3880 x 27 x 0,9 mm, trifásica - manutenção. af_05/2023</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</si>
  <si>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</si>
  <si>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</si>
  <si>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</si>
  <si>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</si>
  <si>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</si>
  <si>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</si>
  <si>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</si>
  <si>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</si>
  <si>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</si>
  <si>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</si>
  <si>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</si>
  <si>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</si>
  <si>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depreciação. af_05/2023</t>
  </si>
  <si>
    <t xml:space="preserve">tartaruga de oxicorte cg1, monofásica, 220 v, frequência 50 hz, velocidade de corte (mm/min) 50 a 750, diâmetro mínimo do compasso mm 200 - juros. af_05/2023</t>
  </si>
  <si>
    <t xml:space="preserve">tartaruga de oxicorte cg1, monofásica, 220 v, frequência 50 hz, velocidade de corte (mm/min) 50 a 750, diâmetro mínimo do compasso mm 200 - manutenção.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</si>
  <si>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</si>
  <si>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</si>
  <si>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</si>
  <si>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</si>
  <si>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</si>
  <si>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</si>
  <si>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</si>
  <si>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</si>
  <si>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</si>
  <si>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depreciação. af_05/2023</t>
  </si>
  <si>
    <t xml:space="preserve">torre, composta por guincho mecânico, guincho manual, cabos de aço, piteira e soquete - juros. af_05/2023</t>
  </si>
  <si>
    <t xml:space="preserve">torre, composta por guincho mecânico, guincho manual, cabos de aço, piteira e soquete - manutenção. af_05/2023</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</si>
  <si>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</si>
  <si>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</si>
  <si>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</si>
  <si>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</si>
  <si>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</si>
  <si>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</si>
  <si>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</si>
  <si>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</si>
  <si>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</si>
  <si>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</si>
  <si>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</si>
  <si>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</si>
  <si>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</si>
  <si>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</si>
  <si>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</si>
  <si>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</si>
  <si>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</si>
  <si>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</si>
  <si>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</si>
  <si>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</si>
  <si>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</si>
  <si>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</si>
  <si>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</si>
  <si>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</si>
  <si>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</si>
  <si>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</si>
  <si>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</si>
  <si>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</si>
  <si>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</si>
  <si>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</si>
  <si>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</si>
  <si>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</si>
  <si>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</si>
  <si>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</si>
  <si>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</si>
  <si>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</si>
  <si>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</si>
  <si>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</si>
  <si>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</si>
  <si>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</si>
  <si>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</si>
  <si>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</si>
  <si>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</si>
  <si>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</si>
  <si>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</si>
  <si>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depreciação. af_05/2023</t>
  </si>
  <si>
    <t xml:space="preserve">unidade dosadora airless tipo hot spray - juros. af_05/2023</t>
  </si>
  <si>
    <t xml:space="preserve">unidade dosadora airless tipo hot spray - manutenção. af_05/2023</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</si>
  <si>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</si>
  <si>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</si>
  <si>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</si>
  <si>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</si>
  <si>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</si>
  <si>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</si>
  <si>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</si>
  <si>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</si>
  <si>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</si>
  <si>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</si>
  <si>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</si>
  <si>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</si>
  <si>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</si>
  <si>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</si>
  <si>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</si>
  <si>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</si>
  <si>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</si>
  <si>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</si>
  <si>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</si>
  <si>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</si>
  <si>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</si>
  <si>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</si>
  <si>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</si>
  <si>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</si>
  <si>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</si>
  <si>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</si>
  <si>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</si>
  <si>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</si>
  <si>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</si>
  <si>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</si>
  <si>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depreciação. af_05/2023</t>
  </si>
  <si>
    <t xml:space="preserve">varredeira de grama sintética a gasolina, 2,4 cv, 4 tempos - juros. af_05/2023</t>
  </si>
  <si>
    <t xml:space="preserve">varredeira de grama sintética a gasolina, 2,4 cv, 4 tempos - manutenção. af_05/2023</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</si>
  <si>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</si>
  <si>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</si>
  <si>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</si>
  <si>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</si>
  <si>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</si>
  <si>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</si>
  <si>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</si>
  <si>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</si>
  <si>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 pavim. 2,60 m a 5,75 m, pot. 110 hp, cap. 450 t/ h - depreciação. af_11/2025</t>
  </si>
  <si>
    <t xml:space="preserve">vibroacabadora de asfalto sobre esteiras, larg. pavim. 2,60 m a 5,75 m, pot. 110 hp, cap. 450 t/ h - juros. af_11/2025</t>
  </si>
  <si>
    <t xml:space="preserve">vibroacabadora de asfalto sobre esteiras, larg. pavim. 2,60 m a 5,75 m, pot. 110 hp, cap. 450 t/ h - manutenção. af_11/2025</t>
  </si>
  <si>
    <t xml:space="preserve">vibroacabadora de asfalto sobre esteiras, larg. pavim. 2,60 m a 5,75 m, pot. 110 hp, cap. 450 t/ h - materiais na operação. af_11/2025</t>
  </si>
  <si>
    <t xml:space="preserve">vibroacabadora de asfalto sobre esteiras, larg. pavim. máx. 8,00 m, pot. 100 kw/ 134 hp, cap. 600 t/ h - depreciação. af_11/2025</t>
  </si>
  <si>
    <t xml:space="preserve">vibroacabadora de asfalto sobre esteiras, larg. pavim. máx. 8,00 m, pot. 100 kw/ 134 hp, cap. 600 t/ h - juros. af_11/2025</t>
  </si>
  <si>
    <t xml:space="preserve">vibroacabadora de asfalto sobre esteiras, larg. pavim. máx. 8,00 m, pot. 100 kw/ 134 hp, cap. 600 t/ h - manutenção. af_11/2025</t>
  </si>
  <si>
    <t xml:space="preserve">vibroacabadora de asfalto sobre esteiras, larg. pavim. máx. 8,00 m, pot. 100 kw/ 134 hp, cap. 600 t/ h - materiais na operação. af_11/2025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</si>
  <si>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</si>
  <si>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</si>
  <si>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</si>
  <si>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</si>
  <si>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</si>
  <si>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</si>
  <si>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</si>
  <si>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</si>
  <si>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vibroacabadora de asfalto sobre rodas, largura de pavimentação de 1,70 a 4,20 m, potência 78 kw/105 hp, capacidade 300 t/h - depreciação. af_11/2025</t>
  </si>
  <si>
    <t xml:space="preserve">vibroacabadora de asfalto sobre rodas, largura de pavimentação de 1,70 a 4,20 m, potência 78 kw/105 hp, capacidade 300 t/h - juros. af_11/2025</t>
  </si>
  <si>
    <t xml:space="preserve">vibroacabadora de asfalto sobre rodas, largura de pavimentação de 1,70 a 4,20 m, potência 78 kw/105 hp, capacidade 300 t/h - manutenção. af_11/2025</t>
  </si>
  <si>
    <t xml:space="preserve">vibroacabadora de asfalto sobre rodas, largura de pavimentação de 1,70 a 4,20 m, potência 78 kw/105 hp, capacidade 300 t/h - materiais na operação. af_11/2025</t>
  </si>
  <si>
    <t xml:space="preserve">acionador manual, tipo com sirene, sistema convencional, fornecimento e instalação. af_12/2025</t>
  </si>
  <si>
    <t xml:space="preserve">acionador manual, tipo quebra vidro com martelinho, sistema convencional, fornecimento e instalação. af_12/2025</t>
  </si>
  <si>
    <t xml:space="preserve">acionador manual, tipo quebra vidro com martelinho, sistema endereçável, fornecimento e instalação. af_12/2025</t>
  </si>
  <si>
    <t xml:space="preserve">acionador manual, tipo rearmável, sistema convencional, fornecimento e instalação. af_12/2025</t>
  </si>
  <si>
    <t xml:space="preserve">acionador manual, tipo rearmável, sistema endereçável, fornecimento e instalação. af_12/2025</t>
  </si>
  <si>
    <t xml:space="preserve">central de alarme de 12 laços, sistema convencional, com até 20 dispositivos por laço, fornecimento e instalação. af_12/2025</t>
  </si>
  <si>
    <t xml:space="preserve">central de alarme de 24 laços, sistema convencional, com até 20 dispositivos por laço, fornecimento e instalação. af_12/2025</t>
  </si>
  <si>
    <t xml:space="preserve">central de alarme de 6 laços, sistema convencional, com até 20 dispositivos por laço, fornecimento e instalação. af_12/2025</t>
  </si>
  <si>
    <t xml:space="preserve">central de alarme de incêndio endereçável para até 500 pontos, fornecimento e instalação. af_12/2025</t>
  </si>
  <si>
    <t xml:space="preserve">detector de gás natural e glp bivolt com led indicador e sirene embutida, fornecimento e instalação. af_12/2025</t>
  </si>
  <si>
    <t xml:space="preserve">detector óptico de fumaça convencional, fornecimento e instalação. af_12/2025</t>
  </si>
  <si>
    <t xml:space="preserve">detector óptico de fumaça endereçável, fornecimento e instalação. af_12/2025</t>
  </si>
  <si>
    <t xml:space="preserve">sirene audiovisual, sistema convencional, fornecimento e instalação. af_12/2025</t>
  </si>
  <si>
    <t xml:space="preserve">sirene audiovisual, sistema endereçável, fornecimento e instalação. af_12/2025</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</si>
  <si>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</si>
  <si>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</si>
  <si>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</si>
  <si>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</si>
  <si>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</si>
  <si>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</si>
  <si>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</si>
  <si>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</si>
  <si>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</si>
  <si>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</si>
  <si>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</si>
  <si>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</si>
  <si>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</si>
  <si>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</si>
  <si>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</si>
  <si>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 de materiais de 1a categoria e compostos orgânicos e inorgânicos com dragline (caçamba: 0,76 m3/ 43 t). af_03/2024</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</si>
  <si>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</si>
  <si>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</si>
  <si>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</si>
  <si>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assentamento de tubo dreno de pead corrugado em geocomposto, dn 100 mm - fornecimento e instalação. af_01/2026</t>
  </si>
  <si>
    <t xml:space="preserve">assentamento de tubo dreno de pead corrugado em geocomposto, dn 160 mm - fornecimento e instalação. af_01/2026</t>
  </si>
  <si>
    <t xml:space="preserve">assentamento de tubo dreno de pead corrugado em geocomposto, dn 200 mm - fornecimento e instalação. af_01/2026</t>
  </si>
  <si>
    <t xml:space="preserve">assentamento de tubo dreno de pead corrugado em geocomposto, dn 65 mm - fornecimento e instalação. af_01/2026</t>
  </si>
  <si>
    <t xml:space="preserve">conexão tubo corrugado pead em tubo pvc para drenagem de geocomposto apenas instalação. af_01/2026</t>
  </si>
  <si>
    <t xml:space="preserve">geocomposto com duas faces de geotêxtil e núcleo em pead com bolsa para tubo corrugado pead para trincheira drenante - fornecimento e instalação. af_01/2026</t>
  </si>
  <si>
    <t xml:space="preserve">geocomposto com duas faces de geotêxtil e núcleo em pead horizontal - fornecimento e instalação. af_01/2026</t>
  </si>
  <si>
    <t xml:space="preserve">geocomposto com duas faces de geotêxtil e núcleo em pead vertical fixado por adesivo contato - fornecimento e instalação. af_01/2026</t>
  </si>
  <si>
    <t xml:space="preserve">geocomposto com duas faces de geotêxtil e núcleo em pead vertical fixado por fincapino - fornecimento e instalação. af_01/2026</t>
  </si>
  <si>
    <t xml:space="preserve">geocomposto com duas faces de geotêxtil e núcleo em pead vertical fixado por madeira - fornecimento e instalação. af_01/2026</t>
  </si>
  <si>
    <t xml:space="preserve">geocomposto com uma face de geotêxtil e núcleo em pead horizontal - fornecimento e instalação. af_01/2026</t>
  </si>
  <si>
    <t xml:space="preserve">geocomposto com uma face de geotêxtil e núcleo em pead vertical fixado por adesivo contato - fornecimento e instalação. af_01/2026</t>
  </si>
  <si>
    <t xml:space="preserve">geocomposto com uma face de geotêxtil e núcleo em pead vertical fixado por fincapino - fornecimento e instalação. af_01/2026</t>
  </si>
  <si>
    <t xml:space="preserve">geocomposto com uma face de geotêxtil e núcleo em pead vertical fixado por madeira - fornecimento e instalação. af_01/2026</t>
  </si>
  <si>
    <t xml:space="preserve">geocomposto com uma face de geotêxtil, núcleo em pead e lona plástica impermeável horizontal - fornecimento e instalação. af_01/2026</t>
  </si>
  <si>
    <t xml:space="preserve">geocomposto com uma face de geotêxtil, núcleo em pead e lona plástica impermeável vertical fixado por adesivo contato - fornecimento e instalação. af_01/2026</t>
  </si>
  <si>
    <t xml:space="preserve">geocomposto com uma face de geotêxtil, núcleo em pead e lona plástica impermeável vertical fixado por fincapino - fornecimento e instalação. af_01/2026</t>
  </si>
  <si>
    <t xml:space="preserve">geocomposto com uma face de geotêxtil, núcleo em pead e lona plástica impermeável vertical fixado por madeira - fornecimento e instalação. af_01/2026</t>
  </si>
  <si>
    <t xml:space="preserve">caixa de passagem para ar condicionado - fornecimento e instalação. af_08/2022</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</si>
  <si>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</si>
  <si>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</si>
  <si>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</si>
  <si>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</si>
  <si>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</si>
  <si>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</si>
  <si>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</si>
  <si>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</si>
  <si>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</si>
  <si>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</si>
  <si>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</si>
  <si>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</si>
  <si>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</si>
  <si>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</si>
  <si>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</si>
  <si>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</si>
  <si>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</si>
  <si>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</si>
  <si>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</si>
  <si>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pead corrugado flexível perfurado, envolvido com geocomposto drenante.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</si>
  <si>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</si>
  <si>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</si>
  <si>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</si>
  <si>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</si>
  <si>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</si>
  <si>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</si>
  <si>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</si>
  <si>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</si>
  <si>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</si>
  <si>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</si>
  <si>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</si>
  <si>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</si>
  <si>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</si>
  <si>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</si>
  <si>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</si>
  <si>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</si>
  <si>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</si>
  <si>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</si>
  <si>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</si>
  <si>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</si>
  <si>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</si>
  <si>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</si>
  <si>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</si>
  <si>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</si>
  <si>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</si>
  <si>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</si>
  <si>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</si>
  <si>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</si>
  <si>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</si>
  <si>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</si>
  <si>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</si>
  <si>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</si>
  <si>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</si>
  <si>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</si>
  <si>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</si>
  <si>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geocomposto drenante, instalado em muro de contenção - exclusive dreno no pé do muro.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</si>
  <si>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</si>
  <si>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</si>
  <si>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</si>
  <si>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</si>
  <si>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</si>
  <si>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</si>
  <si>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pead,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</si>
  <si>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</si>
  <si>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</si>
  <si>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</si>
  <si>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</si>
  <si>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fabricação de curva, redução ou tê para duto para ar condicionado em chapa galvanizada bitola 22. af_03/2024</t>
  </si>
  <si>
    <t xml:space="preserve">fabricação de curva, redução ou tê para duto para ar condicionado em chapa galvanizada bitola 24. af_03/2024</t>
  </si>
  <si>
    <t xml:space="preserve">fabricação de curva, redução ou tê para duto para ar condicionado em chapa galvanizada bitola 26. af_03/2024</t>
  </si>
  <si>
    <t xml:space="preserve">fabricação de duto retangular para ar condicionado (trecho reto) em chapa galvanizada bitola 22. af_03/2024</t>
  </si>
  <si>
    <t xml:space="preserve">fabricação de duto retangular para ar condicionado (trecho reto) em chapa galvanizada bitola 24. af_03/2024</t>
  </si>
  <si>
    <t xml:space="preserve">fabricação de duto retangular para ar condicionado (trecho reto) em chapa galvanizada bitola 26. af_03/2024</t>
  </si>
  <si>
    <t xml:space="preserve">fabricação de duto retangular para ar condicionado em painel pré-isolado. af_03/2024</t>
  </si>
  <si>
    <t xml:space="preserve">instalação de colarinho de aço galvanizado dn 109 mm (4") para duto flexível circular para ar condicionado. af_03/2024</t>
  </si>
  <si>
    <t xml:space="preserve">instalação de colarinho de aço galvanizado dn 131 mm (5") para duto flexível circular para ar condicionado. af_03/2024</t>
  </si>
  <si>
    <t xml:space="preserve">instalação de colarinho de aço galvanizado dn 161 mm (6") para duto flexível circular para ar condicionado. af_03/2024</t>
  </si>
  <si>
    <t xml:space="preserve">instalação de colarinho de aço galvanizado dn 185 mm (7") para duto flexível circular para ar condicionado. af_03/2024</t>
  </si>
  <si>
    <t xml:space="preserve">instalação de colarinho de aço galvanizado dn 209 mm (8") para duto flexível circular para ar condicionado. af_03/2024</t>
  </si>
  <si>
    <t xml:space="preserve">instalação de colarinho de aço galvanizado dn 263 mm (10") para duto flexível circular para ar condicionado. af_03/2024</t>
  </si>
  <si>
    <t xml:space="preserve">instalação de colarinho de aço galvanizado dn 314 mm (12") para duto flexível circular para ar condicionado. af_03/2024</t>
  </si>
  <si>
    <t xml:space="preserve">instalação de colarinho de aço galvanizado dn 364 mm (14") para duto flexível circular para ar condicionado. af_03/2024</t>
  </si>
  <si>
    <t xml:space="preserve">instalação de curva, redução ou tê de duto para ar condicionado em chapa galvanizada bitola 22 - com isolamento de manta fixada na chapa com clavo, incluso fabricação. af_03/2024</t>
  </si>
  <si>
    <t xml:space="preserve">instalação de curva, redução ou tê de duto para ar condicionado em chapa galvanizada bitola 22 - com isolamento de manta fixada na chapa com fita plástica, incluso fabricação. af_03/2024</t>
  </si>
  <si>
    <t xml:space="preserve">instalação de curva, redução ou tê de duto para ar condicionado em chapa galvanizada bitola 24 - com isolamento de manta fixada na chapa com clavo, incluso fabricação. af_03/2024</t>
  </si>
  <si>
    <t xml:space="preserve">instalação de curva, redução ou tê de duto para ar condicionado em chapa galvanizada bitola 24 - com isolamento de manta fixada na chapa com fita plástica, incluso fabricação. af_03/2024</t>
  </si>
  <si>
    <t xml:space="preserve">instalação de curva, redução ou tê de duto para ar condicionado em chapa galvanizada bitola 26 - com isolamento de manta fixada na chapa com clavo, incluso fabricação. af_03/2024</t>
  </si>
  <si>
    <t xml:space="preserve">instalação de curva, redução ou tê de duto para ar condicionado em chapa galvanizada bitola 26 - com isolamento de manta fixada na chapa com fita plástica, incluso fabricação. af_03/2024</t>
  </si>
  <si>
    <t xml:space="preserve">instalação de curva, redução ou tê para duto para ar condicionado em chapa galvanizada bitola 22 - com isolamento de manta colada na chapa, incluso fabricação. af_03/2024</t>
  </si>
  <si>
    <t xml:space="preserve">instalação de curva, redução ou tê para duto para ar condicionado em chapa galvanizada bitola 22 - sem isolamento, incluso fabricação. af_03/2024</t>
  </si>
  <si>
    <t xml:space="preserve">instalação de curva, redução ou tê para duto para ar condicionado em chapa galvanizada bitola 24 - com isolamento de manta colada na chapa, incluso fabricação. af_03/2024</t>
  </si>
  <si>
    <t xml:space="preserve">instalação de curva, redução ou tê para duto para ar condicionado em chapa galvanizada bitola 24 - sem isolamento, incluso fabricação. af_03/2024</t>
  </si>
  <si>
    <t xml:space="preserve">instalação de curva, redução ou tê para duto para ar condicionado em chapa galvanizada bitola 26 - com isolamento de manta colada na chapa, incluso fabricação. af_03/2024</t>
  </si>
  <si>
    <t xml:space="preserve">instalação de curva, redução ou tê para duto para ar condicionado em chapa galvanizada bitola 26 - sem isolamento, incluso fabricação. af_03/2024</t>
  </si>
  <si>
    <t xml:space="preserve">instalação de duto flexível circular para ar condicionado em alumínio isolado - dn 109 mm (4"). af_03/2024</t>
  </si>
  <si>
    <t xml:space="preserve">instalação de duto flexível circular para ar condicionado em alumínio isolado - dn 131 mm (5"). af_03/2024</t>
  </si>
  <si>
    <t xml:space="preserve">instalação de duto flexível circular para ar condicionado em alumínio isolado - dn 161 mm (6"). af_03/2024</t>
  </si>
  <si>
    <t xml:space="preserve">instalação de duto flexível circular para ar condicionado em alumínio isolado - dn 185 mm (7"). af_03/2024</t>
  </si>
  <si>
    <t xml:space="preserve">instalação de duto flexível circular para ar condicionado em alumínio isolado - dn 209 mm (8"). af_03/2024</t>
  </si>
  <si>
    <t xml:space="preserve">instalação de duto flexível circular para ar condicionado em alumínio isolado - dn 263 mm (10"). af_03/2024</t>
  </si>
  <si>
    <t xml:space="preserve">instalação de duto flexível circular para ar condicionado em alumínio isolado - dn 314 mm (12"). af_03/2024</t>
  </si>
  <si>
    <t xml:space="preserve">instalação de duto flexível circular para ar condicionado em alumínio isolado - dn 364 mm (14"). af_03/2024</t>
  </si>
  <si>
    <t xml:space="preserve">instalação de duto retangular para ar condicionado (trecho reto) em chapa galvanizada bitola 22 - com isolamento de manta colada na chapa, incluso fabricação. af_03/2024</t>
  </si>
  <si>
    <t xml:space="preserve">instalação de duto retangular para ar condicionado (trecho reto) em chapa galvanizada bitola 22 - com isolamento de manta fixada na chapa com clavo, incluso fabricação. af_03/2024</t>
  </si>
  <si>
    <t xml:space="preserve">instalação de duto retangular para ar condicionado (trecho reto) em chapa galvanizada bitola 22 - com isolamento de manta fixada na chapa com fita plástica, incluso fabricação. af_03/2024</t>
  </si>
  <si>
    <t xml:space="preserve">instalação de duto retangular para ar condicionado (trecho reto) em chapa galvanizada bitola 22 - sem isolamento, incluso fabricação. af_03/2024</t>
  </si>
  <si>
    <t xml:space="preserve">instalação de duto retangular para ar condicionado (trecho reto) em chapa galvanizada bitola 24 - com isolamento de manta colada na chapa, incluso fabricação. af_03/2024</t>
  </si>
  <si>
    <t xml:space="preserve">instalação de duto retangular para ar condicionado (trecho reto) em chapa galvanizada bitola 24 - com isolamento de manta fixada na chapa com clavo, incluso fabricação. af_03/2024</t>
  </si>
  <si>
    <t xml:space="preserve">instalação de duto retangular para ar condicionado (trecho reto) em chapa galvanizada bitola 24 - com isolamento de manta fixada na chapa com fita plástica, incluso fabricação. af_03/2024</t>
  </si>
  <si>
    <t xml:space="preserve">instalação de duto retangular para ar condicionado (trecho reto) em chapa galvanizada bitola 24 - sem isolamento, incluso fabricação. af_03/2024</t>
  </si>
  <si>
    <t xml:space="preserve">instalação de duto retangular para ar condicionado (trecho reto) em chapa galvanizada bitola 26 - com isolamento de manta colada na chapa, incluso fabricação. af_03/2024</t>
  </si>
  <si>
    <t xml:space="preserve">instalação de duto retangular para ar condicionado (trecho reto) em chapa galvanizada bitola 26 - com isolamento de manta fixada na chapa com clavo, incluso fabricação. af_03/2024</t>
  </si>
  <si>
    <t xml:space="preserve">instalação de duto retangular para ar condicionado (trecho reto) em chapa galvanizada bitola 26 - com isolamento de manta fixada na chapa com fita plástica, incluso fabricação. af_03/2024</t>
  </si>
  <si>
    <t xml:space="preserve">instalação de duto retangular para ar condicionado (trecho reto) em chapa galvanizada bitola 26 - sem isolamento, incluso fabricação. af_03/2024</t>
  </si>
  <si>
    <t xml:space="preserve">instalação de duto retangular para ar condicionado em painel pré-isolado, incluso fabricação. af_03/2024</t>
  </si>
  <si>
    <t xml:space="preserve">pintura anticorrosiva de duto metálico. af_03/2024</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</si>
  <si>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</si>
  <si>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</si>
  <si>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</si>
  <si>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</si>
  <si>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</si>
  <si>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</si>
  <si>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</si>
  <si>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</si>
  <si>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</si>
  <si>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</si>
  <si>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</si>
  <si>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</si>
  <si>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</si>
  <si>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</si>
  <si>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</si>
  <si>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</si>
  <si>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</si>
  <si>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</si>
  <si>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</si>
  <si>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</si>
  <si>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</si>
  <si>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</si>
  <si>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</si>
  <si>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</si>
  <si>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</si>
  <si>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</si>
  <si>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</si>
  <si>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</si>
  <si>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</si>
  <si>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</si>
  <si>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</si>
  <si>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</si>
  <si>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</si>
  <si>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</si>
  <si>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</si>
  <si>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</si>
  <si>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</si>
  <si>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</si>
  <si>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</si>
  <si>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</si>
  <si>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</si>
  <si>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</si>
  <si>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</si>
  <si>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</si>
  <si>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</si>
  <si>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</si>
  <si>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</si>
  <si>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</si>
  <si>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</si>
  <si>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</si>
  <si>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</si>
  <si>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</si>
  <si>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</si>
  <si>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</si>
  <si>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</si>
  <si>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</si>
  <si>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</si>
  <si>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</si>
  <si>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</si>
  <si>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</si>
  <si>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</si>
  <si>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</si>
  <si>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</si>
  <si>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</si>
  <si>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</si>
  <si>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</si>
  <si>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</si>
  <si>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</si>
  <si>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</si>
  <si>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</si>
  <si>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</si>
  <si>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</si>
  <si>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</si>
  <si>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</si>
  <si>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</si>
  <si>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</si>
  <si>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</si>
  <si>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</si>
  <si>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</si>
  <si>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</si>
  <si>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</si>
  <si>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</si>
  <si>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</si>
  <si>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</si>
  <si>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</si>
  <si>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</si>
  <si>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</si>
  <si>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</si>
  <si>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</si>
  <si>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</si>
  <si>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aquecedor solar compacto, kit para 1 coletor solar a vácuo com suporte, reservatório, fixações e tubos - fornecimento e instalação. af_01/2026</t>
  </si>
  <si>
    <t xml:space="preserve">aquecedor solar compacto, kit para 1 coletor solar em vidro temperado e serpentina em tubo de cobre sem suporte, reservatório, fixações e tubos - fornecimento e instalação. af_01/2026</t>
  </si>
  <si>
    <t xml:space="preserve">bloco concretado no local, 20x20x15cm, para base de fixação da estrutura solar para laje de concreto - fornecimento e instalação. af_01/2026</t>
  </si>
  <si>
    <t xml:space="preserve">bomba de circulacao de água quente, 93 até 150 w - fornecimento e instalação. af_01/2026</t>
  </si>
  <si>
    <t xml:space="preserve">cabo fotovoltaico 4 mm² fornecimento e instalação. af_01/2026</t>
  </si>
  <si>
    <t xml:space="preserve">cabo fotovoltaico 6 mm² - fornecimento e instalação. af_01/2026</t>
  </si>
  <si>
    <t xml:space="preserve">coletor para aquecimento solar a vácuo, com suporte para laje de concreto - fornecimento e instalação. af_01/2026</t>
  </si>
  <si>
    <t xml:space="preserve">coletor para aquecimento solar a vácuo, com suporte para telha cerâmica - fornecimento e instalação. af_01/2026</t>
  </si>
  <si>
    <t xml:space="preserve">coletor para aquecimento solar a vácuo, com suporte para telha metálica - fornecimento e instalação. af_01/2026</t>
  </si>
  <si>
    <t xml:space="preserve">coletor para aquecimento solar de polipropileno para piscina 1,5 m2, com suporte para laje de concreto - fornecimento e instalação. af_01/2026</t>
  </si>
  <si>
    <t xml:space="preserve">coletor para aquecimento solar de polipropileno para piscina 1,5 m2, com suporte para telha cerâmica - fornecimento e instalação. af_01/2026</t>
  </si>
  <si>
    <t xml:space="preserve">coletor para aquecimento solar de polipropileno para piscina 1,5 m2, com suporte para telha metálica - fornecimento e instalação. af_01/2026</t>
  </si>
  <si>
    <t xml:space="preserve">coletor para aquecimento solar, em vidro temperado e serpentina em tubo de cobre, com suporte para laje de concreto - fornecimento e instalação. af_01/2026</t>
  </si>
  <si>
    <t xml:space="preserve">coletor para aquecimento solar, em vidro temperado e serpentina em tubo de cobre, com suporte para telha cerâmica - fornecimento e instalação. af_01/2026</t>
  </si>
  <si>
    <t xml:space="preserve">coletor para aquecimento solar, em vidro temperado e serpentina em tubo de cobre, com suporte para telha metálica - fornecimento e instalação. af_01/2026</t>
  </si>
  <si>
    <t xml:space="preserve">controlador por diferencial de temperatura com 2 sensores - fornecimento e instalação. af_01/2026</t>
  </si>
  <si>
    <t xml:space="preserve">inversor solar fotovoltaico 1 mppt - fornecimento e instalação. af_01/2026</t>
  </si>
  <si>
    <t xml:space="preserve">inversor solar fotovoltaico 2 mppt - fornecimento e instalação. af_01/2026</t>
  </si>
  <si>
    <t xml:space="preserve">micro inversor solar fotovoltaico - fornecimento e instalação. af_01/2026</t>
  </si>
  <si>
    <t xml:space="preserve">painel solar fotovoltaico, 2 x 1 m, com suporte para laje de concreto - fornecimento e instalação. af_01/2026</t>
  </si>
  <si>
    <t xml:space="preserve">painel solar fotovoltaico, 2 x 1 m, com suporte para telha cerâmica - fornecimento e instalação. af_01/2026</t>
  </si>
  <si>
    <t xml:space="preserve">painel solar fotovoltaico, 2 x 1 m, com suporte para telha metálica - fornecimento e instalação. af_01/2026</t>
  </si>
  <si>
    <t xml:space="preserve">reservatório térmico/boiler solar em aço inox 1000 l - fornecimento e instalação. af_01/2026</t>
  </si>
  <si>
    <t xml:space="preserve">reservatório térmico/boiler solar em aço inox 1000 l com 5 placas coletoras em vidro temperado com serpentina em tubo de cobre 2 x 1 m - fornecimento e instalação. af_01/2026</t>
  </si>
  <si>
    <t xml:space="preserve">reservatório térmico/boiler solar em aço inox 200 l - fornecimento e instalação. af_01/2026</t>
  </si>
  <si>
    <t xml:space="preserve">reservatório térmico/boiler solar em aço inox 3000 l - fornecimento e instalação. af_01/2026</t>
  </si>
  <si>
    <t xml:space="preserve">reservatório térmico/boiler solar em aço inox 400 l - fornecimento e instalação. af_01/2026</t>
  </si>
  <si>
    <t xml:space="preserve">reservatório térmico/boiler solar em aço inox 400 l com 2 placas coletoras em vidro temperado com serpentina em tubo de cobre 2 x 1 m - fornecimento e instalação. af_01/2026</t>
  </si>
  <si>
    <t xml:space="preserve">reservatório térmico/boiler solar em aço inox 600 l - fornecimento e instalação. af_01/2026</t>
  </si>
  <si>
    <t xml:space="preserve">reservatório térmico/boiler solar em aço inox 600 l com 3 placas coletoras em vidro temperado com serpentina em tubo de cobre 2 x 1 m - fornecimento e instalação. af_01/2026</t>
  </si>
  <si>
    <t xml:space="preserve">reservatório térmico/boiler solar em aço inox 800 l - fornecimento e instalação. af_01/2026</t>
  </si>
  <si>
    <t xml:space="preserve">reservatório térmico/boiler solar em aço inox 800 l com 4 placas coletoras em vidro temperado com serpentina em tubo de cobre 2 x 1 m - fornecimento e instalação. af_01/2026</t>
  </si>
  <si>
    <t xml:space="preserve">string box para sistema fotovoltaico - fornecimento e instalação. af_01/2026</t>
  </si>
  <si>
    <t xml:space="preserve">suporte de 1 coletor solar para laje de concreto - fornecimento e instalação. af_01/2026</t>
  </si>
  <si>
    <t xml:space="preserve">suporte de 1 coletor solar para telha cerâmica - fornecimento e instalação. af_01/2026</t>
  </si>
  <si>
    <t xml:space="preserve">suporte de 1 coletor solar para telha metálica - fornecimento e instalação. af_01/2026</t>
  </si>
  <si>
    <t xml:space="preserve">colocação de tela em andaime fachadeiro. af_03/2024</t>
  </si>
  <si>
    <t xml:space="preserve">colocação de tela fachadeira perimetral. af_03/2024</t>
  </si>
  <si>
    <t xml:space="preserve">fechamento metálico removível de abertura de caixilho (proteção de gesseiro) - 4 montagens em obra. af_03/2024</t>
  </si>
  <si>
    <t xml:space="preserve">fechamento metálico removível de vão de portas (vão do elevador) - 1 montagem em obra.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</si>
  <si>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</si>
  <si>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</si>
  <si>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</si>
  <si>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</si>
  <si>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de concretagem com montantes metálicos fixados em barrotes (vigamento) de forma de madeira com fechamento em painel de tela metálica. af_03/2024</t>
  </si>
  <si>
    <t xml:space="preserve">guarda-corpo de concretagem com montantes metálicos fixados nos garfos de forma de madeira com fechamento em painel de tela metálica. af_03/2024</t>
  </si>
  <si>
    <t xml:space="preserve">guarda-corpo em laje pós desfôrma com montante metálico fixado em laje com parabolt e fechamento em painel de tela metálica. af_03/2024</t>
  </si>
  <si>
    <t xml:space="preserve">guarda-corpo em laje pós desfôrma com montante metálico fixado em laje com sargento e fechamento em painel de tela metálica. af_03/2024</t>
  </si>
  <si>
    <t xml:space="preserve">guarda-corpo em laje pós-desfôrma com cabos de aço e fechamento em tela de polipropileno (sistema de barreira com rede) para edifícios acima de 4 pavimentos (2 montagens). af_03/2024</t>
  </si>
  <si>
    <t xml:space="preserve">guarda-corpo em laje pós-desfôrma com cabos de aço e fechamento em tela de polipropileno (sistema de barreira com rede) para edifícios com até 4 pavimentos (1 montagem).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</si>
  <si>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</si>
  <si>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</si>
  <si>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e fechamento em painel de tela metálica para edifícios acima de 4 pavimentos (2 montagens). af_03/2024</t>
  </si>
  <si>
    <t xml:space="preserve">guarda-corpo em laje pós-desfôrma com escoras metálicas estroncadas na estrutura e fechamento em painel de tela metálica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</si>
  <si>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</si>
  <si>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</si>
  <si>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em laje pós-desfôrma com montante metálico fixado com barras de aço engastadas na laje, cabos de aço e fechamento em tela de polipropileno para edifícios acima de 4 pavimentos (2 montagens). af_03/2024</t>
  </si>
  <si>
    <t xml:space="preserve">guarda-corpo em laje pós-desfôrma com montante metálico fixado com barras de aço engastadas na laje, cabos de aço e fechamento em tela de polipropileno para edifícios com até 4 pavimentos (1 montagem). af_03/2024</t>
  </si>
  <si>
    <t xml:space="preserve">guarda-corpo em laje pós-desfôrma com montante metálico fixado com barras de aço engastadas na laje, travessão em madeira e fechamento em tela de polipropileno para edifícios acima de 4 pavimentos (2 montagens). af_03/2024</t>
  </si>
  <si>
    <t xml:space="preserve">guarda-corpo em laje pós-desfôrma com montante metálico fixado com barras de aço engastadas na laje, travessão em madeira e fechamento em tela de polipropileno para edifícios com até 4 pavimentos (1 montagem). af_03/2024</t>
  </si>
  <si>
    <t xml:space="preserve">guarda-corpo em laje pós-desfôrma com montante metálico fixado em viga de borda e fechamento em painel de tela metálica para edifícios acima de 4 pavimentos (2 montagens). af_03/2024</t>
  </si>
  <si>
    <t xml:space="preserve">guarda-corpo em laje pós-desfôrma, para estruturas em concreto, com montante metálico fixado em viga de borda e fechamento em painel de tela metálica para edifícios com até 4 pavimentos (1 montagem). af_03/2024</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</si>
  <si>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</si>
  <si>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</si>
  <si>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</si>
  <si>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</si>
  <si>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</si>
  <si>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</si>
  <si>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alvenaria estrutural, com montante metálico para dois níveis de proteção e fechamento em painel de tela metálica para edifícios acima de 8 pavimentos. af_03/2024</t>
  </si>
  <si>
    <t xml:space="preserve">guarda-corpo para alvenaria estrutural, com montante metálico para dois níveis de proteção e fechamento em painel de tela metálica para edifícios com altura de 5 a 8 pavimentos. af_03/2024</t>
  </si>
  <si>
    <t xml:space="preserve">guarda-corpo para alvenaria estrutural, com montante metálico para dois níveis de proteção e fechamento em painel de tela metálica para edifícios com até 4 pavimentos. af_03/2024</t>
  </si>
  <si>
    <t xml:space="preserve">guarda-corpo para poço de cremalheira, com montante metálico fixado em laje com chumbador parabolt e fechamento em painel de tela metálica (excluso proteção). af_03/2024</t>
  </si>
  <si>
    <t xml:space="preserve">instalação de gambiarra para sinalização, incluindo lâmpada, e sinalizador. af_03/2024</t>
  </si>
  <si>
    <t xml:space="preserve">instalação de sinalizador noturno led. af_03/2024</t>
  </si>
  <si>
    <t xml:space="preserve">linha de vida instalada junto ao piso para edifícios acima de 8 pavimentos. af_03/2024</t>
  </si>
  <si>
    <t xml:space="preserve">linha de vida instalada junto ao piso para edifícios de 5 a 8 pavimentos. af_03/2024</t>
  </si>
  <si>
    <t xml:space="preserve">linha de vida instalada junto ao piso para edifícios de até 4 pavimentos. af_03/2024</t>
  </si>
  <si>
    <t xml:space="preserve">linha de vida tipo varal de segurança com cabo de aço para proteção de periferia para edifícios acima de 8 pavimentos. af_03/2024</t>
  </si>
  <si>
    <t xml:space="preserve">linha de vida tipo varal de segurança com cabo de aço para proteção de periferia para edifícios de 5 a 8 pavimentos. af_03/2024</t>
  </si>
  <si>
    <t xml:space="preserve">linha de vida tipo varal de segurança com cabo de aço para proteção de periferia para edifícios de até 4 pavimentos.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</si>
  <si>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</si>
  <si>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</si>
  <si>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</si>
  <si>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placa indicativa fixada diretamente na estrutura através de pregos. af_03/2024</t>
  </si>
  <si>
    <t xml:space="preserve">plataforma de proteção principal (primária) para coleta de resíduos com estrutura metálica e forração em tábua de madeira serrada - 1 montagem por obra. af_03/2024</t>
  </si>
  <si>
    <t xml:space="preserve">plataforma de proteção principal (primária) para coleta de resíduos com estrutura metálica e forração em tábua de madeira serrada - 2 montagens por obra. af_03/2024</t>
  </si>
  <si>
    <t xml:space="preserve">plataforma de proteção principal (primária) para coleta de resíduos com estrutura metálica e trama de madeira forrada em painel compensado - 1 montagem por obra. af_03/2024</t>
  </si>
  <si>
    <t xml:space="preserve">plataforma de proteção principal (primária) para coleta de resíduos com estrutura metálica e trama de madeira forrada em painel compensado - 2 montagens por obra. af_03/2024</t>
  </si>
  <si>
    <t xml:space="preserve">plataforma de proteção principal para alvenaria estrutural para ser apoiada em andaime, inclusive montagem e desmontagem. af_03/2024</t>
  </si>
  <si>
    <t xml:space="preserve">plataforma de proteção secundária para coleta de resíduos com estrutura metálica e forração em tábua de madeira serrada - 1 montagem por obra. af_03/2024</t>
  </si>
  <si>
    <t xml:space="preserve">plataforma de proteção secundária para coleta de resíduos com estrutura metálica e forração em tábua de madeira serrada - 2 montagens por obra. af_03/2024</t>
  </si>
  <si>
    <t xml:space="preserve">plataforma de proteção secundária para coleta de resíduos com estrutura metálica e forração em tábua de madeira serrada - 3 montagens por obra. af_03/2024</t>
  </si>
  <si>
    <t xml:space="preserve">plataforma de proteção secundária para coleta de resíduos com estrutura metálica e trama de madeira forrada em painel compensado - 1 montagem por obra. af_03/2024</t>
  </si>
  <si>
    <t xml:space="preserve">plataforma de proteção secundária para coleta de resíduos com estrutura metálica e trama de madeira forrada em painel compensado - 2 montagens por obra. af_03/2024</t>
  </si>
  <si>
    <t xml:space="preserve">plataforma de proteção secundária para coleta de resíduos com estrutura metálica e trama de madeira forrada em painel compensado - 3 montagens por obra. af_03/2024</t>
  </si>
  <si>
    <t xml:space="preserve">plataforma de proteção terciária para coleta de resíduos com estrutura metálica e forração em tábua de madeira serrada - 1 montagem por obra. af_03/2024</t>
  </si>
  <si>
    <t xml:space="preserve">plataforma de proteção terciária para coleta de resíduos com estrutura metálica e forração em tábua de madeira serrada - 2 montagens por obra. af_03/2024</t>
  </si>
  <si>
    <t xml:space="preserve">plataforma de proteção terciária para coleta de resíduos com estrutura metálica e trama de madeira forrada em painel compensado - 1 montagem por obra. af_03/2024</t>
  </si>
  <si>
    <t xml:space="preserve">plataforma de proteção terciária para coleta de resíduos com estrutura metálica e trama de madeira forrada em painel compensado - 2 montagens por obra.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</si>
  <si>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</si>
  <si>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</si>
  <si>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</si>
  <si>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</si>
  <si>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</si>
  <si>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rede de proteção piso a piso (sistema u). af_03/2024</t>
  </si>
  <si>
    <t xml:space="preserve">rede de proteção tipo slqa intermediário para edifícios acima de 8 pavimentos. af_03/2024</t>
  </si>
  <si>
    <t xml:space="preserve">rede de proteção tipo slqa intermediário para edifícios de 5 a 8 pavimentos. af_03/2024</t>
  </si>
  <si>
    <t xml:space="preserve">rede de proteção tipo slqa intermediário para edifícios de até 4 pavimentos. af_03/2024</t>
  </si>
  <si>
    <t xml:space="preserve">rede de proteção tipo slqa pesado com suportes metálicos tipo forca para edifícios de 5 a 8 pavimentos. af_03/2024</t>
  </si>
  <si>
    <t xml:space="preserve">rede de proteção tipo slqa pesado com suportes metálicos tipo forca para edifícios de acima de 8 pavimentos. af_03/2024</t>
  </si>
  <si>
    <t xml:space="preserve">rede de proteção tipo slqa pesado com suportes metálicos tipo forca para edifícios de até 4 pavimentos. af_03/2024</t>
  </si>
  <si>
    <t xml:space="preserve">sinalização com fita fixada em cone plástico, incluindo cone. af_03/2024</t>
  </si>
  <si>
    <t xml:space="preserve">sistema de proteção para pilares de periferia. af_03/2024</t>
  </si>
  <si>
    <t xml:space="preserve">toten em madeira com placa indicativa posicionada no terreno. af_03/2024</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</si>
  <si>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</si>
  <si>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</si>
  <si>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</si>
  <si>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</si>
  <si>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</si>
  <si>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</si>
  <si>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</si>
  <si>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</si>
  <si>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</si>
  <si>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</si>
  <si>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</si>
  <si>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</si>
  <si>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</si>
  <si>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</si>
  <si>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escada helicoidal em aço galvanizado, diametro de 1,2 m, dotada de guarda-corpo, fixada com chumbador mecânico. af_11/2020</t>
  </si>
  <si>
    <t xml:space="preserve">escada tipo marinheiro em tubo aco galvanizado 1 1/2", com guarda-corpo, para alturas maiores que 3 m, fixada com chumbador mecânico. af_11/2020</t>
  </si>
  <si>
    <t xml:space="preserve">escada tipo marinheiro em tubo aco galvanizado 1 1/2", sem guarda-corpo, fixada com chumbador mecânico. af_11/2020</t>
  </si>
  <si>
    <t xml:space="preserve">escada tipo marinheiro em tubo aço galvanizado 1 1/2", com guarda-corpo, para alturas de até 3 m, fixada com chumbador mecânico.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</si>
  <si>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</si>
  <si>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</si>
  <si>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</si>
  <si>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</si>
  <si>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</si>
  <si>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</si>
  <si>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</si>
  <si>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</si>
  <si>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</si>
  <si>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</si>
  <si>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</si>
  <si>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</si>
  <si>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</si>
  <si>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</si>
  <si>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</si>
  <si>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</si>
  <si>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</si>
  <si>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</si>
  <si>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</si>
  <si>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</si>
  <si>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</si>
  <si>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</si>
  <si>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</si>
  <si>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</si>
  <si>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</si>
  <si>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</si>
  <si>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</si>
  <si>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</si>
  <si>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</si>
  <si>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</si>
  <si>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</si>
  <si>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</si>
  <si>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</si>
  <si>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</si>
  <si>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</si>
  <si>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</si>
  <si>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</si>
  <si>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</si>
  <si>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</si>
  <si>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</si>
  <si>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</si>
  <si>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</si>
  <si>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</si>
  <si>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</si>
  <si>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</si>
  <si>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</si>
  <si>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</si>
  <si>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</si>
  <si>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</si>
  <si>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</si>
  <si>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</si>
  <si>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</si>
  <si>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</si>
  <si>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</si>
  <si>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</si>
  <si>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</si>
  <si>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</si>
  <si>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</si>
  <si>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</si>
  <si>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</si>
  <si>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</si>
  <si>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</si>
  <si>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</si>
  <si>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</si>
  <si>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</si>
  <si>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</si>
  <si>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</si>
  <si>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</si>
  <si>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</si>
  <si>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</si>
  <si>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</si>
  <si>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</si>
  <si>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</si>
  <si>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</si>
  <si>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</si>
  <si>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</si>
  <si>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</si>
  <si>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</si>
  <si>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</si>
  <si>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</si>
  <si>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</si>
  <si>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</si>
  <si>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</si>
  <si>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</si>
  <si>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</si>
  <si>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</si>
  <si>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</si>
  <si>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</si>
  <si>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</si>
  <si>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</si>
  <si>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</si>
  <si>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</si>
  <si>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</si>
  <si>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</si>
  <si>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</si>
  <si>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</si>
  <si>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</si>
  <si>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</si>
  <si>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</si>
  <si>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</si>
  <si>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</si>
  <si>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</si>
  <si>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</si>
  <si>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</si>
  <si>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</si>
  <si>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</si>
  <si>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</si>
  <si>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</si>
  <si>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</si>
  <si>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</si>
  <si>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</si>
  <si>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</si>
  <si>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</si>
  <si>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</si>
  <si>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</si>
  <si>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</si>
  <si>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</si>
  <si>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</si>
  <si>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</si>
  <si>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</si>
  <si>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</si>
  <si>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</si>
  <si>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</si>
  <si>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</si>
  <si>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</si>
  <si>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</si>
  <si>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</si>
  <si>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</si>
  <si>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</si>
  <si>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</si>
  <si>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</si>
  <si>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</si>
  <si>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</si>
  <si>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</si>
  <si>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</si>
  <si>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</si>
  <si>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</si>
  <si>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</si>
  <si>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</si>
  <si>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</si>
  <si>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</si>
  <si>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</si>
  <si>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</si>
  <si>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</si>
  <si>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</si>
  <si>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</si>
  <si>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</si>
  <si>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</si>
  <si>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</si>
  <si>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</si>
  <si>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</si>
  <si>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</si>
  <si>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</si>
  <si>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</si>
  <si>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</si>
  <si>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</si>
  <si>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</si>
  <si>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</si>
  <si>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</si>
  <si>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</si>
  <si>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</si>
  <si>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</si>
  <si>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</si>
  <si>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</si>
  <si>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</si>
  <si>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</si>
  <si>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</si>
  <si>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</si>
  <si>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</si>
  <si>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</si>
  <si>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</si>
  <si>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</si>
  <si>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</si>
  <si>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</si>
  <si>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</si>
  <si>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</si>
  <si>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</si>
  <si>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</si>
  <si>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</si>
  <si>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</si>
  <si>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</si>
  <si>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</si>
  <si>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</si>
  <si>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</si>
  <si>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</si>
  <si>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</si>
  <si>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</si>
  <si>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</si>
  <si>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</si>
  <si>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</si>
  <si>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</si>
  <si>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</si>
  <si>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</si>
  <si>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</si>
  <si>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</si>
  <si>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</si>
  <si>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</si>
  <si>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</si>
  <si>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</si>
  <si>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</si>
  <si>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</si>
  <si>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</si>
  <si>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</si>
  <si>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</si>
  <si>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</si>
  <si>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</si>
  <si>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</si>
  <si>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</si>
  <si>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</si>
  <si>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</si>
  <si>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</si>
  <si>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</si>
  <si>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</si>
  <si>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</si>
  <si>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</si>
  <si>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</si>
  <si>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</si>
  <si>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</si>
  <si>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</si>
  <si>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</si>
  <si>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</si>
  <si>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</si>
  <si>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</si>
  <si>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</si>
  <si>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</si>
  <si>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</si>
  <si>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</si>
  <si>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</si>
  <si>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</si>
  <si>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</si>
  <si>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</si>
  <si>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</si>
  <si>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</si>
  <si>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</si>
  <si>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</si>
  <si>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</si>
  <si>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</si>
  <si>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</si>
  <si>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</si>
  <si>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</si>
  <si>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</si>
  <si>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</si>
  <si>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</si>
  <si>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</si>
  <si>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</si>
  <si>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</si>
  <si>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</si>
  <si>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</si>
  <si>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</si>
  <si>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</si>
  <si>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</si>
  <si>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</si>
  <si>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</si>
  <si>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</si>
  <si>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</si>
  <si>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</si>
  <si>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</si>
  <si>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</si>
  <si>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</si>
  <si>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</si>
  <si>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</si>
  <si>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</si>
  <si>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</si>
  <si>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</si>
  <si>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</si>
  <si>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</si>
  <si>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</si>
  <si>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desmonte de material de 3ª categoria, com uso de argamassa expansiva - exclusive carga e transporte. af_03/2021</t>
  </si>
  <si>
    <t xml:space="preserve">desmonte de material de 3ª categoria, com uso de argamassa expansiva, em vala - exclusive retirada, carga e transporte. af_03/2021</t>
  </si>
  <si>
    <t xml:space="preserve">desmonte de material de 3ª categoria, com uso de emulsão explosiva encartuchada - exclusive carga e transporte. af_03/2021</t>
  </si>
  <si>
    <t xml:space="preserve">desmonte de material de 3ª categoria, em vala, com uso de emulsão explosiva encartuchada - exclusive retirada, carga e transporte. af_03/2021</t>
  </si>
  <si>
    <t xml:space="preserve">escavação de vala em material de 3ª categoria, resistência à compressão maior ou igual a 50 mpa, com rompedor acoplado em escavadeira hidráulica - exclusive retirada, carga e transporte. af_03/2021</t>
  </si>
  <si>
    <t xml:space="preserve">escavação de vala em material de 3ª categoria, resistência à compressão menor que 50 mpa, com rompedor acoplado em escavadeira hidráulica - exclusive retirada, carga e transporte. af_03/2021</t>
  </si>
  <si>
    <t xml:space="preserve">escavação de vala em material de 3ª categoria, resistência à compressão menor que 50 mpa, com rompedor acoplado em retroescavadeira - exclusive retirada carga e transporte. af_03/2021</t>
  </si>
  <si>
    <t xml:space="preserve">escavação em material de 3ª categoria, resistência à compressão maior ou igual a 50 mpa e menor que 70 mpa, com rompedor acoplado em escavadeira hidráulica - exclusive carga e transporte. af_03/2021</t>
  </si>
  <si>
    <t xml:space="preserve">escavação em material de 3ª categoria, resistência à compressão maior ou igual a 70 mpa e menor que 90 mpa, com rompedor acoplado em escavadeira hidráulica - exclusive carga e transporte. af_03/2021</t>
  </si>
  <si>
    <t xml:space="preserve">escavação em material de 3ª categoria, resistência à compressão maior ou igual a 90 mpa e menor que 110 mpa, com rompedor acoplado em escavadeira hidráulica - exclusive carga e transporte. af_03/2021</t>
  </si>
  <si>
    <t xml:space="preserve">escavação em material de 3ª categoria, resistência à compressão maior que 110 mpa, com rompedor acoplado em escavadeira hidráulica - exclusive carga e transporte. af_03/2021</t>
  </si>
  <si>
    <t xml:space="preserve">escavação em material de 3ª categoria, resistência à compressão menor que 50 mpa, com rompedor acoplado em escavadeira hidráulica - exclusive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</si>
  <si>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</si>
  <si>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</si>
  <si>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de vala, tipo blindadem, com profundidade de 0 a 1,5 m, largura maior ou igual a 1,5 m e menor que 2,5 m - execução e fornecimento, inclui material. af_01/2026</t>
  </si>
  <si>
    <t xml:space="preserve">escoramento de vala, tipo blindagem com profundidade de 0 a 1,5 m, largura maior ou igual a 1,5 m e menor que 2,5 m - execução, não inclui material. af_01/2026</t>
  </si>
  <si>
    <t xml:space="preserve">escoramento de vala, tipo blindagem, com profundidade de 0 a 1,5 m, largura menor que 1,5 m - execução e fornecimento, inclui material. af_01/2026</t>
  </si>
  <si>
    <t xml:space="preserve">escoramento de vala, tipo blindagem, com profundidade de 0 a 1,5 m, largura menor que 1,5 m - execução, não inclui material. af_01/2026</t>
  </si>
  <si>
    <t xml:space="preserve">escoramento de vala, tipo blindagem, com profundidade de 1,5 a 3,0 m, largura maior ou igual a 1,5 m e menor que 2,5 m - execução e fornecimento, inclui material. af_01/2026</t>
  </si>
  <si>
    <t xml:space="preserve">escoramento de vala, tipo blindagem, com profundidade de 1,5 a 3,0 m, largura maior ou igual a 1,5 m e menor que 2,5 m - execução, não inclui material. af_01/2026</t>
  </si>
  <si>
    <t xml:space="preserve">escoramento de vala, tipo blindagem, com profundidade de 1,5 a 3,0 m, largura menor que 1,5 m - execução e fornecimento, inclui material. af_01/2026</t>
  </si>
  <si>
    <t xml:space="preserve">escoramento de vala, tipo blindagem, com profundidade de 1,5 a 3,0 m, largura menor que 1,5 m - execução, não inclui material. af_01/2026</t>
  </si>
  <si>
    <t xml:space="preserve">escoramento de vala, tipo blindagem, com profundidade de 3,0 a 4,5 m, largura maior ou igual a 1,5 m e menor que 2,5 m - execução e fornecimento, inclui material. af_01/2026</t>
  </si>
  <si>
    <t xml:space="preserve">escoramento de vala, tipo blindagem, com profundidade de 3,0 a 4,5 m, largura maior ou igual a 1,5 m e menor que 2,5 m - execução, não inclui material. af_01/2026</t>
  </si>
  <si>
    <t xml:space="preserve">escoramento de vala, tipo blindagem, com profundidade de 3,0 a 4,5 m, largura menor que 1,5 m - execução e fornecimento, inclui material. af_01/2026</t>
  </si>
  <si>
    <t xml:space="preserve">escoramento de vala, tipo blindagem, com profundidade de 3,0 a 4,5 m, largura menor que 1,5 m - execução, não inclui material. af_01/2026</t>
  </si>
  <si>
    <t xml:space="preserve">escoramento de vala, tipo contínuo com perfil metálico "u", com profundidade de 0 a 1,5 m, largura menor que 1,5 m. af_01/2026</t>
  </si>
  <si>
    <t xml:space="preserve">escoramento de vala, tipo contínuo com perfil metálico "u", com profundidade de 1,5 a 3,0 m, largura maior ou igual 1,5 m e menor que 2,5 m. af_01/2026</t>
  </si>
  <si>
    <t xml:space="preserve">escoramento de vala, tipo contínuo com perfil metálico "u", com profundidade de 1,5 a 3,0 m, largura menor que 1,5 m. af_01/2026</t>
  </si>
  <si>
    <t xml:space="preserve">escoramento de vala, tipo contínuo com perfil metálico "u", com profundidade de 3,0 a 4,5 m, largura maior ou igual a 1,5 m e menor que 2,5 m. af_01/2026</t>
  </si>
  <si>
    <t xml:space="preserve">escoramento de vala, tipo contínuo com perfil metálico "u", com profundidade de 3,0 a 4,5 m, largura menor que 1,5 m. af_01/2026</t>
  </si>
  <si>
    <t xml:space="preserve">escoramento de vala, tipo contínuo, com profundidade de 0 a 1,5 m, largura maior ou igual a 1,5 m e menor que 2,5 m. af_01/2026</t>
  </si>
  <si>
    <t xml:space="preserve">escoramento de vala, tipo contínuo, com profundidade de 0 a 1,5 m, largura menor que 1,5 m. af_01/2026</t>
  </si>
  <si>
    <t xml:space="preserve">escoramento de vala, tipo contínuo, com profundidade de 1,5 a 3,0 m, largura maior ou igual a 1,5 m e menor que 2,5 m. af_01/2026</t>
  </si>
  <si>
    <t xml:space="preserve">escoramento de vala, tipo contínuo, com profundidade de 1,5 m a 3,0 m, largura menor que 1,5 m. af_01/2026</t>
  </si>
  <si>
    <t xml:space="preserve">escoramento de vala, tipo contínuo, com profundidade de 3,0 a 4,5 m, largura maior ou igual a 1,5 e menor que 2,5 m. af_01/2026</t>
  </si>
  <si>
    <t xml:space="preserve">escoramento de vala, tipo contínuo, com profundidade de 3,0 a 4,5 m, largura menor que 1,5 m. af_01/2026</t>
  </si>
  <si>
    <t xml:space="preserve">escoramento de vala, tipo descontínuo, com profundidade de 0 a 1,5 m, largura maior ou igual a 1,5 m e menor que 2,5 m. af_01/2026</t>
  </si>
  <si>
    <t xml:space="preserve">escoramento de vala, tipo descontínuo, com profundidade de 0 a 1,5 m, largura menor que 1,5 m. af_01/2026</t>
  </si>
  <si>
    <t xml:space="preserve">escoramento de vala, tipo descontínuo, com profundidade de 1,5 a 3,0 m, largura maior ou igual a 1,5 m e menor que 2,5 m. af_01/2026</t>
  </si>
  <si>
    <t xml:space="preserve">escoramento de vala, tipo descontínuo, com profundidade de 1,5 m a 3,0 m, largura menor que 1,5 m. af_01/2026</t>
  </si>
  <si>
    <t xml:space="preserve">escoramento de vala, tipo descontínuo, com profundidade de 3,0 a 4,5 m, largura maior ou igual a 1,5 e menor que 2,5 m. af_01/2026</t>
  </si>
  <si>
    <t xml:space="preserve">escoramento de vala, tipo descontínuo, com profundidade de 3,0 a 4,5 m, largura menor que 1,5 m. af_01/2026</t>
  </si>
  <si>
    <t xml:space="preserve">escoramento de vala, tipo estaca prancha metálica cravada, com profundidade de 0 a 1,5 m. af_01/2026</t>
  </si>
  <si>
    <t xml:space="preserve">escoramento de vala, tipo estaca prancha metálica cravada, com profundidade de 1,5 a 3 m. af_01/2026</t>
  </si>
  <si>
    <t xml:space="preserve">escoramento de vala, tipo estaca prancha metálica cravada, com profundidade de 3 a 4,5 m. af_01/2026</t>
  </si>
  <si>
    <t xml:space="preserve">escoramento de vala, tipo pontaleteamento, com profundidade de 0 a 1,5 m, largura maior ou igual a 1,5 m e menor que 2,5 m. af_01/2026</t>
  </si>
  <si>
    <t xml:space="preserve">escoramento de vala, tipo pontaleteamento, com profundidade de 0 a 1,5 m, largura menor que 1,5 m. af_01/2026</t>
  </si>
  <si>
    <t xml:space="preserve">escoramento de vala, tipo pontaleteamento, com profundidade de 1,5 a 3,0 m, largura maior ou igual a 1,5 m e menor que 2,5 m. af_01/2026</t>
  </si>
  <si>
    <t xml:space="preserve">escoramento de vala, tipo pontaleteamento, com profundidade de 1,5 a 3,0 m, largura menor que 1,5 m. af_01/2026</t>
  </si>
  <si>
    <t xml:space="preserve">escoramento de vala, tipo pontaleteamento, com profundidade de 3,0 a 4,5 m, largura maior ou igual a 1,5 m e menor que 2,5 m. af_01/2026</t>
  </si>
  <si>
    <t xml:space="preserve">escoramento de vala, tipo pontaleteamento, com profundidade de 3,0 a 4,5 m, largura menor que 1,5 m. af_01/2026</t>
  </si>
  <si>
    <t xml:space="preserve">escoramento de vala,tipo contínuo com perfil metálico "u", com profundidade de 0 a 1,5 m, largura maior ou igual a 1,5 e menor que 2,5 m. af_01/2026</t>
  </si>
  <si>
    <t xml:space="preserve">preparo de fundo de vala com largura maior ou igual a 1,5 m e menor que 2,5 m (acerto do solo natural), em local com nível alto de interferência. af_01/2026</t>
  </si>
  <si>
    <t xml:space="preserve">preparo de fundo de vala com largura maior ou igual a 1,5 m e menor que 2,5 m (acerto do solo natural), em local com nível baixo de interferência. af_01/2026</t>
  </si>
  <si>
    <t xml:space="preserve">preparo de fundo de vala com largura maior ou igual a 1,5 m e menor que 2,5 m, com camada de areia, lançamento manual. af_01/2026</t>
  </si>
  <si>
    <t xml:space="preserve">preparo de fundo de vala com largura maior ou igual a 1,5 m e menor que 2,5 m, com camada de areia, lançamento mecanizado. af_01/2026</t>
  </si>
  <si>
    <t xml:space="preserve">preparo de fundo de vala com largura maior ou igual a 1,5 m e menor que 2,5 m, com camada de brita, lançamento manual. af_01/2026</t>
  </si>
  <si>
    <t xml:space="preserve">preparo de fundo de vala com largura maior ou igual a 1,5 m e menor que 2,5 m, com camada de brita, lançamento mecanizado. af_01/2026</t>
  </si>
  <si>
    <t xml:space="preserve">preparo de fundo de vala com largura menor que 1,5 m (acerto do solo natural), em local com nível alto de interferência. af_01/2026</t>
  </si>
  <si>
    <t xml:space="preserve">preparo de fundo de vala com largura menor que 1,5 m (acerto do solo natural), em local com nível baixo de interferência. af_01/2026</t>
  </si>
  <si>
    <t xml:space="preserve">preparo de fundo de vala com largura menor que 1,5 m, com camada de areia, lançamento manual. af_01/2026</t>
  </si>
  <si>
    <t xml:space="preserve">preparo de fundo de vala com largura menor que 1,5 m, com camada de areia, lançamento mecanizado. af_01/2026</t>
  </si>
  <si>
    <t xml:space="preserve">preparo de fundo de vala com largura menor que 1,5 m, com camada de brita, lançamento manual. af_01/2026</t>
  </si>
  <si>
    <t xml:space="preserve">preparo de fundo de vala com largura menor que 1,5 m, com camada de brita, lançamento mecanizado. af_01/2026</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</si>
  <si>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</si>
  <si>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</si>
  <si>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de sistema de rebaixamento de lençol freático por poços profundos, diâmetro do poço de 400 mm (exclui o fornecimento e funcionamento de bombas). af_12/2022</t>
  </si>
  <si>
    <t xml:space="preserve">instalação de tubulação (geomecânica e de sucção) para sistema de rebaixamento de lençol freático por poços profundos com bomba submersa,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</si>
  <si>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</si>
  <si>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mangotes para sistema de rebaixamento de lençol freático por ponteiras filtrantes.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</si>
  <si>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</si>
  <si>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</si>
  <si>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sistema de rebaixamento de lençol freático por ponteiras filtrantes para obras estacionárias (exclui o fornecimento e funcionamento de bombas). af_12/2022</t>
  </si>
  <si>
    <t xml:space="preserve">instalação e desinstalação de sistema de rebaixamento de lençol freático por ponteiras filtrantes para obras itinerantes (exclui o fornecimento e funcionamento de bombas).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</si>
  <si>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</si>
  <si>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</si>
  <si>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</si>
  <si>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perfuração de solo, instalação e desinstalação de ponteiras para sistema de rebaixamento de lençol freático por ponteiras filtrantes em obras estacionárias. af_12/2022</t>
  </si>
  <si>
    <t xml:space="preserve">perfuração de solo, instalação e desinstalação de ponteiras para sistema de rebaixamento de lençol freático por ponteiras filtrantes em obras itinerantes. af_12/2022</t>
  </si>
  <si>
    <t xml:space="preserve">caixilho fixo de alumínio para vidro (vidro incluso), batente/ requadro de 4 a 14 cm, sem guarnição/ alizar, fixação com parafusos, vedação com silicone, exclusive contramarco - fornecimento e instalação. af_11/2024</t>
  </si>
  <si>
    <t xml:space="preserve">caixilho fixo de pvc branco para vidro (vidro incluso), batente/ requadro de 4 a 14 cm, sem guarnição/ alizar, com ferragens,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</si>
  <si>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</si>
  <si>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</si>
  <si>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</si>
  <si>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</si>
  <si>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</si>
  <si>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</si>
  <si>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</si>
  <si>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</si>
  <si>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</si>
  <si>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</si>
  <si>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</si>
  <si>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</si>
  <si>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alumínio tipo maxim-ar, vidro incluso, com bandeira, fixação com parafuso, sem guarnição/ alizar, dimensões 100x80 (a x l) cm, sem acabamento, vedação com silicone, exclusive contramarco - fornecimento e instalação. af_11/2024</t>
  </si>
  <si>
    <t xml:space="preserve">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</si>
  <si>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</si>
  <si>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</si>
  <si>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</si>
  <si>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</si>
  <si>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</si>
  <si>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</si>
  <si>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</si>
  <si>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</si>
  <si>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</si>
  <si>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</si>
  <si>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</si>
  <si>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</si>
  <si>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</si>
  <si>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 xml:space="preserve">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</si>
  <si>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 xml:space="preserve">janela de pvc branco tipo maxim-ar (vidro incluso), batente/ requadro de 4 a 14 cm, dimensões 60x60 cm, com guarnição/ alizar, com ferragens, fixação com parafusos, vedação com silicone, exclusive contramarco - fornecimento e instalação. af_11/2024</t>
  </si>
  <si>
    <t xml:space="preserve">alizar de 5x1,5cm para porta fixado com pregos - somente instalação. af_10/2025</t>
  </si>
  <si>
    <t xml:space="preserve">alizar de 5x1,5cm para porta fixado com pregos, padrão médio - fornecimento e instalação. af_10/2025</t>
  </si>
  <si>
    <t xml:space="preserve">alizar de 5x1,5cm para porta fixado com pregos, padrão popular - fornecimento e instalação. af_10/2025</t>
  </si>
  <si>
    <t xml:space="preserve">batente de aço galvanizado, com perfil pré-fabricado, fixado com argamassa, com solda, grapas e furos para ferragens inclusos. af_10/2025</t>
  </si>
  <si>
    <t xml:space="preserve">batente para porta com bandeira, fixação com parafuso e bucha. af_10/2025</t>
  </si>
  <si>
    <t xml:space="preserve">batente para porta de madeira, fixação com argamassa, padrão médio - fornecimento e instalação. af_10/2025</t>
  </si>
  <si>
    <t xml:space="preserve">batente para porta de madeira, fixação com argamassa, padrão popular fornecimento e instalação. af_10/2025</t>
  </si>
  <si>
    <t xml:space="preserve">batente para porta de madeira, padrão médio - fornecimento e montagem. af_10/2025</t>
  </si>
  <si>
    <t xml:space="preserve">batente para porta de madeira, padrão popular - fornecimento e montagem. af_10/2025</t>
  </si>
  <si>
    <t xml:space="preserve">cremona em latão cromado ou polido, completa. af_10/2025</t>
  </si>
  <si>
    <t xml:space="preserve">dobradiça em aço/ferro, 3" x 2 1/2", e=1,9 a 2mm, sen anel, cromado ou zincado, tampa bola, com parafusos. af_10/2025</t>
  </si>
  <si>
    <t xml:space="preserve">dobradiça tipo vai e vem em latão polido 3". af_10/2025</t>
  </si>
  <si>
    <t xml:space="preserve">fechadura de embutir com cilindro, externa, completa, acabamento padrão médio, incluso execução de furo - fornecimento e instalação. af_10/2025</t>
  </si>
  <si>
    <t xml:space="preserve">fechadura de embutir com cilindro, externa, completa, acabamento padrão popular, incluso execução de furo - fornecimento e instalação. af_10/2025</t>
  </si>
  <si>
    <t xml:space="preserve">fechadura de embutir para porta de banheiro, completa, acabamento padrão médio, incluso execução de furo - fornecimento e instalação. af_10/2025</t>
  </si>
  <si>
    <t xml:space="preserve">fechadura de embutir para porta de banheiro, completa, acabamento padrão popular, incluso execução de furo - fornecimento e instalação. af_10/2025</t>
  </si>
  <si>
    <t xml:space="preserve">fechadura de embutir para portas internas, completa, acabamento padrão médio, com execução de furo - fornecimento e instalação. af_10/2025</t>
  </si>
  <si>
    <t xml:space="preserve">fechadura de embutir para portas internas, completa, acabamento padrão popular, com execução de furo - fornecimento e instalação. af_10/2025</t>
  </si>
  <si>
    <t xml:space="preserve">fecho de embutir tipo unha 22cm. af_10/2025</t>
  </si>
  <si>
    <t xml:space="preserve">fecho de embutir tipo unha 40cm. af_10/2025</t>
  </si>
  <si>
    <t xml:space="preserve">kit de porta de madeira frisada, semi-oca (leve ou média), padrão médio 60x210cm, espessura de 3cm, itens inclusos: dobradiças, montagem e instalação do batente, sem fechadura - fornecimento e instalação. af_10/2025</t>
  </si>
  <si>
    <t xml:space="preserve">kit de porta de madeira frisada, semi-oca (leve ou média), padrão médio, 60x210cm,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</si>
  <si>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</si>
  <si>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do batente, sem fechadura - fornecimento e instalação. af_10/2025</t>
  </si>
  <si>
    <t xml:space="preserve">kit de porta de madeira frisada, semi-oca (leve ou média), padrão médio, 80x210cm, espessura de 3,5cm, itens inclusos: dobradiças, montagem e instalação de batente, fechadura com execução do furo - fornecimento e instalação. af_10/2025</t>
  </si>
  <si>
    <t xml:space="preserve">kit de porta de madeira frisada, semi-oca (leve ou média), padrão médio, 80x210cm, espessura de 3,5cm, itens inclusos: dobradiças, montagem e instalação do batente, sem fechadura - fornecimento e instalação. af_10/2025</t>
  </si>
  <si>
    <t xml:space="preserve">kit de porta de madeira frisada, semi-oca (leve ou média), padrão popular, 60x210cm, espessura de 3cm, itens inclusos: dobradiças, montagem e instalação de batente, fechadura com execução do furo - fornecimento e instalação. af_10/2025</t>
  </si>
  <si>
    <t xml:space="preserve">kit de porta de madeira frisada, semi-oca (leve ou média), padrão popular, 60x210cm, espessura de 3cm, itens inclusos: dobradiças, montagem e instalação do batente, sem fechadura - fornecimento e instalação. af_10/2025</t>
  </si>
  <si>
    <t xml:space="preserve">kit de porta de madeira frisada, semi-oca (leve ou média), padrão popular, 70x210cm, espessura de 3cm, itens inclusos: dobradiças, montagem e instalação de batente, fechadura com execução do furo - fornecimento e instalação. af_10/2025</t>
  </si>
  <si>
    <t xml:space="preserve">kit de porta de madeira frisada, semi-oca (leve ou média), padrão popular, 70x210cm, espessura de 3cm, itens inclusos: dobradiças, montagem e instalação do batente, sem fechadura - fornecimento e instalação. af_10/2025</t>
  </si>
  <si>
    <t xml:space="preserve">kit de porta de madeira frisada, semi-oca (leve ou média), padrão popular, 80x210cm, espessura de 3,5cm, itens inclusos: dobradiças, montagem e instalação de batente, fechadura com execução do furo - fornecimento e instalação. af_10/2025</t>
  </si>
  <si>
    <t xml:space="preserve">kit de porta de madeira frisada, semi-oca (leve ou média), padrão popular, 80x210cm, espessura de 3,5cm, itens inclusos: dobradiças, montagem e instalação do batente, sem fechadura - fornecimento e instalação. af_10/2025</t>
  </si>
  <si>
    <t xml:space="preserve">kit de porta de madeira para pintura, maciça (pesada ou superpesada), padrão médio, 80x210cm, espessura de 3,5cm, itens inclusos: dobradiças, montagem e instalação do batente, fechadura com execução do furo - fornecimento e instalação. af_10/2025</t>
  </si>
  <si>
    <t xml:space="preserve">kit de porta de madeira para pintura, maciça (pesada ou superpesada), padrão médio, 90x210cm, espessura de 3,5cm, itens inclusos: dobradiças, montagem e instalação do batente, fechadura com execução do furo - fornecimento e instalação. af_10/2025</t>
  </si>
  <si>
    <t xml:space="preserve">kit de porta de madeira para pintura, maciça (pesada ou superpesada), padrão popular, 80x210cm, espessura de 3,5cm, itens inclusos: dobradiças, montagem e instalação do batente, fechadura com execução do furo - fornecimento e instalação. af_10/2025</t>
  </si>
  <si>
    <t xml:space="preserve">kit de porta de madeira para pintura, maciça (pesada ou superpesada), padrão popular, 90x210cm,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</si>
  <si>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</si>
  <si>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sem fechadura - fornecimento e instalação. af_10/2025</t>
  </si>
  <si>
    <t xml:space="preserve">kit de porta de madeira para pintura, semi-oca (leve ou média), padrão médio, 70x210cm, espessura de 3,5cm, itens inclusos: dobradiças, montagem e instalação do batente, fechadura com execução do furo - fornecimento e instalação. af_10/2025</t>
  </si>
  <si>
    <t xml:space="preserve">kit de porta de madeira para pintura, semi-oca (leve ou média), padrão médio, 70x210cm, espessura de 3,5cm, itens inclusos: dobradiças, montagem e instalação do batente, sem fechadura - fornecimento e instalação. af_10/2025</t>
  </si>
  <si>
    <t xml:space="preserve">kit de porta de madeira para pintura, semi-oca (leve ou média), padrão médio, 80x210cm, espessura de 3,5cm, itens inclusos: dobradiças, montagem e instalação do batente, fechadura com execução do furo - fornecimento e instalação. af_10/2025</t>
  </si>
  <si>
    <t xml:space="preserve">kit de porta de madeira para pintura, semi-oca (leve ou média), padrão médio, 80x210cm, espessura de 3,5cm, itens inclusos: dobradiças, montagem e instalação do batente, sem fechadura - fornecimento e instalação. af_10/2025</t>
  </si>
  <si>
    <t xml:space="preserve">kit de porta de madeira para pintura, semi-oca (leve ou média), padrão médio, 90x210cm, espessura de 3,5cm, itens inclusos: dobradiças, montagem e instalação do batente, fechadura com execução do furo - fornecimento e instalação. af_10/2025</t>
  </si>
  <si>
    <t xml:space="preserve">kit de porta de madeira para pintura, semi-oca (leve ou média), padrão médio, 90x210cm, espessura de 3,5cm, itens inclusos: dobradiças, montagem e instalação do batente, sem fechadura - fornecimento e instalação. af_10/2025</t>
  </si>
  <si>
    <t xml:space="preserve">kit de porta de madeira para pintura, semi-oca (leve ou média), padrão popular, 60x210cm, espessura de 3,5cm, itens inclusos: dobradiças, montagem e instalação do batente, fechadura com execução do furo - fornecimento e instalação. af_10/2025</t>
  </si>
  <si>
    <t xml:space="preserve">kit de porta de madeira para pintura, semi-oca (leve ou média), padrão popular, 60x210cm, espessura de 3,5cm, itens inclusos: dobradiças, montagem e instalação do batente, sem fechadura - fornecimento e instalação. af_10/2025</t>
  </si>
  <si>
    <t xml:space="preserve">kit de porta de madeira para pintura, semi-oca (leve ou média), padrão popular, 70x210cm, espessura de 3,5cm, itens inclusos: dobradiças, montagem e instalação do batente, fechadura com execução do furo - fornecimento e instalação. af_10/2025</t>
  </si>
  <si>
    <t xml:space="preserve">kit de porta de madeira para pintura, semi-oca (leve ou média), padrão popular, 70x210cm, espessura de 3,5cm, itens inclusos: dobradiças, montagem e instalação do batente, sem fechadura - fornecimento e instalação. af_10/2025</t>
  </si>
  <si>
    <t xml:space="preserve">kit de porta de madeira para pintura, semi-oca (leve ou média), padrão popular, 80x210cm, espessura de 3,5cm, itens inclusos: dobradiças, montagem e instalação do batente, fechadura com execução do furo - fornecimento e instalação. af_10/2025</t>
  </si>
  <si>
    <t xml:space="preserve">kit de porta de madeira para pintura, semi-oca (leve ou média), padrão popular, 80x210cm, espessura de 3,5cm, itens inclusos: dobradiças, montagem e instalação do batente, sem fechadura - fornecimento e instalação. af_10/2025</t>
  </si>
  <si>
    <t xml:space="preserve">kit de porta de madeira para pintura, semi-oca (leve ou média), padrão popular, 90x210cm, espessura de 3,5cm, itens inclusos: dobradiças, montagem e instalação do batente, fechadura com execução do furo - fornecimento e instalação. af_10/2025</t>
  </si>
  <si>
    <t xml:space="preserve">kit de porta de madeira para pintura, semi-oca (leve ou média), padrão popular, 90x210cm, espessura de 3,5cm, itens inclusos: dobradiças, montagem e instalação do batente, sem fechadura - fornecimento e instalação. af_10/2025</t>
  </si>
  <si>
    <t xml:space="preserve">kit de porta de madeira para pintura, semi-oca (pesada ou superpesada), padrão médio, 80x210cm, espessura de 3,5cm, itens inclusos: dobradiças, montagem e instalação do batente, sem fechadura - fornecimento e instalação. af_10/2025</t>
  </si>
  <si>
    <t xml:space="preserve">kit de porta de madeira para pintura, semi-oca (pesada ou superpesada), padrão médio, 90x210cm, espessura de 3,5cm, itens inclusos: dobradiças, montagem e instalação do batente, sem fechadura - fornecimento e instalação. af_10/2025</t>
  </si>
  <si>
    <t xml:space="preserve">kit de porta de madeira para pintura, semi-oca (pesada ou superpesada), padrão popular, 80x210cm, espessura de 3,5cm, itens inclusos: dobradiças, montagem e instalação do batente, sem fechadura - fornecimento e instalação. af_10/2025</t>
  </si>
  <si>
    <t xml:space="preserve">kit de porta de madeira para pintura, semi-oca (pesada ou superpesada), padrão popular, 90x210cm, espessura de 3,5cm, itens inclusos: dobradiças, montagem e instalação do batente, sem fechadura - fornecimento e instalação. af_10/2025</t>
  </si>
  <si>
    <t xml:space="preserve">kit de porta de madeira para verniz, semi-oca (leve ou média), padrão médio, 60x210cm, espessura de 3,5cm, itens inclusos: dobradiças, montagem e instalação de batente, fechadura com execução do furo - fornecimento e instalação. af_10/2025</t>
  </si>
  <si>
    <t xml:space="preserve">kit de porta de madeira para verniz, semi-oca (leve ou média), padrão médio, 60x210cm, espessura de 3,5cm, itens inclusos: dobradiças, montagem e instalação do batente, sem fechadura - fornecimento e instalação. af_10/2025</t>
  </si>
  <si>
    <t xml:space="preserve">kit de porta de madeira para verniz, semi-oca (leve ou média), padrão médio, 70x210cm, espessura de 3,5cm, itens inclusos: dobradiças, montagem e instalação de batente, fechadura com execução do furo - fornecimento e instalação. af_10/2025</t>
  </si>
  <si>
    <t xml:space="preserve">kit de porta de madeira para verniz, semi-oca (leve ou média), padrão médio, 70x210cm, espessura de 3,5cm, itens inclusos: dobradiças, montagem e instalação do batente, sem fechadura - fornecimento e instalação. af_10/2025</t>
  </si>
  <si>
    <t xml:space="preserve">kit de porta de madeira para verniz, semi-oca (leve ou média), padrão médio, 80x210cm, espessura de 3,5cm, itens inclusos: dobradiças, montagem e instalação de batente, fechadura com execução do furo - fornecimento e instalação. af_10/2025</t>
  </si>
  <si>
    <t xml:space="preserve">kit de porta de madeira para verniz, semi-oca (leve ou média), padrão médio, 80x210cm, espessura de 3,5cm, itens inclusos: dobradiças, montagem e instalação do batente, sem fechadura - fornecimento e instalação. af_10/2025</t>
  </si>
  <si>
    <t xml:space="preserve">kit de porta de madeira para verniz, semi-oca (leve ou média), padrão médio, 90x210cm, espessura de 3,5cm, itens inclusos: dobradiças, montagem e instalação de batente, fechadura com execução do furo - fornecimento e instalação. af_10/2025</t>
  </si>
  <si>
    <t xml:space="preserve">kit de porta de madeira para verniz, semi-oca (leve ou média), padrão médio, 90x210cm, espessura de 3,5cm, itens inclusos: dobradiças, montagem e instalação do batente, sem fechadura - fornecimento e instalação. af_10/2025</t>
  </si>
  <si>
    <t xml:space="preserve">kit de porta de madeira para verniz, semi-oca (leve ou média), padrão popular, 60x210cm, espessura de 3,5cm, itens inclusos: dobradiças, montagem e instalação de batente, fechadura com execução do furo - fornecimento e instalação. af_10/2025</t>
  </si>
  <si>
    <t xml:space="preserve">kit de porta de madeira para verniz, semi-oca (leve ou média), padrão popular, 60x210cm, espessura de 3,5cm, itens inclusos: dobradiças, montagem e instalação do batente, sem fechadura - fornecimento e instalação. af_10/2025</t>
  </si>
  <si>
    <t xml:space="preserve">kit de porta de madeira para verniz, semi-oca (leve ou média), padrão popular, 70x210cm, espessura de 3,5cm, itens inclusos: dobradiças, montagem e instalação de batente, fechadura com execução do furo - fornecimento e instalação. af_10/2025</t>
  </si>
  <si>
    <t xml:space="preserve">kit de porta de madeira para verniz, semi-oca (leve ou média), padrão popular, 70x210cm, espessura de 3,5cm, itens inclusos: dobradiças, montagem e instalação do batente, sem fechadura - fornecimento e instalação. af_10/2025</t>
  </si>
  <si>
    <t xml:space="preserve">kit de porta de madeira para verniz, semi-oca (leve ou média), padrão popular, 80x210cm, espessura de 3,5cm, itens inclusos: dobradiças, montagem e instalação de batente, fechadura com execução do furo - fornecimento e instalação. af_10/2025</t>
  </si>
  <si>
    <t xml:space="preserve">kit de porta de madeira para verniz, semi-oca (leve ou média), padrão popular, 80x210cm, espessura de 3,5cm, itens inclusos: dobradiças, montagem e instalação do batente, sem fechadura - fornecimento e instalação. af_10/2025</t>
  </si>
  <si>
    <t xml:space="preserve">kit de porta de madeira para verniz, semi-oca (leve ou média), padrão popular, 90x210cm, espessura de 3,5cm, itens inclusos: dobradiças, montagem e instalação de batente, fechadura com execução do furo - fornecimento e instalação. af_10/2025</t>
  </si>
  <si>
    <t xml:space="preserve">kit de porta de madeira para verniz, semi-oca (leve ou média), padrão popular, 90x210cm, espessura de 3,5cm, itens inclusos: dobradiças, montagem e instalação do batente, sem fechadura - fornecimento e instalação. af_10/2025</t>
  </si>
  <si>
    <t xml:space="preserve">kit de porta de madeira tipo mexicana, maciça (pesada ou superpesada), padrão médio, 80x210cm, espessura de 3,5cm, itens inclusos: dobradiças, montagem e instalação de batente, fechadura com execução do furo - fornecimento e instalação. af_10/2025</t>
  </si>
  <si>
    <t xml:space="preserve">kit de porta de madeira tipo mexicana, maciça (pesada ou superpesada), padrão médio, 80x210cm, espessura de 3,5cm, itens inclusos: dobradiças, montagem e instalação do batente, sem fechadura - fornecimento e instalação. af_10/2025</t>
  </si>
  <si>
    <t xml:space="preserve">kit de porta de madeira tipo mexicana, maciça (pesada ou superpesada), padrão popular, 80x210cm, espessura de 3,5cm, itens inclusos: dobradiças, montagem e instalação de batente, fechadura com execução do furo - fornecimento e instalação. af_10/2025</t>
  </si>
  <si>
    <t xml:space="preserve">kit de porta de madeira tipo mexicana, maciça (pesada ou superpesada), padrão popular, 80x210cm, espessura de 3,5cm, itens inclusos: dobradiças, montagem e instalação do batente, sem fechadura - fornecimento e instalação. af_10/2025</t>
  </si>
  <si>
    <t xml:space="preserve">kit de porta de madeira tipo veneziana, 80x210cm (espessura de 3cm), padrão médio, itens inclusos: dobradiças, montagem e instalação de batente, fechadura com execução do furo - fornecimento e instalação. af_10/2025</t>
  </si>
  <si>
    <t xml:space="preserve">kit de porta de madeira tipo veneziana, 80x210cm (espessura de 3cm), padrão popular, itens inclusos: dobradiças, montagem e instalação de batente, fechadura com execução do furo - fornecimento e instalação. af_10/2025</t>
  </si>
  <si>
    <t xml:space="preserve">kit de porta de madeira tipo veneziana, padrão médio, 80x210cm, espessura de 3cm, itens inclusos: dobradiças, montagem e instalação do batente, sem fechadura - fornecimento e instalação. af_10/2025</t>
  </si>
  <si>
    <t xml:space="preserve">kit de porta de madeira tipo veneziana, padrão popular, 80x210cm, espessura de 3cm, itens inclusos: dobradiças, montagem e instalação do batente, sem fechadura - fornecimento e instalação. af_10/2025</t>
  </si>
  <si>
    <t xml:space="preserve">kit de porta-pronta de madeira em acabamento melamínico branco, folha leve ou média, 60x210cm, exclusive fechadura, fixação com preenchimento parcial de espuma expansiva - fornecimento e instalação. af_10/2025</t>
  </si>
  <si>
    <t xml:space="preserve">kit de porta-pronta de madeira em acabamento melamínico branco, folha leve ou média, 70x210cm, exclusive fechadura, fixação com preenchimento parcial de espuma expansiva - fornecimento e instalação. af_10/2025</t>
  </si>
  <si>
    <t xml:space="preserve">kit de porta-pronta de madeira em acabamento melamínico branco, folha leve ou média, 80x210cm, exclusive fechadura, fixação com preenchimento parcial de espuma expansiva - fornecimento e instalação. af_10/2025</t>
  </si>
  <si>
    <t xml:space="preserve">kit de porta-pronta de madeira em acabamento melamínico branco, folha leve ou média, 90x210, exclusive fechadura, fixação com preenchimento total de espuma expansiva - fornecimento e instalação. af_10/2025</t>
  </si>
  <si>
    <t xml:space="preserve">kit de porta-pronta de madeira em acabamento melamínico branco, folha leve ou média, e batente metálico, 60x210cm, fixação com argamassa - fornecimento e instalação. af_10/2025</t>
  </si>
  <si>
    <t xml:space="preserve">kit de porta-pronta de madeira em acabamento melamínico branco, folha leve ou média, e batente metálico, 80x210cm, fixação com argamassa - fornecimento e instalação. af_10/2025</t>
  </si>
  <si>
    <t xml:space="preserve">kit de porta-pronta de madeira em acabamento melamínico branco, folha leve ou média, e batente metálico, 90x210cm, fixação com argamassa - fornecimento e instalação. af_10/2025</t>
  </si>
  <si>
    <t xml:space="preserve">kit de porta-pronta de madeira em acabamento melamínico branco, folha pesada ou superpesada, 80x210cm, fixação com preenchimento parcial de espuma expansiva - fornecimento e instalação. af_10/2025</t>
  </si>
  <si>
    <t xml:space="preserve">kit de porta-pronta de madeira em acabamento melamínico branco, folha pesada ou superpesada, 90x210cm, fixação com preenchimento total de espuma expansiva - fornecimento e instalação. af_10/2025</t>
  </si>
  <si>
    <t xml:space="preserve">kit de porta-pronta de madeira em acabamento melamínico branco, folha pesada ou superpesada, e batente metálico, 80x210cm, fixação com argamassa - fornecimento e instalação. af_10/2025</t>
  </si>
  <si>
    <t xml:space="preserve">kit de porta-pronta de madeira em acabamento melamínico branco, folha pesada ou superpesada, e batente metálico, 90x210cm, fixação com argamassa - fornecimento e instalação. af_10/2025</t>
  </si>
  <si>
    <t xml:space="preserve">porta cadeado zincado oxidado preto com cadeado de aço inox, largura de *50* mm. af_10/2025</t>
  </si>
  <si>
    <t xml:space="preserve">porta corta-fogo 160x210x5cm com barra anti pânico - fornecimento e instalação. af_10/2025</t>
  </si>
  <si>
    <t xml:space="preserve">porta corta-fogo 80x210x5cm - fornecimento e instalação. af_10/2025</t>
  </si>
  <si>
    <t xml:space="preserve">porta corta-fogo 80x210x5cm com barra anti pânico - fornecimento e instalação. af_10/2025</t>
  </si>
  <si>
    <t xml:space="preserve">porta corta-fogo 90x210x5cm - fornecimento e instalação. af_10/2025</t>
  </si>
  <si>
    <t xml:space="preserve">porta de alumínio de abrir para vidro sem guarnição, 87x210cm, fixação com parafusos, inclusive vidros - fornecimento e instalação. af_10/2025</t>
  </si>
  <si>
    <t xml:space="preserve">porta de alumínio de abrir, p/ vidro, c/ guarnição, 87x210cm, fixação com argamassa. af_10/2025</t>
  </si>
  <si>
    <t xml:space="preserve">porta de aço de abrir, p/ vidro, c/ guarnição, 90x210cm, fixação com argamassa. af_10/2025</t>
  </si>
  <si>
    <t xml:space="preserve">porta de correr de alumínio, com duas folhas para vidro, incluso vidro liso incolor, fechadura e puxador, sem alizar. af_10/2025</t>
  </si>
  <si>
    <t xml:space="preserve">porta de correr de madeira, fechadura e puxador, com alizar. af_10/2025</t>
  </si>
  <si>
    <t xml:space="preserve">porta de ferro, de abrir, tipo grade com chapa, com guarnições. af_10/2025</t>
  </si>
  <si>
    <t xml:space="preserve">porta de madeira compensada lisa para pintura, 120x210x3,5cm, 2 folhas, incluso aduela 2a, alizar 2a e dobradiças. af_10/2025</t>
  </si>
  <si>
    <t xml:space="preserve">porta de madeira frisada, semi-oca (leve ou média), 60x210cm, espessura de 3,5cm, incluso dobradiças - fornecimento e instalação. af_10/2025</t>
  </si>
  <si>
    <t xml:space="preserve">porta de madeira frisada, semi-oca (leve ou média), 70x210cm, espessura de 3,5cm, incluso dobradiças - fornecimento e instalação. af_10/2025</t>
  </si>
  <si>
    <t xml:space="preserve">porta de madeira frisada, semi-oca (leve ou média), 80x210cm, espessura de 3,5cm, incluso dobradiças - fornecimento e instalação. af_10/2025</t>
  </si>
  <si>
    <t xml:space="preserve">porta de madeira para pintura, semi-oca (leve ou média), 60x210cm, espessura de 3,5cm, incluso dobradiças - fornecimento e instalação. af_10/2025</t>
  </si>
  <si>
    <t xml:space="preserve">porta de madeira para pintura, semi-oca (leve ou média), 70x210cm, espessura de 3,5cm, incluso dobradiças - fornecimento e instalação. af_10/2025</t>
  </si>
  <si>
    <t xml:space="preserve">porta de madeira para pintura, semi-oca (leve ou média), 80x210cm, espessura de 3,5cm, incluso dobradiças - fornecimento e instalação. af_10/2025</t>
  </si>
  <si>
    <t xml:space="preserve">porta de madeira para pintura, semi-oca (leve ou média), 90x210cm, espessura de 3,5cm, incluso dobradiças - fornecimento e instalação. af_10/2025</t>
  </si>
  <si>
    <t xml:space="preserve">porta de madeira para pintura, semi-oca (pesada ou superpesada), 80x210cm, espessura de 4,0cm, incluso dobradiças - fornecimento e instalação. af_10/2025</t>
  </si>
  <si>
    <t xml:space="preserve">porta de madeira para verniz, semi-oca (leve ou média), 60x210cm, espessura de 3,5cm, incluso dobradiças - fornecimento e instalação. af_10/2025</t>
  </si>
  <si>
    <t xml:space="preserve">porta de madeira para verniz, semi-oca (leve ou média), 70x210cm, espessura de 3,5cm, incluso dobradiças - fornecimento e instalação. af_10/2025</t>
  </si>
  <si>
    <t xml:space="preserve">porta de madeira para verniz, semi-oca (leve ou média), 80x210cm, espessura de 3,5cm, incluso dobradiças - fornecimento e instalação. af_10/2025</t>
  </si>
  <si>
    <t xml:space="preserve">porta de madeira para verniz, semi-oca (leve ou média), 90x210cm, espessura de 3,5cm, incluso dobradiças - fornecimento e instalação. af_10/2025</t>
  </si>
  <si>
    <t xml:space="preserve">porta de madeira tipo veneziana, 80x210cm, espessura de 3cm, incluso dobradiças - fornecimento e instalação. af_10/2025</t>
  </si>
  <si>
    <t xml:space="preserve">porta de madeira, maciça (pesada ou superpesada), 90x210cm, espessura de 4,0cm, incluso dobradiças - fornecimento e instalação. af_10/2025</t>
  </si>
  <si>
    <t xml:space="preserve">porta de madeira, tipo mexicana, maciça (pesada ou superpesada), 70x210cm, espessura de 3,5cm, incluso dobradiças - fornecimento e instalação. af_10/2025</t>
  </si>
  <si>
    <t xml:space="preserve">porta em alumínio de abrir tipo veneziana com guarnição, fixação com parafusos - fornecimento e instalação. Af_10/2025</t>
  </si>
  <si>
    <t xml:space="preserve">porta em aço de abrir para vidro sem guarnição, 90x210cm, fixação com parafusos, exclusive vidros - fornecimento e instalação. af_10/2025</t>
  </si>
  <si>
    <t xml:space="preserve">porta em aço de abrir tipo veneziana sem guarnição, 90x210cm, fixação com parafusos - fornecimento e instalação. af_10/2025</t>
  </si>
  <si>
    <t xml:space="preserve">porta-pronta de madeira, folha leve ou média, 70x210cm, fixação com preenchimento total de espuma expansiva - fornecimento e instalação. af_10/2025</t>
  </si>
  <si>
    <t xml:space="preserve">porta-pronta de madeira, folha leve ou média, 80x210cm, fixação com preenchimento total de espuma expansiva - fornecimento e instalação. af_10/2025</t>
  </si>
  <si>
    <t xml:space="preserve">porta-pronta de madeira, folha pesada ou superpesada, 80x210cm, fixação com preenchimento total de espuma expansiva - fornecimento e instalação. af_10/2025</t>
  </si>
  <si>
    <t xml:space="preserve">puxador central para esquadria de madeira. af_10/2025</t>
  </si>
  <si>
    <t xml:space="preserve">recolocacao de folhas de porta de madeira pesada ou super pesada de 90 cm de largura, considerando reaproveitamento do material. af_10/2025</t>
  </si>
  <si>
    <t xml:space="preserve">recolocação de folhas de porta de madeira leve ou média de 60cm de largura, considerando reaproveitamento do material. af_10/2025</t>
  </si>
  <si>
    <t xml:space="preserve">recolocação de folhas de porta de madeira leve ou média de 70cm de largura, considerando reaproveitamento do material. af_10/2025</t>
  </si>
  <si>
    <t xml:space="preserve">recolocação de folhas de porta de madeira leve ou média de 80cm de largura, considerando reaproveitamento do material. af_10/2025</t>
  </si>
  <si>
    <t xml:space="preserve">recolocação de folhas de porta de madeira leve ou média de 90cm de largura, considerando reaproveitamento do material. af_10/2025</t>
  </si>
  <si>
    <t xml:space="preserve">recolocação de folhas de porta de madeira pesada ou superpesada de 80cm de largura, considerando reaproveitamento do material. af_10/2025</t>
  </si>
  <si>
    <t xml:space="preserve">tarjeta tipo livre/ocupado para porta de banheiro. af_10/2025</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</si>
  <si>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</si>
  <si>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</si>
  <si>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</si>
  <si>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</si>
  <si>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circular escavada com fluido estabilizante (estacão), diâmetro de 110cm (exclusive mobilização e desmobilização). af_05/2020</t>
  </si>
  <si>
    <t xml:space="preserve">estaca circular escavada com fluido estabilizante (estacão), diâmetro de 140cm (exclusive mobilização e desmobilização). af_05/2020</t>
  </si>
  <si>
    <t xml:space="preserve">estaca circular escavada com fluido estabilizante (estacão), diâmetro de 80cm (exclusive mobilização e desmobilização). af_05/2020</t>
  </si>
  <si>
    <t xml:space="preserve">estaca retangular escavada com fluido estabilizante (barrete), 40 x 250cm (exclusive mobilização e desmobilização). af_05/2020</t>
  </si>
  <si>
    <t xml:space="preserve">estaca retangular escavada com fluido estabilizante (barrete), 60 x 250cm (exclusive mobilização e desmobilização). af_05/2020</t>
  </si>
  <si>
    <t xml:space="preserve">estaca retangular escavada com fluido estabilizante (barrete), 80 x 250cm (exclusive mobilização e desmobilização). af_05/2020</t>
  </si>
  <si>
    <t xml:space="preserve">estaca strauss, diâmetro de 25cm, com armadura de arranque (exclusive mobilização e desmobilização). af_05/2020</t>
  </si>
  <si>
    <t xml:space="preserve">estaca strauss, diâmetro de 32cm, com armadura de arranque (exclusive mobilização e desmobilização). af_05/2020</t>
  </si>
  <si>
    <t xml:space="preserve">estaca strauss, diâmetro de 32cm, inteiramente armada (exclusive mobilização e desmobilização). af_05/2020</t>
  </si>
  <si>
    <t xml:space="preserve">estaca strauss, diâmetro de 38cm, com armadura de arranque (exclusive mobilização e desmobilização). af_05/2020</t>
  </si>
  <si>
    <t xml:space="preserve">estaca strauss, diâmetro de 38cm, inteiramente armada (exclusive mobilização e desmobilização). af_05/2020</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</si>
  <si>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</si>
  <si>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</si>
  <si>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</si>
  <si>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</si>
  <si>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</si>
  <si>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</si>
  <si>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</si>
  <si>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</si>
  <si>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</si>
  <si>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hp310x125 (exclusive mobilização e desmobilização). af_01/2020</t>
  </si>
  <si>
    <t xml:space="preserve">estaca metálica para fundação, utilizando perfil laminado hp310x79 (exclusive mobilização e desmobilização). af_01/2020</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</si>
  <si>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</si>
  <si>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</si>
  <si>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</si>
  <si>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</si>
  <si>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</si>
  <si>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</si>
  <si>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</si>
  <si>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</si>
  <si>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</si>
  <si>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</si>
  <si>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</si>
  <si>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 hélice contínua, diâmetro de 30 cm, incluso concreto fck=30mpa e armadura mínima (exclusive bombeamento, mobilização e desmobilização). af_12/2019</t>
  </si>
  <si>
    <t xml:space="preserve">estaca hélice contínua, diâmetro de 50 cm, incluso concreto fck=30mpa e armadura mínima (exclusive bombeamento, mobilização e desmobilização). af_12/2019</t>
  </si>
  <si>
    <t xml:space="preserve">estaca hélice contínua, diâmetro de 70 cm, incluso concreto fck=30mpa e armadura mínima (exclusive bombeamento, mobilização e desmobilização). af_12/2019</t>
  </si>
  <si>
    <t xml:space="preserve">estaca hélice contínua, diâmetro de 80 cm, incluso concreto fck=30mpa e armadura mínima (exclusive bombeamento, mobilização e desmobilização). af_12/2019</t>
  </si>
  <si>
    <t xml:space="preserve">estaca hélice contínua, diâmetro de 90 cm, incluso concreto fck=30mpa e armadura mínima (exclusive bombeamento, mobilização e desmobilização). af_12/2019</t>
  </si>
  <si>
    <t xml:space="preserve">fabricação e instalação de meia tesoura de madeira não aparelhada, com vão de 10 m, para telha cerâmica ou de concreto, incluso içamento. af_10/2025</t>
  </si>
  <si>
    <t xml:space="preserve">fabricação e instalação de meia tesoura de madeira não aparelhada, com vão de 10 m, para telha ondulada de fibrocimento, alumínio, plástica ou termoacústica, incluso içamento. af_10/2025</t>
  </si>
  <si>
    <t xml:space="preserve">fabricação e instalação de meia tesoura de madeira não aparelhada, com vão de 11 m, para telha cerâmica ou de concreto, incluso içamento. af_10/2025</t>
  </si>
  <si>
    <t xml:space="preserve">fabricação e instalação de meia tesoura de madeira não aparelhada, com vão de 11 m, para telha ondulada de fibrocimento, alumínio, plástica ou termoacústica, incluso içamento. af_10/2025</t>
  </si>
  <si>
    <t xml:space="preserve">fabricação e instalação de meia tesoura de madeira não aparelhada, com vão de 12 m, para telha cerâmica ou de concreto, incluso içamento. af_10/2025</t>
  </si>
  <si>
    <t xml:space="preserve">fabricação e instalação de meia tesoura de madeira não aparelhada, com vão de 12 m, para telha ondulada de fibrocimento, alumínio, plástica ou termoacústica, incluso içamento. af_10/2025</t>
  </si>
  <si>
    <t xml:space="preserve">fabricação e instalação de meia tesoura de madeira não aparelhada, com vão de 3 m, para telha cerâmica ou de concreto, incluso içamento. af_10/2025</t>
  </si>
  <si>
    <t xml:space="preserve">fabricação e instalação de meia tesoura de madeira não aparelhada, com vão de 3 m, para telha ondulada de fibrocimento, alumínio, plástica ou termoacústica, incluso içamento. af_10/2025</t>
  </si>
  <si>
    <t xml:space="preserve">fabricação e instalação de meia tesoura de madeira não aparelhada, com vão de 4 m, para telha cerâmica ou de concreto, incluso içamento. af_10/2025</t>
  </si>
  <si>
    <t xml:space="preserve">fabricação e instalação de meia tesoura de madeira não aparelhada, com vão de 4 m, para telha ondulada de fibrocimento, alumínio, plástica ou termoacústica, incluso içamento. af_10/2025</t>
  </si>
  <si>
    <t xml:space="preserve">fabricação e instalação de meia tesoura de madeira não aparelhada, com vão de 5 m, para telha cerâmica ou de concreto, incluso içamento. af_10/2025</t>
  </si>
  <si>
    <t xml:space="preserve">fabricação e instalação de meia tesoura de madeira não aparelhada, com vão de 5 m, para telha ondulada de fibrocimento, alumínio, plástica ou termoacústica, incluso içamento. af_10/2025</t>
  </si>
  <si>
    <t xml:space="preserve">fabricação e instalação de meia tesoura de madeira não aparelhada, com vão de 6 m, para telha cerâmica ou de concreto, incluso içamento. af_10/2025</t>
  </si>
  <si>
    <t xml:space="preserve">fabricação e instalação de meia tesoura de madeira não aparelhada, com vão de 6 m, para telha ondulada de fibrocimento, alumínio, plástica ou termoacústica, incluso içamento. af_10/2025</t>
  </si>
  <si>
    <t xml:space="preserve">fabricação e instalação de meia tesoura de madeira não aparelhada, com vão de 7 m, para telha cerâmica ou de concreto, incluso içamento. af_10/2025</t>
  </si>
  <si>
    <t xml:space="preserve">fabricação e instalação de meia tesoura de madeira não aparelhada, com vão de 7 m, para telha ondulada de fibrocimento, alumínio, plástica ou termoacústica, incluso içamento. af_10/2025</t>
  </si>
  <si>
    <t xml:space="preserve">fabricação e instalação de meia tesoura de madeira não aparelhada, com vão de 8 m, para telha cerâmica ou de concreto, incluso içamento. af_10/2025</t>
  </si>
  <si>
    <t xml:space="preserve">fabricação e instalação de meia tesoura de madeira não aparelhada, com vão de 8 m, para telha ondulada de fibrocimento, alumínio, plástica ou termoacústica, incluso içamento. af_10/2025</t>
  </si>
  <si>
    <t xml:space="preserve">fabricação e instalação de meia tesoura de madeira não aparelhada, com vão de 9 m, para telha cerâmica ou de concreto, incluso içamento. af_10/2025</t>
  </si>
  <si>
    <t xml:space="preserve">fabricação e instalação de meia tesoura de madeira não aparelhada, com vão de 9 m, para telha ondulada de fibrocimento, alumínio, plástica ou termoacústica, incluso içamento. af_10/2025</t>
  </si>
  <si>
    <t xml:space="preserve">fabricação e instalação de pontaletes de aço para telhados com até 2 águas e com telha cerâmica (encaixe/capa canal) ou de concreto em edifício institucional térreo, incluso transporte vertical, exclusive pintura. af_10/2025</t>
  </si>
  <si>
    <t xml:space="preserve">fabricação e instalação de pontaletes de aço para telhados com até 2 águas e com telha cerâmica (encaixe/capa canal) ou de concreto em edifício residencial múltiplos pavimentos, incluso transporte vertical, exclusive pintura. af_10/2025</t>
  </si>
  <si>
    <t xml:space="preserve">fabricação e instalação de pontaletes de aço para telhados com até 2 águas e com telha cerâmica (encaixe/capa canal) ou de concreto em edifício residencial térreo/sobrado, incluso transporte vertical, exclusive pintura. af_10/2025</t>
  </si>
  <si>
    <t xml:space="preserve">fabricação e instalação de pontaletes de aço para telhados com até 2 águas e com telha ondulada de fibrocimento, alumínio ou plástica em edifício institucional térreo, incluso transporte vertical, exclusive pintura. af_10/2025</t>
  </si>
  <si>
    <t xml:space="preserve">fabricação e instalação de pontaletes de aço para telhados com até 2 águas e com telha ondulada de fibrocimento, alumínio ou plástica em edifício residencial múltiplos pavimentos, incluso transporte vertical, exclusive pintura. af_10/2025</t>
  </si>
  <si>
    <t xml:space="preserve">fabricação e instalação de pontaletes de aço para telhados com até 2 águas e com telha ondulada de fibrocimento, alumínio ou plástica em edifício residencial térreo/sobrado, incluso transporte vertical, exclusive pintura. af_10/2025</t>
  </si>
  <si>
    <t xml:space="preserve">fabricação e instalação de pontaletes de aço para telhados com mais que 2 águas e com telha cerâmica (encaixe/capa canal) ou de concreto em edifício institucional térreo, incluso transporte vertical, exclusive pintura. af_10/2025</t>
  </si>
  <si>
    <t xml:space="preserve">fabricação e instalação de pontaletes de aço para telhados com mais que 2 águas e com telha cerâmica (encaixe/capa canal) ou de concreto em edifício residencial múltiplos pavimentos, incluso transporte vertical, exclusive pintura. af_10/2025</t>
  </si>
  <si>
    <t xml:space="preserve">fabricação e instalação de pontaletes de aço para telhados com mais que 2 águas e com telha cerâmica (encaixe/capa canal) ou de concreto em edifício residencial térreo/sobrado, incluso transporte vertical, exclusive pintura. af_10/2025</t>
  </si>
  <si>
    <t xml:space="preserve">fabricação e instalação de pontaletes de aço para telhados com mais que 2 águas e com telha ondulada de fibrocimento, alumínio ou plástica em edifício institucional térreo, incluso transporte vertical, exclusive pintura. af_10/2025</t>
  </si>
  <si>
    <t xml:space="preserve">fabricação e instalação de pontaletes de aço para telhados com mais que 2 águas e com telha ondulada de fibrocimento, alumínio ou plástica em edifício residencial múltiplos pavimentos, incluso transporte vertical, exclusive pintura. af_10/2025</t>
  </si>
  <si>
    <t xml:space="preserve">fabricação e instalação de pontaletes de aço para telhados com mais que 2 águas e com telha ondulada de fibrocimento, alumínio ou plástica em edifício residencial térreo/sobrado, incluso transporte vertical, exclusive pintura. af_10/2025</t>
  </si>
  <si>
    <t xml:space="preserve">fabricação e instalação de pontaletes de madeira não aparelhada para telhados com até 2 águas e com telha cerâmica (encaixe/capa canal) ou de concreto em edifício institucional térreo, incluso transporte vertical. af_10/2025</t>
  </si>
  <si>
    <t xml:space="preserve">fabricação e instalação de pontaletes de madeira não aparelhada para telhados com até 2 águas e com telha cerâmica (encaixe/capa canal) ou de concreto em edifício residencial de múltiplos pavimentos, incluso transporte vertical. af_10/2025</t>
  </si>
  <si>
    <t xml:space="preserve">fabricação e instalação de pontaletes de madeira não aparelhada para telhados com até 2 águas e com telha cerâmica (encaixe/capa canal) ou de concreto em edifício residencial térreo/sobrado, incluso transporte vertical. af_10/2025</t>
  </si>
  <si>
    <t xml:space="preserve">fabricação e instalação de pontaletes de madeira não aparelhada para telhados com até 2 águas e com telha ondulada de fibrocimento, alumínio ou plástica em edifício institucional térreo, incluso transporte vertical. af_10/2025</t>
  </si>
  <si>
    <t xml:space="preserve">fabricação e instalação de pontaletes de madeira não aparelhada para telhados com até 2 águas e com telha ondulada de fibrocimento, alumínio ou plástica em edifício residencial de múltiplos pavimentos, incluso transporte vertical. af_10/2025</t>
  </si>
  <si>
    <t xml:space="preserve">fabricação e instalação de pontaletes de madeira não aparelhada para telhados com até 2 águas e com telha ondulada de fibrocimento, alumínio ou plástica em edifício residencial térreo/sobrado, incluso transporte vertical. af_10/2025</t>
  </si>
  <si>
    <t xml:space="preserve">fabricação e instalação de pontaletes de madeira não aparelhada para telhados com mais que 2 águas e com telha cerâmica (encaixe/capa canal) ou de concreto em edifício institucional térreo, incluso transporte vertical. af_10/2025</t>
  </si>
  <si>
    <t xml:space="preserve">fabricação e instalação de pontaletes de madeira não aparelhada para telhados com mais que 2 águas e com telha cerâmica (encaixe/capa canal) ou de concreto em edifício residencial de múltiplos pavimentos. af_10/2025</t>
  </si>
  <si>
    <t xml:space="preserve">fabricação e instalação de pontaletes de madeira não aparelhada para telhados com mais que 2 águas e com telha cerâmica (encaixe/capa canal) ou de concreto em edifício residencial térreo/sobrado, incluso transporte vertical. af_10/2025</t>
  </si>
  <si>
    <t xml:space="preserve">fabricação e instalação de tesoura (inteira ou meia) em aço, vãos maiores ou iguais a 3,0 m e menores que 6,0 m, incluso içamento, exclusive pintura. af_10/2025</t>
  </si>
  <si>
    <t xml:space="preserve">fabricação e instalação de tesoura (inteira ou meia) em aço, vãos maiores ou iguais a 6,0 m e menores ou iguais a 12,0 m, incluso içamento, exclusive pintura. af_10/2025</t>
  </si>
  <si>
    <t xml:space="preserve">fabricação e instalação de tesoura inteira em aço, vão de 10 m, para telha cerâmica ou de concreto, incluso içamento, exclusive pintura. af_10/2025</t>
  </si>
  <si>
    <t xml:space="preserve">fabricação e instalação de tesoura inteira em aço, vão de 10 m, para telha ondulada de fibrocimento, metálica, plástica ou termoacústica, incluso içamento, exclusive pintura. af_10/2025</t>
  </si>
  <si>
    <t xml:space="preserve">fabricação e instalação de tesoura inteira em aço, vão de 11 m, para telha cerâmica ou de concreto, incluso içamento, exclusive pintura. af_10/2025</t>
  </si>
  <si>
    <t xml:space="preserve">fabricação e instalação de tesoura inteira em aço, vão de 11 m, para telha ondulada de fibrocimento, metálica, plástica ou termoacústica, incluso içamento, exclusive pintura. af_10/2025</t>
  </si>
  <si>
    <t xml:space="preserve">fabricação e instalação de tesoura inteira em aço, vão de 12 m, para telha cerâmica ou de concreto, incluso içamento, exclusive pintura. af_10/2025</t>
  </si>
  <si>
    <t xml:space="preserve">fabricação e instalação de tesoura inteira em aço, vão de 12 m, para telha ondulada de fibrocimento, metálica, plástica ou termoacústica, incluso içamento, exclusive pintura. af_10/2025</t>
  </si>
  <si>
    <t xml:space="preserve">fabricação e instalação de tesoura inteira em aço, vão de 3 m, para telha cerâmica ou de concreto, incluso içamento, exclusive pintura. af_10/2025</t>
  </si>
  <si>
    <t xml:space="preserve">fabricação e instalação de tesoura inteira em aço, vão de 3 m, para telha ondulada de fibrocimento, metálica, plástica ou termoacústica, incluso içamento, exclusive pintura. af_10/2025</t>
  </si>
  <si>
    <t xml:space="preserve">fabricação e instalação de tesoura inteira em aço, vão de 4 m, para telha cerâmica ou de concreto, incluso içamento, exclusive pintura. af_10/2025</t>
  </si>
  <si>
    <t xml:space="preserve">fabricação e instalação de tesoura inteira em aço, vão de 4 m, para telha ondulada de fibrocimento, metálica, plástica ou termoacústica, incluso içamento, exclusive pintura. af_10/2025</t>
  </si>
  <si>
    <t xml:space="preserve">fabricação e instalação de tesoura inteira em aço, vão de 5 m, para telha cerâmica ou de concreto, incluso içamento, exclusive pintura. af_10/2025</t>
  </si>
  <si>
    <t xml:space="preserve">fabricação e instalação de tesoura inteira em aço, vão de 5 m, para telha ondulada de fibrocimento, metálica, plástica ou termoacústica, incluso içamento, exclusive pintura. af_10/2025</t>
  </si>
  <si>
    <t xml:space="preserve">fabricação e instalação de tesoura inteira em aço, vão de 6 m, para telha cerâmica ou de concreto, incluso içamento, exclusive pintura. af_10/2025</t>
  </si>
  <si>
    <t xml:space="preserve">fabricação e instalação de tesoura inteira em aço, vão de 6 m, para telha ondulada de fibrocimento, metálica, plástica ou termoacústica, incluso içamento, exclusive pintura. af_10/2025</t>
  </si>
  <si>
    <t xml:space="preserve">fabricação e instalação de tesoura inteira em aço, vão de 7 m, para telha cerâmica ou de concreto, incluso içamento, exclusive pintura. af_10/2025</t>
  </si>
  <si>
    <t xml:space="preserve">fabricação e instalação de tesoura inteira em aço, vão de 7 m, para telha ondulada de fibrocimento, metálica, plástica ou termoacústica, incluso içamento, exclusive pintura. af_10/2025</t>
  </si>
  <si>
    <t xml:space="preserve">fabricação e instalação de tesoura inteira em aço, vão de 8 m, para telha cerâmica ou de concreto, incluso içamento, exclusive pintura. af_10/2025</t>
  </si>
  <si>
    <t xml:space="preserve">fabricação e instalação de tesoura inteira em aço, vão de 8 m, para telha ondulada de fibrocimento, metálica, plástica ou termoacústica, incluso içamento, exclusive pintura. af_10/2025</t>
  </si>
  <si>
    <t xml:space="preserve">fabricação e instalação de tesoura inteira em aço, vão de 9 m, para telha cerâmica ou de concreto, incluso içamento, exclusive pintura. af_10/2025</t>
  </si>
  <si>
    <t xml:space="preserve">fabricação e instalação de tesoura inteira em aço, vão de 9 m, para telha ondulada de fibrocimento, metálica, plástica ou termoacústica, incluso içamento, exclusive pintura. af_10/2025</t>
  </si>
  <si>
    <t xml:space="preserve">fabricação e instalação de tesoura inteira em madeira não aparelhada, vão de 10 m, para telha cerâmica ou de concreto, incluso içamento. af_10/2025</t>
  </si>
  <si>
    <t xml:space="preserve">fabricação e instalação de tesoura inteira em madeira não aparelhada, vão de 10 m, para telha ondulada de fibrocimento, metálica, plástica ou termoacústica, incluso içamento. af_10/2025</t>
  </si>
  <si>
    <t xml:space="preserve">fabricação e instalação de tesoura inteira em madeira não aparelhada, vão de 11 m, para telha cerâmica ou de concreto, incluso içamento. af_10/2025</t>
  </si>
  <si>
    <t xml:space="preserve">fabricação e instalação de tesoura inteira em madeira não aparelhada, vão de 11 m, para telha ondulada de fibrocimento, metálica, plástica ou termoacústica, incluso içamento. af_10/2025</t>
  </si>
  <si>
    <t xml:space="preserve">fabricação e instalação de tesoura inteira em madeira não aparelhada, vão de 12 m, para telha cerâmica ou de concreto, incluso içamento. af_10/2025</t>
  </si>
  <si>
    <t xml:space="preserve">fabricação e instalação de tesoura inteira em madeira não aparelhada, vão de 12 m, para telha ondulada de fibrocimento, metálica, plástica ou termoacústica, incluso içamento. af_10/2025</t>
  </si>
  <si>
    <t xml:space="preserve">fabricação e instalação de tesoura inteira em madeira não aparelhada, vão de 3 m, para telha cerâmica ou de concreto, incluso içamento. af_10/2025</t>
  </si>
  <si>
    <t xml:space="preserve">fabricação e instalação de tesoura inteira em madeira não aparelhada, vão de 3 m, para telha ondulada de fibrocimento, metálica, plástica ou termoacústica, incluso içamento. af_10/2025</t>
  </si>
  <si>
    <t xml:space="preserve">fabricação e instalação de tesoura inteira em madeira não aparelhada, vão de 4 m, para telha cerâmica ou de concreto, incluso içamento. af_10/2025</t>
  </si>
  <si>
    <t xml:space="preserve">fabricação e instalação de tesoura inteira em madeira não aparelhada, vão de 4 m, para telha ondulada de fibrocimento, metálica, plástica ou termoacústica, incluso içamento. af_10/2025</t>
  </si>
  <si>
    <t xml:space="preserve">fabricação e instalação de tesoura inteira em madeira não aparelhada, vão de 5 m, para telha cerâmica ou de concreto, incluso içamento. af_10/2025</t>
  </si>
  <si>
    <t xml:space="preserve">fabricação e instalação de tesoura inteira em madeira não aparelhada, vão de 5 m, para telha ondulada de fibrocimento, metálica, plástica ou termoacústica, incluso içamento. af_10/2025</t>
  </si>
  <si>
    <t xml:space="preserve">fabricação e instalação de tesoura inteira em madeira não aparelhada, vão de 6 m, para telha cerâmica ou de concreto, incluso içamento. af_10/2025</t>
  </si>
  <si>
    <t xml:space="preserve">fabricação e instalação de tesoura inteira em madeira não aparelhada, vão de 6 m, para telha ondulada de fibrocimento, metálica, plástica ou termoacústica, incluso içamento. af_10/2025</t>
  </si>
  <si>
    <t xml:space="preserve">fabricação e instalação de tesoura inteira em madeira não aparelhada, vão de 7 m, para telha cerâmica ou de concreto, incluso içamento. af_10/2025</t>
  </si>
  <si>
    <t xml:space="preserve">fabricação e instalação de tesoura inteira em madeira não aparelhada, vão de 7 m, para telha ondulada de fibrocimento, metálica, plástica ou termoacústica, incluso içamento. af_10/2025</t>
  </si>
  <si>
    <t xml:space="preserve">fabricação e instalação de tesoura inteira em madeira não aparelhada, vão de 8 m, para telha cerâmica ou de concreto, incluso içamento. af_10/2025</t>
  </si>
  <si>
    <t xml:space="preserve">fabricação e instalação de tesoura inteira em madeira não aparelhada, vão de 8 m, para telha ondulada de fibrocimento, metálica, plástica ou termoacústica, incluso içamento. af_10/2025</t>
  </si>
  <si>
    <t xml:space="preserve">fabricação e instalação de tesoura inteira em madeira não aparelhada, vão de 9 m, para telha cerâmica ou de concreto, incluso içamento. af_10/2025</t>
  </si>
  <si>
    <t xml:space="preserve">fabricação e instalação de tesoura inteira em madeira não aparelhada, vão de 9 m, para telha ondulada de fibrocimento, metálica, plástica ou termoacústica, incluso içamento. af_10/2025</t>
  </si>
  <si>
    <t xml:space="preserve">instalação de tesoura (inteira ou meia), biapoiada, em madeira não aparelhada, para vãos maiores ou iguais a 10,0 m e menores que 12,0 m, incluso içamento. af_10/2025</t>
  </si>
  <si>
    <t xml:space="preserve">instalação de tesoura (inteira ou meia), biapoiada, em madeira não aparelhada, para vãos maiores ou iguais a 12,0 m e menores que 14,0 m, incluso içamento. af_10/2025</t>
  </si>
  <si>
    <t xml:space="preserve">instalação de tesoura (inteira ou meia), biapoiada, em madeira não aparelhada, para vãos maiores ou iguais a 14,0 m e menores que 16,0 m, incluso içamento. af_10/2025</t>
  </si>
  <si>
    <t xml:space="preserve">instalação de tesoura (inteira ou meia), biapoiada, em madeira não aparelhada, para vãos maiores ou iguais a 16,0 m e menores que 18,0 m, incluso içamento. af_10/2025</t>
  </si>
  <si>
    <t xml:space="preserve">instalação de tesoura (inteira ou meia), biapoiada, em madeira não aparelhada, para vãos maiores ou iguais a 3,0 m e menores que 6,0 m, incluso içamento. af_10/2025</t>
  </si>
  <si>
    <t xml:space="preserve">instalação de tesoura (inteira ou meia), biapoiada, em madeira não aparelhada, para vãos maiores ou iguais a 6,0 m e menores que 8,0 m, incluso içamento. af_10/2025</t>
  </si>
  <si>
    <t xml:space="preserve">instalação de tesoura (inteira ou meia), biapoiada, em madeira não aparelhada, para vãos maiores ou iguais a 8,0 m e menores que 10,0 m, incluso içamento. af_10/2025</t>
  </si>
  <si>
    <t xml:space="preserve">instalação de tesoura (inteira ou meia), em aço, para vãos maiores ou iguais a 10,0 m e menores ou iguais a 12,0 m, incluso içamento, exclusive pintura. af_10/2025_pe</t>
  </si>
  <si>
    <t xml:space="preserve">instalação de tesoura (inteira ou meia), em aço, para vãos maiores ou iguais a 3,0 m e menores que 6,0 m, incluso içamento, exclusive pintura. af_10/2025_pe</t>
  </si>
  <si>
    <t xml:space="preserve">instalação de tesoura (inteira ou meia), em aço, para vãos maiores ou iguais a 6,0 m e menores que 8,0 m, incluso içamento, exclusive pintura. af_10/2025_pe</t>
  </si>
  <si>
    <t xml:space="preserve">instalação de tesoura (inteira ou meia), em aço, para vãos maiores ou iguais a 8,0 m e menores que 10,0 m, incluso içamento, exclusive pintura. af_10/2025_pe</t>
  </si>
  <si>
    <t xml:space="preserve">retirada e recolocação de caibro de madeira em telhados de até 2 águas com telha cerâmica capa-canal, incluso transporte vertical. af_10/2025</t>
  </si>
  <si>
    <t xml:space="preserve">retirada e recolocação de caibro de madeira em telhados de até 2 águas com telha cerâmica ou de concreto de encaixe, incluso transporte vertical. af_10/2025</t>
  </si>
  <si>
    <t xml:space="preserve">retirada e recolocação de caibro de madeira em telhados de mais de 2 águas com telha cerâmica capa-canal, incluso transporte vertical. af_10/2025</t>
  </si>
  <si>
    <t xml:space="preserve">retirada e recolocação de caibro de madeira em telhados de mais de 2 águas com telha cerâmica ou de concreto de encaixe, incluso transporte vertical. af_10/2025</t>
  </si>
  <si>
    <t xml:space="preserve">retirada e recolocação de ripa de madeira em telhados de até 2 águas com telha cerâmica capa-canal, incluso transporte vertical. af_10/2025</t>
  </si>
  <si>
    <t xml:space="preserve">retirada e recolocação de ripa de madeira em telhados de até 2 águas com telha cerâmica ou de concreto de encaixe, incluso transporte vertical. af_10/2025</t>
  </si>
  <si>
    <t xml:space="preserve">retirada e recolocação de ripa de madeira em telhados de mais de 2 águas com telha cerâmica capa-canal, incluso transporte vertical. af_10/2025</t>
  </si>
  <si>
    <t xml:space="preserve">retirada e recolocação de ripa de madeira em telhados de mais de 2 águas com telha cerâmica ou de concreto de encaixe, incluso transporte vertical. af_10/2025</t>
  </si>
  <si>
    <t xml:space="preserve">trama de aço composta por ripas e caibros para telhados de até 2 águas para telha cerâmica capa-canal, incluso transporte vertical, exclusive pintura. af_10/2025</t>
  </si>
  <si>
    <t xml:space="preserve">trama de aço composta por ripas e caibros para telhados de até 2 águas para telha de encaixe de cerâmica ou de concreto, incluso transporte vertical, exclusive pintura. af_10/2025</t>
  </si>
  <si>
    <t xml:space="preserve">trama de aço composta por ripas e caibros para telhados de mais de 2 águas para telha cerâmica capa-canal, incluso transporte vertical, exclusive pintura. af_10/2025</t>
  </si>
  <si>
    <t xml:space="preserve">trama de aço composta por ripas e caibros para telhados de mais de 2 águas para telha de encaixe de cerâmica ou de concreto, incluso transporte vertical, exclusive pintura. af_10/2025</t>
  </si>
  <si>
    <t xml:space="preserve">trama de aço composta por ripas para telhados de até 2 águas para telha cerâmica capa-canal, incluso transporte vertical, exclusive pintura. af_10/2025</t>
  </si>
  <si>
    <t xml:space="preserve">trama de aço composta por ripas para telhados de até 2 águas para telha de encaixe de cerâmica ou de concreto, incluso transporte vertical, exclusive pintura. af_10/2025</t>
  </si>
  <si>
    <t xml:space="preserve">trama de aço composta por ripas para telhados de mais de 2 águas para telha cerâmica capa-canal, incluso transporte vertical, exclusive pintura. af_10/2025</t>
  </si>
  <si>
    <t xml:space="preserve">trama de aço composta por ripas para telhados de mais de 2 águas para telha de encaixe de cerâmica ou de concreto, incluso transporte vertical, exclusive pintura. af_10/2025</t>
  </si>
  <si>
    <t xml:space="preserve">trama de aço composta por ripas, caibros e terças para telhados de até 2 águas para telha cerâmica capa-canal, incluso transporte vertical, exclusive pintura. af_10/2025</t>
  </si>
  <si>
    <t xml:space="preserve">trama de aço composta por ripas, caibros e terças para telhados de até 2 águas para telha de encaixe de cerâmica ou de concreto, incluso transporte vertical, exclusive pintura. af_10/2025</t>
  </si>
  <si>
    <t xml:space="preserve">trama de aço composta por ripas, caibros e terças para telhados de mais de 2 águas para telha cerâmica capa-canal, incluso transporte vertical, exclusive pintura. af_10/2025</t>
  </si>
  <si>
    <t xml:space="preserve">trama de aço composta por ripas, caibros e terças para telhados de mais de 2 águas para telha de encaixe de cerâmica ou de concreto, incluso transporte vertical, exclusive pintura. af_10/2025</t>
  </si>
  <si>
    <t xml:space="preserve">trama de aço composta por terças para telhados de até 2 águas para telha estrutural de fibrocimento, incluso transporte vertical, exclusive pintura. af_10/2025</t>
  </si>
  <si>
    <t xml:space="preserve">trama de aço composta por terças para telhados de até 2 águas para telha ondulada de fibrocimento, metálica, plástica ou termoacústica, incluso transporte vertical (em kg). exclusive pintura. af_10/2025_ps</t>
  </si>
  <si>
    <t xml:space="preserve">trama de aço composta por terças para telhados de até 2 águas para telha ondulada de fibrocimento, metálica, plástica ou termoacústica, incluso transporte vertical, exclusive pintura. af_10/2025_ps</t>
  </si>
  <si>
    <t xml:space="preserve">trama de madeira composta por ripas, caibros e terças para telhados de até 2 águas para telha cerâmica ou de concreto, incluso transporte vertical. af_10/2025</t>
  </si>
  <si>
    <t xml:space="preserve">trama de madeira composta por ripas, caibros e terças para telhados de mais que 2 águas para telha cerâmica ou de concreto, incluso transporte vertical. af_10/2025</t>
  </si>
  <si>
    <t xml:space="preserve">trama de madeira composta por terças para telhados de até 2 águas para telha estrutural de fibrocimento, incluso transporte vertical. af_10/2025</t>
  </si>
  <si>
    <t xml:space="preserve">trama de madeira composta por terças para telhados de até 2 águas para telha ondulada de fibrocimento, metálica, plástica ou termoacústica, incluso transporte vertical. af_10/2025</t>
  </si>
  <si>
    <t xml:space="preserve">fornecimento e montagem de escadas pré-fabricadas, incluso içamento com guindaste. af_03/2024</t>
  </si>
  <si>
    <t xml:space="preserve">fornecimento e montagem de lajes alveolares pré-fabricadas, incluso içamento com guindaste. af_03/2024</t>
  </si>
  <si>
    <t xml:space="preserve">fornecimento e montagem de lajes duplo t (pi) pré-fabricadas, incluso içamento com guindaste. af_03/2024</t>
  </si>
  <si>
    <t xml:space="preserve">fornecimento e montagem de painéis estruturais pré-fabricados, incluso içamento com guindaste. af_03/2024</t>
  </si>
  <si>
    <t xml:space="preserve">fornecimento e montagem de pilares pré-fabricados, incluso içamento com guindaste. af_03/2024</t>
  </si>
  <si>
    <t xml:space="preserve">fornecimento e montagem de pré-laje treliçada pré-fabricadas, incluso içamento com guindaste. af_03/2024</t>
  </si>
  <si>
    <t xml:space="preserve">fornecimento e montagem de terças pré-fabricadas, incluso içamento com guindaste. af_03/2024</t>
  </si>
  <si>
    <t xml:space="preserve">fornecimento e montagem de tesouras pré-fabricadas, incluso içamento com guindaste. af_03/2024</t>
  </si>
  <si>
    <t xml:space="preserve">fornecimento e montagem de vigas calha pré-fabricadas, incluso içamento com guindaste. af_03/2024</t>
  </si>
  <si>
    <t xml:space="preserve">fornecimento e montagem de vigas pré-fabricadas, incluso içamento com guindaste. af_03/2024</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</si>
  <si>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</si>
  <si>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</si>
  <si>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</si>
  <si>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</si>
  <si>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</si>
  <si>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</si>
  <si>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</si>
  <si>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</si>
  <si>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</si>
  <si>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</si>
  <si>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</si>
  <si>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</si>
  <si>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contenção em cortina com estacas secantes com 40 cm de diâmetro e profundidade até 20 metros. af_02/2025</t>
  </si>
  <si>
    <t xml:space="preserve">contenção em cortina com estacas secantes com 50 cm de diâmetro e profundidade até 20 metros. af_02/2025</t>
  </si>
  <si>
    <t xml:space="preserve">contenção em parede diafragma com 30 cm de espessura e profundidade até 25 metros. af_02/2025</t>
  </si>
  <si>
    <t xml:space="preserve">contenção em parede diafragma com 40 cm de espessura e profundidade até 25 metros. af_02/2025</t>
  </si>
  <si>
    <t xml:space="preserve">contenção em parede diafragma com 50 cm de espessura e profundidade até 25 metros. af_02/2025</t>
  </si>
  <si>
    <t xml:space="preserve">contenção em parede diafragma com 60 cm de espessura e profundidade até 25 metros. af_02/2025</t>
  </si>
  <si>
    <t xml:space="preserve">contenção em parede diafragma com 80 cm de espessura e profundidade até 25 metros. af_02/2025</t>
  </si>
  <si>
    <t xml:space="preserve">execução de mureta guia para contenção/fundação, para lamelas até 0,80 m de largura. af_02/2025</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</si>
  <si>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</si>
  <si>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</si>
  <si>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</si>
  <si>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</si>
  <si>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</si>
  <si>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</si>
  <si>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</si>
  <si>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</si>
  <si>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painel treliçado dupla face de concreto pré-fabricado, perfis espaçados a 1,5 m para 1 subsolo. af_11/2024</t>
  </si>
  <si>
    <t xml:space="preserve">contenção em perfil pranchado com painel treliçado dupla face de concreto pré-fabricado, perfis espaçados a 1,5 m para 2 ou mais subsolos. af_11/2024</t>
  </si>
  <si>
    <t xml:space="preserve">contenção em perfil pranchado com painel treliçado dupla face de concreto pré-fabricado, perfis espaçados a 2 m para 1 subsolo. af_11/2024</t>
  </si>
  <si>
    <t xml:space="preserve">contenção em perfil pranchado com painel treliçado dupla face de concreto pré-fabricado, perfis espaçados a 2 m para 2 ou mais subsolos.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</si>
  <si>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</si>
  <si>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</si>
  <si>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</si>
  <si>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</si>
  <si>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</si>
  <si>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muro de arrimo com blocos de concreto estrutural e pilares intermediários, com altura maior que 1,6 m e menor ou igual a 2,8 m (exceto fundação). af_11/2024</t>
  </si>
  <si>
    <t xml:space="preserve">muro de arrimo com blocos de concreto estrutural e pilares intermediários, com altura maior que 2,8 m e menor ou igual a 4,0 m (exceto fundação). af_11/2024</t>
  </si>
  <si>
    <t xml:space="preserve">muro de arrimo com blocos de concreto estrutural, até 1,6 m de altura (exceto fundação). af_11/2024</t>
  </si>
  <si>
    <t xml:space="preserve">pilar de madeira roliça, eucalipto ou equivalente da região, fixado com porta pilar metálico, diâmetro de 12 a 15 cm, apoio articulado, comprimento de 3 m. af_03/2024</t>
  </si>
  <si>
    <t xml:space="preserve">pilar de madeira roliça, eucalipto ou equivalente da região, fixado com porta pilar metálico, diâmetro de 12 a 15 cm, apoio articulado, comprimento de 6 m. af_03/2024</t>
  </si>
  <si>
    <t xml:space="preserve">pilar de madeira roliça, eucalipto ou equivalente da região, fixado com porta pilar metálico, diâmetro de 12 a 15 cm, apoio engastado, comprimento de 3 m. af_03/2024</t>
  </si>
  <si>
    <t xml:space="preserve">pilar de madeira roliça, eucalipto ou equivalente da região, fixado com porta pilar metálico, diâmetro de 12 a 15 cm, apoio engastado, comprimento de 6 m. af_03/2024</t>
  </si>
  <si>
    <t xml:space="preserve">pilar de madeira roliça, eucalipto ou equivalente da região, fixado com porta pilar metálico, diâmetro de 16 a 20 cm, apoio articulado, comprimento de 3 m. af_03/2024</t>
  </si>
  <si>
    <t xml:space="preserve">pilar de madeira roliça, eucalipto ou equivalente da região, fixado com porta pilar metálico, diâmetro de 16 a 20 cm, apoio articulado, comprimento de 6 m. af_03/2024</t>
  </si>
  <si>
    <t xml:space="preserve">pilar de madeira roliça, eucalipto ou equivalente da região, fixado com porta pilar metálico, diâmetro de 16 a 20 cm, apoio engastado, comprimento de 3 m. af_03/2024</t>
  </si>
  <si>
    <t xml:space="preserve">pilar de madeira roliça, eucalipto ou equivalente da região, fixado com porta pilar metálico, diâmetro de 16 a 20 cm, apoio engastado, comprimento de 6 m. af_03/2024</t>
  </si>
  <si>
    <t xml:space="preserve">pilar de madeira roliça, eucalipto ou equivalente da região, fixado com porta pilar metálico, diâmetro de 21 a 29 cm, apoio articulado, comprimento de 3 m. af_03/2024</t>
  </si>
  <si>
    <t xml:space="preserve">pilar de madeira roliça, eucalipto ou equivalente da região, fixado com porta pilar metálico, diâmetro de 21 a 29 cm, apoio articulado, comprimento de 6 m. af_03/2024</t>
  </si>
  <si>
    <t xml:space="preserve">pilar de madeira roliça, eucalipto ou equivalente da região, fixado com porta pilar metálico, diâmetro de 21 a 29 cm, apoio engastado, comprimento de 3 m. af_03/2024</t>
  </si>
  <si>
    <t xml:space="preserve">pilar de madeira roliça, eucalipto ou equivalente da região, fixado com porta pilar metálico, diâmetro de 21 a 29 cm, apoio engastado, comprimento de 6 m. af_03/2024</t>
  </si>
  <si>
    <t xml:space="preserve">pilar de madeira roliça, eucalipto ou equivalente da região, fixado com porta pilar metálico, diâmetro de 30 a 34 cm, apoio articulado, comprimento de 3 m. af_03/2024</t>
  </si>
  <si>
    <t xml:space="preserve">pilar de madeira roliça, eucalipto ou equivalente da região, fixado com porta pilar metálico, diâmetro de 30 a 34 cm, apoio articulado, comprimento de 6 m. af_03/2024</t>
  </si>
  <si>
    <t xml:space="preserve">pilar de madeira roliça, eucalipto ou equivalente da região, fixado com porta pilar metálico, diâmetro de 30 a 34 cm, apoio engastado, comprimento de 3 m. af_03/2024</t>
  </si>
  <si>
    <t xml:space="preserve">pilar de madeira roliça, eucalipto ou equivalente da região, fixado com porta pilar metálico, diâmetro de 30 a 34 cm, apoio engastado, comprimento de 6 m. af_03/2024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</si>
  <si>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</si>
  <si>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</si>
  <si>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</si>
  <si>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</si>
  <si>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</si>
  <si>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</si>
  <si>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</si>
  <si>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</si>
  <si>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porta pilar metálico, seção quadrada 10 x 10 cm, apoio articulado, comprimento de 3 m. af_03/2024</t>
  </si>
  <si>
    <t xml:space="preserve">pilar de madeira serrada, maçaranduba ou equivalente da região, não aparelhado, fixado com porta pilar metálico, seção quadrada 10 x 10 cm, apoio articulado, comprimento de 6 m. af_03/2024</t>
  </si>
  <si>
    <t xml:space="preserve">pilar de madeira serrada, maçaranduba ou equivalente da região, não aparelhado, fixado com porta pilar metálico, seção quadrada 10 x 10 cm, apoio engastado, comprimento de 3 m. af_03/2024</t>
  </si>
  <si>
    <t xml:space="preserve">pilar de madeira serrada, maçaranduba ou equivalente da região, não aparelhado, fixado com porta pilar metálico, seção quadrada 10 x 10 cm, apoio engastado, comprimento de 6 m. af_03/2024</t>
  </si>
  <si>
    <t xml:space="preserve">pilar de madeira serrada, maçaranduba ou equivalente da região, não aparelhado, fixado com porta pilar metálico, seção quadrada 15 x 15 cm, apoio articulado, comprimento de 3 m. af_03/2024</t>
  </si>
  <si>
    <t xml:space="preserve">pilar de madeira serrada, maçaranduba ou equivalente da região, não aparelhado, fixado com porta pilar metálico, seção quadrada 15 x 15 cm, apoio articulado, comprimento de 6 m. af_03/2024</t>
  </si>
  <si>
    <t xml:space="preserve">pilar de madeira serrada, maçaranduba ou equivalente da região, não aparelhado, fixado com porta pilar metálico, seção quadrada 15 x 15 cm, apoio engastado, comprimento de 3 m. af_03/2024</t>
  </si>
  <si>
    <t xml:space="preserve">pilar de madeira serrada, maçaranduba ou equivalente da região, não aparelhado, fixado com porta pilar metálico, seção quadrada 15 x 15 cm, apoio engastado, comprimento de 6 m. af_03/2024</t>
  </si>
  <si>
    <t xml:space="preserve">pilar de madeira serrada, maçaranduba ou equivalente da região, não aparelhado, fixado com porta pilar metálico, seção quadrada 20 x 20 cm, apoio articulado, comprimento de 3 m. af_03/2024</t>
  </si>
  <si>
    <t xml:space="preserve">pilar de madeira serrada, maçaranduba ou equivalente da região, não aparelhado, fixado com porta pilar metálico, seção quadrada 20 x 20 cm, apoio articulado, comprimento de 6 m. af_03/2024</t>
  </si>
  <si>
    <t xml:space="preserve">pilar de madeira serrada, maçaranduba ou equivalente da região, não aparelhado, fixado com porta pilar metálico, seção quadrada 20 x 20 cm, apoio engastado, comprimento de 3 m. af_03/2024</t>
  </si>
  <si>
    <t xml:space="preserve">pilar de madeira serrada, maçaranduba ou equivalente da região, não aparelhado, fixado com porta pilar metálico, seção quadrada 20 x 20 cm, apoio engastado,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</si>
  <si>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</si>
  <si>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</si>
  <si>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</si>
  <si>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</si>
  <si>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</si>
  <si>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</si>
  <si>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</si>
  <si>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</si>
  <si>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</si>
  <si>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</si>
  <si>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</si>
  <si>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</si>
  <si>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</si>
  <si>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</si>
  <si>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</si>
  <si>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</si>
  <si>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</si>
  <si>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</si>
  <si>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</si>
  <si>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</si>
  <si>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</si>
  <si>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</si>
  <si>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</si>
  <si>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</si>
  <si>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</si>
  <si>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</si>
  <si>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</si>
  <si>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</si>
  <si>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</si>
  <si>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</si>
  <si>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</si>
  <si>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</si>
  <si>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</si>
  <si>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</si>
  <si>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</si>
  <si>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</si>
  <si>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</si>
  <si>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</si>
  <si>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</si>
  <si>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</si>
  <si>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</si>
  <si>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</si>
  <si>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</si>
  <si>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</si>
  <si>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</si>
  <si>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</si>
  <si>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</si>
  <si>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</si>
  <si>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</si>
  <si>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</si>
  <si>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</si>
  <si>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</si>
  <si>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</si>
  <si>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</si>
  <si>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</si>
  <si>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</si>
  <si>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</si>
  <si>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</si>
  <si>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</si>
  <si>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injeção de calda de cimento para chumbamento de tirante com 8 cordoalhas de 12,7 mm, comprimento maior ou igual a 22 m e menor que 30 m, diâmetro de 100 mm, inclusive produção. af_11/2023</t>
  </si>
  <si>
    <t xml:space="preserve">injeção de calda de cimento para chumbamento de tirante com 8 cordoalhas de 12,7 mm, comprimento maior ou igual a 22 m e menor que 30 m, diâmetro de 150 mm, inclusive produção. af_11/2023</t>
  </si>
  <si>
    <t xml:space="preserve">injeção de calda de cimento para chumbamento de tirante com 8 cordoalhas de 12,7 mm, comprimento maior ou igual a 22 m e menor que 30 m, diâmetro de 200 mm, inclusive produção. af_11/2023</t>
  </si>
  <si>
    <t xml:space="preserve">injeção de calda de cimento para chumbamento de tirante monobarra com armadura de 36 mm, comprimento maior ou igual a 22 m e menor que 30 m, diâmetro de 100 mm, inclusive produção. af_11/2023</t>
  </si>
  <si>
    <t xml:space="preserve">injeção de calda de cimento para chumbamento de tirante monobarra com armadura de 36 mm, comprimento maior ou igual a 22 m e menor que 30 m, diâmetro de 150 mm, inclusive produção. af_11/2023</t>
  </si>
  <si>
    <t xml:space="preserve">injeção de calda de cimento para chumbamento de tirante monobarra com armadura de 36 mm, comprimento maior ou igual a 22 m e menor que 30 m, diâmetro de 200 mm, inclusive produção. af_11/2023</t>
  </si>
  <si>
    <t xml:space="preserve">instalação de tirante com 4 cordoalhas de 12,7 mm, comprimento maior ou igual a 14 m e menor que 22 m, inclusive montagem, instalação e protensão. af_11/2023</t>
  </si>
  <si>
    <t xml:space="preserve">instalação de tirante com 4 cordoalhas de 12,7 mm, comprimento maior ou igual a 22 m e menor que 30 m, inclusive montagem, instalação e protensão. af_11/2023</t>
  </si>
  <si>
    <t xml:space="preserve">instalação de tirante com 4 cordoalhas de 12,7 mm, comprimento maior ou igual a 6 m e menor que 14 m, inclusive montagem, instalação e protensão. af_11/2023</t>
  </si>
  <si>
    <t xml:space="preserve">instalação de tirante com 6 cordoalhas de 12,7 mm, comprimento maior ou igual a 14 m e menor que 22 m, inclusive montagem, instalação e protensão. af_11/2023</t>
  </si>
  <si>
    <t xml:space="preserve">instalação de tirante com 6 cordoalhas de 12,7 mm, comprimento maior ou igual a 22 m e menor que 30 m, inclusive montagem, instalação e protensão. af_11/2023</t>
  </si>
  <si>
    <t xml:space="preserve">instalação de tirante com 6 cordoalhas de 12,7 mm, comprimento maior ou igual a 6 m e menor que 14 m, inclusive montagem, instalação e protensão. af_11/2023</t>
  </si>
  <si>
    <t xml:space="preserve">instalação de tirante com 8 cordoalhas de 12,7 mm, comprimento maior ou igual a 14 m e menor que 22 m, inclusive montagem, instalação e protensão. af_11/2023</t>
  </si>
  <si>
    <t xml:space="preserve">instalação de tirante com 8 cordoalhas de 12,7 mm, comprimento maior ou igual a 22 m e menor que 30 m, inclusive montagem, instalação e protensão. af_11/2023</t>
  </si>
  <si>
    <t xml:space="preserve">instalação de tirante com 8 cordoalhas de 12,7 mm, comprimento maior ou igual a 6 m e menor que 14 m, inclusive montagem, instalação e protensão. af_11/2023</t>
  </si>
  <si>
    <t xml:space="preserve">instalação de tirante monobarra com armadura de 25 mm, comprimento maior ou igual a 14 m e menor que 22 m, inclusive montagem, instalação e protensão. af_11/2023</t>
  </si>
  <si>
    <t xml:space="preserve">instalação de tirante monobarra com armadura de 25 mm, comprimento maior ou igual a 22 m e menor que 30 m, inclusive montagem, instalação e protensão. af_11/2023</t>
  </si>
  <si>
    <t xml:space="preserve">instalação de tirante monobarra com armadura de 25 mm, comprimento maior ou igual a 6 m e menor que 14 m, inclusive montagem, instalação e protensão. af_11/2023</t>
  </si>
  <si>
    <t xml:space="preserve">instalação de tirante monobarra com armadura de 32 mm, comprimento maior ou igual a 14 m e menor que 22 m, inclusive montagem, instalação e protensão. af_11/2023</t>
  </si>
  <si>
    <t xml:space="preserve">instalação de tirante monobarra com armadura de 32 mm, comprimento maior ou igual a 22 m e menor que 30 m, inclusive montagem, instalação e protensão. af_11/2023</t>
  </si>
  <si>
    <t xml:space="preserve">instalação de tirante monobarra com armadura de 32 mm, comprimento maior ou igual a 6 m e menor que 14 m, inclusive montagem, instalação e protensão. af_11/2023</t>
  </si>
  <si>
    <t xml:space="preserve">instalação de tirante monobarra com armadura de 36 mm, comprimento maior ou igual a 14 m e menor que 22 m, inclusive montagem, instalação e protensão. af_11/2023</t>
  </si>
  <si>
    <t xml:space="preserve">instalação de tirante monobarra com armadura de 36 mm, comprimento maior ou igual a 22 m e menor que 30 m, inclusive montagem, instalação e protensão. af_11/2023</t>
  </si>
  <si>
    <t xml:space="preserve">instalação de tirante monobarra com armadura de 36 mm, comprimento maior ou igual a 6 m e menor que 14 m, inclusive montagem, instalação e protensão. af_11/2023</t>
  </si>
  <si>
    <t xml:space="preserve">perfuração de cortina pré-moldada com martelete rompedor. af_11/2023</t>
  </si>
  <si>
    <t xml:space="preserve">perfuração de parede diafragma com coroa diamantada de diâmetro de 102 mm. af_11/2023</t>
  </si>
  <si>
    <t xml:space="preserve">requadro de vãos com placas de porcelanato assentadas com argamassa colante. af_03/2025</t>
  </si>
  <si>
    <t xml:space="preserve">requadro de vãos placas de granito fixadas com inserte metálico. af_03/2025</t>
  </si>
  <si>
    <t xml:space="preserve">revestimento não aderido de paredes externas com placas de granito de área maior que 10000 cm2, fixadas com inserte metálico. af_03/2025</t>
  </si>
  <si>
    <t xml:space="preserve">revestimento não aderido de paredes externas com placas de granito de área maior que 3025 cm2 e menor ou igual a 10000 cm2, fixadas com inserte metálico. af_03/2025</t>
  </si>
  <si>
    <t xml:space="preserve">revestimento não aderido de paredes externas com placas de porcelanato de área maior do que 2500 cm2 e menor ou igual a 6400 cm2, fixadas com inserte metálico. af_03/2025</t>
  </si>
  <si>
    <t xml:space="preserve">revestimento não aderido de paredes externas com placas de porcelanato de área maior que 6400 cm2 e menor que 10000 cm2, fixadas com inserte metálico. af_03/2025</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</si>
  <si>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</si>
  <si>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</si>
  <si>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</si>
  <si>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</si>
  <si>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</si>
  <si>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</si>
  <si>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</si>
  <si>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af_08/2023_ps</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</si>
  <si>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</si>
  <si>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</si>
  <si>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</si>
  <si>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</si>
  <si>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</si>
  <si>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</si>
  <si>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</si>
  <si>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</si>
  <si>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forro metálico, para ambientes comerciais, inclusive estrutura de fixação. af_08/2023</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</si>
  <si>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</si>
  <si>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</si>
  <si>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</si>
  <si>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</si>
  <si>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</si>
  <si>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</si>
  <si>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</si>
  <si>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</si>
  <si>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</si>
  <si>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</si>
  <si>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</si>
  <si>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</si>
  <si>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</si>
  <si>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</si>
  <si>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</si>
  <si>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</si>
  <si>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</si>
  <si>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</si>
  <si>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</si>
  <si>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</si>
  <si>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</si>
  <si>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</si>
  <si>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</si>
  <si>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</si>
  <si>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</si>
  <si>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</si>
  <si>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</si>
  <si>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</si>
  <si>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</si>
  <si>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</si>
  <si>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</si>
  <si>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</si>
  <si>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</si>
  <si>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</si>
  <si>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</si>
  <si>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</si>
  <si>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</si>
  <si>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</si>
  <si>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</si>
  <si>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</si>
  <si>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</si>
  <si>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</si>
  <si>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</si>
  <si>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</si>
  <si>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</si>
  <si>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</si>
  <si>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</si>
  <si>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</si>
  <si>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</si>
  <si>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</si>
  <si>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</si>
  <si>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</si>
  <si>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</si>
  <si>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</si>
  <si>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</si>
  <si>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</si>
  <si>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</si>
  <si>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</si>
  <si>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</si>
  <si>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</si>
  <si>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</si>
  <si>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</si>
  <si>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</si>
  <si>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</si>
  <si>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</si>
  <si>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</si>
  <si>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</si>
  <si>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</si>
  <si>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</si>
  <si>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</si>
  <si>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</si>
  <si>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</si>
  <si>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</si>
  <si>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</si>
  <si>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</si>
  <si>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</si>
  <si>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</si>
  <si>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</si>
  <si>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</si>
  <si>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</si>
  <si>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</si>
  <si>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</si>
  <si>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</si>
  <si>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</si>
  <si>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</si>
  <si>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</si>
  <si>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</si>
  <si>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</si>
  <si>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</si>
  <si>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</si>
  <si>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</si>
  <si>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</si>
  <si>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</si>
  <si>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</si>
  <si>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</si>
  <si>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montagem e desmontagem de fôrma para estrutura circular, com instalação exclusivamente na face interna da estrutura, com auxílio de guindaste. af_07/2024</t>
  </si>
  <si>
    <t xml:space="preserve">montagem e desmontagem de fôrma para estrutura circular, com instalação exclusivamente na face interna da estrutura, sem auxílio de guindaste. af_07/2024</t>
  </si>
  <si>
    <t xml:space="preserve">montagem e desmontagem de fôrma para estrutura circular, com instalação na face interna e externa da extrutura, com auxílio de guindaste. af_07/2024</t>
  </si>
  <si>
    <t xml:space="preserve">montagem e desmontagem de fôrma para estrutura circular, com instalação na face interna e externa da extrutura, sem auxílio de guindaste. af_07/2024</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</si>
  <si>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</si>
  <si>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</si>
  <si>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</si>
  <si>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</si>
  <si>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</si>
  <si>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</si>
  <si>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</si>
  <si>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</si>
  <si>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</si>
  <si>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</si>
  <si>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</si>
  <si>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</si>
  <si>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</si>
  <si>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</si>
  <si>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</si>
  <si>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</si>
  <si>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</si>
  <si>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</si>
  <si>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</si>
  <si>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</si>
  <si>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</si>
  <si>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</si>
  <si>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</si>
  <si>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</si>
  <si>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</si>
  <si>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</si>
  <si>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</si>
  <si>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</si>
  <si>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</si>
  <si>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</si>
  <si>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</si>
  <si>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</si>
  <si>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</si>
  <si>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</si>
  <si>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</si>
  <si>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</si>
  <si>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</si>
  <si>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</si>
  <si>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</si>
  <si>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</si>
  <si>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</si>
  <si>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</si>
  <si>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</si>
  <si>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</si>
  <si>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</si>
  <si>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</si>
  <si>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</si>
  <si>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</si>
  <si>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</si>
  <si>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</si>
  <si>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</si>
  <si>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</si>
  <si>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</si>
  <si>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</si>
  <si>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</si>
  <si>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</si>
  <si>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</si>
  <si>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</si>
  <si>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</si>
  <si>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</si>
  <si>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</si>
  <si>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</si>
  <si>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</si>
  <si>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</si>
  <si>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</si>
  <si>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</si>
  <si>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</si>
  <si>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</si>
  <si>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</si>
  <si>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</si>
  <si>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</si>
  <si>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</si>
  <si>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</si>
  <si>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</si>
  <si>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</si>
  <si>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</si>
  <si>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</si>
  <si>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</si>
  <si>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</si>
  <si>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</si>
  <si>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</si>
  <si>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</si>
  <si>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</si>
  <si>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</si>
  <si>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</si>
  <si>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</si>
  <si>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</si>
  <si>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</si>
  <si>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</si>
  <si>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</si>
  <si>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</si>
  <si>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</si>
  <si>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</si>
  <si>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</si>
  <si>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</si>
  <si>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</si>
  <si>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</si>
  <si>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</si>
  <si>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</si>
  <si>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</si>
  <si>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</si>
  <si>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</si>
  <si>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</si>
  <si>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com área média das seções maior que 0,28 m², em papelão. af_05/2024</t>
  </si>
  <si>
    <t xml:space="preserve">montagem e desmontagem de fôrma de pilares circulares, com área média das seções menor ou igual a 0,28 m², em papelão. af_05/2024</t>
  </si>
  <si>
    <t xml:space="preserve">montagem e desmontagem de fôrma de pilares circulares, pé-direito duplo, em madeira, 2 utilizações. af_05/2024</t>
  </si>
  <si>
    <t xml:space="preserve">montagem e desmontagem de fôrma de pilares circulares, pé-direito duplo, metálica. af_05/2024</t>
  </si>
  <si>
    <t xml:space="preserve">montagem e desmontagem de fôrma de pilares circulares, pé-direito duplo, plástica. af_05/2024</t>
  </si>
  <si>
    <t xml:space="preserve">montagem e desmontagem de fôrma de pilares circulares, pé-direito simples, em madeira, 2 utilizações. af_05/2024</t>
  </si>
  <si>
    <t xml:space="preserve">montagem e desmontagem de fôrma de pilares circulares, pé-direito simples, metálica. af_05/2024</t>
  </si>
  <si>
    <t xml:space="preserve">montagem e desmontagem de fôrma de pilares circulares, pé-direito simples, plástica. af_05/2024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</si>
  <si>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</si>
  <si>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</si>
  <si>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</si>
  <si>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</si>
  <si>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</si>
  <si>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</si>
  <si>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</si>
  <si>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</si>
  <si>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</si>
  <si>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</si>
  <si>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</si>
  <si>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</si>
  <si>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</si>
  <si>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</si>
  <si>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</si>
  <si>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</si>
  <si>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aduela/ galeria aberta pre-moldada de concreto armado, secao quadrangular interna de 1,50 x 1,50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</si>
  <si>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15 cm, tb-45 e fck do concreto = 30 mpa fornecimento e assentamento. af_01/2023</t>
  </si>
  <si>
    <t xml:space="preserve">aduela/ galeria aberta pre-moldada de concreto armado, secao quadrangular interna de 2,00 x 2,00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</si>
  <si>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15 cm, tb-45 e fck do concreto = 30 mpa fornecimento e assentamento. af_01/2023</t>
  </si>
  <si>
    <t xml:space="preserve">aduela/ galeria aberta pre-moldada de concreto armado, secao quadrangular interna de 2,50 x 2,50 m (l x a), misula de 20 x 20 cm, c = 1,00 m, espessura min = 20 cm, tb-45 e fck do concreto = 30 mpa fornecimento e assentamento. af_01/2023</t>
  </si>
  <si>
    <t xml:space="preserve">aduela/ galeria aberta pre-moldada de concreto armado, secao quadrangular interna de 2,50 x 2,50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</si>
  <si>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20 cm, tb-45 e fck do concreto = 30 mpa fornecimento e assentamento. af_01/2023</t>
  </si>
  <si>
    <t xml:space="preserve">aduela/ galeria aberta pre-moldada de concreto armado, secao quadrangular interna de 3,00 x 3,00 m (l x a), misula de 20 x 20 cm, c = 1,00 m, espessura min = 25 cm, tb-45 e fck do concreto = 30 mpa fornecimento e assentamento. af_01/2023</t>
  </si>
  <si>
    <t xml:space="preserve">aduela/ galeria aberta pre-moldada de concreto armado, secao quadrangular interna de 3,00 x 3,00 m (l x a), misula de 20 x 20 cm, c = 1,00 m, espessura min = 35 cm, tb-45 e fck do concreto = 30 mpa fornecimento e assentamento. af_01/2023</t>
  </si>
  <si>
    <t xml:space="preserve">aduela/ galeria aberta pre-moldada de concreto armado, secao retangular interna de 2,00 x 1,50 m (l x a), misula de 20 x 20 cm, c = 1,00 m, espessura min = 20 cm, tb-45 e fck do concreto = 30 mpa fornecimento e assentamento. af_01/2023</t>
  </si>
  <si>
    <t xml:space="preserve">aduela/ galeria aberta pre-moldada de concreto armado, secao retangular interna de 2,50 x 1,50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</si>
  <si>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15 cm, tb-45 e fck do concreto = 30 mpa fornecimento e assentamento. af_01/2023</t>
  </si>
  <si>
    <t xml:space="preserve">aduela/ galeria aberta pre-moldada de concreto armado, secao retangular interna de 2,50 x 2,00 m (l x a), misula de 20 x 20 cm, c = 1,00 m, espessura min = 20 cm, tb-45 e fck do concreto = 30 mpa fornecimento e assentamento. af_01/2023</t>
  </si>
  <si>
    <t xml:space="preserve">aduela/ galeria aberta pre-moldada de concreto armado, secao retangular interna de 3,00 x 2,00 m (l x a), misula de 20 x 20 cm, c = 1,00 m, espessura min = 15 cm, tb-45 e fck do concreto = 30 mpa fornecimento e assentamento. af_01/2023</t>
  </si>
  <si>
    <t xml:space="preserve">aduela/ galeria aberta pre-moldada de concreto armado, secao retangular interna de 3,00 x 2,00 m (l x a), misula de 20 x 20 cm, c = 1,00 m, espessura min = 20 cm, tb-45 e fck do concreto = 30 mpa fornecimento e assentamento. af_01/2023</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</si>
  <si>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</si>
  <si>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</si>
  <si>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</si>
  <si>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</si>
  <si>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20 cm, tb-45 e fck do concreto = 30 mpa fornecimento e assentamento. af_01/2023</t>
  </si>
  <si>
    <t xml:space="preserve">aduela/ galeria fechada pre-moldada de concreto armado, secao quadrangular interna de 2,50 x 2,50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</si>
  <si>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</si>
  <si>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aduela/ galeria fechada pre-moldada de concreto armado, secao quadrangular interna de 3,00 x 3,00 m (l x a), misula de 20 x 20 cm, c = 1,00 m, espessura min = 25 cm, tb-45 e fck do concreto = 30 mpa fornecimento e assentamento. af_01/2023</t>
  </si>
  <si>
    <t xml:space="preserve">aduela/ galeria fechada pre-moldada de concreto armado, secao quadrangular interna de 3,00 x 3,00 m (l x a), misula de 20 x 20 cm, c = 1,00 m, espessura min = 35 cm, tb-45 e fck do concreto = 30 mpa fornecimento e assentamento. af_01/2023</t>
  </si>
  <si>
    <t xml:space="preserve">aplicação de manta geotêxtil nas juntas rígidas de aduelas pré-moldadas de concreto armado. af_01/2023</t>
  </si>
  <si>
    <t xml:space="preserve">execução de geodreno vertical, profundidade maior que 10 m e menor ou igual a 30 m. af_01/2026</t>
  </si>
  <si>
    <t xml:space="preserve">execução de geodreno vertical, profundidade menor ou igual a 10 m. af_01/2026</t>
  </si>
  <si>
    <t xml:space="preserve">execução de pré-furo para geodreno vertical. af_01/2026</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</si>
  <si>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</si>
  <si>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</si>
  <si>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</si>
  <si>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</si>
  <si>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</si>
  <si>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</si>
  <si>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</si>
  <si>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</si>
  <si>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</si>
  <si>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</si>
  <si>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</si>
  <si>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</si>
  <si>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</si>
  <si>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</si>
  <si>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</si>
  <si>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</si>
  <si>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</si>
  <si>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</si>
  <si>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</si>
  <si>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</si>
  <si>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</si>
  <si>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</si>
  <si>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</si>
  <si>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</si>
  <si>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</si>
  <si>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</si>
  <si>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</si>
  <si>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</si>
  <si>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</si>
  <si>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</si>
  <si>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</si>
  <si>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</si>
  <si>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</si>
  <si>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</si>
  <si>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</si>
  <si>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</si>
  <si>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</si>
  <si>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</si>
  <si>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</si>
  <si>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</si>
  <si>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</si>
  <si>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</si>
  <si>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</si>
  <si>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</si>
  <si>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</si>
  <si>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corrimão duplo central fixado no piso em aço galvanizado de 1.1/2", montantes tubulares 1.1/2" espaçados de 1,00m, fixado com chumbador mecânico. af_10/2025</t>
  </si>
  <si>
    <t xml:space="preserve">corrimão duplo central fixado no piso em aço inox de 1.1/2", montantes tubulares 1.1/2" espaçados de 1,00m, fixado com chumbador mecânico. af_10/2025</t>
  </si>
  <si>
    <t xml:space="preserve">corrimão duplo fixado em parede, diâmetro externo = 1 1/2", em alumínio. af_10/2025</t>
  </si>
  <si>
    <t xml:space="preserve">corrimão duplo fixado em parede, diâmetro externo = 1 1/2", em aço galvanizado. af_10/2025</t>
  </si>
  <si>
    <t xml:space="preserve">corrimão duplo fixado em parede, diâmetro externo = 1 1/2", em aço inox. af_10/2025</t>
  </si>
  <si>
    <t xml:space="preserve">corrimão duplo fixado no piso em aço galvanizado de 1.1/2", montantes tubulares 1.1/2" espaçados de 1,00m, fixado com chumbador mecânico. af_10/2025</t>
  </si>
  <si>
    <t xml:space="preserve">corrimão duplo fixado no piso em aço inox de 1.1/2", montantes tubulares 1.1/2" espaçados de 1,00m, fixado com chumbador mecânico. af_10/2025</t>
  </si>
  <si>
    <t xml:space="preserve">corrimão simples fixado em parede, diâmetro externo = 1 1/2", em alumínio. af_10/2025_ps</t>
  </si>
  <si>
    <t xml:space="preserve">corrimão simples fixado em parede, diâmetro externo = 1 1/2", em aço galvanizado. af_10/2025_ps</t>
  </si>
  <si>
    <t xml:space="preserve">corrimão simples fixado em parede, diâmetro externo = 1 1/2", em aço inox. af_10/2025</t>
  </si>
  <si>
    <t xml:space="preserve">corrimão simples fixado no piso em aço galvanizado de 1.1/2", montantes tubulares 1.1/2" espaçados de 1,00m, fixado com chumbador mecânico. af_10/2025</t>
  </si>
  <si>
    <t xml:space="preserve">corrimão simples fixado no piso em aço inox de 1.1/2", montantes tubulares 1.1/2" espaçados de 1,00m, fixado com chumbador mecânico. af_10/2025</t>
  </si>
  <si>
    <t xml:space="preserve">gradil em alumínio fixado em vãos de janelas, formado por tubos de 3/4". af_10/2025</t>
  </si>
  <si>
    <t xml:space="preserve">gradil em aço fixado em vãos de janelas, formado por barras chatas de 25x4,8 mm. af_10/2025</t>
  </si>
  <si>
    <t xml:space="preserve">guarda-corpo de aço galvanizado 0,92 m, duplo corrimão, montantes tubulares de 1.1/4" espaçados de 1,20m, travessa superior e corrimão de 1.1/2", gradil formado por tubos horizontais de 3/4", fixado com chumbadores mecânicos. af_10/2025</t>
  </si>
  <si>
    <t xml:space="preserve">guarda-corpo de aço galvanizado complementar à alvenaria, 0,65 m de altura, montantes tubulares de 1 1/4" espaçados de 1,80 m, travessa superior de 1 1/2", gradil formado por tubos horizontais de 1" e verticais de 3/4", fixado com adesivo estrutural epóxi. af_10/2025</t>
  </si>
  <si>
    <t xml:space="preserve">guarda-corpo de aço galvanizado complementar à alvenaria, 0,65 m de altura, montantes tubulares de 1 1/4" espaçados de 1,80 m, travessa superior de 1 1/2", gradil formado por tubos horizontais de 3/4", fixado com adesivo estrutural epóxi. af_10/2025</t>
  </si>
  <si>
    <t xml:space="preserve">guarda-corpo de aço galvanizado de 1,10m, duplo corrimão, montantes tubulares de 1.1/2" espaçados de 1,20m, travessa superior de 2", gradil de barras chatas de 32x4,8mm, fixado com adesivo estrutural epoxi. af_10/2025</t>
  </si>
  <si>
    <t xml:space="preserve">guarda-corpo de aço galvanizado de 1,10m, duplo corrimão, montantes tubulares de 1.1/4" espaçados de 1,20m, travessa superior de 1.1/2", gradil em tubos horizontais de 1" e verticais de 3/4", fixado com adesivo estrutural epoxi. af_10/2025</t>
  </si>
  <si>
    <t xml:space="preserve">guarda-corpo de aço galvanizado de 1,10m, duplo corrimão, montantes tubulares de 100x50mm espaçados de 1,20m, travessa superior de 3", gradil em cantoneira 51x51x4,8 mm e barras chatas na vertical de 32x4,8 mm, fixado com adesivo epoxi. af_10/2025</t>
  </si>
  <si>
    <t xml:space="preserve">guarda-corpo de aço galvanizado de 1,10m, duplo corrimão, montantes tubulares de 30x30 mm espaçados de 1,20m, travessa superior de 1.1/2", gradil em tubos horizontais de 25x25mm e verticais de 20x20mm, fixado com adesivo estrutural epoxi. af_10/2025</t>
  </si>
  <si>
    <t xml:space="preserve">guarda-corpo de aço galvanizado de 1,10m, montantes tubulares de 1.1/2" espaçados 1,20m, travessa superior de 2", gradil formado por barras chatas de 32x4,8mm, fixado com adesivo estrutural epoxi. af_10/2025</t>
  </si>
  <si>
    <t xml:space="preserve">guarda-corpo de aço galvanizado de 1,10m, montantes tubulares de 1.1/4" espaçados 1,20m, travessa superior de 1.1/2", gradil formado por tubos horizontais de 1" e verticais de 3/4", fixado com adesivo estrutural epoxi. af_10/2025_ps</t>
  </si>
  <si>
    <t xml:space="preserve">guarda-corpo de aço galvanizado de 1,10m, montantes tubulares de 100x50mm espaçados de 1,20m, travessa superior de 3", gradil em cantoneira 51x51x4,8 mm e barras chatas na vertical de 32x4,8 mm, fixado com adesivo estrutural epoxi. af_10/2025</t>
  </si>
  <si>
    <t xml:space="preserve">guarda-corpo de aço galvanizado de 1,10m, montantes tubulares de 30x30 mm espaçados 1,20m, travessa superior de 1.1/2", gradil de tubos horizontais de 25x25mm e verticais de 20x20mm, fixado com adesivo estrutural epoxi. af_10/2025</t>
  </si>
  <si>
    <t xml:space="preserve">guarda-corpo de aço inox de 0,92 m, duplo corrimão, montantes tubulares de 1.1/4" espaçados de 1,20m, travessa superior e corrimão de 1.1/2", gradil formado por tubos horizontais de 3/4", fixado com chumbadores mecânicos. af_10/2025</t>
  </si>
  <si>
    <t xml:space="preserve">guarda-corpo de vidro laminado 8 mm para escadas, fixado na lateral dos degraus com chumbador mecânico. af_10/2025</t>
  </si>
  <si>
    <t xml:space="preserve">guarda-corpo em aço inox de 1,10 m, com montantes tubulares de 1 1/4" espaçados de 1,20 m, travessa superior de 1 1/2", preenchimento em vidro laminado de 8 mm (4+4), fixado com chumbador mecânico. af_10/2025</t>
  </si>
  <si>
    <t xml:space="preserve">guarda-corpo panorâmico de 1,10m, montantes em alumínio de 90x45 mm espaçados de 1,20m, travessa superior em alumínio de 120x60 mm e vidro laminado 8 mm, fixado com adesivo estrutural epoxi. af_10/2025</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</si>
  <si>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</si>
  <si>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</si>
  <si>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</si>
  <si>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</si>
  <si>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</si>
  <si>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</si>
  <si>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</si>
  <si>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</si>
  <si>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assentamento de guia (meio-fio), tipo paver (fincadinha) em trecho reto, em concreto pré-fabricado, dimensões 45x08x608x19 cm (comprimento x base inferior x base superior x altura), para delimitação de jardins, praças ou passeios. af_01/2024</t>
  </si>
  <si>
    <t xml:space="preserve">assentamento de guia (meio-fio), tipo paver, fincadinha, em trecho curvo, em concreto pré-fabricado, dimensões 45x08x08x19 cm (comprimento x base inferior x base superior x altura), para delimitação de jardins, praças ou passeios.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</si>
  <si>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</si>
  <si>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</si>
  <si>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</si>
  <si>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</si>
  <si>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</si>
  <si>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</si>
  <si>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</si>
  <si>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</si>
  <si>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</si>
  <si>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</si>
  <si>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</si>
  <si>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</si>
  <si>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</si>
  <si>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</si>
  <si>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</si>
  <si>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</si>
  <si>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</si>
  <si>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</si>
  <si>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</si>
  <si>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</si>
  <si>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</si>
  <si>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</si>
  <si>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</si>
  <si>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</si>
  <si>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bloco autônomo de iluminação de emergência com dois refletores - fornecimento e instalação. af_09/2024</t>
  </si>
  <si>
    <t xml:space="preserve">câmera de monitoramento com até 25 metros de alcance tipo bullet - fornecimento e instalação. af_09/2024</t>
  </si>
  <si>
    <t xml:space="preserve">câmera de monitoramento com até 25 metros de alcance tipo dome - fornecimento e instalação. af_09/2024</t>
  </si>
  <si>
    <t xml:space="preserve">câmera de monitoramento com mais de 25 metros de alcance tipo bullet - fornecimento e instalação. af_09/2024</t>
  </si>
  <si>
    <t xml:space="preserve">câmera ip bullet - fornecimento e instalação. af_09/2024</t>
  </si>
  <si>
    <t xml:space="preserve">câmera ip dome resolucao 1mp - fornecimento e instalação. af_09/2024</t>
  </si>
  <si>
    <t xml:space="preserve">câmera ip speed dome - fornecimento e instalação. af_09/2024</t>
  </si>
  <si>
    <t xml:space="preserve">câmera ip wifi - fornecimento e instalação. af_09/2024</t>
  </si>
  <si>
    <t xml:space="preserve">driver slim para fita led - fornecimento e instalação. af_09/2024</t>
  </si>
  <si>
    <t xml:space="preserve">fita led - fornecimento e instalação. af_09/2024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</si>
  <si>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</si>
  <si>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</si>
  <si>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</si>
  <si>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led de embutir - quadrada 60x60cm, incluso driver - fornecimento e instalação. af_09/2024</t>
  </si>
  <si>
    <t xml:space="preserve">luminária led de sobrepor - quadrada *60x60*cm, incluso driver - fornecimento e instalação. af_09/2024</t>
  </si>
  <si>
    <t xml:space="preserve">luminária led de sobrepor hermética - *60x15cm*, incluso driver - fornecimento e instalação. af_09/2024</t>
  </si>
  <si>
    <t xml:space="preserve">luminária tipo calha, de embutir, com 1 lâmpada tubular led de 18 w, sem reator - fornecimento e instalação. af_09/2024</t>
  </si>
  <si>
    <t xml:space="preserve">luminária tipo calha, de embutir, com 2 lâmpadas tubulares led de 18 w, sem reator - fornecimento e instalação. af_09/2024</t>
  </si>
  <si>
    <t xml:space="preserve">luminária tipo calha, de embutir, com 2 lâmpadas tubulares led de 9 w, sem reator - fornecimento e instalação. af_09/2024</t>
  </si>
  <si>
    <t xml:space="preserve">luminária tipo calha, de embutir, para 1 lâmpada tubular led de 36 w, sem lâmpada e sem reator - fornecimento e instalação. af_09/2024</t>
  </si>
  <si>
    <t xml:space="preserve">luminária tipo calha, de embutir, para 2 lâmpadas tubulares led de 36 w, sem lâmpada e sem reator - fornecimento e instalação. af_09/2024</t>
  </si>
  <si>
    <t xml:space="preserve">luminária tipo calha, de sobrepor, com 1 lâmpada tubular led de 18 w, sem reator - fornecimento e instalação. af_09/2024</t>
  </si>
  <si>
    <t xml:space="preserve">luminária tipo calha, de sobrepor, com 1 lâmpada tubular led de 9 w sem reator - fornecimento e instalação. af_09/2024</t>
  </si>
  <si>
    <t xml:space="preserve">luminária tipo calha, de sobrepor, com 2 lâmpadas tubulares led de 18 w, sem reator - fornecimento e instalação. af_09/2024</t>
  </si>
  <si>
    <t xml:space="preserve">luminária tipo calha, de sobrepor, com 2 lâmpadas tubulares led de 9 w sem reator - fornecimento e instalação. af_09/2024</t>
  </si>
  <si>
    <t xml:space="preserve">luminária tipo calha, de sobrepor, para 1 lâmpada tubular led de 36 w, sem lâmpada e sem reator - fornecimento e instalação. af_09/2024</t>
  </si>
  <si>
    <t xml:space="preserve">luminária tipo calha, de sobrepor, para 2 lâmpadas tubulares led de 36 w, sem lâmpada e sem reator - fornecimento e instalação. af_09/2024</t>
  </si>
  <si>
    <t xml:space="preserve">luminária tipo plafon circular, de sobrepor, com led de 12/13 w - fornecimento e instalação. af_09/2024</t>
  </si>
  <si>
    <t xml:space="preserve">luminária tipo plafon quadrada, de embutir, com led de 12 w - fornecimento e instalação. af_09/2024</t>
  </si>
  <si>
    <t xml:space="preserve">luminária tipo plafon quadrada, de embutir, com led de 18 w - fornecimento e instalação. af_09/2024</t>
  </si>
  <si>
    <t xml:space="preserve">luminária tipo plafon quadrada, de embutir, com led de 24 w - fornecimento e instalação. af_09/2024</t>
  </si>
  <si>
    <t xml:space="preserve">luminária tipo plafon quadrada, de sobrepor, com led de 12 w - fornecimento e instalação. af_09/2024</t>
  </si>
  <si>
    <t xml:space="preserve">luminária tipo plafon quadrada, de sobrepor, com led de 18 w - fornecimento e instalação. af_09/2024</t>
  </si>
  <si>
    <t xml:space="preserve">luminária tipo plafon quadrada, de sobrepor, com led de 24 w - fornecimento e instalação. af_09/2024</t>
  </si>
  <si>
    <t xml:space="preserve">luminária tipo spot, de embutir, com 1 lâmpada led par20 - fornecimento e instalação. af_09/2024</t>
  </si>
  <si>
    <t xml:space="preserve">luminária tipo spot, de sobrepor, com 1 lâmpada led par20 -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</si>
  <si>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</si>
  <si>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</si>
  <si>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</si>
  <si>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</si>
  <si>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</si>
  <si>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perfil com fita led - fornecimento e instalação. af_09/2024</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</si>
  <si>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</si>
  <si>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</si>
  <si>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</si>
  <si>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</si>
  <si>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com manta asfáltica colada com asfalto derretido, duas camadas, e = 3mm e e=4mm. af_09/2023</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</si>
  <si>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</si>
  <si>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</si>
  <si>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</si>
  <si>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impermeabilização de superfície com emulsão asfáltica, 2 demãos. af_09/2023</t>
  </si>
  <si>
    <t xml:space="preserve">impermeabilização de superfície com manta asfáltica colada com asfalto derretido, uma camada, e=4mm.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</si>
  <si>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</si>
  <si>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</si>
  <si>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a base de poliuréia, 2 demãos.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</si>
  <si>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</si>
  <si>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</si>
  <si>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</si>
  <si>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</si>
  <si>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</si>
  <si>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</si>
  <si>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</si>
  <si>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</si>
  <si>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</si>
  <si>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</si>
  <si>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</si>
  <si>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</si>
  <si>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</si>
  <si>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</si>
  <si>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</si>
  <si>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</si>
  <si>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tela de poliéster (mav). af_09/2023</t>
  </si>
  <si>
    <t xml:space="preserve">tratamento de ralo ou ponto emergente com manta asfáltica colada com asfálto derretido, e=4mm. af_09/2023</t>
  </si>
  <si>
    <t xml:space="preserve">tratamento de rodapé com manta asfáltica colada com asfalto derretido, e=4mm. af_09/2023</t>
  </si>
  <si>
    <t xml:space="preserve">tratamento de rodapé com tela de poliéster. af_09/2023</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</si>
  <si>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</si>
  <si>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</si>
  <si>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</si>
  <si>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</si>
  <si>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</si>
  <si>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</si>
  <si>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</si>
  <si>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</si>
  <si>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</si>
  <si>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</si>
  <si>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</si>
  <si>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</si>
  <si>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elétrica 4"x2" autotravante para furo circular alta (2,00 m do piso), pvc, instalada em parede - fornecimento e instalação. af_03/2023</t>
  </si>
  <si>
    <t xml:space="preserve">caixa elétrica 4"x2" autotravante para furo circular baixa (0,30 m do piso), pvc, instalada em parede - fornecimento e instalação. af_03/2023</t>
  </si>
  <si>
    <t xml:space="preserve">caixa elétrica 4"x2" autotravante para furo circular média (1,30 m do piso), pvc, instalada em parede - fornecimento e instalação. af_03/2023</t>
  </si>
  <si>
    <t xml:space="preserve">caixa elétrica 4"x4" autotravante para furo circular alta (2,00 m do piso), pvc, instalada em parede - fornecimento e instalação. af_03/2023</t>
  </si>
  <si>
    <t xml:space="preserve">caixa elétrica 4"x4" autotravante para furo circular baixa (0,30 m do piso), pvc, instalada em parede - fornecimento e instalação. af_03/2023</t>
  </si>
  <si>
    <t xml:space="preserve">caixa elétrica 4"x4" autotravante para furo circular média (1,30 m do piso), pvc, instalada em parede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</si>
  <si>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</si>
  <si>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</si>
  <si>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</si>
  <si>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</si>
  <si>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</si>
  <si>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</si>
  <si>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</si>
  <si>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</si>
  <si>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</si>
  <si>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</si>
  <si>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</si>
  <si>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</si>
  <si>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</si>
  <si>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</si>
  <si>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</si>
  <si>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</si>
  <si>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</si>
  <si>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</si>
  <si>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</si>
  <si>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</si>
  <si>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</si>
  <si>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</si>
  <si>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</si>
  <si>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</si>
  <si>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</si>
  <si>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</si>
  <si>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</si>
  <si>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</si>
  <si>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</si>
  <si>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</si>
  <si>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</si>
  <si>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</si>
  <si>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</si>
  <si>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</si>
  <si>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</si>
  <si>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</si>
  <si>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</si>
  <si>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</si>
  <si>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</si>
  <si>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</si>
  <si>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</si>
  <si>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</si>
  <si>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</si>
  <si>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</si>
  <si>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</si>
  <si>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</si>
  <si>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</si>
  <si>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</si>
  <si>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</si>
  <si>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</si>
  <si>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</si>
  <si>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</si>
  <si>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</si>
  <si>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</si>
  <si>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</si>
  <si>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</si>
  <si>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32 mm (1"), para circuitos terminais, instalado em forro - fornecimento e instalação. af_03/2023</t>
  </si>
  <si>
    <t xml:space="preserve">eletroduto flexível corrugado, pead, dn 32 mm (1"), para circuitos terminais, instalado em laje - fornecimento e instalação. af_03/2023</t>
  </si>
  <si>
    <t xml:space="preserve">eletroduto flexível corrugado, pead,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</si>
  <si>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</si>
  <si>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</si>
  <si>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</si>
  <si>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</si>
  <si>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</si>
  <si>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</si>
  <si>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</si>
  <si>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</si>
  <si>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</si>
  <si>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</si>
  <si>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</si>
  <si>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</si>
  <si>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</si>
  <si>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</si>
  <si>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</si>
  <si>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</si>
  <si>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</si>
  <si>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</si>
  <si>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</si>
  <si>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</si>
  <si>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</si>
  <si>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</si>
  <si>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</si>
  <si>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</si>
  <si>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</si>
  <si>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</si>
  <si>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</si>
  <si>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</si>
  <si>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</si>
  <si>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</si>
  <si>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</si>
  <si>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</si>
  <si>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</si>
  <si>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</si>
  <si>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</si>
  <si>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</si>
  <si>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</si>
  <si>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</si>
  <si>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</si>
  <si>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</si>
  <si>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</si>
  <si>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</si>
  <si>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</si>
  <si>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</si>
  <si>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</si>
  <si>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</si>
  <si>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</si>
  <si>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</si>
  <si>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</si>
  <si>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</si>
  <si>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</si>
  <si>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</si>
  <si>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</si>
  <si>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</si>
  <si>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</si>
  <si>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</si>
  <si>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</si>
  <si>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</si>
  <si>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</si>
  <si>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</si>
  <si>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</si>
  <si>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</si>
  <si>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</si>
  <si>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</si>
  <si>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</si>
  <si>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</si>
  <si>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</si>
  <si>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</si>
  <si>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</si>
  <si>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</si>
  <si>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</si>
  <si>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</si>
  <si>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</si>
  <si>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</si>
  <si>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</si>
  <si>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</si>
  <si>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</si>
  <si>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</si>
  <si>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</si>
  <si>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</si>
  <si>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</si>
  <si>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</si>
  <si>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</si>
  <si>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</si>
  <si>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</si>
  <si>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</si>
  <si>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</si>
  <si>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</si>
  <si>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</si>
  <si>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</si>
  <si>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</si>
  <si>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</si>
  <si>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</si>
  <si>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</si>
  <si>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</si>
  <si>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</si>
  <si>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</si>
  <si>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</si>
  <si>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</si>
  <si>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</si>
  <si>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</si>
  <si>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</si>
  <si>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</si>
  <si>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</si>
  <si>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</si>
  <si>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</si>
  <si>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</si>
  <si>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</si>
  <si>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</si>
  <si>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</si>
  <si>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</si>
  <si>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</si>
  <si>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</si>
  <si>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</si>
  <si>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</si>
  <si>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</si>
  <si>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</si>
  <si>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</si>
  <si>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</si>
  <si>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</si>
  <si>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</si>
  <si>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</si>
  <si>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</si>
  <si>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</si>
  <si>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</si>
  <si>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condulete de alumínio, tipo b, para eletroduto de aço galvanizado dn 20 mm (3/4''), aparente - fornecimento e instalação. af_01/2026</t>
  </si>
  <si>
    <t xml:space="preserve">condulete de alumínio, tipo b, para eletroduto de aço galvanizado dn 25 mm (1''), aparente - fornecimento e instalação. af_01/2026</t>
  </si>
  <si>
    <t xml:space="preserve">condulete de alumínio, tipo b, para eletroduto de aço galvanizado dn 32 mm (1 1/4''), aparente - fornecimento e instalação. af_01/2026</t>
  </si>
  <si>
    <t xml:space="preserve">condulete de alumínio, tipo c, para eletroduto de aço galvanizado dn 20 mm (3/4''), aparente - fornecimento e instalação. af_01/2026</t>
  </si>
  <si>
    <t xml:space="preserve">condulete de alumínio, tipo c, para eletroduto de aço galvanizado dn 25 mm (1''), aparente - fornecimento e instalação. af_01/2026</t>
  </si>
  <si>
    <t xml:space="preserve">condulete de alumínio, tipo c, para eletroduto de aço galvanizado dn 32 mm (1 1/4''), aparente - fornecimento e instalação. af_01/2026</t>
  </si>
  <si>
    <t xml:space="preserve">condulete de alumínio, tipo e, eletroduto de aço galvanizado dn 25 mm (1''), aparente - fornecimento e instalação. af_01/2026</t>
  </si>
  <si>
    <t xml:space="preserve">condulete de alumínio, tipo e, para eletroduto de aço galvanizado dn 20 mm (3/4''), aparente - fornecimento e instalação. af_01/2026</t>
  </si>
  <si>
    <t xml:space="preserve">condulete de alumínio, tipo e, para eletroduto de aço galvanizado dn 32 mm (1 1/4''), aparente - fornecimento e instalação. af_01/2026</t>
  </si>
  <si>
    <t xml:space="preserve">condulete de alumínio, tipo lb, para eletroduto de aço galvanizado dn 20 mm (3/4''), aparente - fornecimento e instalação. af_01/2026</t>
  </si>
  <si>
    <t xml:space="preserve">condulete de alumínio, tipo lb, para eletroduto de aço galvanizado dn 25 mm (1''), aparente - fornecimento e instalação. af_01/2026</t>
  </si>
  <si>
    <t xml:space="preserve">condulete de alumínio, tipo lb, para eletroduto de aço galvanizado dn 32 mm (1 1/4''), aparente - fornecimento e instalação. af_01/2026</t>
  </si>
  <si>
    <t xml:space="preserve">condulete de alumínio, tipo ll, para eletroduto de aço galvanizado dn 20 mm (3/4''), aparente - fornecimento e instalação. af_01/2026</t>
  </si>
  <si>
    <t xml:space="preserve">condulete de alumínio, tipo ll, para eletroduto de aço galvanizado dn 25 mm (1''), aparente - fornecimento e instalação. af_01/2026</t>
  </si>
  <si>
    <t xml:space="preserve">condulete de alumínio, tipo ll, para eletroduto de aço galvanizado dn 32 mm (1 1/4''), aparente - fornecimento e instalação. af_01/2026</t>
  </si>
  <si>
    <t xml:space="preserve">condulete de alumínio, tipo lr, para eletroduto de aço galvanizado dn 20 mm (3/4''), aparente - fornecimento e instalação. af_01/2026</t>
  </si>
  <si>
    <t xml:space="preserve">condulete de alumínio, tipo lr, para eletroduto de aço galvanizado dn 25 mm (1''), aparente - fornecimento e instalação. af_01/2026</t>
  </si>
  <si>
    <t xml:space="preserve">condulete de alumínio, tipo lr, para eletroduto de aço galvanizado dn 32 mm (1 1/4''), aparente - fornecimento e instalação. af_01/2026</t>
  </si>
  <si>
    <t xml:space="preserve">condulete de alumínio, tipo t, para eletroduto de aço galvanizado dn 20 mm (3/4''), aparente - fornecimento e instalação. af_01/2026</t>
  </si>
  <si>
    <t xml:space="preserve">condulete de alumínio, tipo t, para eletroduto de aço galvanizado dn 25 mm (1''), aparente - fornecimento e instalação. af_01/2026</t>
  </si>
  <si>
    <t xml:space="preserve">condulete de alumínio, tipo t, para eletroduto de aço galvanizado dn 32 mm (1 1/4''), aparente - fornecimento e instalação. af_01/2026</t>
  </si>
  <si>
    <t xml:space="preserve">condulete de alumínio, tipo tb, para eletroduto de aço galvanizado dn 20 mm (3/4''), aparente - fornecimento e instalação. af_01/2026</t>
  </si>
  <si>
    <t xml:space="preserve">condulete de alumínio, tipo tb, para eletroduto de aço galvanizado dn 25 mm (1''), aparente - fornecimento e instalação. af_01/2026</t>
  </si>
  <si>
    <t xml:space="preserve">condulete de alumínio, tipo tb, para eletroduto de aço galvanizado dn 32 mm (1 1/4''), aparente - fornecimento e instalação. af_01/2026</t>
  </si>
  <si>
    <t xml:space="preserve">condulete de alumínio, tipo x, para eletroduto de aço galvanizado dn 20 mm (3/4''), aparente - fornecimento e instalação. af_01/2026</t>
  </si>
  <si>
    <t xml:space="preserve">condulete de alumínio, tipo x, para eletroduto de aço galvanizado dn 25 mm (1''), aparente - fornecimento e instalação. af_01/2026</t>
  </si>
  <si>
    <t xml:space="preserve">condulete de alumínio, tipo x, para eletroduto de aço galvanizado dn 32 mm (1 1/4''), aparente - fornecimento e instalação. af_01/2026</t>
  </si>
  <si>
    <t xml:space="preserve">condulete de pvc, tipo b, para eletroduto de pvc soldável dn 20 mm (1/2''), aparente - fornecimento e instalação. af_01/2026</t>
  </si>
  <si>
    <t xml:space="preserve">condulete de pvc, tipo b, para eletroduto de pvc soldável dn 25 mm (3/4''), aparente - fornecimento e instalação. af_01/2026</t>
  </si>
  <si>
    <t xml:space="preserve">condulete de pvc, tipo b, para eletroduto de pvc soldável dn 32 mm (1''), aparente - fornecimento e instalação. af_01/2026</t>
  </si>
  <si>
    <t xml:space="preserve">condulete de pvc, tipo c, para eletroduto de pvc soldável dn 20 mm (1/2''), aparente - fornecimento e instalação. af_01/2026</t>
  </si>
  <si>
    <t xml:space="preserve">condulete de pvc, tipo c, para eletroduto de pvc soldável dn 25 mm (3/4''), aparente - fornecimento e instalação. af_01/2026</t>
  </si>
  <si>
    <t xml:space="preserve">condulete de pvc, tipo c, para eletroduto de pvc soldável dn 32 mm (1''), aparente - fornecimento e instalação. af_01/2026</t>
  </si>
  <si>
    <t xml:space="preserve">condulete de pvc, tipo e, para eletroduto de pvc soldável dn 20 mm (1/2''), aparente - fornecimento e instalação. af_01/2026</t>
  </si>
  <si>
    <t xml:space="preserve">condulete de pvc, tipo e, para eletroduto de pvc soldável dn 25 mm (3/4''), aparente - fornecimento e instalação. af_01/2026</t>
  </si>
  <si>
    <t xml:space="preserve">condulete de pvc, tipo e, para eletroduto de pvc soldável dn 32 mm (1''), aparente - fornecimento e instalação. af_01/2026</t>
  </si>
  <si>
    <t xml:space="preserve">condulete de pvc, tipo lb, para eletroduto de pvc soldável dn 20 mm (1/2''), aparente - fornecimento e instalação. af_01/2026</t>
  </si>
  <si>
    <t xml:space="preserve">condulete de pvc, tipo lb, para eletroduto de pvc soldável dn 25 mm (3/4''), aparente - fornecimento e instalação. af_01/2026</t>
  </si>
  <si>
    <t xml:space="preserve">condulete de pvc, tipo lb, para eletroduto de pvc soldável dn 32 mm (1''), aparente - fornecimento e instalação. af_01/2026</t>
  </si>
  <si>
    <t xml:space="preserve">condulete de pvc, tipo ll, para eletroduto de pvc soldável dn 20 mm (1/2''), aparente - fornecimento e instalação. af_01/2026</t>
  </si>
  <si>
    <t xml:space="preserve">condulete de pvc, tipo ll, para eletroduto de pvc soldável dn 25 mm (3/4''), aparente - fornecimento e instalação. af_01/2026</t>
  </si>
  <si>
    <t xml:space="preserve">condulete de pvc, tipo ll, para eletroduto de pvc soldável dn 32 mm (1''), aparente - fornecimento e instalação. af_01/2026</t>
  </si>
  <si>
    <t xml:space="preserve">condulete de pvc, tipo lr, para eletroduto de pvc soldável dn 20 mm (1/2''), aparente - fornecimento e instalação. af_01/2026</t>
  </si>
  <si>
    <t xml:space="preserve">condulete de pvc, tipo lr, para eletroduto de pvc soldável dn 25 mm (3/4''), aparente - fornecimento e instalação. af_01/2026</t>
  </si>
  <si>
    <t xml:space="preserve">condulete de pvc, tipo lr, para eletroduto de pvc soldável dn 32 mm (1''), aparente - fornecimento e instalação. af_01/2026</t>
  </si>
  <si>
    <t xml:space="preserve">condulete de pvc, tipo t, para eletroduto de pvc soldável dn 25 mm (3/4''), aparente - fornecimento e instalação. af_01/2026</t>
  </si>
  <si>
    <t xml:space="preserve">condulete de pvc, tipo t, para eletroduto de pvc soldável dn 32 mm (1''), aparente - fornecimento e instalação. af_01/2026</t>
  </si>
  <si>
    <t xml:space="preserve">condulete de pvc, tipo tb, para eletroduto de pvc soldável dn 20 mm (1/2''), aparente - fornecimento e instalação. af_01/2026</t>
  </si>
  <si>
    <t xml:space="preserve">condulete de pvc, tipo tb, para eletroduto de pvc soldável dn 25 mm (3/4''), aparente - fornecimento e instalação. af_01/2026</t>
  </si>
  <si>
    <t xml:space="preserve">condulete de pvc, tipo tb, para eletroduto de pvc soldável dn 32 mm (1''), aparente - fornecimento e instalação. af_01/2026</t>
  </si>
  <si>
    <t xml:space="preserve">condulete de pvc, tipo x, para eletroduto de pvc soldável dn 20 mm (1/2''), aparente - fornecimento e instalação. af_01/2026</t>
  </si>
  <si>
    <t xml:space="preserve">condulete de pvc, tipo x, para eletroduto de pvc soldável dn 25 mm (3/4"), aparente - fornecimento e instalação. af_01/2026</t>
  </si>
  <si>
    <t xml:space="preserve">condulete de pvc, tipo x, para eletroduto de pvc soldável dn 32 mm (1''), aparente - fornecimento e instalação. af_01/2026</t>
  </si>
  <si>
    <t xml:space="preserve">conexões rosqueáveis para eletroduto metálico flexível com capa (sealtubo) terminal macho giratório, diâmetro 1 1/4" - fornecimento e instalação. af_01/2026</t>
  </si>
  <si>
    <t xml:space="preserve">conexões rosqueáveis para eletroduto metálico flexível com capa (sealtubo) terminal macho giratório, diâmetro 1" - fornecimento e instalação. af_01/2026</t>
  </si>
  <si>
    <t xml:space="preserve">conexões rosqueáveis para eletroduto metálico flexível com capa (sealtubo) terminal macho giratório, diâmetro 3/4"- fornecimento e instalação. af_01/2026</t>
  </si>
  <si>
    <t xml:space="preserve">curva 135 graus para eletroduto, aço galvanizado, dn 20 mm (3/4''), aparente - fornecimento e instalação. af_01/2026</t>
  </si>
  <si>
    <t xml:space="preserve">curva 135 graus para eletroduto, aço galvanizado, dn 25 mm (1''), aparente - fornecimento e instalação. af_01/2026</t>
  </si>
  <si>
    <t xml:space="preserve">curva 135 graus para eletroduto, aço galvanizado, dn 32 mm (1 1/4''), aparente - fornecimento e instalação. af_01/2026</t>
  </si>
  <si>
    <t xml:space="preserve">curva 135 graus para eletroduto, aço galvanizado, dn 40 mm (1 1/2''), aparente - fornecimento e instalação. af_01/2026</t>
  </si>
  <si>
    <t xml:space="preserve">curva 45 graus para eletroduto, aço galvanizado, dn 20 mm (3/4''), aparente - fornecimento e instalação. af_01/2026</t>
  </si>
  <si>
    <t xml:space="preserve">curva 45 graus para eletroduto, aço galvanizado, dn 25 mm (1''), aparente - fornecimento e instalação. af_01/2026</t>
  </si>
  <si>
    <t xml:space="preserve">curva 45 graus para eletroduto, aço galvanizado, dn 32 mm (1 1/4''), aparente - fornecimento e instalação. af_01/2026</t>
  </si>
  <si>
    <t xml:space="preserve">curva 45 graus para eletroduto, aço galvanizado, dn 40 mm (1 1/2''), aparente - fornecimento e instalação. af_01/2026</t>
  </si>
  <si>
    <t xml:space="preserve">curva 90 graus para eletroduto, aço galvanizado, dn 20 mm (3/4''), aparente - fornecimento e instalação. af_01/2026</t>
  </si>
  <si>
    <t xml:space="preserve">curva 90 graus para eletroduto, aço galvanizado, dn 25 mm (1"), aparente - fornecimento e instalação. af_01/2026</t>
  </si>
  <si>
    <t xml:space="preserve">curva 90 graus para eletroduto, aço galvanizado, dn 32 mm (1 1/4''), aparente - fornecimento e instalação. af_01/2026</t>
  </si>
  <si>
    <t xml:space="preserve">curva 90 graus para eletroduto, aço galvanizado, dn 40 mm (1 1/2''), aparente - fornecimento e instalação. af_01/2026</t>
  </si>
  <si>
    <t xml:space="preserve">curva 90 graus para eletroduto, pvc, soldável, dn 20 mm (1/2''), aparente - fornecimento e instalação. af_01/2026</t>
  </si>
  <si>
    <t xml:space="preserve">curva 90 graus para eletroduto, pvc, soldável, dn 25 mm (3/4''), aparente - fornecimento e instalação. af_01/2026</t>
  </si>
  <si>
    <t xml:space="preserve">curva 90 graus para eletroduto, pvc, soldável, dn 32 mm (1''), aparente - fornecimento e instalação. af_01/2026</t>
  </si>
  <si>
    <t xml:space="preserve">eletroduto metálico zincado flexível com capa (sealtubo), diâmetro 1 1/4"- fornecimento e instalação. af_01/2026</t>
  </si>
  <si>
    <t xml:space="preserve">eletroduto metálico zincado flexível com capa (sealtubo), diâmetro 1"- fornecimento e instalação. af_01/2026</t>
  </si>
  <si>
    <t xml:space="preserve">eletroduto metálico zincado flexível com capa (sealtubo),  diâmetro 3/4"- fornecimento e instalação. af_01/2026</t>
  </si>
  <si>
    <t xml:space="preserve">eletroduto rígido soldável, pvc, dn 20 mm (1/2"), aparente - fornecimento e instalação. af_01/2026</t>
  </si>
  <si>
    <t xml:space="preserve">eletroduto rígido soldável, pvc, dn 25 mm (3/4"), aparente - fornecimento e instalação. af_01/2026</t>
  </si>
  <si>
    <t xml:space="preserve">eletroduto rígido soldável, pvc, dn 32 mm (1"), aparente - fornecimento e instalação. af_01/2026</t>
  </si>
  <si>
    <t xml:space="preserve">eletroduto rígido, em aço zincado ou galvanizado, tipo pesado, dn=1 1/2", aparente - fornecimento e instalação. af_01/2026</t>
  </si>
  <si>
    <t xml:space="preserve">eletroduto rígido, em aço zincado ou galvanizado, tipo pesado, dn=1 1/4", aparente- fornecimento e instalação. af_01/2026</t>
  </si>
  <si>
    <t xml:space="preserve">eletroduto rígido, em aço zincado ou galvanizado, tipo pesado, dn=1", aparente - fornecimento e instalação. af_01/2026</t>
  </si>
  <si>
    <t xml:space="preserve">eletroduto rígido, em aço zincado ou galvanizado, tipo pesado, dn=3/4", aparente - fornecimento e instalação. af_01/2026</t>
  </si>
  <si>
    <t xml:space="preserve">luva de emenda para eletroduto, aço galvanizado, dn 20 mm (3/4''), aparente - fornecimento e instalação. af_01/2026</t>
  </si>
  <si>
    <t xml:space="preserve">luva de emenda para eletroduto, aço galvanizado, dn 25 mm (1''), aparente - fornecimento e instalação. af_01/2026</t>
  </si>
  <si>
    <t xml:space="preserve">luva de emenda para eletroduto, aço galvanizado, dn 32 mm (1 1/4''), aparente - fornecimento e instalação. af_01/2026</t>
  </si>
  <si>
    <t xml:space="preserve">luva de emenda para eletroduto, aço galvanizado, dn 40 mm (1 1/2''), aparente - fornecimento e instalação. af_01/2026</t>
  </si>
  <si>
    <t xml:space="preserve">luva para eletroduto, pvc, soldável, dn 20 mm (1/2''), aparente - fornecimento e instalação. af_01/2026</t>
  </si>
  <si>
    <t xml:space="preserve">luva para eletroduto, pvc, soldável, dn 25 mm (3/4''), aparente - fornecimento e instalação. af_01/2026</t>
  </si>
  <si>
    <t xml:space="preserve">luva para eletroduto, pvc, soldável, dn 32 mm (1''), aparente - fornecimento e instalação. af_01/2026</t>
  </si>
  <si>
    <t xml:space="preserve">cabo de cobre isolado, 10 mm², anti-chama 450/750 v, instalado em eletrocalha ou perfilado - fornecimento e instalação. af_07/2025</t>
  </si>
  <si>
    <t xml:space="preserve">cabo de cobre isolado, 16 mm², anti-chama 450/750 v, instalado em eletrocalha ou perfilado - fornecimento e instalação. af_07/2025</t>
  </si>
  <si>
    <t xml:space="preserve">cabo de cobre isolado, 25 mm², anti-chama 450/750 v, instalado em eletrocalha ou perfilado - fornecimento e instalação. af_07/2025</t>
  </si>
  <si>
    <t xml:space="preserve">caixa de proteção para medidor monofásico de embutir - fornecimento e instalação. af_07/2025</t>
  </si>
  <si>
    <t xml:space="preserve">contator tripolar i nomimal 95a - fornecimento e instalação. af_07/2025</t>
  </si>
  <si>
    <t xml:space="preserve">contator tripolar i nominal 12a - fornecimento e instalação. af_07/2025</t>
  </si>
  <si>
    <t xml:space="preserve">contator tripolar i nominal 22a - fornecimento e instalação. af_07/2025</t>
  </si>
  <si>
    <t xml:space="preserve">contator tripolar i nominal 38a - fornecimento e instalação. af_07/2025</t>
  </si>
  <si>
    <t xml:space="preserve">cotovelo para barramento blindado, 1000a - fornecimento e instalação. af_07/2025</t>
  </si>
  <si>
    <t xml:space="preserve">cotovelo para barramento blindado, 1250a - fornecimento e instalação. af_07/2025</t>
  </si>
  <si>
    <t xml:space="preserve">cotovelo para barramento blindado, 1600a - fornecimento e instalação. af_07/2025</t>
  </si>
  <si>
    <t xml:space="preserve">cotovelo para barramento blindado, 2000a - fornecimento e instalação. af_07/2025</t>
  </si>
  <si>
    <t xml:space="preserve">cotovelo para barramento blindado, 2500a - fornecimento e instalação. af_07/2025</t>
  </si>
  <si>
    <t xml:space="preserve">cotovelo para barramento blindado, 250a - fornecimento e instalação. af_07/2025</t>
  </si>
  <si>
    <t xml:space="preserve">cotovelo para barramento blindado, 350a - fornecimento e instalação. af_07/2025</t>
  </si>
  <si>
    <t xml:space="preserve">cotovelo para barramento blindado, 450a - fornecimento e instalação. af_07/2025</t>
  </si>
  <si>
    <t xml:space="preserve">cotovelo para barramento blindado, 550a - fornecimento e instalação. af_07/2025</t>
  </si>
  <si>
    <t xml:space="preserve">cotovelo para barramento blindado, 630a - fornecimento e instalação. af_07/2025</t>
  </si>
  <si>
    <t xml:space="preserve">disjuntor baixa tensão tripolar a seco 800a/600v - fornecimento e instalação. af_07/2025</t>
  </si>
  <si>
    <t xml:space="preserve">disjuntor bipolar dr 63a - fornecimento e instalação. af_07/2025</t>
  </si>
  <si>
    <t xml:space="preserve">disjuntor bipolar tipo din, corrente nominal de 10a - fornecimento e instalação. af_07/2025</t>
  </si>
  <si>
    <t xml:space="preserve">disjuntor bipolar tipo din, corrente nominal de 16a - fornecimento e instalação. af_07/2025</t>
  </si>
  <si>
    <t xml:space="preserve">disjuntor bipolar tipo din, corrente nominal de 20a - fornecimento e instalação. af_07/2025</t>
  </si>
  <si>
    <t xml:space="preserve">disjuntor bipolar tipo din, corrente nominal de 25a - fornecimento e instalação. af_07/2025</t>
  </si>
  <si>
    <t xml:space="preserve">disjuntor bipolar tipo din, corrente nominal de 32a - fornecimento e instalação. af_07/2025</t>
  </si>
  <si>
    <t xml:space="preserve">disjuntor bipolar tipo din, corrente nominal de 40a - fornecimento e instalação. af_07/2025</t>
  </si>
  <si>
    <t xml:space="preserve">disjuntor bipolar tipo din, corrente nominal de 50a - fornecimento e instalação. af_07/2025</t>
  </si>
  <si>
    <t xml:space="preserve">disjuntor bipolar tipo dr, corrente nominal de 25a - fornecimento e instalação. af_07/2025</t>
  </si>
  <si>
    <t xml:space="preserve">disjuntor bipolar tipo dr, corrente nominal de 40a - fornecimento e instalação. af_07/2025</t>
  </si>
  <si>
    <t xml:space="preserve">disjuntor bipolar tipo nema, corrente nominal de 10 até 50a - fornecimento e instalação. af_07/2025</t>
  </si>
  <si>
    <t xml:space="preserve">disjuntor monopolar tipo din, corrente nominal de 10a - fornecimento e instalação. af_07/2025</t>
  </si>
  <si>
    <t xml:space="preserve">disjuntor monopolar tipo din, corrente nominal de 16a - fornecimento e instalação. af_07/2025</t>
  </si>
  <si>
    <t xml:space="preserve">disjuntor monopolar tipo din, corrente nominal de 20a - fornecimento e instalação. af_07/2025</t>
  </si>
  <si>
    <t xml:space="preserve">disjuntor monopolar tipo din, corrente nominal de 25a - fornecimento e instalação. af_07/2025</t>
  </si>
  <si>
    <t xml:space="preserve">disjuntor monopolar tipo din, corrente nominal de 32a - fornecimento e instalação. af_07/2025</t>
  </si>
  <si>
    <t xml:space="preserve">disjuntor monopolar tipo din, corrente nominal de 40a - fornecimento e instalação. af_07/2025</t>
  </si>
  <si>
    <t xml:space="preserve">disjuntor monopolar tipo din, corrente nominal de 50a - fornecimento e instalação. af_07/2025</t>
  </si>
  <si>
    <t xml:space="preserve">disjuntor monopolar tipo nema, corrente nominal de 10 até 30a - fornecimento e instalação. af_07/2025</t>
  </si>
  <si>
    <t xml:space="preserve">disjuntor monopolar tipo nema, corrente nominal de 35 até 50a - fornecimento e instalação. af_07/2025</t>
  </si>
  <si>
    <t xml:space="preserve">disjuntor termomagnético tripolar, corrente nominal de 125a - fornecimento e instalação. af_07/2025</t>
  </si>
  <si>
    <t xml:space="preserve">disjuntor termomagnético tripolar, corrente nominal de 200a - fornecimento e instalação. af_07/2025</t>
  </si>
  <si>
    <t xml:space="preserve">disjuntor termomagnético tripolar, corrente nominal de 250a - fornecimento e instalação. af_07/2025</t>
  </si>
  <si>
    <t xml:space="preserve">disjuntor termomagnético tripolar, corrente nominal de 400a - fornecimento e instalação. af_07/2025</t>
  </si>
  <si>
    <t xml:space="preserve">disjuntor termomagnético tripolar, corrente nominal de 600a - fornecimento e instalação. af_07/2025</t>
  </si>
  <si>
    <t xml:space="preserve">disjuntor tetrapolar tipo dr, corrente nominal de 25a - fornecimento e instalação. af_07/2025</t>
  </si>
  <si>
    <t xml:space="preserve">disjuntor tetrapolar tipo dr, corrente nominal de 40a - fornecimento e instalação. af_07/2025</t>
  </si>
  <si>
    <t xml:space="preserve">disjuntor tripolar din 63a - fornecimento e instalação. af_07/2025</t>
  </si>
  <si>
    <t xml:space="preserve">disjuntor tripolar din 80a - fornecimento e instalação. af_07/2025</t>
  </si>
  <si>
    <t xml:space="preserve">disjuntor tripolar tipo din, corrente nominal de 10a - fornecimento e instalação. af_07/2025</t>
  </si>
  <si>
    <t xml:space="preserve">disjuntor tripolar tipo din, corrente nominal de 16a - fornecimento e instalação. af_07/2025</t>
  </si>
  <si>
    <t xml:space="preserve">disjuntor tripolar tipo din, corrente nominal de 20a - fornecimento e instalação. af_07/2025</t>
  </si>
  <si>
    <t xml:space="preserve">disjuntor tripolar tipo din, corrente nominal de 25a - fornecimento e instalação. af_07/2025</t>
  </si>
  <si>
    <t xml:space="preserve">disjuntor tripolar tipo din, corrente nominal de 32a - fornecimento e instalação. af_07/2025</t>
  </si>
  <si>
    <t xml:space="preserve">disjuntor tripolar tipo din, corrente nominal de 40a - fornecimento e instalação. af_07/2025</t>
  </si>
  <si>
    <t xml:space="preserve">disjuntor tripolar tipo din, corrente nominal de 50a - fornecimento e instalação. af_07/2025</t>
  </si>
  <si>
    <t xml:space="preserve">disjuntor tripolar tipo nema, corrente nominal de 10 até 50a - fornecimento e instalação. af_07/2025</t>
  </si>
  <si>
    <t xml:space="preserve">disjuntor tripolar tipo nema, corrente nominal de 60 até 100a - fornecimento e instalação. af_07/2025</t>
  </si>
  <si>
    <t xml:space="preserve">dispositivo dps 20ka-175v ou 275v - fornecimento e instalação. af_07/2025</t>
  </si>
  <si>
    <t xml:space="preserve">dispositivo dps 40ka-175v ou 275v - fornecimento e instalação. af_07/2025</t>
  </si>
  <si>
    <t xml:space="preserve">dispositivo dps 60ka-275v - fornecimento e instalação. af_07/2025</t>
  </si>
  <si>
    <t xml:space="preserve">gabarito para barramento blindado - fornecimento e instalação. af_07/2025</t>
  </si>
  <si>
    <t xml:space="preserve">peça reta de barramento blindado, 1000a - fornecimento e instalação. af_07/2025</t>
  </si>
  <si>
    <t xml:space="preserve">peça reta de barramento blindado, 1250a - fornecimento e instalação. af_07/2025</t>
  </si>
  <si>
    <t xml:space="preserve">peça reta de barramento blindado, 1600a - fornecimento e instalação. af_07/2025</t>
  </si>
  <si>
    <t xml:space="preserve">peça reta de barramento blindado, 2000a - fornecimento e instalação. af_07/2025</t>
  </si>
  <si>
    <t xml:space="preserve">peça reta de barramento blindado, 2500a - fornecimento e instalação. af_07/2025</t>
  </si>
  <si>
    <t xml:space="preserve">peça reta de barramento blindado, 250a - fornecimento e instalação. af_07/2025</t>
  </si>
  <si>
    <t xml:space="preserve">peça reta de barramento blindado, 350a - fornecimento e instalação. af_07/2025</t>
  </si>
  <si>
    <t xml:space="preserve">peça reta de barramento blindado, 450a - fornecimento e instalação. af_07/2025</t>
  </si>
  <si>
    <t xml:space="preserve">peça reta de barramento blindado, 550a - fornecimento e instalação. af_07/2025</t>
  </si>
  <si>
    <t xml:space="preserve">peça reta de barramento blindado, 630a - fornecimento e instalação. af_07/2025</t>
  </si>
  <si>
    <t xml:space="preserve">quadro de distribuição de energia em chapa de aço galvanizado, de embutir, com barramento trifásico, para 12 disjuntores din 100a - fornecimento e instalação. af_07/2025</t>
  </si>
  <si>
    <t xml:space="preserve">quadro de distribuição de energia em chapa de aço galvanizado, de embutir, com barramento trifásico, para 18 disjuntores din 100a - fornecimento e instalação. af_07/2025</t>
  </si>
  <si>
    <t xml:space="preserve">quadro de distribuição de energia em chapa de aço galvanizado, de embutir, com barramento trifásico, para 24 disjuntores din 100a - fornecimento e instalação. af_07/2025</t>
  </si>
  <si>
    <t xml:space="preserve">quadro de distribuição de energia em chapa de aço galvanizado, de embutir, com barramento trifásico, para 28 disjuntores din 100a - fornecimento e instalação. af_07/2025</t>
  </si>
  <si>
    <t xml:space="preserve">quadro de distribuição de energia em chapa de aço galvanizado, de embutir, com barramento trifásico, para 30 disjuntores din 150a - fornecimento e instalação. af_07/2025</t>
  </si>
  <si>
    <t xml:space="preserve">quadro de distribuição de energia em chapa de aço galvanizado, de embutir, com barramento trifásico, para 30 disjuntores din 225a - fornecimento e instalação. af_07/2025</t>
  </si>
  <si>
    <t xml:space="preserve">quadro de distribuição de energia em chapa de aço galvanizado, de embutir, com barramento trifásico, para 36 disjuntores din 100a - fornecimento e instalação. af_07/2025</t>
  </si>
  <si>
    <t xml:space="preserve">quadro de distribuição de energia em chapa de aço galvanizado, de embutir, com barramento trifásico, para 40 disjuntores din 100a - fornecimento e instalação. af_07/2025</t>
  </si>
  <si>
    <t xml:space="preserve">quadro de distribuição de energia em chapa de aço galvanizado, de embutir, com barramento trifásico, para 48 disjuntores din 100a - fornecimento e instalação. af_07/2025</t>
  </si>
  <si>
    <t xml:space="preserve">quadro de distribuição de energia em chapa de aço galvanizado, de sobrepor, com barramento trifásico, para 18 disjuntores din 100a - fornecimento e instalação. af_07/2025</t>
  </si>
  <si>
    <t xml:space="preserve">quadro de distribuição de energia em chapa de aço galvanizado, de sobrepor, com barramento trifásico, para 28 disjuntores din 100a - fornecimento e instalação. af_07/2025</t>
  </si>
  <si>
    <t xml:space="preserve">quadro de distribuição de energia em chapa de aço galvanizado, de sobrepor, com barramento trifásico, para 36 disjuntores din 100a - fornecimento e instalação. af_07/2025</t>
  </si>
  <si>
    <t xml:space="preserve">quadro de distribuição de energia em chapa de aço galvanizado, de sobrepor, com barramento trifásico, para 48 disjuntores din 100a - fornecimento e instalação. af_07/2025</t>
  </si>
  <si>
    <t xml:space="preserve">quadro de distribuição de energia em pvc, de embutir, sem barramento, para 3 disjuntores - fornecimento e instalação. af_07/2025</t>
  </si>
  <si>
    <t xml:space="preserve">quadro de distribuição de energia em pvc, de embutir, sem barramento, para 6 disjuntores - fornecimento e instalação. af_07/2025</t>
  </si>
  <si>
    <t xml:space="preserve">quadro de distribuição de luz em pvc para 12 disjuntores - fornecimento e instalação. af_07/2025</t>
  </si>
  <si>
    <t xml:space="preserve">quadro de distribuição de luz em pvc para 24 disjuntores - fornecimento e instalação. af_07/2025</t>
  </si>
  <si>
    <t xml:space="preserve">quadro de distribuição de luz em pvc para 4 disjuntores - fornecimento e instalação. af_07/2025</t>
  </si>
  <si>
    <t xml:space="preserve">quadro de distribuição de luz em pvc para 8 disjuntores - fornecimento e instalação. af_07/2025</t>
  </si>
  <si>
    <t xml:space="preserve">quadro de medição geral de energia com 12 medidores - fornecimento e instalação. af_07/2025</t>
  </si>
  <si>
    <t xml:space="preserve">quadro de medição geral de energia com 16 medidores - fornecimento e instalação. af_07/2025</t>
  </si>
  <si>
    <t xml:space="preserve">quadro de medição geral de energia com 8 medidores - fornecimento e instalação. af_07/2025</t>
  </si>
  <si>
    <t xml:space="preserve">quadro de medição geral de energia para 1 medidor de sobrepor - fornecimento e instalação. af_07/2025</t>
  </si>
  <si>
    <t xml:space="preserve">quadro de medição geral de energia para barramento blindado com 4 medidores - fornecimento e instalação. af_07/2025</t>
  </si>
  <si>
    <t xml:space="preserve">alça preformada de distribuição, em aço galvanizado, awg 1 - fornecimento e instalação. af_12/2025</t>
  </si>
  <si>
    <t xml:space="preserve">alça preformada de distribuição, em aço galvanizado, awg 2 - fornecimento e instalação. af_12/2025</t>
  </si>
  <si>
    <t xml:space="preserve">alça preformada de distribuição, em aço galvanizado, awg 4 - fornecimento e instalação. af_12/2025</t>
  </si>
  <si>
    <t xml:space="preserve">alça preformada de distribuição, em aço galvanizado, awg 6 - fornecimento e instalação. af_12/2025</t>
  </si>
  <si>
    <t xml:space="preserve">aparelho sinalizador de saída de garagem, com célula fotoelétrica - fornecimento e instalação. af_12/2025</t>
  </si>
  <si>
    <t xml:space="preserve">armação secundária, com 1 estribo e 1 isolador - fornecimento e instalação. af_12/2025</t>
  </si>
  <si>
    <t xml:space="preserve">armação secundária, com 1 estribo, sem isolador - fornecimento e instalação. af_12/2025</t>
  </si>
  <si>
    <t xml:space="preserve">armação secundária, com 2 estribos e 2 isoladores - fornecimento e instalação. af_12/2025</t>
  </si>
  <si>
    <t xml:space="preserve">armação secundária, com 2 estribos, sem isolador - fornecimento e instalação. af_12/2025</t>
  </si>
  <si>
    <t xml:space="preserve">armação secundária, com 3 estribos e 3 isoladores - fornecimento e instalação. af_12/2025</t>
  </si>
  <si>
    <t xml:space="preserve">armação secundária, com 3 estribos, sem isolador - fornecimento e instalação. af_12/2025</t>
  </si>
  <si>
    <t xml:space="preserve">armação secundária, com 4 estribos e 4 isoladores - fornecimento e instalação. af_12/2025</t>
  </si>
  <si>
    <t xml:space="preserve">armação secundária, com 4 estribos, sem isolador - fornecimento e instalação. af_12/2025</t>
  </si>
  <si>
    <t xml:space="preserve">cabo de alumínio nú com alma de aço, bitola 1/0 awg para rede aérea de distribuição de energia elétrica de média tensão - fornecimento e instalação. af_12/2025</t>
  </si>
  <si>
    <t xml:space="preserve">cabo de alumínio nú com alma de aço, bitola 2 awg para rede aérea de distribuição de energia elétrica de média tensão - fornecimento e instalação. af_12/2025</t>
  </si>
  <si>
    <t xml:space="preserve">cabo de alumínio nú com alma de aço, bitola 2/0 awg para rede aérea de distribuição de energia elétrica de média tensão - fornecimento e instalação. af_12/2025</t>
  </si>
  <si>
    <t xml:space="preserve">cabo de alumínio nú com alma de aço, bitola 4 awg para rede aérea de distribuição de energia elétrica de média tensão - fornecimento e instalação. af_12/2025</t>
  </si>
  <si>
    <t xml:space="preserve">cabo de alumínio nú com alma de aço, bitola 4/0 awg para rede aérea de distribuição de energia elétrica de média tensão - fornecimento e instalação. af_12/2025</t>
  </si>
  <si>
    <t xml:space="preserve">cabo de alumínio nú sem alma de aço, bitola 1/0 awg para rede aérea de distribuição de energia elétrica de média tensão - fornecimento e instalação. af_12/2025</t>
  </si>
  <si>
    <t xml:space="preserve">cabo de alumínio nú sem alma de aço, bitola 2 awg para rede aérea de distribuição de energia elétrica de média tensão - fornecimento e instalação. af_12/2025</t>
  </si>
  <si>
    <t xml:space="preserve">cabo de alumínio nú sem alma de aço, bitola 2/0 awg para rede aérea de distribuição de energia elétrica de média tensão - fornecimento e instalação. af_12/2025</t>
  </si>
  <si>
    <t xml:space="preserve">cabo de alumínio nú sem alma de aço, bitola 4 awg para rede aérea de distribuição de energia elétrica de média tensão - fornecimento e instalação. af_12/2025</t>
  </si>
  <si>
    <t xml:space="preserve">cabo de alumínio nú sem alma de aço, bitola 4/0 awg para rede aérea de distribuição de energia elétrica de média tensão - fornecimento e instalação. af_12/2025</t>
  </si>
  <si>
    <t xml:space="preserve">cabo de alumínio protegido xlpe 90°c 35mm² tr 15kv aéreo para rede aérea compacta de distribuição de energia elétrica de média tensão - fornecimento e instalação. af_12/2025</t>
  </si>
  <si>
    <t xml:space="preserve">cabo de alumínio protegido xlpe 90°c 50mm² tr 15kv aéreo para rede aérea compacta de distribuição de energia elétrica de média tensão - fornecimento e instalação. af_12/2025</t>
  </si>
  <si>
    <t xml:space="preserve">cabo de alumínio protegido xlpe 90°c 70mm² tr 15kv aéreo para rede aérea compacta de distribuição de energia elétrica de média tensão - fornecimento e instalação. af_12/2025</t>
  </si>
  <si>
    <t xml:space="preserve">cabo de cobre flexível isolado, 10 mm², 0,6/1,0 kv, para rede aérea de distribuição de energia elétrica de baixa tensão - fornecimento e instalação. af_12/2025</t>
  </si>
  <si>
    <t xml:space="preserve">cabo de cobre flexível isolado, 120 mm², 0,6/1,0 kv, para rede aérea de distribuição de energia elétrica de baixa tensão - fornecimento e instalação. af_12/2025</t>
  </si>
  <si>
    <t xml:space="preserve">cabo de cobre flexível isolado, 16 mm², 0,6/1,0 kv, para rede aérea de distribuição de energia elétrica de baixa tensão - fornecimento e instalação. af_12/2025</t>
  </si>
  <si>
    <t xml:space="preserve">cabo de cobre flexível isolado, 25 mm², 0,6/1,0 kv, para rede aérea de distribuição de energia elétrica de baixa tensão - fornecimento e instalação. af_12/2025</t>
  </si>
  <si>
    <t xml:space="preserve">cabo de cobre flexível isolado, 35 mm², 0,6/1,0 kv, para rede aérea de distribuição de energia elétrica de baixa tensão - fornecimento e instalação. af_12/2025</t>
  </si>
  <si>
    <t xml:space="preserve">cabo de cobre flexível isolado, 50 mm², 0,6/1,0 kv, para rede aérea de distribuição de energia elétrica de baixa tensão - fornecimento e instalação. af_12/2025</t>
  </si>
  <si>
    <t xml:space="preserve">cabo de cobre flexível isolado, 70 mm², 0,6/1,0 kv, para rede aérea de distribuição de energia elétrica de baixa tensão - fornecimento e instalação. af_12/2025</t>
  </si>
  <si>
    <t xml:space="preserve">cabo de cobre flexível isolado, 95 mm², 0,6/1,0 kv, para rede aérea de distribuição de energia elétrica de baixa tensão - fornecimento e instalação. af_12/2025</t>
  </si>
  <si>
    <t xml:space="preserve">cabo mensageiro para redes aéreas compactas. af_12/2025</t>
  </si>
  <si>
    <t xml:space="preserve">chave fusível 15kv cpf xs 100a, para redes aéreas de distribuição de energia elétrica de média tensão - fornecimento e instalação. af_12/2025</t>
  </si>
  <si>
    <t xml:space="preserve">conector cunha, para redes aéreas de distribuição de energia elétrica de baixa tensão - fornecimento e instalação. af_12/2025</t>
  </si>
  <si>
    <t xml:space="preserve">conector h, para redes aéreas de distribuição de energia elétrica de baixa tensão - fornecimento e instalação. af_12/2025</t>
  </si>
  <si>
    <t xml:space="preserve">conector perfurante, para redes aéreas de distribuição de energia elétrica de baixa tensão - fornecimento e instalação. af_12/2025</t>
  </si>
  <si>
    <t xml:space="preserve">entrada de energia elétrica, aérea, bifásica, com caixa de embutir, cabo de 10 mm2 e disjuntor din 50a (não incluso o poste de concreto). af_12/2025</t>
  </si>
  <si>
    <t xml:space="preserve">entrada de energia elétrica, aérea, bifásica, com caixa de embutir, cabo de 16 mm2 e disjuntor din 50a (não incluso o poste de concreto). af_12/2025</t>
  </si>
  <si>
    <t xml:space="preserve">entrada de energia elétrica, aérea, bifásica, com caixa de embutir, cabo de 25 mm2 e disjuntor din 50a (não incluso o poste de concreto). af_12/2025</t>
  </si>
  <si>
    <t xml:space="preserve">entrada de energia elétrica, aérea, bifásica, com caixa de embutir, cabo de 35 mm2 e disjuntor din 50a (não incluso o poste de concreto). af_12/2025</t>
  </si>
  <si>
    <t xml:space="preserve">entrada de energia elétrica, aérea, bifásica, com caixa de sobrepor, cabo de 10 mm2 e disjuntor din 50a (não incluso o poste de concreto). af_12/2025</t>
  </si>
  <si>
    <t xml:space="preserve">entrada de energia elétrica, aérea, bifásica, com caixa de sobrepor, cabo de 16 mm2 e disjuntor din 50a (não incluso o poste de concreto). af_12/2025</t>
  </si>
  <si>
    <t xml:space="preserve">entrada de energia elétrica, aérea, bifásica, com caixa de sobrepor, cabo de 25 mm2 e disjuntor din 50a (não incluso o poste de concreto). af_12/2025</t>
  </si>
  <si>
    <t xml:space="preserve">entrada de energia elétrica, aérea, bifásica, com caixa de sobrepor, cabo de 35 mm2 e disjuntor din 50a (não incluso o poste de concreto). af_12/2025</t>
  </si>
  <si>
    <t xml:space="preserve">entrada de energia elétrica, aérea, monofásica, com caixa de embutir, cabo de 10 mm2 e disjuntor din 50a (não incluso o poste de concreto). af_12/2025</t>
  </si>
  <si>
    <t xml:space="preserve">entrada de energia elétrica, aérea, monofásica, com caixa de embutir, cabo de 16 mm2 e disjuntor din 50a (não incluso o poste de concreto). af_12/2025</t>
  </si>
  <si>
    <t xml:space="preserve">entrada de energia elétrica, aérea, monofásica, com caixa de embutir, cabo de 25 mm2 e disjuntor din 50a (não incluso o poste de concreto). af_12/2025</t>
  </si>
  <si>
    <t xml:space="preserve">entrada de energia elétrica, aérea, monofásica, com caixa de embutir, cabo de 35 mm2 e disjuntor din 50a (não incluso o poste de concreto). af_12/2025</t>
  </si>
  <si>
    <t xml:space="preserve">entrada de energia elétrica, aérea, monofásica, com caixa de sobrepor, cabo de 10 mm2 e disjuntor din 50a (não incluso o poste de concreto). af_12/2025</t>
  </si>
  <si>
    <t xml:space="preserve">entrada de energia elétrica, aérea, monofásica, com caixa de sobrepor, cabo de 16 mm2 e disjuntor din 50a (não incluso o poste de concreto). af_12/2025</t>
  </si>
  <si>
    <t xml:space="preserve">entrada de energia elétrica, aérea, monofásica, com caixa de sobrepor, cabo de 25 mm2 e disjuntor din 50a (não incluso o poste de concreto). af_12/2025</t>
  </si>
  <si>
    <t xml:space="preserve">entrada de energia elétrica, aérea, monofásica, com caixa de sobrepor, cabo de 35 mm2 e disjuntor din 50a (não incluso o poste de concreto). af_12/2025</t>
  </si>
  <si>
    <t xml:space="preserve">entrada de energia elétrica, aérea, trifásica, com caixa de embutir, cabo de 10 mm2 e disjuntor din 50a (não incluso o poste de concreto). af_12/2025</t>
  </si>
  <si>
    <t xml:space="preserve">entrada de energia elétrica, aérea, trifásica, com caixa de embutir, cabo de 16 mm2 e disjuntor din 50a (não incluso o poste de concreto). af_12/2025</t>
  </si>
  <si>
    <t xml:space="preserve">entrada de energia elétrica, aérea, trifásica, com caixa de embutir, cabo de 25 mm2 e disjuntor din 50a (não incluso o poste de concreto). af_12/2025</t>
  </si>
  <si>
    <t xml:space="preserve">entrada de energia elétrica, aérea, trifásica, com caixa de embutir, cabo de 35 mm2 e disjuntor din 50a (não incluso o poste de concreto). af_12/2025</t>
  </si>
  <si>
    <t xml:space="preserve">entrada de energia elétrica, aérea, trifásica, com caixa de sobrepor, cabo de 10 mm2 e disjuntor din 50a (não incluso o poste de concreto). af_12/2025</t>
  </si>
  <si>
    <t xml:space="preserve">entrada de energia elétrica, aérea, trifásica, com caixa de sobrepor, cabo de 16 mm2 e disjuntor din 50a (não incluso o poste de concreto). af_12/2025</t>
  </si>
  <si>
    <t xml:space="preserve">entrada de energia elétrica, aérea, trifásica, com caixa de sobrepor, cabo de 25 mm2 e disjuntor din 50a (não incluso o poste de concreto). af_12/2025</t>
  </si>
  <si>
    <t xml:space="preserve">entrada de energia elétrica, aérea, trifásica, com caixa de sobrepor, cabo de 35 mm2 e disjuntor din 50a (não incluso o poste de concreto). af_12/2025</t>
  </si>
  <si>
    <t xml:space="preserve">entrada de energia elétrica, subterrânea, bifásica, com caixa de embutir, cabo de 10 mm2 e disjuntor din 50a (não inclusa mureta de alvenaria). af_12/2025</t>
  </si>
  <si>
    <t xml:space="preserve">entrada de energia elétrica, subterrânea, bifásica, com caixa de embutir, cabo de 16 mm2 e disjuntor din 50a (não inclusa mureta de alvenaria). af_12/2025</t>
  </si>
  <si>
    <t xml:space="preserve">entrada de energia elétrica, subterrânea, bifásica, com caixa de embutir, cabo de 25 mm2 e disjuntor din 50a (não inclusa mureta de alvenaria). af_12/2025</t>
  </si>
  <si>
    <t xml:space="preserve">entrada de energia elétrica, subterrânea, bifásica, com caixa de embutir, cabo de 35 mm2 e disjuntor din 50a (não inclusa mureta de alvenaria). af_12/2025</t>
  </si>
  <si>
    <t xml:space="preserve">entrada de energia elétrica, subterrânea, bifásica, com caixa de sobrepor, cabo de 10 mm2 e disjuntor din 50a (não inclusa mureta de alvenaria). af_12/2025</t>
  </si>
  <si>
    <t xml:space="preserve">entrada de energia elétrica, subterrânea, bifásica, com caixa de sobrepor, cabo de 16 mm2 e disjuntor din 50a (não inclusa mureta de alvenaria). af_12/2025</t>
  </si>
  <si>
    <t xml:space="preserve">entrada de energia elétrica, subterrânea, bifásica, com caixa de sobrepor, cabo de 25 mm2 e disjuntor din 50a (não inclusa mureta de alvenaria). af_12/2025</t>
  </si>
  <si>
    <t xml:space="preserve">entrada de energia elétrica, subterrânea, bifásica, com caixa de sobrepor, cabo de 35 mm2 e disjuntor din 50a (não inclusa mureta de alvenaria). af_12/2025</t>
  </si>
  <si>
    <t xml:space="preserve">entrada de energia elétrica, subterrânea, monofásica, com caixa de embutir, cabo de 10 mm2 e disjuntor din 50a (não inclusa mureta de alvenaria). af_12/2025</t>
  </si>
  <si>
    <t xml:space="preserve">entrada de energia elétrica, subterrânea, monofásica, com caixa de embutir, cabo de 16 mm2 e disjuntor din 50a (não inclusa mureta de alvenaria). af_12/2025</t>
  </si>
  <si>
    <t xml:space="preserve">entrada de energia elétrica, subterrânea, monofásica, com caixa de embutir, cabo de 25 mm2 e disjuntor din 50a (não inclusa mureta de alvenaria). af_12/2025</t>
  </si>
  <si>
    <t xml:space="preserve">entrada de energia elétrica, subterrânea, monofásica, com caixa de embutir, cabo de 35 mm2 e disjuntor din 50a (não inclusa mureta de alvenaria). af_12/2025</t>
  </si>
  <si>
    <t xml:space="preserve">entrada de energia elétrica, subterrânea, monofásica, com caixa de sobrepor, cabo de 10 mm2 e disjuntor din 50a (não inclusa mureta de alvenaria). af_12/2025</t>
  </si>
  <si>
    <t xml:space="preserve">entrada de energia elétrica, subterrânea, monofásica, com caixa de sobrepor, cabo de 16 mm2 e disjuntor din 50a (não inclusa mureta de alvenaria). af_12/2025</t>
  </si>
  <si>
    <t xml:space="preserve">entrada de energia elétrica, subterrânea, monofásica, com caixa de sobrepor, cabo de 25 mm2 e disjuntor din 50a (não inclusa mureta de alvenaria). af_12/2025</t>
  </si>
  <si>
    <t xml:space="preserve">entrada de energia elétrica, subterrânea, monofásica, com caixa de sobrepor, cabo de 35 mm2 e disjuntor din 50a (não inclusa mureta de alvenaria). af_12/2025</t>
  </si>
  <si>
    <t xml:space="preserve">entrada de energia elétrica, subterrânea, trifásica, com caixa de embutir, cabo de 10 mm2 e disjuntor din 50a (não inclusa mureta de alvenaria). af_12/2025</t>
  </si>
  <si>
    <t xml:space="preserve">entrada de energia elétrica, subterrânea, trifásica, com caixa de embutir, cabo de 16 mm2 e disjuntor din 50a (não inclusa mureta de alvenaria). af_12/2025</t>
  </si>
  <si>
    <t xml:space="preserve">entrada de energia elétrica, subterrânea, trifásica, com caixa de embutir, cabo de 25 mm2 e disjuntor din 50a (não inclusa mureta de alvenaria). af_12/2025</t>
  </si>
  <si>
    <t xml:space="preserve">entrada de energia elétrica, subterrânea, trifásica, com caixa de embutir, cabo de 35 mm2 e disjuntor din 50a (não inclusa mureta de alvenaria). af_12/2025</t>
  </si>
  <si>
    <t xml:space="preserve">entrada de energia elétrica, subterrânea, trifásica, com caixa de sobrepor, cabo de 10 mm2 e disjuntor din 50a (não inclusa mureta de alvenaria). af_12/2025</t>
  </si>
  <si>
    <t xml:space="preserve">entrada de energia elétrica, subterrânea, trifásica, com caixa de sobrepor, cabo de 16 mm2 e disjuntor din 50a (não inclusa mureta de alvenaria). af_12/2025</t>
  </si>
  <si>
    <t xml:space="preserve">entrada de energia elétrica, subterrânea, trifásica, com caixa de sobrepor, cabo de 25 mm2 e disjuntor din 50a (não inclusa mureta de alvenaria). af_12/2025</t>
  </si>
  <si>
    <t xml:space="preserve">entrada de energia elétrica, subterrânea, trifásica, com caixa de sobrepor, cabo de 35 mm2 e disjuntor din 50a (não inclusa mureta de alvenaria). af_12/2025</t>
  </si>
  <si>
    <t xml:space="preserve">estrutura b1 de aconcoragem em poste circular. af_12/2025</t>
  </si>
  <si>
    <t xml:space="preserve">estrutura b1 de aconcoragem em poste duplo t. af_12/2025</t>
  </si>
  <si>
    <t xml:space="preserve">estrutura b2 de aconcoragem em poste circular. af_12/2025</t>
  </si>
  <si>
    <t xml:space="preserve">estrutura b2 de aconcoragem em poste duplo t. af_12/2025</t>
  </si>
  <si>
    <t xml:space="preserve">estrutura b3 de aconcoragem em poste circular. af_12/2025</t>
  </si>
  <si>
    <t xml:space="preserve">estrutura b3 de aconcoragem em poste duplo t. af_12/2025</t>
  </si>
  <si>
    <t xml:space="preserve">estrutura b4 de aconcoragem em poste circular. af_12/2025</t>
  </si>
  <si>
    <t xml:space="preserve">estrutura b4 de aconcoragem em poste duplo t. af_12/2025</t>
  </si>
  <si>
    <t xml:space="preserve">estrutura ce1 rede de distribuição compacta em poste circular. af_12/2025</t>
  </si>
  <si>
    <t xml:space="preserve">estrutura ce1 rede de distribuição compacta em poste duplo t. af_12/2025</t>
  </si>
  <si>
    <t xml:space="preserve">estrutura ce1a rede de distribuição compacta em poste circular. af_12/2025</t>
  </si>
  <si>
    <t xml:space="preserve">estrutura ce1a rede de distribuição compacta em poste duplo t. af_12/2025</t>
  </si>
  <si>
    <t xml:space="preserve">estrutura ce2 rede de distribuição compacta em poste circular. af_12/2025</t>
  </si>
  <si>
    <t xml:space="preserve">estrutura ce2 rede de distribuição compacta em poste duplo t. af_12/2025</t>
  </si>
  <si>
    <t xml:space="preserve">grampo paralelo metálico, para redes aéreas de distribuição de energia elétrica de baixa tensão - fornecimento e instalação. af_12/2025</t>
  </si>
  <si>
    <t xml:space="preserve">isolador, tipo disco, para tensão 15 kv - fornecimento e instalação. af_12/2025</t>
  </si>
  <si>
    <t xml:space="preserve">isolador, tipo pino, para tensão 15 kv - fornecimento e instalação. af_12/2025</t>
  </si>
  <si>
    <t xml:space="preserve">isolador, tipo roldana, para baixa tensão - fornecimento e instalação. af_12/2025</t>
  </si>
  <si>
    <t xml:space="preserve">terminal mufla 15/25kv. af_12/2025</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</si>
  <si>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</si>
  <si>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</si>
  <si>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</si>
  <si>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</si>
  <si>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</si>
  <si>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</si>
  <si>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</si>
  <si>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</si>
  <si>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</si>
  <si>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</si>
  <si>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</si>
  <si>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</si>
  <si>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</si>
  <si>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</si>
  <si>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</si>
  <si>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</si>
  <si>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</si>
  <si>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</si>
  <si>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</si>
  <si>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</si>
  <si>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</si>
  <si>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</si>
  <si>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</si>
  <si>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</si>
  <si>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</si>
  <si>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</si>
  <si>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</si>
  <si>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</si>
  <si>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</si>
  <si>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</si>
  <si>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</si>
  <si>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</si>
  <si>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</si>
  <si>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</si>
  <si>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</si>
  <si>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</si>
  <si>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</si>
  <si>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</si>
  <si>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</si>
  <si>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</si>
  <si>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</si>
  <si>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</si>
  <si>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</si>
  <si>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em bronze/latão, dn 104 mm x 4", sem anel de solda, bolsa x rosca, instalado em reservação predial de água - fornecimento e instalação. af_04/2024</t>
  </si>
  <si>
    <t xml:space="preserve">conector em bronze/latão, dn 54 mm x 2", sem anel de solda, bolsa x rosca, instalado em reservação predial de água - fornecimento e instalação. af_04/2024</t>
  </si>
  <si>
    <t xml:space="preserve">conector em bronze/latão, dn 66 mm x 2 1/2", sem anel de solda, bolsa x rosca, instalado em reservação predial de água - fornecimento e instalação. af_04/2024</t>
  </si>
  <si>
    <t xml:space="preserve">conector em bronze/latão, dn 79 mm x 3", sem anel de solda, bolsa x rosca,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</si>
  <si>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</si>
  <si>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</si>
  <si>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</si>
  <si>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</si>
  <si>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</si>
  <si>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</si>
  <si>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</si>
  <si>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</si>
  <si>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</si>
  <si>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</si>
  <si>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</si>
  <si>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</si>
  <si>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</si>
  <si>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</si>
  <si>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</si>
  <si>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</si>
  <si>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</si>
  <si>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</si>
  <si>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</si>
  <si>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</si>
  <si>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</si>
  <si>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</si>
  <si>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</si>
  <si>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</si>
  <si>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</si>
  <si>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</si>
  <si>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</si>
  <si>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</si>
  <si>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</si>
  <si>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</si>
  <si>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</si>
  <si>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</si>
  <si>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</si>
  <si>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</si>
  <si>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114 mm,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</si>
  <si>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</si>
  <si>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</si>
  <si>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cpvc, soldável, dn 35 mm, instalado em reservação predial de água - fornecimento e instalação. af_04/2024</t>
  </si>
  <si>
    <t xml:space="preserve">curva 90 graus, cpvc, soldável, dn 42 mm, instalado em reservação predial de água - fornecimento e instalação. af_04/2024</t>
  </si>
  <si>
    <t xml:space="preserve">curva 90 graus, cpvc, soldável, dn 54 mm, instalado em reservação predial de água - fornecimento e instalação. af_04/2024</t>
  </si>
  <si>
    <t xml:space="preserve">curva 90 graus, cpvc, soldável, dn 73 mm, instalado em reservação predial de água - fornecimento e instalação. af_04/2024</t>
  </si>
  <si>
    <t xml:space="preserve">curva 90 graus, cpvc, soldável, dn 89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</si>
  <si>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</si>
  <si>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</si>
  <si>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</si>
  <si>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</si>
  <si>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</si>
  <si>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</si>
  <si>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</si>
  <si>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</si>
  <si>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</si>
  <si>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</si>
  <si>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</si>
  <si>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</si>
  <si>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</si>
  <si>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</si>
  <si>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</si>
  <si>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</si>
  <si>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</si>
  <si>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104 mm, 45 graus, sem anel de solda, bolsa x bolsa,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</si>
  <si>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</si>
  <si>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</si>
  <si>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em cobre, dn 79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</si>
  <si>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</si>
  <si>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</si>
  <si>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</si>
  <si>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</si>
  <si>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</si>
  <si>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</si>
  <si>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</si>
  <si>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</si>
  <si>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</si>
  <si>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flange curta em cobre, dn 104 mm x 4", instalado em reservação predial de água - fornecimento e instalação. af_04/2024</t>
  </si>
  <si>
    <t xml:space="preserve">flange curta em cobre, dn 54 mm x 2", instalado em reservação predial de água - fornecimento e instalação. af_04/2024</t>
  </si>
  <si>
    <t xml:space="preserve">flange curta em cobre, dn 66 mm x 2 1/2", instalado em reservação predial de água - fornecimento e instalação. af_04/2024</t>
  </si>
  <si>
    <t xml:space="preserve">flange curta em cobre, dn 79 mm x 3",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</si>
  <si>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</si>
  <si>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</si>
  <si>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</si>
  <si>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</si>
  <si>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</si>
  <si>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</si>
  <si>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</si>
  <si>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</si>
  <si>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</si>
  <si>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</si>
  <si>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</si>
  <si>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</si>
  <si>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</si>
  <si>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</si>
  <si>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</si>
  <si>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</si>
  <si>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</si>
  <si>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</si>
  <si>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</si>
  <si>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</si>
  <si>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</si>
  <si>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</si>
  <si>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</si>
  <si>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</si>
  <si>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</si>
  <si>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</si>
  <si>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</si>
  <si>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</si>
  <si>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</si>
  <si>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</si>
  <si>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</si>
  <si>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</si>
  <si>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</si>
  <si>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</si>
  <si>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</si>
  <si>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</si>
  <si>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</si>
  <si>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</si>
  <si>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</si>
  <si>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</si>
  <si>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</si>
  <si>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</si>
  <si>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</si>
  <si>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</si>
  <si>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</si>
  <si>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</si>
  <si>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</si>
  <si>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</si>
  <si>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</si>
  <si>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</si>
  <si>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</si>
  <si>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</si>
  <si>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</si>
  <si>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</si>
  <si>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</si>
  <si>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</si>
  <si>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</si>
  <si>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</si>
  <si>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</si>
  <si>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</si>
  <si>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</si>
  <si>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</si>
  <si>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</si>
  <si>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</si>
  <si>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</si>
  <si>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</si>
  <si>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</si>
  <si>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</si>
  <si>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</si>
  <si>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</si>
  <si>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</si>
  <si>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</si>
  <si>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</si>
  <si>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</si>
  <si>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</si>
  <si>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</si>
  <si>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</si>
  <si>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</si>
  <si>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</si>
  <si>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</si>
  <si>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</si>
  <si>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</si>
  <si>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</si>
  <si>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</si>
  <si>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</si>
  <si>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</si>
  <si>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</si>
  <si>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</si>
  <si>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</si>
  <si>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</si>
  <si>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</si>
  <si>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</si>
  <si>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</si>
  <si>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</si>
  <si>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</si>
  <si>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</si>
  <si>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</si>
  <si>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</si>
  <si>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</si>
  <si>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</si>
  <si>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</si>
  <si>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</si>
  <si>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</si>
  <si>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</si>
  <si>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</si>
  <si>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</si>
  <si>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</si>
  <si>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</si>
  <si>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</si>
  <si>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</si>
  <si>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</si>
  <si>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</si>
  <si>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</si>
  <si>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</si>
  <si>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</si>
  <si>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</si>
  <si>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</si>
  <si>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</si>
  <si>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</si>
  <si>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</si>
  <si>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</si>
  <si>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</si>
  <si>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</si>
  <si>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</si>
  <si>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</si>
  <si>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</si>
  <si>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</si>
  <si>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</si>
  <si>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</si>
  <si>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</si>
  <si>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</si>
  <si>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</si>
  <si>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</si>
  <si>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</si>
  <si>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</si>
  <si>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</si>
  <si>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</si>
  <si>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</si>
  <si>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</si>
  <si>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</si>
  <si>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</si>
  <si>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</si>
  <si>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</si>
  <si>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110mm,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</si>
  <si>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</si>
  <si>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</si>
  <si>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</si>
  <si>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</si>
  <si>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</si>
  <si>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</si>
  <si>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</si>
  <si>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</si>
  <si>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</si>
  <si>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</si>
  <si>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</si>
  <si>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</si>
  <si>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</si>
  <si>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</si>
  <si>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</si>
  <si>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</si>
  <si>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</si>
  <si>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</si>
  <si>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</si>
  <si>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</si>
  <si>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</si>
  <si>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</si>
  <si>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</si>
  <si>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</si>
  <si>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</si>
  <si>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</si>
  <si>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110 mm instalado em reservação predial de água - fornecimento e instalação. af_04/2024</t>
  </si>
  <si>
    <t xml:space="preserve">tê, pvc, soldável, dn 25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</si>
  <si>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</si>
  <si>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</si>
  <si>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</si>
  <si>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</si>
  <si>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</si>
  <si>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</si>
  <si>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</si>
  <si>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união flange, ppr, com parafusos, dn 50 mm, instalado em reservação predial de água - fornecimento e instalação. af_04/2024</t>
  </si>
  <si>
    <t xml:space="preserve">união flange, ppr, com parafusos, dn 63 mm, instalado em reservação predial de água - fornecimento e instalação. af_04/2024</t>
  </si>
  <si>
    <t xml:space="preserve">união flange, ppr, com parafusos, dn 75 mm, instalado em reservação predial de água - fornecimento e instalação. af_04/2024</t>
  </si>
  <si>
    <t xml:space="preserve">união flange, ppr, com parafusos, dn 90 mm, instalado em reservação predial de água - fornecimento e instalação. af_04/2024</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</si>
  <si>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</si>
  <si>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</si>
  <si>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</si>
  <si>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</si>
  <si>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</si>
  <si>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</si>
  <si>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</si>
  <si>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</si>
  <si>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</si>
  <si>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</si>
  <si>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fixa, rosca macho, para instalações em pex água, dn 16 mm x 1/2", com anel deslizante - fornecimento e instalação. af_02/2023</t>
  </si>
  <si>
    <t xml:space="preserve">conexão fixa, rosca macho, para instalações em pex água, dn 16 mm x 3/4", com anel deslizante - fornecimento e instalação. af_02/2023</t>
  </si>
  <si>
    <t xml:space="preserve">conexão fixa, rosca macho, para instalações em pex água, dn 20 mm x 1/2", com anel deslizante - fornecimento e instalação. af_02/2023</t>
  </si>
  <si>
    <t xml:space="preserve">conexão fixa, rosca macho, para instalações em pex água, dn 20 mm x 3/4", com anel deslizante - fornecimento e instalação. af_02/2023</t>
  </si>
  <si>
    <t xml:space="preserve">conexão fixa, rosca macho, para instalações em pex água, dn 25 mm x 1", com anel deslizante - fornecimento e instalação. af_02/2023</t>
  </si>
  <si>
    <t xml:space="preserve">conexão fixa, rosca macho, para instalações em pex água, dn 25 mm x 1/2", com anel deslizante - fornecimento e instalação. af_02/2023</t>
  </si>
  <si>
    <t xml:space="preserve">conexão fixa, rosca macho, para instalações em pex água, dn 25 mm x 3/4", com anel deslizante - fornecimento e instalação. af_02/2023</t>
  </si>
  <si>
    <t xml:space="preserve">conexão fixa, rosca macho, para instalações em pex água, dn 32 mm x 1", com anel deslizante - fornecimento e instalação. af_02/2023</t>
  </si>
  <si>
    <t xml:space="preserve">conexão móvel, rosca fêmea, metálica, para instalações em pex água, dn 16 mm x 3/4", com anel deslizante. fornecimento e instalação. af_02/2023</t>
  </si>
  <si>
    <t xml:space="preserve">conexão móvel, rosca fêmea, para instalações em pex água, dn 16 mm x 1/2", com anel deslizante - fornecimento e instalação. af_02/2023</t>
  </si>
  <si>
    <t xml:space="preserve">conexão móvel, rosca fêmea, para instalações em pex água, dn 20 mm x 1/2", com anel deslizante - fornecimento e instalação. af_02/2023</t>
  </si>
  <si>
    <t xml:space="preserve">conexão móvel, rosca fêmea, para instalações em pex água, dn 20 mm x 3/4", com anel deslizante - fornecimento e instalação. af_02/2023</t>
  </si>
  <si>
    <t xml:space="preserve">conexão móvel, rosca fêmea, para instalações em pex água, dn 25 mm x 1", com anel deslizante - fornecimento e instalação. af_02/2023</t>
  </si>
  <si>
    <t xml:space="preserve">conexão móvel, rosca fêmea, para instalações em pex água, dn 25 mm x 3/4", com anel deslizante - fornecimento e instalação. af_02/2023</t>
  </si>
  <si>
    <t xml:space="preserve">conexão móvel, rosca fêmea, para instalações em pex água, dn 32 mm x 1", com anel deslizante -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</si>
  <si>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</si>
  <si>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</si>
  <si>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</si>
  <si>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</si>
  <si>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</si>
  <si>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</si>
  <si>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</si>
  <si>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</si>
  <si>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</si>
  <si>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</si>
  <si>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</si>
  <si>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</si>
  <si>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</si>
  <si>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</si>
  <si>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</si>
  <si>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</si>
  <si>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</si>
  <si>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</si>
  <si>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</si>
  <si>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</si>
  <si>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</si>
  <si>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</si>
  <si>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 mm x 3/4", fixação das conexões por crimpagem - fornecimento e instalação. af_02/2023</t>
  </si>
  <si>
    <t xml:space="preserve">joelho 90 graus, rosca fêmea terminal, para instalações em pex água, dn 25mm x 1/2", conexão por crimpagem - fornecimento e instalação. af_02/2023</t>
  </si>
  <si>
    <t xml:space="preserve">joelho 90 graus, rosca macho terminal, para instalações em pex água, dn 16 mm x 1/2", com anel deslizante - fornecimento e instalação. af_02/2023</t>
  </si>
  <si>
    <t xml:space="preserve">joelho 90 graus, rosca macho terminal, para instalações em pex água, dn 20 mm x 1/2", fixação das conexões por crimpagem - fornecimento e instalação. af_02/2023</t>
  </si>
  <si>
    <t xml:space="preserve">joelho 90 graus, rosca macho terminal, para instalações em pex água, dn 20 mm x 3/4", fixação das conexões por crimpagem - fornecimento e instalação. af_02/2023</t>
  </si>
  <si>
    <t xml:space="preserve">joelho 90 graus, rosca macho terminal, para instalações em pex água, dn 25 mm x 1", com anel deslizante - fornecimento e instalação. af_02/2023</t>
  </si>
  <si>
    <t xml:space="preserve">joelho 90 graus, rosca macho terminal, para instalações em pex água, dn 25 mm x 1/2", com anel deslizante - fornecimento e instalação. af_02/2023</t>
  </si>
  <si>
    <t xml:space="preserve">joelho 90 graus, rosca macho terminal, para instalações em pex água, dn 25 mm x 3/4", fixação das conexões por crimpagem - fornecimento e instalação. af_02/2023</t>
  </si>
  <si>
    <t xml:space="preserve">joelho 90 graus, rosca macho terminal, para instalações em pex água, dn 32 mm x 1", com anel deslizante - fornecimento e instalação. af_02/2023</t>
  </si>
  <si>
    <t xml:space="preserve">joelho rosca fêmea móvel, para instalações em pex água, dn 16 mm x 1/2", com anel deslizante - fornecimento e instalação. af_02/2023</t>
  </si>
  <si>
    <t xml:space="preserve">joelho rosca fêmea móvel, para instalações em pex água, dn 20 mm x 1/2", com anel deslizante - fornecimento e instalação. af_02/2023</t>
  </si>
  <si>
    <t xml:space="preserve">joelho rosca fêmea móvel, para instalações em pex água, dn 25 mm x 3/4", com anel deslizante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</si>
  <si>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</si>
  <si>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</si>
  <si>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</si>
  <si>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</si>
  <si>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joelho, rosca fêmea, com base fixa, para instalações em pex água, dn 16 mm x 3/4", fixação das conexões por crimpagem - fornecimento e instalação. af_02/2023</t>
  </si>
  <si>
    <t xml:space="preserve">joelho, rosca fêmea, com base fixa, para instalações em pex água, dn 20 mm x 3/4", fixação das conexões por crimpagem - fornecimento e instalação. af_02/2023</t>
  </si>
  <si>
    <t xml:space="preserve">joelho, rosca fêmea, com base fixa, para instalações em pex água, dn 25 mm x 1/2", fixação das conexões por crimpagem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</si>
  <si>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</si>
  <si>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</si>
  <si>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</si>
  <si>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</si>
  <si>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</si>
  <si>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</si>
  <si>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</si>
  <si>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</si>
  <si>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</si>
  <si>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</si>
  <si>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</si>
  <si>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</si>
  <si>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</si>
  <si>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</si>
  <si>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</si>
  <si>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</si>
  <si>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</si>
  <si>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</si>
  <si>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luva, para instalações em pex água, dn 16 mm, com anel deslizante - fornecimento e instalação. af_02/2023</t>
  </si>
  <si>
    <t xml:space="preserve">luva, para instalações em pex água, dn 20 mm, com anel deslizante - fornecimento e instalação. af_02/2023</t>
  </si>
  <si>
    <t xml:space="preserve">luva, para instalações em pex água, dn 25 mm, com anel deslizante - fornecimento e instalação. af_02/2023</t>
  </si>
  <si>
    <t xml:space="preserve">luva, para instalações em pex água, dn 32 mm, com anel deslizante - fornecimento e instalação. af_02/2023</t>
  </si>
  <si>
    <t xml:space="preserve">tampão / cap, rosca fêmea, para instalações em pex água, dn 1/2" - fornecimento e instalação. af_02/2023</t>
  </si>
  <si>
    <t xml:space="preserve">tampão / cap, rosca fêmea, para instalações em pex água, dn 3/4" - fornecimento e instalação. af_02/2023</t>
  </si>
  <si>
    <t xml:space="preserve">tampão / cap, rosca macho, para instalações em pex água, dn 1/2"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</si>
  <si>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</si>
  <si>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</si>
  <si>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</si>
  <si>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</si>
  <si>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de redução, para instalações em pex água, dn 16 x 20 x 16 mm, com anel deslizante - fornecimento e instalação. af_02/2023</t>
  </si>
  <si>
    <t xml:space="preserve">tê de redução, para instalações em pex água, dn 16 x 25 x 16 mm, com anel deslizante - fornecimento e instalação. af_02/2023</t>
  </si>
  <si>
    <t xml:space="preserve">tê de redução, para instalações em pex água, dn 20 x 16 x 16 mm, com anel deslizante - fornecimento e instalação. af_02/2023</t>
  </si>
  <si>
    <t xml:space="preserve">tê de redução, para instalações em pex água, dn 20 x 16 x 20 mm, com anel deslizante - fornecimento e instalação. af_02/2023</t>
  </si>
  <si>
    <t xml:space="preserve">tê de redução, para instalações em pex água, dn 20 x 20 x 16 mm, com anel deslizante - fornecimento e instalação. af_02/2023</t>
  </si>
  <si>
    <t xml:space="preserve">tê de redução, para instalações em pex água, dn 20 x 25 x 20 mm, com anel deslizante - fornecimento e instalação. af_02/2023</t>
  </si>
  <si>
    <t xml:space="preserve">tê de redução, para instalações em pex água, dn 25 x 16 x 16 mm, com anel deslizante - fornecimento e instalação. af_02/2023</t>
  </si>
  <si>
    <t xml:space="preserve">tê de redução, para instalações em pex água, dn 25 x 16 x 20 mm, com anel deslizante - fornecimento e instalação. af_02/2023</t>
  </si>
  <si>
    <t xml:space="preserve">tê de redução, para instalações em pex água, dn 25 x 16 x 25 mm, com anel deslizante - fornecimento e instalação. af_02/2023</t>
  </si>
  <si>
    <t xml:space="preserve">tê de redução, para instalações em pex água, dn 25 x 20 x 20 mm, com anel deslizante - fornecimento e instalação. af_02/2023</t>
  </si>
  <si>
    <t xml:space="preserve">tê de redução, para instalações em pex água, dn 25 x 20 x 25 mm, com anel deslizante - fornecimento e instalação. af_02/2023</t>
  </si>
  <si>
    <t xml:space="preserve">tê de redução, para instalações em pex água, dn 25 x 32 x 25 mm, com anel deslizante - fornecimento e instalação. af_02/2023</t>
  </si>
  <si>
    <t xml:space="preserve">tê de redução, para instalações em pex água, dn 32 x 20 x 32 mm, com anel deslizante - fornecimento e instalação. af_02/2023</t>
  </si>
  <si>
    <t xml:space="preserve">tê de redução, para instalações em pex água, dn 32 x 25 x 25 mm, com anel deslizante - fornecimento e instalação. af_02/2023</t>
  </si>
  <si>
    <t xml:space="preserve">tê de redução, para instalações em pex água, dn 32 x 25 x 32 mm, com anel deslizante - fornecimento e instalação. af_02/2023</t>
  </si>
  <si>
    <t xml:space="preserve">tê misturador, para instalações em pex água, dn 16 mm x 1/2", com anel deslizante - fornecimento e instalação. af_02/2023</t>
  </si>
  <si>
    <t xml:space="preserve">tê misturador, para instalações em pex água, dn 20 mm x 3/4", com anel deslizante - fornecimento e instalação. af_02/2023</t>
  </si>
  <si>
    <t xml:space="preserve">tê rosca fêmea, para instalações em pex água, dn 20 mm x 3/4", com anel deslizante - fornecimento e instalação. af_02/2023</t>
  </si>
  <si>
    <t xml:space="preserve">tê rosca fêmea, para instalações em pex água, dn 25 mm x 1/2", com anel deslizante - fornecimento e instalação. af_02/2023</t>
  </si>
  <si>
    <t xml:space="preserve">tê rosca macho, para instalações em pex água, dn 16 mm x 1/2", com anel deslizante - fornecimento e instalação. af_02/2023</t>
  </si>
  <si>
    <t xml:space="preserve">tê rosca macho, para instalações em pex água, dn 20 mm x 1/2", com anel deslizante - fornecimento e instalação. af_02/2023</t>
  </si>
  <si>
    <t xml:space="preserve">tê rosca macho, para instalações em pex água, dn 20 mm x 3/4", com anel deslizante - fornecimento e instalação. af_02/2023</t>
  </si>
  <si>
    <t xml:space="preserve">tê rosca macho, para instalações em pex água, dn 25 mm x 3/4", com anel deslizante - fornecimento e instalação. af_02/2023</t>
  </si>
  <si>
    <t xml:space="preserve">tê rosca macho, para instalações em pex água, dn 32 mm x 3/4", com anel deslizante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</si>
  <si>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</si>
  <si>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</si>
  <si>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</si>
  <si>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</si>
  <si>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</si>
  <si>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</si>
  <si>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</si>
  <si>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</si>
  <si>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</si>
  <si>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</si>
  <si>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</si>
  <si>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</si>
  <si>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</si>
  <si>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</si>
  <si>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</si>
  <si>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</si>
  <si>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</si>
  <si>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</si>
  <si>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</si>
  <si>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</si>
  <si>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</si>
  <si>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</si>
  <si>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</si>
  <si>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</si>
  <si>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classe pn 25, instalado em prumada de água fornecimento e instalação . af_08/2022</t>
  </si>
  <si>
    <t xml:space="preserve">conector fêmea, ppr, 25 x 1/2, classe pn 25, instalado em ramal de distribuição de água fornecimento e instalação. af_08/2022</t>
  </si>
  <si>
    <t xml:space="preserve">conector fêmea, ppr, 25 x 1/2, classe pn 25, instalado em ramal ou sub-ramal de água fornecimento e instalação. af_08/2022</t>
  </si>
  <si>
    <t xml:space="preserve">conector fêmea, ppr, 32 x 3/4", classe pn 25, instalado em ramal de distribuição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</si>
  <si>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</si>
  <si>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</si>
  <si>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25 x 1/2, classe pn 25, instalado em ramal ou sub-ramal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</si>
  <si>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</si>
  <si>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</si>
  <si>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</si>
  <si>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</si>
  <si>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</si>
  <si>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</si>
  <si>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</si>
  <si>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</si>
  <si>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</si>
  <si>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</si>
  <si>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</si>
  <si>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</si>
  <si>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</si>
  <si>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</si>
  <si>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</si>
  <si>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</si>
  <si>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</si>
  <si>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</si>
  <si>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</si>
  <si>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</si>
  <si>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</si>
  <si>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</si>
  <si>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</si>
  <si>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</si>
  <si>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</si>
  <si>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</si>
  <si>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</si>
  <si>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</si>
  <si>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</si>
  <si>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</si>
  <si>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</si>
  <si>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</si>
  <si>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</si>
  <si>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</si>
  <si>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</si>
  <si>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</si>
  <si>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</si>
  <si>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</si>
  <si>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</si>
  <si>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</si>
  <si>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</si>
  <si>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</si>
  <si>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</si>
  <si>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</si>
  <si>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</si>
  <si>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</si>
  <si>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</si>
  <si>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</si>
  <si>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</si>
  <si>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</si>
  <si>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</si>
  <si>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</si>
  <si>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</si>
  <si>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</si>
  <si>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</si>
  <si>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</si>
  <si>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</si>
  <si>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</si>
  <si>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</si>
  <si>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</si>
  <si>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</si>
  <si>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</si>
  <si>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</si>
  <si>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</si>
  <si>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</si>
  <si>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</si>
  <si>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</si>
  <si>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</si>
  <si>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</si>
  <si>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</si>
  <si>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</si>
  <si>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</si>
  <si>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</si>
  <si>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</si>
  <si>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</si>
  <si>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</si>
  <si>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</si>
  <si>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</si>
  <si>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</si>
  <si>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</si>
  <si>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</si>
  <si>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</si>
  <si>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</si>
  <si>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</si>
  <si>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</si>
  <si>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</si>
  <si>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</si>
  <si>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linear, em pvc com grelha inox, junta soldável, fornecido e instalado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</si>
  <si>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</si>
  <si>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</si>
  <si>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</si>
  <si>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</si>
  <si>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</si>
  <si>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</si>
  <si>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</si>
  <si>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</si>
  <si>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</si>
  <si>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</si>
  <si>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</si>
  <si>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</si>
  <si>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</si>
  <si>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</si>
  <si>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</si>
  <si>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</si>
  <si>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</si>
  <si>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</si>
  <si>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</si>
  <si>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</si>
  <si>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</si>
  <si>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</si>
  <si>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</si>
  <si>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</si>
  <si>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</si>
  <si>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</si>
  <si>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</si>
  <si>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</si>
  <si>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</si>
  <si>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</si>
  <si>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</si>
  <si>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</si>
  <si>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</si>
  <si>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</si>
  <si>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</si>
  <si>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</si>
  <si>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</si>
  <si>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</si>
  <si>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</si>
  <si>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</si>
  <si>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</si>
  <si>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</si>
  <si>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</si>
  <si>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</si>
  <si>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</si>
  <si>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</si>
  <si>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</si>
  <si>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</si>
  <si>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</si>
  <si>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</si>
  <si>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</si>
  <si>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</si>
  <si>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</si>
  <si>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</si>
  <si>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</si>
  <si>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</si>
  <si>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</si>
  <si>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</si>
  <si>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</si>
  <si>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</si>
  <si>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</si>
  <si>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</si>
  <si>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</si>
  <si>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</si>
  <si>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</si>
  <si>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</si>
  <si>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</si>
  <si>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</si>
  <si>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</si>
  <si>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</si>
  <si>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</si>
  <si>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</si>
  <si>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</si>
  <si>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</si>
  <si>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</si>
  <si>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</si>
  <si>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</si>
  <si>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</si>
  <si>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</si>
  <si>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</si>
  <si>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</si>
  <si>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</si>
  <si>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</si>
  <si>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</si>
  <si>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</si>
  <si>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</si>
  <si>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</si>
  <si>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</si>
  <si>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</si>
  <si>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</si>
  <si>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</si>
  <si>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</si>
  <si>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</si>
  <si>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</si>
  <si>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adaptador curto com bolsa e rosca para registro, pvc, soldável, dn 20mm x 1/2, instalado em ramal ou sub-ramal de água - fornecimento e instalação. af_06/2022</t>
  </si>
  <si>
    <t xml:space="preserve">adaptador curto com bolsa e rosca para registro, pvc, soldável, dn 25mm x 3/4, instalado em ramal de distribuição de água - fornecimento e instalação. af_06/2022</t>
  </si>
  <si>
    <t xml:space="preserve">adaptador curto com bolsa e rosca para registro, pvc, soldável, dn 25mm x 3/4, instalado em ramal ou sub-ramal de água - fornecimento e instalação. af_06/2022</t>
  </si>
  <si>
    <t xml:space="preserve">adaptador curto com bolsa e rosca para registro, pvc, soldável, dn 32mm x 1, instalado em prumada de água - fornecimento e instalação. af_06/2022</t>
  </si>
  <si>
    <t xml:space="preserve">adaptador curto com bolsa e rosca para registro, pvc, soldável, dn 32mm x 1, instalado em ramal de distribuição de água - fornecimento e instalação. af_06/2022</t>
  </si>
  <si>
    <t xml:space="preserve">adaptador curto com bolsa e rosca para registro, pvc, soldável, dn 32mm x 1, instalado em ramal ou sub-ramal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</si>
  <si>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</si>
  <si>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1.1/2,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</si>
  <si>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</si>
  <si>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40mm x 1.1/4,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</si>
  <si>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</si>
  <si>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1.1/2,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</si>
  <si>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</si>
  <si>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50mm x 1.1/4, instalado em prumada de água - fornecimento e instalação. af_06/2022</t>
  </si>
  <si>
    <t xml:space="preserve">adaptador curto com bolsa e rosca para registro, pvc, soldável, dn 60mm x 2,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</si>
  <si>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</si>
  <si>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instalado em prumada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</si>
  <si>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</si>
  <si>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</si>
  <si>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</si>
  <si>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</si>
  <si>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</si>
  <si>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</si>
  <si>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</si>
  <si>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</si>
  <si>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</si>
  <si>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</si>
  <si>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</si>
  <si>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</si>
  <si>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</si>
  <si>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</si>
  <si>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</si>
  <si>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50 x 32 mm, instalado em prumada de água - fornecimento e instalação. af_06/2022</t>
  </si>
  <si>
    <t xml:space="preserve">bucha de redução, longa, pvc, soldável, dn 50 x 32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</si>
  <si>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</si>
  <si>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</si>
  <si>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</si>
  <si>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</si>
  <si>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</si>
  <si>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</si>
  <si>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</si>
  <si>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</si>
  <si>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</si>
  <si>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</si>
  <si>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</si>
  <si>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</si>
  <si>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</si>
  <si>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</si>
  <si>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</si>
  <si>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</si>
  <si>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</si>
  <si>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</si>
  <si>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</si>
  <si>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</si>
  <si>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</si>
  <si>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</si>
  <si>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</si>
  <si>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</si>
  <si>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</si>
  <si>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</si>
  <si>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</si>
  <si>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</si>
  <si>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</si>
  <si>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</si>
  <si>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</si>
  <si>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</si>
  <si>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</si>
  <si>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</si>
  <si>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</si>
  <si>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</si>
  <si>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</si>
  <si>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</si>
  <si>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</si>
  <si>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</si>
  <si>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</si>
  <si>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</si>
  <si>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</si>
  <si>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</si>
  <si>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</si>
  <si>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</si>
  <si>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</si>
  <si>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</si>
  <si>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</si>
  <si>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</si>
  <si>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</si>
  <si>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</si>
  <si>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</si>
  <si>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</si>
  <si>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</si>
  <si>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</si>
  <si>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</si>
  <si>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</si>
  <si>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</si>
  <si>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</si>
  <si>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</si>
  <si>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</si>
  <si>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</si>
  <si>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</si>
  <si>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</si>
  <si>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</si>
  <si>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</si>
  <si>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</si>
  <si>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</si>
  <si>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</si>
  <si>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</si>
  <si>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</si>
  <si>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</si>
  <si>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</si>
  <si>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</si>
  <si>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</si>
  <si>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</si>
  <si>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</si>
  <si>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</si>
  <si>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</si>
  <si>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</si>
  <si>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</si>
  <si>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instalado em ramal de distribuição de água - fornecimento e instalação. af_06/2022</t>
  </si>
  <si>
    <t xml:space="preserve">luva com bucha de latão, pvc, soldável, dn 25mm x 3/4, instalado em ramal ou sub-ramal de água - fornecimento e instalação. af_06/2022</t>
  </si>
  <si>
    <t xml:space="preserve">luva com bucha de latão, pvc, soldável, dn 32mm x 1, instalado em ramal de distribuição de água fornecimento e instalação. af_06/2022</t>
  </si>
  <si>
    <t xml:space="preserve">luva com bucha de latão, pvc, soldável, dn 32mm x 1, instalado em ramal ou sub-ramal de água fornecimento e instalação. af_06/2022</t>
  </si>
  <si>
    <t xml:space="preserve">luva com rosca, pvc, soldável, dn 40mm x 1.1/4", instalado em ramal de distribuição de água - fornecimento e instalação. af_06/2022</t>
  </si>
  <si>
    <t xml:space="preserve">luva com rosca, pvc, soldável, dn 40mm x 1.1/4, instalado em prumada de água - fornecimento e instalação. af_06/2022</t>
  </si>
  <si>
    <t xml:space="preserve">luva com rosca, pvc, soldável, dn 50mm x 1.1/2", instalado em ramal de distribuição de água - fornecimento e instalação. af_06/2022</t>
  </si>
  <si>
    <t xml:space="preserve">luva com rosca, pvc, soldável, dn 50mm x 1.1/2, instalado em prumada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</si>
  <si>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</si>
  <si>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</si>
  <si>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</si>
  <si>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</si>
  <si>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</si>
  <si>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</si>
  <si>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</si>
  <si>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</si>
  <si>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</si>
  <si>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</si>
  <si>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</si>
  <si>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</si>
  <si>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</si>
  <si>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</si>
  <si>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</si>
  <si>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</si>
  <si>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</si>
  <si>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</si>
  <si>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</si>
  <si>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</si>
  <si>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</si>
  <si>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</si>
  <si>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</si>
  <si>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instalado em prumada de água fornecimento e instalação. af_06/2022</t>
  </si>
  <si>
    <t xml:space="preserve">luva soldável e com rosca, pvc, soldável, dn 25mm x 3/4, instalado em ramal ou sub-ramal de água - fornecimento e instalação. af_06/2022</t>
  </si>
  <si>
    <t xml:space="preserve">luva soldável e com rosca, pvc, soldável, dn 32mm x 1, instalado em prumada de água - fornecimento e instalação. af_06/2022</t>
  </si>
  <si>
    <t xml:space="preserve">luva soldável e com rosca, pvc, soldável, dn 32mm x 1, instalado em ramal de distribuição de água - fornecimento e instalação. af_06/2022</t>
  </si>
  <si>
    <t xml:space="preserve">luva soldável e com rosca, pvc, soldável, dn 32mm x 1,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</si>
  <si>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</si>
  <si>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</si>
  <si>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</si>
  <si>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</si>
  <si>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</si>
  <si>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</si>
  <si>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</si>
  <si>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</si>
  <si>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</si>
  <si>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</si>
  <si>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</si>
  <si>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</si>
  <si>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</si>
  <si>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</si>
  <si>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</si>
  <si>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</si>
  <si>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</si>
  <si>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</si>
  <si>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</si>
  <si>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</si>
  <si>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</si>
  <si>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</si>
  <si>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</si>
  <si>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</si>
  <si>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</si>
  <si>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</si>
  <si>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</si>
  <si>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</si>
  <si>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</si>
  <si>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</si>
  <si>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</si>
  <si>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</si>
  <si>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</si>
  <si>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</si>
  <si>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</si>
  <si>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</si>
  <si>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</si>
  <si>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</si>
  <si>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</si>
  <si>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</si>
  <si>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</si>
  <si>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</si>
  <si>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</si>
  <si>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</si>
  <si>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</si>
  <si>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</si>
  <si>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</si>
  <si>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</si>
  <si>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</si>
  <si>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</si>
  <si>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</si>
  <si>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instalado em ramal ou sub-ramal de água - fornecimento e instalação. af_06/2022</t>
  </si>
  <si>
    <t xml:space="preserve">tê com bucha de latão na bolsa central, pvc, soldável, dn 25mm x 1/2, instalado em ramal ou sub-ramal de água - fornecimento e instalação. af_06/2022</t>
  </si>
  <si>
    <t xml:space="preserve">tê com bucha de latão na bolsa central, pvc, soldável, dn 25mm x 3/4, instalado em ramal ou sub-ramal de água - fornecimento e instalação. af_06/2022</t>
  </si>
  <si>
    <t xml:space="preserve">tê com bucha de latão na bolsa central, pvc, soldável, dn 32mm x 3/4, instalado em ramal de distribuição de água - fornecimento e instalação. af_06/2022</t>
  </si>
  <si>
    <t xml:space="preserve">tê com bucha de latão na bolsa central, pvc, soldável, dn 32mm x 3/4,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</si>
  <si>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</si>
  <si>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</si>
  <si>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</si>
  <si>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</si>
  <si>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</si>
  <si>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</si>
  <si>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</si>
  <si>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</si>
  <si>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</si>
  <si>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</si>
  <si>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</si>
  <si>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</si>
  <si>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</si>
  <si>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</si>
  <si>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</si>
  <si>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</si>
  <si>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</si>
  <si>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</si>
  <si>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</si>
  <si>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</si>
  <si>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</si>
  <si>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</si>
  <si>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</si>
  <si>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</si>
  <si>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</si>
  <si>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</si>
  <si>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</si>
  <si>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</si>
  <si>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</si>
  <si>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</si>
  <si>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</si>
  <si>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</si>
  <si>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</si>
  <si>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</si>
  <si>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</si>
  <si>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</si>
  <si>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instalado em ramal ou sub-ramal de água fornecimento e instalação. af_06/2022</t>
  </si>
  <si>
    <t xml:space="preserve">conector, cpvc, soldável, dn 22mm x 1/2, instalado em ramal ou sub-ramal de água fornecimento e instalação. af_06/2022</t>
  </si>
  <si>
    <t xml:space="preserve">conector, cpvc, soldável, dn 28mm x 1, instalado em ramal de distribuição de água fornecimento e instalação. af_06/2022</t>
  </si>
  <si>
    <t xml:space="preserve">conector, cpvc, soldável, dn 28mm x 1, instalado em ramal ou sub-ramal de água fornecimento e instalação. af_06/2022</t>
  </si>
  <si>
    <t xml:space="preserve">conector, cpvc, soldável, dn 35mm x 1 1/4, instalado em prumada de água fornecimento e instalação. af_06/2022</t>
  </si>
  <si>
    <t xml:space="preserve">conector, cpvc, soldável, dn 35mm x 1 1/4, instalado em ramal de distribuição de água - fornecimento e instalação. af_06/2022</t>
  </si>
  <si>
    <t xml:space="preserve">conector, cpvc, soldável, dn 35mm x 1 1/4, instalado em ramal ou sub-ramal de água fornecimento e instalação. af_06/2022</t>
  </si>
  <si>
    <t xml:space="preserve">conector, cpvc, soldável, dn 42mm x 1.1/2", instalado em ramal de distribuição de água - fornecimento e instalação. af_06/2022</t>
  </si>
  <si>
    <t xml:space="preserve">conector, cpvc, soldável, dn 42mm x 1.1/2, instalado em prumada de água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</si>
  <si>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</si>
  <si>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</si>
  <si>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</si>
  <si>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</si>
  <si>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</si>
  <si>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</si>
  <si>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</si>
  <si>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</si>
  <si>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</si>
  <si>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</si>
  <si>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</si>
  <si>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</si>
  <si>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</si>
  <si>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</si>
  <si>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</si>
  <si>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</si>
  <si>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</si>
  <si>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</si>
  <si>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</si>
  <si>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</si>
  <si>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</si>
  <si>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</si>
  <si>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</si>
  <si>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</si>
  <si>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</si>
  <si>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</si>
  <si>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</si>
  <si>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</si>
  <si>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</si>
  <si>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</si>
  <si>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</si>
  <si>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</si>
  <si>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</si>
  <si>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</si>
  <si>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</si>
  <si>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</si>
  <si>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</si>
  <si>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</si>
  <si>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</si>
  <si>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</si>
  <si>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</si>
  <si>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</si>
  <si>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</si>
  <si>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</si>
  <si>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</si>
  <si>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</si>
  <si>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</si>
  <si>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</si>
  <si>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</si>
  <si>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</si>
  <si>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</si>
  <si>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</si>
  <si>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instalado em ramal de distribuição de água - fornecimento e instalação. af_06/2022</t>
  </si>
  <si>
    <t xml:space="preserve">luva de transição, cpvc, soldável, dn42mm x 1.1/2, instalado em prumada de água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</si>
  <si>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</si>
  <si>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</si>
  <si>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</si>
  <si>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</si>
  <si>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</si>
  <si>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</si>
  <si>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</si>
  <si>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</si>
  <si>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</si>
  <si>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</si>
  <si>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</si>
  <si>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</si>
  <si>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</si>
  <si>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</si>
  <si>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</si>
  <si>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</si>
  <si>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</si>
  <si>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</si>
  <si>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</si>
  <si>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</si>
  <si>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instalado em ramal ou sub-ramal de água fornecimento e instalação. af_06/2022</t>
  </si>
  <si>
    <t xml:space="preserve">te de transição, cpvc, soldável, dn 22mm x 1/2,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</si>
  <si>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</si>
  <si>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</si>
  <si>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</si>
  <si>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</si>
  <si>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</si>
  <si>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</si>
  <si>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</si>
  <si>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</si>
  <si>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</si>
  <si>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</si>
  <si>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</si>
  <si>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</si>
  <si>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</si>
  <si>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</si>
  <si>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</si>
  <si>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</si>
  <si>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</si>
  <si>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</si>
  <si>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</si>
  <si>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</si>
  <si>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</si>
  <si>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</si>
  <si>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</si>
  <si>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</si>
  <si>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</si>
  <si>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</si>
  <si>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</si>
  <si>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</si>
  <si>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</si>
  <si>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</si>
  <si>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</si>
  <si>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</si>
  <si>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</si>
  <si>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</si>
  <si>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</si>
  <si>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</si>
  <si>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</si>
  <si>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</si>
  <si>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</si>
  <si>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</si>
  <si>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</si>
  <si>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</si>
  <si>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</si>
  <si>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</si>
  <si>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</si>
  <si>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</si>
  <si>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</si>
  <si>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</si>
  <si>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</si>
  <si>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</si>
  <si>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</si>
  <si>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</si>
  <si>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</si>
  <si>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</si>
  <si>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</si>
  <si>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</si>
  <si>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</si>
  <si>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</si>
  <si>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</si>
  <si>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</si>
  <si>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</si>
  <si>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</si>
  <si>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</si>
  <si>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</si>
  <si>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</si>
  <si>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</si>
  <si>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</si>
  <si>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</si>
  <si>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</si>
  <si>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</si>
  <si>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</si>
  <si>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</si>
  <si>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</si>
  <si>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</si>
  <si>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</si>
  <si>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</si>
  <si>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</si>
  <si>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</si>
  <si>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</si>
  <si>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</si>
  <si>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</si>
  <si>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</si>
  <si>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</si>
  <si>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</si>
  <si>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</si>
  <si>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</si>
  <si>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</si>
  <si>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</si>
  <si>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</si>
  <si>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</si>
  <si>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</si>
  <si>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</si>
  <si>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</si>
  <si>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</si>
  <si>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</si>
  <si>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</si>
  <si>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</si>
  <si>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</si>
  <si>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</si>
  <si>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</si>
  <si>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</si>
  <si>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</si>
  <si>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</si>
  <si>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</si>
  <si>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</si>
  <si>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</si>
  <si>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</si>
  <si>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</si>
  <si>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</si>
  <si>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</si>
  <si>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</si>
  <si>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</si>
  <si>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</si>
  <si>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</si>
  <si>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</si>
  <si>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</si>
  <si>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</si>
  <si>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</si>
  <si>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</si>
  <si>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</si>
  <si>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</si>
  <si>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</si>
  <si>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</si>
  <si>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</si>
  <si>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</si>
  <si>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</si>
  <si>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</si>
  <si>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</si>
  <si>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</si>
  <si>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divisoria (n2) - painel/vidro - painel c/ mso/comeia e=35mm - perfis simples aco galvanizado pintado. af_10/2025</t>
  </si>
  <si>
    <t xml:space="preserve">divisoria (n2) - painel/vidro - painel de pvc e=35mm - perfis simples aco galvanizado pintado. af_10/2025</t>
  </si>
  <si>
    <t xml:space="preserve">divisoria (n2) - painel/vidro - painel mdf/vidro 6 mm, linha 90 mm - perfis de alumínio extrudado. af_10/2025</t>
  </si>
  <si>
    <t xml:space="preserve">divisoria (n3) - painel/vidro/painel mso/comeia e=35mm - perfis simples aco galvanizado pintado. af_10/2025</t>
  </si>
  <si>
    <t xml:space="preserve">divisoria (n3) - painel/vidro/painel pvc e=35mm - perfis simples aco galvanizado pintado. af_10/2025</t>
  </si>
  <si>
    <t xml:space="preserve">divisoria cega (n1) - painel mdf, linha 90 mm - perfis de alumínio extrudado. af_10/2025</t>
  </si>
  <si>
    <t xml:space="preserve">divisoria cega (n1) - painel mso/comeia e=35mm - perfis simples aco galvanizado pintado. af_10/2025</t>
  </si>
  <si>
    <t xml:space="preserve">divisoria cega (n1) - painel pvc e=35mm - perfis simples aco galvanizado pintado. af_10/2025</t>
  </si>
  <si>
    <t xml:space="preserve">divisoria sanitária, em granito cinza polido, esp = 3cm, assentado com argamassa colante ac iii-e. af_10/2025</t>
  </si>
  <si>
    <t xml:space="preserve">divisoria sanitária, em mármore branco polido, esp = 3cm, assentado com argamassa colante ac iii-e. af_10/2025</t>
  </si>
  <si>
    <t xml:space="preserve">divisoria sanitária, em painel de granilite, esp = 3cm, assentado com argamassa colante ac iii-e. af_10/2025</t>
  </si>
  <si>
    <t xml:space="preserve">divisória (n3) - painel/vidro/painel mdf, linha 90 mm - perfis de aluminio extrudado. af_10/2025</t>
  </si>
  <si>
    <t xml:space="preserve">divisória em vidro temperado 10 mm com porta de correr, inclusive ferragens. af_10/2025</t>
  </si>
  <si>
    <t xml:space="preserve">divisória fixa em vidro temperado 10 mm, sem abertura. af_10/2025_ps</t>
  </si>
  <si>
    <t xml:space="preserve">divisória sala limpa - painel pir 50 mm, perfis de aço galvanizado e acabamento com perfis de aluminio canto arredondado pintado. af_10/2025</t>
  </si>
  <si>
    <t xml:space="preserve">divisória sanitária, tipo cabine, em painéis de pvc, inclusive estrutura, porta e ferragens. af_10/2025</t>
  </si>
  <si>
    <t xml:space="preserve">divisória sanitária, tipo cabine, em painéis estruturais ts, inclusive estrutura, porta e ferragens. af_10/2025</t>
  </si>
  <si>
    <t xml:space="preserve">porta de cabine sanitária em vidro temperado 8mm, inclusive dobradiças, batente, trinco e contra-trinco. af_10/2025</t>
  </si>
  <si>
    <t xml:space="preserve">porta para divisória mdf/vidro 6 mm, linha 90 mm, 0,80 x 2,10 m - perfis de aluminio extrudado, incluso portal, batentes, dobradiças e fechadura. af_10/2025</t>
  </si>
  <si>
    <t xml:space="preserve">porta sala limpa com visor - painel pir 50 mm. af_10/2025</t>
  </si>
  <si>
    <t xml:space="preserve">porta/painel cego para divisória (n1) - painel cego mso/comeia e=35mm, s/ boneca, incluso batente, testeiro, dobradiças e fechadura. af_10/2025</t>
  </si>
  <si>
    <t xml:space="preserve">porta/vidro para divisória (n2) - painel de pvc e=35mm, s/ boneca, incluso batente, testeiro, dobradiças e fechadura. af_10/2025</t>
  </si>
  <si>
    <t xml:space="preserve">abrigo para hidrante, 75x45x17cm, com registro globo angular 45 graus 2 1/2", adaptador storz 2 1/2", mangueira de incêndio 15m 2 1/2" e esguicho em latão 2 1/2" - fornecimento e instalação. af_01/2026</t>
  </si>
  <si>
    <t xml:space="preserve">abrigo para hidrante, 90x60x17cm, com registro globo angular 45 graus 2 1/2", adaptador storz 2 1/2", mangueira de incêndio 20m, redução 2 1/2" x 1 1/2" e esguicho em latão 1 1/2" - fornecimento e instalação. af_01/2026</t>
  </si>
  <si>
    <t xml:space="preserve">acoplamento rígido em aço, conexão ranhurada, dn 50 (2"), instalado em prumadas - fornecimento e instalação. af_01/2026</t>
  </si>
  <si>
    <t xml:space="preserve">acoplamento rígido em aço, conexão ranhurada, dn 65 (2 1/2"), instalado em prumadas - fornecimento e instalação. af_01/2026</t>
  </si>
  <si>
    <t xml:space="preserve">acoplamento rígido em aço, conexão ranhurada, dn 80 (3"), instalado em prumadas - fornecimento e instalação. af_01/2026</t>
  </si>
  <si>
    <t xml:space="preserve">caixa de incêndio 45x75x17cm - fornecimento e instalação. af_01/2026</t>
  </si>
  <si>
    <t xml:space="preserve">caixa de incêndio 60x90x17cm - fornecimento e instalação. af_01/2026</t>
  </si>
  <si>
    <t xml:space="preserve">conjunto de mangueira para combate a incêndio em fibra de poliester pura, com 1.1/2", revestida internamente, comprimento de 15m - fornecimento e instalação. af_01/2026</t>
  </si>
  <si>
    <t xml:space="preserve">curva 45 graus, em aço, conexão ranhurada, dn 50 (2"), instalado em prumadas - fornecimento e instalação. af_01/2026</t>
  </si>
  <si>
    <t xml:space="preserve">curva 45 graus, em aço, conexão ranhurada, dn 65 (2 1/2"), instalado em prumadas - fornecimento e instalação. af_01/2026</t>
  </si>
  <si>
    <t xml:space="preserve">curva 45 graus, em aço, conexão ranhurada, dn 80 (3"), instalado em prumadas - fornecimento e instalação. af_01/2026</t>
  </si>
  <si>
    <t xml:space="preserve">curva 45 graus, em aço, conexão soldada, dn 15 (1/2"), instalado em ramais e sub-ramais de gás - fornecimento e instalação. af_01/2026</t>
  </si>
  <si>
    <t xml:space="preserve">curva 45 graus, em aço, conexão soldada, dn 20 (3/4"), instalado em ramais e sub-ramais de gás - fornecimento e instalação. af_01/2026</t>
  </si>
  <si>
    <t xml:space="preserve">curva 45 graus, em aço, conexão soldada, dn 25 (1"), instalado em ramais e sub-ramais de gás - fornecimento e instalação. af_01/2026</t>
  </si>
  <si>
    <t xml:space="preserve">curva 45 graus, em aço, conexão soldada, dn 25 (1"), instalado em rede de alimentação para hidrante - fornecimento e instalação. af_01/2026</t>
  </si>
  <si>
    <t xml:space="preserve">curva 45 graus, em aço, conexão soldada, dn 25 (1"), instalado em rede de alimentação para sprinkler - fornecimento e instalação. af_01/2026</t>
  </si>
  <si>
    <t xml:space="preserve">curva 45 graus, em aço, conexão soldada, dn 32 (1 1/4"), instalado em rede de alimentação para hidrante - fornecimento e instalação. af_01/2026</t>
  </si>
  <si>
    <t xml:space="preserve">curva 45 graus, em aço, conexão soldada, dn 32 (1 1/4"), instalado em rede de alimentação para sprinkler - fornecimento e instalação. af_01/2026</t>
  </si>
  <si>
    <t xml:space="preserve">curva 45 graus, em aço, conexão soldada, dn 40 (1 1/2"), instalado em rede de alimentação para hidrante - fornecimento e instalação. af_01/2026</t>
  </si>
  <si>
    <t xml:space="preserve">curva 45 graus, em aço, conexão soldada, dn 40 (1 1/2"), instalado em rede de alimentação para sprinkler - fornecimento e instalação. af_01/2026</t>
  </si>
  <si>
    <t xml:space="preserve">curva 45 graus, em aço, conexão soldada, dn 50 (2"), instalado em prumadas - fornecimento e instalação. af_01/2026</t>
  </si>
  <si>
    <t xml:space="preserve">curva 45 graus, em aço, conexão soldada, dn 50 (2"), instalado em rede de alimentação para hidrante - fornecimento e instalação. af_01/2026</t>
  </si>
  <si>
    <t xml:space="preserve">curva 45 graus, em aço, conexão soldada, dn 50 (2"), instalado em rede de alimentação para sprinkler - fornecimento e instalação. af_01/2026</t>
  </si>
  <si>
    <t xml:space="preserve">curva 45 graus, em aço, conexão soldada, dn 65 (2 1/2"), instalado em prumadas - fornecimento e instalação. af_01/2026</t>
  </si>
  <si>
    <t xml:space="preserve">curva 45 graus, em aço, conexão soldada, dn 65 (2 1/2"), instalado em rede de alimentação para hidrante - fornecimento e instalação. af_01/2026</t>
  </si>
  <si>
    <t xml:space="preserve">curva 45 graus, em aço, conexão soldada, dn 65 (2 1/2"), instalado em rede de alimentação para sprinkler - fornecimento e instalação. af_01/2026</t>
  </si>
  <si>
    <t xml:space="preserve">curva 45 graus, em aço, conexão soldada, dn 80 (3"), instalado em prumadas - fornecimento e instalação. af_01/2026</t>
  </si>
  <si>
    <t xml:space="preserve">curva 45 graus, em aço, conexão soldada, dn 80 (3"), instalado em rede de alimentação para hidrante - fornecimento e instalação. af_01/2026</t>
  </si>
  <si>
    <t xml:space="preserve">curva 45 graus, em aço, conexão soldada, dn 80 (3"), instalado em rede de alimentação para sprinkler - fornecimento e instalação. af_01/2026</t>
  </si>
  <si>
    <t xml:space="preserve">curva 90 graus, em aço, conexão ranhurada, dn 50 (2"), instalado em prumadas - fornecimento e instalação. af_01/2026</t>
  </si>
  <si>
    <t xml:space="preserve">curva 90 graus, em aço, conexão ranhurada, dn 65 (2 1/2"), instalado em prumadas - fornecimento e instalação. af_01/2026</t>
  </si>
  <si>
    <t xml:space="preserve">curva 90 graus, em aço, conexão ranhurada, dn 80 (3"), instalado em prumadas - fornecimento e instalação. af_01/2026</t>
  </si>
  <si>
    <t xml:space="preserve">curva 90 graus, em aço, conexão soldada, dn 15 (1/2"), instalado em ramais e sub-ramais de gás - fornecimento e instalação. af_01/2026</t>
  </si>
  <si>
    <t xml:space="preserve">curva 90 graus, em aço, conexão soldada, dn 20 (3/4"), instalado em ramais e sub-ramais de gás - fornecimento e instalação. af_01/2026</t>
  </si>
  <si>
    <t xml:space="preserve">curva 90 graus, em aço, conexão soldada, dn 25 (1"), instalado em ramais e sub-ramais de gás - fornecimento e instalação. af_01/2026</t>
  </si>
  <si>
    <t xml:space="preserve">curva 90 graus, em aço, conexão soldada, dn 25 (1"), instalado em rede de alimentação para hidrante - fornecimento e instalação. af_01/2026</t>
  </si>
  <si>
    <t xml:space="preserve">curva 90 graus, em aço, conexão soldada, dn 25 (1"), instalado em rede de alimentação para sprinkler - fornecimento e instalação. af_01/2026</t>
  </si>
  <si>
    <t xml:space="preserve">curva 90 graus, em aço, conexão soldada, dn 32 (1 1/4"), instalado em rede de alimentação para hidrante - fornecimento e instalação. af_01/2026</t>
  </si>
  <si>
    <t xml:space="preserve">curva 90 graus, em aço, conexão soldada, dn 32 (1 1/4"), instalado em rede de alimentação para sprinkler - fornecimento e instalação. af_01/2026</t>
  </si>
  <si>
    <t xml:space="preserve">curva 90 graus, em aço, conexão soldada, dn 40 (1 1/2"), instalado em rede de alimentação para hidrante - fornecimento e instalação. af_01/2026</t>
  </si>
  <si>
    <t xml:space="preserve">curva 90 graus, em aço, conexão soldada, dn 40 (1 1/2"), instalado em rede de alimentação para sprinkler - fornecimento e instalação. af_01/2026</t>
  </si>
  <si>
    <t xml:space="preserve">curva 90 graus, em aço, conexão soldada, dn 50 (2"), instalado em prumadas - fornecimento e instalação. af_01/2026</t>
  </si>
  <si>
    <t xml:space="preserve">curva 90 graus, em aço, conexão soldada, dn 50 (2"), instalado em rede de alimentação para hidrante - fornecimento e instalação. af_01/2026</t>
  </si>
  <si>
    <t xml:space="preserve">curva 90 graus, em aço, conexão soldada, dn 50 (2"), instalado em rede de alimentação para sprinkler - fornecimento e instalação. af_01/2026</t>
  </si>
  <si>
    <t xml:space="preserve">curva 90 graus, em aço, conexão soldada, dn 65 (2 1/2"), instalado em prumadas - fornecimento e instalação. af_01/2026</t>
  </si>
  <si>
    <t xml:space="preserve">curva 90 graus, em aço, conexão soldada, dn 65 (2 1/2"), instalado em rede de alimentação para hidrante - fornecimento e instalação. af_01/2026</t>
  </si>
  <si>
    <t xml:space="preserve">curva 90 graus, em aço, conexão soldada, dn 65 (2 1/2"), instalado em rede de alimentação para sprinkler - fornecimento e instalação. af_01/2026</t>
  </si>
  <si>
    <t xml:space="preserve">curva 90 graus, em aço, conexão soldada, dn 80 (3"), instalado em prumadas - fornecimento e instalação. af_01/2026</t>
  </si>
  <si>
    <t xml:space="preserve">curva 90 graus, em aço, conexão soldada, dn 80 (3"), instalado em rede de alimentação para hidrante - fornecimento e instalação. af_01/2026</t>
  </si>
  <si>
    <t xml:space="preserve">curva 90 graus, em aço, conexão soldada, dn 80 (3"), instalado em rede de alimentação para sprinkler - fornecimento e instalação. af_01/2026</t>
  </si>
  <si>
    <t xml:space="preserve">extintor de incêndio portátil com carga de co2 de 4 kg, classe bc - fornecimento e instalação. af_01/2026_pe</t>
  </si>
  <si>
    <t xml:space="preserve">extintor de incêndio portátil com carga de co2 de 6 kg, classe bc - fornecimento e instalação. af_01/2026_pe</t>
  </si>
  <si>
    <t xml:space="preserve">extintor de incêndio portátil com carga de pqs de 12 kg, classe bc - fornecimento e instalação. af_01/2026_pe</t>
  </si>
  <si>
    <t xml:space="preserve">extintor de incêndio portátil com carga de pqs de 4 kg, classe bc - fornecimento e instalação. af_01/2026_pe</t>
  </si>
  <si>
    <t xml:space="preserve">extintor de incêndio portátil com carga de pqs de 6 kg, classe bc - fornecimento e instalação. af_01/2026_pe</t>
  </si>
  <si>
    <t xml:space="preserve">extintor de incêndio portátil com carga de pqs de 8 kg, classe bc - fornecimento e instalação. af_01/2026_pe</t>
  </si>
  <si>
    <t xml:space="preserve">extintor de incêndio portátil com carga de água pressurizada de 10 l, classe a - fornecimento e instalação. af_01/2026_pe</t>
  </si>
  <si>
    <t xml:space="preserve">joelho 45 graus, em ferro galvanizado, conexão rosqueada, dn 15 (1/2"), instalado em ramais e sub-ramais de gás - fornecimento e instalação. af_01/2026</t>
  </si>
  <si>
    <t xml:space="preserve">joelho 45 graus, em ferro galvanizado, conexão rosqueada, dn 20 (3/4"), instalado em ramais e sub-ramais de gás - fornecimento e instalação. af_01/2026</t>
  </si>
  <si>
    <t xml:space="preserve">joelho 45 graus, em ferro galvanizado, conexão rosqueada, dn 25 (1"), instalado em ramais e sub-ramais de gás - fornecimento e instalação. af_01/2026</t>
  </si>
  <si>
    <t xml:space="preserve">joelho 45 graus, em ferro galvanizado, conexão rosqueada, dn 25 (1"), instalado em rede de alimentação para sprinkler - fornecimento e instalação. af_01/2026</t>
  </si>
  <si>
    <t xml:space="preserve">joelho 45 graus, em ferro galvanizado, conexão rosqueada, dn 32 (1 1/4"), instalado em rede de alimentação para sprinkler - fornecimento e instalação. af_01/2026</t>
  </si>
  <si>
    <t xml:space="preserve">joelho 45 graus, em ferro galvanizado, conexão rosqueada, dn 40 (1 1/2"), instalado em rede de alimentação para sprinkler - fornecimento e instalação. af_01/2026</t>
  </si>
  <si>
    <t xml:space="preserve">joelho 45 graus, em ferro galvanizado, conexão rosqueada, dn 50 (2"), instalado em rede de alimentação para sprinkler - fornecimento e instalação. af_01/2026</t>
  </si>
  <si>
    <t xml:space="preserve">joelho 45 graus, em ferro galvanizado, conexão rosqueada, dn 65 (2 1/2"), instalado em rede de alimentação para sprinkler - fornecimento e instalação. af_01/2026</t>
  </si>
  <si>
    <t xml:space="preserve">joelho 45 graus, em ferro galvanizado, conexão rosqueada, dn 80 (3"), instalado em rede de alimentação para hidrante - fornecimento e instalação. af_01/2026</t>
  </si>
  <si>
    <t xml:space="preserve">joelho 45 graus, em ferro galvanizado, conexão rosqueada, dn 80 (3"), instalado em rede de alimentação para sprinkler - fornecimento e instalação. af_01/2026</t>
  </si>
  <si>
    <t xml:space="preserve">joelho 45 graus, em ferro galvanizado, dn 25 (1"), conexão rosqueada, instalado em rede de alimentação para hidrante - fornecimento e instalação. af_01/2026</t>
  </si>
  <si>
    <t xml:space="preserve">joelho 45 graus, em ferro galvanizado, dn 32 (1 1/4"), conexão rosqueada, instalado em rede de alimentação para hidrante - fornecimento e instalação. af_01/2026</t>
  </si>
  <si>
    <t xml:space="preserve">joelho 45 graus, em ferro galvanizado, dn 40 (1 1/2"), conexão rosqueada, instalado em rede de alimentação para hidrante - fornecimento e instalação. af_01/2026</t>
  </si>
  <si>
    <t xml:space="preserve">joelho 45 graus, em ferro galvanizado, dn 50 (2"), conexão rosqueada, instalado em prumadas - fornecimento e instalação. af_01/2026</t>
  </si>
  <si>
    <t xml:space="preserve">joelho 45 graus, em ferro galvanizado, dn 50 (2"), conexão rosqueada, instalado em rede de alimentação para hidrante - fornecimento e instalação. af_01/2026</t>
  </si>
  <si>
    <t xml:space="preserve">joelho 45 graus, em ferro galvanizado, dn 65 (2 1/2"), conexão rosqueada, instalado em prumadas - fornecimento e instalação. af_01/2026</t>
  </si>
  <si>
    <t xml:space="preserve">joelho 45 graus, em ferro galvanizado, dn 65 (2 1/2"), conexão rosqueada, instalado em rede de alimentação para hidrante - fornecimento e instalação. af_01/2026</t>
  </si>
  <si>
    <t xml:space="preserve">joelho 45 graus, em ferro galvanizado, dn 80 (3"), conexão rosqueada, instalado em prumadas - fornecimento e instalação. af_01/2026</t>
  </si>
  <si>
    <t xml:space="preserve">joelho 90 graus, em ferro galvanizado, conexão rosqueada, dn 15 (1/2"), instalado em ramais e sub-ramais de gás - fornecimento e instalação. af_01/2026</t>
  </si>
  <si>
    <t xml:space="preserve">joelho 90 graus, em ferro galvanizado, conexão rosqueada, dn 20 (3/4"), instalado em ramais e sub-ramais de gás - fornecimento e instalação. af_01/2026</t>
  </si>
  <si>
    <t xml:space="preserve">joelho 90 graus, em ferro galvanizado, conexão rosqueada, dn 25 (1"), instalado em ramais e sub-ramais de gás - fornecimento e instalação. af_01/2026</t>
  </si>
  <si>
    <t xml:space="preserve">joelho 90 graus, em ferro galvanizado, conexão rosqueada, dn 25 (1"), instalado em rede de alimentação para sprinkler - fornecimento e instalação. af_01/2026</t>
  </si>
  <si>
    <t xml:space="preserve">joelho 90 graus, em ferro galvanizado, conexão rosqueada, dn 32 (1 1/4"), instalado em rede de alimentação para sprinkler - fornecimento e instalação. af_01/2026</t>
  </si>
  <si>
    <t xml:space="preserve">joelho 90 graus, em ferro galvanizado, conexão rosqueada, dn 40 (1 1/2"), instalado em rede de alimentação para sprinkler - fornecimento e instalação. af_01/2026</t>
  </si>
  <si>
    <t xml:space="preserve">joelho 90 graus, em ferro galvanizado, conexão rosqueada, dn 50 (2"), instalado em rede de alimentação para sprinkler - fornecimento e instalação. af_01/2026</t>
  </si>
  <si>
    <t xml:space="preserve">joelho 90 graus, em ferro galvanizado, conexão rosqueada, dn 65 (2 1/2"), instalado em rede de alimentação para sprinkler - fornecimento e instalação. af_01/2026</t>
  </si>
  <si>
    <t xml:space="preserve">joelho 90 graus, em ferro galvanizado, conexão rosqueada, dn 80 (3"), instalado em rede de alimentação para hidrante - fornecimento e instalação. af_01/2026</t>
  </si>
  <si>
    <t xml:space="preserve">joelho 90 graus, em ferro galvanizado, conexão rosqueada, dn 80 (3"), instalado em rede de alimentação para sprinkler - fornecimento e instalação. af_01/2026</t>
  </si>
  <si>
    <t xml:space="preserve">joelho 90 graus, em ferro galvanizado, dn 25 (1"), conexão rosqueada, instalado em rede de alimentação para hidrante - fornecimento e instalação. af_01/2026</t>
  </si>
  <si>
    <t xml:space="preserve">joelho 90 graus, em ferro galvanizado, dn 32 (1 1/4"), conexão rosqueada, instalado em rede de alimentação para hidrante - fornecimento e instalação. af_01/2026</t>
  </si>
  <si>
    <t xml:space="preserve">joelho 90 graus, em ferro galvanizado, dn 40 (1 1/2"), conexão rosqueada, instalado em rede de alimentação para hidrante - fornecimento e instalação. af_01/2026</t>
  </si>
  <si>
    <t xml:space="preserve">joelho 90 graus, em ferro galvanizado, dn 50 (2"), conexão rosqueada, instalado em prumadas - fornecimento e instalação. af_01/2026</t>
  </si>
  <si>
    <t xml:space="preserve">joelho 90 graus, em ferro galvanizado, dn 50 (2"), conexão rosqueada, instalado em rede de alimentação para hidrante - fornecimento e instalação. af_01/2026</t>
  </si>
  <si>
    <t xml:space="preserve">joelho 90 graus, em ferro galvanizado, dn 65 (2 1/2"), conexão rosqueada, instalado em prumadas - fornecimento e instalação. af_01/2026</t>
  </si>
  <si>
    <t xml:space="preserve">joelho 90 graus, em ferro galvanizado, dn 65 (2 1/2"), conexão rosqueada, instalado em rede de alimentação para hidrante - fornecimento e instalação. af_01/2026</t>
  </si>
  <si>
    <t xml:space="preserve">joelho 90 graus, em ferro galvanizado, dn 80 (3"), conexão rosqueada, instalado em prumadas - fornecimento e instalação. af_01/2026</t>
  </si>
  <si>
    <t xml:space="preserve">joelho 90°, em ferro galvanizado, 4", conexão rosqueada, instalado em prumadas - fornecimento e instalação. af_01/2026</t>
  </si>
  <si>
    <t xml:space="preserve">joelho 90°, em ferro galvanizado, 4", conexão rosqueada, instalado em rede de alimentação para hidrante - fornecimento e instalação. af_01/2026</t>
  </si>
  <si>
    <t xml:space="preserve">luva com redução, em aço, conexão soldada, dn 20 x 15 mm (3/4" x 1/2"), instalado em ramais e sub-ramais de gás - fornecimento e instalação. af_01/2026</t>
  </si>
  <si>
    <t xml:space="preserve">luva com redução, em aço, conexão soldada, dn 25 x 20 mm (1 x 3/4"), instalado em rede de alimentação para hidrante - fornecimento e instalação. af_01/2026</t>
  </si>
  <si>
    <t xml:space="preserve">luva com redução, em aço, conexão soldada, dn 25 x 20 mm (1" x 3/4"), instalado em ramais e sub-ramais de gás - fornecimento e instalação. af_01/2026</t>
  </si>
  <si>
    <t xml:space="preserve">luva com redução, em aço, conexão soldada, dn 25 x 20 mm (1" x 3/4"), instalado em rede de alimentação para sprinkler - fornecimento e instalação. af_01/2026</t>
  </si>
  <si>
    <t xml:space="preserve">luva com redução, em aço, conexão soldada, dn 32 x 25 mm (1 1/4" x 1"), instalado em rede de alimentação para hidrante - fornecimento e instalação. af_01/2026</t>
  </si>
  <si>
    <t xml:space="preserve">luva com redução, em aço, conexão soldada, dn 32 x 25 mm (1 1/4" x 1"), instalado em rede de alimentação para sprinkler - fornecimento e instalação. af_01/2026</t>
  </si>
  <si>
    <t xml:space="preserve">luva com redução, em aço, conexão soldada, dn 40 x 32 mm (1 1/2" x 1 1/4"), instalado em rede de alimentação para hidrante - fornecimento e instalação. af_01/2026</t>
  </si>
  <si>
    <t xml:space="preserve">luva com redução, em aço, conexão soldada, dn 40 x 32 mm (1 1/2" x 1 1/4"), instalado em rede de alimentação para sprinkler - fornecimento e instalação. af_01/2026</t>
  </si>
  <si>
    <t xml:space="preserve">luva com redução, em aço, conexão soldada, dn 50 x 40 mm (2 x 1 1/2"), instalado em prumadas - fornecimento e instalação. af_01/2026</t>
  </si>
  <si>
    <t xml:space="preserve">luva com redução, em aço, conexão soldada, dn 50 x 40 mm (2" x 1 1/2"), instalado em rede de alimentação para hidrante - fornecimento e instalação. af_01/2026</t>
  </si>
  <si>
    <t xml:space="preserve">luva com redução, em aço, conexão soldada, dn 50 x 40 mm (2" x 1 1/2"), instalado em rede de alimentação para sprinkler - fornecimento e instalação. af_01/2026</t>
  </si>
  <si>
    <t xml:space="preserve">luva com redução, em aço, conexão soldada, dn 65 x 50 mm (2 1/2" x 2"), instalado em prumadas - fornecimento e instalação. af_01/2026</t>
  </si>
  <si>
    <t xml:space="preserve">luva com redução, em aço, conexão soldada, dn 65 x 50 mm (2 1/2" x 2"), instalado em rede de alimentação para hidrante - fornecimento e instalação. af_01/2026</t>
  </si>
  <si>
    <t xml:space="preserve">luva com redução, em aço, conexão soldada, dn 65 x 50 mm (2 1/2" x 2"), instalado em rede de alimentação para sprinkler - fornecimento e instalação. af_01/2026</t>
  </si>
  <si>
    <t xml:space="preserve">luva com redução, em aço, conexão soldada, dn 80 x 65 mm (3" x 2 1/2"), instalado em prumadas - fornecimento e instalação. af_01/2026</t>
  </si>
  <si>
    <t xml:space="preserve">luva com redução, em aço, conexão soldada, dn 80 x 65 mm (3" x 2 1/2"), instalado em rede de alimentação para hidrante - fornecimento e instalação. af_01/2026</t>
  </si>
  <si>
    <t xml:space="preserve">luva com redução, em aço, conexão soldada, dn 80 x 65 mm (3" x 2 1/2"), instalado em rede de alimentação para sprinkler - fornecimento e instalação. af_01/2026</t>
  </si>
  <si>
    <t xml:space="preserve">luva de redução, em ferro galvanizado, 1 1/2" x 1 1/4", conexão rosqueada, instalado em rede de alimentação para hidrante - fornecimento e instalação. af_01/2026</t>
  </si>
  <si>
    <t xml:space="preserve">luva de redução, em ferro galvanizado, 1 1/2" x 1 1/4", conexão rosqueada, instalado em rede de alimentação para sprinkler - fornecimento e instalação. af_01/2026</t>
  </si>
  <si>
    <t xml:space="preserve">luva de redução, em ferro galvanizado, 1 1/2" x 1", conexão rosqueada, instalado em rede de alimentação para hidrante - fornecimento e instalação. af_01/2026</t>
  </si>
  <si>
    <t xml:space="preserve">luva de redução, em ferro galvanizado, 1 1/2" x 1", conexão rosqueada, instalado em rede de alimentação para sprinkler - fornecimento e instalação. af_01/2026</t>
  </si>
  <si>
    <t xml:space="preserve">luva de redução, em ferro galvanizado, 1 1/2" x 3/4", conexão rosqueada, instalado em rede de alimentação para hidrante - fornecimento e instalação. af_01/2026</t>
  </si>
  <si>
    <t xml:space="preserve">luva de redução, em ferro galvanizado, 1 1/2" x 3/4", conexão rosqueada, instalado em rede de alimentação para sprinkler - fornecimento e instalação. af_01/2026</t>
  </si>
  <si>
    <t xml:space="preserve">luva de redução, em ferro galvanizado, 1 1/4" x 1", conexão rosqueada, instalado em rede de alimentação para hidrante - fornecimento e instalação. af_01/2026</t>
  </si>
  <si>
    <t xml:space="preserve">luva de redução, em ferro galvanizado, 1 1/4" x 1", conexão rosqueada, instalado em rede de alimentação para sprinkler - fornecimento e instalação. af_01/2026</t>
  </si>
  <si>
    <t xml:space="preserve">luva de redução, em ferro galvanizado, 1 1/4" x 1/2", conexão rosqueada, instalado em rede de alimentação para hidrante - fornecimento e instalação. af_01/2026</t>
  </si>
  <si>
    <t xml:space="preserve">luva de redução, em ferro galvanizado, 1 1/4" x 1/2", conexão rosqueada, instalado em rede de alimentação para sprinkler - fornecimento e instalação. af_01/2026</t>
  </si>
  <si>
    <t xml:space="preserve">luva de redução, em ferro galvanizado, 1 1/4" x 3/4", conexão rosqueada, instalado em rede de alimentação para hidrante - fornecimento e instalação. af_01/2026</t>
  </si>
  <si>
    <t xml:space="preserve">luva de redução, em ferro galvanizado, 1 1/4" x 3/4", conexão rosqueada, instalado em rede de alimentação para sprinkler - fornecimento e instalação. af_01/2026</t>
  </si>
  <si>
    <t xml:space="preserve">luva de redução, em ferro galvanizado, 1" x 1/2", conexão rosqueada, instalado em rede de alimentação para hidrante - fornecimento e instalação. af_01/2026</t>
  </si>
  <si>
    <t xml:space="preserve">luva de redução, em ferro galvanizado, 1" x 1/2", conexão rosqueada, instalado em rede de alimentação para sprinkler - fornecimento e instalação. af_01/2026</t>
  </si>
  <si>
    <t xml:space="preserve">luva de redução, em ferro galvanizado, 1" x 3/4", conexão rosqueada, instalado em rede de alimentação para hidrante - fornecimento e instalação. af_01/2026</t>
  </si>
  <si>
    <t xml:space="preserve">luva de redução, em ferro galvanizado, 1" x 3/4", conexão rosqueada, instalado em rede de alimentação para sprinkler - fornecimento e instalação. af_01/2026</t>
  </si>
  <si>
    <t xml:space="preserve">luva de redução, em ferro galvanizado, 2 1/2" x 1 1/2", conexão rosqueada, instalado em prumadas - fornecimento e instalação. af_01/2026</t>
  </si>
  <si>
    <t xml:space="preserve">luva de redução, em ferro galvanizado, 2 1/2" x 1 1/2", conexão rosqueada, instalado em rede de alimentação para hidrante - fornecimento e instalação. af_01/2026</t>
  </si>
  <si>
    <t xml:space="preserve">luva de redução, em ferro galvanizado, 2 1/2" x 1 1/2", conexão rosqueada, instalado em rede de alimentação para sprinkler - fornecimento e instalação. af_01/2026</t>
  </si>
  <si>
    <t xml:space="preserve">luva de redução, em ferro galvanizado, 2 1/2" x 2", conexão rosqueada, instalado em prumadas - fornecimento e instalação. af_01/2026</t>
  </si>
  <si>
    <t xml:space="preserve">luva de redução, em ferro galvanizado, 2 1/2" x 2", conexão rosqueada, instalado em rede de alimentação para hidrante - fornecimento e instalação. af_01/2026</t>
  </si>
  <si>
    <t xml:space="preserve">luva de redução, em ferro galvanizado, 2 1/2" x 2", conexão rosqueada, instalado em rede de alimentação para sprinkler - fornecimento e instalação. af_01/2026</t>
  </si>
  <si>
    <t xml:space="preserve">luva de redução, em ferro galvanizado, 2" x 1 1/2", conexão rosqueada, instalado em prumadas - fornecimento e instalação. af_01/2026</t>
  </si>
  <si>
    <t xml:space="preserve">luva de redução, em ferro galvanizado, 2" x 1 1/2", conexão rosqueada, instalado em rede de alimentação para hidrante - fornecimento e instalação. af_01/2026</t>
  </si>
  <si>
    <t xml:space="preserve">luva de redução, em ferro galvanizado, 2" x 1 1/2", conexão rosqueada, instalado em rede de alimentação para sprinkler - fornecimento e instalação. af_01/2026</t>
  </si>
  <si>
    <t xml:space="preserve">luva de redução, em ferro galvanizado, 2" x 1 1/4", conexão rosqueada, instalado em prumadas - fornecimento e instalação. af_01/2026</t>
  </si>
  <si>
    <t xml:space="preserve">luva de redução, em ferro galvanizado, 2" x 1 1/4", conexão rosqueada, instalado em rede de alimentação para hidrante - fornecimento e instalação. af_01/2026</t>
  </si>
  <si>
    <t xml:space="preserve">luva de redução, em ferro galvanizado, 2" x 1 1/4", conexão rosqueada, instalado em rede de alimentação para sprinkler - fornecimento e instalação. af_01/2026</t>
  </si>
  <si>
    <t xml:space="preserve">luva de redução, em ferro galvanizado, 2" x 1", conexão rosqueada, instalado em prumadas - fornecimento e instalação. af_01/2026</t>
  </si>
  <si>
    <t xml:space="preserve">luva de redução, em ferro galvanizado, 2" x 1", conexão rosqueada, instalado em rede de alimentação para hidrante - fornecimento e instalação. af_01/2026</t>
  </si>
  <si>
    <t xml:space="preserve">luva de redução, em ferro galvanizado, 2" x 1", conexão rosqueada, instalado em rede de alimentação para sprinkler - fornecimento e instalação. af_01/2026</t>
  </si>
  <si>
    <t xml:space="preserve">luva de redução, em ferro galvanizado, 3" x 1 1/2", conexão rosqueada, instalado em prumadas - fornecimento e instalação. af_01/2026</t>
  </si>
  <si>
    <t xml:space="preserve">luva de redução, em ferro galvanizado, 3" x 2 1/2", conexão rosqueada, instalado em prumadas - fornecimento e instalação. af_01/2026</t>
  </si>
  <si>
    <t xml:space="preserve">luva de redução, em ferro galvanizado, 3" x 2 1/2", conexão rosqueada, instalado em rede de alimentação para hidrante - fornecimento e instalação. af_01/2026</t>
  </si>
  <si>
    <t xml:space="preserve">luva de redução, em ferro galvanizado, 3" x 2 1/2", conexão rosqueada, instalado em rede de alimentação para sprinkler - fornecimento e instalação. af_01/2026</t>
  </si>
  <si>
    <t xml:space="preserve">luva de redução, em ferro galvanizado, 3" x 2", conexão rosqueada, instalado em prumadas - fornecimento e instalação. af_01/2026</t>
  </si>
  <si>
    <t xml:space="preserve">luva de redução, em ferro galvanizado, 3" x 2", conexão rosqueada, instalado em rede de alimentação para hidrante - fornecimento e instalação. af_01/2026</t>
  </si>
  <si>
    <t xml:space="preserve">luva de redução, em ferro galvanizado, 3" x 2", conexão rosqueada, instalado em rede de alimentação para sprinkler - fornecimento e instalação. af_01/2026</t>
  </si>
  <si>
    <t xml:space="preserve">luva de redução, em ferro galvanizado, 3/4" x 1/2", conexão rosqueada, instalado em ramais e sub-ramais de gás - fornecimento e instalação. af_01/2026</t>
  </si>
  <si>
    <t xml:space="preserve">luva de redução, em ferro galvanizado, 4" x 2 1/2", conexão rosqueada, instalado em prumadas - fornecimento e instalação. af_01/2026</t>
  </si>
  <si>
    <t xml:space="preserve">luva de redução, em ferro galvanizado, 4" x 2 1/2", conexão rosqueada, instalado em rede de alimentação para hidrante - fornecimento e instalação. af_01/2026</t>
  </si>
  <si>
    <t xml:space="preserve">luva de redução, em ferro galvanizado, 4" x 2", conexão rosqueada, instalado em prumadas - fornecimento e instalação. af_01/2026</t>
  </si>
  <si>
    <t xml:space="preserve">luva de redução, em ferro galvanizado, 4" x 2", conexão rosqueada, instalado em rede de alimentação para hidrante - fornecimento e instalação. af_01/2026</t>
  </si>
  <si>
    <t xml:space="preserve">luva de redução, em ferro galvanizado, 4" x 3", conexão rosqueada, instalado em prumadas - fornecimento e instalação. af_01/2026</t>
  </si>
  <si>
    <t xml:space="preserve">luva de redução, em ferro galvanizado, 4" x 3", conexão rosqueada, instalado em rede de alimentação para hidrante - fornecimento e instalação. af_01/2026</t>
  </si>
  <si>
    <t xml:space="preserve">luva, em aço, conexão soldada, dn 15 (1/2"), instalado em ramais e sub-ramais de gás - fornecimento e instalação. af_01/2026</t>
  </si>
  <si>
    <t xml:space="preserve">luva, em aço, conexão soldada, dn 20 (3/4"), instalado em ramais e sub-ramais de gás - fornecimento e instalação. af_01/2026</t>
  </si>
  <si>
    <t xml:space="preserve">luva, em aço, conexão soldada, dn 25 (1"), instalado em ramais e sub-ramais de gás - fornecimento e instalação. af_01/2026</t>
  </si>
  <si>
    <t xml:space="preserve">luva, em aço, conexão soldada, dn 25 (1"), instalado em rede de alimentação para hidrante - fornecimento e instalação. af_01/2026</t>
  </si>
  <si>
    <t xml:space="preserve">luva, em aço, conexão soldada, dn 25 (1"), instalado em rede de alimentação para sprinkler - fornecimento e instalação. af_01/2026</t>
  </si>
  <si>
    <t xml:space="preserve">luva, em aço, conexão soldada, dn 32 (1 1/4"), instalado em rede de alimentação para hidrante - fornecimento e instalação. af_01/2026</t>
  </si>
  <si>
    <t xml:space="preserve">luva, em aço, conexão soldada, dn 32 (1 1/4"), instalado em rede de alimentação para sprinkler - fornecimento e instalação. af_01/2026</t>
  </si>
  <si>
    <t xml:space="preserve">luva, em aço, conexão soldada, dn 40 (1 1/2"), instalado em rede de alimentação para hidrante - fornecimento e instalação. af_01/2026</t>
  </si>
  <si>
    <t xml:space="preserve">luva, em aço, conexão soldada, dn 40 (1 1/2"), instalado em rede de alimentação para sprinkler - fornecimento e instalação. af_01/2026</t>
  </si>
  <si>
    <t xml:space="preserve">luva, em aço, conexão soldada, dn 50 (2"), instalado em prumadas - fornecimento e instalação. af_01/2026</t>
  </si>
  <si>
    <t xml:space="preserve">luva, em aço, conexão soldada, dn 50 (2"), instalado em rede de alimentação para hidrante - fornecimento e instalação. af_01/2026</t>
  </si>
  <si>
    <t xml:space="preserve">luva, em aço, conexão soldada, dn 50 (2"), instalado em rede de alimentação para sprinkler - fornecimento e instalação. af_01/2026</t>
  </si>
  <si>
    <t xml:space="preserve">luva, em aço, conexão soldada, dn 65 (2 1/2"), instalado em prumadas - fornecimento e instalação. af_01/2026</t>
  </si>
  <si>
    <t xml:space="preserve">luva, em aço, conexão soldada, dn 65 (2 1/2"), instalado em rede de alimentação para hidrante - fornecimento e instalação. af_01/2026</t>
  </si>
  <si>
    <t xml:space="preserve">luva, em aço, conexão soldada, dn 65 (2 1/2"), instalado em rede de alimentação para sprinkler - fornecimento e instalação. af_01/2026</t>
  </si>
  <si>
    <t xml:space="preserve">luva, em aço, conexão soldada, dn 80 (3"), instalado em prumadas - fornecimento e instalação. af_01/2026</t>
  </si>
  <si>
    <t xml:space="preserve">luva, em aço, conexão soldada, dn 80 (3"), instalado em rede de alimentação para hidrante - fornecimento e instalação. af_01/2026</t>
  </si>
  <si>
    <t xml:space="preserve">luva, em aço, conexão soldada, dn 80 (3"), instalado em rede de alimentação para sprinkler - fornecimento e instalação. af_01/2026</t>
  </si>
  <si>
    <t xml:space="preserve">luva, em ferro galvanizado, 4", conexão rosqueada, instalado em prumadas - fornecimento e instalação. af_01/2026</t>
  </si>
  <si>
    <t xml:space="preserve">luva, em ferro galvanizado, 4", conexão rosqueada, instalado em rede de alimentação para hidrante - fornecimento e instalação. af_01/2026</t>
  </si>
  <si>
    <t xml:space="preserve">luva, em ferro galvanizado, conexão rosqueada, dn 15 (1/2"), instalado em ramais e sub-ramais de gás - fornecimento e instalação. af_01/2026</t>
  </si>
  <si>
    <t xml:space="preserve">luva, em ferro galvanizado, conexão rosqueada, dn 20 (3/4"), instalado em ramais e sub-ramais de gás - fornecimento e instalação. af_01/2026</t>
  </si>
  <si>
    <t xml:space="preserve">luva, em ferro galvanizado, conexão rosqueada, dn 25 (1"), instalado em ramais e sub-ramais de gás - fornecimento e instalação. af_01/2026</t>
  </si>
  <si>
    <t xml:space="preserve">luva, em ferro galvanizado, conexão rosqueada, dn 25 (1"), instalado em rede de alimentação para sprinkler - fornecimento e instalação. af_01/2026</t>
  </si>
  <si>
    <t xml:space="preserve">luva, em ferro galvanizado, conexão rosqueada, dn 32 (1 1/4"), instalado em rede de alimentação para sprinkler - fornecimento e instalação. af_01/2026</t>
  </si>
  <si>
    <t xml:space="preserve">luva, em ferro galvanizado, conexão rosqueada, dn 40 (1 1/2"), instalado em rede de alimentação para sprinkler - fornecimento e instalação. af_01/2026</t>
  </si>
  <si>
    <t xml:space="preserve">luva, em ferro galvanizado, conexão rosqueada, dn 50 (2"), instalado em rede de alimentação para sprinkler - fornecimento e instalação. af_01/2026</t>
  </si>
  <si>
    <t xml:space="preserve">luva, em ferro galvanizado, conexão rosqueada, dn 65 (2 1/2"), instalado em rede de alimentação para sprinkler - fornecimento e instalação. af_01/2026</t>
  </si>
  <si>
    <t xml:space="preserve">luva, em ferro galvanizado, conexão rosqueada, dn 80 (3"), instalado em rede de alimentação para sprinkler - fornecimento e instalação. af_01/2026</t>
  </si>
  <si>
    <t xml:space="preserve">luva, em ferro galvanizado, dn 25 (1"), conexão rosqueada, instalado em rede de alimentação para hidrante - fornecimento e instalação. af_01/2026</t>
  </si>
  <si>
    <t xml:space="preserve">luva, em ferro galvanizado, dn 32 (1 1/4"), conexão rosqueada, instalado em rede de alimentação para hidrante - fornecimento e instalação. af_01/2026</t>
  </si>
  <si>
    <t xml:space="preserve">luva, em ferro galvanizado, dn 40 (1 1/2"), conexão rosqueada, instalado em rede de alimentação para hidrante - fornecimento e instalação. af_01/2026</t>
  </si>
  <si>
    <t xml:space="preserve">luva, em ferro galvanizado, dn 50 (2"), conexão rosqueada, instalado em prumadas - fornecimento e instalação. af_01/2026</t>
  </si>
  <si>
    <t xml:space="preserve">luva, em ferro galvanizado, dn 50 (2"), conexão rosqueada, instalado em rede de alimentação para hidrante - fornecimento e instalação. af_01/2026</t>
  </si>
  <si>
    <t xml:space="preserve">luva, em ferro galvanizado, dn 65 (2 1/2"), conexão rosqueada, instalado em prumadas - fornecimento e instalação. af_01/2026</t>
  </si>
  <si>
    <t xml:space="preserve">luva, em ferro galvanizado, dn 65 (2 1/2"), conexão rosqueada, instalado em rede de alimentação para hidrante - fornecimento e instalação. af_01/2026</t>
  </si>
  <si>
    <t xml:space="preserve">luva, em ferro galvanizado, dn 80 (3"), conexão rosqueada, instalado em prumadas - fornecimento e instalação. af_01/2026</t>
  </si>
  <si>
    <t xml:space="preserve">luva, em ferro galvanizado, dn 80 (3"), conexão rosqueada, instalado em rede de alimentação para hidrante - fornecimento e instalação. af_01/2026</t>
  </si>
  <si>
    <t xml:space="preserve">manômetro 0 a 200 psi (0 a 14 kgf/cm2), d = 50mm - fornecimento e instalação. af_01/2026</t>
  </si>
  <si>
    <t xml:space="preserve">niple, em ferro galvanizado, 4", conexão rosqueada, instalado em prumadas - fornecimento e instalação. af_01/2026</t>
  </si>
  <si>
    <t xml:space="preserve">niple, em ferro galvanizado, 4", conexão rosqueada, instalado em rede de alimentação para hidrante - fornecimento e instalação. af_01/2026</t>
  </si>
  <si>
    <t xml:space="preserve">niple, em ferro galvanizado, conexão rosqueada, dn 15 (1/2"), instalado em ramais e sub-ramais de gás - fornecimento e instalação. af_01/2026</t>
  </si>
  <si>
    <t xml:space="preserve">niple, em ferro galvanizado, conexão rosqueada, dn 20 (3/4"), instalado em ramais e sub-ramais de gás - fornecimento e instalação. af_01/2026</t>
  </si>
  <si>
    <t xml:space="preserve">niple, em ferro galvanizado, conexão rosqueada, dn 25 (1"), instalado em ramais e sub-ramais de gás - fornecimento e instalação. af_01/2026</t>
  </si>
  <si>
    <t xml:space="preserve">niple, em ferro galvanizado, conexão rosqueada, dn 25 (1"), instalado em rede de alimentação para sprinkler - fornecimento e instalação. af_01/2026</t>
  </si>
  <si>
    <t xml:space="preserve">niple, em ferro galvanizado, conexão rosqueada, dn 32 (1 1/4"), instalado em rede de alimentação para sprinkler - fornecimento e instalação. af_01/2026</t>
  </si>
  <si>
    <t xml:space="preserve">niple, em ferro galvanizado, conexão rosqueada, dn 40 (1 1/2"), instalado em rede de alimentação para sprinkler - fornecimento e instalação. af_01/2026</t>
  </si>
  <si>
    <t xml:space="preserve">niple, em ferro galvanizado, conexão rosqueada, dn 50 (2"), instalado em rede de alimentação para sprinkler - fornecimento e instalação. af_01/2026</t>
  </si>
  <si>
    <t xml:space="preserve">niple, em ferro galvanizado, conexão rosqueada, dn 65 (2 1/2"), instalado em rede de alimentação para sprinkler - fornecimento e instalação. af_01/2026</t>
  </si>
  <si>
    <t xml:space="preserve">niple, em ferro galvanizado, conexão rosqueada, dn 80 (3"), instalado em rede de alimentação para sprinkler - fornecimento e instalação. af_01/2026</t>
  </si>
  <si>
    <t xml:space="preserve">niple, em ferro galvanizado, dn 25 (1"), conexão rosqueada, instalado em rede de alimentação para hidrante - fornecimento e instalação. af_01/2026</t>
  </si>
  <si>
    <t xml:space="preserve">niple, em ferro galvanizado, dn 32 (1 1/4"), conexão rosqueada, instalado em rede de alimentação para hidrante - fornecimento e instalação. af_01/2026</t>
  </si>
  <si>
    <t xml:space="preserve">niple, em ferro galvanizado, dn 40 (1 1/2"), conexão rosqueada, instalado em rede de alimentação para hidrante - fornecimento e instalação. af_01/2026</t>
  </si>
  <si>
    <t xml:space="preserve">niple, em ferro galvanizado, dn 50 (2"), conexão rosqueada, instalado em prumadas - fornecimento e instalação. af_01/2026</t>
  </si>
  <si>
    <t xml:space="preserve">niple, em ferro galvanizado, dn 50 (2"), conexão rosqueada, instalado em rede de alimentação para hidrante - fornecimento e instalação. af_01/2026</t>
  </si>
  <si>
    <t xml:space="preserve">niple, em ferro galvanizado, dn 65 (2 1/2"), conexão rosqueada, instalado em prumadas - fornecimento e instalação. af_01/2026</t>
  </si>
  <si>
    <t xml:space="preserve">niple, em ferro galvanizado, dn 65 (2 1/2"), conexão rosqueada, instalado em rede de alimentação para hidrante - fornecimento e instalação. af_01/2026</t>
  </si>
  <si>
    <t xml:space="preserve">niple, em ferro galvanizado, dn 80 (3"), conexão rosqueada, instalado em prumadas - fornecimento e instalação. af_01/2026</t>
  </si>
  <si>
    <t xml:space="preserve">niple, em ferro galvanizado, dn 80 (3"), conexão rosqueada, instalado em rede de alimentação para hidrante - fornecimento e instalação. af_01/2026</t>
  </si>
  <si>
    <t xml:space="preserve">registro de recalque, hidrante subterrâneo predial, 65 mm - fornecimento e instalação. af_01/2026</t>
  </si>
  <si>
    <t xml:space="preserve">sprinkler tipo pendente, 68 °c, união por rosca dn 15 (1/2") - fornecimento e instalação. af_01/2026</t>
  </si>
  <si>
    <t xml:space="preserve">tubo de aço galvanizado com costura, classe média, conexão ranhurada, dn 50 (2"), instalado em prumadas - fornecimento e instalação. af_01/2026</t>
  </si>
  <si>
    <t xml:space="preserve">tubo de aço galvanizado com costura, classe média, conexão ranhurada, dn 65 (2 1/2"), instalado em prumadas - fornecimento e instalação. af_01/2026</t>
  </si>
  <si>
    <t xml:space="preserve">tubo de aço galvanizado com costura, classe média, conexão ranhurada, dn 80 (3"), instalado em prumadas - fornecimento e instalação. af_01/2026</t>
  </si>
  <si>
    <t xml:space="preserve">tubo de aço galvanizado com costura, classe média, conexão rosqueada, dn 15 (1/2"), instalado em ramais e sub-ramais de gás - fornecimento e instalação. af_01/2026</t>
  </si>
  <si>
    <t xml:space="preserve">tubo de aço galvanizado com costura, classe média, conexão rosqueada, dn 20 (3/4"), instalado em ramais e sub-ramais de gás - fornecimento e instalação. af_01/2026</t>
  </si>
  <si>
    <t xml:space="preserve">tubo de aço galvanizado com costura, classe média, conexão rosqueada, dn 25 (1"), instalado em ramais e sub-ramais de gás - fornecimento e instalação. af_01/2026</t>
  </si>
  <si>
    <t xml:space="preserve">tubo de aço galvanizado com costura, classe média, conexão rosqueada, dn 25 (1"), instalado em rede de alimentação para sprinkler - fornecimento e instalação. af_01/2026</t>
  </si>
  <si>
    <t xml:space="preserve">tubo de aço galvanizado com costura, classe média, conexão rosqueada, dn 32 (1 1/4"), instalado em rede de alimentação para sprinkler - fornecimento e instalação. af_01/2026</t>
  </si>
  <si>
    <t xml:space="preserve">tubo de aço galvanizado com costura, classe média, conexão rosqueada, dn 40 (1 1/2"), instalado em rede de alimentação para sprinkler - fornecimento e instalação. af_01/2026</t>
  </si>
  <si>
    <t xml:space="preserve">tubo de aço galvanizado com costura, classe média, conexão rosqueada, dn 50 (2"), instalado em rede de alimentação para sprinkler - fornecimento e instalação. af_01/2026</t>
  </si>
  <si>
    <t xml:space="preserve">tubo de aço galvanizado com costura, classe média, conexão rosqueada, dn 65 (2 1/2"), instalado em rede de alimentação para sprinkler - fornecimento e instalação. af_01/2026</t>
  </si>
  <si>
    <t xml:space="preserve">tubo de aço galvanizado com costura, classe média, conexão rosqueada, dn 80 (3"), instalado em rede de alimentação para sprinkler - fornecimento e instalação. af_01/2026</t>
  </si>
  <si>
    <t xml:space="preserve">tubo de aço galvanizado com costura, classe média, dn 100 (4"), conexão rosqueada, instalado em prumadas - fornecimento e instalação. af_01/2026</t>
  </si>
  <si>
    <t xml:space="preserve">tubo de aço galvanizado com costura, classe média, dn 100 (4"), conexão rosqueada, instalado em rede de alimentação para hidrante - fornecimento e instalação. af_01/2026</t>
  </si>
  <si>
    <t xml:space="preserve">tubo de aço galvanizado com costura, classe média, dn 25 (1"), conexão rosqueada, instalado em rede de alimentação para hidrante - fornecimento e instalação. af_01/2026</t>
  </si>
  <si>
    <t xml:space="preserve">tubo de aço galvanizado com costura, classe média, dn 32 (1 1/4"), conexão rosqueada, instalado em rede de alimentação para hidrante - fornecimento e instalação. af_01/2026</t>
  </si>
  <si>
    <t xml:space="preserve">tubo de aço galvanizado com costura, classe média, dn 40 (1 1/2"), conexão rosqueada, instalado em rede de alimentação para hidrante - fornecimento e instalação. af_01/2026</t>
  </si>
  <si>
    <t xml:space="preserve">tubo de aço galvanizado com costura, classe média, dn 50 (2"), conexão rosqueada, instalado em prumadas - fornecimento e instalação. af_01/2026</t>
  </si>
  <si>
    <t xml:space="preserve">tubo de aço galvanizado com costura, classe média, dn 50 (2"), conexão rosqueada, instalado em rede de alimentação para hidrante - fornecimento e instalação. af_01/2026</t>
  </si>
  <si>
    <t xml:space="preserve">tubo de aço galvanizado com costura, classe média, dn 65 (2 1/2"), conexão rosqueada, instalado em prumadas - fornecimento e instalação. af_01/2026</t>
  </si>
  <si>
    <t xml:space="preserve">tubo de aço galvanizado com costura, classe média, dn 65 (2 1/2"), conexão rosqueada, instalado em rede de alimentação para hidrante - fornecimento e instalação. af_01/2026</t>
  </si>
  <si>
    <t xml:space="preserve">tubo de aço galvanizado com costura, classe média, dn 80 (3"), conexão rosqueada, instalado em prumadas - fornecimento e instalação. af_01/2026</t>
  </si>
  <si>
    <t xml:space="preserve">tubo de aço galvanizado com costura, classe média, dn 80 (3"), conexão rosqueada, instalado em rede de alimentação para hidrante - fornecimento e instalação. af_01/2026</t>
  </si>
  <si>
    <t xml:space="preserve">tubo de aço preto sem costura, classe média, conexão soldada, dn 15 (1/2"), instalado em ramais e sub-ramais de gás - fornecimento e instalação. af_01/2026</t>
  </si>
  <si>
    <t xml:space="preserve">tubo de aço preto sem costura, classe média, conexão soldada, dn 20 (3/4"), instalado em ramais e sub-ramais de gás - fornecimento e instalação. af_01/2026</t>
  </si>
  <si>
    <t xml:space="preserve">tubo de aço preto sem costura, classe média, conexão soldada, dn 25 (1"), instalado em ramais e sub-ramais de gás - fornecimento e instalação. af_01/2026</t>
  </si>
  <si>
    <t xml:space="preserve">tubo de aço preto sem costura, conexão soldada, dn 25 (1"), instalado em rede de alimentação para hidrante - fornecimento e instalação. af_01/2026</t>
  </si>
  <si>
    <t xml:space="preserve">tubo de aço preto sem costura, conexão soldada, dn 25 (1"), instalado em rede de alimentação para sprinkler - fornecimento e instalação. af_01/2026</t>
  </si>
  <si>
    <t xml:space="preserve">tubo de aço preto sem costura, conexão soldada, dn 32 (1 1/4"), instalado em rede de alimentação para hidrante - fornecimento e instalação. af_01/2026</t>
  </si>
  <si>
    <t xml:space="preserve">tubo de aço preto sem costura, conexão soldada, dn 32 (1 1/4"), instalado em rede de alimentação para sprinkler - fornecimento e instalação. af_01/2026</t>
  </si>
  <si>
    <t xml:space="preserve">tubo de aço preto sem costura, conexão soldada, dn 40 (1 1/2"), instalado em rede de alimentação para hidrante - fornecimento e instalação. af_01/2026</t>
  </si>
  <si>
    <t xml:space="preserve">tubo de aço preto sem costura, conexão soldada, dn 40 (1 1/2"), instalado em rede de alimentação para sprinkler - fornecimento e instalação. af_01/2026</t>
  </si>
  <si>
    <t xml:space="preserve">tubo de aço preto sem costura, conexão soldada, dn 50 (2"), instalado em prumadas - fornecimento e instalação. af_01/2026</t>
  </si>
  <si>
    <t xml:space="preserve">tubo de aço preto sem costura, conexão soldada, dn 50 (2"), instalado em rede de alimentação para hidrante - fornecimento e instalação. af_01/2026</t>
  </si>
  <si>
    <t xml:space="preserve">tubo de aço preto sem costura, conexão soldada, dn 50 (2"), instalado em rede de alimentação para sprinkler - fornecimento e instalação. af_01/2026</t>
  </si>
  <si>
    <t xml:space="preserve">tubo de aço preto sem costura, conexão soldada, dn 65 (2 1/2"), instalado em prumadas - fornecimento e instalação. af_01/2026</t>
  </si>
  <si>
    <t xml:space="preserve">tubo de aço preto sem costura, conexão soldada, dn 65 (2 1/2"), instalado em rede de alimentação para hidrante - fornecimento e instalação. af_01/2026</t>
  </si>
  <si>
    <t xml:space="preserve">tubo de aço preto sem costura, conexão soldada, dn 65 (2 1/2"), instalado em rede de alimentação para sprinkler - fornecimento e instalação. af_01/2026</t>
  </si>
  <si>
    <t xml:space="preserve">tubo de aço preto sem costura, conexão soldada, dn 80 (3"), instalado em prumadas - fornecimento e instalação. af_01/2026</t>
  </si>
  <si>
    <t xml:space="preserve">tubo de aço preto sem costura, conexão soldada, dn 80 (3"), instalado em rede de alimentação para hidrante - fornecimento e instalação. af_01/2026</t>
  </si>
  <si>
    <t xml:space="preserve">tubo de aço preto sem costura, conexão soldada, dn 80 (3"), instalado em rede de alimentação para sprinkler - fornecimento e instalação. af_01/2026</t>
  </si>
  <si>
    <t xml:space="preserve">tê, em aço, conexão ranhurada, dn 50 (2"), instalado em prumadas - fornecimento e instalação. af_01/2026</t>
  </si>
  <si>
    <t xml:space="preserve">tê, em aço, conexão ranhurada, dn 65 (2 1/2"), instalado em prumadas - fornecimento e instalação. af_01/2026</t>
  </si>
  <si>
    <t xml:space="preserve">tê, em aço, conexão ranhurada, dn 80 (3"), instalado em prumadas - fornecimento e instalação. af_01/2026</t>
  </si>
  <si>
    <t xml:space="preserve">tê, em aço, conexão soldada, dn 15 (1/2"), instalado em ramais e sub-ramais de gás - fornecimento e instalação. af_01/2026</t>
  </si>
  <si>
    <t xml:space="preserve">tê, em aço, conexão soldada, dn 20 (3/4"), instalado em ramais e sub-ramais de gás - fornecimento e instalação. af_01/2026</t>
  </si>
  <si>
    <t xml:space="preserve">tê, em aço, conexão soldada, dn 25 (1"), instalado em ramais e sub-ramais de gás - fornecimento e instalação. af_01/2026</t>
  </si>
  <si>
    <t xml:space="preserve">tê, em aço, conexão soldada, dn 25 (1"), instalado em rede de alimentação para hidrante - fornecimento e instalação. af_01/2026</t>
  </si>
  <si>
    <t xml:space="preserve">tê, em aço, conexão soldada, dn 25 (1"), instalado em rede de alimentação para sprinkler - fornecimento e instalação. af_01/2026</t>
  </si>
  <si>
    <t xml:space="preserve">tê, em aço, conexão soldada, dn 32 (1 1/4"), instalado em rede de alimentação para hidrante - fornecimento e instalação. af_01/2026</t>
  </si>
  <si>
    <t xml:space="preserve">tê, em aço, conexão soldada, dn 32 (1 1/4"), instalado em rede de alimentação para sprinkler - fornecimento e instalação. af_01/2026</t>
  </si>
  <si>
    <t xml:space="preserve">tê, em aço, conexão soldada, dn 40 (1 1/2"), instalado em rede de alimentação para hidrante - fornecimento e instalação. af_01/2026</t>
  </si>
  <si>
    <t xml:space="preserve">tê, em aço, conexão soldada, dn 40 (1 1/2"), instalado em rede de alimentação para sprinkler - fornecimento e instalação. af_01/2026</t>
  </si>
  <si>
    <t xml:space="preserve">tê, em aço, conexão soldada, dn 50 (2"), instalado em prumadas - fornecimento e instalação. af_01/2026</t>
  </si>
  <si>
    <t xml:space="preserve">tê, em aço, conexão soldada, dn 50 (2"), instalado em rede de alimentação para hidrante - fornecimento e instalação. af_01/2026</t>
  </si>
  <si>
    <t xml:space="preserve">tê, em aço, conexão soldada, dn 50 (2"), instalado em rede de alimentação para sprinkler - fornecimento e instalação. af_01/2026</t>
  </si>
  <si>
    <t xml:space="preserve">tê, em aço, conexão soldada, dn 65 (2 1/2"), instalado em prumadas - fornecimento e instalação. af_01/2026</t>
  </si>
  <si>
    <t xml:space="preserve">tê, em aço, conexão soldada, dn 65 (2 1/2"), instalado em rede de alimentação para hidrante - fornecimento e instalação. af_01/2026</t>
  </si>
  <si>
    <t xml:space="preserve">tê, em aço, conexão soldada, dn 65 (2 1/2"), instalado em rede de alimentação para sprinkler - fornecimento e instalação. af_01/2026</t>
  </si>
  <si>
    <t xml:space="preserve">tê, em aço, conexão soldada, dn 80 (3"), instalado em prumadas - fornecimento e instalação. af_01/2026</t>
  </si>
  <si>
    <t xml:space="preserve">tê, em aço, conexão soldada, dn 80 (3"), instalado em rede de alimentação para hidrante - fornecimento e instalação. af_01/2026</t>
  </si>
  <si>
    <t xml:space="preserve">tê, em aço, conexão soldada, dn 80 (3"), instalado em rede de alimentação para sprinkler - fornecimento e instalação. af_01/2026</t>
  </si>
  <si>
    <t xml:space="preserve">tê, em ferro galvanizado, 4", conexão rosqueada, instalado em prumadas - fornecimento e instalação. af_01/2026</t>
  </si>
  <si>
    <t xml:space="preserve">tê, em ferro galvanizado, 4", conexão rosqueada, instalado em rede de alimentação para hidrante - fornecimento e instalação. af_01/2026</t>
  </si>
  <si>
    <t xml:space="preserve">tê, em ferro galvanizado, conexão rosqueada, dn 15 (1/2"), instalado em ramais e sub-ramais de gás - fornecimento e instalação. af_01/2026</t>
  </si>
  <si>
    <t xml:space="preserve">tê, em ferro galvanizado, conexão rosqueada, dn 20 (3/4"), instalado em ramais e sub-ramais de gás - fornecimento e instalação. af_01/2026</t>
  </si>
  <si>
    <t xml:space="preserve">tê, em ferro galvanizado, conexão rosqueada, dn 25 (1"), instalado em ramais e sub-ramais de gás - fornecimento e instalação. af_01/2026</t>
  </si>
  <si>
    <t xml:space="preserve">tê, em ferro galvanizado, conexão rosqueada, dn 25 (1"), instalado em rede de alimentação para hidrante - fornecimento e instalação. af_01/2026</t>
  </si>
  <si>
    <t xml:space="preserve">tê, em ferro galvanizado, conexão rosqueada, dn 25 (1"), instalado em rede de alimentação para sprinkler - fornecimento e instalação. af_01/2026</t>
  </si>
  <si>
    <t xml:space="preserve">tê, em ferro galvanizado, conexão rosqueada, dn 32 (1 1/4"), instalado em rede de alimentação para hidrante - fornecimento e instalação. af_01/2026</t>
  </si>
  <si>
    <t xml:space="preserve">tê, em ferro galvanizado, conexão rosqueada, dn 32 (1 1/4"), instalado em rede de alimentação para sprinkler - fornecimento e instalação. af_01/2026</t>
  </si>
  <si>
    <t xml:space="preserve">tê, em ferro galvanizado, conexão rosqueada, dn 40 (1 1/2"), instalado em rede de alimentação para hidrante - fornecimento e instalação. af_01/2026</t>
  </si>
  <si>
    <t xml:space="preserve">tê, em ferro galvanizado, conexão rosqueada, dn 40 (1 1/2"), instalado em rede de alimentação para sprinkler - fornecimento e instalação. af_01/2026</t>
  </si>
  <si>
    <t xml:space="preserve">tê, em ferro galvanizado, conexão rosqueada, dn 50 (2"), instalado em rede de alimentação para hidrante - fornecimento e instalação- fornecimento e instalação. af_01/2026</t>
  </si>
  <si>
    <t xml:space="preserve">tê, em ferro galvanizado, conexão rosqueada, dn 50 (2"), instalado em rede de alimentação para sprinkler - fornecimento e instalação. af_01/2026</t>
  </si>
  <si>
    <t xml:space="preserve">tê, em ferro galvanizado, conexão rosqueada, dn 65 (2 1/2"), instalado em rede de alimentação para hidrante - fornecimento e instalação. af_01/2026</t>
  </si>
  <si>
    <t xml:space="preserve">tê, em ferro galvanizado, conexão rosqueada, dn 65 (2 1/2"), instalado em rede de alimentação para sprinkler - fornecimento e instalação. af_01/2026</t>
  </si>
  <si>
    <t xml:space="preserve">tê, em ferro galvanizado, conexão rosqueada, dn 80 (3"), instalado em rede de alimentação para hidrante - fornecimento e instalação. af_01/2026</t>
  </si>
  <si>
    <t xml:space="preserve">tê, em ferro galvanizado, conexão rosqueada, dn 80 (3"), instalado em rede de alimentação para sprinkler - fornecimento e instalação. af_01/2026</t>
  </si>
  <si>
    <t xml:space="preserve">tê, em ferro galvanizado, dn 50 (2"), conexão rosqueada, instalado em prumadas - fornecimento e instalação. af_01/2026</t>
  </si>
  <si>
    <t xml:space="preserve">tê, em ferro galvanizado, dn 65 (2 1/2"), conexão rosqueada, instalado em prumadas - fornecimento e instalação. af_01/2026</t>
  </si>
  <si>
    <t xml:space="preserve">tê, em ferro galvanizado, dn 80 (3"), conexão rosqueada, instalado em prumadas - fornecimento e instalação. af_01/2026</t>
  </si>
  <si>
    <t xml:space="preserve">união, em ferro galvanizado, 4", conexão rosqueada, instalado em prumadas - fornecimento e instalação. af_01/2026</t>
  </si>
  <si>
    <t xml:space="preserve">união, em ferro galvanizado, 4", conexão rosqueada, instalado em rede de alimentação para hidrante - fornecimento e instalação. af_01/2026</t>
  </si>
  <si>
    <t xml:space="preserve">união, em ferro galvanizado, conexão rosqueada, dn 15 (1/2"), instalado em ramais e sub-ramais de gás - fornecimento e instalação. af_01/2026</t>
  </si>
  <si>
    <t xml:space="preserve">união, em ferro galvanizado, conexão rosqueada, dn 20 (3/4"), instalado em ramais e sub-ramais de gás - fornecimento e instalação. af_01/2026</t>
  </si>
  <si>
    <t xml:space="preserve">união, em ferro galvanizado, conexão rosqueada, dn 25 (1"), instalado em ramais e sub-ramais de gás - fornecimento e instalação. af_01/2026</t>
  </si>
  <si>
    <t xml:space="preserve">união, em ferro galvanizado, conexão rosqueada, dn 25 (1"), instalado em rede de alimentação para sprinkler - fornecimento e instalação. af_01/2026</t>
  </si>
  <si>
    <t xml:space="preserve">união, em ferro galvanizado, conexão rosqueada, dn 32 (1 1/4"), instalado em rede de alimentação para sprinkler - fornecimento e instalação. af_01/2026</t>
  </si>
  <si>
    <t xml:space="preserve">união, em ferro galvanizado, conexão rosqueada, dn 40 (1 1/2"), instalado em rede de alimentação para sprinkler - fornecimento e instalação. af_01/2026</t>
  </si>
  <si>
    <t xml:space="preserve">união, em ferro galvanizado, conexão rosqueada, dn 50 (2"), instalado em rede de alimentação para sprinkler - fornecimento e instalação. af_01/2026</t>
  </si>
  <si>
    <t xml:space="preserve">união, em ferro galvanizado, conexão rosqueada, dn 65 (2 1/2"), instalado em rede de alimentação para sprinkler - fornecimento e instalação. af_01/2026</t>
  </si>
  <si>
    <t xml:space="preserve">união, em ferro galvanizado, conexão rosqueada, dn 80 (3"), instalado em rede de alimentação para sprinkler - fornecimento e instalação. af_01/2026</t>
  </si>
  <si>
    <t xml:space="preserve">união, em ferro galvanizado, dn 25 (1"), conexão rosqueada, instalado em rede de alimentação para hidrante - fornecimento e instalação. af_01/2026</t>
  </si>
  <si>
    <t xml:space="preserve">união, em ferro galvanizado, dn 32 (1 1/4"), conexão rosqueada, instalado em rede de alimentação para hidrante - fornecimento e instalação. af_01/2026</t>
  </si>
  <si>
    <t xml:space="preserve">união, em ferro galvanizado, dn 40 (1 1/2"), conexão rosqueada, instalado em rede de alimentação para hidrante - fornecimento e instalação. af_01/2026</t>
  </si>
  <si>
    <t xml:space="preserve">união, em ferro galvanizado, dn 50 (2"), conexão rosqueada, instalado em prumadas - fornecimento e instalação. af_01/2026</t>
  </si>
  <si>
    <t xml:space="preserve">união, em ferro galvanizado, dn 50 (2"), conexão rosqueada, instalado em rede de alimentação para hidrante - fornecimento e instalação. af_01/2026</t>
  </si>
  <si>
    <t xml:space="preserve">união, em ferro galvanizado, dn 65 (2 1/2"), conexão rosqueada, instalado em prumadas - fornecimento e instalação. af_01/2026</t>
  </si>
  <si>
    <t xml:space="preserve">união, em ferro galvanizado, dn 65 (2 1/2"), conexão rosqueada, instalado em rede de alimentação para hidrante - fornecimento e instalação. af_01/2026</t>
  </si>
  <si>
    <t xml:space="preserve">união, em ferro galvanizado, dn 80 (3"), conexão rosqueada, instalado em prumadas - fornecimento e instalação. af_01/2026</t>
  </si>
  <si>
    <t xml:space="preserve">união, em ferro galvanizado, dn 80 (3"), conexão rosqueada, instalado em rede de alimentação para hidrante - fornecimento e instalação. af_01/2026</t>
  </si>
  <si>
    <t xml:space="preserve">conexão fixa, rosca fêmea, metálica, para instalações em pex multicamada, dn 16mm x 1/2", conexão por crimpagem - fornecimento e instalação. af_01/2020</t>
  </si>
  <si>
    <t xml:space="preserve">conexão fixa, rosca fêmea, metálica, para instalações em pex multicamada, dn 20mm x 3/4", conexão por crimpagem - fornecimento e instalação. af_01/2020</t>
  </si>
  <si>
    <t xml:space="preserve">conexão fixa, rosca fêmea, metálica, para instalações em pex multicamada, dn 26mm x 1", conexão por crimpagem - fornecimento e instalação. af_01/2020</t>
  </si>
  <si>
    <t xml:space="preserve">conexão fixa, rosca fêmea, metálica, para instalações em pex multicamada, dn 32mm x 1 1/4", conexão por crimpagem - fornecimento e instalação. af_01/2020</t>
  </si>
  <si>
    <t xml:space="preserve">conexão fixa, rosca macho, metálica, para instalações em pex multicamada, dn 16mm x 1/2", conexão por crimpagem - fornecimento e instalação. af_01/2020</t>
  </si>
  <si>
    <t xml:space="preserve">conexão fixa, rosca macho, metálica, para instalações em pex multicamada, dn 20mm x 3/4", conexão por crimpagem - fornecimento e instalação. af_01/2020</t>
  </si>
  <si>
    <t xml:space="preserve">conexão fixa, rosca macho, metálica, para instalações em pex multicamada, dn 26mm x 1", conexão por crimpagem - fornecimento e instalação. af_01/2020</t>
  </si>
  <si>
    <t xml:space="preserve">conexão fixa, rosca macho, metálica, para instalações em pex multicamada, dn 32mm x 1 1/4", conexão por crimpagem - fornecimento e instalação. af_01/2020</t>
  </si>
  <si>
    <t xml:space="preserve">fixação de tubos verticais de multicamada, diâmetros menores ou iguais a 32 mm, com abraçadeira tipo suporte múltiplo, fixada em parede externa - fornecimento e instalação. af_01/2020</t>
  </si>
  <si>
    <t xml:space="preserve">joelho 90 graus, para instalações em pex multicamada, dn 16 mm, conexão por crimpagem - fornecimento e instalação. af_01/2020</t>
  </si>
  <si>
    <t xml:space="preserve">joelho 90 graus, para instalações em pex multicamada, dn 20 mm, conexão por crimpagem - fornecimento e instalação. af_01/2020</t>
  </si>
  <si>
    <t xml:space="preserve">joelho 90 graus, para instalações em pex multicamada, dn 26 mm, conexão por crimpagem - fornecimento e instalação. af_01/2020</t>
  </si>
  <si>
    <t xml:space="preserve">joelho 90 graus, para instalações em pex multicamada, dn 32 mm, conexão por crimpagem - fornecimento e instalação. af_01/2020</t>
  </si>
  <si>
    <t xml:space="preserve">joelho 90 graus, rosca fêmea, para instalações em pex multicamada, dn 16 mm x 1/2'', conexão por crimpagem - fornecimento e instalação. af_01/2020</t>
  </si>
  <si>
    <t xml:space="preserve">joelho 90 graus, rosca fêmea, para instalações em pex multicamada, dn 20 mm x 3/4", conexão por crimpagem - fornecimento e instalação. af_01/2020</t>
  </si>
  <si>
    <t xml:space="preserve">joelho 90 graus, rosca fêmea, para instalações em pex multicamada, dn 25 mm x 1'', conexão por crimpagem - fornecimento e instalação. af_01/2020</t>
  </si>
  <si>
    <t xml:space="preserve">joelho 90 graus, rosca fêmea, para instalações em pex multicamada, dn 32 mm x 1 1/4'', conexão por crimpagem - fornecimento e instalação. af_01/2020</t>
  </si>
  <si>
    <t xml:space="preserve">joelho 90 graus, rosca macho, para instalações em pex multicamada, dn 16 mm x 1/2'', conexão por crimpagem - fornecimento e instalação. af_01/2020</t>
  </si>
  <si>
    <t xml:space="preserve">joelho 90 graus, rosca macho, para instalações em pex multicamada, dn 20 mm x 3/4", conexão por crimpagem - fornecimento e instalação. af_01/2020</t>
  </si>
  <si>
    <t xml:space="preserve">joelho 90 graus, rosca macho, para instalações em pex multicamada, dn 25 mm x 1'', conexão por crimpagem - fornecimento e instalação. af_01/2020</t>
  </si>
  <si>
    <t xml:space="preserve">joelho 90 graus, rosca macho, para instalações em pex multicamada, dn 32 mm x 1 1/4'', conexão por crimpagem - fornecimento e instalação. af_01/2020</t>
  </si>
  <si>
    <t xml:space="preserve">kit cavalete para gás - com medidor e regulador - entrada individual principal, em aço galvanizado dn 15 e 25 mm (1/2" e 1") - fornecimento e instalação. af_01/2020</t>
  </si>
  <si>
    <t xml:space="preserve">kit cavalete para gás - sem medidor com regulador - entrada individual principal, em aço galvanizado dn 15 e 25 mm (1/2" e 1") - fornecimento e instalação. af_01/2020</t>
  </si>
  <si>
    <t xml:space="preserve">kit cavalete para gás - sem medidor ou regulador - entrada individual principal, em aço galvanizado dn 15 e 25 mm (1/2" e 1") - fornecimento e instalação. af_01/2020</t>
  </si>
  <si>
    <t xml:space="preserve">luva de redução para instalações em pex multicamada, dn 20 x 16 mm, conexão por crimpagem - fornecimento e instalação. af_01/2020</t>
  </si>
  <si>
    <t xml:space="preserve">luva de redução para instalações em pex multicamada, dn 26 x 20 mm, conexão por crimpagem - fornecimento e instalação. af_01/2020</t>
  </si>
  <si>
    <t xml:space="preserve">luva de redução para instalações em pex multicamada, dn 32 x 26 mm, conexão por crimpagem - fornecimento e instalação. af_01/2020</t>
  </si>
  <si>
    <t xml:space="preserve">luva para instalações em pex multicamada, dn 16 mm, conexão por crimpagem - fornecimento e instalação. af_01/2020</t>
  </si>
  <si>
    <t xml:space="preserve">luva para instalações em pex multicamada, dn 20 mm, conexão por crimpagem - fornecimento e instalação. af_01/2020</t>
  </si>
  <si>
    <t xml:space="preserve">luva para instalações em pex multicamada, dn 26 mm, conexão por crimpagem - fornecimento e instalação. af_01/2020</t>
  </si>
  <si>
    <t xml:space="preserve">luva para instalações em pex multicamada, dn 32 mm, conexão por crimpagem - fornecimento e instalação. af_01/2020</t>
  </si>
  <si>
    <t xml:space="preserve">tubo, pex, multicamada, com proteção uv, dn 16, instalado em implantação de instalações de gás - fornecimento e instalação. af_01/2020</t>
  </si>
  <si>
    <t xml:space="preserve">tubo, pex, multicamada, com proteção uv, dn 16, instalado em prumada de instalações de gás - fornecimento e instalação. af_01/2020</t>
  </si>
  <si>
    <t xml:space="preserve">tubo, pex, multicamada, com proteção uv, dn 20, instalado em implantação de instalações de gás - fornecimento e instalação. af_01/2020</t>
  </si>
  <si>
    <t xml:space="preserve">tubo, pex, multicamada, com proteção uv, dn 20, instalado em prumada de instalações de gás - fornecimento e instalação. af_01/2020</t>
  </si>
  <si>
    <t xml:space="preserve">tubo, pex, multicamada, com proteção uv, dn 25, instalado em prumada de instalações de gás - fornecimento e instalação. af_01/2020</t>
  </si>
  <si>
    <t xml:space="preserve">tubo, pex, multicamada, com proteção uv, dn 26, instalado em implantação de instalações de gás - fornecimento e instalação. af_01/2020</t>
  </si>
  <si>
    <t xml:space="preserve">tubo, pex, multicamada, com proteção uv, dn 32, instalado em implantação de instalações de gás - fornecimento e instalação. af_01/2020</t>
  </si>
  <si>
    <t xml:space="preserve">tubo, pex, multicamada, com proteção uv, dn 32, instalado em prumada de instalações de gás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</si>
  <si>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</si>
  <si>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</si>
  <si>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</si>
  <si>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</si>
  <si>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</si>
  <si>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</si>
  <si>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</si>
  <si>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</si>
  <si>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</si>
  <si>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</si>
  <si>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</si>
  <si>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</si>
  <si>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</si>
  <si>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</si>
  <si>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</si>
  <si>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</si>
  <si>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tê, para instalações em pex multicamada, dn 16 mm, conexão por crimpagem - fornecimento e instalação. af_01/2020</t>
  </si>
  <si>
    <t xml:space="preserve">tê, para instalações em pex multicamada, dn 20 mm, conexão por crimpagem - fornecimento e instalação. af_01/2020</t>
  </si>
  <si>
    <t xml:space="preserve">tê, para instalações em pex multicamada, dn 26 mm, conexão por crimpagem - fornecimento e instalação. af_01/2020</t>
  </si>
  <si>
    <t xml:space="preserve">tê, para instalações em pex multicamada, dn 32 mm, conexão por crimpagem - fornecimento e instalação. af_01/2020</t>
  </si>
  <si>
    <t xml:space="preserve">ar condicionado janela, 10000 btu/h, ciclo frio - fornecimento e instalação. af_11/2021</t>
  </si>
  <si>
    <t xml:space="preserve">ar condicionado janela, 12000 btu/h, ciclo frio - fornecimento e instalação. af_11/2021</t>
  </si>
  <si>
    <t xml:space="preserve">ar condicionado janela, 7500 btu/h, ciclo frio - fornecimento e instalação. af_11/2021</t>
  </si>
  <si>
    <t xml:space="preserve">ar condicionado split duto, 18000 btu/h, ciclo quente/frio - fornecimento e instalação. af_11/2021</t>
  </si>
  <si>
    <t xml:space="preserve">ar condicionado split duto, 24000 btu/h, ciclo quente/frio - fornecimento e instalação. af_11/2021</t>
  </si>
  <si>
    <t xml:space="preserve">ar condicionado split duto, 36000 btu/h, ciclo quente/frio - fornecimento e instalação. af_11/2021</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</si>
  <si>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</si>
  <si>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</si>
  <si>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</si>
  <si>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</si>
  <si>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</si>
  <si>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</si>
  <si>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</si>
  <si>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</si>
  <si>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</si>
  <si>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</si>
  <si>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</si>
  <si>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</si>
  <si>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</si>
  <si>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</si>
  <si>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</si>
  <si>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</si>
  <si>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</si>
  <si>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</si>
  <si>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</si>
  <si>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</si>
  <si>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</si>
  <si>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</si>
  <si>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</si>
  <si>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</si>
  <si>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</si>
  <si>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</si>
  <si>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</si>
  <si>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</si>
  <si>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</si>
  <si>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</si>
  <si>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</si>
  <si>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</si>
  <si>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</si>
  <si>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</si>
  <si>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</si>
  <si>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damper de regulagem para sistema de ar condicionado, 1000x500 mm - fornecimento e instalação. af_11/2021</t>
  </si>
  <si>
    <t xml:space="preserve">difusor para sistema de ar condicionado, 400x400 mm - fornecimento e instalação. af_11/2021</t>
  </si>
  <si>
    <t xml:space="preserve">grelha para sistema de ar condicionado, 400x400 mm - fornecimento e instalação. af_11/2021</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</si>
  <si>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</si>
  <si>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</si>
  <si>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</si>
  <si>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</si>
  <si>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</si>
  <si>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cotovelo em cobre, 45 graus, dn 1 1/8", instalado em ramal de alimentação de ar-condicionado com condensadora central - fornecimento e instalação. af_07/2025</t>
  </si>
  <si>
    <t xml:space="preserve">cotovelo em cobre, 45 graus, dn 1 5/8", instalado em ramal de alimentação de ar-condicionado com condensadora central - fornecimento e instalação. af_07/2025</t>
  </si>
  <si>
    <t xml:space="preserve">cotovelo em cobre, 90 graus, dn 1 1/8", instalado em ramal de alimentação de ar-condicionado com condensadora central - fornecimento e instalação. af_07/2025</t>
  </si>
  <si>
    <t xml:space="preserve">cotovelo em cobre, 90 graus, dn 1 5/8", instalado em ramal de alimentação de ar-condicionado com condensadora central - fornecimento e instalação. af_07/2025</t>
  </si>
  <si>
    <t xml:space="preserve">luva em cobre, dn 1 1/8", instalado em ramal de alimentação de ar-condicionado com condensadora central - fornecimento e instalação. af_07/2025</t>
  </si>
  <si>
    <t xml:space="preserve">luva em cobre, dn 1 5/8", instalado em ramal de alimentação de ar-condicionado com condensadora central - fornecimento e instalação. af_07/2025</t>
  </si>
  <si>
    <t xml:space="preserve">refinete em cobre, dn 1 1/8", instalado em ramal de alimentação de ar-condicionado com condensadora central - instalação. af_07/2025</t>
  </si>
  <si>
    <t xml:space="preserve">refinete em cobre, dn 1 5/8", instalado em ramal de alimentação de ar-condicionado com condensadora central - instalação. af_07/2025</t>
  </si>
  <si>
    <t xml:space="preserve">te em cobre, dn 1 1/8", instalado em ramal de alimentação de ar-condicionado com condensadora central - fornecimento e instalação. af_07/2025</t>
  </si>
  <si>
    <t xml:space="preserve">te em cobre, dn 1 5/8", instalado em ramal de alimentação de ar-condicionado com condensadora central - fornecimento e instalação. af_07/2025</t>
  </si>
  <si>
    <t xml:space="preserve">tubo em cobre flexível, dn 1/2", com isolamento, instalado em ramal de alimentação de ar-condicionado - fornecimento e instalação. af_07/2025</t>
  </si>
  <si>
    <t xml:space="preserve">tubo em cobre flexível, dn 1/4", com isolamento, instalado em ramal de alimentação de ar-condicionado - fornecimento e instalação. af_07/2025</t>
  </si>
  <si>
    <t xml:space="preserve">tubo em cobre flexível, dn 3/4", com isolamento, instalado em ramal de alimentação de ar-condicionado - fornecimento e instalação. af_07/2025</t>
  </si>
  <si>
    <t xml:space="preserve">tubo em cobre flexível, dn 3/8", com isolamento, instalado em ramal de alimentação de ar-condicionado - fornecimento e instalação. af_07/2025</t>
  </si>
  <si>
    <t xml:space="preserve">tubo em cobre flexível, dn 5/8", com isolamento, instalado em ramal de alimentação de ar-condicionado - fornecimento e instalação. af_07/2025</t>
  </si>
  <si>
    <t xml:space="preserve">tubo em cobre flexível, dn 7/8", com isolamento, instalado em ramal de alimentação de ar-condicionado - fornecimento e instalação. af_07/2025</t>
  </si>
  <si>
    <t xml:space="preserve">tubo em cobre rígido, dn 1 1/8"", com isolamento, instalado em ramal de alimentação de ar-condicionado com condensadora central - fornecimento e instalação. af_07/2025</t>
  </si>
  <si>
    <t xml:space="preserve">tubo em cobre rígido, dn 1 5/8"", com isolamento, instalado em ramal de alimentação de ar-condicionado com condensadora central - fornecimento e instalação. af_07/2025</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</si>
  <si>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</si>
  <si>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</si>
  <si>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</si>
  <si>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</si>
  <si>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</si>
  <si>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</si>
  <si>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</si>
  <si>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</si>
  <si>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</si>
  <si>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</si>
  <si>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</si>
  <si>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</si>
  <si>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</si>
  <si>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</si>
  <si>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</si>
  <si>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</si>
  <si>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</si>
  <si>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</si>
  <si>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</si>
  <si>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</si>
  <si>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</si>
  <si>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</si>
  <si>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</si>
  <si>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</si>
  <si>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</si>
  <si>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</si>
  <si>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</si>
  <si>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</si>
  <si>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</si>
  <si>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</si>
  <si>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</si>
  <si>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</si>
  <si>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</si>
  <si>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</si>
  <si>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</si>
  <si>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</si>
  <si>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</si>
  <si>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</si>
  <si>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</si>
  <si>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</si>
  <si>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</si>
  <si>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</si>
  <si>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</si>
  <si>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</si>
  <si>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</si>
  <si>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</si>
  <si>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</si>
  <si>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</si>
  <si>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</si>
  <si>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</si>
  <si>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</si>
  <si>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</si>
  <si>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</si>
  <si>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</si>
  <si>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</si>
  <si>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</si>
  <si>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</si>
  <si>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</si>
  <si>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</si>
  <si>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</si>
  <si>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</si>
  <si>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</si>
  <si>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</si>
  <si>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</si>
  <si>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</si>
  <si>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</si>
  <si>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</si>
  <si>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</si>
  <si>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</si>
  <si>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</si>
  <si>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</si>
  <si>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</si>
  <si>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</si>
  <si>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</si>
  <si>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</si>
  <si>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</si>
  <si>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</si>
  <si>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</si>
  <si>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</si>
  <si>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</si>
  <si>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</si>
  <si>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</si>
  <si>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</si>
  <si>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</si>
  <si>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</si>
  <si>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</si>
  <si>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</si>
  <si>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</si>
  <si>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</si>
  <si>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</si>
  <si>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</si>
  <si>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</si>
  <si>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</si>
  <si>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</si>
  <si>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</si>
  <si>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</si>
  <si>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</si>
  <si>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</si>
  <si>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</si>
  <si>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</si>
  <si>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</si>
  <si>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</si>
  <si>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</si>
  <si>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</si>
  <si>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</si>
  <si>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</si>
  <si>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</si>
  <si>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</si>
  <si>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</si>
  <si>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</si>
  <si>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</si>
  <si>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</si>
  <si>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</si>
  <si>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</si>
  <si>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</si>
  <si>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</si>
  <si>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</si>
  <si>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</si>
  <si>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</si>
  <si>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</si>
  <si>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</si>
  <si>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</si>
  <si>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</si>
  <si>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</si>
  <si>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</si>
  <si>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</si>
  <si>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</si>
  <si>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</si>
  <si>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</si>
  <si>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</si>
  <si>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</si>
  <si>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</si>
  <si>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</si>
  <si>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</si>
  <si>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</si>
  <si>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</si>
  <si>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</si>
  <si>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</si>
  <si>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</si>
  <si>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</si>
  <si>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</si>
  <si>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</si>
  <si>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</si>
  <si>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</si>
  <si>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</si>
  <si>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</si>
  <si>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</si>
  <si>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</si>
  <si>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</si>
  <si>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</si>
  <si>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</si>
  <si>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</si>
  <si>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</si>
  <si>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</si>
  <si>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</si>
  <si>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</si>
  <si>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</si>
  <si>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</si>
  <si>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</si>
  <si>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</si>
  <si>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</si>
  <si>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</si>
  <si>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</si>
  <si>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</si>
  <si>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</si>
  <si>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</si>
  <si>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</si>
  <si>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</si>
  <si>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</si>
  <si>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</si>
  <si>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</si>
  <si>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</si>
  <si>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28 mm, sem anel de solda, instalado em ramal e sub-ramal de hidráulica predial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</si>
  <si>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</si>
  <si>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</si>
  <si>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</si>
  <si>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</si>
  <si>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</si>
  <si>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</si>
  <si>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</si>
  <si>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</si>
  <si>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</si>
  <si>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</si>
  <si>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</si>
  <si>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</si>
  <si>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</si>
  <si>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</si>
  <si>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</si>
  <si>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</si>
  <si>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</si>
  <si>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</si>
  <si>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</si>
  <si>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</si>
  <si>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</si>
  <si>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</si>
  <si>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</si>
  <si>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</si>
  <si>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</si>
  <si>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</si>
  <si>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</si>
  <si>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</si>
  <si>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</si>
  <si>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</si>
  <si>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</si>
  <si>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</si>
  <si>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</si>
  <si>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</si>
  <si>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</si>
  <si>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</si>
  <si>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</si>
  <si>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</si>
  <si>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</si>
  <si>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</si>
  <si>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</si>
  <si>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</si>
  <si>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</si>
  <si>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</si>
  <si>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</si>
  <si>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</si>
  <si>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</si>
  <si>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</si>
  <si>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</si>
  <si>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</si>
  <si>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</si>
  <si>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</si>
  <si>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</si>
  <si>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</si>
  <si>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</si>
  <si>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</si>
  <si>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</si>
  <si>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</si>
  <si>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</si>
  <si>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</si>
  <si>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</si>
  <si>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</si>
  <si>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</si>
  <si>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</si>
  <si>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</si>
  <si>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</si>
  <si>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</si>
  <si>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</si>
  <si>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</si>
  <si>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</si>
  <si>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</si>
  <si>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</si>
  <si>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</si>
  <si>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</si>
  <si>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catraca eletrônica.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</si>
  <si>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</si>
  <si>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</si>
  <si>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</si>
  <si>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</si>
  <si>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</si>
  <si>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</si>
  <si>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</si>
  <si>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</si>
  <si>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</si>
  <si>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</si>
  <si>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</si>
  <si>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</si>
  <si>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</si>
  <si>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</si>
  <si>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</si>
  <si>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</si>
  <si>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</si>
  <si>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parede de madeira osb para construção temporária em chapa dupla, externa, com área líquida maior ou igual a que 6 m², com vão. af_03/2024</t>
  </si>
  <si>
    <t xml:space="preserve">parede de madeira osb para construção temporária em chapa dupla, externa, com área líquida menor que 6 m², com vão. af_03/2024</t>
  </si>
  <si>
    <t xml:space="preserve">parede de madeira osb para construção temporária em chapa dupla, externa, sem vão. af_03/2024</t>
  </si>
  <si>
    <t xml:space="preserve">parede de madeira osb para construção temporária em chapa dupla, interna, com área líquida maior ou igual a 6 m², com vão. af_03/2024</t>
  </si>
  <si>
    <t xml:space="preserve">parede de madeira osb para construção temporária em chapa dupla, interna, com área líquida menor que 6 m², com vão. af_03/2024</t>
  </si>
  <si>
    <t xml:space="preserve">parede de madeira osb para construção temporária em chapa dupla, interna, sem vão. af_03/2024</t>
  </si>
  <si>
    <t xml:space="preserve">parede de madeira osb para construção temporária em chapa simples, externa, com área líquida maior ou igual a 6 m², com vão. af_03/2024</t>
  </si>
  <si>
    <t xml:space="preserve">parede de madeira osb para construção temporária em chapa simples, externa, com área líquida menor que 6 m², com vão. af_03/2024</t>
  </si>
  <si>
    <t xml:space="preserve">parede de madeira osb para construção temporária em chapa simples, externa, sem vão. af_03/2024</t>
  </si>
  <si>
    <t xml:space="preserve">parede de madeira osb para construção temporária em chapa simples, interna, com área líquida maior ou igual a 6 m², com vão. af_03/2024</t>
  </si>
  <si>
    <t xml:space="preserve">parede de madeira osb para construção temporária em chapa simples, interna, com área líquida menor que 6 m², com vão. af_03/2024</t>
  </si>
  <si>
    <t xml:space="preserve">parede de madeira osb para construção temporária em chapa simples, interna, sem vão. af_03/2024</t>
  </si>
  <si>
    <t xml:space="preserve">piso para construção temporária em madeira, sem reaproveitamento. af_03/2024</t>
  </si>
  <si>
    <t xml:space="preserve">tapume com chapa metálica. af_03/2024</t>
  </si>
  <si>
    <t xml:space="preserve">tapume com compensado de madeira. af_03/2024</t>
  </si>
  <si>
    <t xml:space="preserve">tapume com telha metálica. af_03/2024</t>
  </si>
  <si>
    <t xml:space="preserve">tapume em chapa de madeira osb. af_03/2024</t>
  </si>
  <si>
    <t xml:space="preserve">laje pré-moldada unidirecional com vãos maiores que 3,0 m, biapoiada, para piso, enchimento em cerâmica, vigota protendida, altura total da laje "lt" = 12 cm (enchimento+capa) = (8+4). af_08/2025</t>
  </si>
  <si>
    <t xml:space="preserve">laje pré-moldada unidirecional com vãos maiores que 3,0 m, biapoiada, para piso, enchimento em cerâmica, vigota protendida, altura total da laje "lt" = 16 cm (enchimento+capa) = (12+4). af_08/2025</t>
  </si>
  <si>
    <t xml:space="preserve">laje pré-moldada unidirecional com vãos maiores que 3,0 m, biapoiada, para piso, enchimento em cerâmica, vigota protendida, altura total da laje "lt" = 20 cm (enchimento+capa) = (16+4). af_08/2025</t>
  </si>
  <si>
    <t xml:space="preserve">laje pré-moldada unidirecional com vãos maiores que 3,0 m, biapoiada, para piso, enchimento em cerâmica, vigota protendida, altura total da laje "lt" = 25 cm (enchimento+capa) = (20+5). af_08/2025</t>
  </si>
  <si>
    <t xml:space="preserve">laje pré-moldada unidirecional com vãos maiores que 3,0 m, biapoiada, para piso, enchimento em cerâmica, vigota protendida, altura total da laje "lt" = 30 cm (enchimento+capa) = (25+5). af_08/2025</t>
  </si>
  <si>
    <t xml:space="preserve">laje pré-moldada unidirecional com vãos maiores que 3,0 m, biapoiada, para piso, enchimento em eps, vigota protendida, altura total da laje "lt" = 12 cm (enchimento+capa) = (8+4). af_08/2025</t>
  </si>
  <si>
    <t xml:space="preserve">laje pré-moldada unidirecional com vãos maiores que 3,0 m, biapoiada, para piso, enchimento em eps, vigota protendida, altura total da laje "lt" = 16 cm (enchimento+capa) = (12+4). af_08/2025</t>
  </si>
  <si>
    <t xml:space="preserve">laje pré-moldada unidirecional com vãos maiores que 3,0 m, biapoiada, para piso, enchimento em eps, vigota protendida, altura total da laje "lt" = 20 cm (enchimento+capa) = (16+4). af_08/2025</t>
  </si>
  <si>
    <t xml:space="preserve">laje pré-moldada unidirecional com vãos maiores que 3,0 m, biapoiada, para piso, enchimento em eps, vigota protendida, altura total da laje "lt" = 25 cm (enchimento+capa) = (20+5). af_08/2025</t>
  </si>
  <si>
    <t xml:space="preserve">laje pré-moldada unidirecional com vãos maiores que 3,0 m, biapoiada, para piso, enchimento em eps, vigota protendida, altura total da laje "lt" = 30 cm (enchimento+capa) = (25+5). af_08/2025</t>
  </si>
  <si>
    <t xml:space="preserve">laje pré-moldada unidirecional com vãos menores ou iguais a 3,0 m, biapoiada, para piso, enchimento em cerâmica, vigota protendida, altura total da laje "lt" = 12 cm (enchimento+capa) = (8+4). af_08/2025</t>
  </si>
  <si>
    <t xml:space="preserve">laje pré-moldada unidirecional com vãos menores ou iguais a 3,0 m, biapoiada, para piso, enchimento em cerâmica, vigota protendida, altura total da laje "lt" = 16 cm (enchimento+capa) = (12+4). af_08/2025</t>
  </si>
  <si>
    <t xml:space="preserve">laje pré-moldada unidirecional com vãos menores ou iguais a 3,0 m, biapoiada, para piso, enchimento em cerâmica, vigota protendida, altura total da laje "lt" = 20 cm (enchimento+capa) = (16+4). af_08/2025</t>
  </si>
  <si>
    <t xml:space="preserve">laje pré-moldada unidirecional com vãos menores ou iguais a 3,0 m, biapoiada, para piso, enchimento em cerâmica, vigota protendida, altura total da laje "lt" = 25 cm (enchimento+capa) = (20+5). af_08/2025</t>
  </si>
  <si>
    <t xml:space="preserve">laje pré-moldada unidirecional com vãos menores ou iguais a 3,0 m, biapoiada, para piso, enchimento em cerâmica, vigota protendida, altura total da laje "lt" = 30 cm (enchimento+capa) = (25+5). af_08/2025</t>
  </si>
  <si>
    <t xml:space="preserve">laje pré-moldada unidirecional com vãos menores ou iguais a 3,0 m, biapoiada, para piso, enchimento em eps, vigota protendida, altura total da laje "lt" = 12 cm (enchimento+capa) = (8+4). af_08/2025</t>
  </si>
  <si>
    <t xml:space="preserve">laje pré-moldada unidirecional com vãos menores ou iguais a 3,0 m, biapoiada, para piso, enchimento em eps, vigota protendida, altura total da laje "lt" = 16 cm (enchimento+capa) = (12+4). af_08/2025</t>
  </si>
  <si>
    <t xml:space="preserve">laje pré-moldada unidirecional com vãos menores ou iguais a 3,0 m, biapoiada, para piso, enchimento em eps, vigota protendida, altura total da laje "lt" = 20 cm (enchimento+capa) = (16+4). af_08/2025</t>
  </si>
  <si>
    <t xml:space="preserve">laje pré-moldada unidirecional com vãos menores ou iguais a 3,0 m, biapoiada, para piso, enchimento em eps, vigota protendida, altura total da laje "lt" = 25 cm (enchimento+capa) = (20+5). af_08/2025</t>
  </si>
  <si>
    <t xml:space="preserve">laje pré-moldada unidirecional com vãos menores ou iguais a 3,0 m, biapoiada, para piso, enchimento em eps, vigota protendida, altura total da laje "lt" = 30 cm (enchimento+capa) = (25+5). af_08/2025</t>
  </si>
  <si>
    <t xml:space="preserve">laje pré-moldada unidirecional, biapoiada tipo laje painel treliçado maciço (sem enchimento), para piso, altura total da laje "lt" = 12 cm (painel+capa) = (3+9). af_08/2025</t>
  </si>
  <si>
    <t xml:space="preserve">laje pré-moldada unidirecional, biapoiada tipo laje painel treliçado maciço (sem enchimento), para piso, altura total da laje "lt" = 16 cm (painel+capa) = (3+13). af_08/2025</t>
  </si>
  <si>
    <t xml:space="preserve">laje pré-moldada unidirecional, biapoiada tipo laje painel treliçado maciço (sem enchimento), para piso, altura total da laje "lt" = 20 cm (painel+capa) = (3+17). af_08/2025</t>
  </si>
  <si>
    <t xml:space="preserve">laje pré-moldada unidirecional, biapoiada tipo laje painel treliçado maciço (sem enchimento), para piso, altura total da laje "lt" = 25 cm (painel+capa) = (3+22). af_08/2025</t>
  </si>
  <si>
    <t xml:space="preserve">laje pré-moldada unidirecional, biapoiada tipo laje painel treliçado maciço (sem enchimento), para piso, altura total da laje "lt" = 30 cm (painel+capa) = (3+27). af_08/2025</t>
  </si>
  <si>
    <t xml:space="preserve">laje pré-moldada unidirecional, biapoiada tipo laje painel treliçado nervurado (com enchimento em eps), para piso, altura total da laje "lt" = 12 cm (painel+enchimento+capa) = (3+5+4). af_08/2025</t>
  </si>
  <si>
    <t xml:space="preserve">laje pré-moldada unidirecional, biapoiada tipo laje painel treliçado nervurado (com enchimento em eps), para piso, altura total da laje "lt" = 16 cm (painel+enchimento+capa) = (3+9+4). af_08/2025</t>
  </si>
  <si>
    <t xml:space="preserve">laje pré-moldada unidirecional, biapoiada tipo laje painel treliçado nervurado (com enchimento em eps), para piso, altura total da laje "lt" = 20 cm (painel+enchimento+capa) = (3+13+4). af_08/2025</t>
  </si>
  <si>
    <t xml:space="preserve">laje pré-moldada unidirecional, biapoiada tipo laje painel treliçado nervurado (com enchimento em eps), para piso, altura total da laje "lt" = 25 cm (painel+enchimento+capa) = (3+17+5). af_08/2025</t>
  </si>
  <si>
    <t xml:space="preserve">laje pré-moldada unidirecional, biapoiada tipo laje painel treliçado nervurado (com enchimento em eps), para piso, altura total da laje "lt" = 30 cm (painel+enchimento+capa) = (3+22+5). af_08/2025</t>
  </si>
  <si>
    <t xml:space="preserve">laje pré-moldada unidirecional, biapoiada, para forro, enchimento em cerâmica, vigota convencional, altura total da laje "lt" = 12 cm (enchimento+capa) = (8+4). af_08/2025</t>
  </si>
  <si>
    <t xml:space="preserve">laje pré-moldada unidirecional, biapoiada, para forro, enchimento em cerâmica, vigota treliçada, altura total da laje "lt" = 12 cm (enchimento+capa) = (8+4). af_08/2025</t>
  </si>
  <si>
    <t xml:space="preserve">laje pré-moldada unidirecional, biapoiada, para forro, enchimento em eps, vigota treliçada, altura total da laje "lt" = 12 cm (enchimento+capa) = (8+4). af_08/2025</t>
  </si>
  <si>
    <t xml:space="preserve">laje pré-moldada unidirecional, biapoiada, para piso, enchimento em cerâmica, vigota convencional, altura total da laje "lt" = 12 cm (enchimento+capa) = (8+4). af_08/2025</t>
  </si>
  <si>
    <t xml:space="preserve">laje pré-moldada unidirecional, biapoiada, para piso, enchimento em cerâmica, vigota treliçada, altura total da laje "lt" = 12 cm (enchimento+capa) = (8+4). af_08/2025</t>
  </si>
  <si>
    <t xml:space="preserve">laje pré-moldada unidirecional, biapoiada, para piso, enchimento em cerâmica, vigota treliçada, altura total da laje "lt" = 16 cm (enchimento+capa) = (12+4). af_08/2025</t>
  </si>
  <si>
    <t xml:space="preserve">laje pré-moldada unidirecional, biapoiada, para piso, enchimento em cerâmica, vigota treliçada, altura total da laje "lt" = 20 cm (enchimento+capa) = (16+4). af_08/2025</t>
  </si>
  <si>
    <t xml:space="preserve">laje pré-moldada unidirecional, biapoiada, para piso, enchimento em cerâmica, vigota treliçada, altura total da laje "lt" = 25 cm (enchimento+capa) = (20+5). af_08/2025</t>
  </si>
  <si>
    <t xml:space="preserve">laje pré-moldada unidirecional, biapoiada, para piso, enchimento em cerâmica, vigota treliçada, altura total da laje "lt" = 30 cm (enchimento+capa) = (25+5). af_08/2025</t>
  </si>
  <si>
    <t xml:space="preserve">laje pré-moldada unidirecional, biapoiada, para piso, enchimento em eps, vigota treliçada, altura total da laje "lt" = 12 cm (enchimento+capa) = (8+4). af_08/2025</t>
  </si>
  <si>
    <t xml:space="preserve">laje pré-moldada unidirecional, biapoiada, para piso, enchimento em eps, vigota treliçada, altura total da laje "lt" = 16 cm (enchimento+capa) = (12+4). af_08/2025</t>
  </si>
  <si>
    <t xml:space="preserve">laje pré-moldada unidirecional, biapoiada, para piso, enchimento em eps, vigota treliçada, altura total da laje "lt" = 20 cm (enchimento+capa) = (16+4). af_08/2025</t>
  </si>
  <si>
    <t xml:space="preserve">laje pré-moldada unidirecional, biapoiada, para piso, enchimento em eps, vigota treliçada, altura total da laje "lt" = 25 cm (enchimento+capa) = (20+5). af_08/2025</t>
  </si>
  <si>
    <t xml:space="preserve">laje pré-moldada unidirecional, biapoiada, para piso, enchimento em eps, vigota treliçada, altura total da laje "lt" = 30 cm (enchimento+capa) = (25+5). af_08/2025</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</si>
  <si>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</si>
  <si>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</si>
  <si>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</si>
  <si>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</si>
  <si>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</si>
  <si>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</si>
  <si>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</si>
  <si>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</si>
  <si>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</si>
  <si>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</si>
  <si>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</si>
  <si>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</si>
  <si>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</si>
  <si>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</si>
  <si>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</si>
  <si>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</si>
  <si>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</si>
  <si>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</si>
  <si>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</si>
  <si>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ferro fundido, com parafusos, dn 50 mm x 3/4", para ligação predial de água.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</si>
  <si>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</si>
  <si>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</si>
  <si>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</si>
  <si>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</si>
  <si>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</si>
  <si>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</si>
  <si>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colar tomada em ferro fundido, com parafusos, saida com rosca, dn 75 mm x 3/4", para ligacao predial de agua.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</si>
  <si>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</si>
  <si>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</si>
  <si>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</si>
  <si>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</si>
  <si>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</si>
  <si>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</si>
  <si>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</si>
  <si>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</si>
  <si>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</si>
  <si>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</si>
  <si>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</si>
  <si>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</si>
  <si>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</si>
  <si>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latão niquelado, com rosca, 3/4", para ligação predial de água.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</si>
  <si>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</si>
  <si>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</si>
  <si>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</si>
  <si>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</si>
  <si>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</si>
  <si>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</si>
  <si>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</si>
  <si>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redução, pvc ocre, junta elástica, dn 150 x 100 mm, para coletor predial de esgoto. af_06/2022</t>
  </si>
  <si>
    <t xml:space="preserve">tê de redução, pvc ocre, junta elástica, dn 300 x 100 mm, para coletor predial de esgoto. af_06/2022</t>
  </si>
  <si>
    <t xml:space="preserve">tê de redução, pvc ocre, junta elástica, dn 300 x 150 mm, para coletor predial de esgoto. af_06/2022</t>
  </si>
  <si>
    <t xml:space="preserve">tê de serviço integrado, polipropileno, para tubos em pead, 63 mm x 20 mm, para ligação predial de água. af_06/2022</t>
  </si>
  <si>
    <t xml:space="preserve">tê de serviço integrado, polipropileno, para tubos em pead, 63 mm x 32 mm, para ligação predial de água. af_06/2022</t>
  </si>
  <si>
    <t xml:space="preserve">tê de serviço integrado, polipropileno, para tubos em pead, 90 mm x 20 mm, para ligação predial de água. af_06/2022</t>
  </si>
  <si>
    <t xml:space="preserve">tê de serviço integrado, polipropileno, para tubos em pead, 90 mm x 32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</si>
  <si>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</si>
  <si>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</si>
  <si>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</si>
  <si>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bacia sanitária, bidê ou mictório em louça, inclusive metais correspondentes. af_10/2025_ps</t>
  </si>
  <si>
    <t xml:space="preserve">limpeza de bancada com placa de rocha (mármore ou granito). af_10/2025_ps</t>
  </si>
  <si>
    <t xml:space="preserve">limpeza de bancada com placa de rocha e cuba de louça, inclusive metais correspondentes. af_10/2025_ps</t>
  </si>
  <si>
    <t xml:space="preserve">limpeza de bancada de pia com placa de rocha e cuba de inox, inclusive metais correspondentes. af_10/2025_ps</t>
  </si>
  <si>
    <t xml:space="preserve">limpeza de contrapiso com vassoura a seco. af_10/2025</t>
  </si>
  <si>
    <t xml:space="preserve">limpeza de forro removível com pano úmido. af_10/2025_ps</t>
  </si>
  <si>
    <t xml:space="preserve">limpeza de gradil. af_10/2025_ps</t>
  </si>
  <si>
    <t xml:space="preserve">limpeza de janela de vidro com caixilho em aço/alumínio/pvc. af_10/2025_ps</t>
  </si>
  <si>
    <t xml:space="preserve">limpeza de janela inteiramente de vidro. af_10/2025_ps</t>
  </si>
  <si>
    <t xml:space="preserve">limpeza de piso cerâmico ou com pedras rústicas utilizando ácido muriático. af_10/2025_ps</t>
  </si>
  <si>
    <t xml:space="preserve">limpeza de piso cerâmico ou porcelanato com pano úmido. af_10/2025_ps</t>
  </si>
  <si>
    <t xml:space="preserve">limpeza de piso cerâmico ou porcelanato com vassoura a seco. af_10/2025</t>
  </si>
  <si>
    <t xml:space="preserve">limpeza de piso cerâmico/ porcelanato/ mármore/ granito utilizando detergente neutro e escovação manual. af_10/2025_ps</t>
  </si>
  <si>
    <t xml:space="preserve">limpeza de piso de ladrilho hidráulico com pano úmido. af_10/2025_ps</t>
  </si>
  <si>
    <t xml:space="preserve">limpeza de piso utilizando detergente neutro e escovação mecânica. af_10/2025</t>
  </si>
  <si>
    <t xml:space="preserve">limpeza de piso vinílico com vassoura e pano úmido. af_10/2025_ps</t>
  </si>
  <si>
    <t xml:space="preserve">limpeza de porta de madeira. af_10/2025_ps</t>
  </si>
  <si>
    <t xml:space="preserve">limpeza de porta de vidro com caixilho em aço/ alumínio/ pvc. af_10/2025_ps</t>
  </si>
  <si>
    <t xml:space="preserve">limpeza de porta em aço/alumínio. af_10/2025_ps</t>
  </si>
  <si>
    <t xml:space="preserve">limpeza de porta inteiramente de vidro. af_10/2025_ps</t>
  </si>
  <si>
    <t xml:space="preserve">limpeza de revestimento cerâmico em parede com pano úmido. af_10/2025_ps</t>
  </si>
  <si>
    <t xml:space="preserve">limpeza de revestimento cerâmico/ mármore/ granito em parede utilizando detergente neutro e escovação manual. af_10/2025_ps</t>
  </si>
  <si>
    <t xml:space="preserve">limpeza de rodas de caminhões com jato de alta pressão, por eixo. af_10/2025</t>
  </si>
  <si>
    <t xml:space="preserve">limpeza de rua com caminhão pipa. af_10/2025</t>
  </si>
  <si>
    <t xml:space="preserve">limpeza de rua com jato de alta pressão. af_10/2025</t>
  </si>
  <si>
    <t xml:space="preserve">limpeza de superfície piso ou parede com jato de alta pressão. af_10/2025</t>
  </si>
  <si>
    <t xml:space="preserve">limpeza de tanque ou lavatório de louça isolado, inclusive metais correspondentes. af_10/2025_ps</t>
  </si>
  <si>
    <t xml:space="preserve">retirada de salva piso do chão. af_10/2025</t>
  </si>
  <si>
    <t xml:space="preserve">ajudante de armador com encargos complementares</t>
  </si>
  <si>
    <t xml:space="preserve">mês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</si>
  <si>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</si>
  <si>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</si>
  <si>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</si>
  <si>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</si>
  <si>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</si>
  <si>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</si>
  <si>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</si>
  <si>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</si>
  <si>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</si>
  <si>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</si>
  <si>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</si>
  <si>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</si>
  <si>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</si>
  <si>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</si>
  <si>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</si>
  <si>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</si>
  <si>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</si>
  <si>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</si>
  <si>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</si>
  <si>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</si>
  <si>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</si>
  <si>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</si>
  <si>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</si>
  <si>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</si>
  <si>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</si>
  <si>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</si>
  <si>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</si>
  <si>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</si>
  <si>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</si>
  <si>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</si>
  <si>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</si>
  <si>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</si>
  <si>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</si>
  <si>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</si>
  <si>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</si>
  <si>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</si>
  <si>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</si>
  <si>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</si>
  <si>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</si>
  <si>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</si>
  <si>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</si>
  <si>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</si>
  <si>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</si>
  <si>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</si>
  <si>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</si>
  <si>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</si>
  <si>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</si>
  <si>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</si>
  <si>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</si>
  <si>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</si>
  <si>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</si>
  <si>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</si>
  <si>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</si>
  <si>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</si>
  <si>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</si>
  <si>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</si>
  <si>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</si>
  <si>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</si>
  <si>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</si>
  <si>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</si>
  <si>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</si>
  <si>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</si>
  <si>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</si>
  <si>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</si>
  <si>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</si>
  <si>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</si>
  <si>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</si>
  <si>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</si>
  <si>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</si>
  <si>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</si>
  <si>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</si>
  <si>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</si>
  <si>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</si>
  <si>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</si>
  <si>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</si>
  <si>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</si>
  <si>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</si>
  <si>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laboratorio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</si>
  <si>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</si>
  <si>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</si>
  <si>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</si>
  <si>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</si>
  <si>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</si>
  <si>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</si>
  <si>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</si>
  <si>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</si>
  <si>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</si>
  <si>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</si>
  <si>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</si>
  <si>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ladrilheiro (encargos complementares) - horista</t>
  </si>
  <si>
    <t xml:space="preserve">curso de capacitação para azulejista ou ladrilheiro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</si>
  <si>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</si>
  <si>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</si>
  <si>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</si>
  <si>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</si>
  <si>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</si>
  <si>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</si>
  <si>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</si>
  <si>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</si>
  <si>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</si>
  <si>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</si>
  <si>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</si>
  <si>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</si>
  <si>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</si>
  <si>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</si>
  <si>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</si>
  <si>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</si>
  <si>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</si>
  <si>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</si>
  <si>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</si>
  <si>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</si>
  <si>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</si>
  <si>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</si>
  <si>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</si>
  <si>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</si>
  <si>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</si>
  <si>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</si>
  <si>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</si>
  <si>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</si>
  <si>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</si>
  <si>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</si>
  <si>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</si>
  <si>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piso elevado (encargos complementares) - horista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</si>
  <si>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</si>
  <si>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</si>
  <si>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</si>
  <si>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</si>
  <si>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</si>
  <si>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</si>
  <si>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</si>
  <si>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</si>
  <si>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</si>
  <si>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</si>
  <si>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</si>
  <si>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</si>
  <si>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</si>
  <si>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</si>
  <si>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</si>
  <si>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</si>
  <si>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</si>
  <si>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</si>
  <si>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</si>
  <si>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fôrmas do sistema de paredes de concreto (encargos complementares) - horista</t>
  </si>
  <si>
    <t xml:space="preserve">curso de capacitação para montador de maquinas (encargos complementares) - mensalista</t>
  </si>
  <si>
    <t xml:space="preserve">curso de capacitação para montador de tubo aço/equipamentos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</si>
  <si>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</si>
  <si>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</si>
  <si>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</si>
  <si>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</si>
  <si>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</si>
  <si>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(encargos complementares) - mensalista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</si>
  <si>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</si>
  <si>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</si>
  <si>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</si>
  <si>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</si>
  <si>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</si>
  <si>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</si>
  <si>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</si>
  <si>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</si>
  <si>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</si>
  <si>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</si>
  <si>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</si>
  <si>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</si>
  <si>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</si>
  <si>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</si>
  <si>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</si>
  <si>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</si>
  <si>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</si>
  <si>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</si>
  <si>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</si>
  <si>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</si>
  <si>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</si>
  <si>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</si>
  <si>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</si>
  <si>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</si>
  <si>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</si>
  <si>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</si>
  <si>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</si>
  <si>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</si>
  <si>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</si>
  <si>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</si>
  <si>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</si>
  <si>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</si>
  <si>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</si>
  <si>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</si>
  <si>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</si>
  <si>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</si>
  <si>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</si>
  <si>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</si>
  <si>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</si>
  <si>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</si>
  <si>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</si>
  <si>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</si>
  <si>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</si>
  <si>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</si>
  <si>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</si>
  <si>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</si>
  <si>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</si>
  <si>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</si>
  <si>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</si>
  <si>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</si>
  <si>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</si>
  <si>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</si>
  <si>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</si>
  <si>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</si>
  <si>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</si>
  <si>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</si>
  <si>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</si>
  <si>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</si>
  <si>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</si>
  <si>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</si>
  <si>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</si>
  <si>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</si>
  <si>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</si>
  <si>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</si>
  <si>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</si>
  <si>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</si>
  <si>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</si>
  <si>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</si>
  <si>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</si>
  <si>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</si>
  <si>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</si>
  <si>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</si>
  <si>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</si>
  <si>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</si>
  <si>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</si>
  <si>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</si>
  <si>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</si>
  <si>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</si>
  <si>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</si>
  <si>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</si>
  <si>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</si>
  <si>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</si>
  <si>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</si>
  <si>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</si>
  <si>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</si>
  <si>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</si>
  <si>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</si>
  <si>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</si>
  <si>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</si>
  <si>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</si>
  <si>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piso elevado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</si>
  <si>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</si>
  <si>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</si>
  <si>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</si>
  <si>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</si>
  <si>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</si>
  <si>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</si>
  <si>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</si>
  <si>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</si>
  <si>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</si>
  <si>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</si>
  <si>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</si>
  <si>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</si>
  <si>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eletroeletrônicos com encargos complementares</t>
  </si>
  <si>
    <t xml:space="preserve">montador de estruturas metálicas com encargos complementares</t>
  </si>
  <si>
    <t xml:space="preserve">montador de fôrmas do sistema de paredes de concreto com encargos complementares</t>
  </si>
  <si>
    <t xml:space="preserve">montador de máquinas com encargos complementares</t>
  </si>
  <si>
    <t xml:space="preserve">montador eletromecânico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</si>
  <si>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</si>
  <si>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</si>
  <si>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</si>
  <si>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</si>
  <si>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</si>
  <si>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</si>
  <si>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</si>
  <si>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</si>
  <si>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</si>
  <si>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</si>
  <si>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</si>
  <si>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</si>
  <si>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</si>
  <si>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</si>
  <si>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</si>
  <si>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</si>
  <si>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</si>
  <si>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</si>
  <si>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</si>
  <si>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</si>
  <si>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</si>
  <si>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</si>
  <si>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</si>
  <si>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</si>
  <si>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</si>
  <si>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</si>
  <si>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</si>
  <si>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</si>
  <si>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</si>
  <si>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</si>
  <si>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</si>
  <si>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</si>
  <si>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</si>
  <si>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</si>
  <si>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</si>
  <si>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</si>
  <si>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</si>
  <si>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</si>
  <si>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</si>
  <si>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</si>
  <si>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</si>
  <si>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</si>
  <si>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</si>
  <si>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</si>
  <si>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</si>
  <si>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</si>
  <si>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</si>
  <si>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</si>
  <si>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</si>
  <si>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</si>
  <si>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</si>
  <si>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</si>
  <si>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</si>
  <si>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</si>
  <si>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</si>
  <si>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</si>
  <si>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</si>
  <si>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</si>
  <si>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</si>
  <si>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</si>
  <si>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</si>
  <si>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</si>
  <si>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</si>
  <si>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</si>
  <si>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</si>
  <si>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com uso exclusivo de equipamento topográfico.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</si>
  <si>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</si>
  <si>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</si>
  <si>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pavimentação. af_03/2024</t>
  </si>
  <si>
    <t xml:space="preserve">locação de ponto para referência topográfica. af_03/2024</t>
  </si>
  <si>
    <t xml:space="preserve">locação de praças em pontaleteamento. af_03/2024</t>
  </si>
  <si>
    <t xml:space="preserve">locação de rede de água ou esgoto. af_03/2024</t>
  </si>
  <si>
    <t xml:space="preserve">marcação de pontos em gabarito ou cavalete, com uso de estação total. af_03/2024</t>
  </si>
  <si>
    <t xml:space="preserve">marcação de pontos em gabarito ou cavalete. af_03/2024</t>
  </si>
  <si>
    <t xml:space="preserve">acabamento monocomando para chuveiro - fornecimento e instalação. af_02/2026</t>
  </si>
  <si>
    <t xml:space="preserve">aparelho misturador de mesa para lavatório, padrão médio - fornecimento e instalação. af_02/2026</t>
  </si>
  <si>
    <t xml:space="preserve">aparelho misturador de mesa para pia de cozinha, padrão médio - fornecimento e instalação. af_02/2026</t>
  </si>
  <si>
    <t xml:space="preserve">assento sanitário convencional - fornecimento e instalação. af_02/2026</t>
  </si>
  <si>
    <t xml:space="preserve">assento sanitário infantil - fornecimento e instalação. af_02/2026</t>
  </si>
  <si>
    <t xml:space="preserve">assento sanitário para pcd - fornecimento e instalação. af_02/2026</t>
  </si>
  <si>
    <t xml:space="preserve">bacia sanitária com caixa acoplada louça branca - fornecimento e instalação. af_02/2026</t>
  </si>
  <si>
    <t xml:space="preserve">bacia sanitária com caixa acoplada louça branca - padrão médio, incluso engate flexível em metal cromado, 1/2" x 40 cm - fornecimento e instalação. af_02/2026</t>
  </si>
  <si>
    <t xml:space="preserve">bacia sanitária com caixa acoplada louça branca, incluso engate flexível em plástico branco, 1/2" x 40 cm - fornecimento e instalação. af_02/2026</t>
  </si>
  <si>
    <t xml:space="preserve">bacia sanitária com caixa acoplada para pcd com furo frontal em louça branca sem assento - fornecimento e instalação. af_02/2026</t>
  </si>
  <si>
    <t xml:space="preserve">bacia sanitária com caixa acoplada, louça branca - padrão alto - fornecimento e instalação. af_02/2026</t>
  </si>
  <si>
    <t xml:space="preserve">bacia sanitária em louça branca para pcd sem furo frontal, com tubo de ligação cromado, sem assento - fornecimento e instalação. af_02/2026_ps</t>
  </si>
  <si>
    <t xml:space="preserve">bacia sanitária em louça branca, com tubo de ligação cromado - fornecimento e instalação. af_02/2026_ps</t>
  </si>
  <si>
    <t xml:space="preserve">bacia sanitária infantil louça branca, com tubo de ligação cromado - fornecimento e instalação. af_02/2026_ps</t>
  </si>
  <si>
    <t xml:space="preserve">bancada de granito cinza polido, de 0,50 x 0,60 m, para lavatório - fornecimento e instalação. af_02/2026</t>
  </si>
  <si>
    <t xml:space="preserve">bancada de granito cinza polido, de 1,50 x 0,60 m, para pia de cozinha - fornecimento e instalação. af_02/2026</t>
  </si>
  <si>
    <t xml:space="preserve">bancada de granito cinza polido, de 2,00 x 0,60 m, para lavatório - fornecimento e instalação. af_02/2026</t>
  </si>
  <si>
    <t xml:space="preserve">bancada de granito cinza polido, de 3,00 x 0,60 m, para lavatório - fornecimento e instalação. af_02/2026</t>
  </si>
  <si>
    <t xml:space="preserve">bancada de mármore branco polido, de 0,50 x 0,60 m, para lavatório - fornecimento e instalação. af_02/2026</t>
  </si>
  <si>
    <t xml:space="preserve">bancada de mármore branco polido, de 1,50 x 0,60 m, para pia de cozinha - fornecimento e instalação. af_02/2026</t>
  </si>
  <si>
    <t xml:space="preserve">bancada de mármore sintético 120 x 60cm, com cuba integrada, incluso sifão tipo flexível em pvc, válvula em plástico cromado tipo americana e torneira cromada longa, de parede, padrão popular - fornecimento e instalação. af_02/2026</t>
  </si>
  <si>
    <t xml:space="preserve">bancada de mármore sintético 120 x 60cm, com cuba integrada, incluso sifão tipo garrafa em pvc, válvula em plástico cromado tipo americana e torneira cromada longa, de parede, padrão popular - fornecimento e instalação. af_02/2026</t>
  </si>
  <si>
    <t xml:space="preserve">bancada de mármore sintético, de 120 x 60cm, com cuba integrada - fornecimento e instalação. af_02/2026</t>
  </si>
  <si>
    <t xml:space="preserve">bancada granito cinza 150 x 60 cm, com cuba de embutir de aço, válvula americana em metal, sifão flexível em pvc, engate flexível 30 cm, torneira cromada longa, de parede, 1/2" ou 3/4", p/ cozinha, padrão popular - fornec. e instalação. af_02/2026</t>
  </si>
  <si>
    <t xml:space="preserve">bancada granito cinza, 50 x 60 cm, incl. cuba de embutir oval louça branca 35 x 50 cm, válvula metal cromado, sifão flexível pvc, engate 30 cm flexível plástico e torneira cromada de mesa, padrão popular - fornec. e instalação. af_02/2026</t>
  </si>
  <si>
    <t xml:space="preserve">bancada mármore branco 150 x 60 cm, com cuba de embutir de aço, válvula americana e sifão tipo garrafa em metal, engate flexível 30 cm, torneira cromada, de mesa, 1/2" ou 3/4", para pia cozinha, padrão alto - fornec. e instalação. af_02/2026</t>
  </si>
  <si>
    <t xml:space="preserve">bancada mármore branco, 50 x 60 cm, incluso cuba de embutir oval em louça branca 35 x 50 cm, válvula, sifão tipo garrafa e engate flexível 40 cm em metal cromado e aparelho misturador de mesa, padrão médio - fornec. e instalação. af_02/2026</t>
  </si>
  <si>
    <t xml:space="preserve">banco articulado, em aço inox, para pcd, fixado na parede - fornecimento e instalação. af_02/2026</t>
  </si>
  <si>
    <t xml:space="preserve">barra de apoio em "l", em aço inox polido 70 x 70 cm, fixada na parede - fornecimento e instalação. af_02/2026</t>
  </si>
  <si>
    <t xml:space="preserve">barra de apoio em "l", em aço inox polido 80 x 80 cm, fixada na parede - fornecimento e instalação. af_02/2026</t>
  </si>
  <si>
    <t xml:space="preserve">barra de apoio lateral articulada, com trava, em aço inox polido, fixada na parede - fornecimento e instalação. af_02/2026</t>
  </si>
  <si>
    <t xml:space="preserve">barra de apoio reta, em alumínio, comprimento 60 cm, fixada na parede - fornecimento e instalação. af_02/2026</t>
  </si>
  <si>
    <t xml:space="preserve">barra de apoio reta, em alumínio, comprimento 70 cm, fixada na parede - fornecimento e instalação. af_02/2026</t>
  </si>
  <si>
    <t xml:space="preserve">barra de apoio reta, em alumínio, comprimento 80 cm, fixada na parede - fornecimento e instalação. af_02/2026</t>
  </si>
  <si>
    <t xml:space="preserve">barra de apoio reta, em alumínio, comprimento 90 cm, fixada na parede - fornecimento e instalação. af_02/2026</t>
  </si>
  <si>
    <t xml:space="preserve">barra de apoio reta, em aço inox polido, comprimento 40 cm, fixada na parede - fornecimento e instalação. af_02/2026</t>
  </si>
  <si>
    <t xml:space="preserve">barra de apoio reta, em aço inox polido, comprimento 60 cm, fixada na parede - fornecimento e instalação. af_02/2026</t>
  </si>
  <si>
    <t xml:space="preserve">barra de apoio reta, em aço inox polido, comprimento 70 cm, fixada na parede - fornecimento e instalação. af_02/2026</t>
  </si>
  <si>
    <t xml:space="preserve">barra de apoio reta, em aço inox polido, comprimento 80 cm, fixada na parede - fornecimento e instalação. af_02/2026</t>
  </si>
  <si>
    <t xml:space="preserve">barra de apoio reta, em aço inox polido, comprimento 90 cm, fixada na parede - fornecimento e instalação. af_02/2026</t>
  </si>
  <si>
    <t xml:space="preserve">cabide metálico tipo gancho em metal cromado, incluso fixação. af_02/2026</t>
  </si>
  <si>
    <t xml:space="preserve">chuveiro elétrico comum corpo plástico, tipo ducha - fornecimento e instalação. af_02/2026</t>
  </si>
  <si>
    <t xml:space="preserve">cuba de embutir de aço inoxidável média, incluso válvula tipo americana e sifão tipo garrafa em metal cromado - fornecimento e instalação. af_02/2026</t>
  </si>
  <si>
    <t xml:space="preserve">cuba de embutir de aço inoxidável média, incluso válvula tipo americana em metal cromado e sifão flexível em pvc - fornecimento e instalação. af_02/2026</t>
  </si>
  <si>
    <t xml:space="preserve">cuba de embutir oval em louça branca, 35 x 50 cm ou equivalente, incluso válvula e sifão tipo garrafa em metal cromado - fornecimento e instalação. af_02/2026</t>
  </si>
  <si>
    <t xml:space="preserve">cuba de embutir oval em louça branca, 35 x 50 cm ou equivalente, incluso válvula em metal cromado e sifão flexível em pvc - fornecimento e instalação. af_02/2026</t>
  </si>
  <si>
    <t xml:space="preserve">cuba de embutir oval em louça branca, 35 x 50cm ou equivalente - fornecimento e instalação. af_02/2026</t>
  </si>
  <si>
    <t xml:space="preserve">cuba de embutir redonda em louça branca, 36 cm ou equivalente - fornecimento e instalação. af_02/2026</t>
  </si>
  <si>
    <t xml:space="preserve">cuba de embutir retangular de aço inoxidável, 46 x 30 x 12 cm - fornecimento e instalação. af_02/2026</t>
  </si>
  <si>
    <t xml:space="preserve">cuba de embutir retangular de aço inoxidável, 56 x 33 x 12 cm - fornecimento e instalação. af_02/2026</t>
  </si>
  <si>
    <t xml:space="preserve">dispenser de mesa, para sabonete líquido acabamento metal cromado, acionamento hidromecânico por leve pressão manual. af_02/2026</t>
  </si>
  <si>
    <t xml:space="preserve">dispenser de plástico com alavanca para toalha de papel em bobina, incluso fixação. af_02/2026</t>
  </si>
  <si>
    <t xml:space="preserve">dispenser de plástico para papel higiênico, incluso fixação. af_02/2026</t>
  </si>
  <si>
    <t xml:space="preserve">dispenser de plástico para toalha de papel interfolhada, incluso fixação. af_02/2026</t>
  </si>
  <si>
    <t xml:space="preserve">ducha higiênica em metal cromado, com gatilho e registro - fornecimento e instalação. af_02/2026</t>
  </si>
  <si>
    <t xml:space="preserve">engate flexível em inox, 1/2" x 30 cm - fornecimento e instalação. af_02/2026</t>
  </si>
  <si>
    <t xml:space="preserve">engate flexível em inox, 1/2" x 40 cm - fornecimento e instalação. af_02/2026</t>
  </si>
  <si>
    <t xml:space="preserve">engate flexível em plástico branco, 1/2" x 30cm - fornecimento e instalação. af_02/2026</t>
  </si>
  <si>
    <t xml:space="preserve">engate flexível em plástico branco, 1/2" x 40cm - fornecimento e instalação. af_02/2026</t>
  </si>
  <si>
    <t xml:space="preserve">kit de acessórios para banheiro em metal cromado, 5 peças, incluso fixação. af_02/2026</t>
  </si>
  <si>
    <t xml:space="preserve">lavatório louça branca com coluna suspensa, pcd, *43 x 53* cm - fornecimento e instalação. af_02/2026</t>
  </si>
  <si>
    <t xml:space="preserve">lavatório louça branca com coluna, *44 x 35* cm, padrão popular - fornecimento e instalação. af_02/2026</t>
  </si>
  <si>
    <t xml:space="preserve">lavatório louça branca com coluna, *44 x 35* cm, padrão popular, incluso sifão flexível em pvc, válvula e engate flexível 30 cm em plástico e com torneira cromada padrão popular - fornecimento e instalação. af_02/2026</t>
  </si>
  <si>
    <t xml:space="preserve">lavatório louça branca com coluna, *54 x 44* cm ou equivalente, padrão médio - fornecimento e instalação. af_02/2026</t>
  </si>
  <si>
    <t xml:space="preserve">lavatório louça branca com coluna, 45 x 55 cm ou equivalente, padrão médio, incluso sifão tipo garrafa, válvula e engate flexível de 40 cm em metal cromado, com aparelho misturador padrão médio - fornecimento e instalação. af_02/2026</t>
  </si>
  <si>
    <t xml:space="preserve">lavatório louça branca com coluna, 45 x 55 cm ou equivalente, padrão médio, incluso sifão tipo garrafa, válvula e engate flexível de 40 cm em metal cromado, com torneira cromada de mesa, padrão médio - fornecimento e instalação. af_02/2026</t>
  </si>
  <si>
    <t xml:space="preserve">lavatório louça branca suspenso, *40 x 30* cm ou equivalente, padrão popular - fornecimento e instalação. af_02/2026</t>
  </si>
  <si>
    <t xml:space="preserve">lavatório louça branca suspenso, *40 x 30* cm ou equivalente, padrão popular, incluso sifão flexível em pvc, válvula e engate flexível 30 cm em plástico e torneira cromada de mesa, padrão popular - fornecimento e instalação. af_02/2026</t>
  </si>
  <si>
    <t xml:space="preserve">lavatório louça branca suspenso, *40 x 30* cm ou equivalente, padrão popular, incluso sifão tipo garrafa em pvc, válvula e engate flexível 30 cm em plástico e torneira cromada de mesa, padrão popular - fornecimento e instalação. af_02/2026</t>
  </si>
  <si>
    <t xml:space="preserve">manopla e canopla cromada - fornecimento e instalação. af_02/2026</t>
  </si>
  <si>
    <t xml:space="preserve">mictório coletivo em aço inoxidável, 1,0 m - fornecimento e instalação. af_02/2026</t>
  </si>
  <si>
    <t xml:space="preserve">mictório sifonado com válvula de descarga em louça branca - padrão médio - fornecimento e instalação. af_02/2026</t>
  </si>
  <si>
    <t xml:space="preserve">mictório sifonado louça branca para entrada de água embutida - padrão alto - fornecimento e instalação. af_02/2026</t>
  </si>
  <si>
    <t xml:space="preserve">papeleira de parede em metal cromado sem tampa, incluso fixação. af_02/2026</t>
  </si>
  <si>
    <t xml:space="preserve">pia de aço inox, de *0,55 x 1,20* m com 1 cuba - fornecimento e instalação. af_02/2026</t>
  </si>
  <si>
    <t xml:space="preserve">porta toalha banho em metal cromado, tipo barra, incluso fixação. af_02/2026</t>
  </si>
  <si>
    <t xml:space="preserve">porta toalha rosto em metal cromado, tipo argola, incluso fixação. af_02/2026</t>
  </si>
  <si>
    <t xml:space="preserve">prateleira de vidro com suporte cromado, incluso fixação. af_02/2026</t>
  </si>
  <si>
    <t xml:space="preserve">puxador para pcd, fixado na porta - fornecimento e instalação. af_02/2026</t>
  </si>
  <si>
    <t xml:space="preserve">saboneteira de parede em metal cromado, incluso fixação. af_02/2026</t>
  </si>
  <si>
    <t xml:space="preserve">saboneteira plástica tipo dispenser para sabonete líquido com reservatório 800 a 1500 ml, incluso fixação. af_02/2026</t>
  </si>
  <si>
    <t xml:space="preserve">sifão do tipo flexível em pvc 1" x 1.1/2" - fornecimento e instalação. af_02/2026</t>
  </si>
  <si>
    <t xml:space="preserve">sifão do tipo garrafa em metal cromado 1" x 1.1/2" - fornecimento e instalação. af_02/2026</t>
  </si>
  <si>
    <t xml:space="preserve">sifão do tipo garrafa/copo em pvc 1.1/4" x 1.1/2" - fornecimento e instalação. af_02/2026</t>
  </si>
  <si>
    <t xml:space="preserve">suporte mão francesa em aço, abas iguais 30 cm, capacidade mínima 60 kg, branco - fornecimento e instalação. af_02/2026</t>
  </si>
  <si>
    <t xml:space="preserve">suporte mão francesa em aço, abas iguais 40 cm, capacidade mínima 70 kg, branco - fornecimento e instalação. af_02/2026</t>
  </si>
  <si>
    <t xml:space="preserve">tanque de louça branca com coluna, 30l ou equivalente - fornecimento e instalação. af_02/2026</t>
  </si>
  <si>
    <t xml:space="preserve">tanque de louça branca com coluna, 30l ou equivalente, incluso sifão flexível em pvc, válvula metálica e torneira de metal cromado padrão médio - fornecimento e instalação. af_02/2026</t>
  </si>
  <si>
    <t xml:space="preserve">tanque de louça branca com coluna, 30l ou equivalente, incluso sifão flexível em pvc, válvula plástica e torneira de metal cromado padrão popular - fornecimento e instalação. af_02/2026</t>
  </si>
  <si>
    <t xml:space="preserve">tanque de louça branca com coluna, 30l ou equivalente, incluso sifão flexível em pvc, válvula plástica e torneira de plástico - fornecimento e instalação. af_02/2026</t>
  </si>
  <si>
    <t xml:space="preserve">tanque de louça branca suspenso, *20*l ou equivalente - fornecimento e instalação. af_02/2026</t>
  </si>
  <si>
    <t xml:space="preserve">tanque de louça branca suspenso, 20l ou equivalente, incluso sifão tipo garrafa em metal cromado, válvula metálica e torneira de metal cromado padrão médio - fornecimento e instalação. af_02/2026</t>
  </si>
  <si>
    <t xml:space="preserve">tanque de louça branca suspenso, 20l ou equivalente, incluso sifão tipo garrafa em pvc, válvula plástica e torneira de metal cromado padrão popular - fornecimento e instalação. af_02/2026</t>
  </si>
  <si>
    <t xml:space="preserve">tanque de louça branca suspenso, 20l ou equivalente, incluso sifão tipo garrafa em pvc, válvula plástica e torneira de plástico - fornecimento e instalação. af_02/2026</t>
  </si>
  <si>
    <t xml:space="preserve">tanque de mármore sintético com coluna, 22l ou equivalente fornecimento e instalação. af_02/2026</t>
  </si>
  <si>
    <t xml:space="preserve">tanque de mármore sintético com coluna, 22l ou equivalente, incluso sifão flexível em pvc, válvula plástica e torneira de metal cromado padrão popular - fornecimento e instalação. af_02/2026</t>
  </si>
  <si>
    <t xml:space="preserve">tanque de mármore sintético com coluna, 22l ou equivalente, incluso sifão flexível em pvc, válvula plástica e torneira de plástico - fornecimento e instalação. af_02/2026</t>
  </si>
  <si>
    <t xml:space="preserve">tanque de mármore sintético suspenso, 22l ou equivalente - fornecimento e instalação. af_02/2026</t>
  </si>
  <si>
    <t xml:space="preserve">tanque de mármore sintético suspenso, 22l ou equivalente, incluso sifão flexível em pvc, válvula plástica e torneira de metal cromado padrão popular - fornecimento e instalação. af_02/2026</t>
  </si>
  <si>
    <t xml:space="preserve">tanque de mármore sintético suspenso, 22l ou equivalente, incluso sifão flexível em pvc, válvula plástica e torneira de plástico - fornecimento e instalação. af_02/2026</t>
  </si>
  <si>
    <t xml:space="preserve">tanque de mármore sintético suspenso, 22l ou equivalente, incluso sifão tipo garrafa em pvc, válvula plástica e torneira de metal cromado padrão popular - fornec. e instalação. af_02/2026</t>
  </si>
  <si>
    <t xml:space="preserve">tanque de mármore sintético suspenso, 22l ou equivalente, incluso sifão tipo garrafa em pvc, válvula plástica e torneira de plástico - fornecimento e instalação. af_02/2026</t>
  </si>
  <si>
    <t xml:space="preserve">tanque em aço inoxidável suspenso, 30l ou equivalente - fornecimento e instalação. af_02/2026</t>
  </si>
  <si>
    <t xml:space="preserve">torneira cromada 1/2" ou 3/4" para tanque, padrão médio - fornecimento e instalação. af_02/2026</t>
  </si>
  <si>
    <t xml:space="preserve">torneira cromada 1/2" ou 3/4" para tanque, padrão popular - fornecimento e instalação. af_02/2026</t>
  </si>
  <si>
    <t xml:space="preserve">torneira cromada de mesa com alavanca, para lavatório de sanitário pcd - fornecimento e instalação. af_02/2026</t>
  </si>
  <si>
    <t xml:space="preserve">torneira cromada de mesa com fechamento automático, para lavatório - fornecimento e instalação. af_02/2026</t>
  </si>
  <si>
    <t xml:space="preserve">torneira cromada de mesa para lavatório com sensor de presença. af_02/2026</t>
  </si>
  <si>
    <t xml:space="preserve">torneira cromada de mesa para lavatório, tipo monocomando. af_02/2026</t>
  </si>
  <si>
    <t xml:space="preserve">torneira cromada de mesa, 1/2" ou 3/4", para lavatório, padrão médio - fornecimento e instalação. af_02/2026</t>
  </si>
  <si>
    <t xml:space="preserve">torneira cromada de mesa, 1/2" ou 3/4", para lavatório, padrão popular - fornecimento e instalação. af_02/2026</t>
  </si>
  <si>
    <t xml:space="preserve">torneira cromada longa, de parede, 1/2" ou 3/4", para pia de cozinha, padrão popular - fornecimento e instalação. af_02/2026</t>
  </si>
  <si>
    <t xml:space="preserve">torneira cromada tubo móvel, de mesa, 1/2" ou 3/4", para pia de cozinha, padrão alto - fornecimento e instalação. af_02/2026</t>
  </si>
  <si>
    <t xml:space="preserve">torneira cromada tubo móvel, de parede, 1/2" ou 3/4", para pia de cozinha, padrão médio - fornecimento e instalação. af_02/2026</t>
  </si>
  <si>
    <t xml:space="preserve">torneira plástica 3/4" para tanque - fornecimento e instalação. af_02/2026</t>
  </si>
  <si>
    <t xml:space="preserve">válvula em metal cromado 1.1/2" x 1.1/2" para tanque ou lavatório, com ou sem ladrão - fornecimento e instalação. af_02/2026</t>
  </si>
  <si>
    <t xml:space="preserve">válvula em metal cromado tipo americana 3.1/2" x 1.1/2" para pia - fornecimento e instalação. af_02/2026</t>
  </si>
  <si>
    <t xml:space="preserve">válvula em plástico 1" para pia, tanque ou lavatório, com ou sem ladrão - fornecimento e instalação. af_02/2026</t>
  </si>
  <si>
    <t xml:space="preserve">válvula em plástico cromado tipo americana 3.1/2" x 1.1/2" sem adaptador para pia - fornecimento e instalação. af_02/2026</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</si>
  <si>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</si>
  <si>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</si>
  <si>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</si>
  <si>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1,20 m, para fixação em poste de concreto - fornecimento e instalação. af_02/2025</t>
  </si>
  <si>
    <t xml:space="preserve">braço para iluminação pública, em tubo de aço galvanizado, comprimento de 1,20 m, para fixação em poste metálico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</si>
  <si>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</si>
  <si>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</si>
  <si>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braço para iluminação pública, em tubo de aço galvanizado, comprimento de 3,50 m, para fixação em poste de concreto - fornecimento e instalação. af_02/2025</t>
  </si>
  <si>
    <t xml:space="preserve">braço para iluminação pública, em tubo de aço galvanizado, comprimento de 3,50 m, para fixação em poste metálico - fornecimento e instalação. af_02/2025</t>
  </si>
  <si>
    <t xml:space="preserve">luminária de led para iluminação pública, 1000 w - fornecimento e instalação. af_02/2025</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</si>
  <si>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</si>
  <si>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</si>
  <si>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</si>
  <si>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</si>
  <si>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</si>
  <si>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</si>
  <si>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</si>
  <si>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luminária refletor led para iluminação pública, 1000 w - fornecimento e instalação. af_02/2025</t>
  </si>
  <si>
    <t xml:space="preserve">luminária refletor led para iluminação pública, 200 w - fornecimento e instalação. af_02/2025</t>
  </si>
  <si>
    <t xml:space="preserve">luminária refletor led para iluminação pública, 50 w - fornecimento e instalação. af_02/2025</t>
  </si>
  <si>
    <t xml:space="preserve">luminária refletor led para iluminação pública, 600 w - fornecimento e instalação. af_02/2025</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</si>
  <si>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</si>
  <si>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</si>
  <si>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</si>
  <si>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</si>
  <si>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</si>
  <si>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</si>
  <si>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</si>
  <si>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</si>
  <si>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</si>
  <si>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</si>
  <si>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</si>
  <si>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</si>
  <si>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</si>
  <si>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</si>
  <si>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</si>
  <si>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</si>
  <si>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</si>
  <si>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</si>
  <si>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</si>
  <si>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</si>
  <si>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</si>
  <si>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</si>
  <si>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</si>
  <si>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</si>
  <si>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</si>
  <si>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</si>
  <si>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</si>
  <si>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</si>
  <si>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</si>
  <si>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</si>
  <si>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</si>
  <si>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</si>
  <si>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</si>
  <si>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</si>
  <si>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</si>
  <si>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</si>
  <si>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</si>
  <si>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</si>
  <si>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</si>
  <si>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</si>
  <si>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</si>
  <si>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</si>
  <si>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</si>
  <si>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</si>
  <si>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</si>
  <si>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</si>
  <si>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</si>
  <si>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</si>
  <si>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</si>
  <si>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</si>
  <si>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</si>
  <si>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</si>
  <si>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</si>
  <si>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</si>
  <si>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</si>
  <si>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</si>
  <si>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</si>
  <si>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</si>
  <si>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</si>
  <si>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</si>
  <si>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</si>
  <si>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</si>
  <si>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</si>
  <si>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</si>
  <si>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</si>
  <si>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</si>
  <si>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</si>
  <si>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</si>
  <si>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</si>
  <si>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</si>
  <si>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</si>
  <si>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</si>
  <si>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</si>
  <si>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</si>
  <si>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</si>
  <si>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</si>
  <si>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</si>
  <si>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</si>
  <si>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</si>
  <si>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</si>
  <si>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</si>
  <si>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</si>
  <si>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</si>
  <si>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</si>
  <si>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</si>
  <si>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</si>
  <si>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</si>
  <si>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</si>
  <si>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</si>
  <si>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</si>
  <si>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</si>
  <si>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</si>
  <si>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</si>
  <si>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</si>
  <si>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</si>
  <si>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</si>
  <si>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</si>
  <si>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</si>
  <si>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</si>
  <si>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</si>
  <si>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</si>
  <si>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</si>
  <si>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</si>
  <si>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</si>
  <si>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</si>
  <si>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</si>
  <si>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</si>
  <si>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</si>
  <si>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</si>
  <si>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</si>
  <si>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</si>
  <si>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</si>
  <si>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</si>
  <si>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</si>
  <si>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</si>
  <si>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</si>
  <si>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</si>
  <si>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</si>
  <si>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</si>
  <si>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</si>
  <si>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</si>
  <si>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</si>
  <si>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</si>
  <si>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</si>
  <si>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</si>
  <si>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</si>
  <si>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</si>
  <si>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</si>
  <si>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</si>
  <si>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</si>
  <si>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</si>
  <si>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</si>
  <si>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</si>
  <si>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</si>
  <si>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</si>
  <si>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</si>
  <si>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</si>
  <si>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</si>
  <si>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</si>
  <si>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</si>
  <si>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</si>
  <si>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</si>
  <si>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</si>
  <si>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</si>
  <si>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</si>
  <si>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</si>
  <si>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</si>
  <si>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</si>
  <si>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</si>
  <si>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</si>
  <si>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</si>
  <si>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</si>
  <si>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</si>
  <si>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</si>
  <si>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</si>
  <si>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</si>
  <si>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</si>
  <si>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</si>
  <si>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</si>
  <si>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carga, manobra e descarga de escavadeira sobre esteiras, peso operacional de 17 t, em cavalo mecânico 6x2 com prancha reta. af_01/2026</t>
  </si>
  <si>
    <t xml:space="preserve">carga, manobra e descarga de fresadora de asfalto a frio sobre rodas, largura 1,0 m, peso operacional de 14,7 t, em cavalo mecânico 6x2 com prancha reta. af_01/2026</t>
  </si>
  <si>
    <t xml:space="preserve">carga, manobra e descarga de fresadora de asfalto a frio sobre rodas, largura 2,0 m, peso operacional de 27,7 t, em cavalo mecânico 6x2 com prancha rebaixada. af_01/2026</t>
  </si>
  <si>
    <t xml:space="preserve">carga, manobra e descarga de guindaste hidráulico autopropelido, com lança treliçada 41 m, peso operacional de 43 t, em cavalo mecânico 6x2 com prancha rebaixada. af_01/2026</t>
  </si>
  <si>
    <t xml:space="preserve">carga, manobra e descarga de minicarregadeira sobre rodas, peso operacional de 2,58 t, em caminhão guincho-socorro 23000 kg. af_01/2026</t>
  </si>
  <si>
    <t xml:space="preserve">carga, manobra e descarga de minicarregadeira sobre rodas, peso operacional de 2,58 t, em caminhão plataforma 16000 kg. af_01/2026</t>
  </si>
  <si>
    <t xml:space="preserve">carga, manobra e descarga de miniescavadeira sobre esteira, peso operacional de 3,5 t, em caminhão guincho-socorro 23000 kg. af_01/2026</t>
  </si>
  <si>
    <t xml:space="preserve">carga, manobra e descarga de miniescavadeira sobre esteira, peso operacional de 3,5 t, em caminhão plataforma 16000 kg. af_01/2026</t>
  </si>
  <si>
    <t xml:space="preserve">carga, manobra e descarga de motoniveladora, peso operacional de 13 t, em caminhão plataforma 23000 kg. af_01/2026</t>
  </si>
  <si>
    <t xml:space="preserve">carga, manobra e descarga de pá carregadeira sobre rodas, caçamba de 1,7 a 2,8 m3, peso operacional de 11,63 t, em caminhão plataforma 23000 kg. af_01/2026</t>
  </si>
  <si>
    <t xml:space="preserve">carga, manobra e descarga de pá carregadeira sobre rodas, caçamba de 2,5 a 3,5 m3, peso operacional de 18,34 t, em cavalo mecânico 6x2 com prancha reta. af_01/2026</t>
  </si>
  <si>
    <t xml:space="preserve">carga, manobra e descarga de recicladora de asfalto a frio sobre rodas, largura 2,0 m, peso operacional de 24,2 t, em cavalo mecânico 6x2 com prancha rebaixada. af_01/2026</t>
  </si>
  <si>
    <t xml:space="preserve">carga, manobra e descarga de retroescavadeira sobre rodas com carregadeira e martelo rompedor hidráulico, peso operacional de 6,67 t, em caminhão guincho-socorro 23000 kg. af_01/2026</t>
  </si>
  <si>
    <t xml:space="preserve">carga, manobra e descarga de retroescavadeira sobre rodas com carregadeira e martelo rompedor hidráulico, peso operacional de 6,67 t, em caminhão plataforma 16000 kg. af_01/2026</t>
  </si>
  <si>
    <t xml:space="preserve">carga, manobra e descarga de retroescavadeira sobre rodas com carregadeira, peso operacional de 7,14 t, em caminhão guincho-socorro 23000 kg. af_01/2026</t>
  </si>
  <si>
    <t xml:space="preserve">carga, manobra e descarga de retroescavadeira sobre rodas com carregadeira, peso operacional de 7,14 t, em caminhão plataforma 16000 kg. af_01/2026</t>
  </si>
  <si>
    <t xml:space="preserve">carga, manobra e descarga de rolo compactador de carneiro vibratorio, peso operacional sem lastro de 11,95 t, em caminhão plataforma 23000 kg. af_01/2026</t>
  </si>
  <si>
    <t xml:space="preserve">carga, manobra e descarga de rolo compactador de carneiro vibratorio, peso operacional sem lastro de 7,4 t, em caminhão guincho-socorro 23000 kg. af_01/2026</t>
  </si>
  <si>
    <t xml:space="preserve">carga, manobra e descarga de rolo compactador de carneiro vibratorio, peso operacional sem lastro de 7,4 t, em caminhão plataforma 16000 kg. af_01/2026</t>
  </si>
  <si>
    <t xml:space="preserve">carga, manobra e descarga de rolo compactador de pneus, peso operacional sem lastro de 10,8 t, em caminhão plataforma 23000 kg. af_01/2026</t>
  </si>
  <si>
    <t xml:space="preserve">carga, manobra e descarga de rolo compactador de pneus, peso operacional sem lastro de 9,5 t, em caminhão plataforma 16000 kg. af_01/2026</t>
  </si>
  <si>
    <t xml:space="preserve">carga, manobra e descarga de rolo compactador vibratorio tamdem liso, peso operacional sem lastro de 10,2 t, em caminhão plataforma 23000 kg. af_01/2026</t>
  </si>
  <si>
    <t xml:space="preserve">carga, manobra e descarga de rolo compactador vibratorio tamdem liso, peso operacional sem lastro de 6,5 t, em caminhão guincho-socorro 23000 kg. af_01/2026</t>
  </si>
  <si>
    <t xml:space="preserve">carga, manobra e descarga de rolo compactador vibratorio tamdem liso, peso operacional sem lastro de 6,5 t, em caminhão plataforma 16000 kg. af_01/2026</t>
  </si>
  <si>
    <t xml:space="preserve">carga, manobra e descarga de trator de esteiras, peso operacional de 12,9 t, em caminhão plataforma 23000 kg. af_01/2026</t>
  </si>
  <si>
    <t xml:space="preserve">carga, manobra e descarga de trator de esteiras, peso operacional de 16,7 t, em cavalo mecânico 6x2 com prancha reta. af_01/2026</t>
  </si>
  <si>
    <t xml:space="preserve">carga, manobra e descarga de trator de esteiras, peso operacional de 38,5 t, em cavalo mecânico 6x2 com prancha rebaixada. af_01/2026</t>
  </si>
  <si>
    <t xml:space="preserve">carga, manobra e descarga de trator de esteiras, peso operacional de 9,4 t, em caminhão guincho-socorro 23000 kg. af_01/2026</t>
  </si>
  <si>
    <t xml:space="preserve">carga, manobra e descarga de trator de esteiras, peso operacional de 9,4 t, em caminhão plataforma 16000 kg. af_01/2026</t>
  </si>
  <si>
    <t xml:space="preserve">carga, manobra e descarga de trator de pneus 85 cv com grade de discos acoplada, peso operacional do conjunto de 7,018 t, em cavalo mecânico 6x2 com prancha rebaixada. af_01/2026</t>
  </si>
  <si>
    <t xml:space="preserve">carga, manobra e descarga de trator de pneus 85 cv com vassoura mecânica acoplada, peso operacional do conjunto de 5,495 t, em caminhão guincho-socorro 23000 kg. af_01/2026</t>
  </si>
  <si>
    <t xml:space="preserve">carga, manobra e descarga de trator de pneus 85 cv com vassoura mecânica acoplada, peso operacional do conjunto de 5,495 t, em caminhão plataforma 16000 kg. af_01/2026</t>
  </si>
  <si>
    <t xml:space="preserve">carga, manobra e descarga de trator de pneus 85 cv, peso com lastro de 4,675 t, em caminhão guincho-socorro 23000 kg. af_01/2026</t>
  </si>
  <si>
    <t xml:space="preserve">carga, manobra e descarga de trator de pneus 85 cv, peso com lastro de 4,675 t, em caminhão plataforma 16000 kg. af_01/2026</t>
  </si>
  <si>
    <t xml:space="preserve">carga, manobra e descarga de trator de pneus com espargidor de asfalto com tanque 2500 l, peso operacional de 9,51 t, em caminhão guincho-socorro 23000 kg. af_01/2026</t>
  </si>
  <si>
    <t xml:space="preserve">carga, manobra e descarga de trator de pneus com espargidor de asfalto com tanque 2500 l, peso operacional de 9,51 t, em caminhão plataforma 16000 kg. af_01/2026</t>
  </si>
  <si>
    <t xml:space="preserve">carga, manobra e descarga de vibroacabadora de asfalto sobre esteiras, largura de pavimentação 1,90 m a 5,30 m, peso operacional de 13,575 t, em caminhão plataforma 23000 kg. af_01/2026</t>
  </si>
  <si>
    <t xml:space="preserve">carga, manobra e descarga de vibroacabadora de asfalto sobre esteiras, largura de pavimentação máxima 8,00 m, peso operacional de 18,4 t, em cavalo mecânico 6x2 com prancha reta. af_01/2026</t>
  </si>
  <si>
    <t xml:space="preserve">carga, manobra e descarga de vibroacabadora de asfalto sobre rodas, largura de pavimentação 1,70 m a 4,20 m, peso operacional de 12,5 t, em caminhão plataforma 23000 kg. af_01/2026</t>
  </si>
  <si>
    <t xml:space="preserve">transporte de equipamento pesado com caminhão guincho-socorro 23000 kg, em via interna (dentro do canteiro) em leito natural. af_01/2026</t>
  </si>
  <si>
    <t xml:space="preserve">unxkm</t>
  </si>
  <si>
    <t xml:space="preserve">transporte de equipamento pesado com caminhão guincho-socorro 23000 kg, em via interna (dentro do canteiro) em revestimento primário. af_01/2026</t>
  </si>
  <si>
    <t xml:space="preserve">transporte de equipamento pesado com caminhão guincho-socorro 23000 kg, em via interna (dentro do canteiro) pavimentada. af_01/2026</t>
  </si>
  <si>
    <t xml:space="preserve">transporte de equipamento pesado com caminhão guincho-socorro 23000 kg, em via urbana em leito natural. af_01/2026</t>
  </si>
  <si>
    <t xml:space="preserve">transporte de equipamento pesado com caminhão guincho-socorro 23000 kg, em via urbana em revestimento primário. af_01/2026</t>
  </si>
  <si>
    <t xml:space="preserve">transporte de equipamento pesado com caminhão guincho-socorro 23000 kg, em via urbana pavimentada, adicional para dmt excedente a 30 km. af_01/2026</t>
  </si>
  <si>
    <t xml:space="preserve">transporte de equipamento pesado com caminhão guincho-socorro 23000 kg, em via urbana pavimentada, dmt até 30 km. af_01/2026</t>
  </si>
  <si>
    <t xml:space="preserve">transporte de equipamento pesado com caminhão guincho-socorro 29000 kg, em via interna (dentro do canteiro) em leito natural. af_01/2026</t>
  </si>
  <si>
    <t xml:space="preserve">transporte de equipamento pesado com caminhão guincho-socorro 29000 kg, em via interna (dentro do canteiro) em revestimento primário. af_01/2026</t>
  </si>
  <si>
    <t xml:space="preserve">transporte de equipamento pesado com caminhão guincho-socorro 29000 kg, em via interna (dentro do canteiro) pavimentada. af_01/2026</t>
  </si>
  <si>
    <t xml:space="preserve">transporte de equipamento pesado com caminhão guincho-socorro 29000 kg, em via urbana em leito natural. af_01/2026</t>
  </si>
  <si>
    <t xml:space="preserve">transporte de equipamento pesado com caminhão guincho-socorro 29000 kg, em via urbana em revestimento primário. af_01/2026</t>
  </si>
  <si>
    <t xml:space="preserve">transporte de equipamento pesado com caminhão guincho-socorro 29000 kg, em via urbana pavimentada, adicional para dmt excedente a 30 km. af_01/2026</t>
  </si>
  <si>
    <t xml:space="preserve">transporte de equipamento pesado com caminhão guincho-socorro 29000 kg, em via urbana pavimentada, dmt até 30 km. af_01/2026</t>
  </si>
  <si>
    <t xml:space="preserve">transporte de equipamento pesado com caminhão plataforma 16000 kg, em via interna (dentro do canteiro) em leito natural. af_01/2026</t>
  </si>
  <si>
    <t xml:space="preserve">transporte de equipamento pesado com caminhão plataforma 16000 kg, em via interna (dentro do canteiro) em revestimento primário. af_01/2026</t>
  </si>
  <si>
    <t xml:space="preserve">transporte de equipamento pesado com caminhão plataforma 16000 kg, em via interna (dentro do canteiro) pavimentada. af_01/2026</t>
  </si>
  <si>
    <t xml:space="preserve">transporte de equipamento pesado com caminhão plataforma 16000 kg, em via urbana em leito natural. af_01/2026</t>
  </si>
  <si>
    <t xml:space="preserve">transporte de equipamento pesado com caminhão plataforma 16000 kg, em via urbana em revestimento primário. af_01/2026</t>
  </si>
  <si>
    <t xml:space="preserve">transporte de equipamento pesado com caminhão plataforma 16000 kg, em via urbana pavimentada, adicional para dmt excedente a 30 km. af_01/2026</t>
  </si>
  <si>
    <t xml:space="preserve">transporte de equipamento pesado com caminhão plataforma 16000 kg, em via urbana pavimentada, dmt até 30 km. af_01/2026</t>
  </si>
  <si>
    <t xml:space="preserve">transporte de equipamento pesado com caminhão plataforma 23000 kg, em via interna (dentro do canteiro) em leito natural. af_01/2026</t>
  </si>
  <si>
    <t xml:space="preserve">transporte de equipamento pesado com caminhão plataforma 23000 kg, em via interna (dentro do canteiro) em revestimento primário. af_01/2026</t>
  </si>
  <si>
    <t xml:space="preserve">transporte de equipamento pesado com caminhão plataforma 23000 kg, em via interna (dentro do canteiro) pavimentada. af_01/2026</t>
  </si>
  <si>
    <t xml:space="preserve">transporte de equipamento pesado com caminhão plataforma 23000 kg, em via urbana em leito natural. af_01/2026</t>
  </si>
  <si>
    <t xml:space="preserve">transporte de equipamento pesado com caminhão plataforma 23000 kg, em via urbana em revestimento primário. af_01/2026</t>
  </si>
  <si>
    <t xml:space="preserve">transporte de equipamento pesado com caminhão plataforma 23000 kg, em via urbana pavimentada, adicional para dmt excedente a 30 km. af_01/2026</t>
  </si>
  <si>
    <t xml:space="preserve">transporte de equipamento pesado com caminhão plataforma 23000 kg, em via urbana pavimentada, dmt até 30 km. af_01/2026</t>
  </si>
  <si>
    <t xml:space="preserve">transporte de equipamento pesado com caminhão plataforma 29000 kg, em via interna (dentro do canteiro) em leito natural. af_01/2026</t>
  </si>
  <si>
    <t xml:space="preserve">transporte de equipamento pesado com caminhão plataforma 29000 kg, em via interna (dentro do canteiro) em revestimento primário. af_01/2026</t>
  </si>
  <si>
    <t xml:space="preserve">transporte de equipamento pesado com caminhão plataforma 29000 kg, em via interna (dentro do canteiro) pavimentada. af_01/2026</t>
  </si>
  <si>
    <t xml:space="preserve">transporte de equipamento pesado com caminhão plataforma 29000 kg, em via urbana em leito natural. af_01/2026</t>
  </si>
  <si>
    <t xml:space="preserve">transporte de equipamento pesado com caminhão plataforma 29000 kg, em via urbana em revestimento primário. af_01/2026</t>
  </si>
  <si>
    <t xml:space="preserve">transporte de equipamento pesado com caminhão plataforma 29000 kg, em via urbana pavimentada, adicional para dmt excedente a 30 km. af_01/2026</t>
  </si>
  <si>
    <t xml:space="preserve">transporte de equipamento pesado com caminhão plataforma 29000 kg, em via urbana pavimentada, dmt até 30 km. af_01/2026</t>
  </si>
  <si>
    <t xml:space="preserve">transporte de equipamento pesado com cavalo mecânico 6x2 com prancha rebaixada kg, em via interna (dentro do canteiro) em leito natural. af_01/2026</t>
  </si>
  <si>
    <t xml:space="preserve">transporte de equipamento pesado com cavalo mecânico 6x2 com prancha rebaixada kg, em via interna (dentro do canteiro) em revestimento primário. af_01/2026</t>
  </si>
  <si>
    <t xml:space="preserve">transporte de equipamento pesado com cavalo mecânico 6x2 com prancha rebaixada kg, em via interna (dentro do canteiro) pavimentada. af_01/2026</t>
  </si>
  <si>
    <t xml:space="preserve">transporte de equipamento pesado com cavalo mecânico 6x2 com prancha rebaixada kg, em via urbana em leito natural. af_01/2026</t>
  </si>
  <si>
    <t xml:space="preserve">transporte de equipamento pesado com cavalo mecânico 6x2 com prancha rebaixada kg, em via urbana em revestimento primário. af_01/2026</t>
  </si>
  <si>
    <t xml:space="preserve">transporte de equipamento pesado com cavalo mecânico 6x2 com prancha rebaixada kg, em via urbana pavimentada, adicional para dmt excedente a 30 km. af_01/2026</t>
  </si>
  <si>
    <t xml:space="preserve">transporte de equipamento pesado com cavalo mecânico 6x2 com prancha rebaixada kg, em via urbana pavimentada, dmt até 30 km. af_01/2026</t>
  </si>
  <si>
    <t xml:space="preserve">transporte de equipamento pesado com cavalo mecânico 6x2 com prancha reta kg, em via interna (dentro do canteiro) em leito natural. af_01/2026</t>
  </si>
  <si>
    <t xml:space="preserve">transporte de equipamento pesado com cavalo mecânico 6x2 com prancha reta kg, em via interna (dentro do canteiro) em revestimento primário. af_01/2026</t>
  </si>
  <si>
    <t xml:space="preserve">transporte de equipamento pesado com cavalo mecânico 6x2 com prancha reta kg, em via interna (dentro do canteiro) pavimentada. af_01/2026</t>
  </si>
  <si>
    <t xml:space="preserve">transporte de equipamento pesado com cavalo mecânico 6x2 com prancha reta kg, em via urbana em leito natural. af_01/2026</t>
  </si>
  <si>
    <t xml:space="preserve">transporte de equipamento pesado com cavalo mecânico 6x2 com prancha reta kg, em via urbana em revestimento primário. af_01/2026</t>
  </si>
  <si>
    <t xml:space="preserve">transporte de equipamento pesado com cavalo mecânico 6x2 com prancha reta kg, em via urbana pavimentada, adicional para dmt excedente a 30 km. af_01/2026</t>
  </si>
  <si>
    <t xml:space="preserve">transporte de equipamento pesado com cavalo mecânico 6x2 com prancha reta kg, em via urbana pavimentada, dmt até 30 km. af_01/2026</t>
  </si>
  <si>
    <t xml:space="preserve">instalação de balizador metálico com led, em alumínio com difusor em policarbonato e dimensões 6,2 cm x30 cm, com pintura eletrostática, sobre piso de concreto existente. af_11/2021</t>
  </si>
  <si>
    <t xml:space="preserve">instalação de balizador metálico, modelo olegário, em tubo de aço galvanizado espessura 3" e dimensões 9 cm x 78,5 cm, com pintura eletrostática, sobre piso de concreto existente. af_11/2021</t>
  </si>
  <si>
    <t xml:space="preserve">instalação de balizador metálico, modelo olegário, em tubo de aço galvanizado espessura 3" e dimensões 9 cm x 78,5 cm, com pintura eletrostática, sobre solo. af_11/2021</t>
  </si>
  <si>
    <t xml:space="preserve">instalação de balizador pré-fabricado de concreto, dimensões 30 cm x 60 cm, sobre piso de concreto existente. af_11/2021</t>
  </si>
  <si>
    <t xml:space="preserve">instalação de balizador pré-fabricado de concreto, dimensões 30 cm x 60 cm, sobre solo. af_11/2021</t>
  </si>
  <si>
    <t xml:space="preserve">instalação de banco circular pré-fabricado de concreto, dimensões 60 cm x 40 cm. af_11/2021</t>
  </si>
  <si>
    <t xml:space="preserve">instalação de banco metálico com encosto, 1,60 m de comprimento, em tubo de aço carbono com pintura eletrostática, sobre piso de concreto existente. af_11/2021</t>
  </si>
  <si>
    <t xml:space="preserve">instalação de banco metálico sem encosto, em tubos e chapas de aço carbono, pintura por processo eletrostático, dimensões 49 cm x 157 cm x 34 cm, sobre piso de concreto existente. af_11/2021</t>
  </si>
  <si>
    <t xml:space="preserve">instalação de banco pré-fabricado de concreto com encosto, dimensões 180 cm x 64 cm x 89 cm, sobre piso de concreto existente. af_11/2021</t>
  </si>
  <si>
    <t xml:space="preserve">instalação de banco pré-fabricado de concreto com encosto, dimensões 180 cm x 64 cm x 89 cm, sobre solo. af_11/2021</t>
  </si>
  <si>
    <t xml:space="preserve">instalação de banco pré-fabricado de concreto sem encosto, dimensões 115 cm x 50 cm x 45 cm, sobre piso de concreto existente. af_11/2021</t>
  </si>
  <si>
    <t xml:space="preserve">instalação de banco pré-fabricado de concreto sem encosto, dimensões 115 cm x 50 cm x 45 cm, sobre solo. af_11/2021</t>
  </si>
  <si>
    <t xml:space="preserve">instalação de bicicletário modelo u invertido, dimensões 110 cm x 78 cm em tubo circular de aço ø 2'' com pintura eletrostática, fixado com concreto, sobre solo. af_11/2021</t>
  </si>
  <si>
    <t xml:space="preserve">instalação de bicicletário modelo u invertido, dimensões 82 cm x 78 cm em tubo circular de aço ø 2'' com pintura eletrostática, fixado com chumbador mecânico, sobre piso de concreto existente. af_11/2021</t>
  </si>
  <si>
    <t xml:space="preserve">instalação de bicicletário modelo u invertido, dimensões 82 cm x 78 cm em tubo circular de aço ø 2'' com pintura eletrostática, fixado com concreto, sobre piso de concreto existente. af_11/2021</t>
  </si>
  <si>
    <t xml:space="preserve">instalação de conjunto com mesa e quatro bancos pré-fabricado de concreto, dimensões 90 cm x 95 cm (mesa) e 20 cm x 60 cm (banco), sobre piso de concreto existente. af_11/2021</t>
  </si>
  <si>
    <t xml:space="preserve">instalação de conjunto com mesa e quatro bancos pré-fabricado de concreto, dimensões 90 cm x 95 cm (mesa) e 20 cm x 60 cm (banco), sobre solo. af_11/2021</t>
  </si>
  <si>
    <t xml:space="preserve">instalação de floreira circular pré-fabricado de concreto, dimensões 60 cm x 40 cm.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</si>
  <si>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</si>
  <si>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</si>
  <si>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lixeira pré-fabricada de concreto, volume mínimo de 120 l.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</si>
  <si>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</si>
  <si>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</si>
  <si>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</si>
  <si>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</si>
  <si>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</si>
  <si>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</si>
  <si>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</si>
  <si>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</si>
  <si>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</si>
  <si>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</si>
  <si>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</si>
  <si>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</si>
  <si>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</si>
  <si>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</si>
  <si>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</si>
  <si>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</si>
  <si>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</si>
  <si>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</si>
  <si>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grua ascensional, utilização de guindaste autopropelido 90t. af_03/2024</t>
  </si>
  <si>
    <t xml:space="preserve">montagem e desmontagem de grua ascensional, utilização de guindaste derrick.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</si>
  <si>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</si>
  <si>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</si>
  <si>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</si>
  <si>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</si>
  <si>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</si>
  <si>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</si>
  <si>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</si>
  <si>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</si>
  <si>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espécie vegetal, tipo comigo-ninguém-pode ou equivalente, com altura de muda maior que 0,50 m e menor ou igual a 1,00 m. af_07/2024</t>
  </si>
  <si>
    <t xml:space="preserve">plantio de espécie vegetal, tipo comigo-ninguém-pode ou equivalente, com altura de muda maior que 1,00 m. af_07/2024</t>
  </si>
  <si>
    <t xml:space="preserve">plantio de espécie vegetal, tipo comigo-ninguém-pode ou equivalente, com altura de muda menor ou igual a 0,50 m.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</si>
  <si>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</si>
  <si>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</si>
  <si>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</si>
  <si>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</si>
  <si>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maior que 2,00 m e menor ou igual a 4,00 m. af_07/2024</t>
  </si>
  <si>
    <t xml:space="preserve">plantio de palmeira com altura de muda maior que 4,00 m . af_07/2024</t>
  </si>
  <si>
    <t xml:space="preserve">plantio de palmeira com altura de muda menor ou igual a 2,00 m . af_07/2024</t>
  </si>
  <si>
    <t xml:space="preserve">plantio de árvore frutífera com altura de muda maior que 2,00 m e menor ou igual a 4,00 m. af_07/2024</t>
  </si>
  <si>
    <t xml:space="preserve">plantio de árvore frutífera com altura de muda maior que 4,00 m. af_07/2024</t>
  </si>
  <si>
    <t xml:space="preserve">plantio de árvore frutífera com altura de muda menor ou igual a 2,00 m. af_07/2024</t>
  </si>
  <si>
    <t xml:space="preserve">plantio de árvore ornamental com altura de muda maior que 2,00 m e menor ou igual a 4,00 m . af_07/2024</t>
  </si>
  <si>
    <t xml:space="preserve">plantio de árvore ornamental com altura de muda maior que 4,00 m. af_07/2024</t>
  </si>
  <si>
    <t xml:space="preserve">plantio de árvore ornamental com altura de muda menor ou igual a 2,00 m . af_07/2024</t>
  </si>
  <si>
    <t xml:space="preserve">revolvimento e limpeza manual de solo. af_07/2024</t>
  </si>
  <si>
    <t xml:space="preserve">armação do sistema de paredes de concreto, executada como armadura negativa de lajes, tela l-159. af_12/2024</t>
  </si>
  <si>
    <t xml:space="preserve">armação do sistema de paredes de concreto, executada como armadura negativa de lajes, tela l-196. af_12/2024</t>
  </si>
  <si>
    <t xml:space="preserve">armação do sistema de paredes de concreto, executada como armadura negativa de lajes, tela t-138. af_12/2024</t>
  </si>
  <si>
    <t xml:space="preserve">armação do sistema de paredes de concreto, executada como armadura negativa de lajes, tela t-159.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</si>
  <si>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</si>
  <si>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</si>
  <si>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</si>
  <si>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</si>
  <si>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</si>
  <si>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</si>
  <si>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</si>
  <si>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</si>
  <si>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</si>
  <si>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</si>
  <si>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</si>
  <si>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</si>
  <si>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</si>
  <si>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</si>
  <si>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paredes de edificações unifamiliares, tela q-75. af_12/2024</t>
  </si>
  <si>
    <t xml:space="preserve">armação do sistema de paredes de concreto, executada em platibandas, tela q-92. af_12/2024_ps</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</si>
  <si>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</si>
  <si>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autoadensável reforçado com fibras de polipropileno,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</si>
  <si>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</si>
  <si>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reforçado com fibras de polipropileno, fck 25 mpa - lançamento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</si>
  <si>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</si>
  <si>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</si>
  <si>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</si>
  <si>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</si>
  <si>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</si>
  <si>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</si>
  <si>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</si>
  <si>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autoadensável reforçado com fibras de polipropileno,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</si>
  <si>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</si>
  <si>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</si>
  <si>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autoadensável reforçado com fibras de polipropileno,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</si>
  <si>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</si>
  <si>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</si>
  <si>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</si>
  <si>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</si>
  <si>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</si>
  <si>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</si>
  <si>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</si>
  <si>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</si>
  <si>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</si>
  <si>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</si>
  <si>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</si>
  <si>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</si>
  <si>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</si>
  <si>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</si>
  <si>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</si>
  <si>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</si>
  <si>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</si>
  <si>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</si>
  <si>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</si>
  <si>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</si>
  <si>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</si>
  <si>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</si>
  <si>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</si>
  <si>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</si>
  <si>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</si>
  <si>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</si>
  <si>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</si>
  <si>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</si>
  <si>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</si>
  <si>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</si>
  <si>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</si>
  <si>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</si>
  <si>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fôrmas manuseáveis da alumínio para paredes de concreto moldadas in loco, em platibanda. af_11/2024</t>
  </si>
  <si>
    <t xml:space="preserve">fôrmas manuseáveis de alumínio para paredes de concreto moldadas in loco, de edificações de múltiplos pavimentos, em lajes. af_11/2024</t>
  </si>
  <si>
    <t xml:space="preserve">fôrmas manuseáveis de alumínio para paredes de concreto moldadas in loco, de edificações de múltiplos pavimentos, em paredes. af_11/2024</t>
  </si>
  <si>
    <t xml:space="preserve">fôrmas manuseáveis de alumínio para paredes de concreto moldadas in loco, de edificações unifamiliares, em lajes. af_11/2024</t>
  </si>
  <si>
    <t xml:space="preserve">fôrmas manuseáveis de alumínio para paredes de concreto moldadas in loco, de edificações unifamiliares, em paredes. af_11/2024</t>
  </si>
  <si>
    <t xml:space="preserve">fôrmas manuseáveis de plástico estruturado em aço para paredes de concreto moldadas in loco, de edificações de múltiplos pavimentos, em lajes. af_11/2024</t>
  </si>
  <si>
    <t xml:space="preserve">fôrmas manuseáveis de plástico estruturado em aço para paredes de concreto moldadas in loco, de edificações de múltiplos pavimentos, em platibanda. af_11/2024</t>
  </si>
  <si>
    <t xml:space="preserve">fôrmas manuseáveis de plástico estruturado em aço para paredes de concreto moldadas in loco, de edificações múltiplos pavimentos, em paredes. af_11/2024</t>
  </si>
  <si>
    <t xml:space="preserve">fôrmas manuseáveis de plástico estruturado em aço para paredes de concreto moldadas in loco, de edificações unifamiliares, em lajes. af_11/2024</t>
  </si>
  <si>
    <t xml:space="preserve">fôrmas manuseáveis de plástico estruturado em aço para paredes de concreto moldadas in loco, de edificações unifamiliares, em paredes. af_11/2024</t>
  </si>
  <si>
    <t xml:space="preserve">instalação de isolamento com lã de pet em parede drywall. af_07/2023</t>
  </si>
  <si>
    <t xml:space="preserve">instalação de isolamento com lã de vidro em parede drywall. af_07/2023</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</si>
  <si>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</si>
  <si>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</si>
  <si>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</si>
  <si>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</si>
  <si>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</si>
  <si>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</si>
  <si>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</si>
  <si>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</si>
  <si>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</si>
  <si>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</si>
  <si>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</si>
  <si>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</si>
  <si>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</si>
  <si>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</si>
  <si>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</si>
  <si>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</si>
  <si>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</si>
  <si>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</si>
  <si>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</si>
  <si>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</si>
  <si>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</si>
  <si>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</si>
  <si>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</si>
  <si>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</si>
  <si>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</si>
  <si>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balanço de 2 lugares com estrutura de madeira tratada, instalado sobre piso de concreto existente. af_10/2021</t>
  </si>
  <si>
    <t xml:space="preserve">instalação de balanço de 2 lugares com estrutura de madeira tratada, instalado sobre solo. af_10/2021</t>
  </si>
  <si>
    <t xml:space="preserve">instalação de balanço de 2 lugares com estrutura metálica em tubos de aço carbono, instalado sobre piso de concreto existente. af_10/2021</t>
  </si>
  <si>
    <t xml:space="preserve">instalação de balanço de 2 lugares com estrutura metálica em tubos de aço carbono, instalado sobre solo. af_10/2021</t>
  </si>
  <si>
    <t xml:space="preserve">instalação de casinha de madeira tratada com rampa escalada, escorregador e escada marinheiro, instalado sobre piso de concreto existente. af_10/2021</t>
  </si>
  <si>
    <t xml:space="preserve">instalação de casinha de madeira tratada com rampa escalada, escorregador e escada marinheiro, instalado sobre solo. af_10/2021</t>
  </si>
  <si>
    <t xml:space="preserve">instalação de escorregador de madeira tratada, instalado sobre piso de concreto existente. af_10/2021</t>
  </si>
  <si>
    <t xml:space="preserve">instalação de escorregador de madeira tratada, instalado sobre solo. af_10/2021</t>
  </si>
  <si>
    <t xml:space="preserve">instalação de escorregador metálico em tubos e chapas de aço carbono, instalado sobre piso de concreto existente. af_10/2021</t>
  </si>
  <si>
    <t xml:space="preserve">instalação de escorregador metálico em tubos e chapas de aço carbono, instalado sobre solo. af_10/2021</t>
  </si>
  <si>
    <t xml:space="preserve">instalação de esqui triplo, em tubo de aço carbono - equipamento de ginástica para academia ao ar livre / academia da terceira idade - ati, instalado sobre piso de concreto existente. af_10/2021</t>
  </si>
  <si>
    <t xml:space="preserve">instalação de gaiola labirinto metálica em tubos de aço carbono, instalada sobre piso de concreto existente. af_10/2021</t>
  </si>
  <si>
    <t xml:space="preserve">instalação de gaiola labirinto metálica em tubos de aço carbono, instalado sobre solo. af_10/2021</t>
  </si>
  <si>
    <t xml:space="preserve">instalação de gangorra simples de madeira tratada, instalada sobre piso de concreto existente. af_10/2021</t>
  </si>
  <si>
    <t xml:space="preserve">instalação de gangorra simples de madeira tratada, instalada sobre solo. af_10/2021</t>
  </si>
  <si>
    <t xml:space="preserve">instalação de gangorra simples metálica em tubos de aço carbono, instalada sobre piso de concreto existente. af_10/2021</t>
  </si>
  <si>
    <t xml:space="preserve">instalação de gangorra simples metálica em tubos de aço carbono, instalada sobre solo. af_10/2021</t>
  </si>
  <si>
    <t xml:space="preserve">instalação de gira-gira metálico em tubos de aço carbono, instalado sobre piso de concreto existente. af_10/2021</t>
  </si>
  <si>
    <t xml:space="preserve">instalação de gira-gira metálico em tubos de aço carbono, instalado sobre solo.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</si>
  <si>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</si>
  <si>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</si>
  <si>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</si>
  <si>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</si>
  <si>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</si>
  <si>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</si>
  <si>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</si>
  <si>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</si>
  <si>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</si>
  <si>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</si>
  <si>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</si>
  <si>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</si>
  <si>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</si>
  <si>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</si>
  <si>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execução de passeio (calçada) com concreto moldado in loco, feito em obra, acabamento estampado, espessura 6 cm, armado. af_08/2022</t>
  </si>
  <si>
    <t xml:space="preserve">execução de passeio (calçada) com concreto moldado in loco, feito em obra, acabamento estampado, espessura 6 cm, não armado. af_08/2022</t>
  </si>
  <si>
    <t xml:space="preserve">execução de passeio (calçada) com concreto moldado in loco, feito em obra, acabamento estampado, espessura 8 cm, armado. af_08/2022</t>
  </si>
  <si>
    <t xml:space="preserve">execução de passeio (calçada) com concreto moldado in loco, feito em obra, acabamento estampado, espessura 8 cm, não armado. af_08/2022</t>
  </si>
  <si>
    <t xml:space="preserve">execução de passeio (calçada) com concreto moldado in loco, usinado, acabamento estampado, espessura 6 cm, armado. af_08/2022</t>
  </si>
  <si>
    <t xml:space="preserve">execução de passeio (calçada) com concreto moldado in loco, usinado, acabamento estampado, espessura 6 cm, não armado. af_08/2022</t>
  </si>
  <si>
    <t xml:space="preserve">execução de passeio (calçada) com concreto moldado in loco, usinado, acabamento estampado, espessura 8 cm, armado. af_08/2022</t>
  </si>
  <si>
    <t xml:space="preserve">execução de passeio (calçada) com concreto moldado in loco, usinado, acabamento estampado, espessura 8 cm, não armado. af_08/2022</t>
  </si>
  <si>
    <t xml:space="preserve">execução de passeio (calçada) com placas de concreto pré-fabricadas, assentadas com argamassa, placas de 100 x 100 cm, não armado. af_08/2022</t>
  </si>
  <si>
    <t xml:space="preserve">execução de passeio (calçada) com placas de concreto pré-fabricadas, assentadas com argamassa, placas de 40 x 40 cm, não armado. af_08/2022</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</si>
  <si>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</si>
  <si>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</si>
  <si>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</si>
  <si>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</si>
  <si>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</si>
  <si>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</si>
  <si>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</si>
  <si>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execução de pavimento em paralelepípedos, rejuntamento com argamassa traço 1:3 (cimento e areia). af_05/2020</t>
  </si>
  <si>
    <t xml:space="preserve">execução de pavimento em paralelepípedos, rejuntamento com pedrisco e emulsão asfáltica.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</si>
  <si>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</si>
  <si>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</si>
  <si>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pedrisco e emulsão asfáltica. af_05/2020</t>
  </si>
  <si>
    <t xml:space="preserve">execução de pavimento em pedras poliédricas, rejuntamento com pó de pedra. af_05/2020</t>
  </si>
  <si>
    <t xml:space="preserve">execução de passeio com placas de concreto permeável (drenante), pré-fabricadas, de 40 x 40 cm, espessura 6 cm. af_10/2022</t>
  </si>
  <si>
    <t xml:space="preserve">execução de passeio em piso intertravado, com bloco 16 faces de 22 x 11 cm, espessura 6 cm. af_10/2022</t>
  </si>
  <si>
    <t xml:space="preserve">execução de passeio em piso intertravado, com bloco de concreto permeável (drenante) 16 faces de 22 x 11 cm, espessura 6 cm. af_10/2022</t>
  </si>
  <si>
    <t xml:space="preserve">execução de passeio em piso intertravado, com bloco de concreto permeável retangular de 20 x 10 cm, espessura 6 cm. af_10/2022</t>
  </si>
  <si>
    <t xml:space="preserve">execução de passeio em piso intertravado, com bloco podotátil (alerta ou direcional) quadrado de 20 x 20 cm, espessura 6 cm. af_10/2022</t>
  </si>
  <si>
    <t xml:space="preserve">execução de passeio em piso intertravado, com bloco podotátil (alerta ou direcional) retangular de 20 x 10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</si>
  <si>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</si>
  <si>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</si>
  <si>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</si>
  <si>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com placas de concreto permeável (drenante), pré-fabricadas, de 40 x 40 cm, espessura 6 cm. af_10/2022</t>
  </si>
  <si>
    <t xml:space="preserve">execução de pavimento com placas de concreto permeável (drenante), pré-fabricadas, de 40 x 40 cm, espessura 8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</si>
  <si>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</si>
  <si>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</si>
  <si>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</si>
  <si>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de concreto permeável (drenante) 16 faces de 22 x 11 cm, espessura 6 cm. af_10/2022</t>
  </si>
  <si>
    <t xml:space="preserve">execução de pavimento em piso intertravado, com bloco de concreto permeável (drenante) 16 faces de 22 x 11 cm, espessura 8 cm. af_10/2022</t>
  </si>
  <si>
    <t xml:space="preserve">execução de pavimento em piso intertravado, com bloco de concreto permeável (drenante) retangular de 20 x 10 cm, espessura 6 cm. af_10/2022</t>
  </si>
  <si>
    <t xml:space="preserve">execução de pavimento em piso intertravado, com bloco de concreto permeável (drenante) retangular de 20 x 10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</si>
  <si>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</si>
  <si>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</si>
  <si>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podotátil (alerta ou direcional) quadrado de 20 x 20 cm, espessura 6 cm. af_10/2022</t>
  </si>
  <si>
    <t xml:space="preserve">execução de pavimento em piso intertravado, com bloco podotátil (alerta ou direcional) retangular de 20 x 10 cm, espessura 6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</si>
  <si>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</si>
  <si>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</si>
  <si>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</si>
  <si>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</si>
  <si>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</si>
  <si>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</si>
  <si>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</si>
  <si>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</si>
  <si>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</si>
  <si>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</si>
  <si>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</si>
  <si>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</si>
  <si>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</si>
  <si>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</si>
  <si>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</si>
  <si>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</si>
  <si>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</si>
  <si>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</si>
  <si>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</si>
  <si>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</si>
  <si>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</si>
  <si>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</si>
  <si>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</si>
  <si>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</si>
  <si>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</si>
  <si>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</si>
  <si>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</si>
  <si>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</si>
  <si>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</si>
  <si>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</si>
  <si>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</si>
  <si>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</si>
  <si>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</si>
  <si>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</si>
  <si>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</si>
  <si>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</si>
  <si>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de piso industrial reforçado com fibras, fck = 30 mpa, espessura de 12,0 cm. af_04/2022</t>
  </si>
  <si>
    <t xml:space="preserve">execução de piso industrial reforçado com fibras, fck = 30 mpa, espessura de 14,0 cm. af_04/2022</t>
  </si>
  <si>
    <t xml:space="preserve">execução de piso industrial reforçado com fibras, fck = 30 mpa, espessura de 16,0 cm. af_04/2022</t>
  </si>
  <si>
    <t xml:space="preserve">execução de piso industrial reforçado com fibras, fck = 30 mpa, espessura de 18,0 cm. af_04/2022</t>
  </si>
  <si>
    <t xml:space="preserve">execução de piso industrial reforçado com fibras, fck = 30 mpa, espessura de 20,0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</si>
  <si>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</si>
  <si>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</si>
  <si>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</si>
  <si>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chapim (rufo capa) em aço galvanizado, corte 33. af_11/2020</t>
  </si>
  <si>
    <t xml:space="preserve">chapim sobre muros lineares, em concreto pré-moldado, comprimento de até 6 m, assentado com argamassa 1:6 com aditivo. af_11/2020</t>
  </si>
  <si>
    <t xml:space="preserve">chapim sobre muros lineares, em concreto pré-moldado, comprimento maior que 6 m, assentado com argamassa 1:6 com aditivo. af_11/2020</t>
  </si>
  <si>
    <t xml:space="preserve">chapim sobre muros lineares, em granito ou mármore, l = 25 cm, assentado com argamassa 1:6 com aditivo. af_11/2020</t>
  </si>
  <si>
    <t xml:space="preserve">chapim sobre muros não lineares, em concreto pré-moldado, comprimento de até 6 m, assentado com argamassa 1:6 com aditivo. af_11/2020</t>
  </si>
  <si>
    <t xml:space="preserve">chapim sobre muros não lineares, em concreto pré-moldado, comprimento maior que 6 m, assentado com argamassa 1:6 com aditivo. af_11/2020</t>
  </si>
  <si>
    <t xml:space="preserve">peitoril linear em concreto pré-moldado, comprimento de até 2 m, assentado com argamassa 1:6 com aditivo. af_11/2020</t>
  </si>
  <si>
    <t xml:space="preserve">peitoril linear em concreto pré-moldado, comprimento maior que 2 m, assentado com argamassa 1:6 com aditivo. af_11/2020</t>
  </si>
  <si>
    <t xml:space="preserve">peitoril linear em granito ou mármore, l = 15cm, assentado com argamassa 1:6 com aditivo. af_11/2020</t>
  </si>
  <si>
    <t xml:space="preserve">fachada cortina em vidro no sistema stick, considerando modulação de 1,25 x 3,20 m, com abertura, acabamento anodizado ou pintado - fornecimento e instalação. af_06/2022</t>
  </si>
  <si>
    <t xml:space="preserve">fachada cortina em vidro no sistema stick, considerando modulação de 1,25 x 3,20 m, sem abertura, acabamento anodizado ou pintado - fornecimento e instalação. af_06/2022</t>
  </si>
  <si>
    <t xml:space="preserve">fachada cortina em vidro no sistema unitizado, considerando modulação de 1,25 x 3,20 m, com abertura, acabamento anodizado ou pintado - fornecimento e instalação. af_06/2022</t>
  </si>
  <si>
    <t xml:space="preserve">fachada cortina em vidro no sistema unitizado, considerando modulação de 1,25 x 3,20 m, sem abertura, acabamento anodizado ou pintado - fornecimento e instalação. af_06/2022</t>
  </si>
  <si>
    <t xml:space="preserve">fachada em vidro no sistema spider glass, considerando módulos de 2,00 x 2,50 m, fixado em estrutura metálica fornecimento e instalação. af_06/2022</t>
  </si>
  <si>
    <t xml:space="preserve">ensacamento de areia. af_01/2026</t>
  </si>
  <si>
    <t xml:space="preserve">peneiramento de areia com peneira elétrica. af_01/2026</t>
  </si>
  <si>
    <t xml:space="preserve">peneiramento de areia com peneira manual. af_01/2026</t>
  </si>
  <si>
    <t xml:space="preserve">perfuração horizontal direcional e instalação de tubulação pead 110 mm, em solo de 1ª categoria. af_01/2022</t>
  </si>
  <si>
    <t xml:space="preserve">perfuração horizontal direcional e instalação de tubulação pead 110 mm, em solo de 2ª categoria. af_01/2022</t>
  </si>
  <si>
    <t xml:space="preserve">perfuração horizontal direcional e instalação de tubulação pead 110 mm, em solo mole. af_01/2022</t>
  </si>
  <si>
    <t xml:space="preserve">perfuração horizontal direcional e instalação de tubulação pead 160 mm, em solo de 1ª categoria. af_01/2022</t>
  </si>
  <si>
    <t xml:space="preserve">perfuração horizontal direcional e instalação de tubulação pead 160 mm, em solo de 2ª categoria. af_01/2022</t>
  </si>
  <si>
    <t xml:space="preserve">perfuração horizontal direcional e instalação de tubulação pead 160 mm, em solo mole. af_01/2022</t>
  </si>
  <si>
    <t xml:space="preserve">perfuração horizontal direcional e instalação de tubulação pead 180 mm, em solo de 1ª categoria. af_01/2022</t>
  </si>
  <si>
    <t xml:space="preserve">perfuração horizontal direcional e instalação de tubulação pead 180 mm, em solo de 2ª categoria. af_01/2022</t>
  </si>
  <si>
    <t xml:space="preserve">perfuração horizontal direcional e instalação de tubulação pead 180 mm, em solo mole. af_01/2022</t>
  </si>
  <si>
    <t xml:space="preserve">perfuração horizontal direcional e instalação de tubulação pead 20 mm, em solo de 1ª categoria. af_01/2022</t>
  </si>
  <si>
    <t xml:space="preserve">perfuração horizontal direcional e instalação de tubulação pead 20 mm, em solo de 2ª categoria. af_01/2022</t>
  </si>
  <si>
    <t xml:space="preserve">perfuração horizontal direcional e instalação de tubulação pead 20 mm, em solo mole. af_01/2022</t>
  </si>
  <si>
    <t xml:space="preserve">perfuração horizontal direcional e instalação de tubulação pead 200 mm, em solo de 1ª categoria. af_01/2022</t>
  </si>
  <si>
    <t xml:space="preserve">perfuração horizontal direcional e instalação de tubulação pead 200 mm, em solo de 2ª categoria. af_01/2022</t>
  </si>
  <si>
    <t xml:space="preserve">perfuração horizontal direcional e instalação de tubulação pead 200 mm, em solo mole. af_01/2022</t>
  </si>
  <si>
    <t xml:space="preserve">perfuração horizontal direcional e instalação de tubulação pead 225 mm, em solo de 1ª categoria. af_01/2022</t>
  </si>
  <si>
    <t xml:space="preserve">perfuração horizontal direcional e instalação de tubulação pead 225 mm, em solo de 2ª categoria. af_01/2022</t>
  </si>
  <si>
    <t xml:space="preserve">perfuração horizontal direcional e instalação de tubulação pead 225 mm, em solo mole. af_01/2022</t>
  </si>
  <si>
    <t xml:space="preserve">perfuração horizontal direcional e instalação de tubulação pead 250 mm, em solo de 1ª categoria. af_01/2022</t>
  </si>
  <si>
    <t xml:space="preserve">perfuração horizontal direcional e instalação de tubulação pead 250 mm, em solo de 2ª categoria. af_01/2022</t>
  </si>
  <si>
    <t xml:space="preserve">perfuração horizontal direcional e instalação de tubulação pead 250 mm, em solo mole. af_01/2022</t>
  </si>
  <si>
    <t xml:space="preserve">perfuração horizontal direcional e instalação de tubulação pead 280 mm, em solo de 1ª categoria. af_01/2022</t>
  </si>
  <si>
    <t xml:space="preserve">perfuração horizontal direcional e instalação de tubulação pead 280 mm, em solo de 2ª categoria. af_01/2022</t>
  </si>
  <si>
    <t xml:space="preserve">perfuração horizontal direcional e instalação de tubulação pead 280 mm, em solo mole. af_01/2022</t>
  </si>
  <si>
    <t xml:space="preserve">perfuração horizontal direcional e instalação de tubulação pead 315 mm, em solo de 1ª categoria. af_01/2022</t>
  </si>
  <si>
    <t xml:space="preserve">perfuração horizontal direcional e instalação de tubulação pead 315 mm, em solo de 2ª categoria. af_01/2022</t>
  </si>
  <si>
    <t xml:space="preserve">perfuração horizontal direcional e instalação de tubulação pead 315 mm, em solo mole. af_01/2022</t>
  </si>
  <si>
    <t xml:space="preserve">perfuração horizontal direcional e instalação de tubulação pead 32 mm, em solo de 1ª categoria. af_01/2022</t>
  </si>
  <si>
    <t xml:space="preserve">perfuração horizontal direcional e instalação de tubulação pead 32 mm, em solo de 2ª categoria. af_01/2022</t>
  </si>
  <si>
    <t xml:space="preserve">perfuração horizontal direcional e instalação de tubulação pead 32 mm, em solo mole. af_01/2022</t>
  </si>
  <si>
    <t xml:space="preserve">perfuração horizontal direcional e instalação de tubulação pead 355 mm, em solo de 1ª categoria. af_01/2022</t>
  </si>
  <si>
    <t xml:space="preserve">perfuração horizontal direcional e instalação de tubulação pead 355 mm, em solo de 2ª categoria. af_01/2022</t>
  </si>
  <si>
    <t xml:space="preserve">perfuração horizontal direcional e instalação de tubulação pead 355 mm, em solo mole. af_01/2022</t>
  </si>
  <si>
    <t xml:space="preserve">perfuração horizontal direcional e instalação de tubulação pead 400 mm, em solo de 1ª categoria. af_01/2022</t>
  </si>
  <si>
    <t xml:space="preserve">perfuração horizontal direcional e instalação de tubulação pead 400 mm, em solo de 2ª categoria. af_01/2022</t>
  </si>
  <si>
    <t xml:space="preserve">perfuração horizontal direcional e instalação de tubulação pead 400 mm, em solo mole. af_01/2022</t>
  </si>
  <si>
    <t xml:space="preserve">perfuração horizontal direcional e instalação de tubulação pead 450 mm, em solo de 1ª categoria. af_01/2022</t>
  </si>
  <si>
    <t xml:space="preserve">perfuração horizontal direcional e instalação de tubulação pead 450 mm, em solo de 2ª categoria. af_01/2022</t>
  </si>
  <si>
    <t xml:space="preserve">perfuração horizontal direcional e instalação de tubulação pead 450 mm, em solo mole. af_01/2022</t>
  </si>
  <si>
    <t xml:space="preserve">perfuração horizontal direcional e instalação de tubulação pead 50 mm, em solo de 1ª categoria. af_01/2022</t>
  </si>
  <si>
    <t xml:space="preserve">perfuração horizontal direcional e instalação de tubulação pead 50 mm, em solo de 2ª categoria. af_01/2022</t>
  </si>
  <si>
    <t xml:space="preserve">perfuração horizontal direcional e instalação de tubulação pead 50 mm, em solo mole. af_01/2022</t>
  </si>
  <si>
    <t xml:space="preserve">perfuração horizontal direcional e instalação de tubulação pead 500 mm, em solo de 1ª categoria. af_01/2022</t>
  </si>
  <si>
    <t xml:space="preserve">perfuração horizontal direcional e instalação de tubulação pead 500 mm, em solo de 2ª categoria. af_01/2022</t>
  </si>
  <si>
    <t xml:space="preserve">perfuração horizontal direcional e instalação de tubulação pead 500 mm, em solo mole. af_01/2022</t>
  </si>
  <si>
    <t xml:space="preserve">perfuração horizontal direcional e instalação de tubulação pead 560 mm, em solo de 1ª categoria. af_01/2022</t>
  </si>
  <si>
    <t xml:space="preserve">perfuração horizontal direcional e instalação de tubulação pead 560 mm, em solo de 2ª categoria. af_01/2022</t>
  </si>
  <si>
    <t xml:space="preserve">perfuração horizontal direcional e instalação de tubulação pead 560 mm, em solo mole. af_01/2022</t>
  </si>
  <si>
    <t xml:space="preserve">perfuração horizontal direcional e instalação de tubulação pead 63 mm, em solo de 1ª categoria. af_01/2022</t>
  </si>
  <si>
    <t xml:space="preserve">perfuração horizontal direcional e instalação de tubulação pead 63 mm, em solo de 2ª categoria. af_01/2022</t>
  </si>
  <si>
    <t xml:space="preserve">perfuração horizontal direcional e instalação de tubulação pead 63 mm, em solo mole. af_01/2022</t>
  </si>
  <si>
    <t xml:space="preserve">perfuração horizontal direcional e instalação de tubulação pead 630 mm, em solo de 1ª categoria. af_01/2022</t>
  </si>
  <si>
    <t xml:space="preserve">perfuração horizontal direcional e instalação de tubulação pead 630 mm, em solo de 2ª categoria. af_01/2022</t>
  </si>
  <si>
    <t xml:space="preserve">perfuração horizontal direcional e instalação de tubulação pead 630 mm, em solo mole. af_01/2022</t>
  </si>
  <si>
    <t xml:space="preserve">perfuração horizontal direcional e instalação de tubulação pead 710 mm, em solo de 1ª categoria. af_01/2022</t>
  </si>
  <si>
    <t xml:space="preserve">perfuração horizontal direcional e instalação de tubulação pead 710 mm, em solo de 2ª categoria. af_01/2022</t>
  </si>
  <si>
    <t xml:space="preserve">perfuração horizontal direcional e instalação de tubulação pead 710 mm, em solo mole. af_01/2022</t>
  </si>
  <si>
    <t xml:space="preserve">perfuração horizontal direcional e instalação de tubulação pead 75 mm, em solo de 1ª categoria. af_01/2022</t>
  </si>
  <si>
    <t xml:space="preserve">perfuração horizontal direcional e instalação de tubulação pead 75 mm, em solo de 2ª categoria. af_01/2022</t>
  </si>
  <si>
    <t xml:space="preserve">perfuração horizontal direcional e instalação de tubulação pead 75 mm, em solo mole. af_01/2022</t>
  </si>
  <si>
    <t xml:space="preserve">perfuração horizontal direcional e instalação de tubulação pead 800 mm, em solo de 1ª categoria. af_01/2022</t>
  </si>
  <si>
    <t xml:space="preserve">perfuração horizontal direcional e instalação de tubulação pead 800 mm, em solo de 2ª categoria. af_01/2022</t>
  </si>
  <si>
    <t xml:space="preserve">perfuração horizontal direcional e instalação de tubulação pead 800 mm, em solo mole. af_01/2022</t>
  </si>
  <si>
    <t xml:space="preserve">perfuração horizontal direcional e instalação de tubulação pead 90 mm, em solo de 1ª categoria. af_01/2022</t>
  </si>
  <si>
    <t xml:space="preserve">perfuração horizontal direcional e instalação de tubulação pead 90 mm, em solo de 2ª categoria. af_01/2022</t>
  </si>
  <si>
    <t xml:space="preserve">perfuração horizontal direcional e instalação de tubulação pead 90 mm, em solo mole. af_01/2022</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</si>
  <si>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</si>
  <si>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</si>
  <si>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</si>
  <si>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</si>
  <si>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</si>
  <si>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</si>
  <si>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</si>
  <si>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</si>
  <si>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</si>
  <si>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</si>
  <si>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</si>
  <si>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</si>
  <si>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</si>
  <si>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</si>
  <si>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</si>
  <si>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</si>
  <si>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</si>
  <si>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</si>
  <si>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</si>
  <si>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</si>
  <si>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</si>
  <si>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</si>
  <si>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</si>
  <si>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</si>
  <si>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</si>
  <si>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</si>
  <si>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</si>
  <si>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</si>
  <si>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</si>
  <si>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</si>
  <si>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</si>
  <si>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emassamento com massa látex, aplicação em parede, duas demãos, lixamento manual. af_04/2023</t>
  </si>
  <si>
    <t xml:space="preserve">emassamento com massa látex, aplicação em parede, duas demãos, lixamento mecanizado. af_04/2023</t>
  </si>
  <si>
    <t xml:space="preserve">emassamento com massa látex, aplicação em parede, uma demão, lixamento manual. af_04/2023</t>
  </si>
  <si>
    <t xml:space="preserve">emassamento com massa látex, aplicação em parede, uma demão, lixamento mecanizado. af_04/2023</t>
  </si>
  <si>
    <t xml:space="preserve">emassamento com massa látex, aplicação em teto, duas demãos, lixamento manual. af_04/2023</t>
  </si>
  <si>
    <t xml:space="preserve">emassamento com massa látex, aplicação em teto, duas demãos, lixamento mecanizado. af_04/2023</t>
  </si>
  <si>
    <t xml:space="preserve">emassamento com massa látex, aplicação em teto, uma demão, lixamento manual. af_04/2023</t>
  </si>
  <si>
    <t xml:space="preserve">emassamento com massa látex, aplicação em teto, uma demão, lixamento mecanizado. af_04/2023</t>
  </si>
  <si>
    <t xml:space="preserve">fundo selador acrílico, aplicação manual em parede, uma demão. af_04/2023</t>
  </si>
  <si>
    <t xml:space="preserve">fundo selador acrílico, aplicação manual em teto, uma demão. af_04/2023</t>
  </si>
  <si>
    <t xml:space="preserve">fundo selador acrílico, aplicação mecânica em parede, uma demão. af_04/2023</t>
  </si>
  <si>
    <t xml:space="preserve">fundo selador acrílico, aplicação mecânica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</si>
  <si>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</si>
  <si>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</si>
  <si>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econômica, aplicação mecânica em paredes, duas demãos. af_04/2023</t>
  </si>
  <si>
    <t xml:space="preserve">pintura látex acrílica econômica, aplicação mecânica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</si>
  <si>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</si>
  <si>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</si>
  <si>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</si>
  <si>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</si>
  <si>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</si>
  <si>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</si>
  <si>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</si>
  <si>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</si>
  <si>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</si>
  <si>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</si>
  <si>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</si>
  <si>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acrílico branco em madeira. af_01/2021</t>
  </si>
  <si>
    <t xml:space="preserve">pintura fundo nivelador alquídico branco em madeira. af_01/2021</t>
  </si>
  <si>
    <t xml:space="preserve">pintura fundo nivelador alquídico incolor em madeira. af_01/2021</t>
  </si>
  <si>
    <t xml:space="preserve">pintura fundo nivelador poliuretânico branco em madeira. af_01/2021</t>
  </si>
  <si>
    <t xml:space="preserve">pintura fundo nivelador poliuretânico incolor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</si>
  <si>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</si>
  <si>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</si>
  <si>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</si>
  <si>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</si>
  <si>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</si>
  <si>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base água em madeira, 1 demão. af_01/2021</t>
  </si>
  <si>
    <t xml:space="preserve">pintura tinta de acabamento (pigmentada) esmalte base água em madeira, 2 demãos. af_01/2021</t>
  </si>
  <si>
    <t xml:space="preserve">pintura tinta de acabamento (pigmentada) esmalte base água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</si>
  <si>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</si>
  <si>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</si>
  <si>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</si>
  <si>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</si>
  <si>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</si>
  <si>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</si>
  <si>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</si>
  <si>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</si>
  <si>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</si>
  <si>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tinta de acabamento (pigmentada) poliuretânica em madeira, 1 demão. af_01/2021</t>
  </si>
  <si>
    <t xml:space="preserve">pintura tinta de acabamento (pigmentada) poliuretânica em madeira, 2 demãos. af_01/2021</t>
  </si>
  <si>
    <t xml:space="preserve">pintura tinta de acabamento (pigmentada) poliuretânica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</si>
  <si>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</si>
  <si>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</si>
  <si>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</si>
  <si>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</si>
  <si>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</si>
  <si>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</si>
  <si>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</si>
  <si>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</si>
  <si>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</si>
  <si>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pintura verniz (incolor) poliuretânico (resina poliuretânica) em madeira, 1 demão. af_01/2021</t>
  </si>
  <si>
    <t xml:space="preserve">pintura verniz (incolor) poliuretânico (resina poliuretânica) em madeira, 2 demãos. af_01/2021</t>
  </si>
  <si>
    <t xml:space="preserve">pintura verniz (incolor) poliuretânico (resina poliuretânica) em madeira, 3 demãos. af_01/2021</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</si>
  <si>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</si>
  <si>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</si>
  <si>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</si>
  <si>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</si>
  <si>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</si>
  <si>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</si>
  <si>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</si>
  <si>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</si>
  <si>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</si>
  <si>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</si>
  <si>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</si>
  <si>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</si>
  <si>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</si>
  <si>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</si>
  <si>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</si>
  <si>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</si>
  <si>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</si>
  <si>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</si>
  <si>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</si>
  <si>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</si>
  <si>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</si>
  <si>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</si>
  <si>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</si>
  <si>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</si>
  <si>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</si>
  <si>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</si>
  <si>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</si>
  <si>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</si>
  <si>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</si>
  <si>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</si>
  <si>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</si>
  <si>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</si>
  <si>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</si>
  <si>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</si>
  <si>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</si>
  <si>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</si>
  <si>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</si>
  <si>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</si>
  <si>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</si>
  <si>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</si>
  <si>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e acabamento aplicada a rolo ou pincel sobre perfil metálico executado em fábrica (por demão). af_01/2020</t>
  </si>
  <si>
    <t xml:space="preserve">pintura com tinta epoxídica de fundo e acabamento pulverizada sobre perfil metálico executado em fábrica (por demão). af_01/2020</t>
  </si>
  <si>
    <t xml:space="preserve">pintura com tinta epoxídica de fundo pulverizada sobre perfil metálico executado em fábrica (por demão). af_01/2020_pe</t>
  </si>
  <si>
    <t xml:space="preserve">pintura com tinta poliuretânica de acabamento aplicada a rolo ou pincel sobre perfil metálico executado em fábrica (02 demãos). af_01/2020</t>
  </si>
  <si>
    <t xml:space="preserve">pintura com tinta poliuretânica de acabamento aplicada a rolo ou pincel sobre perfil metálico executado em fábrica (por demão). af_01/2020</t>
  </si>
  <si>
    <t xml:space="preserve">pintura com tinta poliuretânica de acabamento pulverizada sobre perfil metálico executado em fábrica (02 demãos). af_01/2020</t>
  </si>
  <si>
    <t xml:space="preserve">pintura com tinta poliuretânica de acabamento pulverizada sobre perfil metálico executado em fábrica (por demão). af_01/2020</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</si>
  <si>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</si>
  <si>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</si>
  <si>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</si>
  <si>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</si>
  <si>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</si>
  <si>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acrílica, e = 10 cm, aplicação mecânica com demarcadora a tração manual. af_05/2021</t>
  </si>
  <si>
    <t xml:space="preserve">pintura de demarcação de vaga com tinta epóxi, e = 10 cm, aplicação manual. af_05/2021</t>
  </si>
  <si>
    <t xml:space="preserve">pintura de eixo viário com tinta retrorrefletiva a base de resina acrílica com microesferas de vidro, e = 10 cm, aplicação mecânica com demarcadora a tração manual. af_05/2021</t>
  </si>
  <si>
    <t xml:space="preserve">pintura de eixo viário sobre asfalto com tinta retrorrefletiva a base de resina acrílica com microesferas de vidro, e = 10 cm, aplicação mecânica com demarcadora autopropelida. af_05/2021</t>
  </si>
  <si>
    <t xml:space="preserve">pintura de faixa de pedestre ou zebrada com tinta acrílica, e = 30 cm, aplicação manual. af_05/2021</t>
  </si>
  <si>
    <t xml:space="preserve">pintura de faixa de pedestre ou zebrada com tinta acrílica, e = 30 cm, aplicação mecânica com demarcadora a tração manual. af_05/2021</t>
  </si>
  <si>
    <t xml:space="preserve">pintura de faixa de pedestre ou zebrada com tinta epóxi, e = 30 cm, aplicação manual. af_05/2021</t>
  </si>
  <si>
    <t xml:space="preserve">pintura de faixa de pedestre ou zebrada com tinta retrorrefletiva a base de resina acrílica com microesferas de vidro, e = 30 cm, aplicação mecânica com demarcadora a tração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</si>
  <si>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</si>
  <si>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</si>
  <si>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números e letras para sinalização horizontal, altura 100 mm, aplicador spray e molde plástico.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</si>
  <si>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</si>
  <si>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</si>
  <si>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acrílica, aplicação mecânica, 2 demãos, incluso fundo preparador. af_05/2021</t>
  </si>
  <si>
    <t xml:space="preserve">pintura de piso com tinta epóxi, aplicação manual, 2 demãos, incluso primer epóxi. af_05/2021</t>
  </si>
  <si>
    <t xml:space="preserve">pintura de piso com tinta epóxi, aplicação mecânica, 2 demãos. af_05/2021</t>
  </si>
  <si>
    <t xml:space="preserve">pintura de piso de pedras decorativas com verniz de poliuretano fosco, aplicação manual, 3 demãos.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</si>
  <si>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</si>
  <si>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</si>
  <si>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</si>
  <si>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 "bicicleta" com tinta acrílica, utilização de molde plástico e aplicação mecânica, 150x60 cm. af_05/2021</t>
  </si>
  <si>
    <t xml:space="preserve">pintura de símbolo "deficiente físico" com tinta acrílica, utilização de molde plástico e aplicação mecânica, 120x120 cm. af_05/2021</t>
  </si>
  <si>
    <t xml:space="preserve">pintura de símbolo "gestante" com tinta acrílica, utilização de molde plástico e aplicação mecânica, 120x120 cm. af_05/2021</t>
  </si>
  <si>
    <t xml:space="preserve">pintura de símbolo "idoso" com tinta acrílica, utilização de molde plástico e aplicação mecânica, 120x120 cm. af_05/2021</t>
  </si>
  <si>
    <t xml:space="preserve">pintura de símbolo "pedestre" com tinta acrílica, utilização de molde plástico e aplicação mecânica, 130x90 cm.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</si>
  <si>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</si>
  <si>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</si>
  <si>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</si>
  <si>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acabamento para piso em taco de madeira. af_02/2026</t>
  </si>
  <si>
    <t xml:space="preserve">assoalho de madeira. af_02/2026_ps</t>
  </si>
  <si>
    <t xml:space="preserve">piso cimentado, traço 1:3 (cimento e areia), acabamento liso, espessura 1,5 cm, preparo mecânico da argamassa. af_02/2026</t>
  </si>
  <si>
    <t xml:space="preserve">piso cimentado, traço 1:3 (cimento e areia), acabamento rugoso, espessura 1,5 cm, preparo mecânico da argamassa. af_02/2026</t>
  </si>
  <si>
    <t xml:space="preserve">piso cimentado, traço 1:5 (cimento e areia), acabamento liso, espessura 2,0 cm, preparo mecânico da argamassa. af_02/2026</t>
  </si>
  <si>
    <t xml:space="preserve">piso cimentado, traço 1:5 (cimento e areia), acabamento liso, espessura 3,0 cm, preparo mecânico da argamassa. af_02/2026</t>
  </si>
  <si>
    <t xml:space="preserve">piso cimentado, traço 1:5 (cimento e areia), acabamento liso, espessura 4,0 cm, preparo mecânico da argamassa. af_02/2026</t>
  </si>
  <si>
    <t xml:space="preserve">piso cimentado, traço 1:5 (cimento e areia), acabamento rugoso, espessura 2,0 cm, preparo mecânico da argamassa. af_02/2026</t>
  </si>
  <si>
    <t xml:space="preserve">piso cimentado, traço 1:5 (cimento e areia), acabamento rugoso, espessura 3,0 cm, preparo mecânico da argamassa. af_02/2026</t>
  </si>
  <si>
    <t xml:space="preserve">piso cimentado, traço 1:5 (cimento e areia), acabamento rugoso, espessura 4,0 cm, preparo mecânico da argamassa. af_02/2026</t>
  </si>
  <si>
    <t xml:space="preserve">piso de alta resistência tipo "korodur" em ambientes internos, com espessura de 12 mm, incluso mistura em betoneira, colocação das juntas, aplicação do piso, 4 polimentos com politriz, estucamento, selador e cera.. af_02/2026</t>
  </si>
  <si>
    <t xml:space="preserve">piso de borracha canelado, espessura 3,5mm, fixado com adesivo acrílico. af_02/2026</t>
  </si>
  <si>
    <t xml:space="preserve">piso de borracha esportivo, espessura 15mm, assentado com argamassa. af_02/2026</t>
  </si>
  <si>
    <t xml:space="preserve">piso de borracha pastilhado, espessura 15mm, assentado com argamassa. af_02/2026</t>
  </si>
  <si>
    <t xml:space="preserve">piso de borracha pastilhado, espessura 3,5mm, fixado com adesivo acrílico. af_02/2026</t>
  </si>
  <si>
    <t xml:space="preserve">piso de borracha pastilhado/frisado, espessura 7mm, assentado com argamassa. af_02/2026</t>
  </si>
  <si>
    <t xml:space="preserve">piso elevado com estrutura em aço, composto por pedestais e placas sem acabamento. af_02/2026</t>
  </si>
  <si>
    <t xml:space="preserve">piso elevado com estrutura em aço, composto por pedestais, longarinas e placas sem acabamento. af_02/2026</t>
  </si>
  <si>
    <t xml:space="preserve">piso elevado com estrutura em plástico, composto por pedestais e placas com revestimento em porcelanato. af_02/2026</t>
  </si>
  <si>
    <t xml:space="preserve">piso elevado com estrutura em plástico, composto por pedestais e placas sem acabamento. af_02/2026</t>
  </si>
  <si>
    <t xml:space="preserve">piso em granilite, marmorite ou granitina em ambientes internos, com espessura de 8 mm, incluso mistura em betoneira, colocação das juntas, aplicação do piso, 4 polimentos com politriz, estucamento, selador e cera. af_02/2026_pe</t>
  </si>
  <si>
    <t xml:space="preserve">piso em granito aplicado em ambientes internos. af_02/2026</t>
  </si>
  <si>
    <t xml:space="preserve">piso em ladrilho hidráulico aplicado em ambientes internos de área entre 5 e 15 m², incluso aplicação de resina. af_02/2026</t>
  </si>
  <si>
    <t xml:space="preserve">piso em ladrilho hidráulico aplicado em ambientes internos de área menor que 5 m², incluso aplicação de resina. af_02/2026</t>
  </si>
  <si>
    <t xml:space="preserve">piso em mármore aplicado em ambientes internos. af_02/2026</t>
  </si>
  <si>
    <t xml:space="preserve">piso em pedra ardósia assentado sobre argamassa 1:3 (cimento e areia). af_02/2026</t>
  </si>
  <si>
    <t xml:space="preserve">piso em pedra basalto polido em ambientes internos. af_02/2026</t>
  </si>
  <si>
    <t xml:space="preserve">piso em pedra são tomé assentado sobre argamassa 1:3 (cimento e areia). af_02/2026</t>
  </si>
  <si>
    <t xml:space="preserve">piso em taco de madeira 7x21cm, fixado com cola pu. af_02/2026_ps</t>
  </si>
  <si>
    <t xml:space="preserve">piso em taco de madeira 7x42cm, fixado com cola pu. af_02/2026_ps</t>
  </si>
  <si>
    <t xml:space="preserve">piso laminado em ambientes internos. af_02/2026</t>
  </si>
  <si>
    <t xml:space="preserve">piso podotátil de alerta ou direcional, de borracha, assentado com cola. af_02/2026</t>
  </si>
  <si>
    <t xml:space="preserve">piso podotátil de alerta ou direcional, de borracha, assentado sobre argamassa. af_02/2026</t>
  </si>
  <si>
    <t xml:space="preserve">piso podotátil, direcional ou alerta, solidarizado ao piso existente (elementos discretos) com cola. af_02/2026</t>
  </si>
  <si>
    <t xml:space="preserve">piso podotátil, direcional ou alerta, solidarizado ao piso existente (elementos discretos) com parafuso. af_02/2026</t>
  </si>
  <si>
    <t xml:space="preserve">piso têxtil (carpete) em manta (rolo) e = 6 a 7 mm. af_02/2026</t>
  </si>
  <si>
    <t xml:space="preserve">piso têxtil (carpete) em manta (rolo) e = 9 a 10 mm. af_02/2026</t>
  </si>
  <si>
    <t xml:space="preserve">piso têxtil (carpete) em placa. af_02/2026</t>
  </si>
  <si>
    <t xml:space="preserve">piso vinílico flexível em manta, padrão liso, espessura 2 mm, fixado com cola. af_02/2026</t>
  </si>
  <si>
    <t xml:space="preserve">piso vinílico semi-flexível em placas, padrão liso, espessura 3,2 mm, fixado com cola. af_02/2026</t>
  </si>
  <si>
    <t xml:space="preserve">piso vinílico semi-flexível em réguas, padrão liso, espessura 3,2 mm, fixado com cola. af_02/2026</t>
  </si>
  <si>
    <t xml:space="preserve">preparo de contrapiso com membrana cimentícia. af_02/2026</t>
  </si>
  <si>
    <t xml:space="preserve">preparo de contrapiso com politriz. af_02/2026_pe</t>
  </si>
  <si>
    <t xml:space="preserve">revestimento de degraus de escada em granito. af_02/2026</t>
  </si>
  <si>
    <t xml:space="preserve">rodapé borracha liso, altura = 7cm, espessura = 2 mm, fixado com cola. af_02/2026_ps</t>
  </si>
  <si>
    <t xml:space="preserve">rodapé em ardósia altura 10cm. af_02/2026</t>
  </si>
  <si>
    <t xml:space="preserve">rodapé em granito, altura 10 cm. af_02/2026</t>
  </si>
  <si>
    <t xml:space="preserve">rodapé em ladrilho hidráulico, altura 7 cm. af_02/2026</t>
  </si>
  <si>
    <t xml:space="preserve">rodapé em madeira, altura 7cm, fixado com cola base de poliuretano. af_02/2026_ps</t>
  </si>
  <si>
    <t xml:space="preserve">rodapé em madeira, altura 7cm, fixado com cola pva e pregos. af_02/2026</t>
  </si>
  <si>
    <t xml:space="preserve">rodapé em marmorite, altura 10cm. af_02/2026_pe</t>
  </si>
  <si>
    <t xml:space="preserve">rodapé em mármore, altura 7 cm. af_02/2026</t>
  </si>
  <si>
    <t xml:space="preserve">rodapé em poliestireno, altura 5 cm. af_02/2026</t>
  </si>
  <si>
    <t xml:space="preserve">rodapé vinílico flexível em manta, altura 10 cm. af_02/2026</t>
  </si>
  <si>
    <t xml:space="preserve">soleira em granito, largura 15 cm, espessura 2,0 cm. af_02/2026</t>
  </si>
  <si>
    <t xml:space="preserve">soleira em mármore, largura 15 cm, espessura 2,0 cm. af_02/2026</t>
  </si>
  <si>
    <t xml:space="preserve">assentamento de poste de concreto com comprimento nominal de 10 m, carga nominal de 1000 dan, engastamento base concretada com 1 m de concreto e 0,6 m de solo (não inclui fornecimento). af_04/2025</t>
  </si>
  <si>
    <t xml:space="preserve">assentamento de poste de concreto com comprimento nominal de 10 m, carga nominal de 300 dan, engastamento base concretada com 1 m de concreto e 0,6 m de solo (não inclui fornecimento). af_04/2025</t>
  </si>
  <si>
    <t xml:space="preserve">assentamento de poste de concreto com comprimento nominal de 10 m, carga nominal de 600 dan, engastamento base concretada com 1 m de concreto e 0,6 m de solo (não inclui fornecimento). af_04/2025</t>
  </si>
  <si>
    <t xml:space="preserve">assentamento de poste de concreto com comprimento nominal de 10 m, carga nominal maior que 1000 dan, engastamento simples com 1,6 m de solo (não inclui fornecimento). af_04/2025</t>
  </si>
  <si>
    <t xml:space="preserve">assentamento de poste de concreto com comprimento nominal de 10 m, carga nominal menor ou igual a 1000 dan, engastamento simples com 1,6 m de solo (não inclui fornecimento). af_04/2025</t>
  </si>
  <si>
    <t xml:space="preserve">assentamento de poste de concreto com comprimento nominal de 10,5 m, carga nominal de 1000 dan, engastamento base concretada com 1 m de concreto e 0,65 m de solo (não inclui fornecimento). af_04/2025</t>
  </si>
  <si>
    <t xml:space="preserve">assentamento de poste de concreto com comprimento nominal de 10,5 m, carga nominal de 300 dan, engastamento base concretada com 1 m de concreto e 0,65 m de solo (não inclui fornecimento). af_04/2025</t>
  </si>
  <si>
    <t xml:space="preserve">assentamento de poste de concreto com comprimento nominal de 10,5 m, carga nominal de 600 dan, engastamento base concretada com 1 m de concreto e 0,65 m de solo (não inclui fornecimento). af_04/2025</t>
  </si>
  <si>
    <t xml:space="preserve">assentamento de poste de concreto com comprimento nominal de 10,5 m, carga nominal maior que 1000 dan, engastamento simples com 1,65 m de solo (não inclui fornecimento). af_04/2025</t>
  </si>
  <si>
    <t xml:space="preserve">assentamento de poste de concreto com comprimento nominal de 10,5 m, carga nominal menor ou igual a 1000 dan, engastamento simples com 1,65 m de solo (não inclui fornecimento). af_04/2025</t>
  </si>
  <si>
    <t xml:space="preserve">assentamento de poste de concreto com comprimento nominal de 11 m, carga nominal de 1000 dan, engastamento base concretada com 1 m de concreto e 0,7 m de solo (não inclui fornecimento). af_04/2025</t>
  </si>
  <si>
    <t xml:space="preserve">assentamento de poste de concreto com comprimento nominal de 11 m, carga nominal de 300 dan, engastamento base concretada com 1 m de concreto e 0,7 m de solo (não inclui fornecimento). af_04/2025</t>
  </si>
  <si>
    <t xml:space="preserve">assentamento de poste de concreto com comprimento nominal de 11 m, carga nominal de 400 dan, engastamento base concretada com 1 m de concreto e 0,7 m de solo (não inclui fornecimento). af_04/2025</t>
  </si>
  <si>
    <t xml:space="preserve">assentamento de poste de concreto com comprimento nominal de 11 m, carga nominal de 600 dan, engastamento base concretada com 1 m de concreto e 0,7 m de solo (não inclui fornecimento). af_04/2025</t>
  </si>
  <si>
    <t xml:space="preserve">assentamento de poste de concreto com comprimento nominal de 11 m, carga nominal maior que 1000 dan, engastamento simples com 1,7 m de solo (não inclui fornecimento). af_04/2025</t>
  </si>
  <si>
    <t xml:space="preserve">assentamento de poste de concreto com comprimento nominal de 11 m, carga nominal menor ou igual a 1000 dan, engastamento simples com 1,7 m de solo (não inclui fornecimento). af_04/2025</t>
  </si>
  <si>
    <t xml:space="preserve">assentamento de poste de concreto com comprimento nominal de 12 m, carga nominal de 1000 dan, engastamento base concretada com 1 m de concreto e 0,8 m de solo (não inclui fornecimento). af_04/2025</t>
  </si>
  <si>
    <t xml:space="preserve">assentamento de poste de concreto com comprimento nominal de 12 m, carga nominal de 400 dan, engastamento base concretada com 1 m de concreto e 0,8 m de solo (não inclui fornecimento). af_04/2025</t>
  </si>
  <si>
    <t xml:space="preserve">assentamento de poste de concreto com comprimento nominal de 12 m, carga nominal de 600 dan, engastamento base concretada com 1 m de concreto e 0,8 m de solo (não inclui fornecimento). af_04/2025</t>
  </si>
  <si>
    <t xml:space="preserve">assentamento de poste de concreto com comprimento nominal de 12 m, carga nominal maior que 1000 dan, engastamento simples com 1,8 m de solo (não inclui fornecimento). af_04/2025</t>
  </si>
  <si>
    <t xml:space="preserve">assentamento de poste de concreto com comprimento nominal de 12 m, carga nominal menor ou igual a 1000 dan, engastamento simples com 1,8 m de solo (não inclui fornecimento). af_04/2025</t>
  </si>
  <si>
    <t xml:space="preserve">assentamento de poste de concreto com comprimento nominal de 13 m, carga nominal de 1000 dan, engastamento base concretada com 1 m de concreto e 0,9 m de solo - somente instalação, sem fornecimento. af_04/2025</t>
  </si>
  <si>
    <t xml:space="preserve">assentamento de poste de concreto com comprimento nominal de 13 m, carga nominal de 600 dan, engastamento base concretada com 1 m de concreto e 0,9 m de solo (não inclui fornecimento). af_04/2025</t>
  </si>
  <si>
    <t xml:space="preserve">assentamento de poste de concreto com comprimento nominal de 13 m, carga nominal maior que 1000 dan, engastamento simples com 1,9 m de solo (não inclui fornecimento). af_04/2025</t>
  </si>
  <si>
    <t xml:space="preserve">assentamento de poste de concreto com comprimento nominal de 13 m, carga nominal menor ou igual a 1000 dan, engastamento simples com 1,9 m de solo (não inclui fornecimento). af_04/2025</t>
  </si>
  <si>
    <t xml:space="preserve">assentamento de poste de concreto com comprimento nominal de 13,5 m, carga nominal maior que 1000 dan, engastamento simples com 1,95 m de solo (não inclui fornecimento). af_04/2025</t>
  </si>
  <si>
    <t xml:space="preserve">assentamento de poste de concreto com comprimento nominal de 13,5 m, carga nominal menor ou igual a 1000 dan, engastamento simples com 1,95 m de solo (não inclui fornecimento). af_04/2025</t>
  </si>
  <si>
    <t xml:space="preserve">assentamento de poste de concreto com comprimento nominal de 14 m, carga nominal maior que 1000 dan, engastamento simples com 2 m de solo (não inclui fornecimento). af_04/2025</t>
  </si>
  <si>
    <t xml:space="preserve">assentamento de poste de concreto com comprimento nominal de 14 m, carga nominal menor ou igual a 1000 dan, engastamento simples com 2 m de solo (não inclui fornecimento). af_04/2025</t>
  </si>
  <si>
    <t xml:space="preserve">assentamento de poste de concreto com comprimento nominal de 15 m, carga nominal maior que 1000 dan, engastamento simples com 2,1 m de solo (não inclui fornecimento). af_04/2025</t>
  </si>
  <si>
    <t xml:space="preserve">assentamento de poste de concreto com comprimento nominal de 15 m, carga nominal menor ou igual a 1000 dan, engastamento simples com 2,1 m de solo (não inclui fornecimento). af_04/2025</t>
  </si>
  <si>
    <t xml:space="preserve">assentamento de poste de concreto com comprimento nominal de 18 m, carga nominal maior que 1000 dan, engastamento simples com 2,4 m de solo (não inclui fornecimento). af_04/2025</t>
  </si>
  <si>
    <t xml:space="preserve">assentamento de poste de concreto com comprimento nominal de 18 m, carga nominal menor ou igual a 1000 dan, engastamento simples com 2,4 m de solo (não inclui fornecimento). af_04/2025</t>
  </si>
  <si>
    <t xml:space="preserve">assentamento de poste de concreto com comprimento nominal de 20 m, carga nominal maior que 1000, engastamento simples com 2,6 m de solo (não inclui fornecimento). af_04/2025</t>
  </si>
  <si>
    <t xml:space="preserve">assentamento de poste de concreto com comprimento nominal de 20 m, carga nominal menor ou igual a 1000 dan, engastamento simples com 2,6 m de solo (não inclui fornecimento). af_04/2025</t>
  </si>
  <si>
    <t xml:space="preserve">assentamento de poste de concreto com comprimento nominal de 9 m, carga nominal de 1000 dan, engastamento base concretada com 1 m de concreto e 0,5 m de solo (não inclui fornecimento). af_04/2025</t>
  </si>
  <si>
    <t xml:space="preserve">assentamento de poste de concreto com comprimento nominal de 9 m, carga nominal de 150 dan, engastamento base concretada com 1 m de concreto e 0,5 m de solo (não inclui fornecimento). af_04/2025</t>
  </si>
  <si>
    <t xml:space="preserve">assentamento de poste de concreto com comprimento nominal de 9 m, carga nominal de 300 dan, engastamento base concretada com 1 m de concreto e 0,5 m de solo (não inclui fornecimento). af_04/2025</t>
  </si>
  <si>
    <t xml:space="preserve">assentamento de poste de concreto com comprimento nominal de 9 m, carga nominal de 400 dan, engastamento base concretada com 1 m de concreto e 0,5 m de solo (não inclui fornecimento). af_04/2025</t>
  </si>
  <si>
    <t xml:space="preserve">assentamento de poste de concreto com comprimento nominal de 9 m, carga nominal de 600 dan, engastamento base concretada com 1 m de concreto e 0,5 m de solo (não inclui fornecimento). af_04/2025</t>
  </si>
  <si>
    <t xml:space="preserve">assentamento de poste de concreto com comprimento nominal de 9 m, carga nominal menor ou igual a 1000 dan, engastamento simples com 1,5 m de solo (não inclui fornecimento). af_04/2025</t>
  </si>
  <si>
    <t xml:space="preserve">cordoalha de aco 7,9 (5/16) 7*2,64mm zincagem tipo a e 13% de iacs - fornecimento e instalação. af_04/2025</t>
  </si>
  <si>
    <t xml:space="preserve">cordoalha de aco 7,9 (5/16) 7*2,64mm zincagem tipo b e 13% de iacs - fornecimento e instalação. af_04/2025</t>
  </si>
  <si>
    <t xml:space="preserve">cordoalha de aco 9,5 (3/8) 7*3,05mm zincagem tipo a e 13% de iacs - fornecimento e instalação. af_04/2025</t>
  </si>
  <si>
    <t xml:space="preserve">cordoalha de aco 9,5(3/8) 7*3,05mm zincagem tipo b e 13% de iacs - fornecimento e instalação. af_04/2025</t>
  </si>
  <si>
    <t xml:space="preserve">estrutura de estaiamento para postes de concreto ancora concreto - fornecimento e instalação. af_04/2025</t>
  </si>
  <si>
    <t xml:space="preserve">estrutura de estaiamento para postes de concreto cruzeta a poste m3 e b3 - fornecimento e instalação. af_04/2025</t>
  </si>
  <si>
    <t xml:space="preserve">estrutura de estaiamento para postes de concreto cruzeta a poste n3 - fornecimento e instalação. af_04/2025</t>
  </si>
  <si>
    <t xml:space="preserve">estrutura de estaiamento para postes de concreto hte - fornecimento e instalação. af_04/2025</t>
  </si>
  <si>
    <t xml:space="preserve">estrutura de estaiamento para postes de concreto poste a poste - fornecimento e instalação. af_04/2025</t>
  </si>
  <si>
    <t xml:space="preserve">poste de aço cônico contínuo curvo duplo, engastamento simples com 1 m de solo, h=6m - fornecimento e instalação. af_04/2025</t>
  </si>
  <si>
    <t xml:space="preserve">poste de aço cônico contínuo curvo duplo, engastamento simples com 1 m de solo, h=7m - fornecimento e instalação. af_04/2025</t>
  </si>
  <si>
    <t xml:space="preserve">poste de aço cônico contínuo curvo duplo, engastamento simples com 1 m de solo, h=8m - fornecimento e instalação. af_04/2025</t>
  </si>
  <si>
    <t xml:space="preserve">poste de aço cônico contínuo curvo duplo, engastamento simples com 1 m de solo, h=9m - fornecimento e instalação. af_04/2025</t>
  </si>
  <si>
    <t xml:space="preserve">poste de aço cônico contínuo curvo duplo, flangeado, h=6m - fornecimento e instalação. af_04/2025</t>
  </si>
  <si>
    <t xml:space="preserve">poste de aço cônico contínuo curvo duplo, flangeado, h=7m - fornecimento e instalação. af_04/2025</t>
  </si>
  <si>
    <t xml:space="preserve">poste de aço cônico contínuo curvo duplo, flangeado, h=8m - fornecimento e instalação. af_04/2025</t>
  </si>
  <si>
    <t xml:space="preserve">poste de aço cônico contínuo curvo duplo, flangeado, h=9m - fornecimento e instalação. af_04/2025</t>
  </si>
  <si>
    <t xml:space="preserve">poste de aço cônico contínuo curvo simples, engastamento simples com 0,5 m de solo, h=5m - fornecimento e instalação. af_04/2025</t>
  </si>
  <si>
    <t xml:space="preserve">poste de aço cônico contínuo curvo simples, engastamento simples com 1 m de solo, h=6m - fornecimento e instalação. af_04/2025</t>
  </si>
  <si>
    <t xml:space="preserve">poste de aço cônico contínuo curvo simples, engastamento simples com 1 m de solo, h=7m - fornecimento e instalação. af_04/2025</t>
  </si>
  <si>
    <t xml:space="preserve">poste de aço cônico contínuo curvo simples, engastamento simples com 1 m de solo, h=8m - fornecimento e instalação. af_04/2025</t>
  </si>
  <si>
    <t xml:space="preserve">poste de aço cônico contínuo curvo simples, engastamento simples com 1 m de solo, h=9m - fornecimento e instalação. af_04/2025</t>
  </si>
  <si>
    <t xml:space="preserve">poste de aço cônico contínuo curvo simples, flangeado, h=5m - fornecimento e instalação. af_04/2025</t>
  </si>
  <si>
    <t xml:space="preserve">poste de aço cônico contínuo curvo simples, flangeado, h=6m - fornecimento e instalação. af_04/2025</t>
  </si>
  <si>
    <t xml:space="preserve">poste de aço cônico contínuo curvo simples, flangeado, h=7m - fornecimento e instalação. af_04/2025</t>
  </si>
  <si>
    <t xml:space="preserve">poste de aço cônico contínuo curvo simples, flangeado, h=8m - fornecimento e instalação. af_04/2025</t>
  </si>
  <si>
    <t xml:space="preserve">poste de aço cônico contínuo curvo simples, flangeado, h=9m - fornecimento e instalação. af_04/2025</t>
  </si>
  <si>
    <t xml:space="preserve">poste de aço cônico contínuo reto, engastamento simples com 0,5 m de solo, h=5m - fornecimento e instalação. af_04/2025</t>
  </si>
  <si>
    <t xml:space="preserve">poste de aço cônico contínuo reto, engastamento simples com 1 m de solo, h=6m - fornecimento e instalação. af_04/2025</t>
  </si>
  <si>
    <t xml:space="preserve">poste de aço cônico contínuo reto, engastamento simples com 1 m de solo, h=7m - fornecimento e instalação. af_04/2025</t>
  </si>
  <si>
    <t xml:space="preserve">poste de aço cônico contínuo reto, engastamento simples com 1 m de solo, h=8m - fornecimento e instalação. af_04/2025</t>
  </si>
  <si>
    <t xml:space="preserve">poste de aço cônico contínuo reto, engastamento simples com 1 m de solo, h=9m - fornecimento e instalação. af_04/2025</t>
  </si>
  <si>
    <t xml:space="preserve">poste de aço cônico contínuo reto, flangeado, h=5m - fornecimento e instalação. af_04/2025</t>
  </si>
  <si>
    <t xml:space="preserve">poste de aço cônico contínuo reto, flangeado, h=6m - fornecimento e instalação. af_04/2025</t>
  </si>
  <si>
    <t xml:space="preserve">poste de aço cônico contínuo reto, flangeado, h=7m - fornecimento e instalação. af_04/2025</t>
  </si>
  <si>
    <t xml:space="preserve">poste de aço cônico contínuo reto, flangeado, h=8m - fornecimento e instalação. af_04/2025</t>
  </si>
  <si>
    <t xml:space="preserve">poste de aço cônico contínuo reto, flangeado, h=9m - fornecimento e instalação. af_04/2025</t>
  </si>
  <si>
    <t xml:space="preserve">poste decorativo para jardim em aço tubular, h = *2,5* m, sem luminária - fornecimento e instalação. af_04/2025</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</si>
  <si>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</si>
  <si>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</si>
  <si>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</si>
  <si>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</si>
  <si>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</si>
  <si>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</si>
  <si>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</si>
  <si>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</si>
  <si>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</si>
  <si>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</si>
  <si>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1,2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</si>
  <si>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</si>
  <si>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</si>
  <si>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</si>
  <si>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</si>
  <si>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circular para esgoto, em concreto pré-moldado, diâmetro interno = 1,5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</si>
  <si>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</si>
  <si>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</si>
  <si>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</si>
  <si>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</si>
  <si>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</si>
  <si>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</si>
  <si>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</si>
  <si>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</si>
  <si>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</si>
  <si>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</si>
  <si>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</si>
  <si>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</si>
  <si>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</si>
  <si>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</si>
  <si>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</si>
  <si>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</si>
  <si>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</si>
  <si>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</si>
  <si>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</si>
  <si>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</si>
  <si>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</si>
  <si>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</si>
  <si>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</si>
  <si>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</si>
  <si>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</si>
  <si>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</si>
  <si>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</si>
  <si>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</si>
  <si>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</si>
  <si>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</si>
  <si>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</si>
  <si>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</si>
  <si>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</si>
  <si>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</si>
  <si>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</si>
  <si>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</si>
  <si>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</si>
  <si>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</si>
  <si>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</si>
  <si>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</si>
  <si>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</si>
  <si>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</si>
  <si>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</si>
  <si>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</si>
  <si>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</si>
  <si>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</si>
  <si>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</si>
  <si>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</si>
  <si>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</si>
  <si>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</si>
  <si>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</si>
  <si>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</si>
  <si>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</si>
  <si>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</si>
  <si>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</si>
  <si>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</si>
  <si>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</si>
  <si>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</si>
  <si>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</si>
  <si>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</si>
  <si>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</si>
  <si>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</si>
  <si>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</si>
  <si>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</si>
  <si>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</si>
  <si>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</si>
  <si>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</si>
  <si>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</si>
  <si>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</si>
  <si>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</si>
  <si>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</si>
  <si>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</si>
  <si>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</si>
  <si>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</si>
  <si>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</si>
  <si>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</si>
  <si>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</si>
  <si>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</si>
  <si>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</si>
  <si>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</si>
  <si>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</si>
  <si>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</si>
  <si>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</si>
  <si>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</si>
  <si>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</si>
  <si>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</si>
  <si>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</si>
  <si>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</si>
  <si>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</si>
  <si>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</si>
  <si>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</si>
  <si>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</si>
  <si>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</si>
  <si>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</si>
  <si>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</si>
  <si>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</si>
  <si>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</si>
  <si>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</si>
  <si>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</si>
  <si>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</si>
  <si>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</si>
  <si>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</si>
  <si>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</si>
  <si>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</si>
  <si>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</si>
  <si>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</si>
  <si>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</si>
  <si>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</si>
  <si>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</si>
  <si>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</si>
  <si>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</si>
  <si>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</si>
  <si>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</si>
  <si>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</si>
  <si>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</si>
  <si>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</si>
  <si>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</si>
  <si>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</si>
  <si>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</si>
  <si>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</si>
  <si>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</si>
  <si>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</si>
  <si>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</si>
  <si>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</si>
  <si>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</si>
  <si>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</si>
  <si>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</si>
  <si>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</si>
  <si>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</si>
  <si>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</si>
  <si>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</si>
  <si>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</si>
  <si>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</si>
  <si>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</si>
  <si>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</si>
  <si>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</si>
  <si>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</si>
  <si>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</si>
  <si>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</si>
  <si>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</si>
  <si>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</si>
  <si>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</si>
  <si>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</si>
  <si>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</si>
  <si>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</si>
  <si>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</si>
  <si>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</si>
  <si>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</si>
  <si>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</si>
  <si>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</si>
  <si>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</si>
  <si>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</si>
  <si>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</si>
  <si>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</si>
  <si>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</si>
  <si>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</si>
  <si>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</si>
  <si>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</si>
  <si>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</si>
  <si>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</si>
  <si>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</si>
  <si>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</si>
  <si>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</si>
  <si>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</si>
  <si>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</si>
  <si>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</si>
  <si>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</si>
  <si>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</si>
  <si>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</si>
  <si>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</si>
  <si>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</si>
  <si>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</si>
  <si>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</si>
  <si>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</si>
  <si>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</si>
  <si>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</si>
  <si>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</si>
  <si>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</si>
  <si>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</si>
  <si>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</si>
  <si>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</si>
  <si>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</si>
  <si>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</si>
  <si>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</si>
  <si>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</si>
  <si>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</si>
  <si>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</si>
  <si>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</si>
  <si>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argamassa de assentamento de alvenaria de vedação e revestimento interno, traço em volume seco 1:1:3:3,8 (cimento:cal:areia natural média:areia reciclada), com uso de agregado reciclado misto (arm) - preparo manual. af_11/2023</t>
  </si>
  <si>
    <t xml:space="preserve">argamassa de assentamento de alvenaria de vedação e revestimento interno, traço em volume seco 1:1:3:3,8 (cimento:cal:areias natural média: reciclada), com uso de agregado reciclado cimentício ou de concreto (arci/arco) - preparo manual. af_11/2023</t>
  </si>
  <si>
    <t xml:space="preserve">argamassa para alvenaria de vedação e revestimento interno, traço em volume seco 1:1:3:3,8 (cimento:cal:areia média:areia reciclada), com agregado reciclado cimentício ou de concreto - preparo mecânico com misturador horizontal de 600 kg. af_11/2023</t>
  </si>
  <si>
    <t xml:space="preserve">argamassa para alvenaria de vedação e revestimento interno, traço em volume seco 1:1:3:3,8 (cimento:cal:areia média:areia reciclada), com uso de agregado reciclado misto - preparo mecânico com misturador horizontal de 600 kg. af_11/2023</t>
  </si>
  <si>
    <t xml:space="preserve">argamassa para contrapiso, traço em volume seco 1:2:2,5 (cimento:areia natural média:areia reciclada), com uso de agregado reciclado cimentício ou de concreto (arci/arco) - preparo manual. af_11/2023</t>
  </si>
  <si>
    <t xml:space="preserve">argamassa para contrapiso, traço em volume seco 1:2:2,5 (cimento:areia natural média:areia reciclada), com uso de agregado reciclado cimentício ou de concreto (arci/arco) - preparo mecânico com misturador de eixo horizontal de 600 kg. af_11/2023</t>
  </si>
  <si>
    <t xml:space="preserve">argamassa para contrapiso, traço em volume seco 1:2:2,5 (cimento:areia natural média:areia reciclada), com uso de agregado reciclado misto (arm) - preparo manual. af_11/2023</t>
  </si>
  <si>
    <t xml:space="preserve">argamassa para contrapiso, traço em volume seco 1:2:2,5 (cimento:areia natural média:areia reciclada), com uso de agregado reciclado misto (arm) - preparo mecânico com misturador de eixo horizontal de 600 kg. af_11/2023</t>
  </si>
  <si>
    <t xml:space="preserve">concreto magro para lastro, traço em massa seca 1:3,4:3,5 (cimento:areia reciclada:brita 1 reciclada), com uso de agregado reciclado cimentício ou de concreto (arci/arco) - preparo manual. af_11/2023</t>
  </si>
  <si>
    <t xml:space="preserve">concreto magro para lastro, traço em massa seca 1:3,4:3,5 (cimento:areia reciclada:brita 1 reciclada), com uso de agregado reciclado cimentício ou de concreto (arci/arco) - preparo mecânico com betoneira 600 l. af_11/2023</t>
  </si>
  <si>
    <t xml:space="preserve">concreto magro para lastro, traço em massa seca 1:3,4:3,5 (cimento:areia reciclada:brita 1 reciclada), com uso de agregado reciclado misto (arm) - preparo manual. af_11/2023</t>
  </si>
  <si>
    <t xml:space="preserve">concreto magro para lastro, traço em massa seca 1:3,4:3,5 (cimento:areia reciclada:brita 1 reciclada), com uso de agregado reciclado misto (arm) - preparo mecânico com betoneira 600 l. af_11/2023</t>
  </si>
  <si>
    <t xml:space="preserve">assento com encosto para arquibancada - fornecimento e instalação. af_03/2022</t>
  </si>
  <si>
    <t xml:space="preserve">assento sem encosto para arquibancada - fornecimento e instalação. af_03/2022</t>
  </si>
  <si>
    <t xml:space="preserve">par de estruturas para tabela de basquete em treliça metálica aérea, exceto tabela, aro e rede - fornecimento e instalação. af_03/2022</t>
  </si>
  <si>
    <t xml:space="preserve">par de estruturas para tabela de basquete em treliça metálica fixada no piso, exceto tabela, aro e rede - fornecimento e instalação. af_03/2022</t>
  </si>
  <si>
    <t xml:space="preserve">par de estruturas para tabela de basquete metálica tubular chumbada com concreto no piso, exceto tabela, aro e rede - fornecimento e instalação. af_03/2022</t>
  </si>
  <si>
    <t xml:space="preserve">par de postes e rede de vôlei - fornecimento e instalação. af_03/2022</t>
  </si>
  <si>
    <t xml:space="preserve">par de tabelas de basquete de acrílico, com aros e redes - fornecimento e instalação. af_03/2022</t>
  </si>
  <si>
    <t xml:space="preserve">par de tabelas de basquete de compensado naval, com aros e redes - fornecimento e instalação. af_03/2022</t>
  </si>
  <si>
    <t xml:space="preserve">par de tabelas de basquete de vidro temperado, com aros e redes - fornecimento e instalação. af_03/2022</t>
  </si>
  <si>
    <t xml:space="preserve">par de traves e redes de futsal - fornecimento e instalação. af_03/2022</t>
  </si>
  <si>
    <t xml:space="preserve">piso asfáltico para quadra poliesportiva - fornecimento e instalação. af_03/2022</t>
  </si>
  <si>
    <t xml:space="preserve">piso de grama sintética para quadra poliesportiva - fornecimento e instalação. af_03/2022</t>
  </si>
  <si>
    <t xml:space="preserve">piso de madeira com amortecedores de borracha para quadra poliesportiva - fornecimento e instalação. af_03/2022</t>
  </si>
  <si>
    <t xml:space="preserve">piso de poliuretano para quadra poliesportiva - fornecimento e instalação. af_03/2022</t>
  </si>
  <si>
    <t xml:space="preserve">piso modular de polipropileno para quadra poliesportiva - fornecimento e instalação. af_03/2022</t>
  </si>
  <si>
    <t xml:space="preserve">piso modular interno de polipropileno para quadra poliesportiva - fornecimento e instalação. af_03/2022</t>
  </si>
  <si>
    <t xml:space="preserve">rede de proteção horizontal para quadra poliesportiva - fornecimento e instalação. af_03/2022</t>
  </si>
  <si>
    <t xml:space="preserve">rede de proteção vertical para quadra poliesportiva - fornecimento e instalação. af_03/2022</t>
  </si>
  <si>
    <t xml:space="preserve">borne conector para cabos de 1,5 mm2, para quadro de bomba - fornecimento e instalação. af_11/2025</t>
  </si>
  <si>
    <t xml:space="preserve">borne conector para cabos de 10 mm2, para quadro de bomba - fornecimento e instalação. af_11/2025</t>
  </si>
  <si>
    <t xml:space="preserve">borne conector para cabos de 16 mm2, para quadro de bomba - fornecimento e instalação. af_11/2025</t>
  </si>
  <si>
    <t xml:space="preserve">borne conector para cabos de 2,5 mm2, para quadro de bomba - fornecimento e instalação. af_11/2025</t>
  </si>
  <si>
    <t xml:space="preserve">borne conector para cabos de 25 mm2, para quadro de bomba - fornecimento e instalação. af_11/2025</t>
  </si>
  <si>
    <t xml:space="preserve">borne conector para cabos de 4 mm2, para quadro de bomba - fornecimento e instalação. af_11/2025</t>
  </si>
  <si>
    <t xml:space="preserve">borne conector para cabos de 6 mm2, para quadro de bomba - fornecimento e instalação. af_11/2025</t>
  </si>
  <si>
    <t xml:space="preserve">botão de emergência tipo cogumelo, para quadro de bomba - fornecimento e instalação. af_11/2025</t>
  </si>
  <si>
    <t xml:space="preserve">botão liga/desliga bomba verde e vermelho, para quadro de bomba - fornecimento e instalação. af_11/2025</t>
  </si>
  <si>
    <t xml:space="preserve">canaleta, para quadro de bomba - fornecimento e instalação. af_11/2025</t>
  </si>
  <si>
    <t xml:space="preserve">chave comutadora de 3 posições de 10 a, para quadro de bomba - fornecimento e instalação. af_11/2025</t>
  </si>
  <si>
    <t xml:space="preserve">chave comutadora de 3 posições de 20 a, para quadro de bomba - fornecimento e instalação. af_11/2025</t>
  </si>
  <si>
    <t xml:space="preserve">chave comutadora de 3 posições de 32a, para quadro de bomba - fornecimento e instalação. af_11/2025</t>
  </si>
  <si>
    <t xml:space="preserve">chave comutadora de 3 posições de 40 a, para quadro de bomba - fornecimento e instalação. af_11/2025</t>
  </si>
  <si>
    <t xml:space="preserve">chave comutadora de 3 posições de 63 a, para quadro de bomba - fornecimento e instalação. af_11/2025</t>
  </si>
  <si>
    <t xml:space="preserve">chave comutadora de 3 posições de 80 a, para quadro de bomba - fornecimento e instalação. af_11/2025</t>
  </si>
  <si>
    <t xml:space="preserve">contator tripolar, corrente de *22* a, tensao nominal de *500* v, categoria ac-2 e ac-3, para quadro de bomba - fornecimento e instalação. af_11/2025</t>
  </si>
  <si>
    <t xml:space="preserve">contator tripolar, corrente de *38* a, tensao nominal de *500* v, categoria ac-2 e ac-3, para quadro de bomba - fornecimento e instalação. af_11/2025</t>
  </si>
  <si>
    <t xml:space="preserve">contator tripolar, corrente de 12 a, tensao nominal de *500* v, categoria ac-2 e ac-3, para quadro de bomba - fornecimento e instalação. af_11/2025</t>
  </si>
  <si>
    <t xml:space="preserve">contator tripolar, corrente de 25 a, tensao nominal de *500* v, categoria ac-2 e ac-3, para quadro de bomba - fornecimento e instalação. af_11/2025</t>
  </si>
  <si>
    <t xml:space="preserve">contator tripolar, corrente de 32 a, tensao nominal de *500* v, categoria ac-2 e ac-3, para quadro de bomba - fornecimento e instalação. af_11/2025</t>
  </si>
  <si>
    <t xml:space="preserve">contator tripolar, corrente de 45 a, tensao nominal de *500* v, categoria ac-2 e ac-3, para quadro de bomba - fornecimento e instalação. af_11/2025</t>
  </si>
  <si>
    <t xml:space="preserve">contator tripolar, corrente de 9 a, tensao nominal de *500* v, categoria ac-2 e ac-3, para quadro de bomba - fornecimento e instalação. af_11/2025</t>
  </si>
  <si>
    <t xml:space="preserve">disjuntor termomagnetico para trilho din (iec), tripolar, 10 a, para quadro de bomba - fornecimento e instalação. af_11/2025</t>
  </si>
  <si>
    <t xml:space="preserve">disjuntor termomagnetico para trilho din (iec), tripolar, 16 a, para quadro de bomba - fornecimento e instalação. af_11/2025</t>
  </si>
  <si>
    <t xml:space="preserve">disjuntor termomagnetico para trilho din (iec), tripolar, 20 a, para quadro de bomba - fornecimento e instalação. af_11/2025</t>
  </si>
  <si>
    <t xml:space="preserve">disjuntor termomagnetico para trilho din (iec), tripolar, 25 a, para quadro de bomba - fornecimento e instalação. af_11/2025</t>
  </si>
  <si>
    <t xml:space="preserve">disjuntor termomagnetico para trilho din (iec), tripolar, 32 a, para quadro de bomba - fornecimento e instalação. af_11/2025</t>
  </si>
  <si>
    <t xml:space="preserve">disjuntor termomagnetico para trilho din (iec), tripolar, 40 a, para quadro de bomba - fornecimento e instalação. af_11/2025</t>
  </si>
  <si>
    <t xml:space="preserve">disjuntor termomagnetico para trilho din (iec), tripolar, 50 a, para quadro de bomba - fornecimento e instalação. af_11/2025</t>
  </si>
  <si>
    <t xml:space="preserve">disjuntor termomagnetico para trilho din (iec), tripolar, 63 a, para quadro de bomba - fornecimento e instalação. af_11/2025</t>
  </si>
  <si>
    <t xml:space="preserve">instalação de quadro elétrico para 1 bomba trifásica até 25 cv cada (não inclui o fornecimento do quadro). af_11/2025</t>
  </si>
  <si>
    <t xml:space="preserve">instalação de quadro elétrico para 2 bombas trifásicas até 25 cv cada (não inclui o fornecimento do quadro). af_11/2025</t>
  </si>
  <si>
    <t xml:space="preserve">quadro elétrico para 1 bomba centrífuga trifásica 1,5 cv - fornecimento e instalação. af_11/2025</t>
  </si>
  <si>
    <t xml:space="preserve">quadro elétrico para 1 bomba centrífuga trifásica 10 cv - fornecimento e instalação. af_11/2025</t>
  </si>
  <si>
    <t xml:space="preserve">quadro elétrico para 1 bomba centrífuga trifásica 3 cv - fornecimento e instalação. af_11/2025</t>
  </si>
  <si>
    <t xml:space="preserve">quadro elétrico para 2 bombas centrífugas trifásicas 1,5 cv cada - fornecimento e instalação. af_11/2025</t>
  </si>
  <si>
    <t xml:space="preserve">quadro elétrico para 2 bombas centrífugas trifásicas 10 cv cada - fornecimento e instalação. af_11/2025</t>
  </si>
  <si>
    <t xml:space="preserve">quadro elétrico para 2 bombas centrífugas trifásicas 3 cv cada - fornecimento e instalação. af_11/2025</t>
  </si>
  <si>
    <t xml:space="preserve">relé estrela triangulo, para quadro de bomba - fornecimento e instalação. af_11/2025</t>
  </si>
  <si>
    <t xml:space="preserve">relé falta de fase para atuar no comando do contator, para quadro de bomba - fornecimento e instalação. af_11/2025</t>
  </si>
  <si>
    <t xml:space="preserve">relé para revezamento de motores, para quadro de bomba - fornecimento e instalação. af_11/2025</t>
  </si>
  <si>
    <t xml:space="preserve">relé térmico 10 a 15 a para 220 v ou 7 a 10 a para 380 v, para quadro de bomba - fornecimento e instalação. af_11/2025</t>
  </si>
  <si>
    <t xml:space="preserve">relé térmico 32 a 40 a para 220 v ou 22 a 32 a para 380 v, para quadro de bomba - fornecimento e instalação. af_11/2025</t>
  </si>
  <si>
    <t xml:space="preserve">relé térmico 6 a 8 a para 220 v ou 4 a 6,3 a para 380 v, para quadro de bomba - fornecimento e instalação. af_11/2025</t>
  </si>
  <si>
    <t xml:space="preserve">sinaleiro led para indicação bomba, para quadro de bomba - fornecimento e instalação. af_11/2025</t>
  </si>
  <si>
    <t xml:space="preserve">trilho din, para quadro de bomba - fornecimento e instalação. af_11/2025</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</si>
  <si>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</si>
  <si>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</si>
  <si>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</si>
  <si>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</si>
  <si>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</si>
  <si>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q-246. af_09/2021</t>
  </si>
  <si>
    <t xml:space="preserve">armação para execução de radier, piso de concreto ou laje sobre solo, com uso de tela q-283. af_09/2021</t>
  </si>
  <si>
    <t xml:space="preserve">armação para execução de radier, piso de concreto ou laje sobre solo, com uso de tela q-396.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</si>
  <si>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</si>
  <si>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</si>
  <si>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</si>
  <si>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</si>
  <si>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</si>
  <si>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</si>
  <si>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</si>
  <si>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10 cm, fck = 30 mpa, com uso de formas metálicas. af_09/2021</t>
  </si>
  <si>
    <t xml:space="preserve">execução de laje sobre solo, espessura de 15 cm, fck = 30 mpa, com uso de formas em madeira serrada. af_09/2021</t>
  </si>
  <si>
    <t xml:space="preserve">execução de laje sobre solo, espessura de 15 cm, fck = 30 mpa, com uso de formas metálicas. af_09/2021</t>
  </si>
  <si>
    <t xml:space="preserve">execução de laje sobre solo, espessura de 20 cm, fck = 30 mpa, com uso de formas em madeira serrada. af_09/2021</t>
  </si>
  <si>
    <t xml:space="preserve">execução de laje sobre solo, espessura de 20 cm, fck = 30 mpa, com uso de formas metálicas. af_09/2021</t>
  </si>
  <si>
    <t xml:space="preserve">execução de laje sobre solo, espessura de 25 cm, fck = 30 mpa, com uso de formas em madeira serrada. af_09/2021</t>
  </si>
  <si>
    <t xml:space="preserve">execução de laje sobre solo, espessura de 25 cm, fck = 30 mpa, com uso de formas metálicas. af_09/2021</t>
  </si>
  <si>
    <t xml:space="preserve">execução de laje sobre solo, espessura de 30 cm, fck = 30 mpa, com uso de formas em madeira serrada. af_09/2021</t>
  </si>
  <si>
    <t xml:space="preserve">execução de laje sobre solo, espessura de 30 cm, fck = 30 mpa, com uso de formas metálicas. af_09/2021</t>
  </si>
  <si>
    <t xml:space="preserve">execução de piso de concreto, com acabamento superficial, espessura de 15 cm, fck = 30 mpa, com uso de formas em madeira serrada. af_09/2021</t>
  </si>
  <si>
    <t xml:space="preserve">execução de piso de concreto, com acabamento superficial, espessura de 15 cm, fck = 30 mpa, com uso de formas metálicas. af_09/2021</t>
  </si>
  <si>
    <t xml:space="preserve">execução de piso de concreto, com acabamento superficial, espessura de 20 cm, fck = 30 mpa, com uso de formas em madeira serrada. af_09/2021</t>
  </si>
  <si>
    <t xml:space="preserve">execução de piso de concreto, com acabamento superficial, espessura de 20 cm, fck = 30 mpa, com uso de formas metálicas. af_09/2021</t>
  </si>
  <si>
    <t xml:space="preserve">execução de piso de concreto, com acabamento superficial, espessura de 25 cm, fck = 30 mpa, com uso de formas em madeira serrada. af_09/2021</t>
  </si>
  <si>
    <t xml:space="preserve">execução de piso de concreto, com acabamento superficial, espessura de 25 cm, fck = 30 mpa, com uso de formas metálicas. af_09/2021</t>
  </si>
  <si>
    <t xml:space="preserve">execução de piso de concreto, sem acabamento superficial, espessura de 15 cm, fck = 30 mpa, com uso de formas em madeira serrada. af_09/2021</t>
  </si>
  <si>
    <t xml:space="preserve">execução de piso de concreto, sem acabamento superficial, espessura de 15 cm, fck = 30 mpa, com uso de formas metálicas. af_09/2021</t>
  </si>
  <si>
    <t xml:space="preserve">execução de piso de concreto, sem acabamento superficial, espessura de 20 cm, fck = 30 mpa, com uso de formas em madeira serrada. af_09/2021</t>
  </si>
  <si>
    <t xml:space="preserve">execução de piso de concreto, sem acabamento superficial, espessura de 20 cm, fck = 30 mpa, com uso de formas metálicas. af_09/2021</t>
  </si>
  <si>
    <t xml:space="preserve">execução de piso de concreto, sem acabamento superficial, espessura de 25 cm, fck = 30 mpa, com uso de formas em madeira serrada. af_09/2021</t>
  </si>
  <si>
    <t xml:space="preserve">execução de piso de concreto, sem acabamento superficial, espessura de 25 cm, fck = 30 mpa, com uso de formas metálicas. af_09/2021</t>
  </si>
  <si>
    <t xml:space="preserve">execução de radier, espessura de 10 cm, fck = 30 mpa, com uso de formas em madeira serrada. af_09/2021</t>
  </si>
  <si>
    <t xml:space="preserve">execução de radier, espessura de 10 cm, fck = 30 mpa, com uso de formas metálicas. af_09/2021</t>
  </si>
  <si>
    <t xml:space="preserve">execução de radier, espessura de 15 cm, fck = 30 mpa, com uso de formas em madeira serrada. af_09/2021</t>
  </si>
  <si>
    <t xml:space="preserve">execução de radier, espessura de 15 cm, fck = 30 mpa, com uso de formas metálicas. af_09/2021</t>
  </si>
  <si>
    <t xml:space="preserve">execução de radier, espessura de 20 cm, fck = 30 mpa, com uso de formas em madeira serrada. af_09/2021</t>
  </si>
  <si>
    <t xml:space="preserve">execução de radier, espessura de 20 cm, fck = 30 mpa, com uso de formas metálicas. af_09/2021</t>
  </si>
  <si>
    <t xml:space="preserve">execução de radier, espessura de 25 cm, fck = 30 mpa, com uso de formas em madeira serrada. af_09/2021</t>
  </si>
  <si>
    <t xml:space="preserve">execução de radier, espessura de 25 cm, fck = 30 mpa, com uso de formas metálicas. af_09/2021</t>
  </si>
  <si>
    <t xml:space="preserve">execução de radier, espessura de 30 cm, fck = 30 mpa, com uso de formas em madeira serrada. af_09/2021</t>
  </si>
  <si>
    <t xml:space="preserve">execução de radier, espessura de 30 cm, fck = 30 mpa, com uso de formas metálicas. af_09/2021</t>
  </si>
  <si>
    <t xml:space="preserve">fabricação, montagem e desmontagem de forma para radier, piso de concreto ou laje sobre solo, em madeira serrada, 4 utilizações. af_09/2021</t>
  </si>
  <si>
    <t xml:space="preserve">montagem e desmontagem de forma para radier, piso de concreto ou laje sobre solo, com sistema de formas manuseáveis metálicas. af_09/2021</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</si>
  <si>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</si>
  <si>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</si>
  <si>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</si>
  <si>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</si>
  <si>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</si>
  <si>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</si>
  <si>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</si>
  <si>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</si>
  <si>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</si>
  <si>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</si>
  <si>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</si>
  <si>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</si>
  <si>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dutos flexíveis circulares, diâmetro 109 mm ou 4", com abraçadeira metálica flexível fixada diretamente na laje. af_09/2023</t>
  </si>
  <si>
    <t xml:space="preserve">fixação de eletrodutos, diâmetros menores ou iguais a 40 mm, com abraçadeira metálica rígida tipo d com parafuso de fixação 1 1/4",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</si>
  <si>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</si>
  <si>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</si>
  <si>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</si>
  <si>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</si>
  <si>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</si>
  <si>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</si>
  <si>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</si>
  <si>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</si>
  <si>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</si>
  <si>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</si>
  <si>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</si>
  <si>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</si>
  <si>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</si>
  <si>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</si>
  <si>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</si>
  <si>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</si>
  <si>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</si>
  <si>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</si>
  <si>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</si>
  <si>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</si>
  <si>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</si>
  <si>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</si>
  <si>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</si>
  <si>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</si>
  <si>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</si>
  <si>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</si>
  <si>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</si>
  <si>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</si>
  <si>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</si>
  <si>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</si>
  <si>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</si>
  <si>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</si>
  <si>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</si>
  <si>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</si>
  <si>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</si>
  <si>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</si>
  <si>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</si>
  <si>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</si>
  <si>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</si>
  <si>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</si>
  <si>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</si>
  <si>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</si>
  <si>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</si>
  <si>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</si>
  <si>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</si>
  <si>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</si>
  <si>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</si>
  <si>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</si>
  <si>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</si>
  <si>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</si>
  <si>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</si>
  <si>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</si>
  <si>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</si>
  <si>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</si>
  <si>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</si>
  <si>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</si>
  <si>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</si>
  <si>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</si>
  <si>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</si>
  <si>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</si>
  <si>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</si>
  <si>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</si>
  <si>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</si>
  <si>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</si>
  <si>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</si>
  <si>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</si>
  <si>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</si>
  <si>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</si>
  <si>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</si>
  <si>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</si>
  <si>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</si>
  <si>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</si>
  <si>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</si>
  <si>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</si>
  <si>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execução de imprimação impermeabilizante com asfalto diluído cm-30, para o fechamento de valas. af_05/2021</t>
  </si>
  <si>
    <t xml:space="preserve">execução de pintura de ligação com emulsão asfáltica rr-2c, para o fechamento de valas. af_12/2020</t>
  </si>
  <si>
    <t xml:space="preserve">execução de tapa buraco com aplicação de concreto asfáltico (aquisição em usina) e pintura de ligação. af_12/2020</t>
  </si>
  <si>
    <t xml:space="preserve">execução de tapa buraco com aplicação de concreto asfáltico (usinagem própria) e pintura de ligação. af_12/2020</t>
  </si>
  <si>
    <t xml:space="preserve">execução de tapa buraco com aplicação de pré misturado a frio (aquisição em usina) e pintura de ligação. af_12/2020</t>
  </si>
  <si>
    <t xml:space="preserve">execução de tapa buraco com aplicação de pré misturado a frio (usinagem própria) e pintura de ligação. af_12/2020</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</si>
  <si>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</si>
  <si>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</si>
  <si>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</si>
  <si>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</si>
  <si>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</si>
  <si>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</si>
  <si>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</si>
  <si>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</si>
  <si>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</si>
  <si>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</si>
  <si>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</si>
  <si>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</si>
  <si>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</si>
  <si>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</si>
  <si>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</si>
  <si>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</si>
  <si>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pedrisco e emulsão asfáltica,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</si>
  <si>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</si>
  <si>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</si>
  <si>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pedrisco e emulsão asfáltica,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</si>
  <si>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</si>
  <si>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</si>
  <si>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</si>
  <si>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</si>
  <si>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</si>
  <si>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</si>
  <si>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</si>
  <si>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</si>
  <si>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</si>
  <si>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</si>
  <si>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</si>
  <si>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</si>
  <si>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</si>
  <si>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</si>
  <si>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</si>
  <si>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</si>
  <si>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</si>
  <si>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</si>
  <si>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</si>
  <si>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</si>
  <si>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</si>
  <si>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</si>
  <si>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</si>
  <si>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</si>
  <si>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</si>
  <si>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</si>
  <si>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</si>
  <si>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</si>
  <si>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</si>
  <si>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</si>
  <si>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pedrisco e emulsão asfáltica,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</si>
  <si>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</si>
  <si>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</si>
  <si>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pedras poliédricas, rejuntamento com pedrisco e emulsão asfáltica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</si>
  <si>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</si>
  <si>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</si>
  <si>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</si>
  <si>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</si>
  <si>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recomposição de revestimento em concreto asfáltico (usinagem própria), para o fechamento de valas - incluso demolição do pavimento. af_12/2020</t>
  </si>
  <si>
    <t xml:space="preserve">recomposição de revestimento em pré misturado a frio (aquisição em usina), para fechamento de valas - incluso demolição do pavimento. af_12/2020</t>
  </si>
  <si>
    <t xml:space="preserve">recomposição de revestimento em pré misturado a frio (usinagem própria), para fechamento de valas - incluso demolição do pavimento. af_12/2020</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</si>
  <si>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</si>
  <si>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</si>
  <si>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</si>
  <si>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</si>
  <si>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</si>
  <si>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</si>
  <si>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</si>
  <si>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</si>
  <si>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</si>
  <si>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</si>
  <si>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</si>
  <si>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</si>
  <si>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</si>
  <si>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</si>
  <si>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</si>
  <si>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</si>
  <si>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</si>
  <si>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125 (5"), para rede enterrada de distribuição de energia elétrica - fornecimento e instalação. af_12/2021</t>
  </si>
  <si>
    <t xml:space="preserve">eletroduto flexível corrugado, pead, dn 150 (6"), para rede enterrada de distribuição de energia elétrica - fornecimento e instalação. af_12/2021</t>
  </si>
  <si>
    <t xml:space="preserve">eletroduto flexível corrugado, pead, dn 175 (7"), para rede enterrada de distribuição de energia elétrica - fornecimento e instalação. af_12/2021</t>
  </si>
  <si>
    <t xml:space="preserve">eletroduto flexível corrugado, pead, dn 200 (8"),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</si>
  <si>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</si>
  <si>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</si>
  <si>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</si>
  <si>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</si>
  <si>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</si>
  <si>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</si>
  <si>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</si>
  <si>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</si>
  <si>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fita de sinalização subterrânea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</si>
  <si>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</si>
  <si>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</si>
  <si>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</si>
  <si>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</si>
  <si>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</si>
  <si>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</si>
  <si>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bastidor para bloco m10 - fornecimento e instalação. af_08/2025</t>
  </si>
  <si>
    <t xml:space="preserve">bloco de engate rápido para bastidor tipo m10 - fornecimento e instalação. af_08/2025</t>
  </si>
  <si>
    <t xml:space="preserve">cabo coaxial rg11 95% - fornecimento e instalação. af_08/2025</t>
  </si>
  <si>
    <t xml:space="preserve">cabo coaxial rg59 95% - fornecimento e instalação. af_08/2025</t>
  </si>
  <si>
    <t xml:space="preserve">cabo coaxial rg6 95% - fornecimento e instalação. af_08/2025</t>
  </si>
  <si>
    <t xml:space="preserve">cabo eletrônico categoria 5e, instalado em edificação institucional - fornecimento e instalação. af_08/2025</t>
  </si>
  <si>
    <t xml:space="preserve">cabo eletrônico categoria 5e, instalado em edificação residencial - fornecimento e instalação. af_08/2025</t>
  </si>
  <si>
    <t xml:space="preserve">cabo eletrônico categoria 6, instalado em edificação institucional - fornecimento e instalação. af_08/2025</t>
  </si>
  <si>
    <t xml:space="preserve">cabo eletrônico categoria 6, instalado em edificação residencial - fornecimento e instalação. af_08/2025</t>
  </si>
  <si>
    <t xml:space="preserve">cabo eletrônico categoria 6a, instalado em edificação institucional - fornecimento e instalação. af_08/2025</t>
  </si>
  <si>
    <t xml:space="preserve">cabo eletrônico categoria 6a, instalado em edificação residencial - fornecimento e instalação. af_08/2025</t>
  </si>
  <si>
    <t xml:space="preserve">cabo telefônico cci-50 1 par, instalado em entrada de edificação - fornecimento e instalação. af_08/2025</t>
  </si>
  <si>
    <t xml:space="preserve">cabo telefônico cci-50 1 par, sem blindagem, instalado em distribuição de edificação institucional - fornecimento e instalação. af_08/2025</t>
  </si>
  <si>
    <t xml:space="preserve">cabo telefônico cci-50 1 par, sem blindagem, instalado em distribuição de edificação residencial - fornecimento e instalação. af_08/2025</t>
  </si>
  <si>
    <t xml:space="preserve">cabo telefônico cci-50 2 pares, sem blindagem, instalado em distribuição de edificação institucional - fornecimento e instalação. af_08/2025</t>
  </si>
  <si>
    <t xml:space="preserve">cabo telefônico cci-50 2 pares, sem blindagem, instalado em distribuição de edificação residencial - fornecimento e instalação. af_08/2025</t>
  </si>
  <si>
    <t xml:space="preserve">cabo telefônico cci-50 2 pares, sem blindagem, instalado em entrada de edificação - fornecimento e instalação. af_08/2025</t>
  </si>
  <si>
    <t xml:space="preserve">cabo telefônico cci-50 3 pares, sem blindagem, instalado em distribuição de edificação institucional - fornecimento e instalação. af_08/2025</t>
  </si>
  <si>
    <t xml:space="preserve">cabo telefônico cci-50 3 pares, sem blindagem, instalado em distribuição de edificação residencial - fornecimento e instalação. af_08/2025</t>
  </si>
  <si>
    <t xml:space="preserve">cabo telefônico cci-50 3 pares, sem blindagem, instalado em entrada de edificação - fornecimento e instalação. af_08/2025</t>
  </si>
  <si>
    <t xml:space="preserve">cabo telefônico cci-50 4 pares, sem blindagem, instalado em distribuição de edificação institucional - fornecimento e instalação. af_08/2025</t>
  </si>
  <si>
    <t xml:space="preserve">cabo telefônico cci-50 4 pares, sem blindagem, instalado em distribuição de edificação residencial - fornecimento e instalação. af_08/2025</t>
  </si>
  <si>
    <t xml:space="preserve">cabo telefônico cci-50 4 pares, sem blindagem, instalado em entrada de edificação - fornecimento e instalação. af_08/2025</t>
  </si>
  <si>
    <t xml:space="preserve">cabo telefônico cci-50 4 pares, sem blindagem, instalado em prumada - fornecimento e instalação. af_08/2025</t>
  </si>
  <si>
    <t xml:space="preserve">cabo telefônico cci-50 5 pares, sem blindagem, instalado em distribuição de edificação institucional - fornecimento e instalação. af_08/2025</t>
  </si>
  <si>
    <t xml:space="preserve">cabo telefônico cci-50 5 pares, sem blindagem, instalado em distribuição de edificação residencial - fornecimento e instalação. af_08/2025</t>
  </si>
  <si>
    <t xml:space="preserve">cabo telefônico cci-50 5 pares, sem blindagem, instalado em entrada de edificação - fornecimento e instalação. af_08/2025</t>
  </si>
  <si>
    <t xml:space="preserve">cabo telefônico cci-50 5 pares, sem blindagem, instalado em prumada - fornecimento e instalação. af_08/2025</t>
  </si>
  <si>
    <t xml:space="preserve">cabo telefônico cci-50 6 pares, sem blindagem, instalado em distribuição de edificação institucional - fornecimento e instalação. af_08/2025</t>
  </si>
  <si>
    <t xml:space="preserve">cabo telefônico cci-50 6 pares, sem blindagem, instalado em distribuição de edificação residencial - fornecimento e instalação. af_08/2025</t>
  </si>
  <si>
    <t xml:space="preserve">cabo telefônico cci-50 6 pares, sem blindagem, instalado em entrada de edificação - fornecimento e instalação. af_08/2025</t>
  </si>
  <si>
    <t xml:space="preserve">cabo telefônico cci-50 6 pares, sem blindagem, instalado em prumada - fornecimento e instalação. af_08/2025</t>
  </si>
  <si>
    <t xml:space="preserve">cabo telefônico ci-50 10 pares instalado em distribuição de edificação institucional - fornecimento e instalação. af_08/2025</t>
  </si>
  <si>
    <t xml:space="preserve">cabo telefônico ci-50 10 pares instalado em distribuição de edificação residencial - fornecimento e instalação. af_08/2025</t>
  </si>
  <si>
    <t xml:space="preserve">cabo telefônico ci-50 10 pares instalado em entrada de edificação - fornecimento e instalação. af_08/2025</t>
  </si>
  <si>
    <t xml:space="preserve">cabo telefônico ci-50 10 pares instalado em prumada - fornecimento e instalação. af_08/2025</t>
  </si>
  <si>
    <t xml:space="preserve">cabo telefônico ci-50 20 pares instalado em entrada de edificação - fornecimento e instalação. af_08/2025</t>
  </si>
  <si>
    <t xml:space="preserve">cabo telefônico ci-50 20 pares instalado em prumada - fornecimento e instalação. af_08/2025</t>
  </si>
  <si>
    <t xml:space="preserve">cabo telefônico ci-50 200 pares instalado em entrada de edificação - fornecimento e instalação. af_08/2025</t>
  </si>
  <si>
    <t xml:space="preserve">cabo telefônico ci-50 30 pares instalado em entrada de edificação - fornecimento e instalação. af_08/2025</t>
  </si>
  <si>
    <t xml:space="preserve">cabo telefônico ci-50 30 pares instalado em prumada - fornecimento e instalação. af_08/2025</t>
  </si>
  <si>
    <t xml:space="preserve">cabo telefônico ci-50 50 pares instalado em entrada de edificação - fornecimento e instalação. af_08/2025</t>
  </si>
  <si>
    <t xml:space="preserve">cabo telefônico ci-50 50 pares instalado em prumada - fornecimento e instalação. af_08/2025</t>
  </si>
  <si>
    <t xml:space="preserve">cabo telefônico ci-50 75 pares instalado em entrada de edificação - fornecimento e instalação. af_08/2025</t>
  </si>
  <si>
    <t xml:space="preserve">cabo telefônico ctp-apl-50 10 pares instalado em entrada de edificação - fornecimento e instalação. af_08/2025</t>
  </si>
  <si>
    <t xml:space="preserve">cabo telefônico ctp-apl-50 20 pares instalado em entrada de edificação - fornecimento e instalação. af_08/2025</t>
  </si>
  <si>
    <t xml:space="preserve">cabo telefônico ctp-apl-50 30 pares instalado em entrada de edificação - fornecimento e instalação. af_08/2025</t>
  </si>
  <si>
    <t xml:space="preserve">caixa de passagem para telefone 15x15x10cm (sobrepor) - fornecimento e instalação. af_08/2025</t>
  </si>
  <si>
    <t xml:space="preserve">caixa de passagem para telefone 20x20x10cm (sobrepor) - fornecimento e instalação. af_08/2025</t>
  </si>
  <si>
    <t xml:space="preserve">caixa de passagem para telefone 80x80x15cm (sobrepor) - fornecimento e instalação. af_08/2025</t>
  </si>
  <si>
    <t xml:space="preserve">caixa de piso dupla para 2 tomadas rj45 e 2 tomadas elétricas - fornecimento e instalação. af_08/2025</t>
  </si>
  <si>
    <t xml:space="preserve">interfone coletivo com 16 monofones, bivolt(inclui tag's) - fornecimento e instalação. af_08/2025</t>
  </si>
  <si>
    <t xml:space="preserve">interfone coletivo com 16 monofones, bivolt(não inclui tag's) - fornecimento e instalação. af_08/2025</t>
  </si>
  <si>
    <t xml:space="preserve">patch panel 24 portas, categoria 5e - fornecimento e instalação. af_08/2025</t>
  </si>
  <si>
    <t xml:space="preserve">patch panel 24 portas, categoria 6 - fornecimento e instalação. af_08/2025</t>
  </si>
  <si>
    <t xml:space="preserve">patch panel 48 portas, categoria 5e - fornecimento e instalação. af_08/2025</t>
  </si>
  <si>
    <t xml:space="preserve">patch panel 48 portas, categoria 6 - fornecimento e instalação. af_08/2025</t>
  </si>
  <si>
    <t xml:space="preserve">porteiro eletrônico/interfone de sobrepor, com monofone, bivolt - fornecimento e instalação. af_08/2025</t>
  </si>
  <si>
    <t xml:space="preserve">quadro de distribuicão para telefone n.3, 40x40x12cm em chapa metálica, de embutir, sem acessórios, padrão telebras - fornecimento e instalação. af_08/2025</t>
  </si>
  <si>
    <t xml:space="preserve">quadro de distribuicão para telefone n.4, 60x60x12cm em chapa metálica, de embutir, sem acessórios, padrão telebras - fornecimento e instalação. af_08/2025</t>
  </si>
  <si>
    <t xml:space="preserve">quadro de distribuição para telefone n.2, 20x20x12cm em chapa metálica, de embutir, sem acessórios, padrão telebras - fornecimento e instalação. af_08/2025</t>
  </si>
  <si>
    <t xml:space="preserve">quadro de distribuição para telefone n.5, 80x80x12cm em chapa metálica, de embutir, sem acessórios, padrão telebras - fornecimento e instalação. af_08/2025</t>
  </si>
  <si>
    <t xml:space="preserve">rack aberto em coluna 44u para servidor - fornecimento e instalação. af_08/2025</t>
  </si>
  <si>
    <t xml:space="preserve">rack de parede fechado de 12 u em chapa de aço, 19", *570*mm - fornecimento e instalação. af_08/2025</t>
  </si>
  <si>
    <t xml:space="preserve">rack de piso fechado de 20u em chapa de aço, 19", *670*mm - fornecimento e instalação. af_08/2025</t>
  </si>
  <si>
    <t xml:space="preserve">rack de piso fechado de 24 u em chapa de aço, 19", *570*mm - fornecimento e instalação. af_08/2025</t>
  </si>
  <si>
    <t xml:space="preserve">rack de piso fechado de 36 u em chapa de aço, 19", *570*mm - fornecimento e instalação. af_08/2025</t>
  </si>
  <si>
    <t xml:space="preserve">rack fechado 44u para servidor - fornecimento e instalação. af_08/2025</t>
  </si>
  <si>
    <t xml:space="preserve">tomada de rede rj45 - fornecimento e instalação. af_08/2025</t>
  </si>
  <si>
    <t xml:space="preserve">tomada para telefone rj11 - fornecimento e instalação. af_08/2025</t>
  </si>
  <si>
    <t xml:space="preserve">tomada rj45 cat 6e (completa) - fornecimento e instalação. af_08/2025</t>
  </si>
  <si>
    <t xml:space="preserve">tomada rj45 cat 6e (módulo) - fornecimento e instalação. af_08/2025</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</si>
  <si>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</si>
  <si>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</si>
  <si>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</si>
  <si>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</si>
  <si>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</si>
  <si>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</si>
  <si>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</si>
  <si>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</si>
  <si>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</si>
  <si>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</si>
  <si>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</si>
  <si>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</si>
  <si>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</si>
  <si>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</si>
  <si>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</si>
  <si>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</si>
  <si>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</si>
  <si>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</si>
  <si>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</si>
  <si>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</si>
  <si>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</si>
  <si>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</si>
  <si>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</si>
  <si>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</si>
  <si>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</si>
  <si>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</si>
  <si>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</si>
  <si>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</si>
  <si>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</si>
  <si>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</si>
  <si>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</si>
  <si>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</si>
  <si>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</si>
  <si>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</si>
  <si>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</si>
  <si>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execução de junta soldada por eletrofusão, de tubo ou conexão em pead liso para rede de água ou esgoto, diâmetro de 1000 mm (não inclui o fornecimento de tubo e conexão). af_12/2021</t>
  </si>
  <si>
    <t xml:space="preserve">execução de junta soldada por eletrofusão, de tubo ou conexão em pead liso para rede de água ou esgoto, diâmetro de 110 mm (não inclui o fornecimento de tubo e conexão). af_12/2021</t>
  </si>
  <si>
    <t xml:space="preserve">execução de junta soldada por eletrofusão, de tubo ou conexão em pead liso para rede de água ou esgoto, diâmetro de 1200 mm (não inclui o fornecimento de tubo e conexão). af_12/2021</t>
  </si>
  <si>
    <t xml:space="preserve">execução de junta soldada por eletrofusão, de tubo ou conexão em pead liso para rede de água ou esgoto, diâmetro de 1400 mm (não inclui o fornecimento de tubo e conexão). af_12/2021</t>
  </si>
  <si>
    <t xml:space="preserve">execução de junta soldada por eletrofusão, de tubo ou conexão em pead liso para rede de água ou esgoto, diâmetro de 160 mm (não inclui o fornecimento de tubo e conexão). af_12/2021</t>
  </si>
  <si>
    <t xml:space="preserve">execução de junta soldada por eletrofusão, de tubo ou conexão em pead liso para rede de água ou esgoto, diâmetro de 1600 mm (não inclui o fornecimento de tubo e conexão). af_12/2021</t>
  </si>
  <si>
    <t xml:space="preserve">execução de junta soldada por eletrofusão, de tubo ou conexão em pead liso para rede de água ou esgoto, diâmetro de 180 mm (não inclui o fornecimento de tubo e conexão). af_12/2021</t>
  </si>
  <si>
    <t xml:space="preserve">execução de junta soldada por eletrofusão, de tubo ou conexão em pead liso para rede de água ou esgoto, diâmetro de 20 mm (não inclui o fornecimento de tubo e conexão). af_12/2021</t>
  </si>
  <si>
    <t xml:space="preserve">execução de junta soldada por eletrofusão, de tubo ou conexão em pead liso para rede de água ou esgoto, diâmetro de 200 mm (não inclui o fornecimento de tubo e conexão). af_12/2021</t>
  </si>
  <si>
    <t xml:space="preserve">execução de junta soldada por eletrofusão, de tubo ou conexão em pead liso para rede de água ou esgoto, diâmetro de 225 mm (não inclui o fornecimento de tubo e conexão). af_12/2021</t>
  </si>
  <si>
    <t xml:space="preserve">execução de junta soldada por eletrofusão, de tubo ou conexão em pead liso para rede de água ou esgoto, diâmetro de 250 mm (não inclui o fornecimento de tubo e conexão). af_12/2021</t>
  </si>
  <si>
    <t xml:space="preserve">execução de junta soldada por eletrofusão, de tubo ou conexão em pead liso para rede de água ou esgoto, diâmetro de 280 mm (não inclui o fornecimento de tubo e conexão). af_12/2021</t>
  </si>
  <si>
    <t xml:space="preserve">execução de junta soldada por eletrofusão, de tubo ou conexão em pead liso para rede de água ou esgoto, diâmetro de 315 mm (não inclui o fornecimento de tubo e conexão). af_12/2021</t>
  </si>
  <si>
    <t xml:space="preserve">execução de junta soldada por eletrofusão, de tubo ou conexão em pead liso para rede de água ou esgoto, diâmetro de 32 mm (não inclui o fornecimento de tubo e conexão). af_12/2021</t>
  </si>
  <si>
    <t xml:space="preserve">execução de junta soldada por eletrofusão, de tubo ou conexão em pead liso para rede de água ou esgoto, diâmetro de 355 mm (não inclui o fornecimento de tubo e conexão). af_12/2021</t>
  </si>
  <si>
    <t xml:space="preserve">execução de junta soldada por eletrofusão, de tubo ou conexão em pead liso para rede de água ou esgoto, diâmetro de 400 mm (não inclui o fornecimento de tubo e conexão). af_12/2021</t>
  </si>
  <si>
    <t xml:space="preserve">execução de junta soldada por eletrofusão, de tubo ou conexão em pead liso para rede de água ou esgoto, diâmetro de 450 mm (não inclui o fornecimento de tubo e conexão). af_12/2021</t>
  </si>
  <si>
    <t xml:space="preserve">execução de junta soldada por eletrofusão, de tubo ou conexão em pead liso para rede de água ou esgoto, diâmetro de 500 mm (não inclui o fornecimento de tubo e conexão). af_12/2021</t>
  </si>
  <si>
    <t xml:space="preserve">execução de junta soldada por eletrofusão, de tubo ou conexão em pead liso para rede de água ou esgoto, diâmetro de 560 mm (não inclui o fornecimento de tubo e conexão). af_12/2021</t>
  </si>
  <si>
    <t xml:space="preserve">execução de junta soldada por eletrofusão, de tubo ou conexão em pead liso para rede de água ou esgoto, diâmetro de 63 mm (não inclui o fornecimento de tubo e conexão). af_12/2021</t>
  </si>
  <si>
    <t xml:space="preserve">execução de junta soldada por eletrofusão, de tubo ou conexão em pead liso para rede de água ou esgoto, diâmetro de 630 mm (não inclui o fornecimento de tubo e conexão). af_12/2021</t>
  </si>
  <si>
    <t xml:space="preserve">execução de junta soldada por eletrofusão, de tubo ou conexão em pead liso para rede de água ou esgoto, diâmetro de 710 mm (não inclui o fornecimento de tubo e conexão). af_12/2021</t>
  </si>
  <si>
    <t xml:space="preserve">execução de junta soldada por eletrofusão, de tubo ou conexão em pead liso para rede de água ou esgoto, diâmetro de 800 mm (não inclui o fornecimento de tubo e conexão). af_12/2021</t>
  </si>
  <si>
    <t xml:space="preserve">execução de junta soldada por eletrofusão, de tubo ou conexão em pead liso para rede de água ou esgoto, diâmetro de 90 mm (não inclui o fornecimento de tubo e conexão). af_12/2021</t>
  </si>
  <si>
    <t xml:space="preserve">execução de junta soldada por eletrofusão, de tubo ou conexão em pead liso para rede de água ou esgoto, diâmetro de 900 mm (não inclui o fornecimento de tubo e conexão). af_12/2021</t>
  </si>
  <si>
    <t xml:space="preserve">execução de junta soldada por termofusão, de tubo ou conexão em pead liso para rede de água ou esgoto, diâmetro de 1000 mm (não inclui o fornecimento de tubo e conexão). af_12/2021</t>
  </si>
  <si>
    <t xml:space="preserve">execução de junta soldada por termofusão, de tubo ou conexão em pead liso para rede de água ou esgoto, diâmetro de 1200 mm (não inclui o fornecimento de tubo e conexão). af_12/2021</t>
  </si>
  <si>
    <t xml:space="preserve">execução de junta soldada por termofusão, de tubo ou conexão em pead liso para rede de água ou esgoto, diâmetro de 160 mm (não inclui o fornecimento de tubo e conexão). af_12/2021</t>
  </si>
  <si>
    <t xml:space="preserve">execução de junta soldada por termofusão, de tubo ou conexão em pead liso para rede de água ou esgoto, diâmetro de 180 mm (não inclui o fornecimento de tubo e conexão). af_12/2021</t>
  </si>
  <si>
    <t xml:space="preserve">execução de junta soldada por termofusão, de tubo ou conexão em pead liso para rede de água ou esgoto, diâmetro de 200 mm (não inclui o fornecimento de tubo e conexão). af_12/2021</t>
  </si>
  <si>
    <t xml:space="preserve">execução de junta soldada por termofusão, de tubo ou conexão em pead liso para rede de água ou esgoto, diâmetro de 225 mm (não inclui o fornecimento de tubo e conexão). af_12/2021</t>
  </si>
  <si>
    <t xml:space="preserve">execução de junta soldada por termofusão, de tubo ou conexão em pead liso para rede de água ou esgoto, diâmetro de 250 mm (não inclui o fornecimento de tubo e conexão). af_12/2021</t>
  </si>
  <si>
    <t xml:space="preserve">execução de junta soldada por termofusão, de tubo ou conexão em pead liso para rede de água ou esgoto, diâmetro de 280 mm (não inclui o fornecimento de tubo e conexão). af_12/2021</t>
  </si>
  <si>
    <t xml:space="preserve">execução de junta soldada por termofusão, de tubo ou conexão em pead liso para rede de água ou esgoto, diâmetro de 315 mm (não inclui o fornecimento de tubo e conexão). af_12/2021</t>
  </si>
  <si>
    <t xml:space="preserve">execução de junta soldada por termofusão, de tubo ou conexão em pead liso para rede de água ou esgoto, diâmetro de 355 mm (não inclui o fornecimento de tubo e conexão). af_12/2021</t>
  </si>
  <si>
    <t xml:space="preserve">execução de junta soldada por termofusão, de tubo ou conexão em pead liso para rede de água ou esgoto, diâmetro de 400 mm (não inclui o fornecimento de tubo e conexão). af_12/2021</t>
  </si>
  <si>
    <t xml:space="preserve">execução de junta soldada por termofusão, de tubo ou conexão em pead liso para rede de água ou esgoto, diâmetro de 450 mm (não inclui o fornecimento de tubo e conexão). af_12/2021</t>
  </si>
  <si>
    <t xml:space="preserve">execução de junta soldada por termofusão, de tubo ou conexão em pead liso para rede de água ou esgoto, diâmetro de 500 mm (não inclui o fornecimento de tubo e conexão). af_12/2021</t>
  </si>
  <si>
    <t xml:space="preserve">execução de junta soldada por termofusão, de tubo ou conexão em pead liso para rede de água ou esgoto, diâmetro de 560 mm (não inclui o fornecimento de tubo e conexão). af_12/2021</t>
  </si>
  <si>
    <t xml:space="preserve">execução de junta soldada por termofusão, de tubo ou conexão em pead liso para rede de água ou esgoto, diâmetro de 630 mm (não inclui o fornecimento de tubo e conexão). af_12/2021</t>
  </si>
  <si>
    <t xml:space="preserve">execução de junta soldada por termofusão, de tubo ou conexão em pead liso para rede de água ou esgoto, diâmetro de 710 mm (não inclui o fornecimento de tubo e conexão). af_12/2021</t>
  </si>
  <si>
    <t xml:space="preserve">execução de junta soldada por termofusão, de tubo ou conexão em pead liso para rede de água ou esgoto, diâmetro de 800 mm (não inclui o fornecimento de tubo e conexão). af_12/2021</t>
  </si>
  <si>
    <t xml:space="preserve">execução de junta soldada por termofusão, de tubo ou conexão em pead liso para rede de água ou esgoto, diâmetro de 900 mm (não inclui o fornecimento de tubo e conexão).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</si>
  <si>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</si>
  <si>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</si>
  <si>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</si>
  <si>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</si>
  <si>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</si>
  <si>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</si>
  <si>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</si>
  <si>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1200 mm, junta soldada (não inclui a execução de solda) - fornecimento e assentamento. af_12/2021</t>
  </si>
  <si>
    <t xml:space="preserve">tubo pead liso para rede de água ou esgoto, diâmetro de 1400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</si>
  <si>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</si>
  <si>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1600 mm, junta soldada (não inclui a execução de solda) - fornecimento e assentamento. af_12/2021</t>
  </si>
  <si>
    <t xml:space="preserve">tubo pead liso para rede de água ou esgoto, diâmetro de 180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</si>
  <si>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</si>
  <si>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</si>
  <si>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225 mm, junta soldada (não inclui a execução de solda) - fornecimento e assentamento. af_12/2021</t>
  </si>
  <si>
    <t xml:space="preserve">tubo pead liso para rede de água ou esgoto, diâmetro de 250 mm, junta soldada (não inclui a execução de solda) - fornecimento e assentamento. af_12/2021</t>
  </si>
  <si>
    <t xml:space="preserve">tubo pead liso para rede de água ou esgoto, diâmetro de 280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</si>
  <si>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</si>
  <si>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</si>
  <si>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355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</si>
  <si>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</si>
  <si>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450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</si>
  <si>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</si>
  <si>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560 mm, junta soldada (não inclui a execução de solda) - fornecimento e assentamento. af_12/2021</t>
  </si>
  <si>
    <t xml:space="preserve">tubo pead liso para rede de água ou esgoto, diâmetro de 63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</si>
  <si>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</si>
  <si>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710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</si>
  <si>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</si>
  <si>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</si>
  <si>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</si>
  <si>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</si>
  <si>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</si>
  <si>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</si>
  <si>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</si>
  <si>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</si>
  <si>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</si>
  <si>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remoção de entulho classe a (alvenaria, concreto, argamassas e cerâmicos) por duto de entulho e acondicionamento final em caçamba estacionária. excluso frete. af_09/2025</t>
  </si>
  <si>
    <t xml:space="preserve">remoção de entulho classe b (baldes vazios não contaminados de 29 litros) transportadas por cremalheira. acondicionamento final em baias. excluso frete. af_09/2025</t>
  </si>
  <si>
    <t xml:space="preserve">remoção de entulho classe b (fragmentos de madeira) transportados por cremalheira. acondicionamento final caçamba estacionária. excluso frete. af_09/2025</t>
  </si>
  <si>
    <t xml:space="preserve">remoção de entulho classe b (fragmentos de madeira) transportados por grua. acondicionamento final caçamba estacionária. excluso frete. af_09/2025</t>
  </si>
  <si>
    <t xml:space="preserve">remoção de entulho classe b (fragmentos e resíduos de gesso) transportados por cremalheira. acondicionamento final caçamba estacionária. excluso frete. af_09/2025</t>
  </si>
  <si>
    <t xml:space="preserve">remoção de entulho classe b (latas ou baldes vazios não contaminados de 18 litros) transportadas por cremalheira. acondicionamento final em baias. excluso frete. af_09/2025</t>
  </si>
  <si>
    <t xml:space="preserve">remoção de entulho classe b (peças maiores de gesso acartonado) transportados por cremalheira. acondicionamento final caçamba estacionária. excluso frete. af_09/2025</t>
  </si>
  <si>
    <t xml:space="preserve">remoção de entulho classe b (peças maiores de madeira) transportados por cremalheira. acondicionamento final em caixa roll on/ roll off. excluso frete. af_09/2025</t>
  </si>
  <si>
    <t xml:space="preserve">remoção de entulho classe b (peças maiores de madeira) transportados por grua. acondicionamento final em caixa roll on/ roll off. excluso frete. af_09/2025</t>
  </si>
  <si>
    <t xml:space="preserve">remoção de entulho classe b (plastico/ papel/ metal) armazenado inicialmente em bombonas e acondicionamento final em abrigos cobertos. excluso frete. af_09/2025</t>
  </si>
  <si>
    <t xml:space="preserve">reservatório de concreto pré-fabricado, diâmetro igual a 2,5 m e altura total igual a 10,5 m - fornecimento e instalação. af_12/2025</t>
  </si>
  <si>
    <t xml:space="preserve">reservatório de concreto pré-fabricado, diâmetro igual a 2,5 m e altura total igual a 15,0 m - fornecimento e instalação. af_12/2025</t>
  </si>
  <si>
    <t xml:space="preserve">reservatório de concreto pré-fabricado, diâmetro igual a 2,5 m e altura total igual a 20,0 m - fornecimento e instalação. af_12/2025</t>
  </si>
  <si>
    <t xml:space="preserve">reservatório de concreto pré-fabricado, diâmetro igual a 2,5 m e altura total igual a 25,0 m - fornecimento e instalação. af_12/2025</t>
  </si>
  <si>
    <t xml:space="preserve">reservatório de concreto pré-fabricado, diâmetro igual a 2,5 m e altura total igual a 30,5 m - fornecimento e instalação. af_12/2025</t>
  </si>
  <si>
    <t xml:space="preserve">reservatório de concreto pré-fabricado, diâmetro igual a 2,5 m e altura total menor ou igual a 30,5 m - somente instalação, sem fornecimento. af_12/2025</t>
  </si>
  <si>
    <t xml:space="preserve">reservatório de concreto pré-fabricado, diâmetro igual a 3,0 m e altura total igual a 10,5 m - fornecimento e instalação. af_12/2025</t>
  </si>
  <si>
    <t xml:space="preserve">reservatório de concreto pré-fabricado, diâmetro igual a 3,0 m e altura total igual a 15,0 m - fornecimento e instalação. af_12/2025</t>
  </si>
  <si>
    <t xml:space="preserve">reservatório de concreto pré-fabricado, diâmetro igual a 3,0 m e altura total igual a 20,0 m - fornecimento e instalação. af_12/2025</t>
  </si>
  <si>
    <t xml:space="preserve">reservatório de concreto pré-fabricado, diâmetro igual a 3,0 m e altura total igual a 25,0 m - fornecimento e instalação. af_12/2025</t>
  </si>
  <si>
    <t xml:space="preserve">reservatório de concreto pré-fabricado, diâmetro igual a 3,0 m e altura total igual a 30,5 m - fornecimento e instalação. af_12/2025</t>
  </si>
  <si>
    <t xml:space="preserve">reservatório de concreto pré-fabricado, diâmetro igual a 3,0 m e altura total menor ou igual a 30,5 m - somente instalação, sem fornecimento. af_12/2025</t>
  </si>
  <si>
    <t xml:space="preserve">reservatório metálico, tipo taça com coluna seca e capacidade igual a 10.000 l - fornecimento e instalação. af_12/2025</t>
  </si>
  <si>
    <t xml:space="preserve">reservatório metálico, tipo taça com coluna seca e capacidade igual a 100.000 l - fornecimento e instalação. af_12/2025</t>
  </si>
  <si>
    <t xml:space="preserve">reservatório metálico, tipo taça com coluna seca e capacidade igual a 15.000 l - fornecimento e instalação. af_12/2025</t>
  </si>
  <si>
    <t xml:space="preserve">reservatório metálico, tipo taça com coluna seca e capacidade igual a 20.000 l - fornecimento e instalação. af_12/2025</t>
  </si>
  <si>
    <t xml:space="preserve">reservatório metálico, tipo taça com coluna seca e capacidade igual a 30.000 l - fornecimento e instalação. af_12/2025</t>
  </si>
  <si>
    <t xml:space="preserve">reservatório metálico, tipo taça com coluna seca e capacidade igual a 40.000 l - fornecimento e instalação. af_12/2025</t>
  </si>
  <si>
    <t xml:space="preserve">reservatório metálico, tipo taça com coluna seca e capacidade igual a 5.000 l - fornecimento e instalação. af_12/2025</t>
  </si>
  <si>
    <t xml:space="preserve">reservatório metálico, tipo taça com coluna seca e capacidade igual a 50.000 l - fornecimento e instalação. af_12/2025</t>
  </si>
  <si>
    <t xml:space="preserve">reservatório metálico, tipo taça com coluna seca e capacidade igual a 75.000 l - fornecimento e instalação. af_12/2025</t>
  </si>
  <si>
    <t xml:space="preserve">reservatório metálico, tipo taça com água na coluna e capacidade igual a 10.000 l - fornecimento e instalação. af_12/2025</t>
  </si>
  <si>
    <t xml:space="preserve">reservatório metálico, tipo taça com água na coluna e capacidade igual a 100.000 l - fornecimento e instalação. af_12/2025</t>
  </si>
  <si>
    <t xml:space="preserve">reservatório metálico, tipo taça com água na coluna e capacidade igual a 15.000 l - fornecimento e instalação. af_12/2025</t>
  </si>
  <si>
    <t xml:space="preserve">reservatório metálico, tipo taça com água na coluna e capacidade igual a 20.000 l - fornecimento e instalação. af_12/2025</t>
  </si>
  <si>
    <t xml:space="preserve">reservatório metálico, tipo taça com água na coluna e capacidade igual a 30.000 l - fornecimento e instalação. af_12/2025</t>
  </si>
  <si>
    <t xml:space="preserve">reservatório metálico, tipo taça com água na coluna e capacidade igual a 40.000 l - fornecimento e instalação. af_12/2025</t>
  </si>
  <si>
    <t xml:space="preserve">reservatório metálico, tipo taça com água na coluna e capacidade igual a 5.000 l - fornecimento e instalação. af_12/2025</t>
  </si>
  <si>
    <t xml:space="preserve">reservatório metálico, tipo taça com água na coluna e capacidade igual a 50.000 l - fornecimento e instalação. af_12/2025</t>
  </si>
  <si>
    <t xml:space="preserve">reservatório metálico, tipo taça com água na coluna e capacidade igual a 75.000 l - fornecimento e instalação. af_12/2025</t>
  </si>
  <si>
    <t xml:space="preserve">reservatório metálico, tipo tubular e capacidade igual a 10.000 l - fornecimento e instalação. af_12/2025</t>
  </si>
  <si>
    <t xml:space="preserve">reservatório metálico, tipo tubular e capacidade igual a 100.000 l - fornecimento e instalação. af_12/2025</t>
  </si>
  <si>
    <t xml:space="preserve">reservatório metálico, tipo tubular e capacidade igual a 15.000 l - fornecimento e instalação. af_12/2025</t>
  </si>
  <si>
    <t xml:space="preserve">reservatório metálico, tipo tubular e capacidade igual a 20.000 l - fornecimento e instalação. af_12/2025</t>
  </si>
  <si>
    <t xml:space="preserve">reservatório metálico, tipo tubular e capacidade igual a 30.000 l - fornecimento e instalação. af_12/2025</t>
  </si>
  <si>
    <t xml:space="preserve">reservatório metálico, tipo tubular e capacidade igual a 40.000 l - fornecimento e instalação. af_12/2025</t>
  </si>
  <si>
    <t xml:space="preserve">reservatório metálico, tipo tubular e capacidade igual a 5.000 l - fornecimento e instalação. af_12/2025</t>
  </si>
  <si>
    <t xml:space="preserve">reservatório metálico, tipo tubular e capacidade igual a 50.000 l - fornecimento e instalação. af_12/2025</t>
  </si>
  <si>
    <t xml:space="preserve">reservatório metálico, tipo tubular e capacidade igual a 75.000 l - fornecimento e instalação. af_12/2025</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</si>
  <si>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</si>
  <si>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</si>
  <si>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</si>
  <si>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</si>
  <si>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</si>
  <si>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</si>
  <si>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</si>
  <si>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</si>
  <si>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</si>
  <si>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</si>
  <si>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</si>
  <si>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</si>
  <si>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</si>
  <si>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</si>
  <si>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</si>
  <si>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</si>
  <si>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</si>
  <si>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</si>
  <si>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</si>
  <si>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</si>
  <si>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</si>
  <si>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</si>
  <si>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</si>
  <si>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</si>
  <si>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</si>
  <si>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</si>
  <si>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</si>
  <si>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</si>
  <si>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</si>
  <si>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</si>
  <si>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</si>
  <si>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</si>
  <si>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</si>
  <si>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</si>
  <si>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</si>
  <si>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</si>
  <si>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</si>
  <si>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</si>
  <si>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</si>
  <si>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</si>
  <si>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</si>
  <si>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</si>
  <si>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</si>
  <si>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</si>
  <si>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</si>
  <si>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</si>
  <si>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</si>
  <si>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</si>
  <si>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</si>
  <si>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</si>
  <si>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fornecimento e instalação de balizador sobre asfalto. af_03/2022</t>
  </si>
  <si>
    <t xml:space="preserve">fornecimento e instalação de barreira de concreto perfil new jersey dupla - 1070 mm. af_03/2022</t>
  </si>
  <si>
    <t xml:space="preserve">fornecimento e instalação de barreira de concreto perfil new jersey dupla - 810 mm. af_03/2022</t>
  </si>
  <si>
    <t xml:space="preserve">fornecimento e instalação de barreira de concreto perfil new jersey simples - 1070 mm. af_03/2022</t>
  </si>
  <si>
    <t xml:space="preserve">fornecimento e instalação de barreira de concreto perfil new jersey simples - 810 mm. af_03/2022</t>
  </si>
  <si>
    <t xml:space="preserve">fornecimento e instalação de barreira de concreto perfil tipo f dupla - 1070 mm. af_03/2022</t>
  </si>
  <si>
    <t xml:space="preserve">fornecimento e instalação de barreira de concreto perfil tipo f dupla - 810 mm. af_03/2022</t>
  </si>
  <si>
    <t xml:space="preserve">fornecimento e instalação de barreira de concreto perfil tipo f simples - 1070 mm. af_03/2022</t>
  </si>
  <si>
    <t xml:space="preserve">fornecimento e instalação de barreira de concreto perfil tipo f simples - 810 mm. af_03/2022</t>
  </si>
  <si>
    <t xml:space="preserve">fornecimento e instalação de bate rodas sobre asfalto. af_03/2022</t>
  </si>
  <si>
    <t xml:space="preserve">fornecimento e instalação de calota sobre asfalto. af_03/2022</t>
  </si>
  <si>
    <t xml:space="preserve">fornecimento e instalação de defensa metálica maleável dupla, sobre solo. af_03/2022</t>
  </si>
  <si>
    <t xml:space="preserve">fornecimento e instalação de defensa metálica maleável simples, sobre solo. af_03/2022</t>
  </si>
  <si>
    <t xml:space="preserve">fornecimento e instalação de defensa metálica semi maleável dupla, sobre solo. af_03/2022</t>
  </si>
  <si>
    <t xml:space="preserve">fornecimento e instalação de defensa metálica semi maleável simples (ancoragem), sobre solo. af_03/2022</t>
  </si>
  <si>
    <t xml:space="preserve">fornecimento e instalação de defensa metálica semi maleável simples, sobre solo. af_03/2022</t>
  </si>
  <si>
    <t xml:space="preserve">fornecimento e instalação de defensa metálica semi-maleavel dupla (ancoragem), sobre solo. af_03/2022</t>
  </si>
  <si>
    <t xml:space="preserve">fornecimento e instalação de defensa metálica tripla onda dupla, sobre solo. af_03/2022</t>
  </si>
  <si>
    <t xml:space="preserve">fornecimento e instalação de defensa metálica tripla onda simples, sobre solo. af_03/2022</t>
  </si>
  <si>
    <t xml:space="preserve">fornecimento e instalação de lombada sobre asfalto. af_03/2022</t>
  </si>
  <si>
    <t xml:space="preserve">fornecimento e instalação de prisma sobre asfalto. af_03/2022</t>
  </si>
  <si>
    <t xml:space="preserve">fornecimento e instalação de segregador sobre asfalto. af_03/2022</t>
  </si>
  <si>
    <t xml:space="preserve">fornecimento e instalação de tacha sobre asfalto. af_03/2022</t>
  </si>
  <si>
    <t xml:space="preserve">fornecimento e instalação de tachão sobre asfalto. af_03/2022</t>
  </si>
  <si>
    <t xml:space="preserve">fornecimento e instalação de terminal de ancoragem de defensa metálica, em barreira de concreto. af_03/2022</t>
  </si>
  <si>
    <t xml:space="preserve">fornecimento e instalação de placa de obra com chapa galvanizada e estrutura de madeira. af_03/2022_ps</t>
  </si>
  <si>
    <t xml:space="preserve">fornecimento e instalação de placa de sinalização em chapa de alumínio em suporte de concreto. af_03/2022</t>
  </si>
  <si>
    <t xml:space="preserve">fornecimento e instalação de placa de sinalização em chapa de alumínio em suporte de madeira. af_03/2022</t>
  </si>
  <si>
    <t xml:space="preserve">fornecimento e instalação de placa de sinalização em chapa de alumínio em suporte metálico. af_03/2022</t>
  </si>
  <si>
    <t xml:space="preserve">fornecimento e instalação de placa de sinalização em chapa de aço em suporte de concreto. af_03/2022</t>
  </si>
  <si>
    <t xml:space="preserve">fornecimento e instalação de placa de sinalização em chapa de aço em suporte de madeira. af_03/2022</t>
  </si>
  <si>
    <t xml:space="preserve">fornecimento e instalação de placa de sinalização em chapa de aço em suporte metálico. af_03/2022</t>
  </si>
  <si>
    <t xml:space="preserve">fornecimento e instalação de placa de sinalização em pórtico e semi-pórtico. af_03/2022</t>
  </si>
  <si>
    <t xml:space="preserve">fornecimento e instalação de pórtico metálico com vão de 10,3 m. af_03/2022</t>
  </si>
  <si>
    <t xml:space="preserve">fornecimento e instalação de pórtico metálico com vão de 11,4 m. af_03/2022</t>
  </si>
  <si>
    <t xml:space="preserve">fornecimento e instalação de pórtico metálico com vão de 12,5 m. af_03/2022</t>
  </si>
  <si>
    <t xml:space="preserve">fornecimento e instalação de pórtico metálico com vão de 13,6 m. af_03/2022</t>
  </si>
  <si>
    <t xml:space="preserve">fornecimento e instalação de pórtico metálico com vão de 14,8 m. af_03/2022</t>
  </si>
  <si>
    <t xml:space="preserve">fornecimento e instalação de pórtico metálico com vão de 15,9 m. af_03/2022</t>
  </si>
  <si>
    <t xml:space="preserve">fornecimento e instalação de pórtico metálico com vão de 17 m. af_03/2022</t>
  </si>
  <si>
    <t xml:space="preserve">fornecimento e instalação de pórtico metálico com vão de 18,1 m. af_03/2022</t>
  </si>
  <si>
    <t xml:space="preserve">fornecimento e instalação de pórtico metálico com vão de 19,2 m. af_03/2022</t>
  </si>
  <si>
    <t xml:space="preserve">fornecimento e instalação de pórtico metálico com vão de 20,3 m. af_03/2022</t>
  </si>
  <si>
    <t xml:space="preserve">fornecimento e instalação de pórtico metálico com vão de 21,5 m. af_03/2022</t>
  </si>
  <si>
    <t xml:space="preserve">fornecimento e instalação de pórtico metálico com vão de 22,6 m. af_03/2022</t>
  </si>
  <si>
    <t xml:space="preserve">fornecimento e instalação de pórtico metálico com vão de 23,7 m. af_03/2022</t>
  </si>
  <si>
    <t xml:space="preserve">fornecimento e instalação de pórtico metálico com vão de 24,8 m. af_03/2022</t>
  </si>
  <si>
    <t xml:space="preserve">fornecimento e instalação de pórtico metálico com vão de 26 m. af_03/2022</t>
  </si>
  <si>
    <t xml:space="preserve">fornecimento e instalação de pórtico metálico com vão de 27,1 m. af_03/2022</t>
  </si>
  <si>
    <t xml:space="preserve">fornecimento e instalação de pórtico metálico com vão de 9,2 m. af_03/2022</t>
  </si>
  <si>
    <t xml:space="preserve">fornecimento e instalação de semi pórtico duplo metálico com vão de 2,7 m. af_03/2022</t>
  </si>
  <si>
    <t xml:space="preserve">fornecimento e instalação de semi pórtico duplo metálico com vão de 3,8 m. af_03/2022</t>
  </si>
  <si>
    <t xml:space="preserve">fornecimento e instalação de semi pórtico duplo metálico com vão de 4,9 m. af_03/2022</t>
  </si>
  <si>
    <t xml:space="preserve">fornecimento e instalação de semi pórtico duplo metálico com vão de 6 m. af_03/2022</t>
  </si>
  <si>
    <t xml:space="preserve">fornecimento e instalação de semi pórtico duplo metálico com vão de 7,2 m. af_03/2022</t>
  </si>
  <si>
    <t xml:space="preserve">fornecimento e instalação de semi pórtico duplo metálico com vão de 8,3 m. af_03/2022</t>
  </si>
  <si>
    <t xml:space="preserve">fornecimento e instalação de semi pórtico metálico com vão de 2,7 m. af_03/2022</t>
  </si>
  <si>
    <t xml:space="preserve">fornecimento e instalação de semi pórtico metálico com vão de 3,8 m. af_03/2022</t>
  </si>
  <si>
    <t xml:space="preserve">fornecimento e instalação de semi pórtico metálico com vão de 4,9 m. af_03/2022</t>
  </si>
  <si>
    <t xml:space="preserve">fornecimento e instalação de semi pórtico metálico com vão de 6 m. af_03/2022</t>
  </si>
  <si>
    <t xml:space="preserve">fornecimento e instalação de semi pórtico metálico com vão de 7,2 m. af_03/2022</t>
  </si>
  <si>
    <t xml:space="preserve">fornecimento e instalação de semi pórtico metálico com vão de 8,3 m. af_03/2022</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</si>
  <si>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</si>
  <si>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</si>
  <si>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</si>
  <si>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solo, com h= de 2,5 m e seção de 7,5 x 7,5 cm. af_03/2022</t>
  </si>
  <si>
    <t xml:space="preserve">fornecimento e instalação de suporte metálico galvanizado para placas de sinalização em solo, com h= de 2,5 m e diâmetro de 2''. af_03/2022</t>
  </si>
  <si>
    <t xml:space="preserve">fornecimento e instalação de suporte metálico galvanizado para placas de sinalização, em base de concreto, com h= de 2,0 m e diâmetro de 2''. af_03/2022</t>
  </si>
  <si>
    <t xml:space="preserve">fornecimento e instalação de suporte metálico galvanizado para placas de sinalização, em base de concreto, com h= de 2,5 m e diâmetro de 2''. af_03/2022</t>
  </si>
  <si>
    <t xml:space="preserve">fornecimento e instalação de suporte metálico galvanizado para placas de sinalização, em solo, com h= de 2,0 m e diâmetro de 2''. af_03/2022</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</si>
  <si>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</si>
  <si>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</si>
  <si>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</si>
  <si>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</si>
  <si>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</si>
  <si>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</si>
  <si>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</si>
  <si>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</si>
  <si>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</si>
  <si>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conector split-bolt, para spda, para cabos de 16 a 70 mm2 - fornecimento e instalação. af_08/2023</t>
  </si>
  <si>
    <t xml:space="preserve">conjunto de estaiamento para mastro de spda (comprimento dos estais = 12 m) - fornecimento e instalação. af_08/2023</t>
  </si>
  <si>
    <t xml:space="preserve">conjunto de estaiamento para mastro de spda (comprimento dos estais = 2 m) - fornecimento e instalação. af_08/2023</t>
  </si>
  <si>
    <t xml:space="preserve">conjunto de estaiamento para mastro de spda (comprimento dos estais = 4 m) - fornecimento e instalação. af_08/2023</t>
  </si>
  <si>
    <t xml:space="preserve">conjunto de estaiamento para mastro de spda (comprimento dos estais = 8 m) - fornecimento e instalação. af_08/2023</t>
  </si>
  <si>
    <t xml:space="preserve">conjunto para-raios tipo franklin para spda (incluso base metálica, mastro com 6 m, captor franklin e conjunto de estaiamento com 3 estais flexíveis de 4 m) - fornecimento e instalação. af_08/2023</t>
  </si>
  <si>
    <t xml:space="preserve">cordoalha de cobre nu 35 mm², não enterrada, com isolador - fornecimento e instalação. af_08/2023</t>
  </si>
  <si>
    <t xml:space="preserve">cordoalha de cobre nu 35 mm², não enterrada, com presilha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</si>
  <si>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</si>
  <si>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</si>
  <si>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50 mm², não enterrada, com presilha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</si>
  <si>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</si>
  <si>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</si>
  <si>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70 mm², não enterrada, com presilha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</si>
  <si>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</si>
  <si>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</si>
  <si>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</si>
  <si>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fita de alumínio 70 mm²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</si>
  <si>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</si>
  <si>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</si>
  <si>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</si>
  <si>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</si>
  <si>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presilha para fixação de cordoalha não enterrada para spda - fornecimento e instalação. af_08/2023</t>
  </si>
  <si>
    <t xml:space="preserve">solda exotérmica para spda - fornecimento e instalação. af_08/2023</t>
  </si>
  <si>
    <t xml:space="preserve">suporte isolador 2 descidas para fixação da cordoalha de cobre em mastro 1 1/2" de spda - fornecimento e instalação. af_08/2023</t>
  </si>
  <si>
    <t xml:space="preserve">suporte isolador para fixação da cordoalha de cobre em alvenaria ou concreto - fornecimento e instalação. af_08/2023</t>
  </si>
  <si>
    <t xml:space="preserve">instalação e fornecimento de painel fixo na parede com tomadas e saídas para gases medicinais. af_11/2023</t>
  </si>
  <si>
    <t xml:space="preserve">instalação e fornecimento de painel suspenso com tomadas e saídas para gases medicinais. af_11/2023</t>
  </si>
  <si>
    <t xml:space="preserve">instalação e fornecimento de posto parede, interno ou externo, para rede de gases hospitalares, com válvula de impacto p/estanqueidade, pressão máx. trab. 8,0 kgf/cm2, conexões, com canopla plástica com indicação do tipo de gás, completo. af_11/2023</t>
  </si>
  <si>
    <t xml:space="preserve">instalação e fornecimento de régua de inaloterapia de parede para rede de gás comprimido, com 3 pontos de consumo de gases identificados, em perfil de alumínio, aprox. 40 cm, inclui válvula de impacto e conexões em latão, completo. af_11/2023</t>
  </si>
  <si>
    <t xml:space="preserve">instalação e fornecimento de régua de inaloterapia de parede para rede de gás oxigênio, com 3 pontos de consumo de gases identificados, em perfil de alumínio anodiz., aprox. 40 cm, inclui válvula de impacto e conexões em latão, completo. af_11/2023</t>
  </si>
  <si>
    <t xml:space="preserve">caixa de embutir em aço galvanizado para abrigo de hidrômetro - fornecimento e instalação (exclusive hidrômetro). af_03/2024</t>
  </si>
  <si>
    <t xml:space="preserve">caixa de embutir em policarbonato para abrigo de hidrômetro - fornecimento e instalação (exclusive hidrômetro). af_03/2024</t>
  </si>
  <si>
    <t xml:space="preserve">caixa de embutir em polipropileno para abrigo de hidrômetro - fornecimento e instalação (exclusive hidrômetro). af_03/2024</t>
  </si>
  <si>
    <t xml:space="preserve">caixa de sobrepor em aço galvanizado para abrigo de hidrômetro - fornecimento e instalação (exclusive hidrômetro). af_03/2024</t>
  </si>
  <si>
    <t xml:space="preserve">caixa em concreto pré-moldado para abrigo de hidrômetro com dn 20 mm - fornecimento e instalação. af_03/2024</t>
  </si>
  <si>
    <t xml:space="preserve">caixa em concreto pré-moldado para abrigo de hidrômetro com dn 25 mm - fornecimento e instalação (exclusive hidrômetro).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</si>
  <si>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</si>
  <si>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</si>
  <si>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</si>
  <si>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</si>
  <si>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</si>
  <si>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</si>
  <si>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</si>
  <si>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</si>
  <si>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</si>
  <si>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</si>
  <si>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</si>
  <si>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</si>
  <si>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</si>
  <si>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</si>
  <si>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</si>
  <si>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</si>
  <si>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</si>
  <si>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</si>
  <si>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</si>
  <si>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</si>
  <si>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</si>
  <si>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</si>
  <si>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</si>
  <si>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</si>
  <si>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</si>
  <si>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</si>
  <si>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</si>
  <si>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</si>
  <si>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</si>
  <si>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</si>
  <si>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</si>
  <si>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</si>
  <si>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</si>
  <si>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</si>
  <si>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</si>
  <si>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</si>
  <si>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</si>
  <si>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</si>
  <si>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</si>
  <si>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</si>
  <si>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</si>
  <si>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</si>
  <si>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</si>
  <si>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</si>
  <si>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</si>
  <si>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</si>
  <si>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</si>
  <si>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</si>
  <si>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</si>
  <si>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</si>
  <si>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</si>
  <si>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</si>
  <si>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</si>
  <si>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</si>
  <si>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</si>
  <si>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</si>
  <si>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</si>
  <si>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</si>
  <si>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</si>
  <si>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</si>
  <si>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</si>
  <si>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</si>
  <si>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</si>
  <si>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</si>
  <si>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</si>
  <si>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</si>
  <si>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</si>
  <si>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</si>
  <si>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</si>
  <si>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</si>
  <si>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normal para telha trapezoidal de aço, e = 0,5 mm, incluso acessórios de fixação e içamento.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</si>
  <si>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</si>
  <si>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</si>
  <si>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</si>
  <si>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</si>
  <si>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</si>
  <si>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</si>
  <si>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isolamento termoacústico com lã mineral na subcobertura, incluso transporte vertical.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</si>
  <si>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</si>
  <si>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</si>
  <si>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</si>
  <si>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</si>
  <si>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</si>
  <si>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</si>
  <si>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</si>
  <si>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</si>
  <si>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</si>
  <si>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</si>
  <si>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</si>
  <si>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</si>
  <si>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</si>
  <si>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</si>
  <si>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</si>
  <si>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</si>
  <si>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</si>
  <si>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</si>
  <si>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</si>
  <si>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</si>
  <si>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</si>
  <si>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</si>
  <si>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</si>
  <si>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</si>
  <si>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</si>
  <si>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</si>
  <si>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</si>
  <si>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</si>
  <si>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</si>
  <si>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</si>
  <si>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</si>
  <si>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</si>
  <si>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</si>
  <si>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</si>
  <si>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</si>
  <si>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</si>
  <si>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</si>
  <si>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</si>
  <si>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</si>
  <si>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</si>
  <si>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</si>
  <si>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carga e descarga com carrinho plataforma, de bancada de mármore ou granito para cozinha/lavatório ou mármore sintético com cuba integrada, em balsa de 1000 toneladas. af_05/2024</t>
  </si>
  <si>
    <t xml:space="preserve">t</t>
  </si>
  <si>
    <t xml:space="preserve">carga e descarga com carrinho plataforma, de bancada de mármore ou granito para cozinha/lavatório ou mármore sintético com cuba integrada, em balsa de 1500 toneladas. af_05/2024</t>
  </si>
  <si>
    <t xml:space="preserve">carga e descarga com carrinho plataforma, de bancada de mármore ou granito para cozinha/lavatório ou mármore sintético com cuba integrada, em balsa de 2000 toneladas. af_05/2024</t>
  </si>
  <si>
    <t xml:space="preserve">carga e descarga com carrinho plataforma, de bancada de mármore ou granito para cozinha/lavatório ou mármore sintético com cuba integrada, em balsa de 600 toneladas. af_05/2024</t>
  </si>
  <si>
    <t xml:space="preserve">carga e descarga com manipulador telescópico, de pálete de bacia sanitária, caixa acoplada, tanque ou pia, em balsa de 1000 toneladas. af_05/2024</t>
  </si>
  <si>
    <t xml:space="preserve">carga e descarga com manipulador telescópico, de pálete de bacia sanitária, caixa acoplada, tanque ou pia, em balsa de 1500 toneladas. af_05/2024</t>
  </si>
  <si>
    <t xml:space="preserve">carga e descarga com manipulador telescópico, de pálete de bacia sanitária, caixa acoplada, tanque ou pia, em balsa de 2000 toneladas. af_05/2024</t>
  </si>
  <si>
    <t xml:space="preserve">carga e descarga com manipulador telescópico, de pálete de bacia sanitária, caixa acoplada, tanque ou pia, em balsa de 600 toneladas. af_05/2024</t>
  </si>
  <si>
    <t xml:space="preserve">carga e descarga com manipulador telescópico, de pálete de blocos vazados de concreto ou cerâmico, em balsa de 1000 toneladas. af_05/2024</t>
  </si>
  <si>
    <t xml:space="preserve">carga e descarga com manipulador telescópico, de pálete de blocos vazados de concreto ou cerâmico, em balsa de 1500 toneladas. af_05/2024</t>
  </si>
  <si>
    <t xml:space="preserve">carga e descarga com manipulador telescópico, de pálete de blocos vazados de concreto ou cerâmico, em balsa de 2000 toneladas. af_05/2024</t>
  </si>
  <si>
    <t xml:space="preserve">carga e descarga com manipulador telescópico, de pálete de blocos vazados de concreto ou cerâmico, em balsa de 600 toneladas. af_05/2024</t>
  </si>
  <si>
    <t xml:space="preserve">carga e descarga com manipulador telescópico, de pálete de caixas com revestimento cerâmico, em balsa de 1000 toneladas. af_05/2024</t>
  </si>
  <si>
    <t xml:space="preserve">carga e descarga com manipulador telescópico, de pálete de caixas com revestimento cerâmico, em balsa de 1500 toneladas. af_05/2024</t>
  </si>
  <si>
    <t xml:space="preserve">carga e descarga com manipulador telescópico, de pálete de caixas com revestimento cerâmico, em balsa de 2000 toneladas. af_05/2024</t>
  </si>
  <si>
    <t xml:space="preserve">carga e descarga com manipulador telescópico, de pálete de caixas com revestimento cerâmico, em balsa de 600 toneladas. af_05/2024</t>
  </si>
  <si>
    <t xml:space="preserve">carga e descarga com manipulador telescópico, de pálete de latas 18 litros, em balsa de 1000 toneladas. af_05/2024</t>
  </si>
  <si>
    <t xml:space="preserve">carga e descarga com manipulador telescópico, de pálete de latas 18 litros, em balsa de 1500 toneladas. af_05/2024</t>
  </si>
  <si>
    <t xml:space="preserve">carga e descarga com manipulador telescópico, de pálete de latas 18 litros, em balsa de 2000 toneladas. af_05/2024</t>
  </si>
  <si>
    <t xml:space="preserve">carga e descarga com manipulador telescópico, de pálete de latas 18 litros, em balsa de 600 toneladas. af_05/2024</t>
  </si>
  <si>
    <t xml:space="preserve">carga e descarga com manipulador telescópico, de pálete de sacos, em balsa de 1000 toneladas. af_05/2024</t>
  </si>
  <si>
    <t xml:space="preserve">carga e descarga com manipulador telescópico, de pálete de sacos, em balsa de 1500 toneladas. af_05/2024</t>
  </si>
  <si>
    <t xml:space="preserve">carga e descarga com manipulador telescópico, de pálete de sacos, em balsa de 2000 toneladas. af_05/2024</t>
  </si>
  <si>
    <t xml:space="preserve">carga e descarga com manipulador telescópico, de pálete de sacos, em balsa de 600 toneladas. af_05/2024</t>
  </si>
  <si>
    <t xml:space="preserve">carga e descarga com manipulador telescópico, de pálete de telha de concreto ou cerâmica, em balsa de 1000 toneladas. af_05/2024</t>
  </si>
  <si>
    <t xml:space="preserve">carga e descarga com manipulador telescópico, de pálete de telha de concreto ou cerâmica, em balsa de 1500 toneladas. af_05/2024</t>
  </si>
  <si>
    <t xml:space="preserve">carga e descarga com manipulador telescópico, de pálete de telha de concreto ou cerâmica, em balsa de 2000 toneladas. af_05/2024</t>
  </si>
  <si>
    <t xml:space="preserve">carga e descarga com manipulador telescópico, de pálete de telha de concreto ou cerâmica, em balsa de 600 toneladas. af_05/2024</t>
  </si>
  <si>
    <t xml:space="preserve">carga e descarga com manipulador telescópico, de telhas termoacústicas, fibrocimento, aço zincado, fibrocimento estrutural, canalete 90 ou kalhetão, em balsa de 1000 toneladas. af_05/2024</t>
  </si>
  <si>
    <t xml:space="preserve">carga e descarga com manipulador telescópico, de telhas termoacústicas, fibrocimento, aço zincado, fibrocimento estrutural, canalete 90 ou kalhetão, em balsa de 1500 toneladas. af_05/2024</t>
  </si>
  <si>
    <t xml:space="preserve">carga e descarga com manipulador telescópico, de telhas termoacústicas, fibrocimento, aço zincado, fibrocimento estrutural, canalete 90 ou kalhetão, em balsa de 2000 toneladas. af_05/2024</t>
  </si>
  <si>
    <t xml:space="preserve">carga e descarga com manipulador telescópico, de telhas termoacústicas, fibrocimento, aço zincado, fibrocimento estrutural, canalete 90 ou kalhetão, em balsa de 600 toneladas. af_05/2024</t>
  </si>
  <si>
    <t xml:space="preserve">carga e descarga de betoneira, com caminhão carroceria com guindauto (munck) 11,7 tm, em balsa de 1000 toneladas. af_05/2024</t>
  </si>
  <si>
    <t xml:space="preserve">carga e descarga de betoneira, com caminhão carroceria com guindauto (munck) 11,7 tm, em balsa de 1500 toneladas. af_05/2024</t>
  </si>
  <si>
    <t xml:space="preserve">carga e descarga de betoneira, com caminhão carroceria com guindauto (munck) 11,7 tm, em balsa de 2000 toneladas. af_05/2024</t>
  </si>
  <si>
    <t xml:space="preserve">carga e descarga de betoneira, com caminhão carroceria com guindauto (munck) 11,7 tm, em balsa de 600 toneladas. af_05/2024</t>
  </si>
  <si>
    <t xml:space="preserve">carga e descarga de caminhão de 10 m³, em balsa de 1000 toneladas. af_05/2024</t>
  </si>
  <si>
    <t xml:space="preserve">carga e descarga de caminhão de 10 m³, em balsa de 1500 toneladas. af_05/2024</t>
  </si>
  <si>
    <t xml:space="preserve">carga e descarga de caminhão de 10 m³, em balsa de 2000 toneladas. af_05/2024</t>
  </si>
  <si>
    <t xml:space="preserve">carga e descarga de caminhão de 10 m³, em balsa de 600 toneladas. af_05/2024</t>
  </si>
  <si>
    <t xml:space="preserve">carga e descarga de caminhão de 14 m³, em balsa de 1000 toneladas. af_05/2024</t>
  </si>
  <si>
    <t xml:space="preserve">carga e descarga de caminhão de 14 m³, em balsa de 1500 toneladas. af_05/2024</t>
  </si>
  <si>
    <t xml:space="preserve">carga e descarga de caminhão de 14 m³, em balsa de 2000 toneladas. af_05/2024</t>
  </si>
  <si>
    <t xml:space="preserve">carga e descarga de caminhão de 14 m³, em balsa de 600 toneladas. af_05/2024</t>
  </si>
  <si>
    <t xml:space="preserve">carga e descarga de caminhão de 6 m³, em balsa de 1000 toneladas. af_05/2024</t>
  </si>
  <si>
    <t xml:space="preserve">carga e descarga de caminhão de 6 m³, em balsa de 1500 toneladas. af_05/2024</t>
  </si>
  <si>
    <t xml:space="preserve">carga e descarga de caminhão de 6 m³, em balsa de 2000 toneladas. af_05/2024</t>
  </si>
  <si>
    <t xml:space="preserve">carga e descarga de caminhão de 6 m³, em balsa de 600 toneladas. af_05/2024</t>
  </si>
  <si>
    <t xml:space="preserve">carga e descarga de perfil metálico e vergalhões de aço e vergalhões de aço, com caminhão carroceria com guindauto (munck) 11,7 tm, em balsa de 1500 toneladas. af_05/2024</t>
  </si>
  <si>
    <t xml:space="preserve">carga e descarga de perfil metálico e vergalhões de aço, com caminhão carroceria com guindauto (munck) 11,7 tm, em balsa de 1000 toneladas. af_05/2024</t>
  </si>
  <si>
    <t xml:space="preserve">carga e descarga de perfil metálico e vergalhões de aço, com caminhão carroceria com guindauto (munck) 11,7 tm, em balsa de 2000 toneladas. af_05/2024</t>
  </si>
  <si>
    <t xml:space="preserve">carga e descarga de perfil metálico e vergalhões de aço, com caminhão carroceria com guindauto (munck) 11,7 tm, em balsa de 600 toneladas. af_05/2024</t>
  </si>
  <si>
    <t xml:space="preserve">carga e descarga de postes de concreto, com caminhão carroceria com guindauto (munck) 11,7 tm, em balsa de 1000 toneladas. af_05/2024</t>
  </si>
  <si>
    <t xml:space="preserve">carga e descarga de postes de concreto, com caminhão carroceria com guindauto (munck) 11,7 tm, em balsa de 1500 toneladas. af_05/2024</t>
  </si>
  <si>
    <t xml:space="preserve">carga e descarga de postes de concreto, com caminhão carroceria com guindauto (munck) 11,7 tm, em balsa de 2000 toneladas. af_05/2024</t>
  </si>
  <si>
    <t xml:space="preserve">carga e descarga de postes de concreto, com caminhão carroceria com guindauto (munck) 11,7 tm, em balsa de 600 toneladas. af_05/2024</t>
  </si>
  <si>
    <t xml:space="preserve">carga e descarga de retroescavadeira, em balsa de 1000 toneladas. af_05/2024</t>
  </si>
  <si>
    <t xml:space="preserve">carga e descarga de retroescavadeira, em balsa de 1500 toneladas. af_05/2024</t>
  </si>
  <si>
    <t xml:space="preserve">carga e descarga de retroescavadeira, em balsa de 2000 toneladas. af_05/2024</t>
  </si>
  <si>
    <t xml:space="preserve">carga e descarga de retroescavadeira, em balsa de 600 toneladas. af_05/2024</t>
  </si>
  <si>
    <t xml:space="preserve">carga e descarga de solos e materiais granulares, com caminhão de 10 m³ e escavadeira hidráulica, em balsa de 1000 toneladas. af_05/2024</t>
  </si>
  <si>
    <t xml:space="preserve">carga e descarga de solos e materiais granulares, com caminhão de 10 m³ e escavadeira hidráulica, em balsa de 1500 toneladas. af_05/2024</t>
  </si>
  <si>
    <t xml:space="preserve">carga e descarga de solos e materiais granulares, com caminhão de 10 m³ e escavadeira hidráulica, em balsa de 2000 toneladas. af_05/2024</t>
  </si>
  <si>
    <t xml:space="preserve">carga e descarga de solos e materiais granulares, com caminhão de 10 m³ e escavadeira hidráulica, em balsa de 600 toneladas. af_05/2024</t>
  </si>
  <si>
    <t xml:space="preserve">carga e descarga de solos e materiais granulares, com caminhão de 14 m³ e escavadeira hidráulica, em balsa de 1000 toneladas. af_05/2024</t>
  </si>
  <si>
    <t xml:space="preserve">carga e descarga de solos e materiais granulares, com caminhão de 14 m³ e escavadeira hidráulica, em balsa de 1500 toneladas. af_05/2024</t>
  </si>
  <si>
    <t xml:space="preserve">carga e descarga de solos e materiais granulares, com caminhão de 14 m³ e escavadeira hidráulica, em balsa de 2000 toneladas. af_05/2024</t>
  </si>
  <si>
    <t xml:space="preserve">carga e descarga de solos e materiais granulares, com caminhão de 14 m³ e escavadeira hidráulica, em balsa de 600 toneladas. af_05/2024</t>
  </si>
  <si>
    <t xml:space="preserve">carga e descarga de solos e materiais granulares, com caminhão de 6 m³ e escavadeira hidráulica, em balsa de 1000 toneladas. af_05/2024</t>
  </si>
  <si>
    <t xml:space="preserve">carga e descarga de solos e materiais granulares, com caminhão de 6 m³ e escavadeira hidráulica, em balsa de 1500 toneladas. af_05/2024</t>
  </si>
  <si>
    <t xml:space="preserve">carga e descarga de solos e materiais granulares, com caminhão de 6 m³ e escavadeira hidráulica, em balsa de 2000 toneladas. af_05/2024</t>
  </si>
  <si>
    <t xml:space="preserve">carga e descarga de solos e materiais granulares, com caminhão de 6 m³ e escavadeira hidráulica, em balsa de 600 toneladas. af_05/2024</t>
  </si>
  <si>
    <t xml:space="preserve">carga e descarga de tela de aço, com caminhão carroceria com guindauto (munck) 11,7 tm, em balsa de 1000 toneladas. af_05/2024</t>
  </si>
  <si>
    <t xml:space="preserve">carga e descarga de tela de aço, com caminhão carroceria com guindauto (munck) 11,7 tm, em balsa de 1500 toneladas. af_05/2024</t>
  </si>
  <si>
    <t xml:space="preserve">carga e descarga de tela de aço, com caminhão carroceria com guindauto (munck) 11,7 tm, em balsa de 2000 toneladas. af_05/2024</t>
  </si>
  <si>
    <t xml:space="preserve">carga e descarga de tela de aço, com caminhão carroceria com guindauto (munck) 11,7 tm, em balsa de 600 toneladas. af_05/2024</t>
  </si>
  <si>
    <t xml:space="preserve">carga e descarga de tubos de concreto, com caminhão carroceria com guindauto (munck) 11,7 tm, em balsa de 1000 toneladas. af_05/2024</t>
  </si>
  <si>
    <t xml:space="preserve">carga e descarga de tubos de concreto, com caminhão carroceria com guindauto (munck) 11,7 tm, em balsa de 1500 toneladas. af_05/2024</t>
  </si>
  <si>
    <t xml:space="preserve">carga e descarga de tubos de concreto, com caminhão carroceria com guindauto (munck) 11,7 tm, em balsa de 2000 toneladas. af_05/2024</t>
  </si>
  <si>
    <t xml:space="preserve">carga e descarga de tubos de concreto, com caminhão carroceria com guindauto (munck) 11,7 tm, em balsa de 600 toneladas. af_05/2024</t>
  </si>
  <si>
    <t xml:space="preserve">carga e descarga de tubos metálicos, com caminhão carroceria com guindauto (munck) 11,7 tm, em balsa de 1000 toneladas. af_05/2024</t>
  </si>
  <si>
    <t xml:space="preserve">carga e descarga de tubos metálicos, com caminhão carroceria com guindauto (munck) 11,7 tm, em balsa de 1500 toneladas. af_05/2024</t>
  </si>
  <si>
    <t xml:space="preserve">carga e descarga de tubos metálicos, com caminhão carroceria com guindauto (munck) 11,7 tm, em balsa de 2000 toneladas. af_05/2024</t>
  </si>
  <si>
    <t xml:space="preserve">carga e descarga de tubos metálicos, com caminhão carroceria com guindauto (munck) 11,7 tm, em balsa de 600 toneladas. af_05/2024</t>
  </si>
  <si>
    <t xml:space="preserve">carga e descarga de tubos plásticos, com caminhão carroceria com guindauto (munck) 11,7 tm, em balsa de 1000 toneladas. af_05/2024</t>
  </si>
  <si>
    <t xml:space="preserve">carga e descarga de tubos plásticos, com caminhão carroceria com guindauto (munck) 11,7 tm, em balsa de 1500 toneladas. af_05/2024</t>
  </si>
  <si>
    <t xml:space="preserve">carga e descarga de tubos plásticos, com caminhão carroceria com guindauto (munck) 11,7 tm, em balsa de 2000 toneladas. af_05/2024</t>
  </si>
  <si>
    <t xml:space="preserve">carga e descarga de tubos plásticos, com caminhão carroceria com guindauto (munck) 11,7 tm, em balsa de 600 toneladas. af_05/2024</t>
  </si>
  <si>
    <t xml:space="preserve">carga e descarga manual, de janela, kit porta-pronta ou porta de madeira, porta de aço e porta de alumínio, em balsa de 1000 toneladas. af_05/2024</t>
  </si>
  <si>
    <t xml:space="preserve">carga e descarga manual, de janela, kit porta-pronta ou porta de madeira, porta de aço e porta de alumínio, em balsa de 1500 toneladas. af_05/2024</t>
  </si>
  <si>
    <t xml:space="preserve">carga e descarga manual, de janela, kit porta-pronta ou porta de madeira, porta de aço e porta de alumínio, em balsa de 2000 toneladas. af_05/2024</t>
  </si>
  <si>
    <t xml:space="preserve">carga e descarga manual, de janela, kit porta-pronta ou porta de madeira, porta de aço e porta de alumínio, em balsa de 600 toneladas. af_05/2024</t>
  </si>
  <si>
    <t xml:space="preserve">carga e descarga manual, de peças de madeira (caibros, tábuas, ripas, vigas e compensados), em balsa de 1000 toneladas. af_05/2024</t>
  </si>
  <si>
    <t xml:space="preserve">carga e descarga manual, de peças de madeira (caibros, tábuas, ripas, vigas e compensados), em balsa de 1500 toneladas. af_05/2024</t>
  </si>
  <si>
    <t xml:space="preserve">carga e descarga manual, de peças de madeira (caibros, tábuas, ripas, vigas e compensados), em balsa de 2000 toneladas. af_05/2024</t>
  </si>
  <si>
    <t xml:space="preserve">carga e descarga manual, de peças de madeira (caibros, tábuas, ripas, vigas e compensados), em balsa de 600 toneladas. af_05/2024</t>
  </si>
  <si>
    <t xml:space="preserve">carga e descarga manual, de vidro, em balsa de 1000 toneladas. af_05/2024</t>
  </si>
  <si>
    <t xml:space="preserve">carga e descarga manual, de vidro, em balsa de 1500 toneladas. af_05/2024</t>
  </si>
  <si>
    <t xml:space="preserve">carga e descarga manual, de vidro, em balsa de 2000 toneladas. af_05/2024</t>
  </si>
  <si>
    <t xml:space="preserve">carga e descarga manual, de vidro, em balsa de 600 toneladas. af_05/2024</t>
  </si>
  <si>
    <t xml:space="preserve">transporte fluvial com conjunto empurrador de 250 hp e balsa de 200 a 600 toneladas, em via navegável no sentido a jusante (descendo o rio). af_05/2024</t>
  </si>
  <si>
    <t xml:space="preserve">txkm</t>
  </si>
  <si>
    <t xml:space="preserve">transporte fluvial com conjunto empurrador de 250 hp e balsa de 200 a 600 toneladas, em via navegável no sentido a montante (subindo o rio). af_05/2024</t>
  </si>
  <si>
    <t xml:space="preserve">transporte fluvial com conjunto empurrador de 315 hp e balsa 600 a 1000 toneladas, em via navegável no sentido a jusante (descendo o rio). af_05/2024</t>
  </si>
  <si>
    <t xml:space="preserve">transporte fluvial com conjunto empurrador de 315 hp e balsa 600 a 1000 toneladas, em via navegável no sentido a montante (subindo o rio). af_05/2024</t>
  </si>
  <si>
    <t xml:space="preserve">transporte fluvial com conjunto empurrador de 475 hp e balsa de 1.000 a 1.500 toneladas, em via navegável no sentido a jusante (descendo o rio). af_05/2024</t>
  </si>
  <si>
    <t xml:space="preserve">transporte fluvial com conjunto empurrador de 475 hp e balsa de 1.000 a 1.500 toneladas, em via navegável no sentido a montante (subindo o rio). af_05/2024</t>
  </si>
  <si>
    <t xml:space="preserve">transporte fluvial com conjunto empurrador de 600 hp e balsa de 1.500 a 2.000 toneladas, em via navegável no sentido a jusante (descendo o rio). af_05/2024</t>
  </si>
  <si>
    <t xml:space="preserve">transporte fluvial com conjunto empurrador de 600 hp e balsa de 1.500 a 2.000 toneladas, em via navegável no sentido a montante (subindo o rio). af_05/2024</t>
  </si>
  <si>
    <t xml:space="preserve">transporte horizontal com carregadeira, de massa/ granel (unidade: m3xkm). af_07/2019</t>
  </si>
  <si>
    <t xml:space="preserve">m3xkm</t>
  </si>
  <si>
    <t xml:space="preserve">transporte horizontal com carrinho de mão, de blocos cerâmicos furados na horizontal de 9x19x19cm (unidade: blocoxkm). af_07/2019</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</si>
  <si>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</si>
  <si>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</si>
  <si>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 xml:space="preserve">m2xkm</t>
  </si>
  <si>
    <t xml:space="preserve">transporte horizontal com carrinho de mão, de sacos de 20 kg (unidade: kgxkm). af_07/2019</t>
  </si>
  <si>
    <t xml:space="preserve">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</si>
  <si>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</si>
  <si>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</si>
  <si>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</si>
  <si>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</si>
  <si>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</si>
  <si>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</si>
  <si>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</si>
  <si>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</si>
  <si>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</si>
  <si>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 xml:space="preserve">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</si>
  <si>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</si>
  <si>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</si>
  <si>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</si>
  <si>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</si>
  <si>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 xml:space="preserve">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</si>
  <si>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</si>
  <si>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</si>
  <si>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</si>
  <si>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</si>
  <si>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</si>
  <si>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</si>
  <si>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</si>
  <si>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</si>
  <si>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</si>
  <si>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</si>
  <si>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</si>
  <si>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</si>
  <si>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</si>
  <si>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</si>
  <si>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</si>
  <si>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</si>
  <si>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</si>
  <si>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</si>
  <si>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</si>
  <si>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</si>
  <si>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</si>
  <si>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</si>
  <si>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</si>
  <si>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</si>
  <si>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</si>
  <si>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</si>
  <si>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</si>
  <si>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</si>
  <si>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</si>
  <si>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</si>
  <si>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</si>
  <si>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</si>
  <si>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</si>
  <si>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</si>
  <si>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</si>
  <si>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</si>
  <si>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</si>
  <si>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</si>
  <si>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</si>
  <si>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</si>
  <si>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</si>
  <si>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</si>
  <si>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</si>
  <si>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</si>
  <si>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</si>
  <si>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</si>
  <si>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</si>
  <si>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</si>
  <si>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</si>
  <si>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</si>
  <si>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</si>
  <si>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</si>
  <si>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</si>
  <si>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</si>
  <si>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</si>
  <si>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</si>
  <si>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</si>
  <si>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</si>
  <si>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</si>
  <si>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</si>
  <si>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</si>
  <si>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</si>
  <si>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</si>
  <si>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</si>
  <si>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</si>
  <si>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</si>
  <si>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</si>
  <si>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</si>
  <si>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</si>
  <si>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 xml:space="preserve">l</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</si>
  <si>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</si>
  <si>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</si>
  <si>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</si>
  <si>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</si>
  <si>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</si>
  <si>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</si>
  <si>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carga de mistura asfáltica em caminhão basculante 10 m³ (unidade: m3). af_02/2026</t>
  </si>
  <si>
    <t xml:space="preserve">carga de mistura asfáltica em caminhão basculante 10 m³ (unidade: t). af_02/2026</t>
  </si>
  <si>
    <t xml:space="preserve">carga de mistura asfáltica em caminhão basculante 14 m³ (unidade: m3). af_02/2026</t>
  </si>
  <si>
    <t xml:space="preserve">carga de mistura asfáltica em caminhão basculante 14 m³ (unidade: t). af_02/2026</t>
  </si>
  <si>
    <t xml:space="preserve">carga de mistura asfáltica em caminhão basculante 18 m³ (unidade: m3). af_02/2026</t>
  </si>
  <si>
    <t xml:space="preserve">carga de mistura asfáltica em caminhão basculante 18 m³ (unidade: t). af_02/2026</t>
  </si>
  <si>
    <t xml:space="preserve">carga de mistura asfáltica em caminhão basculante 6 m³ (unidade: m3). af_02/2026</t>
  </si>
  <si>
    <t xml:space="preserve">carga de mistura asfáltica em caminhão basculante 6 m³ (unidade: t). af_02/2026</t>
  </si>
  <si>
    <t xml:space="preserve">carga de água em caminhão pipa 10 m³. af_02/2026</t>
  </si>
  <si>
    <t xml:space="preserve">carga de água em caminhão pipa 14 m³. af_02/2026</t>
  </si>
  <si>
    <t xml:space="preserve">carga de água em caminhão pipa 6 m³. af_02/2026</t>
  </si>
  <si>
    <t xml:space="preserve">carga, manobra e descarga de caçamba de entulho em caminhão poliguindaste 8 m3. af_02/2026</t>
  </si>
  <si>
    <t xml:space="preserve">carga, manobra e descarga de elementos pré-fabricados de até 1,0 t em caminhão cavalo mecânico com semirreboque 30t. af_02/2026</t>
  </si>
  <si>
    <t xml:space="preserve">carga, manobra e descarga de elementos pré-fabricados de mais de 1,0 t em caminhão cavalo mecânico com semirreboque 30t. af_02/2026</t>
  </si>
  <si>
    <t xml:space="preserve">carga, manobra e descarga de entulho em caminhão basculante 10 m³ - carga com escavadeira hidráulica (caçamba de 0,80 m³ / 111 hp) e descarga livre (unidade: m3). af_02/2026</t>
  </si>
  <si>
    <t xml:space="preserve">carga, manobra e descarga de entulho em caminhão basculante 10 m³ - carga com escavadeira hidráulica (caçamba de 0,80 m³ / 111 hp) e descarga livre (unidade: t). af_02/2026</t>
  </si>
  <si>
    <t xml:space="preserve">carga, manobra e descarga de entulho em caminhão basculante 14 m³ - carga com escavadeira hidráulica (caçamba de 0,80 m³ / 111 hp) e descarga livre (unidade: m3). af_02/2026</t>
  </si>
  <si>
    <t xml:space="preserve">carga, manobra e descarga de entulho em caminhão basculante 14 m³ - carga com escavadeira hidráulica (caçamba de 0,80 m³ / 111 hp) e descarga livre (unidade: t). af_02/2026</t>
  </si>
  <si>
    <t xml:space="preserve">carga, manobra e descarga de entulho em caminhão basculante 18 m³ - carga com escavadeira hidráulica (caçamba de 0,80 m³ / 111 hp) e descarga livre (unidade: m3). af_02/2026</t>
  </si>
  <si>
    <t xml:space="preserve">carga, manobra e descarga de entulho em caminhão basculante 18 m³ - carga com escavadeira hidráulica (caçamba de 0,80 m³ / 111 hp) e descarga livre (unidade: t). af_02/2026</t>
  </si>
  <si>
    <t xml:space="preserve">carga, manobra e descarga de entulho em caminhão basculante 6 m³ - carga com escavadeira hidráulica (caçamba de 0,80 m³ / 111 hp) e descarga livre (unidade: m3). af_02/2026</t>
  </si>
  <si>
    <t xml:space="preserve">carga, manobra e descarga de entulho em caminhão basculante 6 m³ - carga com escavadeira hidráulica (caçamba de 0,80 m³ / 111 hp) e descarga livre (unidade: t). af_02/2026</t>
  </si>
  <si>
    <t xml:space="preserve">carga, manobra e descarga de perfil metálico em caminhão carroceria com guindauto (munck) 11,7 tm. af_02/2026</t>
  </si>
  <si>
    <t xml:space="preserve">carga, manobra e descarga de perfil metálico em caminhão carroceria com guindauto (munck) 42,3 tm. af_02/2026</t>
  </si>
  <si>
    <t xml:space="preserve">carga, manobra e descarga de poste de concreto em caminhão carroceria com guindauto (munck) 11,7 tm. af_02/2026</t>
  </si>
  <si>
    <t xml:space="preserve">carga, manobra e descarga de postes de concreto em caminhão carroceria com guindauto (munck) 42,3 tm. af_02/2026</t>
  </si>
  <si>
    <t xml:space="preserve">carga, manobra e descarga de solos e materiais granulares em caminhão basculante 10 m³ - carga com escavadeira hidráulica (caçamba de 1,20 m³ / 155 hp) e descarga livre (unidade: m3). af_02/2026</t>
  </si>
  <si>
    <t xml:space="preserve">carga, manobra e descarga de solos e materiais granulares em caminhão basculante 10 m³ - carga com escavadeira hidráulica (caçamba de 1,20 m³ / 155 hp) e descarga livre (unidade: t). af_02/2026</t>
  </si>
  <si>
    <t xml:space="preserve">carga, manobra e descarga de solos e materiais granulares em caminhão basculante 10 m³ - carga com pá carregadeira (caçamba de 1,7 a 2,8 m³ / 128 hp) e descarga livre (unidade: m3). af_02/2026</t>
  </si>
  <si>
    <t xml:space="preserve">carga, manobra e descarga de solos e materiais granulares em caminhão basculante 10 m³ - carga com pá carregadeira (caçamba de 1,7 a 2,8 m³ / 128 hp) e descarga livre (unidade: t). af_02/2026</t>
  </si>
  <si>
    <t xml:space="preserve">carga, manobra e descarga de solos e materiais granulares em caminhão basculante 14 m³ - carga com escavadeira hidráulica (caçamba de 1,20 m³ / 155 hp) e descarga livre (unidade: m3). af_02/2026</t>
  </si>
  <si>
    <t xml:space="preserve">carga, manobra e descarga de solos e materiais granulares em caminhão basculante 14 m³ - carga com escavadeira hidráulica (caçamba de 1,20 m³ / 155 hp) e descarga livre (unidade: t). af_02/2026</t>
  </si>
  <si>
    <t xml:space="preserve">carga, manobra e descarga de solos e materiais granulares em caminhão basculante 14 m³ - carga com pá carregadeira (caçamba de 1,7 a 2,8 m³ / 128 hp) e descarga livre (unidade: m3). af_02/2026</t>
  </si>
  <si>
    <t xml:space="preserve">carga, manobra e descarga de solos e materiais granulares em caminhão basculante 14 m³ - carga com pá carregadeira (caçamba de 1,7 a 2,8 m³ / 128 hp) e descarga livre (unidade: t). af_02/2026</t>
  </si>
  <si>
    <t xml:space="preserve">carga, manobra e descarga de solos e materiais granulares em caminhão basculante 18 m³ - carga com escavadeira hidráulica (caçamba de 1,20 m³ / 155 hp) e descarga livre (unidade: m3). af_02/2026</t>
  </si>
  <si>
    <t xml:space="preserve">carga, manobra e descarga de solos e materiais granulares em caminhão basculante 18 m³ - carga com escavadeira hidráulica (caçamba de 1,20 m³ / 155 hp) e descarga livre (unidade: t). af_02/2026</t>
  </si>
  <si>
    <t xml:space="preserve">carga, manobra e descarga de solos e materiais granulares em caminhão basculante 18 m³ - carga com pá carregadeira (caçamba de 1,7 a 2,8 m³ / 128 hp) e descarga livre (unidade: m3). af_02/2026</t>
  </si>
  <si>
    <t xml:space="preserve">carga, manobra e descarga de solos e materiais granulares em caminhão basculante 18 m³ - carga com pá carregadeira (caçamba de 1,7 a 2,8 m³ / 128 hp) e descarga livre (unidade: t). af_02/2026</t>
  </si>
  <si>
    <t xml:space="preserve">carga, manobra e descarga de solos e materiais granulares em caminhão basculante 6 m³ - carga com escavadeira hidráulica (caçamba de 1,20 m³ / 155 hp) e descarga livre (unidade: m3). af_02/2026</t>
  </si>
  <si>
    <t xml:space="preserve">carga, manobra e descarga de solos e materiais granulares em caminhão basculante 6 m³ - carga com escavadeira hidráulica (caçamba de 1,20 m³ / 155 hp) e descarga livre (unidade: t). af_02/2026</t>
  </si>
  <si>
    <t xml:space="preserve">carga, manobra e descarga de solos e materiais granulares em caminhão basculante 6 m³ - carga com pá carregadeira (caçamba de 1,7 a 2,8 m³ / 128 hp) e descarga livre (unidade: m3). af_02/2026</t>
  </si>
  <si>
    <t xml:space="preserve">carga, manobra e descarga de solos e materiais granulares em caminhão basculante 6 m³ - carga com pá carregadeira (caçamba de 1,7 a 2,8 m³ / 128 hp) e descarga livre (unidade: t). af_02/2026</t>
  </si>
  <si>
    <t xml:space="preserve">carga, manobra e descarga de tubos de concreto, dn 1000 mm, em caminhão carroceria com guindauto (munck) 11,7 tm. af_02/2026</t>
  </si>
  <si>
    <t xml:space="preserve">carga, manobra e descarga de tubos de concreto, dn 1000 mm, em caminhão carroceria com guindauto (munck) 42,3 tm. af_02/2026</t>
  </si>
  <si>
    <t xml:space="preserve">carga, manobra e descarga de tubos de concreto, dn 1200 mm, em caminhão carroceria com guindauto (munck) 11,7 tm. af_02/2026</t>
  </si>
  <si>
    <t xml:space="preserve">carga, manobra e descarga de tubos de concreto, dn 1200 mm, em caminhão carroceria com guindauto (munck) 42,3 tm. af_02/2026</t>
  </si>
  <si>
    <t xml:space="preserve">carga, manobra e descarga de tubos de concreto, dn 400 mm, em caminhão carroceria com guindauto (munck) 11,7 tm. af_02/2026</t>
  </si>
  <si>
    <t xml:space="preserve">carga, manobra e descarga de tubos de concreto, dn 400 mm, em caminhão carroceria com guindauto (munck) 42,3 tm. af_02/2026</t>
  </si>
  <si>
    <t xml:space="preserve">carga, manobra e descarga de tubos de concreto, dn 500 mm, em caminhão carroceria com guindauto (munck) 11,7 tm. af_02/2026</t>
  </si>
  <si>
    <t xml:space="preserve">carga, manobra e descarga de tubos de concreto, dn 500 mm, em caminhão carroceria com guindauto (munck) 42,3 tm. af_02/2026</t>
  </si>
  <si>
    <t xml:space="preserve">carga, manobra e descarga de tubos de concreto, dn 600 mm, em caminhão carroceria com guindauto (munck) 11,7 tm. af_02/2026</t>
  </si>
  <si>
    <t xml:space="preserve">carga, manobra e descarga de tubos de concreto, dn 600 mm, em caminhão carroceria com guindauto (munck) 42,3 tm. af_02/2026</t>
  </si>
  <si>
    <t xml:space="preserve">carga, manobra e descarga de tubos de concreto, dn 700 mm, em caminhão carroceria com guindauto (munck) 11,7 tm. af_02/2026</t>
  </si>
  <si>
    <t xml:space="preserve">carga, manobra e descarga de tubos de concreto, dn 700 mm, em caminhão carroceria com guindauto (munck) 42,3 tm. af_02/2026</t>
  </si>
  <si>
    <t xml:space="preserve">carga, manobra e descarga de tubos de concreto, dn 800 mm, em caminhão carroceria com guindauto (munck) 11,7 tm. af_02/2026</t>
  </si>
  <si>
    <t xml:space="preserve">carga, manobra e descarga de tubos de concreto, dn 800 mm, em caminhão carroceria com guindauto (munck) 42,3 tm. af_02/2026</t>
  </si>
  <si>
    <t xml:space="preserve">carga, manobra e descarga de tubos de concreto, dn 900 mm, em caminhão carroceria com guindauto (munck) 11,7 tm. af_02/2026</t>
  </si>
  <si>
    <t xml:space="preserve">carga, manobra e descarga de tubos de concreto, dn 900 mm, em caminhão carroceria com guindauto (munck) 42,3 tm. af_02/2026</t>
  </si>
  <si>
    <t xml:space="preserve">carga, manobra e descarga de tubos de concreto, dn menor ou igual a 300 mm, em caminhão carroceria com guindauto (munck) 11,7 tm. af_02/2026</t>
  </si>
  <si>
    <t xml:space="preserve">carga, manobra e descarga de tubos de concreto, dn menor ou igual a 300 mm, em caminhão carroceria com guindauto (munck) 42,3 tm. af_02/2026</t>
  </si>
  <si>
    <t xml:space="preserve">carga, manobra e descarga de tubos metálicos, dn 1000 mm, em caminhão carroceria com guindauto (munck) 11,7 tm. af_02/2026</t>
  </si>
  <si>
    <t xml:space="preserve">carga, manobra e descarga de tubos metálicos, dn 1000 mm, em caminhão carroceria com guindauto (munck) 42,3 tm. af_02/2026</t>
  </si>
  <si>
    <t xml:space="preserve">carga, manobra e descarga de tubos metálicos, dn 1200 mm, em caminhão carroceria com guindauto (munck) 11,7 tm. af_02/2026</t>
  </si>
  <si>
    <t xml:space="preserve">carga, manobra e descarga de tubos metálicos, dn 1200 mm, em caminhão carroceria com guindauto (munck) 42,3 tm. af_02/2026</t>
  </si>
  <si>
    <t xml:space="preserve">carga, manobra e descarga de tubos metálicos, dn 200 mm, em caminhão carroceria com guindauto (munck) 11,7 tm. af_02/2026</t>
  </si>
  <si>
    <t xml:space="preserve">carga, manobra e descarga de tubos metálicos, dn 200 mm, em caminhão carroceria com guindauto (munck) 42,3 tm. af_02/2026</t>
  </si>
  <si>
    <t xml:space="preserve">carga, manobra e descarga de tubos metálicos, dn 250 mm, em caminhão carroceria com guindauto (munck) 11,7 tm. af_02/2026</t>
  </si>
  <si>
    <t xml:space="preserve">carga, manobra e descarga de tubos metálicos, dn 250 mm, em caminhão carroceria com guindauto (munck) 42,3 tm. af_02/2026</t>
  </si>
  <si>
    <t xml:space="preserve">carga, manobra e descarga de tubos metálicos, dn 300 mm, em caminhão carroceria com guindauto (munck) 11,7 tm. af_02/2026</t>
  </si>
  <si>
    <t xml:space="preserve">carga, manobra e descarga de tubos metálicos, dn 300 mm, em caminhão carroceria com guindauto (munck) 42,3 tm. af_02/2026</t>
  </si>
  <si>
    <t xml:space="preserve">carga, manobra e descarga de tubos metálicos, dn 350 mm, em caminhão carroceria com guindauto (munck) 11,7 tm. af_02/2026</t>
  </si>
  <si>
    <t xml:space="preserve">carga, manobra e descarga de tubos metálicos, dn 350 mm, em caminhão carroceria com guindauto (munck) 42,3 tm. af_02/2026</t>
  </si>
  <si>
    <t xml:space="preserve">carga, manobra e descarga de tubos metálicos, dn 400 mm, em caminhão carroceria com guindauto (munck) 11,7 tm. af_02/2026</t>
  </si>
  <si>
    <t xml:space="preserve">carga, manobra e descarga de tubos metálicos, dn 400 mm, em caminhão carroceria com guindauto (munck) 42,3 tm. af_02/2026</t>
  </si>
  <si>
    <t xml:space="preserve">carga, manobra e descarga de tubos metálicos, dn 500 mm, em caminhão carroceria com guindauto (munck) 11,7 tm. af_02/2026</t>
  </si>
  <si>
    <t xml:space="preserve">carga, manobra e descarga de tubos metálicos, dn 500 mm, em caminhão carroceria com guindauto (munck) 42,3 tm. af_02/2026</t>
  </si>
  <si>
    <t xml:space="preserve">carga, manobra e descarga de tubos metálicos, dn 600 mm, em caminhão carroceria com guindauto (munck) 11,7 tm. af_02/2026</t>
  </si>
  <si>
    <t xml:space="preserve">carga, manobra e descarga de tubos metálicos, dn 600 mm, em caminhão carroceria com guindauto (munck) 42,3 tm. af_02/2026</t>
  </si>
  <si>
    <t xml:space="preserve">carga, manobra e descarga de tubos metálicos, dn 700 mm, em caminhão carroceria com guindauto (munck) 11,7 tm. af_02/2026</t>
  </si>
  <si>
    <t xml:space="preserve">carga, manobra e descarga de tubos metálicos, dn 700 mm, em caminhão carroceria com guindauto (munck) 42,3 tm. af_02/2026</t>
  </si>
  <si>
    <t xml:space="preserve">carga, manobra e descarga de tubos metálicos, dn 800 mm, em caminhão carroceria com guindauto (munck) 11,7 tm. af_02/2026</t>
  </si>
  <si>
    <t xml:space="preserve">carga, manobra e descarga de tubos metálicos, dn 800 mm, em caminhão carroceria com guindauto (munck) 42,3 tm. af_02/2026</t>
  </si>
  <si>
    <t xml:space="preserve">carga, manobra e descarga de tubos metálicos, dn 900 mm, em caminhão carroceria com guindauto (munck) 11,7 tm. af_02/2026</t>
  </si>
  <si>
    <t xml:space="preserve">carga, manobra e descarga de tubos metálicos, dn 900 mm, em caminhão carroceria com guindauto (munck) 42,3 tm. af_02/2026</t>
  </si>
  <si>
    <t xml:space="preserve">carga, manobra e descarga de tubos metálicos, dn menor ou igual a 150 mm, em caminhão carroceria com guindauto (munck) 11,7 tm. af_02/2026</t>
  </si>
  <si>
    <t xml:space="preserve">carga, manobra e descarga de tubos metálicos, dn menor ou igual a 150 mm, em caminhão carroceria com guindauto (munck) 42,3 tm. af_02/2026</t>
  </si>
  <si>
    <t xml:space="preserve">carga, manobra e descarga de tubos plásticos, dn 1000 mm, em caminhão carroceria com guindauto (munck) 11,7 tm. af_02/2026</t>
  </si>
  <si>
    <t xml:space="preserve">carga, manobra e descarga de tubos plásticos, dn 1000 mm, em caminhão carroceria com guindauto (munck) 42,3 tm. af_02/2026</t>
  </si>
  <si>
    <t xml:space="preserve">carga, manobra e descarga de tubos plásticos, dn 1200 mm, em caminhão carroceria com guindauto (munck) 11,7 tm. af_02/2026</t>
  </si>
  <si>
    <t xml:space="preserve">carga, manobra e descarga de tubos plásticos, dn 1200 mm, em caminhão carroceria com guindauto (munck) 42,3 tm. af_02/2026</t>
  </si>
  <si>
    <t xml:space="preserve">carga, manobra e descarga de tubos plásticos, dn 250 mm, em caminhão carroceria com guindauto (munck) 11,7 tm. af_02/2026</t>
  </si>
  <si>
    <t xml:space="preserve">carga, manobra e descarga de tubos plásticos, dn 250 mm, em caminhão carroceria com guindauto (munck) 42,3 tm. af_02/2026</t>
  </si>
  <si>
    <t xml:space="preserve">carga, manobra e descarga de tubos plásticos, dn 300 mm, em caminhão carroceria com guindauto (munck) 11,7 tm. af_02/2026</t>
  </si>
  <si>
    <t xml:space="preserve">carga, manobra e descarga de tubos plásticos, dn 300 mm, em caminhão carroceria com guindauto (munck) 42,3 tm. af_02/2026</t>
  </si>
  <si>
    <t xml:space="preserve">carga, manobra e descarga de tubos plásticos, dn 400 mm, em caminhão carroceria com guindauto (munck) 11,7 tm. af_02/2026</t>
  </si>
  <si>
    <t xml:space="preserve">carga, manobra e descarga de tubos plásticos, dn 400 mm, em caminhão carroceria com guindauto (munck) 42,3 tm. af_02/2026</t>
  </si>
  <si>
    <t xml:space="preserve">carga, manobra e descarga de tubos plásticos, dn 500 mm, em caminhão carroceria com guindauto (munck) 11,7 tm. af_02/2026</t>
  </si>
  <si>
    <t xml:space="preserve">carga, manobra e descarga de tubos plásticos, dn 500 mm, em caminhão carroceria com guindauto (munck) 42,3 tm. af_02/2026</t>
  </si>
  <si>
    <t xml:space="preserve">carga, manobra e descarga de tubos plásticos, dn 600 mm, em caminhão carroceria com guindauto (munck) 11,7 tm. af_02/2026</t>
  </si>
  <si>
    <t xml:space="preserve">carga, manobra e descarga de tubos plásticos, dn 600 mm, em caminhão carroceria com guindauto (munck) 42,3 tm. af_02/2026</t>
  </si>
  <si>
    <t xml:space="preserve">carga, manobra e descarga de tubos plásticos, dn 750 mm, em caminhão carroceria com guindauto (munck) 11,7 tm. af_02/2026</t>
  </si>
  <si>
    <t xml:space="preserve">carga, manobra e descarga de tubos plásticos, dn 750 mm, em caminhão carroceria com guindauto (munck) 42,3 tm. af_02/2026</t>
  </si>
  <si>
    <t xml:space="preserve">carga, manobra e descarga de tubos plásticos, dn 900 mm, em caminhão carroceria com guindauto (munck) 11,7 tm. af_02/2026</t>
  </si>
  <si>
    <t xml:space="preserve">carga, manobra e descarga de tubos plásticos, dn 900 mm, em caminhão carroceria com guindauto (munck) 42,3 tm. af_02/2026</t>
  </si>
  <si>
    <t xml:space="preserve">carga, manobra e descarga de água em caminhão pipa 10 m³. af_02/2026</t>
  </si>
  <si>
    <t xml:space="preserve">carga, manobra e descarga de água em caminhão pipa 14 m³. af_02/2026</t>
  </si>
  <si>
    <t xml:space="preserve">carga, manobra e descarga de água em caminhão pipa 6 m³. af_02/2026</t>
  </si>
  <si>
    <t xml:space="preserve">carga, manobra e descarga manual de bloco ceramico furado na horizontal, em caminhão carroceria 15t. af_02/2026</t>
  </si>
  <si>
    <t xml:space="preserve">carga, manobra e descarga manual de bloco ceramico furado na horizontal, em caminhão carroceria 9t. af_02/2026</t>
  </si>
  <si>
    <t xml:space="preserve">carga, manobra e descarga manual de bloco ceramico furado na vertical, em caminhão carroceria 15t. af_02/2026</t>
  </si>
  <si>
    <t xml:space="preserve">carga, manobra e descarga manual de bloco ceramico furado na vertical, em caminhão carroceria 9t. af_02/2026</t>
  </si>
  <si>
    <t xml:space="preserve">carga, manobra e descarga manual de bloco de concreto, em caminhão carroceria 15t. af_02/2026</t>
  </si>
  <si>
    <t xml:space="preserve">carga, manobra e descarga manual de bloco de concreto, em caminhão carroceria 9t. af_02/2026</t>
  </si>
  <si>
    <t xml:space="preserve">carga, manobra e descarga manual de sacos de areia de 25 kg, em caminhão carroceria 15t. af_02/2026</t>
  </si>
  <si>
    <t xml:space="preserve">carga, manobra e descarga manual de sacos de areia de 25 kg, em caminhão carroceria 9t. af_02/2026</t>
  </si>
  <si>
    <t xml:space="preserve">carga, manobra e descarga manual de sacos de argamassa de 20 kg, em caminhão carroceria 15t. af_02/2026</t>
  </si>
  <si>
    <t xml:space="preserve">carga, manobra e descarga manual de sacos de argamassa de 20 kg, em caminhão carroceria 9t. af_02/2026</t>
  </si>
  <si>
    <t xml:space="preserve">carga, manobra e descarga manual de sacos de cimento de 50 kg, em caminhão carroceria 15t. af_02/2026</t>
  </si>
  <si>
    <t xml:space="preserve">carga, manobra e descarga manual de sacos de cimento de 50 kg, em caminhão carroceria 9t. af_02/2026</t>
  </si>
  <si>
    <t xml:space="preserve">carga, manobra e descarga manual de tijolo maciço, em caminhão carroceria 15t. af_02/2026</t>
  </si>
  <si>
    <t xml:space="preserve">carga, manobra e descarga manual de tijolo maciço, em caminhão carroceria 9t. af_02/2026</t>
  </si>
  <si>
    <t xml:space="preserve">carga, manobra e descarga manual de tubos plásticos, dn 150 mm, em caminhão carroceria 15t. af_02/2026</t>
  </si>
  <si>
    <t xml:space="preserve">carga, manobra e descarga manual de tubos plásticos, dn 150 mm, em caminhão carroceria 9t. af_02/2026</t>
  </si>
  <si>
    <t xml:space="preserve">carga, manobra e descarga manual de tubos plásticos, dn 200 mm, em caminhão carroceria 15t. af_02/2026</t>
  </si>
  <si>
    <t xml:space="preserve">carga, manobra e descarga manual de tubos plásticos, dn 200 mm, em caminhão carroceria 9t. af_02/2026</t>
  </si>
  <si>
    <t xml:space="preserve">carga, manobra e descarga manual de tubos plásticos, dn menor ou igual a 100 mm, em caminhão carroceria 15t. af_02/2026</t>
  </si>
  <si>
    <t xml:space="preserve">carga, manobra e descarga manual de tubos plásticos, dn menor ou igual a 100 mm, em caminhão carroceria 9t. af_02/2026</t>
  </si>
  <si>
    <t xml:space="preserve">carga, manobra e descarga mecanizada de paletes, em caminhão carroceria 15t. af_02/2026</t>
  </si>
  <si>
    <t xml:space="preserve">carga, manobra e descarga mecanizada de paletes, em caminhão carroceria 9t. af_02/2026</t>
  </si>
  <si>
    <t xml:space="preserve">transporte com caminhão basculante de 10 m³, em via interna (dentro do canteiro - unidade: m3xkm). af_02/2026</t>
  </si>
  <si>
    <t xml:space="preserve">transporte com caminhão basculante de 10 m³, em via interna a obra (unidade: txkm). af_02/2026</t>
  </si>
  <si>
    <t xml:space="preserve">transporte com caminhão basculante de 10 m³, em via urbana em leito natural (unidade: m3xkm). af_02/2026</t>
  </si>
  <si>
    <t xml:space="preserve">transporte com caminhão basculante de 10 m³, em via urbana em leito natural (unidade: txkm). af_02/2026</t>
  </si>
  <si>
    <t xml:space="preserve">transporte com caminhão basculante de 10 m³, em via urbana em revestimento primário (unidade: m3xkm). af_02/2026</t>
  </si>
  <si>
    <t xml:space="preserve">transporte com caminhão basculante de 10 m³, em via urbana em revestimento primário (unidade: txkm). af_02/2026</t>
  </si>
  <si>
    <t xml:space="preserve">transporte com caminhão basculante de 10 m³, em via urbana pavimentada, adicional para dmt excedente a 30 km (unidade: m3xkm). af_02/2026</t>
  </si>
  <si>
    <t xml:space="preserve">transporte com caminhão basculante de 10 m³, em via urbana pavimentada, adicional para dmt excedente a 30 km (unidade: txkm). af_02/2026</t>
  </si>
  <si>
    <t xml:space="preserve">transporte com caminhão basculante de 10 m³, em via urbana pavimentada, dmt até 30 km (unidade: m3xkm). af_02/2026</t>
  </si>
  <si>
    <t xml:space="preserve">transporte com caminhão basculante de 10 m³, em via urbana pavimentada, dmt até 30 km (unidade: txkm). af_02/2026</t>
  </si>
  <si>
    <t xml:space="preserve">transporte com caminhão basculante de 14 m³, em via interna (dentro do canteiro - unidade: txkm). af_02/2026</t>
  </si>
  <si>
    <t xml:space="preserve">transporte com caminhão basculante de 14 m³, em via interna (dentro do canteiro - unidade:m3xkm). af_02/2026</t>
  </si>
  <si>
    <t xml:space="preserve">transporte com caminhão basculante de 14 m³, em via urbana em leito natural (unidade: m3xkm). af_02/2026</t>
  </si>
  <si>
    <t xml:space="preserve">transporte com caminhão basculante de 14 m³, em via urbana em leito natural (unidade: txkm). af_02/2026</t>
  </si>
  <si>
    <t xml:space="preserve">transporte com caminhão basculante de 14 m³, em via urbana em revestimento primário (unidade: m3xkm). af_02/2026</t>
  </si>
  <si>
    <t xml:space="preserve">transporte com caminhão basculante de 14 m³, em via urbana em revestimento primário (unidade: txkm). af_02/2026</t>
  </si>
  <si>
    <t xml:space="preserve">transporte com caminhão basculante de 14 m³, em via urbana pavimentada, adicional para dmt excedente a 30 km (unidade: m3xkm). af_02/2026</t>
  </si>
  <si>
    <t xml:space="preserve">transporte com caminhão basculante de 14 m³, em via urbana pavimentada, adicional para dmt excedente a 30 km (unidade: txkm). af_02/2026</t>
  </si>
  <si>
    <t xml:space="preserve">transporte com caminhão basculante de 14 m³, em via urbana pavimentada, dmt até 30 km (unidade: m3xkm). af_02/2026</t>
  </si>
  <si>
    <t xml:space="preserve">transporte com caminhão basculante de 14 m³, em via urbana pavimentada, dmt até 30 km (unidade: txkm). af_02/2026</t>
  </si>
  <si>
    <t xml:space="preserve">transporte com caminhão basculante de 18 m³, em via interna (dentro do canteiro - unidade: m3xkm). af_02/2026</t>
  </si>
  <si>
    <t xml:space="preserve">transporte com caminhão basculante de 18 m³, em via interna (dentro do canteiro - unidade: txkm). af_02/2026</t>
  </si>
  <si>
    <t xml:space="preserve">transporte com caminhão basculante de 18 m³, em via urbana em leito natural (unidade: m3xkm). af_02/2026</t>
  </si>
  <si>
    <t xml:space="preserve">transporte com caminhão basculante de 18 m³, em via urbana em leito natural (unidade: txkm). af_02/2026</t>
  </si>
  <si>
    <t xml:space="preserve">transporte com caminhão basculante de 18 m³, em via urbana em revestimento primário (unidade: m3xkm). af_02/2026</t>
  </si>
  <si>
    <t xml:space="preserve">transporte com caminhão basculante de 18 m³, em via urbana em revestimento primário (unidade: txkm). af_02/2026</t>
  </si>
  <si>
    <t xml:space="preserve">transporte com caminhão basculante de 18 m³, em via urbana pavimentada, adicional para dmt excedente a 30 km (unidade: m3xkm). af_02/2026</t>
  </si>
  <si>
    <t xml:space="preserve">transporte com caminhão basculante de 18 m³, em via urbana pavimentada, adicional para dmt excedente a 30 km (unidade: txkm). af_02/2026</t>
  </si>
  <si>
    <t xml:space="preserve">transporte com caminhão basculante de 18 m³, em via urbana pavimentada, dmt até 30 km (unidade: m3xkm). af_02/2026</t>
  </si>
  <si>
    <t xml:space="preserve">transporte com caminhão basculante de 18 m³, em via urbana pavimentada, dmt até 30 km (unidade: txkm). af_02/2026</t>
  </si>
  <si>
    <t xml:space="preserve">transporte com caminhão basculante de 6 m³, em via interna (dentro do canteiro - unidade: m3xkm). af_02/2026</t>
  </si>
  <si>
    <t xml:space="preserve">transporte com caminhão basculante de 6 m³, em via interna (dentro do canteiro - unidade: txkm). af_02/2026</t>
  </si>
  <si>
    <t xml:space="preserve">transporte com caminhão basculante de 6 m³, em via urbana em leito natural (unidade: m3xkm). af_02/2026</t>
  </si>
  <si>
    <t xml:space="preserve">transporte com caminhão basculante de 6 m³, em via urbana em leito natural (unidade: txkm). af_02/2026</t>
  </si>
  <si>
    <t xml:space="preserve">transporte com caminhão basculante de 6 m³, em via urbana em revestimento primário (unidade: m3xkm). af_02/2026</t>
  </si>
  <si>
    <t xml:space="preserve">transporte com caminhão basculante de 6 m³, em via urbana em revestimento primário (unidade: txkm). af_02/2026</t>
  </si>
  <si>
    <t xml:space="preserve">transporte com caminhão basculante de 6 m³, em via urbana pavimentada, adicional para dmt excedente a 30 km (unidade: m3xkm). af_02/2026</t>
  </si>
  <si>
    <t xml:space="preserve">transporte com caminhão basculante de 6 m³, em via urbana pavimentada, adicional para dmt excedente a 30 km (unidade: txkm). af_02/2026</t>
  </si>
  <si>
    <t xml:space="preserve">transporte com caminhão basculante de 6 m³, em via urbana pavimentada, dmt até 30 km (unidade: m3xkm). Af_02/2026</t>
  </si>
  <si>
    <t xml:space="preserve">transporte com caminhão basculante de 6 m³, em via urbana pavimentada, dmt até 30 km (unidade: txkm). af_02/2026</t>
  </si>
  <si>
    <t xml:space="preserve">transporte com caminhão carroceria 15t de 10 m³, em via interna (dentro do canteiro) (unidade: txkm). af_02/2026</t>
  </si>
  <si>
    <t xml:space="preserve">transporte com caminhão carroceria 15t de 10 m³, em via urbana em leito natural (unidade: txkm). af_02/2026</t>
  </si>
  <si>
    <t xml:space="preserve">transporte com caminhão carroceria 15t de 10 m³, em via urbana em revestimento primário (unidade: txkm). af_02/2026</t>
  </si>
  <si>
    <t xml:space="preserve">transporte com caminhão carroceria 15t de 10 m³, em via urbana pavimentada, adicional para dmt excedente a 30 km (unidade: txkm). af_02/2026</t>
  </si>
  <si>
    <t xml:space="preserve">transporte com caminhão carroceria 15t de 10 m³, em via urbana pavimentada, dmt até 30km (unidade: txkm). af_02/2026</t>
  </si>
  <si>
    <t xml:space="preserve">transporte com caminhão carroceria 9t, em via interna (dentro do canteiro - unidade: txkm). af_02/2026</t>
  </si>
  <si>
    <t xml:space="preserve">transporte com caminhão carroceria 9t, em via urbana em leito natural (unidade: txkm). af_02/2026</t>
  </si>
  <si>
    <t xml:space="preserve">transporte com caminhão carroceria 9t, em via urbana em revestimento primário (unidade: txkm). af_02/2026</t>
  </si>
  <si>
    <t xml:space="preserve">transporte com caminhão carroceria 9t, em via urbana pavimentada, adicional para dmt excedente a 30 km (unidade: txkm). af_02/2026</t>
  </si>
  <si>
    <t xml:space="preserve">transporte com caminhão carroceria 9t, em via urbana pavimentada, dmt até 30km (unidade: txkm). af_02/2026</t>
  </si>
  <si>
    <t xml:space="preserve">transporte com caminhão carroceria com guindauto (munck), momento máximo de carga 11,7 tm, em via interna (dentro do canteiro - unidade: txkm). af_02/2026</t>
  </si>
  <si>
    <t xml:space="preserve">transporte com caminhão carroceria com guindauto (munck), momento máximo de carga 11,7 tm, em via urbana em leito natural (unidade: txkm). af_02/2026</t>
  </si>
  <si>
    <t xml:space="preserve">transporte com caminhão carroceria com guindauto (munck), momento máximo de carga 11,7 tm, em via urbana em revestimento primário (unidade: txkm). af_02/2026</t>
  </si>
  <si>
    <t xml:space="preserve">transporte com caminhão carroceria com guindauto (munck), momento máximo de carga 11,7 tm, em via urbana pavimentada, adicional para dmt excedente a 30 km (unidade: txkm). af_02/2026</t>
  </si>
  <si>
    <t xml:space="preserve">transporte com caminhão carroceria com guindauto (munck), momento máximo de carga 11,7 tm, em via urbana pavimentada, dmt até 30km (unidade: txkm). af_02/2026</t>
  </si>
  <si>
    <t xml:space="preserve">transporte com caminhão carroceria com guindauto (munck), momento máximo de carga 42,3 tm, em via interna (dentro do canteiro) (unidade: txkm). af_02/2026</t>
  </si>
  <si>
    <t xml:space="preserve">transporte com caminhão carroceria com guindauto (munck), momento máximo de carga 42,3 tm, em via urbana em leito natural (unidade: txkm). af_02/2026</t>
  </si>
  <si>
    <t xml:space="preserve">transporte com caminhão carroceria com guindauto (munck), momento máximo de carga 42,3 tm, em via urbana em revestimento primário (unidade: txkm). af_02/2026</t>
  </si>
  <si>
    <t xml:space="preserve">transporte com caminhão carroceria com guindauto (munck), momento máximo de carga 42,3 tm, em via urbana pavimentada, adicional para dmt excedente a 30 km (unidade: txkm). af_02/2026</t>
  </si>
  <si>
    <t xml:space="preserve">transporte com caminhão carroceria com guindauto (munck), momento máximo de carga 42,3 tm, em via urbana pavimentada, dmt até 30km (unidade: txkm). af_02/2026</t>
  </si>
  <si>
    <t xml:space="preserve">transporte com caminhão pipa de 10 m³, em via interna (dentro do canteiro - unidade: m3xkm). af_02/2026</t>
  </si>
  <si>
    <t xml:space="preserve">transporte com caminhão pipa de 10 m³, em via urbana em leito natural (unidade: m3xkm). af_02/2026</t>
  </si>
  <si>
    <t xml:space="preserve">transporte com caminhão pipa de 10 m³, em via urbana em revestimento primário (unidade: m3xkm). af_02/2026</t>
  </si>
  <si>
    <t xml:space="preserve">transporte com caminhão pipa de 10 m³, em via urbana pavimentada, adicional para dmt excedente a 30 km (unidade: m3xkm). af_02/2026</t>
  </si>
  <si>
    <t xml:space="preserve">transporte com caminhão pipa de 10 m³, em via urbana pavimentada, dmt até 30km (unidade: m3xkm). af_02/2026</t>
  </si>
  <si>
    <t xml:space="preserve">transporte com caminhão pipa de 14 m³, em via interna (dentro do canteiro) (unidade: m³xkm). af_02/2026</t>
  </si>
  <si>
    <t xml:space="preserve">transporte com caminhão pipa de 14 m³, em via urbana em leito natural (unidade: m³xkm). af_02/2026</t>
  </si>
  <si>
    <t xml:space="preserve">transporte com caminhão pipa de 14 m³, em via urbana em revestimento primário (unidade: m³xkm). af_02/2026</t>
  </si>
  <si>
    <t xml:space="preserve">transporte com caminhão pipa de 14 m³, em via urbana pavimentada, adicional para dmt excedente a 30 km (unidade: m³xkm). af_02/2026</t>
  </si>
  <si>
    <t xml:space="preserve">transporte com caminhão pipa de 14 m³, em via urbana pavimentada, dmt até 30km (unidade: m³xkm). af_02/2026</t>
  </si>
  <si>
    <t xml:space="preserve">transporte com caminhão pipa de 6 m³, em via interna (dentro do canteiro - unidade: m3xkm). af_02/2026</t>
  </si>
  <si>
    <t xml:space="preserve">transporte com caminhão pipa de 6 m³, em via urbana em leito natural (unidade: m3xkm). af_02/2026</t>
  </si>
  <si>
    <t xml:space="preserve">transporte com caminhão pipa de 6 m³, em via urbana em revestimento primário (unidade: m3xkm). af_02/2026</t>
  </si>
  <si>
    <t xml:space="preserve">transporte com caminhão pipa de 6 m³, em via urbana pavimentada, adicional para dmt excedente a 30 km (unidade: m3xkm). af_02/2026</t>
  </si>
  <si>
    <t xml:space="preserve">transporte com caminhão pipa de 6 m³, em via urbana pavimentada, dmt até 30km (unidade: m3xkm). af_02/2026</t>
  </si>
  <si>
    <t xml:space="preserve">transporte com caminhão poliguindaste simples 8 t de 8 m³, em via interna (dentro do canteiro) (unidade: m³xkm). af_02/2026</t>
  </si>
  <si>
    <t xml:space="preserve">transporte com caminhão poliguindaste simples 8 t de 8 m³, em via urbana em leito natural (unidade: m³xkm). af_02/2026</t>
  </si>
  <si>
    <t xml:space="preserve">transporte com caminhão poliguindaste simples 8 t de 8 m³, em via urbana em revestimento primário (unidade: m³xkm). af_02/2026</t>
  </si>
  <si>
    <t xml:space="preserve">transporte com caminhão poliguindaste simples 8 t de 8 m³, em via urbana pavimentada, adicional para dmt excedente a 30 km (unidade: m³xkm). af_02/2026</t>
  </si>
  <si>
    <t xml:space="preserve">transporte com caminhão poliguindaste simples 8 t de 8 m³, em via urbana pavimentada, dmt até 30km (unidade: m³xkm). af_02/2026</t>
  </si>
  <si>
    <t xml:space="preserve">transporte com caminhão tanque de transporte de material asfáltico de 20000 l, em via urbana em leito natural (unidade: txkm). af_02/2026</t>
  </si>
  <si>
    <t xml:space="preserve">transporte com caminhão tanque de transporte de material asfáltico de 20000 l, em via urbana em revestimento primário (unidade: txkm). af_02/2026</t>
  </si>
  <si>
    <t xml:space="preserve">transporte com caminhão tanque de transporte de material asfáltico de 20000 l, em via urbana pavimentada, adicional para dmt excedente a 30 km (unidade: txkm). af_02/2026</t>
  </si>
  <si>
    <t xml:space="preserve">transporte com caminhão tanque de transporte de material asfáltico de 20000 l, em via urbana pavimentada, dmt até 30km (unidade: txkm). af_02/2026</t>
  </si>
  <si>
    <t xml:space="preserve">transporte com caminhão tanque de transporte de material asfáltico de 30000 l, em via urbana em leito natural (unidade: txkm). af_02/2026</t>
  </si>
  <si>
    <t xml:space="preserve">transporte com caminhão tanque de transporte de material asfáltico de 30000 l, em via urbana em revestimento primário (unidade: txkm). af_02/2026</t>
  </si>
  <si>
    <t xml:space="preserve">transporte com caminhão tanque de transporte de material asfáltico de 30000 l, em via urbana pavimentada, adicional para dmt excedente a 30 km (unidade: txkm). af_02/2026</t>
  </si>
  <si>
    <t xml:space="preserve">transporte com caminhão tanque de transporte de material asfáltico de 30000 l, em via urbana pavimentada, dmt até 30km (unidade: txkm). af_02/2026</t>
  </si>
  <si>
    <t xml:space="preserve">transporte com cavalo mecânico e semirreboque 30 t, em via interna (dentro do canteiro) (unidade: txkm). af_02/2026</t>
  </si>
  <si>
    <t xml:space="preserve">transporte com cavalo mecânico e semirreboque 30 t, em via urbana em leito natural (unidade: txkm). af_02/2026</t>
  </si>
  <si>
    <t xml:space="preserve">transporte com cavalo mecânico e semirreboque 30 t, em via urbana em revestimento primário (unidade: txkm). af_02/2026</t>
  </si>
  <si>
    <t xml:space="preserve">transporte com cavalo mecânico e semirreboque 30 t, em via urbana pavimentada, adicional para dmt excedente a 30 km (unidade: txkm). af_02/2026</t>
  </si>
  <si>
    <t xml:space="preserve">transporte com cavalo mecânico e semirreboque 30 t, em via urbana pavimentada, dmt até 30km (unidade: txkm). af_02/2026</t>
  </si>
  <si>
    <t xml:space="preserve">pavimento com tratamento superficial duplo, com cap 150/200 e rolo compactador de pneus. af_11/2025</t>
  </si>
  <si>
    <t xml:space="preserve">pavimento com tratamento superficial duplo, com cap 150/200 e rolo compactador tandem. af_11/2025</t>
  </si>
  <si>
    <t xml:space="preserve">pavimento com tratamento superficial duplo, com emulsão asfáltica rr-2c e rolo compactador de pneus. af_11/2025</t>
  </si>
  <si>
    <t xml:space="preserve">pavimento com tratamento superficial duplo, com emulsão asfáltica rr-2c e rolo compactador tandem. af_11/2025</t>
  </si>
  <si>
    <t xml:space="preserve">pavimento com tratamento superficial duplo, com emulsão asfáltica rr-2c, com banho diluído e rolo compactador de pneus. af_11/2025</t>
  </si>
  <si>
    <t xml:space="preserve">pavimento com tratamento superficial duplo, com emulsão asfáltica rr-2c, com banho diluído e rolo compactador tandem. af_11/2025</t>
  </si>
  <si>
    <t xml:space="preserve">pavimento com tratamento superficial duplo, com emulsão asfáltica rr-2c, com capa selante e rolo compactador de pneus. af_11/2025</t>
  </si>
  <si>
    <t xml:space="preserve">pavimento com tratamento superficial duplo, com emulsão asfáltica rr-2c, com capa selante e rolo compactador tandem. af_11/2025</t>
  </si>
  <si>
    <t xml:space="preserve">pavimento com tratamento superficial simples, com cap 150/200 e rolo compactador de pneus. af_11/2025</t>
  </si>
  <si>
    <t xml:space="preserve">pavimento com tratamento superficial simples, com cap 150/200 e rolo compactador tandem. af_11/2025</t>
  </si>
  <si>
    <t xml:space="preserve">pavimento com tratamento superficial simples, com emulsão asfáltica rr-2c e rolo compactador de pneus. af_11/2025</t>
  </si>
  <si>
    <t xml:space="preserve">pavimento com tratamento superficial simples, com emulsão asfáltica rr-2c e rolo compactador tandem. af_11/2025</t>
  </si>
  <si>
    <t xml:space="preserve">pavimento com tratamento superficial simples, com emulsão asfáltica rr-2c, com banho diluído e rolo compactador de pneus. af_11/2025</t>
  </si>
  <si>
    <t xml:space="preserve">pavimento com tratamento superficial simples, com emulsão asfálticaa rr-2c, com banho diluído e rolo compactador tandem. af_11/2025</t>
  </si>
  <si>
    <t xml:space="preserve">pavimento com tratamento superficial triplo, com cap 150/200 e rolo compactador de pneus. af_11/2025</t>
  </si>
  <si>
    <t xml:space="preserve">pavimento com tratamento superficial triplo, com cap 150/200 e rolo compactador tandem. af_11/2025</t>
  </si>
  <si>
    <t xml:space="preserve">pavimento com tratamento superficial triplo, com emulsão asfáltica rr-2c e rolo compactador de pneus. af_11/2025</t>
  </si>
  <si>
    <t xml:space="preserve">pavimento com tratamento superficial triplo, com emulsão asfáltica rr-2c e rolo compactador tandem. af_11/2025</t>
  </si>
  <si>
    <t xml:space="preserve">pavimento com tratamento superficial triplo, com emulsão asfáltica rr-2c, com banho diluído e rolo compactador de pneus. af_11/2025</t>
  </si>
  <si>
    <t xml:space="preserve">pavimento com tratamento superficial triplo, com emulsão asfáltica rr-2c, com banho diluído e rolo compactador tandem. af_11/2025</t>
  </si>
  <si>
    <t xml:space="preserve">pavimento com tratamento superficial triplo, com emulsão asfáltica rr-2c, com capa selante e rolo compactador de pneus. af_11/2025</t>
  </si>
  <si>
    <t xml:space="preserve">pavimento com tratamento superficial triplo, com emulsão asfáltica rr-2c, com capa selante e rolo compactador tandem. af_11/2025</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</si>
  <si>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</si>
  <si>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</si>
  <si>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</si>
  <si>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</si>
  <si>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</si>
  <si>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</si>
  <si>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</si>
  <si>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</si>
  <si>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</si>
  <si>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</si>
  <si>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</si>
  <si>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</si>
  <si>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</si>
  <si>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</si>
  <si>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</si>
  <si>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</si>
  <si>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</si>
  <si>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</si>
  <si>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</si>
  <si>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</si>
  <si>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</si>
  <si>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</si>
  <si>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</si>
  <si>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</si>
  <si>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</si>
  <si>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</si>
  <si>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</si>
  <si>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</si>
  <si>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</si>
  <si>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</si>
  <si>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</si>
  <si>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</si>
  <si>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</si>
  <si>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</si>
  <si>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</si>
  <si>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</si>
  <si>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</si>
  <si>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</si>
  <si>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</si>
  <si>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</si>
  <si>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</si>
  <si>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</si>
  <si>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</si>
  <si>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</si>
  <si>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</si>
  <si>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</si>
  <si>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</si>
  <si>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</si>
  <si>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</si>
  <si>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</si>
  <si>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</si>
  <si>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</si>
  <si>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</si>
  <si>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</si>
  <si>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</si>
  <si>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</si>
  <si>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</si>
  <si>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</si>
  <si>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</si>
  <si>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</si>
  <si>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</si>
  <si>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</si>
  <si>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</si>
  <si>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</si>
  <si>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</si>
  <si>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</si>
  <si>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</si>
  <si>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</si>
  <si>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</si>
  <si>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</si>
  <si>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</si>
  <si>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</si>
  <si>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</si>
  <si>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</si>
  <si>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</si>
  <si>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</si>
  <si>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</si>
  <si>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</si>
  <si>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</si>
  <si>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</si>
  <si>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</si>
  <si>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</si>
  <si>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acompanhamento topografico para execução de tunnel liner em chapa galvanizada. af_10/2025</t>
  </si>
  <si>
    <t xml:space="preserve">chapa galvanizada com ou sem revestimento epóxi, diâmetro 1,4 m, espessura de 2,2 mm, para tunnel liner horizontal - fornecimento e instalação. af_10/2025</t>
  </si>
  <si>
    <t xml:space="preserve">chapa galvanizada com ou sem revestimento epóxi, diâmetro 1,4 m, espessura de 2,7 mm, para tunnel liner horizontal - fornecimento e instalação. af_10/2025</t>
  </si>
  <si>
    <t xml:space="preserve">chapa galvanizada com ou sem revestimento epóxi, diâmetro 1,6 m, espessura de 2,2 mm, para tunnel liner horizontal - fornecimento e instalação. af_10/2025</t>
  </si>
  <si>
    <t xml:space="preserve">chapa galvanizada com ou sem revestimento epóxi, diâmetro 1,6 m, espessura de 2,7 mm, para tunnel liner horizontal - fornecimento e instalação. af_10/2025</t>
  </si>
  <si>
    <t xml:space="preserve">chapa galvanizada com ou sem revestimento epóxi, diâmetro 1,8 m, espessura de 2,2 mm, para tunnel liner horizontal - fornecimento e instalação. af_10/2025</t>
  </si>
  <si>
    <t xml:space="preserve">chapa galvanizada com ou sem revestimento epóxi, diâmetro 1,8 m, espessura de 2,7 mm, para tunnel liner horizontal - fornecimento e instalação. af_10/2025</t>
  </si>
  <si>
    <t xml:space="preserve">chapa galvanizada com ou sem revestimento epóxi, diâmetro 1,8 m, espessura de 3,4 mm, para tunnel liner horizontal - fornecimento e instalação. af_10/2025</t>
  </si>
  <si>
    <t xml:space="preserve">chapa galvanizada com ou sem revestimento epóxi, diâmetro 2 m, espessura de 2,2 mm, para tunnel liner horizontal - fornecimento e instalação. af_10/2025</t>
  </si>
  <si>
    <t xml:space="preserve">chapa galvanizada com ou sem revestimento epóxi, diâmetro 2 m, espessura de 2,7 mm, para tunnel liner horizontal - fornecimento e instalação. af_10/2025</t>
  </si>
  <si>
    <t xml:space="preserve">chapa galvanizada com ou sem revestimento epóxi, diâmetro 2 m, espessura de 3,4 mm, para tunnel liner horizontal - fornecimento e instalação. af_10/2025</t>
  </si>
  <si>
    <t xml:space="preserve">chapa galvanizada com ou sem revestimento epóxi, diâmetro 2,2 m, espessura de 2,2 mm, para tunnel liner horizontal - fornecimento e instalação. af_10/2025</t>
  </si>
  <si>
    <t xml:space="preserve">chapa galvanizada com ou sem revestimento epóxi, diâmetro 2,2 m, espessura de 2,7 mm, para tunnel liner horizontal - fornecimento e instalação. af_10/2025</t>
  </si>
  <si>
    <t xml:space="preserve">chapa galvanizada com ou sem revestimento epóxi, diâmetro 2,2 m, espessura de 3,4 mm, para tunnel liner horizontal - fornecimento e instalação. af_10/2025</t>
  </si>
  <si>
    <t xml:space="preserve">chapa galvanizada com ou sem revestimento epóxi, diâmetro 2,4 m, espessura de 2,2 mm, para tunnel liner horizontal - fornecimento e instalação. af_10/2025</t>
  </si>
  <si>
    <t xml:space="preserve">chapa galvanizada com ou sem revestimento epóxi, diâmetro 2,4 m, espessura de 2,7 mm, para tunnel liner horizontal - fornecimento e instalação. af_10/2025</t>
  </si>
  <si>
    <t xml:space="preserve">chapa galvanizada com ou sem revestimento epóxi, diâmetro 2,4 m, espessura de 3,4 mm, para tunnel liner horizontal - fornecimento e instalação. af_10/2025</t>
  </si>
  <si>
    <t xml:space="preserve">chapa galvanizada com ou sem revestimento epóxi, diâmetro 2,4 m, espessura de 3,9 mm, para tunnel liner horizontal - fornecimento e instalação. af_10/2025</t>
  </si>
  <si>
    <t xml:space="preserve">chapa galvanizada com ou sem revestimento epóxi, diâmetro 2,6 m, espessura de 2,2 mm, para tunnel liner horizontal - fornecimento e instalação. af_10/2025</t>
  </si>
  <si>
    <t xml:space="preserve">chapa galvanizada com ou sem revestimento epóxi, diâmetro 2,6 m, espessura de 2,7 mm, para tunnel liner horizontal - fornecimento e instalação. af_10/2025</t>
  </si>
  <si>
    <t xml:space="preserve">chapa galvanizada com ou sem revestimento epóxi, diâmetro 2,6 m, espessura de 3,4 mm, para tunnel liner horizontal - fornecimento e instalação. af_10/2025</t>
  </si>
  <si>
    <t xml:space="preserve">chapa galvanizada com ou sem revestimento epóxi, diâmetro 2,6 m, espessura de 3,9 mm, para tunnel liner horizontal - fornecimento e instalação. af_10/2025</t>
  </si>
  <si>
    <t xml:space="preserve">chapa galvanizada com ou sem revestimento epóxi, diâmetro 2,8 m, espessura de 2,2 mm, para tunnel liner horizontal - fornecimento e instalação. af_10/2025</t>
  </si>
  <si>
    <t xml:space="preserve">chapa galvanizada com ou sem revestimento epóxi, diâmetro 2,8 m, espessura de 2,7 mm, para tunnel liner horizontal - fornecimento e instalação. af_10/2025</t>
  </si>
  <si>
    <t xml:space="preserve">chapa galvanizada com ou sem revestimento epóxi, diâmetro 2,8 m, espessura de 3,4 mm, para tunnel liner horizontal - fornecimento e instalação. af_10/2025</t>
  </si>
  <si>
    <t xml:space="preserve">chapa galvanizada com ou sem revestimento epóxi, diâmetro 2,8 m, espessura de 3,9 mm, para tunnel liner horizontal - fornecimento e instalação. af_10/2025</t>
  </si>
  <si>
    <t xml:space="preserve">chapa galvanizada com ou sem revestimento epóxi, diâmetro 3 m, espessura de 2,2 mm, para tunnel liner horizontal - fornecimento e instalação. af_10/2025</t>
  </si>
  <si>
    <t xml:space="preserve">chapa galvanizada com ou sem revestimento epóxi, diâmetro 3 m, espessura de 2,7 mm, para tunnel liner horizontal ou vertical - fornecimento e instalação. af_10/2025</t>
  </si>
  <si>
    <t xml:space="preserve">chapa galvanizada com ou sem revestimento epóxi, diâmetro 3 m, espessura de 3,4 mm, para tunnel liner horizontal - fornecimento e instalação. af_10/2025</t>
  </si>
  <si>
    <t xml:space="preserve">chapa galvanizada com ou sem revestimento epóxi, diâmetro 3 m, espessura de 3,9 mm, para tunnel liner horizontal - fornecimento e instalação. af_10/2025</t>
  </si>
  <si>
    <t xml:space="preserve">chapa galvanizada com ou sem revestimento epóxi, diâmetro 3,2 m, espessura de 2,7 mm, para tunnel liner vertical - fornecimento e instalação. af_10/2025</t>
  </si>
  <si>
    <t xml:space="preserve">chapa galvanizada com ou sem revestimento epóxi, diâmetro 3,4 m, espessura de 2,7 mm, para tunnel liner vertical - fornecimento e instalação. af_10/2025</t>
  </si>
  <si>
    <t xml:space="preserve">chapa galvanizada com ou sem revestimento epóxi, diâmetro 3,6 m, espessura de 2,7 mm, para tunnel liner vertical - fornecimento e instalação. af_10/2025</t>
  </si>
  <si>
    <t xml:space="preserve">chapa galvanizada com ou sem revestimento epóxi, diâmetro 3,8 m, espessura de 2,7 mm, para tunnel liner vertical - fornecimento e instalação. af_10/2025</t>
  </si>
  <si>
    <t xml:space="preserve">escavação manual de tunnel liner em solo de primeira categoria. af_10/2025</t>
  </si>
  <si>
    <t xml:space="preserve">escavação manual de tunnel liner em solo de segunda categoria. af_10/2025</t>
  </si>
  <si>
    <t xml:space="preserve">injeção de argamassa fluida solo cimento na execução de tunnel liner - exclusive argamassa. af_10/2025</t>
  </si>
  <si>
    <t xml:space="preserve">vedação com espuma dura ou produto similar nas juntas ou emendas das chapas de tunnel liner. af_10/2025</t>
  </si>
  <si>
    <t xml:space="preserve">usinagem de brita graduada simples. af_09/2025</t>
  </si>
  <si>
    <t xml:space="preserve">usinagem de brita graduada tratada com cimento. af_09/2025</t>
  </si>
  <si>
    <t xml:space="preserve">usinagem de concreto asfáltico com cap 50/70 para camada de rolamento, padrão dnit faixa c, em usina de asfalto gravimétrica de 150 ton/h. af_09/2025</t>
  </si>
  <si>
    <t xml:space="preserve">usinagem de concreto asfáltico com cap 50/70, para camada de binder, padrão dnit faixa b, em usina de asfalto contínua de 140 ton/h. af_09/2025</t>
  </si>
  <si>
    <t xml:space="preserve">usinagem de concreto asfáltico com cap 50/70, para camada de binder, padrão dnit faixa b, em usina de asfalto contínua de 80 ton/h. af_09/2025</t>
  </si>
  <si>
    <t xml:space="preserve">usinagem de concreto asfáltico com cap 50/70, para camada de binder, padrão dnit faixa b, em usina de asfalto gravimétrica de 150 ton/h. af_09/2025</t>
  </si>
  <si>
    <t xml:space="preserve">usinagem de concreto asfáltico com cap 50/70, para camada de rolamento, padrão dnit faixa c, em usina de asfalto contínua de 140 ton/h. af_09/2025</t>
  </si>
  <si>
    <t xml:space="preserve">usinagem de concreto asfáltico com cap 50/70, para camada de rolamento, padrão dnit faixa c, em usina de asfalto contínua de 80 ton/h. af_09/2025</t>
  </si>
  <si>
    <t xml:space="preserve">usinagem de concreto para compactação com rolo. af_09/2025</t>
  </si>
  <si>
    <t xml:space="preserve">usinagem de microrrevestimento, padrão dnit faixa 2. af_09/2025</t>
  </si>
  <si>
    <t xml:space="preserve">usinagem de microrrevestimento, padrão dnit faixa 3. af_09/2025</t>
  </si>
  <si>
    <t xml:space="preserve">usinagem de pré misturado a frio, para camada de binder, padrão dnit faixa b. af_09/2025</t>
  </si>
  <si>
    <t xml:space="preserve">usinagem de pré misturado a frio, para camada de rolamento, padrão dnit faixa c. af_09/2025</t>
  </si>
  <si>
    <t xml:space="preserve">usinagem de solo brita 40%-60% com 4% de cimento, utilizando brita comercial. af_09/2025</t>
  </si>
  <si>
    <t xml:space="preserve">usinagem de solo brita 40%-60% com 6% de cimento, utilizando brita comercial. af_09/2025</t>
  </si>
  <si>
    <t xml:space="preserve">usinagem de solo brita 40%-60% com 8% de cimento, utilizando brita comercial. af_09/2025</t>
  </si>
  <si>
    <t xml:space="preserve">usinagem de solo brita 40%-60%, utilizando brita comercial. af_09/2025</t>
  </si>
  <si>
    <t xml:space="preserve">usinagem de solo brita 50%-50% com 4% de cimento, utilizando brita comercial. af_09/2025</t>
  </si>
  <si>
    <t xml:space="preserve">usinagem de solo brita 50%-50% com 6% de cimento, utilizando brita comercial. af_09/2025</t>
  </si>
  <si>
    <t xml:space="preserve">usinagem de solo brita 50%-50% com 8% de cimento, utilizando brita comercial. af_09/2025</t>
  </si>
  <si>
    <t xml:space="preserve">usinagem de solo brita 50%-50%, utilizando brita comercial. af_09/2025</t>
  </si>
  <si>
    <t xml:space="preserve">usinagem de solo jazida melhorado com cimento 2%. af_09/2025</t>
  </si>
  <si>
    <t xml:space="preserve">usinagem de solo jazida melhorado com cimento 3%. af_09/2025</t>
  </si>
  <si>
    <t xml:space="preserve">usinagem de solo jazida melhorado com cimento 4%. af_09/2025</t>
  </si>
  <si>
    <t xml:space="preserve">usinagem de solo jazida melhorado com cimento 6%. af_09/2025</t>
  </si>
  <si>
    <t xml:space="preserve">usinagem de solo  jazida melhorado com cimento 8%. af_09/2025</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</si>
  <si>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</si>
  <si>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</si>
  <si>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</si>
  <si>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</si>
  <si>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</si>
  <si>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</si>
  <si>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</si>
  <si>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</si>
  <si>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</si>
  <si>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</si>
  <si>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</si>
  <si>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</si>
  <si>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</si>
  <si>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</si>
  <si>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</si>
  <si>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</si>
  <si>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</si>
  <si>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</si>
  <si>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</si>
  <si>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</si>
  <si>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</si>
  <si>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</si>
  <si>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</si>
  <si>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</si>
  <si>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</si>
  <si>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INSUMOS</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</si>
  <si>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</si>
  <si>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</si>
  <si>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</si>
  <si>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</si>
  <si>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</si>
  <si>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box em l de correr, com vidro temperado 8 mm, 90x90x190 cm, 2 folhas fixas, 2 folhas móveis, perfis e ferragens em alumínio. af_11/2025</t>
  </si>
  <si>
    <t xml:space="preserve">box frontal de correr, com vidro temperado 8 mm, 190x100cm, 1 folha fixa, 1 folha móvel, perfis e ferragens em alumínio. af_11/2025</t>
  </si>
  <si>
    <t xml:space="preserve">espelho cristal, espessura 4 mm, aderido com adesivo fixa espelho e fita dupla-face, com moldura de madeira aparafusada na parede, com área maior que 1,0 m2. af_11/2025</t>
  </si>
  <si>
    <t xml:space="preserve">espelho cristal, espessura 4 mm, aderido com adesivo fixa espelho fita dupla-face, com moldura de madeira aparafusada na parede, com área menor ou igual a 1,0 m2. af_11/2025</t>
  </si>
  <si>
    <t xml:space="preserve">espelho cristal, espessura 4 mm, aderido com adesivo fixa espelho, com moldura de madeira aparafusada na parede, com área maior que 1,0 m2. af_11/2025</t>
  </si>
  <si>
    <t xml:space="preserve">espelho cristal, espessura 4 mm, aderido com adesivo fixa espelho, com moldura de madeira aparafusada na parede, com área menor ou igual a 1,0 m2. af_11/2025</t>
  </si>
  <si>
    <t xml:space="preserve">espelho cristal, espessura 4 mm, sem moldura, aderido com adesivo fixa espelho e fita dupla-face. af_11/2025</t>
  </si>
  <si>
    <t xml:space="preserve">espelho cristal, espessura 4 mm, sem moldura, aderido com adesivo fixa espelho. af_11/2025</t>
  </si>
  <si>
    <t xml:space="preserve">espelho cristal, espessura 4 mm, sem moldura, aparafusado com botão de rosca interna, com área maior que 1,0 m2.. af_11/2025</t>
  </si>
  <si>
    <t xml:space="preserve">instalação de vidro aramado, e = 6 mm, em esquadria de alumínio ou pvc, fixado com baguete. af_11/2025</t>
  </si>
  <si>
    <t xml:space="preserve">instalação de vidro aramado, e = 7 mm, em esquadria de alumínio ou pvc, fixado com baguete. af_11/2025</t>
  </si>
  <si>
    <t xml:space="preserve">instalação de vidro impresso, e = 4 mm, em esquadria de alumínio ou pvc, fixado com baguete. af_11/2025</t>
  </si>
  <si>
    <t xml:space="preserve">instalação de vidro impresso, e = 4 mm, em esquadria de madeira, fixado com baguete. af_11/2025</t>
  </si>
  <si>
    <t xml:space="preserve">instalação de vidro laminado, e = 12 mm (4+4+4), encaixado em perfil u. af_11/2025</t>
  </si>
  <si>
    <t xml:space="preserve">instalação de vidro laminado, e = 12 mm (4+4+4), fixado com silicone estrutural. af_11/2025</t>
  </si>
  <si>
    <t xml:space="preserve">instalação de vidro laminado, e = 15 mm (5+5+5), encaixado em perfil u. af_11/2025</t>
  </si>
  <si>
    <t xml:space="preserve">instalação de vidro laminado, e = 15 mm (5+5+5), fixado com silicone estrutural. af_11/2025</t>
  </si>
  <si>
    <t xml:space="preserve">instalação de vidro laminado, e = 8 mm (4+4), encaixado em perfil u. af_11/2025</t>
  </si>
  <si>
    <t xml:space="preserve">instalação de vidro laminado, e = 8 mm (4+4), fixado com silicone estrutural. af_11/2025</t>
  </si>
  <si>
    <t xml:space="preserve">instalação de vidro liso fumê, e = 4 mm, em esquadria de alumínio ou pvc, fixado com baguete. af_11/2025</t>
  </si>
  <si>
    <t xml:space="preserve">instalação de vidro liso fumê, e = 4 mm, em esquadria de madeira, fixado com baguete. af_11/2025</t>
  </si>
  <si>
    <t xml:space="preserve">instalação de vidro liso fumê, e = 5 mm, em esquadria de alumínio ou pvc, fixado com baguete. af_11/2025</t>
  </si>
  <si>
    <t xml:space="preserve">instalação de vidro liso fumê, e = 5 mm, em esquadria de madeira, fixado com baguete. af_11/2025</t>
  </si>
  <si>
    <t xml:space="preserve">instalação de vidro liso fumê, e = 6 mm, em esquadria de alumínio ou pvc, fixado com baguete. af_11/2025</t>
  </si>
  <si>
    <t xml:space="preserve">instalação de vidro liso fumê, e = 6 mm, em esquadria de madeira, fixado com baguete. af_11/2025</t>
  </si>
  <si>
    <t xml:space="preserve">instalação de vidro liso incolor, e = 10 mm, em esquadria de alumínio ou pvc, fixado com baguete. af_11/2025</t>
  </si>
  <si>
    <t xml:space="preserve">instalação de vidro liso incolor, e = 10 mm, em esquadria de madeira, fixado com baguete. af_11/2025</t>
  </si>
  <si>
    <t xml:space="preserve">instalação de vidro liso incolor, e = 3 mm, em esquadria de alumínio ou pvc, fixado com baguete. af_11/2025</t>
  </si>
  <si>
    <t xml:space="preserve">instalação de vidro liso incolor, e = 3 mm, em esquadria de madeira, fixado com baguete. af_11/2025</t>
  </si>
  <si>
    <t xml:space="preserve">instalação de vidro liso incolor, e = 4 mm, em esquadria de alumínio ou pvc, fixado com baguete. af_11/2025</t>
  </si>
  <si>
    <t xml:space="preserve">instalação de vidro liso incolor, e = 4 mm, em esquadria de madeira, fixado com baguete. af_11/2025</t>
  </si>
  <si>
    <t xml:space="preserve">instalação de vidro liso incolor, e = 5 mm, em esquadria de alumínio ou pvc, fixado com baguete. af_11/2025</t>
  </si>
  <si>
    <t xml:space="preserve">instalação de vidro liso incolor, e = 5 mm, em esquadria de madeira, fixado com baguete. af_11/2025</t>
  </si>
  <si>
    <t xml:space="preserve">instalação de vidro liso incolor, e = 6 mm, em esquadria de alumínio ou pvc, fixado com baguete. af_11/2025</t>
  </si>
  <si>
    <t xml:space="preserve">instalação de vidro liso incolor, e = 6 mm, em esquadria de madeira, fixado com baguete. af_11/2025</t>
  </si>
  <si>
    <t xml:space="preserve">instalação de vidro liso incolor, e = 8 mm, em esquadria de alumínio ou pvc, fixado com baguete. af_11/2025</t>
  </si>
  <si>
    <t xml:space="preserve">instalação de vidro liso incolor, e = 8 mm, em esquadria de madeira, fixado com baguete. af_11/2025</t>
  </si>
  <si>
    <t xml:space="preserve">instalação de vidro temperado, e = 10 mm, encaixado em perfil u. af_11/2025</t>
  </si>
  <si>
    <t xml:space="preserve">instalação de vidro temperado, e = 6 mm, encaixado em perfil u. af_11/2025</t>
  </si>
  <si>
    <t xml:space="preserve">instalação de vidro temperado, e = 8 mm, encaixado em perfil u. af_11/2025</t>
  </si>
  <si>
    <t xml:space="preserve">jogo de ferragens cromadas para porta de vidro temperado, uma folha composto de dobradicas superior e inferior, trinco, fechadura, contra fechadura com capuchinho sem mola e puxador. af_11/2025</t>
  </si>
  <si>
    <t xml:space="preserve">mola hidraulica de piso para porta de vidro temperado. af_11/2025</t>
  </si>
  <si>
    <t xml:space="preserve">porta de abrir com mola hidráulica, em vidro temperado, 120x210 cm, espessura 10 mm, inclusive acessórios. af_11/2025</t>
  </si>
  <si>
    <t xml:space="preserve">porta de abrir com mola hidráulica, em vidro temperado, 2 folhas de 90x210 cm, espessura de 10 mm, inclusive acessórios. af_11/2025</t>
  </si>
  <si>
    <t xml:space="preserve">porta de abrir com mola hidráulica, em vidro temperado, 70x210 cm, espessura 10 mm, inclusive acessórios. af_11/2025</t>
  </si>
  <si>
    <t xml:space="preserve">porta de abrir com mola hidráulica, em vidro temperado, 80x210 cm, espessura 10 mm, inclusive acessórios. af_11/2025</t>
  </si>
  <si>
    <t xml:space="preserve">porta de abrir com mola hidráulica, em vidro temperado, 90x210 cm, espessura 10 mm, inclusive acessórios. af_11/2025</t>
  </si>
  <si>
    <t xml:space="preserve">porta de correr em vidro temperado, 2 folhas de 90x210 cm, espessura 10 mm, inclusive acessórios. af_11/2025</t>
  </si>
  <si>
    <t xml:space="preserve">porta de correr em vidro temperado, 90x210 cm, espessura 10 mm, inclusive acessórios. af_11/2025</t>
  </si>
  <si>
    <t xml:space="preserve">porta pivotante de vidro temperado, 2 folhas de 90x210 cm, espessura de 10 mm, inclusive acessórios. af_11/2025</t>
  </si>
  <si>
    <t xml:space="preserve">porta pivotante de vidro temperado, 90x210 cm, espessura 10 mm, inclusive acessórios. af_11/2025</t>
  </si>
  <si>
    <t xml:space="preserve">remoção de vidro liso comum de esquadria com baguete de alumínio ou pvc. af_11/2025</t>
  </si>
  <si>
    <t xml:space="preserve">remoção de vidro liso comum de esquadria com baguete de madeira. af_11/2025</t>
  </si>
  <si>
    <t xml:space="preserve">remoção de vidro temperado fixado em perfil u. af_11/2025</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</si>
  <si>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</si>
  <si>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</si>
  <si>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</si>
  <si>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</si>
  <si>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</si>
  <si>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</si>
  <si>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</si>
  <si>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</si>
  <si>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</si>
  <si>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</si>
  <si>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</si>
  <si>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</si>
  <si>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</si>
  <si>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</si>
  <si>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</si>
  <si>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</si>
  <si>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</si>
  <si>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</si>
  <si>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</si>
  <si>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</si>
  <si>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</si>
  <si>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</si>
  <si>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</si>
  <si>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</si>
  <si>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</si>
  <si>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</si>
  <si>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</si>
  <si>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</si>
  <si>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</si>
  <si>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</si>
  <si>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</si>
  <si>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</si>
  <si>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</si>
  <si>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</si>
  <si>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bruto, latão, roscável,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</si>
  <si>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</si>
  <si>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</si>
  <si>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</si>
  <si>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</si>
  <si>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</si>
  <si>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</si>
  <si>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</si>
  <si>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</si>
  <si>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</si>
  <si>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</si>
  <si>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</si>
  <si>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</si>
  <si>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</si>
  <si>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</si>
  <si>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</si>
  <si>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</si>
  <si>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</si>
  <si>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</si>
  <si>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</si>
  <si>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</si>
  <si>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</si>
  <si>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</si>
  <si>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</si>
  <si>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</si>
  <si>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</si>
  <si>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</si>
  <si>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</si>
  <si>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</si>
  <si>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</si>
  <si>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</si>
  <si>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</si>
  <si>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</si>
  <si>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</si>
  <si>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</si>
  <si>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</si>
  <si>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</si>
  <si>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</si>
  <si>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</si>
  <si>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</si>
  <si>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</si>
  <si>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</si>
  <si>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</si>
  <si>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</si>
  <si>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</si>
  <si>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</si>
  <si>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</si>
  <si>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</si>
  <si>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</si>
  <si>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</si>
  <si>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válvula de segurança à temperatura, 1/2" - fornecimento e instalação. af_08/2021</t>
  </si>
  <si>
    <t xml:space="preserve">válvula esfera para gás, 1" - fornecimento e instalação. af_08/2021</t>
  </si>
  <si>
    <t xml:space="preserve">válvula esfera para gás, 1/2" - fornecimento e instalação. af_08/2021</t>
  </si>
  <si>
    <t xml:space="preserve">válvula esfera para gás, 3/4" - fornecimento e instalação. af_08/2021</t>
  </si>
  <si>
    <t xml:space="preserve">válvula estabilizadora de vazão/ autoflow, 1" - fornecimento e instalação. af_08/2021</t>
  </si>
  <si>
    <t xml:space="preserve">válvula estabilizadora de vazão/ autoflow, 3/4" - fornecimento e instalação. af_08/2021</t>
  </si>
  <si>
    <t xml:space="preserve">válvula redutora de pressão para sistemas prediais, 1 1/2" - fornecimento e instalação. af_08/2021</t>
  </si>
  <si>
    <t xml:space="preserve">válvula redutora de pressão para sistemas prediais, 1 1/4" - fornecimento e instalação. af_08/2021</t>
  </si>
  <si>
    <t xml:space="preserve">válvula redutora de pressão para sistemas prediais, 1" - fornecimento e instalação. af_08/2021</t>
  </si>
  <si>
    <t xml:space="preserve">válvula redutora de pressão para sistemas prediais, 1/2" - fornecimento e instalação. af_08/2021</t>
  </si>
  <si>
    <t xml:space="preserve">válvula redutora de pressão para sistemas prediais, 2 1/2" - fornecimento e instalação. af_08/2021</t>
  </si>
  <si>
    <t xml:space="preserve">válvula redutora de pressão para sistemas prediais, 2" - fornecimento e instalação. af_08/2021</t>
  </si>
  <si>
    <t xml:space="preserve">válvula redutora de pressão para sistemas prediais, 3/4" - fornecimento e instalação. af_08/2021</t>
  </si>
  <si>
    <t xml:space="preserve">válvula ventosa eliminadora de ar, para sistemas prediais, 1/2" - fornecimento e instalação. af_08/2021</t>
  </si>
  <si>
    <t xml:space="preserve">válvula ventosa eliminadora de ar, para sistemas prediais, 3/4" - fornecimento e instalação. af_08/2021</t>
  </si>
  <si>
    <t xml:space="preserve">junta de desmontagem travada axialmente de ferro fundido para rede de água ou esgoto, dn 100 mm. af_12/2021</t>
  </si>
  <si>
    <t xml:space="preserve">junta de desmontagem travada axialmente de ferro fundido para rede de água ou esgoto, dn 150 mm. af_12/2021</t>
  </si>
  <si>
    <t xml:space="preserve">junta de desmontagem travada axialmente de ferro fundido para rede de água ou esgoto, dn 200 mm. af_12/2021</t>
  </si>
  <si>
    <t xml:space="preserve">junta de desmontagem travada axialmente de ferro fundido para rede de água ou esgoto, dn 250 mm. af_12/2021</t>
  </si>
  <si>
    <t xml:space="preserve">junta de desmontagem travada axialmente de ferro fundido para rede de água ou esgoto, dn 300 mm. af_12/2021</t>
  </si>
  <si>
    <t xml:space="preserve">junta de desmontagem travada axialmente de ferro fundido para rede de água ou esgoto, dn 350 mm. af_12/2021</t>
  </si>
  <si>
    <t xml:space="preserve">junta de desmontagem travada axialmente de ferro fundido para rede de água ou esgoto, dn 400 mm. af_12/2021</t>
  </si>
  <si>
    <t xml:space="preserve">junta de desmontagem travada axialmente de ferro fundido para rede de água ou esgoto, dn 500 mm. af_12/2021</t>
  </si>
  <si>
    <t xml:space="preserve">junta de desmontagem travada axialmente de ferro fundido para rede de água ou esgoto, dn 600 mm. af_12/2021</t>
  </si>
  <si>
    <t xml:space="preserve">junta de desmontagem travada axialmente de ferro fundido para rede de água ou esgoto, dn 80 mm. af_12/2021</t>
  </si>
  <si>
    <t xml:space="preserve">junta mecânica (luva de correr com bolsa junta mecânica) de ferro fundido para rede de água ou esgoto, dn 100 mm. af_12/2021</t>
  </si>
  <si>
    <t xml:space="preserve">junta mecânica (luva de correr com bolsa junta mecânica) de ferro fundido para rede de água ou esgoto, dn 1000 mm. af_12/2021</t>
  </si>
  <si>
    <t xml:space="preserve">junta mecânica (luva de correr com bolsa junta mecânica) de ferro fundido para rede de água ou esgoto, dn 1200 mm. af_12/2021</t>
  </si>
  <si>
    <t xml:space="preserve">junta mecânica (luva de correr com bolsa junta mecânica) de ferro fundido para rede de água ou esgoto, dn 150 mm. af_12/2021</t>
  </si>
  <si>
    <t xml:space="preserve">junta mecânica (luva de correr com bolsa junta mecânica) de ferro fundido para rede de água ou esgoto, dn 200 mm. af_12/2021</t>
  </si>
  <si>
    <t xml:space="preserve">junta mecânica (luva de correr com bolsa junta mecânica) de ferro fundido para rede de água ou esgoto, dn 250 mm. af_12/2021</t>
  </si>
  <si>
    <t xml:space="preserve">junta mecânica (luva de correr com bolsa junta mecânica) de ferro fundido para rede de água ou esgoto, dn 300 mm. af_12/2021</t>
  </si>
  <si>
    <t xml:space="preserve">junta mecânica (luva de correr com bolsa junta mecânica) de ferro fundido para rede de água ou esgoto, dn 350 mm. af_12/2021</t>
  </si>
  <si>
    <t xml:space="preserve">junta mecânica (luva de correr com bolsa junta mecânica) de ferro fundido para rede de água ou esgoto, dn 400 mm. af_12/2021</t>
  </si>
  <si>
    <t xml:space="preserve">junta mecânica (luva de correr com bolsa junta mecânica) de ferro fundido para rede de água ou esgoto, dn 500 mm. af_12/2021</t>
  </si>
  <si>
    <t xml:space="preserve">junta mecânica (luva de correr com bolsa junta mecânica) de ferro fundido para rede de água ou esgoto, dn 600 mm. af_12/2021</t>
  </si>
  <si>
    <t xml:space="preserve">junta mecânica (luva de correr com bolsa junta mecânica) de ferro fundido para rede de água ou esgoto, dn 700 mm. af_12/2021</t>
  </si>
  <si>
    <t xml:space="preserve">junta mecânica (luva de correr com bolsa junta mecânica) de ferro fundido para rede de água ou esgoto, dn 80 mm. af_12/2021</t>
  </si>
  <si>
    <t xml:space="preserve">junta mecânica (luva de correr com bolsa junta mecânica) de ferro fundido para rede de água ou esgoto, dn 800 mm. af_12/2021</t>
  </si>
  <si>
    <t xml:space="preserve">junta mecânica (luva de correr com bolsa junta mecânica) de ferro fundido para rede de água ou esgoto, dn 900 mm. af_12/2021</t>
  </si>
  <si>
    <t xml:space="preserve">medidor de vazão eletromagnético de aço carbono para rede de água ou esgoto, dn 100 mm, junta flangeada. af_12/2021</t>
  </si>
  <si>
    <t xml:space="preserve">medidor de vazão eletromagnético de aço carbono para rede de água ou esgoto, dn 200 mm, junta flangeada. af_12/2021</t>
  </si>
  <si>
    <t xml:space="preserve">medidor de vazão eletromagnético de aço carbono para rede de água ou esgoto, dn 300 mm, junta flangeada. af_12/2021</t>
  </si>
  <si>
    <t xml:space="preserve">medidor de vazão eletromagnético de aço carbono para rede de água ou esgoto, dn 400 mm, junta flangeada. af_12/2021</t>
  </si>
  <si>
    <t xml:space="preserve">medidor de vazão eletromagnético de aço carbono para rede de água ou esgoto, dn 500 mm, junta flangeada. af_12/2021</t>
  </si>
  <si>
    <t xml:space="preserve">registro de gaveta de ferro fundido para rede de água ou esgoto, dn 100 mm, junta flangeada. af_12/2021</t>
  </si>
  <si>
    <t xml:space="preserve">registro de gaveta de ferro fundido para rede de água ou esgoto, dn 150 mm, junta flangeada. af_01/2021</t>
  </si>
  <si>
    <t xml:space="preserve">registro de gaveta de ferro fundido para rede de água ou esgoto, dn 200 mm, junta flangeada. af_12/2021</t>
  </si>
  <si>
    <t xml:space="preserve">registro de gaveta de ferro fundido para rede de água ou esgoto, dn 250 mm, junta flangeada. af_12/2021</t>
  </si>
  <si>
    <t xml:space="preserve">registro de gaveta de ferro fundido para rede de água ou esgoto, dn 300 mm, junta flangeada. af_12/2021</t>
  </si>
  <si>
    <t xml:space="preserve">registro de gaveta de ferro fundido para rede de água ou esgoto, dn 350 mm, junta flangeada. af_12/2021</t>
  </si>
  <si>
    <t xml:space="preserve">registro de gaveta de ferro fundido para rede de água ou esgoto, dn 400 mm, junta flangeada. af_12/2021</t>
  </si>
  <si>
    <t xml:space="preserve">registro de gaveta de ferro fundido para rede de água ou esgoto, dn 50 mm, junta flangeada. af_12/2021</t>
  </si>
  <si>
    <t xml:space="preserve">registro de gaveta de ferro fundido para rede de água ou esgoto, dn 500 mm, junta flangeada. af_12/2021</t>
  </si>
  <si>
    <t xml:space="preserve">registro de gaveta de ferro fundido para rede de água ou esgoto, dn 80 mm, junta flangeada. af_12/2021</t>
  </si>
  <si>
    <t xml:space="preserve">válvula de retenção de ferro fundido para rede de água ou esgoto, com flanges, dn 200 mm, junta flangeada. af_12/2021</t>
  </si>
  <si>
    <t xml:space="preserve">válvula de retenção de ferro fundido para rede de água ou esgoto, dn 100 mm, junta flangeada. af_12/2021</t>
  </si>
  <si>
    <t xml:space="preserve">válvula de retenção de ferro fundido para rede de água ou esgoto, dn 150 mm, junta flangeada. af_12/2021</t>
  </si>
  <si>
    <t xml:space="preserve">válvula de retenção de ferro fundido para rede de água ou esgoto, dn 250 mm, junta flangeada. af_12/2021</t>
  </si>
  <si>
    <t xml:space="preserve">válvula de retenção de ferro fundido para rede de água ou esgoto, dn 300 mm, junta flangeada. af_12/2021</t>
  </si>
  <si>
    <t xml:space="preserve">válvula de retenção de ferro fundido para rede de água ou esgoto, dn 350 mm, junta flangeada. af_12/2021</t>
  </si>
  <si>
    <t xml:space="preserve">válvula de retenção de ferro fundido para rede de água ou esgoto, dn 400 mm, junta flangeada. af_12/2021</t>
  </si>
  <si>
    <t xml:space="preserve">válvula de retenção de ferro fundido para rede de água ou esgoto, dn 50 mm, junta flangeada. af_12/2021</t>
  </si>
  <si>
    <t xml:space="preserve">válvula de retenção de ferro fundido para rede de água ou esgoto, dn 500 mm, junta flangeada. af_12/2021</t>
  </si>
  <si>
    <t xml:space="preserve">válvula de retenção de ferro fundido para rede de água ou esgoto, dn 80 mm, junta flangeada. af_12/2021</t>
  </si>
  <si>
    <t xml:space="preserve">válvula redutora de pressão de ferro fundido para rede de água, dn 100 mm, junta flangeada. af_12/2021</t>
  </si>
  <si>
    <t xml:space="preserve">válvula redutora de pressão de ferro fundido para rede de água, dn 150 mm, junta flangeada. af_12/2021</t>
  </si>
  <si>
    <t xml:space="preserve">válvula redutora de pressão de ferro fundido para rede de água, dn 200 mm, junta flangeada. af_12/2021</t>
  </si>
  <si>
    <t xml:space="preserve">válvula redutora de pressão de ferro fundido para rede de água, dn 250 mm, junta flangeada. af_12/2021</t>
  </si>
  <si>
    <t xml:space="preserve">válvula redutora de pressão de ferro fundido para rede de água, dn 300 mm, junta flangeada. af_12/2021</t>
  </si>
  <si>
    <t xml:space="preserve">válvula redutora de pressão de ferro fundido para rede de água, dn 350 mm, junta flangeada. af_12/2021</t>
  </si>
  <si>
    <t xml:space="preserve">válvula redutora de pressão de ferro fundido para rede de água, dn 400 mm, junta flangeada. af_12/2021</t>
  </si>
  <si>
    <t xml:space="preserve">válvula redutora de pressão de ferro fundido para rede de água, dn 50 mm, junta flangeada. af_12/2021</t>
  </si>
  <si>
    <t xml:space="preserve">válvula redutora de pressão de ferro fundido para rede de água, dn 500 mm, junta flangeada. af_12/2021</t>
  </si>
  <si>
    <t xml:space="preserve">válvula redutora de pressão de ferro fundido para rede de água, dn 80 mm, junta flangeada. af_12/2021</t>
  </si>
  <si>
    <t xml:space="preserve">abertura para encaixe de cuba ou lavatorio em bancada de marmore/ granito ou outro tipo de pedra natural</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</si>
  <si>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</si>
  <si>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</si>
  <si>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</si>
  <si>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</si>
  <si>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</si>
  <si>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</si>
  <si>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</si>
  <si>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</si>
  <si>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</si>
  <si>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</si>
  <si>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</si>
  <si>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</si>
  <si>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</si>
  <si>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</si>
  <si>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2 1/2" e cunha de fixacao</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</si>
  <si>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</si>
  <si>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</si>
  <si>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</si>
  <si>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</si>
  <si>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 e cunha de fixacao</t>
  </si>
  <si>
    <t xml:space="preserve">abracadeira em aco para amarracao de eletrodutos, tipo d, com 3" e parafuso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</si>
  <si>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</si>
  <si>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</si>
  <si>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</si>
  <si>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</si>
  <si>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</si>
  <si>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</si>
  <si>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</si>
  <si>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</si>
  <si>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t>
  </si>
  <si>
    <t xml:space="preserve">abracadeira em aco para amarracao de eletrodutos, tipo u simples, com 1/2"</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</si>
  <si>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</si>
  <si>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</si>
  <si>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</si>
  <si>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</si>
  <si>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</si>
  <si>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4"</t>
  </si>
  <si>
    <t xml:space="preserve">abracadeira pvc, para calha pluvial, diametro entre *80 e 100* mm, para drenagem pluvial predial</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</si>
  <si>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</si>
  <si>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</si>
  <si>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</si>
  <si>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acabamento de metal cromado para registro pequeno, de parede, 1/2" ou 3/4"</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</si>
  <si>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</si>
  <si>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</si>
  <si>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</si>
  <si>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acetileno - recarga de gas para cilindro (nao inclui troca/manutencao do cilindro)</t>
  </si>
  <si>
    <t xml:space="preserve">acido cloridrico / acido muriatico, diluicao 10% a 12% para uso em limpeza</t>
  </si>
  <si>
    <t xml:space="preserve">aco ca-25, 10,0 mm, ou 12,5 mm, ou 16,0 mm, ou 20,0 mm, ou 25,0 mm, vergalhao</t>
  </si>
  <si>
    <t xml:space="preserve">aco ca-25, 16,0 mm, barra de transferencia</t>
  </si>
  <si>
    <t xml:space="preserve">aco ca-25, 20,0 mm, barra de transferencia</t>
  </si>
  <si>
    <t xml:space="preserve">aco ca-25, 25,0 mm, barra de transferencia</t>
  </si>
  <si>
    <t xml:space="preserve">aco ca-25, 32,0 mm, barra de transferencia</t>
  </si>
  <si>
    <t xml:space="preserve">aco ca-25, 32,0 mm, vergalhao</t>
  </si>
  <si>
    <t xml:space="preserve">aco ca-25, 6,3 mm ou 8,0 mm, vergalhao</t>
  </si>
  <si>
    <t xml:space="preserve">aco ca-50, 10,0 mm, ou 12,5 mm, ou 16,0 mm, ou 20,0 mm, dobrado e cortado</t>
  </si>
  <si>
    <t xml:space="preserve">aco ca-50, 10,0 mm, vergalhao</t>
  </si>
  <si>
    <t xml:space="preserve">aco ca-50, 12,5 mm ou 16,0 mm, vergalhao</t>
  </si>
  <si>
    <t xml:space="preserve">aco ca-50, 20,0 mm ou 25,0 mm, vergalhao</t>
  </si>
  <si>
    <t xml:space="preserve">aco ca-50, 32,0 mm, vergalhao</t>
  </si>
  <si>
    <t xml:space="preserve">aco ca-50, 6,3 mm, dobrado e cortado</t>
  </si>
  <si>
    <t xml:space="preserve">aco ca-50, 6,3 mm, vergalhao</t>
  </si>
  <si>
    <t xml:space="preserve">aco ca-50, 8,0 mm, vergalhao</t>
  </si>
  <si>
    <t xml:space="preserve">aco ca-60, 4,2 mm ou 5,0 mm, dobrado e cortado</t>
  </si>
  <si>
    <t xml:space="preserve">aco ca-60, 4,2 mm, ou 5,0 mm, ou 6,0 mm, ou 7,0 mm, vergalhao</t>
  </si>
  <si>
    <t xml:space="preserve">aco ca-60, 6,0 mm ou 7,0 mm, dobrado e cortado</t>
  </si>
  <si>
    <t xml:space="preserve">aco ca-60, 8,0 mm ou 9,5 mm, vergalhao</t>
  </si>
  <si>
    <t xml:space="preserve">acoplamento rigido em ferro fundido para sistema de tubulacao ranhurada, dn 50 mm (2")</t>
  </si>
  <si>
    <t xml:space="preserve">acoplamento rigido em ferro fundido para sistema de tubulacao ranhurada, dn 65 mm (2 1/2")</t>
  </si>
  <si>
    <t xml:space="preserve">acoplamento rigido em ferro fundido para sistema de tubulacao ranhurada, dn 80 mm (3")</t>
  </si>
  <si>
    <t xml:space="preserve">adaptador cpvc, roscavel, com flanges e anel de vedacao, 15 mm, caixa d'agua para agua quente</t>
  </si>
  <si>
    <t xml:space="preserve">adaptador cpvc, roscavel, com flanges e anel de vedacao, 22 mm, caixa d'agua para agua quente</t>
  </si>
  <si>
    <t xml:space="preserve">adaptador cpvc, roscavel, com flanges e anel de vedacao, 28 mm, caixa d'agua para agua quente</t>
  </si>
  <si>
    <t xml:space="preserve">adaptador cpvc, roscavel, com flanges e anel de vedacao, 35 mm, caixa d'agua para agua quente</t>
  </si>
  <si>
    <t xml:space="preserve">adaptador cpvc, roscavel, com flanges e anel de vedacao, 42 mm, caixa d'agua para agua quente</t>
  </si>
  <si>
    <t xml:space="preserve">adaptador cpvc, roscavel, com flanges e anel de vedacao, 54 mm, caixa d'agua para agua quente</t>
  </si>
  <si>
    <t xml:space="preserve">adaptador cpvc, soldavel, 15 mm, para agua quente</t>
  </si>
  <si>
    <t xml:space="preserve">adaptador cpvc, soldavel, 22 mm, para agua quente</t>
  </si>
  <si>
    <t xml:space="preserve">adaptador de compressao em polipropileno (pp), para tubo em pead, 20 mm x 1/2", para ligacao predial de agua (nts 179)</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</si>
  <si>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</si>
  <si>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</si>
  <si>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</si>
  <si>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</si>
  <si>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adaptador pvc pba, bolsa/rosca, je, dn 100 / de 110 mm</t>
  </si>
  <si>
    <t xml:space="preserve">adaptador pvc pba, bolsa/rosca, je, dn 50 / de 60 mm</t>
  </si>
  <si>
    <t xml:space="preserve">adaptador pvc pba, bolsa/rosca, je, dn 75 / de 85 mm</t>
  </si>
  <si>
    <t xml:space="preserve">adaptador pvc pba, ponta/rosca, je, dn 50 / de 60 mm</t>
  </si>
  <si>
    <t xml:space="preserve">adaptador pvc pba, ponta/rosca, je, dn 75 / de 85 mm</t>
  </si>
  <si>
    <t xml:space="preserve">adaptador pvc soldavel curto com bolsa e rosca, 110 mm x 4", para agua fria</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</si>
  <si>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</si>
  <si>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</si>
  <si>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</si>
  <si>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adaptador pvc soldavel curto com bolsa e rosca, 40 mm x 1 1/2", para agua fria</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</si>
  <si>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</si>
  <si>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</si>
  <si>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</si>
  <si>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</si>
  <si>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</si>
  <si>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</si>
  <si>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</si>
  <si>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</si>
  <si>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</si>
  <si>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</si>
  <si>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adaptador pvc soldavel, com flange e anel de vedacao, 50 mm x 1 1/2", para caixa d'agua</t>
  </si>
  <si>
    <t xml:space="preserve">adaptador pvc, com registro, para pead, 20 mm x 3/4", para ligacao predial de agua</t>
  </si>
  <si>
    <t xml:space="preserve">adaptador pvc, roscavel, com flanges e anel de vedacao, 1 1/2", para caixa d'agua</t>
  </si>
  <si>
    <t xml:space="preserve">adaptador pvc, roscavel, com flanges e anel de vedacao, 1", para caixa d'agua</t>
  </si>
  <si>
    <t xml:space="preserve">adaptador pvc, roscavel, com flanges e anel de vedacao, 1/2", para caixa d'agua</t>
  </si>
  <si>
    <t xml:space="preserve">adaptador pvc, roscavel, com flanges e anel de vedacao, 3/4", para caixa d'agua</t>
  </si>
  <si>
    <t xml:space="preserve">adaptador pvc, soldavel, com flanges e anel de vedacao, 60 mm x 2", para caixa d'agua</t>
  </si>
  <si>
    <t xml:space="preserve">adaptador pvc, soldavel, com flanges livres, 110 mm x 4", para caixa d'agua</t>
  </si>
  <si>
    <t xml:space="preserve">adaptador pvc, soldavel, com flanges livres, 75 mm x 2 1/2", para caixa d'agua</t>
  </si>
  <si>
    <t xml:space="preserve">adaptador pvc, soldavel, com flanges livres, 85 mm x 3", para caixa d'agua</t>
  </si>
  <si>
    <t xml:space="preserve">adaptador pvc, soldavel, longo, com flange livre, 110 mm x 4", para caixa d'agua</t>
  </si>
  <si>
    <t xml:space="preserve">adaptador pvc, soldavel, longo, com flange livre, 32 mm x 1", para caixa d'agua</t>
  </si>
  <si>
    <t xml:space="preserve">adaptador pvc, soldavel, longo, com flange livre, 75 mm x 2 1/2", para caixa d'agua</t>
  </si>
  <si>
    <t xml:space="preserve">adaptador pvc, soldavel, longo, com flange livre, 85 mm x 3", para caixa d'agua</t>
  </si>
  <si>
    <t xml:space="preserve">adesivo / cola de contato liquido, a base de resinas, para colagem de espuma para isolamento termico flexivel</t>
  </si>
  <si>
    <t xml:space="preserve">adesivo / cola para eps (isopor) e outros materiais</t>
  </si>
  <si>
    <t xml:space="preserve">adesivo acrilico de base aquosa / cola de contato</t>
  </si>
  <si>
    <t xml:space="preserve">adesivo estrutural a base de resina epoxi para injecao em trincas, bicomponente, baixa viscosidade</t>
  </si>
  <si>
    <t xml:space="preserve">adesivo estrutural a base de resina epoxi, bicomponente, fluido</t>
  </si>
  <si>
    <t xml:space="preserve">adesivo estrutural a base de resina epoxi, bicomponente, pastoso (tixotropico)</t>
  </si>
  <si>
    <t xml:space="preserve">adesivo para tubos cpvc, *75* g</t>
  </si>
  <si>
    <t xml:space="preserve">adesivo plastico para pvc, bisnaga com 75 gr</t>
  </si>
  <si>
    <t xml:space="preserve">adesivo plastico para pvc, frasco com *850* gr</t>
  </si>
  <si>
    <t xml:space="preserve">adesivo plastico para pvc, frasco com 175 gr</t>
  </si>
  <si>
    <t xml:space="preserve">aditivo acelerador de pega e endurecimento para argamassas e concretos, liquido e isento de cloretos</t>
  </si>
  <si>
    <t xml:space="preserve">aditivo adesivo liquido para argamassas de revestimentos cimenticios</t>
  </si>
  <si>
    <t xml:space="preserve">aditivo impermeabilizante cristalizante para concreto</t>
  </si>
  <si>
    <t xml:space="preserve">aditivo impermeabilizante de pega normal para argamassas e concretos sem armacao, liquido e isento de cloretos</t>
  </si>
  <si>
    <t xml:space="preserve">aditivo impermeabilizante de pega ultrarrapida, liquido e isento de cloretos</t>
  </si>
  <si>
    <t xml:space="preserve">aditivo liquido incorporador de ar para concreto e argamassa, liquido e isento de cloretos</t>
  </si>
  <si>
    <t xml:space="preserve">aditivo plastificante e estabilizador para argamassas de assentamento e reboco, liquido e isento de cloretos</t>
  </si>
  <si>
    <t xml:space="preserve">aditivo plastificante retardador de pega e redutor de agua para concreto, liquido e isento de cloretos</t>
  </si>
  <si>
    <t xml:space="preserve">aditivo superplastificante de pega normal para concreto, liquido e isento de cloretos</t>
  </si>
  <si>
    <t xml:space="preserve">aduela/ galeria pre-moldada de concreto armado, secao quadrada interna de 1,50 x 1,50 m (l x a), misula de 20 x 20 cm, c = 1,00 m, espessura min = 15 cm, tb-45 e fck do concreto = 30 mpa</t>
  </si>
  <si>
    <t xml:space="preserve">aduela/ galeria pre-moldada de concreto armado, secao retangular interna de 2,00 x 2,00 m (l x a), misula de 20 x 20 cm, c = 1,00 m, espessura min = 15 cm, tb-45 e fck do concreto = 30 mpa</t>
  </si>
  <si>
    <t xml:space="preserve">aduela/ galeria pre-moldada de concreto armado, secao retangular interna de 2,50 x 2,50 m (l x a), misula de 20 x 20 cm, c = 1,00 m, espessura min = 15 cm, tb-45 e fck do concreto = 30 mpa</t>
  </si>
  <si>
    <t xml:space="preserve">aduela/ galeria pre-moldada de concreto armado, secao retangular interna de 3,00 x 3,00 m (l x a), misula de 20 x 20 cm, c = 1.00 m, espessura min = 20 cm, tb-45 e fck do concreto = 30 mpa</t>
  </si>
  <si>
    <t xml:space="preserve">afastador para telha de fibrocimento canalete 90 ou kalhetao</t>
  </si>
  <si>
    <t xml:space="preserve">agente de cura, protetor da evaporacao da agua de hidratacao do concreto</t>
  </si>
  <si>
    <t xml:space="preserve">agregado reciclado, tipo rachao reciclado cinza, classe a</t>
  </si>
  <si>
    <t xml:space="preserve">ajudante de armador (horista)</t>
  </si>
  <si>
    <t xml:space="preserve">ajudante de armador (mensalista)</t>
  </si>
  <si>
    <t xml:space="preserve">ajudante de eletricista (horista)</t>
  </si>
  <si>
    <t xml:space="preserve">ajudante de eletricista (mensalista)</t>
  </si>
  <si>
    <t xml:space="preserve">ajudante de estruturas metalicas (horista)</t>
  </si>
  <si>
    <t xml:space="preserve">ajudante de estruturas metalicas (mensalista)</t>
  </si>
  <si>
    <t xml:space="preserve">ajudante de operacao em geral (horista)</t>
  </si>
  <si>
    <t xml:space="preserve">ajudante de operacao em geral (mensalista)</t>
  </si>
  <si>
    <t xml:space="preserve">ajudante de pintor (horista)</t>
  </si>
  <si>
    <t xml:space="preserve">ajudante de pintor (mensalista)</t>
  </si>
  <si>
    <t xml:space="preserve">ajudante de serralheiro (horista)</t>
  </si>
  <si>
    <t xml:space="preserve">ajudante de serralheiro (mensalista)</t>
  </si>
  <si>
    <t xml:space="preserve">ajudante especializado (horista)</t>
  </si>
  <si>
    <t xml:space="preserve">ajudante especializado (mensalista)</t>
  </si>
  <si>
    <t xml:space="preserve">alca preformada de contra poste, em aco galvanizado, para cabo 3/16", comprimento *860* mm</t>
  </si>
  <si>
    <t xml:space="preserve">alca preformada de distribuicao, em aco galvanizado, para cabo de aluminio diametro 16 a 25 mm</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</si>
  <si>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</si>
  <si>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</si>
  <si>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</si>
  <si>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</si>
  <si>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amperimetro, tensao ac/dc, capacidade maxima 1000 a</t>
  </si>
  <si>
    <t xml:space="preserve">alicate bico longo (meia cana) 6", com isolamento ate 1000 v</t>
  </si>
  <si>
    <t xml:space="preserve">alicate de corte diagonal 6" com isolamento</t>
  </si>
  <si>
    <t xml:space="preserve">alicate de crimpar rj11, rj12 e rj45, com catraca</t>
  </si>
  <si>
    <t xml:space="preserve">alicate de pressao 11" para solda, tipo c</t>
  </si>
  <si>
    <t xml:space="preserve">alicate de pressao 11" para solda, tipo u</t>
  </si>
  <si>
    <t xml:space="preserve">alicate de pressao para solda de chapa 18"</t>
  </si>
  <si>
    <t xml:space="preserve">alicate desencapador automatico 8"</t>
  </si>
  <si>
    <t xml:space="preserve">alicate para aneis de pistao, capacidade *50* a 100 mm</t>
  </si>
  <si>
    <t xml:space="preserve">alicate profissional 8", universal, com isolamento ate 1000 v</t>
  </si>
  <si>
    <t xml:space="preserve">alimentacao - horista (coletado caixa - encargos complementares)</t>
  </si>
  <si>
    <t xml:space="preserve">alimentacao - mensalista (coletado caixa - encargos complementares)</t>
  </si>
  <si>
    <t xml:space="preserve">alisadora de concreto com motor a gasolina de 5,5 hp, peso com motor de 78 kg, 4 pas</t>
  </si>
  <si>
    <t xml:space="preserve">almoxarife (horista)</t>
  </si>
  <si>
    <t xml:space="preserve">almoxarife (mensalista)</t>
  </si>
  <si>
    <t xml:space="preserve">alongador com tres alturas, em tubo de aco carbono, pintura no processo eletrostatico - equipamento de ginastica para academia ao ar livre / academia da terceira idade - ati</t>
  </si>
  <si>
    <t xml:space="preserve">anel borracha para tubo esgoto predial, dn 100 mm (nbr 5688)</t>
  </si>
  <si>
    <t xml:space="preserve">anel borracha para tubo esgoto predial, dn 50 mm (nbr 5688)</t>
  </si>
  <si>
    <t xml:space="preserve">anel borracha para tubo esgoto predial, dn 75 mm (nbr 5688)</t>
  </si>
  <si>
    <t xml:space="preserve">anel borracha, dn 100 mm, para tubo serie reforcada esgoto predial</t>
  </si>
  <si>
    <t xml:space="preserve">anel borracha, dn 150 mm, para tubo serie reforcada esgoto predial</t>
  </si>
  <si>
    <t xml:space="preserve">anel borracha, dn 50 mm, para tubo serie reforcada esgoto predial</t>
  </si>
  <si>
    <t xml:space="preserve">anel borracha, dn 75 mm, para tubo serie reforcada esgoto predial</t>
  </si>
  <si>
    <t xml:space="preserve">anel borracha, para tubo pvc defofo, dn 100 mm (nbr 7665)</t>
  </si>
  <si>
    <t xml:space="preserve">anel borracha, para tubo pvc defofo, dn 150 mm (nbr 7665)</t>
  </si>
  <si>
    <t xml:space="preserve">anel borracha, para tubo pvc defofo, dn 200 mm (nbr 7665)</t>
  </si>
  <si>
    <t xml:space="preserve">anel borracha, para tubo pvc, rede coletor esgoto, dn 100 mm (nbr 7362)</t>
  </si>
  <si>
    <t xml:space="preserve">anel borracha, para tubo pvc, rede coletor esgoto, dn 150 mm (nbr 7362)</t>
  </si>
  <si>
    <t xml:space="preserve">anel borracha, para tubo pvc, rede coletor esgoto, dn 200 mm (nbr 7362)</t>
  </si>
  <si>
    <t xml:space="preserve">anel borracha, para tubo pvc, rede coletor esgoto, dn 250 mm (nbr 7362)</t>
  </si>
  <si>
    <t xml:space="preserve">anel borracha, para tubo pvc, rede coletor esgoto, dn 350 mm (nbr 7362)</t>
  </si>
  <si>
    <t xml:space="preserve">anel borracha, para tubo pvc, rede coletor esgoto, dn 400 mm (nbr 7362)</t>
  </si>
  <si>
    <t xml:space="preserve">anel borracha, para tubo, pvc rede coletor esgoto, dn 300 mm (nbr 7362)</t>
  </si>
  <si>
    <t xml:space="preserve">anel borracha, para tubo/conexao pvc pba, dn 100 mm, para rede agua</t>
  </si>
  <si>
    <t xml:space="preserve">anel borracha, para tubo/conexao pvc pba, dn 50 mm, para rede agua</t>
  </si>
  <si>
    <t xml:space="preserve">anel borracha, para tubo/conexao pvc pba, dn 60 mm, para rede agua</t>
  </si>
  <si>
    <t xml:space="preserve">anel borracha, para tubo/conexao pvc pba, dn 75 mm, para rede agua</t>
  </si>
  <si>
    <t xml:space="preserve">anel de borracha para vedacao de duto pead corrugado para eletrica, dn 1 1/2" (nbr 15715)</t>
  </si>
  <si>
    <t xml:space="preserve">anel de borracha para vedacao de duto pead corrugado para eletrica, dn 1 1/4" (nbr 15715)</t>
  </si>
  <si>
    <t xml:space="preserve">anel de borracha para vedacao de duto pead corrugado para eletrica, dn 2" (nbr 15715)</t>
  </si>
  <si>
    <t xml:space="preserve">anel de borracha para vedacao de duto pead corrugado para eletrica, dn 3" (nbr 15715)</t>
  </si>
  <si>
    <t xml:space="preserve">anel de borracha para vedacao de duto pead corrugado para eletrica, dn 4" (nbr 15715)</t>
  </si>
  <si>
    <t xml:space="preserve">anel de concreto armado com fundo, para fossa e poco 1,50 x *0,50* m</t>
  </si>
  <si>
    <t xml:space="preserve">anel de concreto armado com fundo, para fossa e poco 2,00 x *0,50* m</t>
  </si>
  <si>
    <t xml:space="preserve">anel de concreto armado com fundo, para fossa e poco 2,50 x *0,50* m</t>
  </si>
  <si>
    <t xml:space="preserve">anel de concreto armado, com furos/dreno para sumidouro, d = 0,80 m, h = 0,50 m</t>
  </si>
  <si>
    <t xml:space="preserve">anel de concreto armado, com furos/dreno para sumidouro, d = 1,00 m, h = 0,50m</t>
  </si>
  <si>
    <t xml:space="preserve">anel de concreto armado, com furos/dreno para sumidouro, d = 1,50 m, h = 0,50 m</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</si>
  <si>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</si>
  <si>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</si>
  <si>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</si>
  <si>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anel de vedacao, pvc flexivel, 100 mm, para saida de bacia / vaso sanitario</t>
  </si>
  <si>
    <t xml:space="preserve">anel de vedacao/junta elastica, h = *16* mm, para tubo de concreto, dn 300 mm</t>
  </si>
  <si>
    <t xml:space="preserve">anel de vedacao/junta elastica, h = *16* mm, para tubo de concreto, dn 400 mm</t>
  </si>
  <si>
    <t xml:space="preserve">anel de vedacao/junta elastica, h = *16* mm, para tubo de concreto, dn 500 mm</t>
  </si>
  <si>
    <t xml:space="preserve">anel de vedacao/junta elastica, h = *16* mm, para tubo de concreto, dn 600 mm</t>
  </si>
  <si>
    <t xml:space="preserve">anel de vedacao/junta elastica, h = *18* mm, para tubo de concreto, dn 700 mm</t>
  </si>
  <si>
    <t xml:space="preserve">anel de vedacao/junta elastica, h = *19* mm, para tubo de concreto, dn 800 mm</t>
  </si>
  <si>
    <t xml:space="preserve">anel de vedacao/junta elastica, h = *19* mm, para tubo de concreto, dn 900 mm</t>
  </si>
  <si>
    <t xml:space="preserve">anel de vedacao/junta elastica, h = *21* mm, para tubo de concreto, dn 1000 mm</t>
  </si>
  <si>
    <t xml:space="preserve">anel em concreto armado, liso, para fossas septicas e sumidouros, com fundo, diametro interno de 1,20 m e altura de 0,50 m</t>
  </si>
  <si>
    <t xml:space="preserve">anel em concreto armado, liso, para fossas septicas e sumidouros, com fundo, diametro interno de 3,00 m e altura de 0,50 m</t>
  </si>
  <si>
    <t xml:space="preserve">anel em concreto armado, liso, para fossas septicas e sumidouros, sem fundo, diametro interno de 2,00 m e altura de 0,50 m</t>
  </si>
  <si>
    <t xml:space="preserve">anel em concreto armado, liso, para fossas septicas e sumidouros, sem fundo, diametro interno de 2,50 m e altura de 0,50 m</t>
  </si>
  <si>
    <t xml:space="preserve">anel em concreto armado, liso, para fossas septicas e sumidouros, sem fundo, diametro interno de 3,00 m e altura de 0,50 m</t>
  </si>
  <si>
    <t xml:space="preserve">anel em concreto armado, liso, para pocos de inspecao, com fundo, diametro interno de 0,60 m e altura de 0,50 m</t>
  </si>
  <si>
    <t xml:space="preserve">anel em concreto armado, liso, para pocos de inspecao, sem fundo, diametro interno de 0,60 m e altura de 0,20 m</t>
  </si>
  <si>
    <t xml:space="preserve">anel em concreto armado, liso, para pocos de inspecao, sem fundo, diametro interno de 0,60 m e altura de 0,50 m</t>
  </si>
  <si>
    <t xml:space="preserve">anel em concreto armado, liso, para pocos de visita, pocos de inspecao, fossas septicas e sumidouros, com fundo, diametro interno de 1,20 m e altura de 0,75 m</t>
  </si>
  <si>
    <t xml:space="preserve">anel em concreto armado, liso, para pocos de visita, pocos de inspecao, fossas septicas e sumidouros, sem fundo, diametro interno de 1,20 m e altura de 0,50 m</t>
  </si>
  <si>
    <t xml:space="preserve">anel em concreto armado, liso, para pocos de visitas, pocos de inspecao, fossas septicas e sumidouros, com fundo, diametro interno de 0,80 m e altura de 0,50 m</t>
  </si>
  <si>
    <t xml:space="preserve">anel em concreto armado, liso, para pocos de visitas, pocos de inspecao, fossas septicas e sumidouros, com fundo, diametro interno de 1,00 m e altura de 0,50 m</t>
  </si>
  <si>
    <t xml:space="preserve">anel em concreto armado, liso, para pocos de visitas, pocos de inspecao, fossas septicas e sumidouros, sem fundo, diametro interno de 0,80 m e altura de 0,50 m</t>
  </si>
  <si>
    <t xml:space="preserve">anel em concreto armado, liso, para pocos de visitas, pocos de inspecao, fossas septicas e sumidouros, sem fundo, diametro interno de 1,00 m e altura de 0,50 m</t>
  </si>
  <si>
    <t xml:space="preserve">anel em concreto armado, liso, para, pocos de visita, pocos de inspecao, fossas septicas e sumidouros, com fundo, diametro interno de 1,50 m e altura de 1,00 m</t>
  </si>
  <si>
    <t xml:space="preserve">anel em concreto armado, liso, para, pocos de visita, pocos de inspecao, fossas septicas e sumidouros, sem fundo, diametro interno de 1,50 m e altura de 0,50 m</t>
  </si>
  <si>
    <t xml:space="preserve">anel em concreto armado, perfurado, para fossas septicas e sumidouros, sem fundo, diametro interno de 1,20 m e altura de 0,50 m</t>
  </si>
  <si>
    <t xml:space="preserve">anel em concreto armado, perfurado, para fossas septicas e sumidouros, sem fundo, diametro interno de 2,00 m e altura de 0,50 m</t>
  </si>
  <si>
    <t xml:space="preserve">anel em concreto armado, perfurado, para fossas septicas e sumidouros, sem fundo, diametro interno de 2,50 m e altura de 0,50 m</t>
  </si>
  <si>
    <t xml:space="preserve">anel em concreto armado, perfurado, para fossas septicas e sumidouros, sem fundo, diametro interno de 3,00 m e altura de 0,50 m</t>
  </si>
  <si>
    <t xml:space="preserve">aparelho corte oxi-acetileno para solda e corte contendo macarico solda, bico de corte, cilindros, reguladores, mangueiras e carrinho</t>
  </si>
  <si>
    <t xml:space="preserve">aparelho sinalizador luminoso com led, para saida garagem, com 2 lentes em policarbonato, bivolt (inclui suporte de fixacao)</t>
  </si>
  <si>
    <t xml:space="preserve">apoio do porta dente para fresadora de asfalto</t>
  </si>
  <si>
    <t xml:space="preserve">apontador ou apropriador de mao de obra (horista)</t>
  </si>
  <si>
    <t xml:space="preserve">apontador ou apropriador de mao de obra (mensalista)</t>
  </si>
  <si>
    <t xml:space="preserve">aquecedor solar com reservatorio termico de 1000 l e *5* placas coletoras de *2,0* m2 (nao inclui acessorios) (sem instalacao)</t>
  </si>
  <si>
    <t xml:space="preserve">aquecedor solar com reservatorio termico de 400 l e *2* placas coletoras de *2,0* m2 (nao inclui acessorios) (sem instalacao)</t>
  </si>
  <si>
    <t xml:space="preserve">aquecedor solar com reservatorio termico de 600 l e *3* placas coletoras de *2,0* m2 (nao inclui acessorios) (sem instalacao)</t>
  </si>
  <si>
    <t xml:space="preserve">aquecedor solar com reservatorio termico de 800 l e *4* placas coletoras de *2,0* m2 (nao inclui acessorios) (sem instalacao)</t>
  </si>
  <si>
    <t xml:space="preserve">aquecedor solar de instalacao externa, kit compacto, conjunto com reservatorio termico de 200 l, placa coletora de *2,0* m2 e incluso acessorios (residencias ate 120,00 m2 e de 4 a 5 banhos por dia) (sem instalacao)</t>
  </si>
  <si>
    <t xml:space="preserve">ar-condicionado frio splitao modular 10 tr</t>
  </si>
  <si>
    <t xml:space="preserve">ar-condicionado frio splitao modular 15 tr</t>
  </si>
  <si>
    <t xml:space="preserve">ar-condicionado frio splitao modular 20 tr</t>
  </si>
  <si>
    <t xml:space="preserve">ar-condicionado split inverter, hi-wall (parede), 12000 btu/h, ciclo frio, 60hz, classificacao a (selo procel), gas hfc, controle s/fio</t>
  </si>
  <si>
    <t xml:space="preserve">ar-condicionado split inverter, hi-wall (parede), 18000 btu/h, ciclo frio, 60hz, classificacao a (selo procel), gas hfc, controle s/fio</t>
  </si>
  <si>
    <t xml:space="preserve">ar-condicionado split inverter, hi-wall (parede), 24000 btu/h, ciclo frio, 60hz, classificacao a (selo procel), gas hfc, controle s/fio</t>
  </si>
  <si>
    <t xml:space="preserve">ar-condicionado split inverter, hi-wall (parede), 9000 btu/h, ciclo frio, 60hz, classificacao a (selo procel), gas hfc, controle s/fio</t>
  </si>
  <si>
    <t xml:space="preserve">ar-condicionado split inverter, piso teto, 18000 btu/h, ciclo frio, 60hz, classificacao energetica a ou b (selo procel), gas hfc, controle s/fio</t>
  </si>
  <si>
    <t xml:space="preserve">ar-condicionado split inverter, piso teto, 24000 btu/h, ciclo frio, 60hz, classificacao energetica a ou b (selo procel), gas hfc, controle s/fio</t>
  </si>
  <si>
    <t xml:space="preserve">ar-condicionado split inverter, piso teto, 24000 btu/h, quente/frio, 60hz, classificacao energetica a - selo procel, gas hfc, controle s/fio</t>
  </si>
  <si>
    <t xml:space="preserve">ar-condicionado split inverter, piso teto, 36000 btu/h, ciclo frio, 60hz, classificacao energetica a ou b (selo procel), gas hfc, controle s/fio</t>
  </si>
  <si>
    <t xml:space="preserve">ar-condicionado split inverter, piso teto, 48000 btu/h, ciclo frio, 60hz, classificacao energetica a ou b (selo procel), gas hfc, controle s/fio</t>
  </si>
  <si>
    <t xml:space="preserve">ar-condicionado split inverter, piso teto, apresentando entre 54000 e 58000 btu/h, ciclo frio, 60hz, classificacao energetica a ou b (selo procel), gas hfc, controle s/fio</t>
  </si>
  <si>
    <t xml:space="preserve">ar-condicionado split on/off, cassete (teto), 18000 btus/h, ciclo quente/frio, 60 hz, classificacao energetica c - selo procel, gas hfc, controle s/ fio</t>
  </si>
  <si>
    <t xml:space="preserve">ar-condicionado split on/off, cassete (teto), 24000 btus/h, ciclo quente/frio, 60 hz, classificacao energetica c - selo procel, gas hfc, controle s/ fio</t>
  </si>
  <si>
    <t xml:space="preserve">ar-condicionado split on/off, cassete (teto), 36000 btus/h, ciclo quente/frio, 60 hz, classificacao energetica a - selo procel, gas hfc, controle s/ fio</t>
  </si>
  <si>
    <t xml:space="preserve">ar-condicionado split on/off, cassete (teto), 48000 btus/h, ciclo quente/frio, 60 hz, classificacao energetica a - selo procel, gas hfc, controle s/ fio</t>
  </si>
  <si>
    <t xml:space="preserve">ar-condicionado split on/off, cassete (teto), 60000 btus/h, ciclo quente/frio, 60 hz, classificacao energetica a - selo procel, gas hfc, controle s/ fio</t>
  </si>
  <si>
    <t xml:space="preserve">ar-condicionado split on/off, cassete (teto), frio 4 vias 18000 btus/h, classificacao energetica c - selo procel, gas hfc, controle s/ fio</t>
  </si>
  <si>
    <t xml:space="preserve">ar-condicionado split on/off, cassete (teto), frio 4 vias 24000 btus/h, classificacao energetica c - selo procel, gas hfc, controle s/ fio</t>
  </si>
  <si>
    <t xml:space="preserve">ar-condicionado split on/off, cassete (teto), frio 4 vias 36000 btus/h, classificacao energetica c - selo procel, gas hfc, controle s/ fio</t>
  </si>
  <si>
    <t xml:space="preserve">ar-condicionado split on/off, cassete (teto), frio 4 vias 48000 btus/h, classificacao energetica c - selo procel, gas hfc, controle s/ fio</t>
  </si>
  <si>
    <t xml:space="preserve">ar-condicionado split on/off, cassete (teto), frio 4 vias 60000 btus/h, classificacao energetica c - selo procel, gas hfc, controle s/ fio</t>
  </si>
  <si>
    <t xml:space="preserve">ar-condicionado split on/off, hi-wall (parede), 12000 btus/h, ciclo frio, 60 hz, classificacao energetica a - selo procel, gas hfc, controle s/ fio</t>
  </si>
  <si>
    <t xml:space="preserve">ar-condicionado split on/off, hi-wall (parede), 12000 btus/h, ciclo quente/frio, 60 hz, classificacao energetica a - selo procel, gas hfc, controle s/ fio</t>
  </si>
  <si>
    <t xml:space="preserve">ar-condicionado split on/off, hi-wall (parede), 18000 btus/h, ciclo frio, 60 hz, classificacao energetica a - selo procel, gas hfc, controle s/ fio</t>
  </si>
  <si>
    <t xml:space="preserve">ar-condicionado split on/off, hi-wall (parede), 18000 btus/h, ciclo quente/frio, 60 hz, classificacao energetica a - selo procel, gas hfc, controle s/ fio</t>
  </si>
  <si>
    <t xml:space="preserve">ar-condicionado split on/off, hi-wall (parede), 24000 btus/h, ciclo frio, 60 hz, classificacao energetica a - selo procel, gas hfc, controle s/ fio</t>
  </si>
  <si>
    <t xml:space="preserve">ar-condicionado split on/off, hi-wall (parede), 24000 btus/h, ciclo quente/frio, 60 hz, classificacao energetica a - selo procel, gas hfc, controle s/ fio</t>
  </si>
  <si>
    <t xml:space="preserve">ar-condicionado split on/off, hi-wall (parede), 9000 btus/h, ciclo frio, 60 hz, classificacao energetica a - selo procel, gas hfc, controle s/ fio</t>
  </si>
  <si>
    <t xml:space="preserve">ar-condicionado split on/off, hi-wall (parede), 9000 btus/h, ciclo quente/frio, 60 hz, classificacao energetica a - selo procel, gas hfc, controle s/ fio</t>
  </si>
  <si>
    <t xml:space="preserve">ar-condicionado split on/off, piso teto, 18.000 btu/h, ciclo frio, 60hz, classificacao energetica c - selo procel, gas hfc, controle s/fio</t>
  </si>
  <si>
    <t xml:space="preserve">ar-condicionado split on/off, piso teto, 24.000 btu/h, ciclo frio, 60hz, classificacao energetica c - selo procel, gas hfc, controle s/fio</t>
  </si>
  <si>
    <t xml:space="preserve">ar-condicionado split on/off, piso teto, 36.000 btu/h, ciclo frio, 60hz, classificacao energetica c - selo procel, gas hfc, controle s/fio</t>
  </si>
  <si>
    <t xml:space="preserve">ar-condicionado split on/off, piso teto, 48.000 btu/h, ciclo frio, 60hz, classificacao energetica c - selo procel, gas hfc, controle s/fio</t>
  </si>
  <si>
    <t xml:space="preserve">ar-condicionado split on/off, piso teto, 60.000 btu/h, ciclo frio, 60hz, classificacao energetica c - selo procel, gas hfc, controle s/fio</t>
  </si>
  <si>
    <t xml:space="preserve">arame de aco ovalado 15 x 17 (45,7 kg, 700 kgf), rolo 1000 m</t>
  </si>
  <si>
    <t xml:space="preserve">arame de amarracao para gabiao galvanizado, diametro 2,2 mm</t>
  </si>
  <si>
    <t xml:space="preserve">arame farpado galvanizado, 14 bwg (2,11 mm), classe 250</t>
  </si>
  <si>
    <t xml:space="preserve">arame farpado galvanizado, 16 bwg (1,65 mm), classe 250</t>
  </si>
  <si>
    <t xml:space="preserve">arame galvanizado 12 bwg, d = 2,76 mm (0,048 kg/m) ou 14 bwg, d = 2,11 mm (0,026 kg/m)</t>
  </si>
  <si>
    <t xml:space="preserve">arame galvanizado 16 bwg, d = 1,65mm (0,0166 kg/m)</t>
  </si>
  <si>
    <t xml:space="preserve">arame galvanizado 18 bwg, d = 1,24mm (0,009 kg/m)</t>
  </si>
  <si>
    <t xml:space="preserve">arame galvanizado 6 bwg, d = 5,16 mm (0,157 kg/m), ou 8 bwg, d = 4,19 mm (0,101 kg/m), ou 10 bwg, d = 3,40 mm (0,0713 kg/m)</t>
  </si>
  <si>
    <t xml:space="preserve">arame protegido com polimero para gabiao, diametro 2,2 mm</t>
  </si>
  <si>
    <t xml:space="preserve">arame recozido 16 bwg, d = 1,65 mm (0,016 kg/m) ou 18 bwg, d = 1,25 mm (0,01 kg/m)</t>
  </si>
  <si>
    <t xml:space="preserve">arco de serra regulavel para laminas de 8" a 12"</t>
  </si>
  <si>
    <t xml:space="preserve">areia fina - posto jazida/fornecedor (retirado na jazida, sem transporte)</t>
  </si>
  <si>
    <t xml:space="preserve">areia grossa - posto jazida/fornecedor (retirado na jazida, sem transporte)</t>
  </si>
  <si>
    <t xml:space="preserve">areia media - posto jazida/fornecedor (retirado na jazida, sem transporte)</t>
  </si>
  <si>
    <t xml:space="preserve">areia para aterro - posto jazida/fornecedor (retirado na jazida, sem transporte)</t>
  </si>
  <si>
    <t xml:space="preserve">areia para leito filtrante (0,42 a 1,68 mm) - posto jazida/fornecedor (retirado na jazida, sem transporte)</t>
  </si>
  <si>
    <t xml:space="preserve">argamassa colante ac i para ceramicas</t>
  </si>
  <si>
    <t xml:space="preserve">argamassa colante ac ii</t>
  </si>
  <si>
    <t xml:space="preserve">argamassa colante tipo ac iii</t>
  </si>
  <si>
    <t xml:space="preserve">argamassa colante tipo ac iii e</t>
  </si>
  <si>
    <t xml:space="preserve">argamassa industrializada multiuso, para revestimento interno e externo e assentamento de blocos diversos</t>
  </si>
  <si>
    <t xml:space="preserve">argamassa industrializada para chapisco colante</t>
  </si>
  <si>
    <t xml:space="preserve">argamassa industrializada para chapisco rolado</t>
  </si>
  <si>
    <t xml:space="preserve">argamassa para revestimento decorativo monocamada</t>
  </si>
  <si>
    <t xml:space="preserve">argamassa piso sobre piso</t>
  </si>
  <si>
    <t xml:space="preserve">argamassa polimerica de reparo estrutural, bicomponente</t>
  </si>
  <si>
    <t xml:space="preserve">argamassa polimerica impermeabilizante semiflexivel, bicomponente, a base de cimento e aditivos</t>
  </si>
  <si>
    <t xml:space="preserve">argamassa pronta para contrapiso</t>
  </si>
  <si>
    <t xml:space="preserve">argamassa usinada autoadensavel e autonivelante para contrapiso, com bombeamento (disponibilizacao de bomba), sem o lancamento</t>
  </si>
  <si>
    <t xml:space="preserve">argila expandida, granulometria 2215</t>
  </si>
  <si>
    <t xml:space="preserve">argila ou barro para aterro/reaterro (com transporte ate 10 km)</t>
  </si>
  <si>
    <t xml:space="preserve">argila ou barro para aterro/reaterro (retirado na jazida, sem transporte)</t>
  </si>
  <si>
    <t xml:space="preserve">argila, argila vermelha ou argila arenosa (retirada na jazida, sem transporte)</t>
  </si>
  <si>
    <t xml:space="preserve">armacao vertical com haste e contra-pino, em chapa de aco galvanizado 3/16", com 1 estribo e 1 isolador</t>
  </si>
  <si>
    <t xml:space="preserve">armacao vertical com haste e contra-pino, em chapa de aco galvanizado 3/16", com 1 estribo, sem isolador</t>
  </si>
  <si>
    <t xml:space="preserve">armacao vertical com haste e contra-pino, em chapa de aco galvanizado 3/16", com 2 estribos, e 2 isoladores</t>
  </si>
  <si>
    <t xml:space="preserve">armacao vertical com haste e contra-pino, em chapa de aco galvanizado 3/16", com 2 estribos, sem isolador</t>
  </si>
  <si>
    <t xml:space="preserve">armacao vertical com haste e contra-pino, em chapa de aco galvanizado 3/16", com 3 estribos e 3 isoladores</t>
  </si>
  <si>
    <t xml:space="preserve">armacao vertical com haste e contra-pino, em chapa de aco galvanizado 3/16", com 3 estribos, sem isolador</t>
  </si>
  <si>
    <t xml:space="preserve">armacao vertical com haste e contra-pino, em chapa de aco galvanizado 3/16", com 4 estribos e 4 isoladores</t>
  </si>
  <si>
    <t xml:space="preserve">armacao vertical com haste e contra-pino, em chapa de aco galvanizado 3/16", com 4 estribos, sem isolador</t>
  </si>
  <si>
    <t xml:space="preserve">armador (horista)</t>
  </si>
  <si>
    <t xml:space="preserve">armador (mensalista)</t>
  </si>
  <si>
    <t xml:space="preserve">arquiteto junior (horista)</t>
  </si>
  <si>
    <t xml:space="preserve">arquiteto junior (mensalista)</t>
  </si>
  <si>
    <t xml:space="preserve">arquiteto pleno (horista)</t>
  </si>
  <si>
    <t xml:space="preserve">arquiteto pleno (mensalista)</t>
  </si>
  <si>
    <t xml:space="preserve">arquiteto senior (horista)</t>
  </si>
  <si>
    <t xml:space="preserve">arquiteto senior (mensalista)</t>
  </si>
  <si>
    <t xml:space="preserve">arruela em aco galvanizado, diametro externo = 35mm, espessura = 3mm, diametro do furo= 18mm</t>
  </si>
  <si>
    <t xml:space="preserve">arruela em aluminio, com rosca, de 1 1/2", para eletroduto</t>
  </si>
  <si>
    <t xml:space="preserve">arruela em aluminio, com rosca, de 1 1/4", para eletroduto</t>
  </si>
  <si>
    <t xml:space="preserve">arruela em aluminio, com rosca, de 1", para eletroduto</t>
  </si>
  <si>
    <t xml:space="preserve">arruela em aluminio, com rosca, de 1/2", para eletroduto</t>
  </si>
  <si>
    <t xml:space="preserve">arruela em aluminio, com rosca, de 2 1/2", para eletroduto</t>
  </si>
  <si>
    <t xml:space="preserve">arruela em aluminio, com rosca, de 2", para eletroduto</t>
  </si>
  <si>
    <t xml:space="preserve">arruela em aluminio, com rosca, de 3", para eletroduto</t>
  </si>
  <si>
    <t xml:space="preserve">arruela em aluminio, com rosca, de 3/4", para eletroduto</t>
  </si>
  <si>
    <t xml:space="preserve">arruela em aluminio, com rosca, de 3/8", para eletroduto</t>
  </si>
  <si>
    <t xml:space="preserve">arruela em aluminio, com rosca, de 4", para eletroduto</t>
  </si>
  <si>
    <t xml:space="preserve">arruela lisa, redonda, de latao polido, diametro nominal 5/8", diametro externo = 34 mm, diametro do furo = 17 mm, espessura = *2,5* mm</t>
  </si>
  <si>
    <t xml:space="preserve">arruela quadrada em aco galvanizado, dimensao = 38 mm, espessura = 3mm, diametro do furo= 18 mm</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</si>
  <si>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</si>
  <si>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</si>
  <si>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</si>
  <si>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 (horista)</t>
  </si>
  <si>
    <t xml:space="preserve">assentador de manilhas (mensalista)</t>
  </si>
  <si>
    <t xml:space="preserve">assento sanitario de plastico, tipo convencional</t>
  </si>
  <si>
    <t xml:space="preserve">assento vaso sanitario infantil em plastico branco</t>
  </si>
  <si>
    <t xml:space="preserve">automatico de boia superior / inferior, *15* a / 250 v</t>
  </si>
  <si>
    <t xml:space="preserve">auxiliar de azulejista (horista)</t>
  </si>
  <si>
    <t xml:space="preserve">auxiliar de azulejista (mensalista)</t>
  </si>
  <si>
    <t xml:space="preserve">auxiliar de encanador ou bombeiro hidraulico (horista)</t>
  </si>
  <si>
    <t xml:space="preserve">auxiliar de encanador ou bombeiro hidraulico (mensalista)</t>
  </si>
  <si>
    <t xml:space="preserve">auxiliar de escritorio (horista)</t>
  </si>
  <si>
    <t xml:space="preserve">auxiliar de escritorio (mensalista)</t>
  </si>
  <si>
    <t xml:space="preserve">auxiliar de laboratorista de solos e de concreto (horista)</t>
  </si>
  <si>
    <t xml:space="preserve">auxiliar de laboratorista de solos e de concreto (mensalista)</t>
  </si>
  <si>
    <t xml:space="preserve">auxiliar de mecanico (horista)</t>
  </si>
  <si>
    <t xml:space="preserve">auxiliar de mecanico (mensalista)</t>
  </si>
  <si>
    <t xml:space="preserve">auxiliar de pedreiro (horista)</t>
  </si>
  <si>
    <t xml:space="preserve">auxiliar de pedreiro (mensalista)</t>
  </si>
  <si>
    <t xml:space="preserve">auxiliar de servicos gerais (horista)</t>
  </si>
  <si>
    <t xml:space="preserve">auxiliar de servicos gerais (mensalista)</t>
  </si>
  <si>
    <t xml:space="preserve">auxiliar de topografo (horista)</t>
  </si>
  <si>
    <t xml:space="preserve">auxiliar de topografo (mensalista)</t>
  </si>
  <si>
    <t xml:space="preserve">auxiliar tecnico / assistente de engenharia (horista)</t>
  </si>
  <si>
    <t xml:space="preserve">auxiliar tecnico / assistente de engenharia (mensalista)</t>
  </si>
  <si>
    <t xml:space="preserve">avental de seguranca de raspa de couro 1,00 x 0,60 m</t>
  </si>
  <si>
    <t xml:space="preserve">avental em pvc, forrado, *0,3* mm de espessura, *1,15 x 0,70* m (comprimento x largura), 100% impermeavel</t>
  </si>
  <si>
    <t xml:space="preserve">azulejista ou ladrilheiro (horista)</t>
  </si>
  <si>
    <t xml:space="preserve">azulejista ou ladrilheiro (mensalista)</t>
  </si>
  <si>
    <t xml:space="preserve">bacia sanitaria (vaso) com caixa acoplada, sifao aparente, de louca branca (sem assento)</t>
  </si>
  <si>
    <t xml:space="preserve">bacia sanitaria (vaso) com caixa acoplada, sifao oculto / carenado, de louca branca (sem assento) - padrao alto</t>
  </si>
  <si>
    <t xml:space="preserve">bacia sanitaria (vaso) convencional para pcd, sem furo frontal, de louca branca (sem assento)</t>
  </si>
  <si>
    <t xml:space="preserve">bacia sanitaria (vaso) convencional para uso especifico (hospitais, clinicas), com furo frontal, de louca branca, sem assento</t>
  </si>
  <si>
    <t xml:space="preserve">bacia sanitaria (vaso) convencional, de louca branca, sifao aparente, saida vertical (sem assento)</t>
  </si>
  <si>
    <t xml:space="preserve">bacia sanitaria (vaso) convencional, de louca colorida, sifao aparente, saida vertical (sem assento)</t>
  </si>
  <si>
    <t xml:space="preserve">bacia sanitaria (vaso) infantil, sifonado, de louca branca, (sem assento)</t>
  </si>
  <si>
    <t xml:space="preserve">balancim individual, tipo cadeira suspensa sobe e desce</t>
  </si>
  <si>
    <t xml:space="preserve">balde de plastico capacidade 12 l</t>
  </si>
  <si>
    <t xml:space="preserve">balde vermelho para sinalizacao de vias</t>
  </si>
  <si>
    <t xml:space="preserve">bancada de marmore sintetico com uma cuba, 120 x *60* cm</t>
  </si>
  <si>
    <t xml:space="preserve">bancada de marmore sintetico com uma cuba, 150 x *60* cm</t>
  </si>
  <si>
    <t xml:space="preserve">bancada de marmore sintetico com uma cuba, 200 x *60* cm</t>
  </si>
  <si>
    <t xml:space="preserve">bancada/ banca em granito, polido, tipo andorinha/ quartz/ castelo/ corumba ou outros equivalentes da regiao, com cuba inox, formato *120 x 60* cm, e= *2* cm</t>
  </si>
  <si>
    <t xml:space="preserve">bancada/ banca/ balcao/ tampo em marmore branco comum, polido, liso, acabamento reto, e= *3* cm (sem furos)</t>
  </si>
  <si>
    <t xml:space="preserve">bancada/banca/pia de aco inoxidavel (aisi 430) com 1 cuba central, com valvula, escorredor duplo, de *0,55 x 1,20* m</t>
  </si>
  <si>
    <t xml:space="preserve">bancada/banca/pia de aco inoxidavel (aisi 430) com 1 cuba central, com valvula, escorredor duplo, de *0,55 x 1,40* m</t>
  </si>
  <si>
    <t xml:space="preserve">bancada/banca/pia de aco inoxidavel (aisi 430) com 1 cuba central, com valvula, escorredor duplo, de *0,55 x 1,80* m</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</si>
  <si>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</si>
  <si>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</si>
  <si>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bancada/banca/pia de aco inoxidavel (aisi 430) com 2 cubas, com valvulas, escorredor duplo, de *0,55 x 2,00* m</t>
  </si>
  <si>
    <t xml:space="preserve">bancada/tampo aco inox (aisi 304), largura 60 cm, com rodabanca (nao inclui pes de apoio)</t>
  </si>
  <si>
    <t xml:space="preserve">bancada/tampo aco inox (aisi 304), largura 70 cm, com rodabanca (nao inclui pes de apoio)</t>
  </si>
  <si>
    <t xml:space="preserve">bancada/tampo liso (sem cuba) em marmore sintetico</t>
  </si>
  <si>
    <t xml:space="preserve">banco articulado para banho, em aco inox polido, 70* cm x 45* cm</t>
  </si>
  <si>
    <t xml:space="preserve">banco com encosto, 1,60m* de comprimento, em tubo de aco carbono e pintura no processo eletrostatico - para academia ao ar livre / academia da terceira idade - ati</t>
  </si>
  <si>
    <t xml:space="preserve">bandeja de pintura para rolo 23 cm</t>
  </si>
  <si>
    <t xml:space="preserve">barra antipanico dupla, cega em lado oposto, cor cinza</t>
  </si>
  <si>
    <t xml:space="preserve">par</t>
  </si>
  <si>
    <t xml:space="preserve">barra antipanico dupla, para porta de vidro, cor cinza</t>
  </si>
  <si>
    <t xml:space="preserve">barra antipanico simples, cega em lado oposto, cor cinza</t>
  </si>
  <si>
    <t xml:space="preserve">barra antipanico simples, com fechadura lado oposto, cor cinza</t>
  </si>
  <si>
    <t xml:space="preserve">barra antipanico simples, para porta de vidro, cor cinza</t>
  </si>
  <si>
    <t xml:space="preserve">barra de aco chata, retangular (qualquer bitola)</t>
  </si>
  <si>
    <t xml:space="preserve">barra de aco chato, retangular, 19,05 mm x 3,17 mm (l x e), 0,47 kg/m</t>
  </si>
  <si>
    <t xml:space="preserve">barra de aco chato, retangular, 25,4 mm x 4,76 mm (l x e), 0,94 kg/m</t>
  </si>
  <si>
    <t xml:space="preserve">barra de aco chato, retangular, 25,4 mm x 6,35 mm (l x e), 1,2265 kg/m</t>
  </si>
  <si>
    <t xml:space="preserve">barra de aco chato, retangular, 38,1 mm x 12,7 mm (l x e), 3,79 kg/m</t>
  </si>
  <si>
    <t xml:space="preserve">barra de aco chato, retangular, 38,1 mm x 6,35 mm (l x e), 1,89 kg/m</t>
  </si>
  <si>
    <t xml:space="preserve">barra de aco chato, retangular, 38,1 mm x 9,53 mm (l x e), 2,84 kg/m</t>
  </si>
  <si>
    <t xml:space="preserve">barra de aco chato, retangular, 50,8 mm x 12,7 mm (l x e), 5,06 kg/m</t>
  </si>
  <si>
    <t xml:space="preserve">barra de aco chato, retangular, 50,8 mm x 25,4 mm (l x e), 10,12 kg/m</t>
  </si>
  <si>
    <t xml:space="preserve">barra de aco chato, retangular, 50,8 mm x 6,35 mm (l x e), 2,53 kg/m</t>
  </si>
  <si>
    <t xml:space="preserve">barra de aco chato, retangular, 50,8 mm x 7,94 mm (l x e), 3,162 kg/m</t>
  </si>
  <si>
    <t xml:space="preserve">barra de aco chato, retangular, 50,8 mm x 9,53 mm (l x e), 3,79kg/m</t>
  </si>
  <si>
    <t xml:space="preserve">barra de apoio em "l", em aco inox polido 70 x 70 cm, diametro minimo 3 cm</t>
  </si>
  <si>
    <t xml:space="preserve">barra de apoio em "l", em aco inox polido 80 x 80 cm, diametro minimo 3 cm</t>
  </si>
  <si>
    <t xml:space="preserve">barra de apoio lateral articulada, com trava, em aco inox polido, 70 cm, diametro minimo 3 cm</t>
  </si>
  <si>
    <t xml:space="preserve">barra de apoio reta, em aco inox polido, comprimento 60cm, diametro minimo 3 cm</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</si>
  <si>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</si>
  <si>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</si>
  <si>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</si>
  <si>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barra de apoio reta, em aluminio, comprimento 60cm, diametro minimo 3 cm</t>
  </si>
  <si>
    <t xml:space="preserve">barra de apoio reta, em aluminio, comprimento 70cm, diametro minimo 3 cm</t>
  </si>
  <si>
    <t xml:space="preserve">barra de apoio reta, em aluminio, comprimento 80 cm, diametro minimo 3 cm</t>
  </si>
  <si>
    <t xml:space="preserve">barra de apoio reta, em aluminio, comprimento 90 cm, diametro minimo 3 cm</t>
  </si>
  <si>
    <t xml:space="preserve">base de misturador monocomando para chuveiro, de parede (nao inclui acabamentos)</t>
  </si>
  <si>
    <t xml:space="preserve">base para mastro de para-raios diametro nominal 1 1/2"</t>
  </si>
  <si>
    <t xml:space="preserve">base para mastro de para-raios diametro nominal 2"</t>
  </si>
  <si>
    <t xml:space="preserve">base para rele com suporte metalico</t>
  </si>
  <si>
    <t xml:space="preserve">bastidor para bloco m10</t>
  </si>
  <si>
    <t xml:space="preserve">bate-estacas por gravidade, potencia160 hp, peso do martelo ate 3 toneladas</t>
  </si>
  <si>
    <t xml:space="preserve">batente / portal / aduela / marco em madeira macica com rebaixo, e = *3* cm, l = *14* cm, para portas de giro de *60 cm a 120* cm x *210* cm, cedrinho / angelim comercial / tauri / curupixa / peroba / cumaru ou equivalente da regiao (nao inclui alizares)</t>
  </si>
  <si>
    <t xml:space="preserve">jg</t>
  </si>
  <si>
    <t xml:space="preserve">batente / portal / aduela / marco em madeira macica com rebaixo, e = *3* cm, l = *14* cm, para portas de giro de *60 cm a 120* cm x *210* cm, pinus / eucalipto / virola ou equivalente da regiao (nao inclui alizares)</t>
  </si>
  <si>
    <t xml:space="preserve">batente / portal / aduela / marco em madeira macica com rebaixo, e = *3* cm, l = *16* cm, para portas de giro de *60 cm a 120* cm x *210* cm, cedrinho / angelim comercial / tauri / curupixa / peroba / cumaru ou equivalente da regiao (nao inclui alizares)</t>
  </si>
  <si>
    <t xml:space="preserve">batente / portal / aduela / marco em madeira macica com rebaixo, e = *3* cm, l = *16* cm, para portas de giro de *60 cm a 120* cm x *210* cm, pinus / eucalipto / virola ou equivalente da regiao (nao inclui alizares)</t>
  </si>
  <si>
    <t xml:space="preserve">batente/portal/aduela/marco, em mdf/pvc wood/poliestireno ou madeira laminada, l = *9,0* cm com guarnicao regulavel 2 faces = *35* mm, primer</t>
  </si>
  <si>
    <t xml:space="preserve">bentonita, argila constituida por montmorilonita</t>
  </si>
  <si>
    <t xml:space="preserve">betoneira, capacidade nominal 400 l, capacidade de mistura 280 l, motor eletrico trifasico 220/380 v, potencia 2 cv, sem carregador</t>
  </si>
  <si>
    <t xml:space="preserve">betoneira, capacidade nominal 400 l, capacidade de mistura 310 l, motor a diesel, potencia 5 cv, sem carregador</t>
  </si>
  <si>
    <t xml:space="preserve">betoneira, capacidade nominal 400 l, capacidade de mistura 310 l, motor a gasolina, potencia 5,5 cv, sem carregador</t>
  </si>
  <si>
    <t xml:space="preserve">betoneira, capacidade nominal 600 l, capacidade de mistura 360 l, motor eletrico trifasico 220/380v, potencia 4cv, sem carregador</t>
  </si>
  <si>
    <t xml:space="preserve">betoneira, capacidade nominal 600 l, capacidade de mistura 440 l, motor a diesel, potencia 10 cv, com carregador</t>
  </si>
  <si>
    <t xml:space="preserve">blaster, dinamitador ou cabo de fogo (horista)</t>
  </si>
  <si>
    <t xml:space="preserve">blaster, dinamitador ou cabo de fogo (mensalista)</t>
  </si>
  <si>
    <t xml:space="preserve">bloco / tijolo de vidro incolor, canelado / ondulado, *19 x 19 x 8* cm (a x l x e)</t>
  </si>
  <si>
    <t xml:space="preserve">bloco / tijolo de vidro incolor, xadrez, *20 x 20 x 10* cm (a x l x e)</t>
  </si>
  <si>
    <t xml:space="preserve">bloco ceramico / tijolo vazado para alvenaria de vedacao, 4 furos na horizontal de 9 x 9 x 19 cm (l x a x c)</t>
  </si>
  <si>
    <t xml:space="preserve">bloco ceramico / tijolo vazado para alvenaria de vedacao, 6 furos na horizontal de 11,5 x 19 x 29 cm (l x a x c)</t>
  </si>
  <si>
    <t xml:space="preserve">bloco ceramico / tijolo vazado para alvenaria de vedacao, 6 furos na horizontal de 11,5 x 19 x 39 cm (l x a x c)</t>
  </si>
  <si>
    <t xml:space="preserve">bloco ceramico / tijolo vazado para alvenaria de vedacao, 6 furos na horizontal de 9 x 14 x 19 cm (l x a x c)</t>
  </si>
  <si>
    <t xml:space="preserve">bloco ceramico / tijolo vazado para alvenaria de vedacao, 6 furos na horizontal de 9 x 14 x 24 cm (l x a x c)</t>
  </si>
  <si>
    <t xml:space="preserve">bloco ceramico / tijolo vazado para alvenaria de vedacao, 6 furos na horizontal de 9 x 19 x 39 cm (l x a x c)</t>
  </si>
  <si>
    <t xml:space="preserve">bloco ceramico / tijolo vazado para alvenaria de vedacao, 8 furos na horizontal de 9 x 19 x 19 cm (l x a x c)</t>
  </si>
  <si>
    <t xml:space="preserve">bloco ceramico / tijolo vazado para alvenaria de vedacao, 8 furos na horizontal de 9 x 19 x 29 cm (l x a x c)</t>
  </si>
  <si>
    <t xml:space="preserve">bloco ceramico / tijolo vazado para alvenaria de vedacao, 9 furos na horizontal de 11,5 x 14 x 24 cm (l x a x c)</t>
  </si>
  <si>
    <t xml:space="preserve">bloco ceramico / tijolo vazado para alvenaria de vedacao, 9 furos na horizontal de 14 x 19 x 29 cm (l x a x c)</t>
  </si>
  <si>
    <t xml:space="preserve">bloco ceramico / tijolo vazado para alvenaria de vedacao, 9 furos na horizontal de 14 x 19 x 39 cm (l x a x c)</t>
  </si>
  <si>
    <t xml:space="preserve">bloco ceramico / tijolo vazado para alvenaria de vedacao, 9 furos na horizontal de 19 x 19 x 29 cm (l x a x c)</t>
  </si>
  <si>
    <t xml:space="preserve">bloco ceramico / tijolo vazado para alvenaria de vedacao, 9 furos na horizontal de 19 x 19 x 39 cm (l x a x c)</t>
  </si>
  <si>
    <t xml:space="preserve">bloco ceramico / tijolo vazado para alvenaria de vedacao, furos na horizontal de 11,5 x 19 x 19 cm (l x a x c)</t>
  </si>
  <si>
    <t xml:space="preserve">bloco ceramico / tijolo vazado para alvenaria de vedacao, furos na vertical de 11,5 x 19 x 29 cm (l x a x c)</t>
  </si>
  <si>
    <t xml:space="preserve">bloco ceramico / tijolo vazado para alvenaria de vedacao, furos na vertical de 11,5 x 19 x 39 cm (l x a x c)</t>
  </si>
  <si>
    <t xml:space="preserve">bloco ceramico / tijolo vazado para alvenaria de vedacao, furos na vertical de 14 x 19 x 29 cm (l x a x c)</t>
  </si>
  <si>
    <t xml:space="preserve">bloco ceramico / tijolo vazado para alvenaria de vedacao, furos na vertical de 14 x 19 x 39 cm (l x a x c)</t>
  </si>
  <si>
    <t xml:space="preserve">bloco ceramico / tijolo vazado para alvenaria de vedacao, furos na vertical de 19 x 19 x 39 cm (l x a x c)</t>
  </si>
  <si>
    <t xml:space="preserve">bloco ceramico / tijolo vazado para alvenaria de vedacao, furos na vertical de 9 x 19 x 39 cm (l x a x c)</t>
  </si>
  <si>
    <t xml:space="preserve">bloco concreto celular autoclavado 12,5 x 30 x 60 cm (e x a x c)</t>
  </si>
  <si>
    <t xml:space="preserve">bloco concreto celular autoclavado 7,5 x 30 x 60 cm (e x a x c)</t>
  </si>
  <si>
    <t xml:space="preserve">bloco de concreto estrutural 14 x 19 x 29 cm, fbk 10 mpa (nbr 6136)</t>
  </si>
  <si>
    <t xml:space="preserve">bloco de concreto estrutural 14 x 19 x 29 cm, fbk 12 mpa (nbr 6136)</t>
  </si>
  <si>
    <t xml:space="preserve">bloco de concreto estrutural 14 x 19 x 29 cm, fbk 14 mpa (nbr 6136)</t>
  </si>
  <si>
    <t xml:space="preserve">bloco de concreto estrutural 14 x 19 x 29 cm, fbk 16 mpa (nbr 6136)</t>
  </si>
  <si>
    <t xml:space="preserve">bloco de concreto estrutural 14 x 19 x 29 cm, fbk 4,5 mpa (nbr 6136)</t>
  </si>
  <si>
    <t xml:space="preserve">bloco de concreto estrutural 14 x 19 x 29 cm, fbk 6 mpa (nbr 6136)</t>
  </si>
  <si>
    <t xml:space="preserve">bloco de concreto estrutural 14 x 19 x 29 cm, fbk 8 mpa (nbr 6136)</t>
  </si>
  <si>
    <t xml:space="preserve">bloco de concreto estrutural 14 x 19 x 34 cm, fbk 4,5 mpa (nbr 6136)</t>
  </si>
  <si>
    <t xml:space="preserve">bloco de concreto estrutural 14 x 19 x 39 cm, fbk 10 mpa (nbr 6136)</t>
  </si>
  <si>
    <t xml:space="preserve">bloco de concreto estrutural 14 x 19 x 39 cm, fbk 12 mpa (nbr 6136)</t>
  </si>
  <si>
    <t xml:space="preserve">bloco de concreto estrutural 14 x 19 x 39 cm, fbk 14 mpa (nbr 6136)</t>
  </si>
  <si>
    <t xml:space="preserve">bloco de concreto estrutural 14 x 19 x 39 cm, fbk 4,5 mpa (nbr 6136)</t>
  </si>
  <si>
    <t xml:space="preserve">bloco de concreto estrutural 14 x 19 x 39 cm, fbk 6 mpa (nbr 6136)</t>
  </si>
  <si>
    <t xml:space="preserve">bloco de concreto estrutural 14 x 19 x 39 cm, fbk 8 mpa (nbr 6136)</t>
  </si>
  <si>
    <t xml:space="preserve">bloco de concreto estrutural 14 x 19 x 39, fck 16 mpa (nbr 6136)</t>
  </si>
  <si>
    <t xml:space="preserve">bloco de concreto estrutural 19 x 19 x 39 cm, fbk 10 mpa (nbr 6136)</t>
  </si>
  <si>
    <t xml:space="preserve">bloco de concreto estrutural 19 x 19 x 39 cm, fbk 12 mpa (nbr 6136)</t>
  </si>
  <si>
    <t xml:space="preserve">bloco de concreto estrutural 19 x 19 x 39 cm, fbk 14 mpa (nbr 6136)</t>
  </si>
  <si>
    <t xml:space="preserve">bloco de concreto estrutural 19 x 19 x 39 cm, fbk 16 mpa (nbr 6136)</t>
  </si>
  <si>
    <t xml:space="preserve">bloco de concreto estrutural 19 x 19 x 39 cm, fbk 4,5 mpa (nbr 6136)</t>
  </si>
  <si>
    <t xml:space="preserve">bloco de concreto estrutural 19 x 19 x 39 cm, fbk 8 mpa (nbr 6136)</t>
  </si>
  <si>
    <t xml:space="preserve">bloco de concreto estrutural 9 x 19 x 39 cm, fbk 4,5 mpa (nbr 6136)</t>
  </si>
  <si>
    <t xml:space="preserve">bloco de engate rapido para bastidor tipo m10</t>
  </si>
  <si>
    <t xml:space="preserve">bloco de espuma multiuso *23x 13 x 8* cm</t>
  </si>
  <si>
    <t xml:space="preserve">bloco de gesso compacto / macico, branco, e = 10 cm, dimensoes *67 x 50* cm</t>
  </si>
  <si>
    <t xml:space="preserve">bloco de gesso vazado, branco, e = *7* cm, dimensoes *67 x 50* cm</t>
  </si>
  <si>
    <t xml:space="preserve">bloco de polietileno alta densidade, *27* x *30* x *100* cm, acompanhados placas terminais e longarinas, para fundo de filtro</t>
  </si>
  <si>
    <t xml:space="preserve">bloco de vedacao concreto 14 x 19 x 29 cm (classe c - nbr 6136)</t>
  </si>
  <si>
    <t xml:space="preserve">bloco de vedacao concreto aparente 9 x 19 x 39 cm (classe c - nbr 6136)</t>
  </si>
  <si>
    <t xml:space="preserve">bloco de vedacao de concreto 14 x 19 x 39 cm (classe c - nbr 6136)</t>
  </si>
  <si>
    <t xml:space="preserve">bloco de vedacao de concreto 19 x 19 x 39 cm (classe c - nbr 6136)</t>
  </si>
  <si>
    <t xml:space="preserve">bloco de vedacao de concreto aparente 14 x 19 x 39 cm (classe c - nbr 6136)</t>
  </si>
  <si>
    <t xml:space="preserve">bloco de vedacao de concreto aparente 19 x 19 x 39 cm (classe c - nbr 6136)</t>
  </si>
  <si>
    <t xml:space="preserve">bloco de vedacao de concreto celular autoclavado 10 x 30 x 60 cm (e x a x c)</t>
  </si>
  <si>
    <t xml:space="preserve">bloco de vedacao de concreto celular autoclavado 15 x 30 x 60 cm (e x a x c)</t>
  </si>
  <si>
    <t xml:space="preserve">bloco de vedacao de concreto celular autoclavado 20 x 30 x 60 cm (e x a x c)</t>
  </si>
  <si>
    <t xml:space="preserve">bloco de vedacao de concreto, 9 x 19 x 39 cm (classe c - nbr 6136)</t>
  </si>
  <si>
    <t xml:space="preserve">bloco de vidro / elemento vazado, incolor, veneziana, *20 x 20 x 6* cm (a x l x e)</t>
  </si>
  <si>
    <t xml:space="preserve">bloco de vidro / elemento vazado, incolor, veneziana, de *20 x 10 x 8* cm (a x l x e)</t>
  </si>
  <si>
    <t xml:space="preserve">bloco estrutural ceramico de 14 x 19 x 29 cm (l x a x c) e 6,0 mpa</t>
  </si>
  <si>
    <t xml:space="preserve">bloco estrutural ceramico de 14 x 19 x 34 cm (l x a x c) e 6,0 mpa</t>
  </si>
  <si>
    <t xml:space="preserve">bloco estrutural ceramico de 14 x 19 x 39 cm (l x a x c) e 6,0 mpa</t>
  </si>
  <si>
    <t xml:space="preserve">bloco estrutural ceramico de 19 x 19 x 29 cm (l x a x c) e 6,0 mpa</t>
  </si>
  <si>
    <t xml:space="preserve">bloco estrutural ceramico de 19 x 19 x 39 cm (l x a x c) e 6,0 mpa</t>
  </si>
  <si>
    <t xml:space="preserve">bloquete/piso de concreto - modelo pisograma/concregrama 2 furos, dimensoes aprox. de *35 x 15* cm e espessura de 7 cm (+/- 1 cm), cor natural</t>
  </si>
  <si>
    <t xml:space="preserve">bloquete/piso de concreto - modelo pisograma/concregrama/pavi-grade/grameiro, dimensoes aproximadas de *60 x 45* cm e espessura de 8 cm (+/- 1 cm), cor natural</t>
  </si>
  <si>
    <t xml:space="preserve">bloquete/piso intertravado de concreto - modelo onda/16 faces/retangular/tijolinho/paver/holandes/paralelepipedo, *20 x 10* cm, e = 10 cm, resistencia de 35 mpa, cor natural</t>
  </si>
  <si>
    <t xml:space="preserve">bloquete/piso intertravado de concreto - modelo onda/16 faces/retangular/tijolinho/paver/holandes/paralelepipedo, *20 x 10* cm, e = 10 cm, resistencia de 50 mpa, cor natural</t>
  </si>
  <si>
    <t xml:space="preserve">bloquete/piso intertravado de concreto - modelo onda/16 faces/retangular/tijolinho/paver/holandes/paralelepipedo, *20 x 10* cm, e = 6 cm, resistencia de 35 mpa, colorido</t>
  </si>
  <si>
    <t xml:space="preserve">bloquete/piso intertravado de concreto - modelo onda/16 faces/retangular/tijolinho/paver/holandes/paralelepipedo, *20 x 10* cm, e = 6 cm, resistencia de 35 mpa, cor natural</t>
  </si>
  <si>
    <t xml:space="preserve">bloquete/piso intertravado de concreto - modelo onda/16 faces/retangular/tijolinho/paver/holandes/paralelepipedo, *20 x 10* cm, e = 8 cm, resistencia de 35 mpa, colorido</t>
  </si>
  <si>
    <t xml:space="preserve">bloquete/piso intertravado de concreto - modelo onda/16 faces/retangular/tijolinho/paver/holandes/paralelepipedo, *20 x 10* cm, e = 8 cm, resistencia de 35 mpa, cor natural</t>
  </si>
  <si>
    <t xml:space="preserve">bloquete/piso intertravado de concreto - modelo raquete, *22 x 13,5* cm, e = 6 cm, resistencia de 35 mpa, cor natural</t>
  </si>
  <si>
    <t xml:space="preserve">bloquete/piso intertravado de concreto - modelo sextavado / hexagonal, *25 x 25* cm, e = 10 cm, resistencia de 35 mpa, cor natural</t>
  </si>
  <si>
    <t xml:space="preserve">bloquete/piso intertravado de concreto - modelo sextavado / hexagonal, *25 x 25* cm, e = 6 cm, resistencia de 35 mpa, cor natural</t>
  </si>
  <si>
    <t xml:space="preserve">bloquete/piso intertravado de concreto - modelo sextavado / hexagonal, *25 x 25* cm, e = 8 cm, resistencia de 35 mpa, cor natural</t>
  </si>
  <si>
    <t xml:space="preserve">bocal pvc, para calha pluvial, diametro da saida entre *75 e 120* mm, para drenagem pluvial predial</t>
  </si>
  <si>
    <t xml:space="preserve">bolsa de ligacao em pvc flexivel para vaso sanitario 40 mm (1 1/2")</t>
  </si>
  <si>
    <t xml:space="preserve">bolsa de lona para ferramentas *50 x 35 x 25* cm</t>
  </si>
  <si>
    <t xml:space="preserve">bomba centrifuga com motor eletrico monofasico, potencia 0,33 hp, bocais 1" x 3/4", diametro do rotor 99 mm, hm/q = 4 mca / 8,5 m3/h a 18 mca / 0,90 m3/h</t>
  </si>
  <si>
    <t xml:space="preserve">bomba centrifuga monoestagio com motor eletrico monofasico, potencia 15 hp, diametro do rotor *173* mm, hm/q = *30* mca / *90* m3/h a *45* mca / *55* m3/h</t>
  </si>
  <si>
    <t xml:space="preserve">bomba centrifuga motor eletrico monofasico 0,49 hp bocais 1" x 3/4", diametro do rotor 110 mm, hm/q: 6 m / 8,3 m3/h a 20 m / 1,2 m3/h</t>
  </si>
  <si>
    <t xml:space="preserve">bomba centrifuga motor eletrico trifasico 0,99hp diametro de succao x elevacao 1" x 1", diametro do rotor 145 mm, hm/q: 14 m / 8,4 m3/h a 40 m / 0,60 m3/h</t>
  </si>
  <si>
    <t xml:space="preserve">bomba centrifuga motor eletrico trifasico 1,48hp diametro de succao x elevacao 1" x 1", 4 estagios, diametro dos rotores 3 x 107 mm + 1 x 100 mm, hm/q: 10 m / 5,3 m3/h a 70 m / 1,8 m3/h</t>
  </si>
  <si>
    <t xml:space="preserve">bomba centrifuga motor eletrico trifasico 2,96hp, diametro de succao x elevacao 1 1/2" x 1 1/4", diametro do rotor 148 mm, hm/q: 34 m / 14,80 m3/h a 40 m / 8,60 m3/h</t>
  </si>
  <si>
    <t xml:space="preserve">bomba centrifuga motor eletrico trifasico 9,86 diametro de succao x elevacao 1" x 1", 4 estagios, diametro dos rotores 4 x 146 mm, hm/q: 85 m / 14,9 m3/h a 140 m / 4,2 m3/h</t>
  </si>
  <si>
    <t xml:space="preserve">bomba centrifuga, motor eletrico trifasico 1,48hp diametro de succao x elevacao 1 1/2" x 1", diametro do rotor 117 mm, hm/q: 10 m / 21,9 m3/h a 24 m / 6,1 m3/h</t>
  </si>
  <si>
    <t xml:space="preserve">bomba de projecao de concreto seco, potencia 10 cv, vazao 3 m3/h</t>
  </si>
  <si>
    <t xml:space="preserve">bomba de projecao de concreto seco, potencia 10 cv, vazao 6 m3/h</t>
  </si>
  <si>
    <t xml:space="preserve">bomba submersivel, eletrica, trifasica, potencia 0,99 hp, diametro rotor 98 mm semiaberto, bocal de saida diametro 2 polegadas, hm/q = 2 m / 28,90 m3/h a 14 m / 7 m3/h</t>
  </si>
  <si>
    <t xml:space="preserve">bomba submersivel, eletrica, trifasica, potencia 2,96 hp, diametro do rotor 144 mm semiaberto, bocal de saida diametro de duas polegadas, hm/q = 2 m / 38,8 m3/h a 28 m / 5 m3/h</t>
  </si>
  <si>
    <t xml:space="preserve">bomba submersivel, eletrica, trifasica, potencia 3,75 hp, diametro do rotor 90 mm semiaberto, bocal de saida diametro de 2 polegadas, hm/q = 5 m / 61,2 m3/h a 25,5 m / 3,6 m3/h</t>
  </si>
  <si>
    <t xml:space="preserve">bomba triplex, para injecao de calda de cimento, vazao maxima de *100* litros/minuto, pressao maxima de *70* bar, potencia de 15 cv</t>
  </si>
  <si>
    <t xml:space="preserve">borboleta para janela tipo guilhotina, em zamac cromado</t>
  </si>
  <si>
    <t xml:space="preserve">bota de pvc preta, cano medio, sem forro</t>
  </si>
  <si>
    <t xml:space="preserve">bota de seguranca com biqueira de aco e colarinho acolchoado</t>
  </si>
  <si>
    <t xml:space="preserve">braco / cano para chuveiro eletrico, em aluminio, 30 cm x 1/2"</t>
  </si>
  <si>
    <t xml:space="preserve">braco ou haste com canopla plastica, 1/2", para chuveiro simples</t>
  </si>
  <si>
    <t xml:space="preserve">braco ou haste reta com canopla plastica, 1/2", para chuveiro eletrico</t>
  </si>
  <si>
    <t xml:space="preserve">braco p/ luminaria publica 1 x 1,50m romagnole ou equiv</t>
  </si>
  <si>
    <t xml:space="preserve">brocha retangular, *15 x 5* cm</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</si>
  <si>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</si>
  <si>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</si>
  <si>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</si>
  <si>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</si>
  <si>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</si>
  <si>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</si>
  <si>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</si>
  <si>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</si>
  <si>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</si>
  <si>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</si>
  <si>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cpvc, soldavel, 54 x 28 mm, para agua quente</t>
  </si>
  <si>
    <t xml:space="preserve">bucha de reducao de cobre sem anel de solda, ponta x bolsa, 22 x 15 mm</t>
  </si>
  <si>
    <t xml:space="preserve">bucha de reducao de cobre sem anel de solda, ponta x bolsa, 28 x 22 mm</t>
  </si>
  <si>
    <t xml:space="preserve">bucha de reducao de cobre sem anel de solda, ponta x bolsa, 35 x 28 mm</t>
  </si>
  <si>
    <t xml:space="preserve">bucha de reducao de cobre sem anel de solda, ponta x bolsa, 42 x 35 mm</t>
  </si>
  <si>
    <t xml:space="preserve">bucha de reducao de cobre sem anel de solda, ponta x bolsa, 54 x 42 mm</t>
  </si>
  <si>
    <t xml:space="preserve">bucha de reducao de cobre sem anel de solda, ponta x bolsa, 66 x 54 mm</t>
  </si>
  <si>
    <t xml:space="preserve">bucha de reducao de ferro galvanizado, com rosca bsp, de 1 1/2" x 1 1/4"</t>
  </si>
  <si>
    <t xml:space="preserve">bucha de reducao de ferro galvanizado, com rosca bsp, de 1 1/2" x 1"</t>
  </si>
  <si>
    <t xml:space="preserve">bucha de reducao de ferro galvanizado, com rosca bsp, de 1 1/2" x 1/2"</t>
  </si>
  <si>
    <t xml:space="preserve">bucha de reducao de ferro galvanizado, com rosca bsp, de 1 1/2" x 3/4"</t>
  </si>
  <si>
    <t xml:space="preserve">bucha de reducao de ferro galvanizado, com rosca bsp, de 1 1/4" x 1"</t>
  </si>
  <si>
    <t xml:space="preserve">bucha de reducao de ferro galvanizado, com rosca bsp, de 1 1/4" x 1/2"</t>
  </si>
  <si>
    <t xml:space="preserve">bucha de reducao de ferro galvanizado, com rosca bsp, de 1 1/4" x 3/4"</t>
  </si>
  <si>
    <t xml:space="preserve">bucha de reducao de ferro galvanizado, com rosca bsp, de 1" x 1/2"</t>
  </si>
  <si>
    <t xml:space="preserve">bucha de reducao de ferro galvanizado, com rosca bsp, de 1" x 3/4"</t>
  </si>
  <si>
    <t xml:space="preserve">bucha de reducao de ferro galvanizado, com rosca bsp, de 1/2" x 1/4"</t>
  </si>
  <si>
    <t xml:space="preserve">bucha de reducao de ferro galvanizado, com rosca bsp, de 1/2" x 3/8"</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</si>
  <si>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</si>
  <si>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</si>
  <si>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</si>
  <si>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</si>
  <si>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</si>
  <si>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</si>
  <si>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</si>
  <si>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 x 1 1/2"</t>
  </si>
  <si>
    <t xml:space="preserve">bucha de reducao de ferro galvanizado, com rosca bsp, de 3" x 1 1/4"</t>
  </si>
  <si>
    <t xml:space="preserve">bucha de reducao de ferro galvanizado, com rosca bsp, de 3" x 2 1/2"</t>
  </si>
  <si>
    <t xml:space="preserve">bucha de reducao de ferro galvanizado, com rosca bsp, de 3" x 2"</t>
  </si>
  <si>
    <t xml:space="preserve">bucha de reducao de ferro galvanizado, com rosca bsp, de 3/4" x 1/2"</t>
  </si>
  <si>
    <t xml:space="preserve">bucha de reducao de ferro galvanizado, com rosca bsp, de 4" x 2 1/2"</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</si>
  <si>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</si>
  <si>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</si>
  <si>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</si>
  <si>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</si>
  <si>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</si>
  <si>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</si>
  <si>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</si>
  <si>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</si>
  <si>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</si>
  <si>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</si>
  <si>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longa, 50 x 40 mm, para esgoto predial</t>
  </si>
  <si>
    <t xml:space="preserve">bucha de reducao de pvc, soldavel, longa, com 32 x 20 mm, para agua fria predial</t>
  </si>
  <si>
    <t xml:space="preserve">bucha de reducao de pvc, soldavel, longa, com 40 x 25 mm, para agua fria predial</t>
  </si>
  <si>
    <t xml:space="preserve">bucha de reducao de pvc, soldavel, longa, com 50 x 25 mm, para agua fria predial</t>
  </si>
  <si>
    <t xml:space="preserve">bucha de reducao de pvc, soldavel, longa, com 50 x 32 mm, para agua fria predial</t>
  </si>
  <si>
    <t xml:space="preserve">bucha de reducao de pvc, soldavel, longa, com 60 x 25 mm, para agua fria predial</t>
  </si>
  <si>
    <t xml:space="preserve">bucha de reducao de pvc, soldavel, longa, com 60 x 32 mm, para agua fria predial</t>
  </si>
  <si>
    <t xml:space="preserve">bucha de reducao de pvc, soldavel, longa, com 60 x 50 mm, para agua fria predial</t>
  </si>
  <si>
    <t xml:space="preserve">bucha de reducao de pvc, soldavel, longa, com 75 x 50 mm, para agua fria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</si>
  <si>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</si>
  <si>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</si>
  <si>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</si>
  <si>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bucha de reducao em aluminio, com rosca, de 1 1/4" x 1", para eletroduto</t>
  </si>
  <si>
    <t xml:space="preserve">bucha de reducao em aluminio, com rosca, de 1 1/4" x 1/2",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</si>
  <si>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</si>
  <si>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</si>
  <si>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</si>
  <si>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bucha de reducao em aluminio, com rosca, de 2 1/2" x 1 1/2", para eletroduto</t>
  </si>
  <si>
    <t xml:space="preserve">bucha de reducao em aluminio, com rosca, de 2 1/2" x 1 1/4", para eletroduto</t>
  </si>
  <si>
    <t xml:space="preserve">bucha de reducao em aluminio, com rosca, de 2 1/2" x 1", para eletroduto</t>
  </si>
  <si>
    <t xml:space="preserve">bucha de reducao em aluminio, com rosca, de 2 1/2" x 2", para eletroduto</t>
  </si>
  <si>
    <t xml:space="preserve">bucha de reducao em aluminio, com rosca, de 2" x 1 1/2", para eletroduto</t>
  </si>
  <si>
    <t xml:space="preserve">bucha de reducao em aluminio, com rosca, de 2" x 1 1/4", para eletroduto</t>
  </si>
  <si>
    <t xml:space="preserve">bucha de reducao em aluminio, com rosca, de 2" x 1", para eletroduto</t>
  </si>
  <si>
    <t xml:space="preserve">bucha de reducao em aluminio, com rosca, de 2" x 3/4",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</si>
  <si>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</si>
  <si>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</si>
  <si>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</si>
  <si>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</si>
  <si>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bucha de reducao em aluminio, com rosca, de 3/4" x 1/2", para eletroduto</t>
  </si>
  <si>
    <t xml:space="preserve">bucha de reducao em aluminio, com rosca, de 4" x 2 1/2", para eletroduto</t>
  </si>
  <si>
    <t xml:space="preserve">bucha de reducao em aluminio, com rosca, de 4" x 2", para eletroduto</t>
  </si>
  <si>
    <t xml:space="preserve">bucha de reducao em aluminio, com rosca, de 4" x 3", para eletroduto</t>
  </si>
  <si>
    <t xml:space="preserve">bucha de reducao pvc roscavel 3/4" x 1/2"</t>
  </si>
  <si>
    <t xml:space="preserve">bucha de reducao pvc, roscavel 1 1/2" x 1"</t>
  </si>
  <si>
    <t xml:space="preserve">bucha de reducao pvc, roscavel, 1 1/2" x 3/4"</t>
  </si>
  <si>
    <t xml:space="preserve">bucha de reducao pvc, roscavel, 1" x 1/2"</t>
  </si>
  <si>
    <t xml:space="preserve">bucha de reducao pvc, roscavel, 1" x 3/4"</t>
  </si>
  <si>
    <t xml:space="preserve">bucha de reducao, cpvc, soldavel, 22 x 15 mm, para agua quente</t>
  </si>
  <si>
    <t xml:space="preserve">bucha de reducao, cpvc, soldavel, 28 x 22 mm, para agua quente</t>
  </si>
  <si>
    <t xml:space="preserve">bucha de reducao, cpvc, soldavel, 35 x 28 mm, para agua quente</t>
  </si>
  <si>
    <t xml:space="preserve">bucha de reducao, cpvc, soldavel, 42 x 22 mm, para agua quente</t>
  </si>
  <si>
    <t xml:space="preserve">bucha de reducao, cpvc, soldavel, 54 x 35 mm, para agua quente</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</si>
  <si>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</si>
  <si>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</si>
  <si>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</si>
  <si>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bucha de reducao, ppr, dn 50 x 25 mm, para agua quente e fria predial</t>
  </si>
  <si>
    <t xml:space="preserve">bucha de reducao, ppr, dn 50 x 32 mm, para agua quente e fria predial</t>
  </si>
  <si>
    <t xml:space="preserve">bucha de reducao, pvc, longa, serie r, dn 50 x 40 mm, para esgoto predial</t>
  </si>
  <si>
    <t xml:space="preserve">bucha em aluminio, com rosca, de 1 1/2", para eletroduto</t>
  </si>
  <si>
    <t xml:space="preserve">bucha em aluminio, com rosca, de 1 1/4", para eletroduto</t>
  </si>
  <si>
    <t xml:space="preserve">bucha em aluminio, com rosca, de 1", para eletroduto</t>
  </si>
  <si>
    <t xml:space="preserve">bucha em aluminio, com rosca, de 1/2", para eletroduto</t>
  </si>
  <si>
    <t xml:space="preserve">bucha em aluminio, com rosca, de 2 1/2", para eletroduto</t>
  </si>
  <si>
    <t xml:space="preserve">bucha em aluminio, com rosca, de 2", para eletroduto</t>
  </si>
  <si>
    <t xml:space="preserve">bucha em aluminio, com rosca, de 3", para eletroduto</t>
  </si>
  <si>
    <t xml:space="preserve">bucha em aluminio, com rosca, de 3/4", para eletroduto</t>
  </si>
  <si>
    <t xml:space="preserve">bucha em aluminio, com rosca, de 3/8", para eletroduto</t>
  </si>
  <si>
    <t xml:space="preserve">bucha em aluminio, com rosca, de 4", para eletroduto</t>
  </si>
  <si>
    <t xml:space="preserve">cabeceira direita ou esquerda, pvc, para calha pluvial, diametro entre *119 e 170* mm, para drenagem pluvial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</si>
  <si>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</si>
  <si>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</si>
  <si>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cabecote para entrada de linha de alimentacao para eletroduto, em liga de aluminio com acabamento anti corrosivo, com fixacao por encaixe liso de 360 graus, de 1"</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</si>
  <si>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</si>
  <si>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</si>
  <si>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</si>
  <si>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cabecote para entrada de linha de alimentacao para eletroduto, em liga de aluminio com acabamento anti corrosivo, com fixacao por encaixe liso de 360 graus, de 3 1/2"</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</si>
  <si>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</si>
  <si>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</si>
  <si>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4"</t>
  </si>
  <si>
    <t xml:space="preserve">cabide/gancho de banheiro simples em metal cromado</t>
  </si>
  <si>
    <t xml:space="preserve">cabo coaxial rg11 95% de malha</t>
  </si>
  <si>
    <t xml:space="preserve">cabo coaxial rg59 95% de malha</t>
  </si>
  <si>
    <t xml:space="preserve">cabo coaxial rg6 95% de malha</t>
  </si>
  <si>
    <t xml:space="preserve">cabo de aco galvanizado, diametro 12,7 mm (1/2"), com alma de aco cabo independente 6 x 25 f</t>
  </si>
  <si>
    <t xml:space="preserve">cabo de aco galvanizado, diametro 12,7 mm (1/2"), com alma de fibra 6 x 25 f</t>
  </si>
  <si>
    <t xml:space="preserve">cabo de aco galvanizado, diametro 9,53 mm (3/8"), com alma de fibra 6 x 25 f</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</si>
  <si>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</si>
  <si>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</si>
  <si>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</si>
  <si>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</si>
  <si>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</si>
  <si>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</si>
  <si>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</si>
  <si>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</si>
  <si>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flexivel nao halogenado, sem emissao de fumaca, 750v, secao nominal 120 mm</t>
  </si>
  <si>
    <t xml:space="preserve">cabo de cobre flexivel nao halogenado, sem emissao de fumaca, 750v, secao nominal 2,5 mm</t>
  </si>
  <si>
    <t xml:space="preserve">cabo de cobre flexivel nao halogenado, sem emissao de fumaca, 750v, secao nominal 240 mm</t>
  </si>
  <si>
    <t xml:space="preserve">cabo de cobre flexivel nao halogenado, sem emissao de fumaca, 750v, secao nominal 50 mm</t>
  </si>
  <si>
    <t xml:space="preserve">cabo de cobre flexivel nao halogenado, sem emissao de fumaca, 750v, secao nominal 6,0 mm</t>
  </si>
  <si>
    <t xml:space="preserve">cabo de cobre nu 10 mm2 meio-duro</t>
  </si>
  <si>
    <t xml:space="preserve">cabo de cobre nu 120 mm2 meio-duro</t>
  </si>
  <si>
    <t xml:space="preserve">cabo de cobre nu 150 mm2 meio-duro</t>
  </si>
  <si>
    <t xml:space="preserve">cabo de cobre nu 16 mm2 meio-duro</t>
  </si>
  <si>
    <t xml:space="preserve">cabo de cobre nu 185 mm2 meio-duro</t>
  </si>
  <si>
    <t xml:space="preserve">cabo de cobre nu 25 mm2 meio-duro</t>
  </si>
  <si>
    <t xml:space="preserve">cabo de cobre nu 35 mm2 meio-duro</t>
  </si>
  <si>
    <t xml:space="preserve">cabo de cobre nu 50 mm2 meio-duro</t>
  </si>
  <si>
    <t xml:space="preserve">cabo de cobre nu 70 mm2 meio-duro</t>
  </si>
  <si>
    <t xml:space="preserve">cabo de cobre nu 95 mm2 meio-duro</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</si>
  <si>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</si>
  <si>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</si>
  <si>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</si>
  <si>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</si>
  <si>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</si>
  <si>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</si>
  <si>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cabo de cobre, flexivel, classe 4 ou 5, isolacao em pvc/a, antichama bwf-b, 1 condutor, 450/750 v, secao nominal 150 mm2</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</si>
  <si>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</si>
  <si>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</si>
  <si>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</si>
  <si>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</si>
  <si>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</si>
  <si>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</si>
  <si>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</si>
  <si>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</si>
  <si>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</si>
  <si>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</si>
  <si>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</si>
  <si>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</si>
  <si>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</si>
  <si>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</si>
  <si>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</si>
  <si>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</si>
  <si>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</si>
  <si>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</si>
  <si>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</si>
  <si>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</si>
  <si>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300 mm2</t>
  </si>
  <si>
    <t xml:space="preserve">cabo de cobre, flexivel, classe 4 ou 5, isolacao em pvc/a, antichama bwf-b, cobertura pvc-st1, antichama bwf-b, 1 condutor, 0,6/1 kv, secao nominal 35 mm2</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</si>
  <si>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</si>
  <si>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</si>
  <si>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cabo de cobre, flexivel, classe 4 ou 5, isolacao em pvc/a, antichama bwf-b, cobertura pvc-st1, antichama bwf-b, 1 condutor, 0,6/1 kv, secao nominal 50 mm2</t>
  </si>
  <si>
    <t xml:space="preserve">cabo de cobre, flexivel, classe 4 ou 5, isolacao em pvc/a, antichama bwf-b, cobertura pvc-st1, antichama bwf-b, 1 condutor, 0,6/1 kv, secao nominal 500 mm2</t>
  </si>
  <si>
    <t xml:space="preserve">cabo de cobre, flexivel, classe 4 ou 5, isolacao em pvc/a, antichama bwf-b, cobertura pvc-st1, antichama bwf-b, 1 condutor, 0,6/1 kv, secao nominal 6 mm2</t>
  </si>
  <si>
    <t xml:space="preserve">cabo de cobre, flexivel, classe 4 ou 5, isolacao em pvc/a, antichama bwf-b, cobertura pvc-st1, antichama bwf-b, 1 condutor, 0,6/1 kv, secao nominal 70 mm2</t>
  </si>
  <si>
    <t xml:space="preserve">cabo de cobre, flexivel, classe 4 ou 5, isolacao em pvc/a, antichama bwf-b, cobertura pvc-st1, antichama bwf-b, 1 condutor, 0,6/1 kv, secao nominal 95 mm2</t>
  </si>
  <si>
    <t xml:space="preserve">cabo de cobre, rigido, classe 2, isolacao em pvc, anti-chama bwf-b, 1 condutor, 450/750 v, diametro 120 mm2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</si>
  <si>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</si>
  <si>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</si>
  <si>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cabo de cobre, rigido, classe 2, isolacao em pvc/a, antichama bwf-b, 1 condutor, 450/750 v, secao nominal 185 mm2</t>
  </si>
  <si>
    <t xml:space="preserve">cabo de cobre, rigido, classe 2, isolacao em pvc/a, antichama bwf-b, 1 condutor, 450/750 v, secao nominal 240 mm2</t>
  </si>
  <si>
    <t xml:space="preserve">cabo de cobre, rigido, classe 2, isolacao em pvc/a, antichama bwf-b, 1 condutor, 450/750 v, secao nominal 25 mm2</t>
  </si>
  <si>
    <t xml:space="preserve">cabo de cobre, rigido, classe 2, isolacao em pvc/a, antichama bwf-b, 1 condutor, 450/750 v, secao nominal 35 mm2</t>
  </si>
  <si>
    <t xml:space="preserve">cabo de cobre, rigido, classe 2, isolacao em pvc/a, antichama bwf-b, 1 condutor, 450/750 v, secao nominal 50 mm2</t>
  </si>
  <si>
    <t xml:space="preserve">cabo de cobre, rigido, classe 2, isolacao em pvc/a, antichama bwf-b, 1 condutor, 450/750 v, secao nominal 6 mm2</t>
  </si>
  <si>
    <t xml:space="preserve">cabo de cobre, rigido, classe 2, isolacao em pvc/a, antichama bwf-b, 1 condutor, 450/750 v, secao nominal 70 mm2</t>
  </si>
  <si>
    <t xml:space="preserve">cabo de cobre, rigido, classe 2, isolacao em pvc/a, antichama bwf-b, 1 condutor, 450/750 v, secao nominal 95 mm2</t>
  </si>
  <si>
    <t xml:space="preserve">cabo de rede, par trancado u/utp, 4 pares, categoria 5e (cat 5e), isolamento pvc (cm)</t>
  </si>
  <si>
    <t xml:space="preserve">cabo de rede, par trancado u/utp, 4 pares, categoria 5e (cat 5e), isolamento pvc (cmx)</t>
  </si>
  <si>
    <t xml:space="preserve">cabo de rede, par trancado u/utp, 4 pares, categoria 5e (cat 5e), isolamento pvc (lszh)</t>
  </si>
  <si>
    <t xml:space="preserve">cabo de rede, par trancado u/utp, 4 pares, categoria 6 (cat 6), isolamento pvc (cm)</t>
  </si>
  <si>
    <t xml:space="preserve">cabo de rede, par trancado utp, 4 pares, categoria 6 (cat 6), isolamento pvc (lszh)</t>
  </si>
  <si>
    <t xml:space="preserve">cabo eletronico categoria 6a u/utp 23awg x 4p</t>
  </si>
  <si>
    <t xml:space="preserve">cabo flexivel pvc 750 v, 2 condutores de 1,5 mm2</t>
  </si>
  <si>
    <t xml:space="preserve">cabo flexivel pvc 750 v, 2 condutores de 4,0 mm2</t>
  </si>
  <si>
    <t xml:space="preserve">cabo flexivel pvc 750 v, 2 condutores de 6,0 mm2</t>
  </si>
  <si>
    <t xml:space="preserve">cabo flexivel pvc 750 v, 3 condutores de 1,5 mm2</t>
  </si>
  <si>
    <t xml:space="preserve">cabo flexivel pvc 750 v, 3 condutores de 4,0 mm2</t>
  </si>
  <si>
    <t xml:space="preserve">cabo flexivel pvc 750 v, 3 condutores de 6,0 mm2</t>
  </si>
  <si>
    <t xml:space="preserve">cabo flexivel pvc 750 v, 4 condutores de 1,5 mm2</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</si>
  <si>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</si>
  <si>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</si>
  <si>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</si>
  <si>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cabo multipolar de cobre, flexivel, classe 4 ou 5, isolacao em hepr, cobertura em pvc-st2, antichama bwf-b, 0,6/1 kv, 3 condutores de 10 mm2</t>
  </si>
  <si>
    <t xml:space="preserve">cabo multipolar de cobre, flexivel, classe 4 ou 5, isolacao em hepr, cobertura em pvc-st2, antichama bwf-b, 0,6/1 kv, 3 condutores de 120 mm2</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</si>
  <si>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</si>
  <si>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</si>
  <si>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</si>
  <si>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35 mm2</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</si>
  <si>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</si>
  <si>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</si>
  <si>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cabo multipolar de cobre, flexivel, classe 4 ou 5, isolacao em hepr, cobertura em pvc-st2, antichama bwf-b, 0,6/1 kv, 3 condutores de 6 mm2</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</si>
  <si>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</si>
  <si>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</si>
  <si>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cabo telefonico cci 50, 1 par, uso interno, sem blindagem</t>
  </si>
  <si>
    <t xml:space="preserve">cabo telefonico cci 50, 2 pares, uso interno, sem blindagem</t>
  </si>
  <si>
    <t xml:space="preserve">cabo telefonico cci 50, 3 pares, uso interno, sem blindagem</t>
  </si>
  <si>
    <t xml:space="preserve">cabo telefonico cci 50, 4 pares, uso interno, sem blindagem</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</si>
  <si>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</si>
  <si>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</si>
  <si>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</si>
  <si>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</si>
  <si>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cabo telefonico ci 50, 200 pares, uso interno</t>
  </si>
  <si>
    <t xml:space="preserve">cabo telefonico ci 50, 30 pares, uso interno</t>
  </si>
  <si>
    <t xml:space="preserve">cabo telefonico ci 50, 50 pares, uso interno</t>
  </si>
  <si>
    <t xml:space="preserve">cabo telefonico ci 50, 75 pares, uso interno</t>
  </si>
  <si>
    <t xml:space="preserve">cabo telefonico ctp - apl - 50, 10 pares, uso externo</t>
  </si>
  <si>
    <t xml:space="preserve">cabo telefonico ctp - apl - 50, 100 pares, uso externo</t>
  </si>
  <si>
    <t xml:space="preserve">cabo telefonico ctp - apl - 50, 20 pares, uso externo</t>
  </si>
  <si>
    <t xml:space="preserve">cabo telefonico ctp - apl - 50, 30 pares, uso externo</t>
  </si>
  <si>
    <t xml:space="preserve">cacamba metalica basculante com capacidade de 10 m3 (inclui montagem, nao inclui caminhao)</t>
  </si>
  <si>
    <t xml:space="preserve">cacamba metalica basculante com capacidade de 6 m3 (inclui montagem, nao inclui caminhao)</t>
  </si>
  <si>
    <t xml:space="preserve">cadeado simples, corpo em latao macico, com largura de 25 mm e altura de aprox 25 mm, haste cementada (nao longa), em aco temperado com diametro de aprox 5,0 mm, incluindo 2 chaves</t>
  </si>
  <si>
    <t xml:space="preserve">cadeado simples, corpo em latao macico, com largura de 35 mm e altura de aprox 30 mm, haste cementada (nao longa), em aco temperado com diametro de aprox 6,0 mm, incluindo 2 chaves</t>
  </si>
  <si>
    <t xml:space="preserve">cadeado simples, corpo em latao macico, com largura de 50 mm e altura de aprox 40 mm, haste cementada em aco temperado com diametro de aprox 8,0 mm, incluindo 2 chaves</t>
  </si>
  <si>
    <t xml:space="preserve">cadeira suspensa manual / balancim individual (nbr 14751)</t>
  </si>
  <si>
    <t xml:space="preserve">caibro 5 x 5 cm em pinus, mista ou equivalente da regiao - bruta</t>
  </si>
  <si>
    <t xml:space="preserve">caibro aparelhado *6 x 8* cm, em macaranduba/massaranduba, angelim ou equivalente da regiao</t>
  </si>
  <si>
    <t xml:space="preserve">caibro aparelhado *7,5 x 7,5* cm, em macaranduba/massaranduba, angelim ou equivalente da regiao</t>
  </si>
  <si>
    <t xml:space="preserve">caibro nao aparelhado *5 x 6* cm, em macaranduba/massaranduba, angelim ou equivalente da regiao - bruta</t>
  </si>
  <si>
    <t xml:space="preserve">caibro nao aparelhado *6 x 6* cm, em macaranduba/massaranduba, angelim ou equivalente da regiao - bruta</t>
  </si>
  <si>
    <t xml:space="preserve">caibro nao aparelhado, *6 x 8* cm, em macaranduba/massaranduba, angelim ou equivalente da regiao - bruta</t>
  </si>
  <si>
    <t xml:space="preserve">caibro rolico de madeira tratada, d = 4 a 7 cm, h = 3,00 m, em eucalipto ou equivalente da regiao</t>
  </si>
  <si>
    <t xml:space="preserve">caixa d'agua / reservatorio em poliester reforcado com fibra de vidro, 10000 litros, com tampa</t>
  </si>
  <si>
    <t xml:space="preserve">caixa d'agua / reservatorio em poliester reforcado com fibra de vidro, 1500 litros, com tampa</t>
  </si>
  <si>
    <t xml:space="preserve">caixa d'agua / reservatorio em poliester reforcado com fibra de vidro, 15000 litros, com tampa</t>
  </si>
  <si>
    <t xml:space="preserve">caixa d'agua / reservatorio em poliester reforcado com fibra de vidro, 2000 litros, com tampa</t>
  </si>
  <si>
    <t xml:space="preserve">caixa d'agua / reservatorio em poliester reforcado com fibra de vidro, 20000 litros, com tampa</t>
  </si>
  <si>
    <t xml:space="preserve">caixa d'agua / reservatorio em poliester reforcado com fibra de vidro, 3000 litros, com tampa</t>
  </si>
  <si>
    <t xml:space="preserve">caixa d'agua / reservatorio em poliester reforcado com fibra de vidro, 500 litros, com tampa</t>
  </si>
  <si>
    <t xml:space="preserve">caixa d'agua / reservatorio em poliester reforcado com fibra de vidro, 5000 litros, com tampa</t>
  </si>
  <si>
    <t xml:space="preserve">caixa d'agua / reservatorio em poliester reforcado com fibra de vidro, 7000 litros, com tampa</t>
  </si>
  <si>
    <t xml:space="preserve">caixa d'agua / reservatorio em poliester reforcado com fibra de vidro, 750 litros, com tampa</t>
  </si>
  <si>
    <t xml:space="preserve">caixa d'agua / reservatorio em poliester reforcado com fibra de vidro,1000 litros, com tampa</t>
  </si>
  <si>
    <t xml:space="preserve">caixa d'agua / reservatorio em polietileno, 1000 litros, com tampa</t>
  </si>
  <si>
    <t xml:space="preserve">caixa d'agua / reservatorio em polietileno, 1500 litros, com tampa</t>
  </si>
  <si>
    <t xml:space="preserve">caixa d'agua / reservatorio em polietileno, 2000 litros, com tampa</t>
  </si>
  <si>
    <t xml:space="preserve">caixa d'agua / reservatorio em polietileno, 3000 litros, com tampa</t>
  </si>
  <si>
    <t xml:space="preserve">caixa d'agua / reservatorio em polietileno, 500 litros, com tampa</t>
  </si>
  <si>
    <t xml:space="preserve">caixa d'agua / reservatorio em polietileno, 750 litros, com tampa</t>
  </si>
  <si>
    <t xml:space="preserve">caixa de aterramento em concreto pre-moldado, diametro de 0,30 m e altura de 0,35 m, sem fundo e com tampa</t>
  </si>
  <si>
    <t xml:space="preserve">caixa de concreto armado pre-moldado, com fundo e sem tampa, dimensoes de 0,30 x 0,30 x 0,30 m</t>
  </si>
  <si>
    <t xml:space="preserve">caixa de concreto armado pre-moldado, com fundo e sem tampa, dimensoes de 0,40 x 0,40 x 0,40 m</t>
  </si>
  <si>
    <t xml:space="preserve">caixa de concreto armado pre-moldado, com fundo e sem tampa, dimensoes de 0,60 x 0,60 x 0,50 m</t>
  </si>
  <si>
    <t xml:space="preserve">caixa de concreto armado pre-moldado, com fundo e sem tampa, dimensoes de 0,80 x 0,80 x 0,50 m</t>
  </si>
  <si>
    <t xml:space="preserve">caixa de concreto armado pre-moldado, com fundo e sem tampa, dimensoes de 1,00 x 1,00 x 0,50 m</t>
  </si>
  <si>
    <t xml:space="preserve">caixa de concreto armado pre-moldado, com fundo e tampa, dimensoes de 0,30 x 0,30 x 0,30 m</t>
  </si>
  <si>
    <t xml:space="preserve">caixa de concreto armado pre-moldado, com fundo e tampa, dimensoes de 0,40 x 0,40 x 0,40 m</t>
  </si>
  <si>
    <t xml:space="preserve">caixa de concreto armado pre-moldado, com fundo e tampa, dimensoes de 0,60 x 0,60 x 0,50 m</t>
  </si>
  <si>
    <t xml:space="preserve">caixa de concreto armado pre-moldado, sem fundo, quadrada, dimensoes de 0,30 x 0,30 x 0,30 m</t>
  </si>
  <si>
    <t xml:space="preserve">caixa de concreto armado pre-moldado, sem fundo, quadrada, dimensoes de 0,40 x 0,40 x 0,40 m</t>
  </si>
  <si>
    <t xml:space="preserve">caixa de concreto armado pre-moldado, sem fundo, quadrada, dimensoes de 0,60 x 0,60 x 0,50 m</t>
  </si>
  <si>
    <t xml:space="preserve">caixa de concreto armado pre-moldado, sem fundo, quadrada, dimensoes de 0,80 x 0,80 x 0,50 m</t>
  </si>
  <si>
    <t xml:space="preserve">caixa de concreto armado pre-moldado, sem fundo, quadrada, dimensoes de 1,00 x 1,00 x 0,50 m</t>
  </si>
  <si>
    <t xml:space="preserve">caixa de derivacao para medidor de energia, com barramento monofasico, em policarbonato / termoplastico - modulo (padrao concessionaria local)</t>
  </si>
  <si>
    <t xml:space="preserve">caixa de derivacao para medidor de energia, com barramento polifasico, em policarbonato / termoplastico - modulo (padrao concessionaria local)</t>
  </si>
  <si>
    <t xml:space="preserve">caixa de descarga plastica para bacia / vaso sanitario de embutir, com espelho acionador em plastico, capacidade 6 a 10 litros, (completa - acessorios inclusos)</t>
  </si>
  <si>
    <t xml:space="preserve">caixa de descarga plastica para bacia / vaso sanitario, externa, capacidade 9 litros, puxador fio de nylon, nao incluso cano, bolsa, engate</t>
  </si>
  <si>
    <t xml:space="preserve">caixa de gordura cilindrica em concreto simples, pre-moldada, com diametro de 40 cm e altura de 45 cm, com tampa</t>
  </si>
  <si>
    <t xml:space="preserve">caixa de gordura em pvc, diametro minimo 300 mm, diametro de saida 100 mm, capacidade aproximada 18 litros, com tampa e cesto</t>
  </si>
  <si>
    <t xml:space="preserve">caixa de incendio/abrigo para mangueira, de embutir/interna, com 75 x 45 x 17 cm, em chapa de aco, porta com ventilacao, visor com a inscricao "incendio", suporte/cesta interna para a mangueira, pintura eletrostatica vermelha</t>
  </si>
  <si>
    <t xml:space="preserve">caixa de incendio/abrigo para mangueira, de embutir/interna, com 90 x 60 x 17 cm, em chapa de aco, porta com ventilacao, visor com a inscricao "incendio", suporte/cesta interna para a mangueira, pintura eletrostatica vermelha</t>
  </si>
  <si>
    <t xml:space="preserve">caixa de incendio/abrigo para mangueira, de sobrepor/externa, com 75 x 45 x 17 cm, em chapa de aco, porta com ventilacao, visor com a inscricao "incendio", suporte/cesta interna para a mangueira, pintura eletrostatica vermelha</t>
  </si>
  <si>
    <t xml:space="preserve">caixa de incendio/abrigo para mangueira, de sobrepor/externa, com 90 x 60 x 17 cm, em chapa de aco, porta com ventilacao, visor com a inscricao "incendio", suporte/cesta interna para a mangueira, pintura eletrostatica vermelha</t>
  </si>
  <si>
    <t xml:space="preserve">caixa de inspecao para aterramento e para raios, em polipropileno, diametro = 300 mm x altura = 400 mm (incluida tampa sem escotilha)</t>
  </si>
  <si>
    <t xml:space="preserve">caixa de inspecao para aterramento ou outro uso, em pvc, dn = 250 x 250 mm (incluida tampa em ferro fundido sem escotilha)</t>
  </si>
  <si>
    <t xml:space="preserve">caixa de inspecao para aterramento ou outro uso, em pvc, dn = 300 x *300* mm (incluida tampa em ferro fundido sem escotilha)</t>
  </si>
  <si>
    <t xml:space="preserve">caixa de inspecao para aterramento ou outro uso, em pvc, dn = 300 x 250 mm (incluida tampa em ferro fundido sem escotilha)</t>
  </si>
  <si>
    <t xml:space="preserve">caixa de inspecao para aterramento ou outro uso, em pvc, dn = 300 x 600 mm (incluida tampa em ferro fundido sem escotilha)</t>
  </si>
  <si>
    <t xml:space="preserve">caixa de luz "3 x 3" em aco esmaltada</t>
  </si>
  <si>
    <t xml:space="preserve">caixa de luz "4 x 2" em aco esmaltada</t>
  </si>
  <si>
    <t xml:space="preserve">caixa de luz "4 x 4" em aco esmaltada</t>
  </si>
  <si>
    <t xml:space="preserve">caixa de passagem / derivacao / luz, octogonal 4 x4, em aco esmaltada, com fundo movel simples (fms)</t>
  </si>
  <si>
    <t xml:space="preserve">caixa de passagem eletrica de parede, de embutir, em pvc, com tampa aparafusada, dimensoes 120 x 120 x *75* mm</t>
  </si>
  <si>
    <t xml:space="preserve">caixa de passagem eletrica de parede, de embutir, em pvc, com tampa aparafusada, dimensoes 150 x 150 x *75* mm</t>
  </si>
  <si>
    <t xml:space="preserve">caixa de passagem eletrica de parede, de embutir, em pvc, com tampa aparafusada, dimensoes 200 x 200 x *90* mm</t>
  </si>
  <si>
    <t xml:space="preserve">caixa de passagem eletrica de parede, de embutir, em termoplastico / pvc, com tampa aparafusada, dimensoes 400 x 400 x *120* mm</t>
  </si>
  <si>
    <t xml:space="preserve">caixa de passagem eletrica de parede, de sobrepor, em pvc, com tampa aparafusada, dimensoes 300 x 300 x *100* mm</t>
  </si>
  <si>
    <t xml:space="preserve">caixa de passagem eletrica de parede, de sobrepor, em pvc, com tampa aparafusada, dimensoes, 400 x 400 x *120* mm</t>
  </si>
  <si>
    <t xml:space="preserve">caixa de passagem eletrica de parede, de sobrepor, em termoplastico / pvc, com tampa aparafusada, dimensoes 200 x 200 x *100* mm</t>
  </si>
  <si>
    <t xml:space="preserve">caixa de passagem eletrica de parede, de sobrepor, em termoplastico / pvc, com tampa aparafusada, dimensoes, 150 x 150 x *100* mm</t>
  </si>
  <si>
    <t xml:space="preserve">caixa de passagem eletrica, para piso, em pvc, dimensoes de 3/4" a 4"</t>
  </si>
  <si>
    <t xml:space="preserve">caixa de passagem metalica de sobrepor com tampa parafusada, dimensoes 20 x 20 x 10 cm</t>
  </si>
  <si>
    <t xml:space="preserve">caixa de passagem metalica de sobrepor com tampa parafusada, dimensoes 30 x 30 x 10 cm</t>
  </si>
  <si>
    <t xml:space="preserve">caixa de passagem metalica de sobrepor com tampa parafusada, dimensoes 40 x 40 x 15 cm</t>
  </si>
  <si>
    <t xml:space="preserve">caixa de passagem metalica de sobrepor com tampa parafusada, dimensoes 50 x 50 x 15 cm</t>
  </si>
  <si>
    <t xml:space="preserve">caixa de passagem metalica de sobrepor com tampa parafusada, dimensoes 60 x 60 x 20 cm</t>
  </si>
  <si>
    <t xml:space="preserve">caixa de passagem metalica de sobrepor com tampa parafusada, dimensoes 70 x 70 x 20 cm</t>
  </si>
  <si>
    <t xml:space="preserve">caixa de passagem metalica de sobrepor com tampa parafusada, dimensoes 80 x 80 x 20 cm</t>
  </si>
  <si>
    <t xml:space="preserve">caixa de passagem metalica, de sobrepor, com tampa aparafusada, dimensoes 15 x 15 x *10* cm</t>
  </si>
  <si>
    <t xml:space="preserve">caixa de passagem metalica, de sobrepor, com tampa aparafusada, dimensoes 35 x 35 x *12* cm</t>
  </si>
  <si>
    <t xml:space="preserve">caixa de passagem, em pvc, de 4" x 2", para eletroduto flexivel corrugado</t>
  </si>
  <si>
    <t xml:space="preserve">caixa de passagem, em pvc, de 4" x 4", para eletroduto flexivel corrugado</t>
  </si>
  <si>
    <t xml:space="preserve">caixa de passagem/ luz / telefonia, de embutir, em chapa de aco galvanizado, dimensoes 120 x 120 x *12* cm (padrao concessionaria local)</t>
  </si>
  <si>
    <t xml:space="preserve">caixa de passagem/ luz / telefonia, de embutir, em chapa de aco galvanizado, dimensoes 150 x 150 x 15 cm (padrao concessionaria local)</t>
  </si>
  <si>
    <t xml:space="preserve">caixa de passagem/ luz / telefonia, de embutir, em chapa de aco galvanizado, dimensoes 20 x 20 x *12* cm (padrao concessionaria local)</t>
  </si>
  <si>
    <t xml:space="preserve">caixa de passagem/ luz / telefonia, de embutir, em chapa de aco galvanizado, dimensoes 200 x 200 x 20 cm (padrao concessionaria local)</t>
  </si>
  <si>
    <t xml:space="preserve">caixa de passagem/ luz / telefonia, de embutir, em chapa de aco galvanizado, dimensoes 40 x 40 x *12* cm (padrao concessionaria local)</t>
  </si>
  <si>
    <t xml:space="preserve">caixa de passagem/ luz / telefonia, de embutir, em chapa de aco galvanizado, dimensoes 60 x 60 x *12* cm (padrao concessionaria local)</t>
  </si>
  <si>
    <t xml:space="preserve">caixa de passagem/ luz / telefonia, de embutir, em chapa de aco galvanizado, dimensoes 80 x 80 x *12* cm (padrao concessionaria local)</t>
  </si>
  <si>
    <t xml:space="preserve">caixa de passagem/ luz / telefonia, de sobrepor, em chapa de aco galvanizado, dimensoes 80 x 80 x *12* cm (padrao concessionaria local)</t>
  </si>
  <si>
    <t xml:space="preserve">caixa de protecao externa para medidor horosazonal, de baixa tensao, com modulo, em chapa de aco (padrao da concessionaria local)</t>
  </si>
  <si>
    <t xml:space="preserve">caixa de protecao para transformador corrente, em chapa de aco 18 usg (padrao da concessionaria local)</t>
  </si>
  <si>
    <t xml:space="preserve">caixa interna/externa de medicao para 1 medidor trifasico, com visor, em chapa de aco 18 usg (padrao da concessionaria local)</t>
  </si>
  <si>
    <t xml:space="preserve">caixa interna/externa de medicao para 4 medidores monofasicos, com visor, em chapa de aco 18 usg (padrao da concessionaria local)</t>
  </si>
  <si>
    <t xml:space="preserve">caixa modular para medidor de energia agrupada, em policarbonato / termoplastico, com suporte para disjuntor (padrao da concessionaria local)</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</si>
  <si>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</si>
  <si>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</si>
  <si>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 *0,24 m x 0,45 m x 0,30* m (l x c x a)</t>
  </si>
  <si>
    <t xml:space="preserve">caixa para medicao coletiva tipo l, padrao bifasico ou trifasico, para ate 4 medidores, sem barramento e com portas inferior e superior</t>
  </si>
  <si>
    <t xml:space="preserve">caixa para medicao coletiva tipo m, padrao bifasico ou trifasico, para ate 8 medidores, sem barramento e com portas inferior e superior</t>
  </si>
  <si>
    <t xml:space="preserve">caixa para medicao coletiva tipo n, padrao bifasico ou trifasico, para ate 12 medidores, sem barramento e com portas inferior e superior</t>
  </si>
  <si>
    <t xml:space="preserve">caixa para medidor monofasico, em policarbonato / termoplastico, para alojar 1 disjuntor (padrao da concessionaria local)</t>
  </si>
  <si>
    <t xml:space="preserve">caixa para medidor polifasico, em policarbonato / termoplastico, para alojar 1 disjuntor (padrao da concessionaria local)</t>
  </si>
  <si>
    <t xml:space="preserve">caixa pre-moldada para boca de lobo, em concreto armado, com fck de 25 mpa, com dimensoes 1,10 x 0,65 x 1,00 m (comprimento x largura x altura)</t>
  </si>
  <si>
    <t xml:space="preserve">caixa sifonada pvc, 100 x 100 x 50 mm, com grelha redonda, branca</t>
  </si>
  <si>
    <t xml:space="preserve">caixa sifonada pvc, 250 x 230 x 75 mm, com tampa cega quadrada, branca</t>
  </si>
  <si>
    <t xml:space="preserve">caixa sifonada, pvc, 150 x *185* x 75 mm, com grelha quadrada, branca</t>
  </si>
  <si>
    <t xml:space="preserve">caixa sifonada, pvc, 150 x 150 x 50 mm, com grelha quadrada, branca (nbr 5688)</t>
  </si>
  <si>
    <t xml:space="preserve">caixa sifonada, pvc, 150 x 150 x 50 mm, com grelha redonda, branca</t>
  </si>
  <si>
    <t xml:space="preserve">cal hidratada ch-i para argamassas</t>
  </si>
  <si>
    <t xml:space="preserve">cal hidratada para pintura</t>
  </si>
  <si>
    <t xml:space="preserve">cal virgem comum para argamassas (nbr 6453)</t>
  </si>
  <si>
    <t xml:space="preserve">calcario dolomitico a (posto pedreira/fornecedor, sem frete)</t>
  </si>
  <si>
    <t xml:space="preserve">calceteiro / rasteleiro (horista)</t>
  </si>
  <si>
    <t xml:space="preserve">calceteiro / rasteleiro (mensalista)</t>
  </si>
  <si>
    <t xml:space="preserve">calha / perfil pluvial de pvc, diametro entre *119 e 170* mm, comprimento de 3 m, para drenagem pluvial predial</t>
  </si>
  <si>
    <t xml:space="preserve">calha moldura americana de chapa de aco galvanizada num 26, corte 33 cm</t>
  </si>
  <si>
    <t xml:space="preserve">calha para agua furtada de chapa de aco galvanizada num 26, corte 40 cm</t>
  </si>
  <si>
    <t xml:space="preserve">calha para agua furtada de chapa de aco galvanizada num 26, corte 50 cm</t>
  </si>
  <si>
    <t xml:space="preserve">calha platibanda de chapa de aco galvanizada num 26, corte 45 cm</t>
  </si>
  <si>
    <t xml:space="preserve">calha quadrada de chapa de aco galvanizada num 24, corte 100 cm</t>
  </si>
  <si>
    <t xml:space="preserve">calha quadrada de chapa de aco galvanizada num 24, corte 33 cm</t>
  </si>
  <si>
    <t xml:space="preserve">calha quadrada de chapa de aco galvanizada num 24, corte 50 cm</t>
  </si>
  <si>
    <t xml:space="preserve">calha quadrada de chapa de aco galvanizada num 26, corte 33 cm</t>
  </si>
  <si>
    <t xml:space="preserve">calha quadrada de chapa de aco galvanizada num 28, corte 25 cm</t>
  </si>
  <si>
    <t xml:space="preserve">calha/canaleta de concreto simples, tipo meia cana, diametro de 20 cm, para agua pluvial</t>
  </si>
  <si>
    <t xml:space="preserve">calha/canaleta de concreto simples, tipo meia cana, diametro de 30 cm, para agua pluvial</t>
  </si>
  <si>
    <t xml:space="preserve">calha/canaleta de concreto simples, tipo meia cana, diametro de 40 cm, para agua pluvial</t>
  </si>
  <si>
    <t xml:space="preserve">calha/canaleta de concreto simples, tipo meia cana, diametro de 50 cm, para agua pluvial</t>
  </si>
  <si>
    <t xml:space="preserve">calha/canaleta de concreto simples, tipo meia cana, diametro de 60 cm, para agua pluvial</t>
  </si>
  <si>
    <t xml:space="preserve">calha/canaleta de concreto simples, tipo meia cana, diametro de 80 cm, para agua pluvial</t>
  </si>
  <si>
    <t xml:space="preserve">camada separadora de filme de polietileno 20 a 25 micra</t>
  </si>
  <si>
    <t xml:space="preserve">caminhao toco, peso bruto total 10700 kg, carga util maxima 7400 kg, distancia entre eixos 4,00 m, potencia 175 cv (inclui cabine e chassi, nao inclui carroceria)</t>
  </si>
  <si>
    <t xml:space="preserve">caminhao toco, peso bruto total 13200 kg, carga util maxima 9200 kg, distancia entre eixos 3,31 m, potencia 175 cv (inclui cabine e chassi, nao inclui carroceria)</t>
  </si>
  <si>
    <t xml:space="preserve">caminhao toco, peso bruto total 14300 kg, carga util maxima 9480 kg, distancia entre eixos 4,80 m, potencia 185 cv (inclui cabine e chassi, nao inclui carroceria)</t>
  </si>
  <si>
    <t xml:space="preserve">caminhao toco, peso bruto total 16000 kg, carga util maxima 10830 kg, distancia entre eixos 3,56 m, potencia 226 cv (inclui cabine e chassi, nao inclui carroceria)</t>
  </si>
  <si>
    <t xml:space="preserve">caminhao toco, peso bruto total 16000 kg, carga util maxima 11030 kg, distancia entre eixos 5,41 m, potencia 185 cv (inclui cabine e chassi, nao inclui carroceria)</t>
  </si>
  <si>
    <t xml:space="preserve">caminhao trucado, peso bruto total 23000 kg, carga util maxima 15285 kg, distancia entre eixos 4,80 m, potencia 326 cv (inclui cabine e chassi, nao inclui carroceria)</t>
  </si>
  <si>
    <t xml:space="preserve">caminhao trucado, peso bruto total 23000 kg, carga util maxima 15460 kg, distancia entre eixos 4,80 m, potencia 286 cv (inclui cabine e chassi, nao inclui carroceria)</t>
  </si>
  <si>
    <t xml:space="preserve">caminhao trucado, peso bruto total 23000 kg, carga util maxima 16540 kg, distancia entre eixos 4,80 m, potencia 256 cv (inclui cabine e chassi, nao inclui carroceria)</t>
  </si>
  <si>
    <t xml:space="preserve">caminhonete com motor a diesel, potencia *160* cv, cabine dupla, 4x4</t>
  </si>
  <si>
    <t xml:space="preserve">campainha alta potencia 110v / 220v, diametro 150 mm</t>
  </si>
  <si>
    <t xml:space="preserve">campainha cigarra 127 v / 220 v (apenas modulo)</t>
  </si>
  <si>
    <t xml:space="preserve">campainha cigarra 127 v / 220 v, conjunto montado para embutir 4" x 2" (placa + suporte + modulo)</t>
  </si>
  <si>
    <t xml:space="preserve">canaleta de concreto 14 x 19 x 19 cm (classe c - nbr 6136)</t>
  </si>
  <si>
    <t xml:space="preserve">canaleta de concreto 19 x 19 x 19 cm (classe c - nbr 6136)</t>
  </si>
  <si>
    <t xml:space="preserve">canaleta de concreto 9 x 19 x 19 cm (classe c - nbr 6136)</t>
  </si>
  <si>
    <t xml:space="preserve">canaleta de concreto estrutural 14 x 19 x 29 cm, fbk 14 mpa (nbr 6136)</t>
  </si>
  <si>
    <t xml:space="preserve">canaleta de concreto estrutural 14 x 19 x 29 cm, fbk 4,5 mpa (nbr 6136)</t>
  </si>
  <si>
    <t xml:space="preserve">canaleta de concreto estrutural 14 x 19 x 39 cm, fbk 14 mpa (nbr 6136)</t>
  </si>
  <si>
    <t xml:space="preserve">canaleta de concreto estrutural 14 x 19 x 39 cm, fbk 4,5 mpa (nbr 6136)</t>
  </si>
  <si>
    <t xml:space="preserve">canaleta estrutural ceramica de 14 x 19 x 19 cm (l x a x c) e 6,0 mpa</t>
  </si>
  <si>
    <t xml:space="preserve">canaleta estrutural ceramica de 14 x 19 x 29 cm (l x a x c) e 6,0 mpa</t>
  </si>
  <si>
    <t xml:space="preserve">canaleta estrutural ceramica de 14 x 19 x 39 cm (l x a x c) e 6,0 mpa</t>
  </si>
  <si>
    <t xml:space="preserve">canopla acabamento cromado para instalacao de sprinkler, sob forro, 15 mm</t>
  </si>
  <si>
    <t xml:space="preserve">cantoneira (abas iguais) em aco carbono, 25,4 mm x 3,17 mm (l x e), 1,27kg/m</t>
  </si>
  <si>
    <t xml:space="preserve">cantoneira (abas iguais) em aco carbono, 38,1 mm x 3,17 mm (l x e), 3,48 kg/m</t>
  </si>
  <si>
    <t xml:space="preserve">cantoneira (abas iguais) em aco carbono, 50,8 mm x 9,53 mm (l x e), 6,99 kg/m</t>
  </si>
  <si>
    <t xml:space="preserve">cantoneira aco abas iguais (qualquer bitola), espessura entre 1/8" e 1/4"</t>
  </si>
  <si>
    <t xml:space="preserve">cantoneira em aluminio, abas iguais, largura de 25,40 mm (1"), espessura de 3,17 mm (1/8") e peso linear de aproximadamente 0,408 kg/m</t>
  </si>
  <si>
    <t xml:space="preserve">cantoneira em aluminio, abas iguais, largura de 25,40 mm (1"), espessura de 4,76 mm (3/16") e peso linear de aproximadamente 0,593 kg/m</t>
  </si>
  <si>
    <t xml:space="preserve">cantoneira em aluminio, abas iguais, largura de 31,75 mm (1 1/4"), espessura de 4,76 mm (3/16") e peso linear de aproximadamente 0,755 kg/m</t>
  </si>
  <si>
    <t xml:space="preserve">cantoneira em aluminio, abas iguais, largura de 38,10 mm (1 1/2"), espessura de 4,76 mm (3/16") e peso linear de aproximadamente 0,915 kg/m</t>
  </si>
  <si>
    <t xml:space="preserve">cantoneira em aluminio, abas iguais, largura de 50,80 mm (2"), espessura de 3,17 mm (1/8") e peso linear de aproximadamente 0,842 kg/m</t>
  </si>
  <si>
    <t xml:space="preserve">cantoneira em aluminio, abas iguais, largura de 50,80 mm (2"), espessura de 6,35 mm (1/4") e peso linear de aproximadamente 1,630 kg/m</t>
  </si>
  <si>
    <t xml:space="preserve">cap ou tampao de ferro galvanizado, com rosca bsp, de 1 1/2"</t>
  </si>
  <si>
    <t xml:space="preserve">cap ou tampao de ferro galvanizado, com rosca bsp, de 1 1/4"</t>
  </si>
  <si>
    <t xml:space="preserve">cap ou tampao de ferro galvanizado, com rosca bsp, de 1"</t>
  </si>
  <si>
    <t xml:space="preserve">cap ou tampao de ferro galvanizado, com rosca bsp, de 1/2"</t>
  </si>
  <si>
    <t xml:space="preserve">cap ou tampao de ferro galvanizado, com rosca bsp, de 1/4"</t>
  </si>
  <si>
    <t xml:space="preserve">cap ou tampao de ferro galvanizado, com rosca bsp, de 2 1/2"</t>
  </si>
  <si>
    <t xml:space="preserve">cap ou tampao de ferro galvanizado, com rosca bsp, de 2"</t>
  </si>
  <si>
    <t xml:space="preserve">cap ou tampao de ferro galvanizado, com rosca bsp, de 3"</t>
  </si>
  <si>
    <t xml:space="preserve">cap ou tampao de ferro galvanizado, com rosca bsp, de 3/4"</t>
  </si>
  <si>
    <t xml:space="preserve">cap ou tampao de ferro galvanizado, com rosca bsp, de 3/8"</t>
  </si>
  <si>
    <t xml:space="preserve">cap ou tampao de ferro galvanizado, com rosca bsp, de 4"</t>
  </si>
  <si>
    <t xml:space="preserve">cap ppr dn 20 mm, para agua quente predial</t>
  </si>
  <si>
    <t xml:space="preserve">cap ppr dn 25 mm, para agua quente predial</t>
  </si>
  <si>
    <t xml:space="preserve">cap pvc, roscavel, 1", para agua fria predial</t>
  </si>
  <si>
    <t xml:space="preserve">cap pvc, roscavel, 1/2", para agua fria predial</t>
  </si>
  <si>
    <t xml:space="preserve">cap pvc, roscavel, 3/4", para agua fria predial</t>
  </si>
  <si>
    <t xml:space="preserve">cap pvc, serie r, dn 100 mm, para esgoto predial</t>
  </si>
  <si>
    <t xml:space="preserve">cap pvc, serie r, dn 150 mm, para esgoto predial</t>
  </si>
  <si>
    <t xml:space="preserve">cap pvc, serie r, dn 75 mm, para esgoto predial</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</si>
  <si>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</si>
  <si>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</si>
  <si>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</si>
  <si>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</si>
  <si>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cap pvc, soldavel, 50 mm, para agua fria predial</t>
  </si>
  <si>
    <t xml:space="preserve">cap pvc, soldavel, 60 mm, para agua fria predial</t>
  </si>
  <si>
    <t xml:space="preserve">cap pvc, soldavel, 75 mm, para agua fria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</si>
  <si>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</si>
  <si>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</si>
  <si>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</si>
  <si>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cap, pvc pba, je, dn 100 / de 110 mm, para rede de agua (nbr 10351)</t>
  </si>
  <si>
    <t xml:space="preserve">cap, pvc pba, je, dn 50 / de 60 mm, para rede de agua (nbr 10351)</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</si>
  <si>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</si>
  <si>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</si>
  <si>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</si>
  <si>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</si>
  <si>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capacete de seguranca aba frontal com suspensao de polietileno, sem jugular (classe b)</t>
  </si>
  <si>
    <t xml:space="preserve">capacitor trifasico, potencia 2,5 kvar, tensao 220 v, fornecido com capa protetora, resistor interno a unidade capacitiva</t>
  </si>
  <si>
    <t xml:space="preserve">capacitor trifasico, potencia 5 kvar, tensao 220 v, fornecido com capa protetora, resistor interno a unidade capacitiva</t>
  </si>
  <si>
    <t xml:space="preserve">capim braquiaria decumbens/ braquiarinha, vc *70*% minimo</t>
  </si>
  <si>
    <t xml:space="preserve">captor franklin (4 pontas), em latao cromado, h = 300 mm, duas descidas</t>
  </si>
  <si>
    <t xml:space="preserve">captor franklin (4 pontas), em latao cromado, h = 300 mm, uma descida</t>
  </si>
  <si>
    <t xml:space="preserve">captor franklin (4 pontas), em latao cromado, h = 350 mm, duas descidas</t>
  </si>
  <si>
    <t xml:space="preserve">captor franklin (4 pontas), em latao cromado, h=350 mm, uma descida</t>
  </si>
  <si>
    <t xml:space="preserve">carenagem /tampa, em plastico, cor branca, utilizado em kit chassi metalico para instal. hidraulica de cuba simples sem maquina de lavar roupa, *355* x *670* mm (l x h) (com furos e demais encaixes)</t>
  </si>
  <si>
    <t xml:space="preserve">carenagem /tampa, em plastico, cor branca, utilizado em kit chassi metalico para instal. hidraulica de tanque com maquina de lavar roupa, *360* x *470* mm (l x h) (com furos e demais encaixes)</t>
  </si>
  <si>
    <t xml:space="preserve">carpete de nylon em manta para trafego comercial pesado, e = 6 a 7 mm (instalado)</t>
  </si>
  <si>
    <t xml:space="preserve">carpete de nylon em manta para trafego comercial pesado, e = 9 a 10 mm (instalado)</t>
  </si>
  <si>
    <t xml:space="preserve">carpete de nylon em placas 50 x 50 cm para trafego comercial pesado, e = 6,5 mm (instalado)</t>
  </si>
  <si>
    <t xml:space="preserve">carpete de poliester em manta para trafego comercial pesado, e = 4 a 5 mm (instalado)</t>
  </si>
  <si>
    <t xml:space="preserve">carpete de polipropileno em manta para trafego comercial medio, e = 5 a 6 mm (instalado)</t>
  </si>
  <si>
    <t xml:space="preserve">carpinteiro auxiliar (horista)</t>
  </si>
  <si>
    <t xml:space="preserve">carpinteiro auxiliar (mensalista)</t>
  </si>
  <si>
    <t xml:space="preserve">carpinteiro de esquadrias (horista)</t>
  </si>
  <si>
    <t xml:space="preserve">carpinteiro de esquadrias (mensalista)</t>
  </si>
  <si>
    <t xml:space="preserve">carpinteiro de formas ou oficial (mensalista)</t>
  </si>
  <si>
    <t xml:space="preserve">carpinteiro de formas para concreto (horista)</t>
  </si>
  <si>
    <t xml:space="preserve">carranca para janela veneziana de abrir, em latao cromado, simples, para aparafusar na parede</t>
  </si>
  <si>
    <t xml:space="preserve">carrinho de mao, em aco, com capacidade de *45 a 65* l / *100* kg, pneu com camara</t>
  </si>
  <si>
    <t xml:space="preserve">carrinho plataforma em madeira com estrutura em aco, 1500 x 800 mm, com capacidade de 600 kg, 4 rodas/pneus/camaras</t>
  </si>
  <si>
    <t xml:space="preserve">carroceria fixa aberta de madeira para transporte geral de carga seca dimensoes aproximadas 2,25 x 4,10 x 0,50 m (inclui montagem, nao inclui caminhao)</t>
  </si>
  <si>
    <t xml:space="preserve">carroceria fixa aberta de madeira para transporte geral de carga seca dimensoes aproximadas 2,5 x 6,5 x 0,50 m (inclui montagem, nao inclui caminhao)</t>
  </si>
  <si>
    <t xml:space="preserve">carroceria fixa aberta de madeira para transporte geral de carga seca dimensoes aproximadas 2,5 x 7,00 x 0,50 m (inclui montagem, nao inclui caminhao)</t>
  </si>
  <si>
    <t xml:space="preserve">carroceria fixa aberta de madeira para transporte geral de carga seca dimensoes aproximadas 2,5 x 7,5 x 0,50 m (inclui montagem, nao inclui caminhao)</t>
  </si>
  <si>
    <t xml:space="preserve">cavalete de ferro dobravel, altura 80 cm</t>
  </si>
  <si>
    <t xml:space="preserve">cavalo mecanico tracao 4x2, peso bruto total 16000 kg, capacidade maxima de tracao *36000* kg, distancia entre eixos *3,56* m, potencia *286* cv (inclui cabine e chassi, nao inclui semirreboque)</t>
  </si>
  <si>
    <t xml:space="preserve">cavalo mecanico tracao 4x2, peso bruto total 16000 kg, capacidade maxima de tracao *45000* kg, distancia entre eixos *3,56* m, potencia *330* cv (inclui cabine e chassi, nao inclui semirreboque)</t>
  </si>
  <si>
    <t xml:space="preserve">cavalo mecanico tracao 4x2, peso bruto total 16000 kg, capacidade maxima de tracao *80000* kg, potencia *380* cv (inclui cabine e chassi, nao inclui semirreboque)</t>
  </si>
  <si>
    <t xml:space="preserve">cavalo mecanico tracao 6x2, peso bruto total combinado 56000 kg, capacidade maxima de tracao *66000* kg, potencia *360* cv (inclui cabine e chassi, nao inclui semirreboque)</t>
  </si>
  <si>
    <t xml:space="preserve">cavouqueiro ou operador de perfuratriz / rompedor (horista)</t>
  </si>
  <si>
    <t xml:space="preserve">cavouqueiro ou operador de perfuratriz / rompedor (mensalista)</t>
  </si>
  <si>
    <t xml:space="preserve">centro de medicao agrupada, em policarbonato / pvc, com 12 medidores e protecao geral (inclui barramento, disjuntores e acessorios de fixacao) (padrao concessionaria local)</t>
  </si>
  <si>
    <t xml:space="preserve">centro de medicao agrupada, em policarbonato / pvc, com 16 medidores e protecao geral (inclui barramento, disjuntores e acessorios de fixacao) (padrao concessionaria local)</t>
  </si>
  <si>
    <t xml:space="preserve">centro de medicao agrupada, em policarbonato / pvc, com 4 medidores e protecao geral (inclui barramento, disjuntores e acessorios de fixacao) (padrao concessionaria local)</t>
  </si>
  <si>
    <t xml:space="preserve">centro de medicao agrupada, em policarbonato / pvc, com 8 medidores e protecao geral (inclui barramento, disjuntores e acessorios de fixacao) (padrao concessionaria local)</t>
  </si>
  <si>
    <t xml:space="preserve">cera liquida incolor multipiso</t>
  </si>
  <si>
    <t xml:space="preserve">chapa aco inox aisi 304 numero 4 (e = 6 mm), acabamento numero 1 (laminado a quente, fosco)</t>
  </si>
  <si>
    <t xml:space="preserve">chapa aco inox aisi 304 numero 9 (e = 4 mm), acabamento numero 1 (laminado a quente, fosco)</t>
  </si>
  <si>
    <t xml:space="preserve">chapa de aco carbono galvanizada, perfurada (grade furos) e = 1,5 mm, diametro do furo = 9,52 mm (furos alternados horiz.)</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</si>
  <si>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</si>
  <si>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</si>
  <si>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</si>
  <si>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</si>
  <si>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</si>
  <si>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</si>
  <si>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</si>
  <si>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chapa de aco fina a quente bitola msg 18, e = 1,20 mm (9,60 kg/m2)</t>
  </si>
  <si>
    <t xml:space="preserve">chapa de aco fina a quente bitola msg 3/16",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</si>
  <si>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</si>
  <si>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</si>
  <si>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</si>
  <si>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</si>
  <si>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</si>
  <si>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</si>
  <si>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0,64 (5,12 kg/m2)</t>
  </si>
  <si>
    <t xml:space="preserve">chapa de aco galvanizada bitola gsg 26, e = 0,50 mm (4,00 kg/m2)</t>
  </si>
  <si>
    <t xml:space="preserve">chapa de aco galvanizada bitola gsg 30, e = 0,35 mm (2,80 kg/m2)</t>
  </si>
  <si>
    <t xml:space="preserve">chapa de aco grossa, astm a36, e = 1" (25,40 mm) 199,18 kg/m2</t>
  </si>
  <si>
    <t xml:space="preserve">chapa de aco grossa, astm a36, e = 1/2" (12,70 mm) 99,59 kg/m2</t>
  </si>
  <si>
    <t xml:space="preserve">chapa de aco grossa, astm a36, e = 1/4" (6,35 mm) 49,79 kg/m2</t>
  </si>
  <si>
    <t xml:space="preserve">chapa de aco grossa, astm a36, e = 3/4" (19,05 mm) 149,39 kg/m2</t>
  </si>
  <si>
    <t xml:space="preserve">chapa de aco grossa, astm a36, e = 3/8" (9,53 mm) 74,69 kg/m2</t>
  </si>
  <si>
    <t xml:space="preserve">chapa de aco grossa, astm a36, e = 5/8" (15,88 mm) 124,49 kg/m2</t>
  </si>
  <si>
    <t xml:space="preserve">chapa de aco grossa, astm a36, e = 7/8" (22,23 mm) 174,28 kg/m2</t>
  </si>
  <si>
    <t xml:space="preserve">chapa de aco grossa, sae 1020, bitola 1/4", e = 6,35 mm (49,85 kg/m2)</t>
  </si>
  <si>
    <t xml:space="preserve">chapa de aco xadrez para pisos, e = 1/4" (6,30 mm) 54,53 kg/m2</t>
  </si>
  <si>
    <t xml:space="preserve">chapa de mdf branco liso 1 face, e = 12 mm, de *2,75 x 1,85* m</t>
  </si>
  <si>
    <t xml:space="preserve">chapa de mdf branco liso 1 face, e = 15 mm, de *2,75 x 1,85* m</t>
  </si>
  <si>
    <t xml:space="preserve">chapa de mdf branco liso 1 face, e = 18 mm, de *2,75 x 1,85* m</t>
  </si>
  <si>
    <t xml:space="preserve">chapa de mdf branco liso 1 face, e = 25 mm, de *2,75 x 1,85* m</t>
  </si>
  <si>
    <t xml:space="preserve">chapa de mdf branco liso 1 face, e = 6 mm, de *2,75 x 1,85* m</t>
  </si>
  <si>
    <t xml:space="preserve">chapa de mdf branco liso 1 face, e = 9 mm, de *2,75 x 1,85* m</t>
  </si>
  <si>
    <t xml:space="preserve">chapa de mdf branco liso 2 faces, e = 12 mm, de *2,75 x 1,85* m</t>
  </si>
  <si>
    <t xml:space="preserve">chapa de mdf branco liso 2 faces, e = 15 mm, de *2,75 x 1,85* m</t>
  </si>
  <si>
    <t xml:space="preserve">chapa de mdf branco liso 2 faces, e = 18 mm, de *2,75 x 1,85* m</t>
  </si>
  <si>
    <t xml:space="preserve">chapa de mdf branco liso 2 faces, e = 25 mm, de *2,75 x 1,85* m</t>
  </si>
  <si>
    <t xml:space="preserve">chapa de mdf branco liso 2 faces, e = 6 mm, de *2,75 x 1,85* m</t>
  </si>
  <si>
    <t xml:space="preserve">chapa de mdf branco liso 2 faces, e = 9 mm, de *2,75 x 1,85* m</t>
  </si>
  <si>
    <t xml:space="preserve">chapa de mdf cru, e = 12 mm, de *2,75 x 1,85* m</t>
  </si>
  <si>
    <t xml:space="preserve">chapa de mdf cru, e = 15 mm, de *2,75 x 1,85* m</t>
  </si>
  <si>
    <t xml:space="preserve">chapa de mdf cru, e = 18 mm, de *2,75 x 1,85* m</t>
  </si>
  <si>
    <t xml:space="preserve">chapa de mdf cru, e = 20 mm, de *2,75 x 1,85* m</t>
  </si>
  <si>
    <t xml:space="preserve">chapa de mdf cru, e = 25 mm, de *2,75 x 1,85* m</t>
  </si>
  <si>
    <t xml:space="preserve">chapa de mdf cru, e = 6 mm, de *2,75 x 1,85* m</t>
  </si>
  <si>
    <t xml:space="preserve">chapa de mdf cru, e = 9 mm, de *2,75 x 1,85* m</t>
  </si>
  <si>
    <t xml:space="preserve">chapa em aco galvanizado para steel deck, com nervuras trapezoidais, largura util de 915 mm e espessura de 0,80 mm</t>
  </si>
  <si>
    <t xml:space="preserve">chapa em aco galvanizado para steel deck, com nervuras trapezoidais, largura util de 915 mm e espessura de 0,95 mm</t>
  </si>
  <si>
    <t xml:space="preserve">chapa em aco galvanizado para steel deck, com nervuras trapezoidais, largura util de 915 mm e espessura de 1,25 mm</t>
  </si>
  <si>
    <t xml:space="preserve">chapa para emenda de viga, em aco grosso, qualidade estrutural, bitola 3/16", e= 4,75 mm, 4 furos, largura 45 mm, comprimento 500 mm</t>
  </si>
  <si>
    <t xml:space="preserve">chapa/painel de madeira compensada plastificada (madeirite plastificado) para forma de concreto, de 2200 x 1100 mm, e = *17* mm</t>
  </si>
  <si>
    <t xml:space="preserve">chapa/painel de madeira compensada plastificada (madeirite plastificado) para forma de concreto, de 2200 x 1100 mm, e = 10 mm</t>
  </si>
  <si>
    <t xml:space="preserve">chapa/painel de madeira compensada plastificada (madeirite plastificado) para forma de concreto, de 2200 x 1100 mm, e = 12 mm</t>
  </si>
  <si>
    <t xml:space="preserve">chapa/painel de madeira compensada plastificada (madeirite plastificado) para forma de concreto, de 2200 x 1100 mm, e = 14 mm</t>
  </si>
  <si>
    <t xml:space="preserve">chapa/painel de madeira compensada plastificada (madeirite plastificado) para forma de concreto, de 2200 x 1100 mm, e = 20 mm</t>
  </si>
  <si>
    <t xml:space="preserve">chapa/painel de madeira compensada plastificada (madeirite plastificado) para forma de concreto, de 2200 x 1100 mm, e = 6 mm</t>
  </si>
  <si>
    <t xml:space="preserve">chapa/painel de madeira compensada resinada (madeirite resinado rosa) para forma de concreto, de 2200 x 1100 mm, e = 14 mm</t>
  </si>
  <si>
    <t xml:space="preserve">chapa/painel de madeira compensada resinada (madeirite resinado rosa) para forma de concreto, de 2200 x 1100 mm, e = 17 mm</t>
  </si>
  <si>
    <t xml:space="preserve">chapa/painel de madeira compensada resinada (madeirite resinado rosa) para forma de concreto, de 2200 x 1100 mm, e = 20 mm</t>
  </si>
  <si>
    <t xml:space="preserve">chapa/painel de madeira compensada resinada (madeirite resinado rosa) para forma de concreto, de 2200 x 1100 mm, e = 6 mm</t>
  </si>
  <si>
    <t xml:space="preserve">chapa/painel de madeira compensada resinada (madeirite resinado rosa) para forma de concreto, de 2200 x 1100 mm, e = 8 a 12 mm</t>
  </si>
  <si>
    <t xml:space="preserve">chave ajustavel (inglesa) 10"</t>
  </si>
  <si>
    <t xml:space="preserve">chave ajustavel (inglesa) 15"</t>
  </si>
  <si>
    <t xml:space="preserve">chave ajustavel (inglesa) 6"</t>
  </si>
  <si>
    <t xml:space="preserve">chave de grifo de 24"</t>
  </si>
  <si>
    <t xml:space="preserve">chave dupla para conexoes tipo storz, engate rapido 1 1/2" x 2 1/2", em latao, para instalacao predial combate a incendio</t>
  </si>
  <si>
    <t xml:space="preserve">chave fixa 19 x 22 mm</t>
  </si>
  <si>
    <t xml:space="preserve">chumbador de aco galvanizado, 1" x 600 mm, para postes de aco com base, incluso porca e arruela</t>
  </si>
  <si>
    <t xml:space="preserve">chumbador de aco tipo parabolt, * 5/8" x 200* mm, com porca e arruela</t>
  </si>
  <si>
    <t xml:space="preserve">chumbador de aco zincado, diametro 1/2", comprimento 75 mm</t>
  </si>
  <si>
    <t xml:space="preserve">chumbador de aco zincado, diametro 1/4" com parafuso 1/4" x 40 mm</t>
  </si>
  <si>
    <t xml:space="preserve">chumbador de aco zincado, diametro 5/8", comprimento 6", com porca</t>
  </si>
  <si>
    <t xml:space="preserve">chuveiro comum em plastico branco, com cano, 3 temperaturas, 5500 w (110/220 v)</t>
  </si>
  <si>
    <t xml:space="preserve">chuveiro comum em plastico cromado, com cano, 4 temperaturas (110/220 v)</t>
  </si>
  <si>
    <t xml:space="preserve">cimento branco nao estrutural (cpb - nao estrutural)</t>
  </si>
  <si>
    <t xml:space="preserve">cimento impermeabilizante de pega ultrarrapida para tamponamentos</t>
  </si>
  <si>
    <t xml:space="preserve">cimento portland composto cp ii-32</t>
  </si>
  <si>
    <t xml:space="preserve">cimento portland de alto forno (af) cp iii-40</t>
  </si>
  <si>
    <t xml:space="preserve">cimento portland estrutural branco cpb - 32 ou cpb - 40</t>
  </si>
  <si>
    <t xml:space="preserve">cimento portland pozolanico cp iv-32</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</si>
  <si>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</si>
  <si>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</si>
  <si>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suspensorio, cintura e pernas</t>
  </si>
  <si>
    <t xml:space="preserve">cobre eletrolitico em barra ou chapa</t>
  </si>
  <si>
    <t xml:space="preserve">cola branca base pva</t>
  </si>
  <si>
    <t xml:space="preserve">cola para tubos e mantas elastomericas, a base de solvente</t>
  </si>
  <si>
    <t xml:space="preserve">colar de tomada em polipropileno, pp, com parafusos, para pead, 63 x 1/2" - ligacao predial de agua</t>
  </si>
  <si>
    <t xml:space="preserve">colar de tomada em polipropileno, pp, com parafusos, para pead, 63 x 3/4" - ligacao predial de agua</t>
  </si>
  <si>
    <t xml:space="preserve">colar tomada pvc, com travas, saida com rosca, de 110 mm x 1/2" ou 110 mm x 3/4", para ligacao predial de agua</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</si>
  <si>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</si>
  <si>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</si>
  <si>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</si>
  <si>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</si>
  <si>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</si>
  <si>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</si>
  <si>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colar tomada pvc, com travas, saida roscavel com bucha de latao, de 60 mm x 1/2" ou 60 mm x 3/4", para ligacao predial de agua</t>
  </si>
  <si>
    <t xml:space="preserve">colher de pedreiro 9", em aco, com cantos redondos e cabo de madeira ou plastico</t>
  </si>
  <si>
    <t xml:space="preserve">compactador de solo a percussao (soquete), a gasolina 4 tempos, peso 55 a 65 kg, forca de impacto 1.000 a 1.500 kgf, freq. 600 a 700 golpes p/ minuto, velocidade trabalho de 10 a 15 m/min, pot. de 2,00 a 3,00 hp</t>
  </si>
  <si>
    <t xml:space="preserve">compactador de solo tipo placa vibratoria reversivel, a gasolina 4 tempos, peso 125 a 150 kg, forca centrif. 2500 a 2800 kgf, larg. trabalho 400 a 450 mm, freq. vibracao 4300 a 4500 rpm, veloc. trabalho 15 a 20 m/min, pot. 5,5 a 6,0 hp</t>
  </si>
  <si>
    <t xml:space="preserve">compactador de solos de percursao (soquete) com motor a gasolina 4 tempos de 4 hp (4 cv)</t>
  </si>
  <si>
    <t xml:space="preserve">compensado naval - chapa/painel em madeira compensada prensada, de 2200 x 1600 mm, e = 10 mm</t>
  </si>
  <si>
    <t xml:space="preserve">compensado naval - chapa/painel em madeira compensada prensada, de 2200 x 1600 mm, e = 12 mm</t>
  </si>
  <si>
    <t xml:space="preserve">compensado naval - chapa/painel em madeira compensada prensada, de 2200 x 1600 mm, e = 15 mm</t>
  </si>
  <si>
    <t xml:space="preserve">compensado naval - chapa/painel em madeira compensada prensada, de 2200 x 1600 mm, e = 18 mm</t>
  </si>
  <si>
    <t xml:space="preserve">compensado naval - chapa/painel em madeira compensada prensada, de 2200 x 1600 mm, e = 20 mm</t>
  </si>
  <si>
    <t xml:space="preserve">compensado naval - chapa/painel em madeira compensada prensada, de 2200 x 1600 mm, e = 25 mm</t>
  </si>
  <si>
    <t xml:space="preserve">compensado naval - chapa/painel em madeira compensada prensada, de 2200 x 1600 mm, e = 4 mm</t>
  </si>
  <si>
    <t xml:space="preserve">compensado naval - chapa/painel em madeira compensada prensada, de 2200 x 1600 mm, e = 6 mm</t>
  </si>
  <si>
    <t xml:space="preserve">compressor de ar profissional 10 pcm, *110* l, 140 psi, 110/220 volts, monofasico</t>
  </si>
  <si>
    <t xml:space="preserve">compressor de ar rebocavel vazao 400 pcm, pressao efetiva de trabalho 102 psi, motor diesel, potencia 110 cv</t>
  </si>
  <si>
    <t xml:space="preserve">compressor de ar rebocavel vazao 748 pcm, pressao efetiva de trabalho 102 psi, motor diesel, potencia 210 cv</t>
  </si>
  <si>
    <t xml:space="preserve">compressor de ar rebocavel, vazao 189 pcm, pressao efetiva de trabalho 102 psi, motor diesel, potencia 63 cv</t>
  </si>
  <si>
    <t xml:space="preserve">compressor de ar rebocavel, vazao 250 pcm, pressao efetiva de trabalho 102 psi, motor diesel, potencia 81 cv</t>
  </si>
  <si>
    <t xml:space="preserve">compressor de ar rebocavel, vazao 89 pcm, pressao efetiva de trabalho *102* psi, motor diesel, potencia *20* cv</t>
  </si>
  <si>
    <t xml:space="preserve">concertina clipada (dupla) em aco galvanizado de alta resistencia, com espiral de 300 mm, d = 2,76 mm</t>
  </si>
  <si>
    <t xml:space="preserve">concertina simples em aco galvanizado de alta resistencia, com espiral de 300 mm, d = 2,76 mm</t>
  </si>
  <si>
    <t xml:space="preserve">concreto autoadensavel (caa) classe de resistencia c15, espalhamento sf2, com bombeamento (disponibilizacao de bomba), sem o lancamento (nbr 15823)</t>
  </si>
  <si>
    <t xml:space="preserve">concreto autoadensavel (caa) classe de resistencia c20, espalhamento sf2, com bombeamento (disponibilizacao de bomba), sem o lancamento (nbr 15823)</t>
  </si>
  <si>
    <t xml:space="preserve">concreto autoadensavel (caa) classe de resistencia c25, espalhamento sf2, com bombeamento (disponibilizacao de bomba), sem o lancamento (nbr 15823)</t>
  </si>
  <si>
    <t xml:space="preserve">concreto autoadensavel (caa) classe de resistencia c30, espalhamento sf2, com bombeamento (disponibilizacao de bomba), sem o lancamento (nbr 15823)</t>
  </si>
  <si>
    <t xml:space="preserve">concreto betuminoso usinado a quente (cbuq) para pavimentacao asfaltica, padrao dnit, faixa c, com cap 30/45 - aquisicao posto usina</t>
  </si>
  <si>
    <t xml:space="preserve">concreto betuminoso usinado a quente (cbuq) para pavimentacao asfaltica, padrao dnit, faixa c, com cap 50/70 - aquisicao posto usina</t>
  </si>
  <si>
    <t xml:space="preserve">concreto betuminoso usinado a quente (cbuq) para pavimentacao asfaltica, padrao dnit, para binder, com cap 50/70 - aquisicao posto usina</t>
  </si>
  <si>
    <t xml:space="preserve">concreto usinado bombeavel, classe de resistencia c20, brita 0 e 1, slump = 100 +/- 20 mm, com bombeamento (disponibilizacao de bomba), sem o lancamento (nbr 8953)</t>
  </si>
  <si>
    <t xml:space="preserve">concreto usinado bombeavel, classe de resistencia c20, com brita 0 e 1, slump = 100 +/- 20 mm, exclui servico de bombeamento (nbr 8953)</t>
  </si>
  <si>
    <t xml:space="preserve">concreto usinado bombeavel, classe de resistencia c20, com brita 0 e 1, slump = 130 +/- 20 mm, exclui servico de bombeamento (nbr 8953)</t>
  </si>
  <si>
    <t xml:space="preserve">concreto usinado bombeavel, classe de resistencia c20, com brita 0 e 1, slump = 190 +/- 20 mm, com bombeamento (disponibilizacao de bomba), sem o lancamento (nbr 8953)</t>
  </si>
  <si>
    <t xml:space="preserve">concreto usinado bombeavel, classe de resistencia c20, com brita 0, slump = 220 +/- 20 mm, com bombeamento (disponibilizacao de bomba), sem o lancamento (nbr 8953)</t>
  </si>
  <si>
    <t xml:space="preserve">concreto usinado bombeavel, classe de resistencia c25, brita 0 e 1, slump = 100 +/- 20 mm, com bombeamento (disponibilizacao de bomba), sem o lancamento (nbr 8953)</t>
  </si>
  <si>
    <t xml:space="preserve">concreto usinado bombeavel, classe de resistencia c25, com brita 0 e 1, slump = 100 +/- 20 mm, exclui servico de bombeamento (nbr 8953)</t>
  </si>
  <si>
    <t xml:space="preserve">concreto usinado bombeavel, classe de resistencia c25, com brita 0 e 1, slump = 130 +/- 20 mm, exclui servico de bombeamento (nbr 8953)</t>
  </si>
  <si>
    <t xml:space="preserve">concreto usinado bombeavel, classe de resistencia c25, com brita 0 e 1, slump = 190 +/- 20 mm, exclui servico de bombeamento (nbr 8953)</t>
  </si>
  <si>
    <t xml:space="preserve">concreto usinado bombeavel, classe de resistencia c30, brita 0 e 1, slump = 100 +/- 20 mm, com bombeamento (disponibilizacao de bomba), sem o lancamento (nbr 8953)</t>
  </si>
  <si>
    <t xml:space="preserve">concreto usinado bombeavel, classe de resistencia c30, com brita 0 e 1, slump = 100 +/- 20 mm, exclui servico de bombeamento (nbr 8953)</t>
  </si>
  <si>
    <t xml:space="preserve">concreto usinado bombeavel, classe de resistencia c30, com brita 0 e 1, slump = 130 +/- 20 mm, exclui servico de bombeamento (nbr 8953)</t>
  </si>
  <si>
    <t xml:space="preserve">concreto usinado bombeavel, classe de resistencia c30, com brita 0 e 1, slump = 190 +/- 20 mm, exclui servico de bombeamento (nbr 8953)</t>
  </si>
  <si>
    <t xml:space="preserve">concreto usinado bombeavel, classe de resistencia c30, com brita 0 e 1, slump = 220 +/- 30 mm, exclui servico de bombeamento (nbr 8953)</t>
  </si>
  <si>
    <t xml:space="preserve">concreto usinado bombeavel, classe de resistencia c35, brita 0 e 1, slump = 100 +/- 20 mm, com bombeamento (disponibilizacao de bomba), sem o lancamento (nbr 8953)</t>
  </si>
  <si>
    <t xml:space="preserve">concreto usinado bombeavel, classe de resistencia c35, com brita 0 e 1, slump = 100 +/- 20 mm, exclui servico de bombeamento (nbr 8953)</t>
  </si>
  <si>
    <t xml:space="preserve">concreto usinado bombeavel, classe de resistencia c40, brita 0 e 1, slump = 100 +/- 20 mm, com bombeamento (disponibilizacao de bomba), sem o lancamento (nbr 8953)</t>
  </si>
  <si>
    <t xml:space="preserve">concreto usinado bombeavel, classe de resistencia c40, com brita 0 e 1, slump = 100 +/- 20 mm, exclui servico de bombeamento (nbr 8953)</t>
  </si>
  <si>
    <t xml:space="preserve">concreto usinado bombeavel, classe de resistencia c45, brita 0 e 1, slump = 100 +/- 20 mm, com bombeamento (disponibilizacao de bomba), sem o lancamento (nbr 8953)</t>
  </si>
  <si>
    <t xml:space="preserve">concreto usinado bombeavel, classe de resistencia c50, brita 0 e 1, slump = 100 +/- 20 mm, com bombeamento (disponibilizacao de bomba), sem o lancamento (nbr 8953)</t>
  </si>
  <si>
    <t xml:space="preserve">concreto usinado bombeavel, classe de resistencia c60, com brita 0 e 1, slump = 100 +/- 20 mm, com bombeamento (disponibilizacao de bomba), sem o lancamento (nbr 8953)</t>
  </si>
  <si>
    <t xml:space="preserve">concreto usinado convencional (nao bombeavel) classe de resistencia c10, com brita 1 e 2, slump = 80 mm +/- 10 mm (nbr 8953)</t>
  </si>
  <si>
    <t xml:space="preserve">concreto usinado convencional (nao bombeavel) classe de resistencia c15, com brita 1 e 2, slump = 80 mm +/- 10 mm (nbr 8953)</t>
  </si>
  <si>
    <t xml:space="preserve">condulete de aluminio tipo b, para eletroduto roscavel de 1", com tampa cega</t>
  </si>
  <si>
    <t xml:space="preserve">condulete de aluminio tipo b, para eletroduto roscavel de 1/2", com tampa cega</t>
  </si>
  <si>
    <t xml:space="preserve">condulete de aluminio tipo b, para eletroduto roscavel de 3/4", com tampa cega</t>
  </si>
  <si>
    <t xml:space="preserve">condulete de aluminio tipo c, para eletroduto roscavel de 1", com tampa cega</t>
  </si>
  <si>
    <t xml:space="preserve">condulete de aluminio tipo c, para eletroduto roscavel de 1/2", com tampa cega</t>
  </si>
  <si>
    <t xml:space="preserve">condulete de aluminio tipo c, para eletroduto roscavel de 3/4", com tampa cega</t>
  </si>
  <si>
    <t xml:space="preserve">condulete de aluminio tipo c, para eletroduto roscavel de 4", com tampa cega</t>
  </si>
  <si>
    <t xml:space="preserve">condulete de aluminio tipo e, para eletroduto roscavel de 1 1/2", com tampa cega</t>
  </si>
  <si>
    <t xml:space="preserve">condulete de aluminio tipo e, para eletroduto roscavel de 1 1/4", com tampa cega</t>
  </si>
  <si>
    <t xml:space="preserve">condulete de aluminio tipo e, para eletroduto roscavel de 1", com tampa cega</t>
  </si>
  <si>
    <t xml:space="preserve">condulete de aluminio tipo e, para eletroduto roscavel de 1/2", com tampa cega</t>
  </si>
  <si>
    <t xml:space="preserve">condulete de aluminio tipo e, para eletroduto roscavel de 2", com tampa cega</t>
  </si>
  <si>
    <t xml:space="preserve">condulete de aluminio tipo e, para eletroduto roscavel de 3", com tampa cega</t>
  </si>
  <si>
    <t xml:space="preserve">condulete de aluminio tipo e, para eletroduto roscavel de 3/4", com tampa cega</t>
  </si>
  <si>
    <t xml:space="preserve">condulete de aluminio tipo e, para eletroduto roscavel de 4", com tampa cega</t>
  </si>
  <si>
    <t xml:space="preserve">condulete de aluminio tipo lr, para eletroduto roscavel de 1 1/2", com tampa cega</t>
  </si>
  <si>
    <t xml:space="preserve">condulete de aluminio tipo lr, para eletroduto roscavel de 1 1/4", com tampa cega</t>
  </si>
  <si>
    <t xml:space="preserve">condulete de aluminio tipo lr, para eletroduto roscavel de 1", com tampa cega</t>
  </si>
  <si>
    <t xml:space="preserve">condulete de aluminio tipo lr, para eletroduto roscavel de 1/2", com tampa cega</t>
  </si>
  <si>
    <t xml:space="preserve">condulete de aluminio tipo lr, para eletroduto roscavel de 2", com tampa cega</t>
  </si>
  <si>
    <t xml:space="preserve">condulete de aluminio tipo lr, para eletroduto roscavel de 3", com tampa cega</t>
  </si>
  <si>
    <t xml:space="preserve">condulete de aluminio tipo lr, para eletroduto roscavel de 3/4", com tampa cega</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</si>
  <si>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</si>
  <si>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</si>
  <si>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</si>
  <si>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 com tampa cega</t>
  </si>
  <si>
    <t xml:space="preserve">condulete de aluminio tipo t, para eletroduto roscavel de 1/2", com tampa cega</t>
  </si>
  <si>
    <t xml:space="preserve">condulete de aluminio tipo t, para eletroduto roscavel de 2", com tampa cega</t>
  </si>
  <si>
    <t xml:space="preserve">condulete de aluminio tipo t, para eletroduto roscavel de 3", com tampa cega</t>
  </si>
  <si>
    <t xml:space="preserve">condulete de aluminio tipo t, para eletroduto roscavel de 3/4", com tampa cega</t>
  </si>
  <si>
    <t xml:space="preserve">condulete de aluminio tipo t, para eletroduto roscavel de 4", com tampa cega</t>
  </si>
  <si>
    <t xml:space="preserve">condulete de aluminio tipo tb, para eletroduto roscavel de 3", com tampa cega</t>
  </si>
  <si>
    <t xml:space="preserve">condulete de aluminio tipo x, para eletroduto roscavel de 1 1/2", com tampa cega</t>
  </si>
  <si>
    <t xml:space="preserve">condulete de aluminio tipo x, para eletroduto roscavel de 1 1/4", com tampa cega</t>
  </si>
  <si>
    <t xml:space="preserve">condulete de aluminio tipo x, para eletroduto roscavel de 1", com tampa cega</t>
  </si>
  <si>
    <t xml:space="preserve">condulete de aluminio tipo x, para eletroduto roscavel de 1/2", com tampa cega</t>
  </si>
  <si>
    <t xml:space="preserve">condulete de aluminio tipo x, para eletroduto roscavel de 2", com tampa cega</t>
  </si>
  <si>
    <t xml:space="preserve">condulete de aluminio tipo x, para eletroduto roscavel de 3", com tampa cega</t>
  </si>
  <si>
    <t xml:space="preserve">condulete de aluminio tipo x, para eletroduto roscavel de 3/4", com tampa cega</t>
  </si>
  <si>
    <t xml:space="preserve">condulete de aluminio tipo x, para eletroduto roscavel de 4", com tampa cega</t>
  </si>
  <si>
    <t xml:space="preserve">condulete em pvc, tipo "b", sem tampa, de 1"</t>
  </si>
  <si>
    <t xml:space="preserve">condulete em pvc, tipo "b", sem tampa, de 1/2" ou 3/4"</t>
  </si>
  <si>
    <t xml:space="preserve">condulete em pvc, tipo "c", sem tampa, de 1"</t>
  </si>
  <si>
    <t xml:space="preserve">condulete em pvc, tipo "c", sem tampa, de 1/2"</t>
  </si>
  <si>
    <t xml:space="preserve">condulete em pvc, tipo "c", sem tampa, de 3/4"</t>
  </si>
  <si>
    <t xml:space="preserve">condulete em pvc, tipo "e", sem tampa, de 1"</t>
  </si>
  <si>
    <t xml:space="preserve">condulete em pvc, tipo "e", sem tampa, de 1/2"</t>
  </si>
  <si>
    <t xml:space="preserve">condulete em pvc, tipo "e", sem tampa, de 3/4"</t>
  </si>
  <si>
    <t xml:space="preserve">condulete em pvc, tipo "lb", sem tampa, de 1"</t>
  </si>
  <si>
    <t xml:space="preserve">condulete em pvc, tipo "lb", sem tampa, de 1/2" ou 3/4"</t>
  </si>
  <si>
    <t xml:space="preserve">condulete em pvc, tipo "ll", sem tampa, de 1"</t>
  </si>
  <si>
    <t xml:space="preserve">condulete em pvc, tipo "ll", sem tampa, de 1/2" ou 3/4"</t>
  </si>
  <si>
    <t xml:space="preserve">condulete em pvc, tipo "lr", sem tampa, de 1"</t>
  </si>
  <si>
    <t xml:space="preserve">condulete em pvc, tipo "lr", sem tampa, de 1/2"</t>
  </si>
  <si>
    <t xml:space="preserve">condulete em pvc, tipo "lr", sem tampa, de 3/4"</t>
  </si>
  <si>
    <t xml:space="preserve">condulete em pvc, tipo "t", sem tampa, de 1"</t>
  </si>
  <si>
    <t xml:space="preserve">condulete em pvc, tipo "t", sem tampa, de 3/4"</t>
  </si>
  <si>
    <t xml:space="preserve">condulete em pvc, tipo "tb", sem tampa, de 1"</t>
  </si>
  <si>
    <t xml:space="preserve">condulete em pvc, tipo "tb", sem tampa, de 1/2" ou 3/4"</t>
  </si>
  <si>
    <t xml:space="preserve">condulete em pvc, tipo "x", sem tampa, de 1"</t>
  </si>
  <si>
    <t xml:space="preserve">condulete em pvc, tipo "x", sem tampa, de 1/2"</t>
  </si>
  <si>
    <t xml:space="preserve">condulete em pvc, tipo "x", sem tampa, de 3/4"</t>
  </si>
  <si>
    <t xml:space="preserve">condutor pluvial, pvc, circular, diametro entre 80 e 100 mm, para drenagem pluvial predial</t>
  </si>
  <si>
    <t xml:space="preserve">cone de sinalizacao em pvc flexivel, h = 70 / 76 cm (nbr 15071)</t>
  </si>
  <si>
    <t xml:space="preserve">cone de sinalizacao em pvc rigido com faixa refletiva, h = 70 / 76 cm</t>
  </si>
  <si>
    <t xml:space="preserve">conector / adaptador f/f, com inserto metalico, ppr, dn 25 mm x 1/2", para agua quente e fria predial</t>
  </si>
  <si>
    <t xml:space="preserve">conector / adaptador f/f, com inserto metalico, ppr, dn 32 mm x 3/4", para agua quente e fria predial</t>
  </si>
  <si>
    <t xml:space="preserve">conector / adaptador f/m, com inserto metalico, ppr, dn 25 mm x 1/2", para agua quente e fria predial</t>
  </si>
  <si>
    <t xml:space="preserve">conector / adaptador f/m, com inserto metalico, ppr, dn 25 mm x 3/4", para agua quente e fria predial</t>
  </si>
  <si>
    <t xml:space="preserve">conector / adaptador f/m, com inserto metalico, ppr, dn 32 mm x 1", para agua quente e fria predial</t>
  </si>
  <si>
    <t xml:space="preserve">conector / adaptador f/m, com inserto metalico, ppr, dn 32 mm x 3/4", para agua quente e fria predial</t>
  </si>
  <si>
    <t xml:space="preserve">conector / tomada femea rj 45, categoria 5 e (cat 5e) para cabos</t>
  </si>
  <si>
    <t xml:space="preserve">conector / tomada femea rj 45, categoria 6 (cat 6) para cabos</t>
  </si>
  <si>
    <t xml:space="preserve">conector bronze/latao sem anel de solda, bolsa x rosca f, 15 mm x 1/2"</t>
  </si>
  <si>
    <t xml:space="preserve">conector bronze/latao sem anel de solda, bolsa x rosca f, 22 mm x 1/2"</t>
  </si>
  <si>
    <t xml:space="preserve">conector bronze/latao sem anel de solda, bolsa x rosca f, 22 mm x 3/4"</t>
  </si>
  <si>
    <t xml:space="preserve">conector bronze/latao sem anel de solda, bolsa x rosca f, 28 mm x 1/2"</t>
  </si>
  <si>
    <t xml:space="preserve">conector curvo 90 graus de aluminio, bitola 1 1/2", para adaptar entrada de eletroduto metalico flexivel em quadros</t>
  </si>
  <si>
    <t xml:space="preserve">conector curvo 90 graus de aluminio, bitola 1 1/4", para adaptar entrada de eletroduto metalico flexivel em quadros</t>
  </si>
  <si>
    <t xml:space="preserve">conector curvo 90 graus de aluminio, bitola 1", para adaptar entrada de eletroduto metalico flexivel em quadros</t>
  </si>
  <si>
    <t xml:space="preserve">conector curvo 90 graus de aluminio, bitola 1/2", para adaptar entrada de eletroduto metalico flexivel em quadros</t>
  </si>
  <si>
    <t xml:space="preserve">conector curvo 90 graus de aluminio, bitola 2 1/2", para adaptar entrada de eletroduto metalico flexivel em quadros</t>
  </si>
  <si>
    <t xml:space="preserve">conector curvo 90 graus de aluminio, bitola 2", para adaptar entrada de eletroduto metalico flexivel em quadros</t>
  </si>
  <si>
    <t xml:space="preserve">conector curvo 90 graus de aluminio, bitola 3", para adaptar entrada de eletroduto metalico flexivel em quadros</t>
  </si>
  <si>
    <t xml:space="preserve">conector curvo 90 graus de aluminio, bitola 3/4", para adaptar entrada de eletroduto metalico flexivel em quadros</t>
  </si>
  <si>
    <t xml:space="preserve">conector curvo 90 graus de aluminio, bitola 4", para adaptar entrada de eletroduto metalico flexivel em quadros</t>
  </si>
  <si>
    <t xml:space="preserve">conector de aluminio tipo prensa cabo, bitola 1 1/2", para cabos de diametro de 37 a 40 mm</t>
  </si>
  <si>
    <t xml:space="preserve">conector de aluminio tipo prensa cabo, bitola 1 1/4", para cabos de diametro de 31 a 34 mm</t>
  </si>
  <si>
    <t xml:space="preserve">conector de aluminio tipo prensa cabo, bitola 1", para cabos de diametro de 22,5 a 25 mm</t>
  </si>
  <si>
    <t xml:space="preserve">conector de aluminio tipo prensa cabo, bitola 1/2", para cabos de diametro de 12,5 a 15 mm</t>
  </si>
  <si>
    <t xml:space="preserve">conector de aluminio tipo prensa cabo, bitola 2", para cabos de diametro de 47,5 a 50 mm</t>
  </si>
  <si>
    <t xml:space="preserve">conector de aluminio tipo prensa cabo, bitola 3/4", para cabos de diametro de 17,5 a 20 mm</t>
  </si>
  <si>
    <t xml:space="preserve">conector de aluminio tipo prensa cabo, bitola 3/8", para cabos de diametro de 9 a 10 mm</t>
  </si>
  <si>
    <t xml:space="preserve">conector macho rj 45, categoria 5 e (cat 5e) para cabos</t>
  </si>
  <si>
    <t xml:space="preserve">conector macho rj 45, categoria 6 (cat 6) para cabos</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</si>
  <si>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</si>
  <si>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</si>
  <si>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</si>
  <si>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conector metalico tipo parafuso fendido (split bolt), para cabos ate 10 mm2</t>
  </si>
  <si>
    <t xml:space="preserve">conector metalico tipo parafuso fendido (split bolt), para cabos ate 120 mm2</t>
  </si>
  <si>
    <t xml:space="preserve">conector metalico tipo parafuso fendido (split bolt), para cabos ate 150 mm2</t>
  </si>
  <si>
    <t xml:space="preserve">conector metalico tipo parafuso fendido (split bolt), para cabos ate 16 mm2</t>
  </si>
  <si>
    <t xml:space="preserve">conector metalico tipo parafuso fendido (split bolt), para cabos ate 185 mm2</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</si>
  <si>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</si>
  <si>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</si>
  <si>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</si>
  <si>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</si>
  <si>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</si>
  <si>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</si>
  <si>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</si>
  <si>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</si>
  <si>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 para adaptar entrada de eletroduto metalico flexivel em quadros</t>
  </si>
  <si>
    <t xml:space="preserve">conector reto de aluminio para eletroduto de 1/2", para adaptar entrada de eletroduto metalico flexivel em quadros</t>
  </si>
  <si>
    <t xml:space="preserve">conector reto de aluminio para eletroduto de 2 1/2", para adaptar entrada de eletroduto metalico flexivel em quadros</t>
  </si>
  <si>
    <t xml:space="preserve">conector reto de aluminio para eletroduto de 2", para adaptar entrada de eletroduto metalico flexivel em quadros</t>
  </si>
  <si>
    <t xml:space="preserve">conector reto de aluminio para eletroduto de 3", para adaptar entrada de eletroduto metalico flexivel em quadros</t>
  </si>
  <si>
    <t xml:space="preserve">conector reto de aluminio para eletroduto de 3/4", para adaptar entrada de eletroduto metalico flexivel em quadros</t>
  </si>
  <si>
    <t xml:space="preserve">conector reto de aluminio para eletroduto de 4", para adaptar entrada de eletroduto metalico flexivel em quadros</t>
  </si>
  <si>
    <t xml:space="preserve">conector, cpvc, soldavel, 114 mm x 4", para agua quente</t>
  </si>
  <si>
    <t xml:space="preserve">conector, cpvc, soldavel, 15 mm x 1/2", para agua quente</t>
  </si>
  <si>
    <t xml:space="preserve">conector, cpvc, soldavel, 22 mm x 1/2", para agua quente</t>
  </si>
  <si>
    <t xml:space="preserve">conector, cpvc, soldavel, 22 mm x 3/4", para agua quente</t>
  </si>
  <si>
    <t xml:space="preserve">conector, cpvc, soldavel, 28 mm x 1", para agua quente</t>
  </si>
  <si>
    <t xml:space="preserve">conector, cpvc, soldavel, 35 mm x 1 1/4", para agua quente</t>
  </si>
  <si>
    <t xml:space="preserve">conector, cpvc, soldavel, 42 mm x 1 1/2", para agua quente</t>
  </si>
  <si>
    <t xml:space="preserve">conector, cpvc, soldavel, 54 mm x 2", para agua quente</t>
  </si>
  <si>
    <t xml:space="preserve">conector, cpvc, soldavel, 73 mm x 2 1/2", para agua quente</t>
  </si>
  <si>
    <t xml:space="preserve">conector, cpvc, soldavel, 89 mm x 3", para agua quente</t>
  </si>
  <si>
    <t xml:space="preserve">conector/adaptador fixo, rosca femea, em plastico, dn 16 mm x 1/2", para conexao com crimpagem, em tubo pex para inst. agua quente/fria</t>
  </si>
  <si>
    <t xml:space="preserve">conector/adaptador fixo, rosca femea, em plastico, dn 20 mm x 1/2", para conexao com crimpagem, em tubo pex para inst. agua quente/fria</t>
  </si>
  <si>
    <t xml:space="preserve">conector/adaptador fixo, rosca femea, em plastico, dn 20 mm x 3/4", para conexao com crimpagem, em tubo pex para inst. agua quente/fria</t>
  </si>
  <si>
    <t xml:space="preserve">conector/adaptador fixo, rosca femea, em plastico, dn 25 mm x 3/4", para conexao com crimpagem, em tubo pex para inst. agua quente/fria</t>
  </si>
  <si>
    <t xml:space="preserve">conector/adaptador fixo, rosca femea, metalica, com anel deslizante, dn 16 mm x 1/2", para tubo pex para inst. agua quente/fria</t>
  </si>
  <si>
    <t xml:space="preserve">conector/adaptador fixo, rosca femea, metalica, com anel deslizante, dn 20 mm x 1/2", para tubo pex para inst. agua quente/fria</t>
  </si>
  <si>
    <t xml:space="preserve">conector/adaptador fixo, rosca femea, metalica, com anel deslizante, dn 20 mm x 3/4", para tubo pex para inst. agua quente/fria</t>
  </si>
  <si>
    <t xml:space="preserve">conector/adaptador fixo, rosca femea, metalica, com anel deslizante, dn 25 mm x 1", para tubo pex para inst. agua quente/fria</t>
  </si>
  <si>
    <t xml:space="preserve">conector/adaptador fixo, rosca femea, metalica, com anel deslizante, dn 25 mm x 3/4", para tubo pex para inst. agua quente/fria</t>
  </si>
  <si>
    <t xml:space="preserve">conector/adaptador fixo, rosca femea, metalica, com anel deslizante, dn 32 mm x 1", para tubo pex para inst. agua quente/fria</t>
  </si>
  <si>
    <t xml:space="preserve">conector/adaptador movel, rosca femea, metalica, com anel deslizante, dn 16 mm x 3/4", para tubo pex para inst. agua quente/fria</t>
  </si>
  <si>
    <t xml:space="preserve">conj. de ferragens para porta de vidro temperado, em zamac cromado, contemplando dobradica inf., dobradica sup., pivo para dobradica inf., pivo para dobradica sup., fechadura central em zamc. cromado, contra fechadura de pressao</t>
  </si>
  <si>
    <t xml:space="preserve">cj</t>
  </si>
  <si>
    <t xml:space="preserve">conjunto arruelas de vedacao 5/16" para telha fibrocimento (uma arruela metalica e uma arruela pvc - conicas)</t>
  </si>
  <si>
    <t xml:space="preserve">conjunto de ferragens pivo, para porta pivotante de ate 100 kg, regulavel com esfera, cromado - superior e inferior - completo</t>
  </si>
  <si>
    <t xml:space="preserve">conjunto de ligacao ajustavel, para vaso / bacia sanitaria, em plastico branco, com tubo, canopla e espude</t>
  </si>
  <si>
    <t xml:space="preserve">conjunto de ligacao para vaso / bacia sanitaria, em plastico branco, com tubo, canopla e anel de expansao (tubo 1.1/2" x 20 cm)</t>
  </si>
  <si>
    <t xml:space="preserve">conjunto montado estopim com espoleta comum numero 8, com cabeca acendedora, 1,5 m</t>
  </si>
  <si>
    <t xml:space="preserve">conjunto para futsal com par de traves oficiais de 3,00 x 2,00 m em tubo de aco galvanizado 3" com requadros em tubo de 1", pintura em primer com tinta esmalte sintetico e redes de polietileno fio 4 mm</t>
  </si>
  <si>
    <t xml:space="preserve">conjunto para quadra de volei com postes em tubo de aco galvanizado 3", h = *255* cm, pintura em tinta esmalte sintetico, rede de nylon com 2 mm, malha 10 x 10 cm e antenas oficiais em fibra de vidro</t>
  </si>
  <si>
    <t xml:space="preserve">conjunto pre-moldado composto por grelha (0,99 x 0,45 m), quadro (1,10 x 0,52 m) e cantoneira (1,10 x 0,35 m), em concreto armado, com fck de 21 mpa</t>
  </si>
  <si>
    <t xml:space="preserve">contator tripolar, corrente de *110* a, tensao nominal de *500* v, categoria ac-2 e ac-3</t>
  </si>
  <si>
    <t xml:space="preserve">contator tripolar, corrente de *185* a, tensao nominal de *500* v, categoria ac-2 e ac-3</t>
  </si>
  <si>
    <t xml:space="preserve">contator tripolar, corrente de *22* a, tensao nominal de *500* v, categoria ac-2 e ac-3</t>
  </si>
  <si>
    <t xml:space="preserve">contator tripolar, corrente de *265* a, tensao nominal de *500* v, categoria ac-2 e ac-3</t>
  </si>
  <si>
    <t xml:space="preserve">contator tripolar, corrente de *38* a, tensao nominal de *500* v, categoria ac-2 e ac-3</t>
  </si>
  <si>
    <t xml:space="preserve">contator tripolar, corrente de *500* a, tensao nominal de *500* v, categoria ac-2 e ac-3</t>
  </si>
  <si>
    <t xml:space="preserve">contator tripolar, corrente de *65* a, tensao nominal de *500* v, categoria ac-2 e ac-3</t>
  </si>
  <si>
    <t xml:space="preserve">contator tripolar, corrente de 12 a, tensao nominal de *500* v, categoria ac-2 e ac-3</t>
  </si>
  <si>
    <t xml:space="preserve">contator tripolar, corrente de 25 a, tensao nominal de *500* v, categoria ac-2 e ac-3</t>
  </si>
  <si>
    <t xml:space="preserve">contator tripolar, corrente de 250 a, tensao nominal de *500* v, para acionamento de capacitores</t>
  </si>
  <si>
    <t xml:space="preserve">contator tripolar, corrente de 300 a, tensao nominal de *500* v, categoria ac-2 e ac-3</t>
  </si>
  <si>
    <t xml:space="preserve">contator tripolar, corrente de 32 a, tensao nominal de *500* v, categoria ac-2 e ac-3</t>
  </si>
  <si>
    <t xml:space="preserve">contator tripolar, corrente de 400 a, tensao nominal de *500* v, categoria ac-2 e ac-3</t>
  </si>
  <si>
    <t xml:space="preserve">contator tripolar, corrente de 45 a, tensao nominal de *500* v, categoria ac-2 e ac-3</t>
  </si>
  <si>
    <t xml:space="preserve">contator tripolar, corrente de 630 a, tensao nominal de *500* v, categoria ac-2 e ac-3</t>
  </si>
  <si>
    <t xml:space="preserve">contator tripolar, corrente de 75 a, tensao nominal de *500* v, categoria ac-2 e ac-3</t>
  </si>
  <si>
    <t xml:space="preserve">contator tripolar, corrente de 9 a, tensao nominal de *500* v, categoria ac-2 e ac-3</t>
  </si>
  <si>
    <t xml:space="preserve">contator tripolar, corrente de 95 a, tensao nominal de *500* v, categoria ac-2 e ac-3</t>
  </si>
  <si>
    <t xml:space="preserve">contra-porca sextavada, diametro nominal 1 3/8", altura 35 mm</t>
  </si>
  <si>
    <t xml:space="preserve">contramarco de aluminio (perfil 25) para esquadrias, tipo convencional / cadeirinha, 60 mm (cm-060), incluso conexoes, grapas e travamentos</t>
  </si>
  <si>
    <t xml:space="preserve">corda de poliamida 12 mm tipo bombeiro, para trabalho em altura</t>
  </si>
  <si>
    <t xml:space="preserve">100m</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</si>
  <si>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</si>
  <si>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</si>
  <si>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</si>
  <si>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</si>
  <si>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</si>
  <si>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</si>
  <si>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</si>
  <si>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</si>
  <si>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coroa para perfuratriz t38, d = 2 1/2", 6 x 4 botoes balisticos, face plana</t>
  </si>
  <si>
    <t xml:space="preserve">corrente de elo curto comum, soldada, galvanizada, espessura do elo = 1/2" (12,5 mm)</t>
  </si>
  <si>
    <t xml:space="preserve">corta-tubos com capacidade de 6 a 42 mm</t>
  </si>
  <si>
    <t xml:space="preserve">cortadeira de piso de concreto e asfalto, para disco padrao de diametro 350 mm (14") ou 450 mm (18"), motor a gasolina, potencia 13 hp, sem disco</t>
  </si>
  <si>
    <t xml:space="preserve">cortadeira hidraulica de vergalhao, para aco de diametro ate 50 mm, motor eletrico trifasico, potencia de 5,5 hp a 7,5 hp</t>
  </si>
  <si>
    <t xml:space="preserve">cotovelo 45 graus de ferro galvanizado, com rosca bsp, de 1 1/2"</t>
  </si>
  <si>
    <t xml:space="preserve">cotovelo 45 graus de ferro galvanizado, com rosca bsp, de 1 1/4"</t>
  </si>
  <si>
    <t xml:space="preserve">cotovelo 45 graus de ferro galvanizado, com rosca bsp, de 1"</t>
  </si>
  <si>
    <t xml:space="preserve">cotovelo 45 graus de ferro galvanizado, com rosca bsp, de 1/2"</t>
  </si>
  <si>
    <t xml:space="preserve">cotovelo 45 graus de ferro galvanizado, com rosca bsp, de 2 1/2"</t>
  </si>
  <si>
    <t xml:space="preserve">cotovelo 45 graus de ferro galvanizado, com rosca bsp, de 2"</t>
  </si>
  <si>
    <t xml:space="preserve">cotovelo 45 graus de ferro galvanizado, com rosca bsp, de 3"</t>
  </si>
  <si>
    <t xml:space="preserve">cotovelo 45 graus de ferro galvanizado, com rosca bsp, de 3/4"</t>
  </si>
  <si>
    <t xml:space="preserve">cotovelo 45 graus de ferro galvanizado, com rosca bsp, de 4"</t>
  </si>
  <si>
    <t xml:space="preserve">cotovelo 45 graus, pead pe 100, de 125 mm, para eletrofusao</t>
  </si>
  <si>
    <t xml:space="preserve">cotovelo 45 graus, pead pe 100, de 200 mm, para eletrofusao</t>
  </si>
  <si>
    <t xml:space="preserve">cotovelo 45 graus, pead pe 100, de 32 mm, para eletrofusao</t>
  </si>
  <si>
    <t xml:space="preserve">cotovelo 45 graus, pead pe 100, de 40 mm, para eletrofusao</t>
  </si>
  <si>
    <t xml:space="preserve">cotovelo 45 graus, pead pe 100, de 63 mm, para eletrofusao</t>
  </si>
  <si>
    <t xml:space="preserve">cotovelo 90 graus de ferro galvanizado, com rosca bsp macho/femea, de 1 1/2"</t>
  </si>
  <si>
    <t xml:space="preserve">cotovelo 90 graus de ferro galvanizado, com rosca bsp macho/femea, de 1 1/4"</t>
  </si>
  <si>
    <t xml:space="preserve">cotovelo 90 graus de ferro galvanizado, com rosca bsp macho/femea, de 1"</t>
  </si>
  <si>
    <t xml:space="preserve">cotovelo 90 graus de ferro galvanizado, com rosca bsp macho/femea, de 1/2"</t>
  </si>
  <si>
    <t xml:space="preserve">cotovelo 90 graus de ferro galvanizado, com rosca bsp macho/femea, de 2 1/2"</t>
  </si>
  <si>
    <t xml:space="preserve">cotovelo 90 graus de ferro galvanizado, com rosca bsp macho/femea, de 2"</t>
  </si>
  <si>
    <t xml:space="preserve">cotovelo 90 graus de ferro galvanizado, com rosca bsp macho/femea, de 3"</t>
  </si>
  <si>
    <t xml:space="preserve">cotovelo 90 graus de ferro galvanizado, com rosca bsp macho/femea, de 3/4"</t>
  </si>
  <si>
    <t xml:space="preserve">cotovelo 90 graus de ferro galvanizado, com rosca bsp, de 1 1/2"</t>
  </si>
  <si>
    <t xml:space="preserve">cotovelo 90 graus de ferro galvanizado, com rosca bsp, de 1 1/4"</t>
  </si>
  <si>
    <t xml:space="preserve">cotovelo 90 graus de ferro galvanizado, com rosca bsp, de 1"</t>
  </si>
  <si>
    <t xml:space="preserve">cotovelo 90 graus de ferro galvanizado, com rosca bsp, de 1/2"</t>
  </si>
  <si>
    <t xml:space="preserve">cotovelo 90 graus de ferro galvanizado, com rosca bsp, de 2 1/2"</t>
  </si>
  <si>
    <t xml:space="preserve">cotovelo 90 graus de ferro galvanizado, com rosca bsp, de 2"</t>
  </si>
  <si>
    <t xml:space="preserve">cotovelo 90 graus de ferro galvanizado, com rosca bsp, de 3"</t>
  </si>
  <si>
    <t xml:space="preserve">cotovelo 90 graus de ferro galvanizado, com rosca bsp, de 3/4"</t>
  </si>
  <si>
    <t xml:space="preserve">cotovelo 90 graus de ferro galvanizado, com rosca bsp, de 4"</t>
  </si>
  <si>
    <t xml:space="preserve">cotovelo 90 graus de ferro galvanizado, com rosca bsp, de 5"</t>
  </si>
  <si>
    <t xml:space="preserve">cotovelo 90 graus de ferro galvanizado, com rosca bsp, de 6"</t>
  </si>
  <si>
    <t xml:space="preserve">cotovelo 90 graus, pead pe 100, de 125 mm, para eletrofusao</t>
  </si>
  <si>
    <t xml:space="preserve">cotovelo 90 graus, pead pe 100, de 20 mm, para eletrofusao</t>
  </si>
  <si>
    <t xml:space="preserve">cotovelo 90 graus, pead pe 100, de 200 mm, para eletrofusao</t>
  </si>
  <si>
    <t xml:space="preserve">cotovelo 90 graus, pead pe 100, de 32 mm, para eletrofusao</t>
  </si>
  <si>
    <t xml:space="preserve">cotovelo 90 graus, pead pe 100, de 63 mm, para eletrofusao</t>
  </si>
  <si>
    <t xml:space="preserve">cotovelo bronze/latao sem anel de solda, bolsa x rosca f, 15mm x 1/2"</t>
  </si>
  <si>
    <t xml:space="preserve">cotovelo bronze/latao sem anel de solda, bolsa x rosca f, 22mm x 1/2"</t>
  </si>
  <si>
    <t xml:space="preserve">cotovelo bronze/latao sem anel de solda, bolsa x rosca f, 22mm x 3/4"</t>
  </si>
  <si>
    <t xml:space="preserve">cotovelo de cobre 90 graus sem anel de solda, bolsa x bolsa, 104 mm</t>
  </si>
  <si>
    <t xml:space="preserve">cotovelo de cobre 90 graus sem anel de solda, bolsa x bolsa, 15 mm</t>
  </si>
  <si>
    <t xml:space="preserve">cotovelo de cobre 90 graus sem anel de solda, bolsa x bolsa, 22 mm</t>
  </si>
  <si>
    <t xml:space="preserve">cotovelo de cobre 90 graus sem anel de solda, bolsa x bolsa, 28 mm</t>
  </si>
  <si>
    <t xml:space="preserve">cotovelo de cobre 90 graus sem anel de solda, bolsa x bolsa, 35 mm</t>
  </si>
  <si>
    <t xml:space="preserve">cotovelo de cobre 90 graus sem anel de solda, bolsa x bolsa, 42 mm</t>
  </si>
  <si>
    <t xml:space="preserve">cotovelo de cobre 90 graus sem anel de solda, bolsa x bolsa, 54 mm</t>
  </si>
  <si>
    <t xml:space="preserve">cotovelo de cobre 90 graus sem anel de solda, bolsa x bolsa, 66 mm</t>
  </si>
  <si>
    <t xml:space="preserve">cotovelo de cobre 90 graus sem anel de solda, bolsa x bolsa, 79 mm</t>
  </si>
  <si>
    <t xml:space="preserve">cotovelo de reducao 90 graus de ferro galvanizado, com rosca bsp, de 1 1/2" x 1"</t>
  </si>
  <si>
    <t xml:space="preserve">cotovelo de reducao 90 graus de ferro galvanizado, com rosca bsp, de 1 1/2" x 3/4"</t>
  </si>
  <si>
    <t xml:space="preserve">cotovelo de reducao 90 graus de ferro galvanizado, com rosca bsp, de 1 1/4" x 1"</t>
  </si>
  <si>
    <t xml:space="preserve">cotovelo de reducao 90 graus de ferro galvanizado, com rosca bsp, de 1" x 1/2"</t>
  </si>
  <si>
    <t xml:space="preserve">cotovelo de reducao 90 graus de ferro galvanizado, com rosca bsp, de 1" x 3/4"</t>
  </si>
  <si>
    <t xml:space="preserve">cotovelo de reducao 90 graus de ferro galvanizado, com rosca bsp, de 2 1/2" x 2"</t>
  </si>
  <si>
    <t xml:space="preserve">cotovelo de reducao 90 graus de ferro galvanizado, com rosca bsp, de 2" x 1 1/2"</t>
  </si>
  <si>
    <t xml:space="preserve">cotovelo de reducao 90 graus de ferro galvanizado, com rosca bsp, de 3/4" x 1/2"</t>
  </si>
  <si>
    <t xml:space="preserve">cotovelo horizontal reto 90 graus para eletrocalha, em chapa perfurada de aco galvanizado espessura #14, 700 x 50 mm (l x a), sem virola, sem tampa</t>
  </si>
  <si>
    <t xml:space="preserve">cotovelo horizontal reto 90 graus, para eletrocalha, em chapa lisa de aco galvanizado espessura # 22, 150 x 50 mm (l x a), sem virola, sem tampa</t>
  </si>
  <si>
    <t xml:space="preserve">cotovelo horizontal reto 90 graus, para eletrocalha, em chapa lisa de aco galvanizado espessura #14, 700 x 50 mm (l x a), sem virola, sem tampa</t>
  </si>
  <si>
    <t xml:space="preserve">cotovelo horizontal reto 90 graus, para eletrocalha, em chapa lisa de aco galvanizado espessura #14, 800 x 50 mm (l x a), sem virola, sem tampa</t>
  </si>
  <si>
    <t xml:space="preserve">cotovelo horizontal reto 90 graus, para eletrocalha, em chapa lisa de aco galvanizado espessura #16, 500 x 50 mm (l x a), sem virola, sem tampa</t>
  </si>
  <si>
    <t xml:space="preserve">cotovelo horizontal reto 90 graus, para eletrocalha, em chapa lisa de aco galvanizado espessura #16, 600 x 50 mm (l x a), sem virola, sem tampa</t>
  </si>
  <si>
    <t xml:space="preserve">cotovelo horizontal reto 90 graus, para eletrocalha, em chapa lisa de aco galvanizado espessura #18, 300 x 50 mm (l x a), sem virola, sem tampa</t>
  </si>
  <si>
    <t xml:space="preserve">cotovelo horizontal reto 90 graus, para eletrocalha, em chapa lisa de aco galvanizado espessura #18, 400 x 50 mm (l x a), sem virola, sem tampa</t>
  </si>
  <si>
    <t xml:space="preserve">cotovelo horizontal reto 90 graus, para eletrocalha, em chapa lisa de aco galvanizado espessura #22, 100 x 50 mm (l x a), sem virola, sem tampa</t>
  </si>
  <si>
    <t xml:space="preserve">cotovelo horizontal reto 90 graus, para eletrocalha, em chapa lisa de aco galvanizado espessura #22, 125 x 50 mm (l x a), sem virola, sem tampa</t>
  </si>
  <si>
    <t xml:space="preserve">cotovelo horizontal reto 90 graus, para eletrocalha, em chapa lisa de aco galvanizado espessura #22, 200 x 50 mm (l x a), sem virola, sem tampa</t>
  </si>
  <si>
    <t xml:space="preserve">cotovelo horizontal reto 90 graus, para eletrocalha, em chapa lisa de aco galvanizado espessura #22, 250 x 50 mm (l x a), sem virola, sem tampa</t>
  </si>
  <si>
    <t xml:space="preserve">cotovelo horizontal reto 90 graus, para eletrocalha, em chapa lisa de aco galvanizado espessura #22, 50 x 50 mm (l x a), sem virola, sem tampa</t>
  </si>
  <si>
    <t xml:space="preserve">cotovelo horizontal reto 90 graus, para eletrocalha, em chapa lisa de aco galvanizado espessura #22, 75 x 50 mm (l x a), sem virola, sem tampa</t>
  </si>
  <si>
    <t xml:space="preserve">cotovelo horizontal reto 90 graus, para eletrocalha, em chapa perfurada de aco galvanizado espessura #14, 800 x 50 mm (l x a), sem virola, sem tampa</t>
  </si>
  <si>
    <t xml:space="preserve">cotovelo horizontal reto 90 graus, para eletrocalha, em chapa perfurada de aco galvanizado espessura #16, 500 x 50 mm (l x a), sem virola, sem tampa</t>
  </si>
  <si>
    <t xml:space="preserve">cotovelo horizontal reto 90 graus, para eletrocalha, em chapa perfurada de aco galvanizado espessura #16, 600 x 50 mm (l x a), sem virola, sem tampa</t>
  </si>
  <si>
    <t xml:space="preserve">cotovelo horizontal reto 90 graus, para eletrocalha, em chapa perfurada de aco galvanizado espessura #18, 300 x 50 mm (l x a), sem virola, sem tampa</t>
  </si>
  <si>
    <t xml:space="preserve">cotovelo horizontal reto 90 graus, para eletrocalha, em chapa perfurada de aco galvanizado espessura #18, 400 x 50 mm (l x a), sem virola, sem tampa</t>
  </si>
  <si>
    <t xml:space="preserve">cotovelo horizontal reto 90 graus, para eletrocalha, em chapa perfurada de aco galvanizado espessura #22, 125 x 50 mm (l x a), sem virola, sem tampa</t>
  </si>
  <si>
    <t xml:space="preserve">cotovelo horizontal reto 90 graus, para eletrocalha, em chapa perfurada de aco galvanizado espessura #22, 150 x 50 mm (l x a), sem virola, sem tampa</t>
  </si>
  <si>
    <t xml:space="preserve">cotovelo horizontal reto 90 graus, para eletrocalha, em chapa perfurada de aco galvanizado espessura #22, 200 x 50 mm (l x a), sem virola, sem tampa</t>
  </si>
  <si>
    <t xml:space="preserve">cotovelo horizontal reto 90 graus, para eletrocalha, em chapa perfurada de aco galvanizado espessura #22, 250 x 50 mm (l x a), sem virola, sem tampa</t>
  </si>
  <si>
    <t xml:space="preserve">cotovelo horizontal reto 90 graus, para eletrocalha, em chapa perfurada de aco galvanizado espessura #22, 50 x 50 mm (l x a), sem virola, sem tampa</t>
  </si>
  <si>
    <t xml:space="preserve">cotovelo horizontal reto 90 graus, para eletrocalha, em chapa perfurada de aco galvanizado espessura #22, 75 x 50 mm (l x a), sem virola, sem tampa</t>
  </si>
  <si>
    <t xml:space="preserve">cotovelo horizontal reto, 90 graus, para eletrocalha, em chapa perfurada de aco galvanizado espessura #22, 100 x 50 mm (l x a), sem virola, sem tampa</t>
  </si>
  <si>
    <t xml:space="preserve">cotovelo/joelho 90 graus, em polipropileno, pn 16, para tubos pead, 20 x 20 mm - ligacao predial de agua</t>
  </si>
  <si>
    <t xml:space="preserve">cotovelo/joelho 90 graus, em polipropileno, pn 16, para tubos pead, 32 x 32 mm - ligacao predial de agua</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</si>
  <si>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</si>
  <si>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</si>
  <si>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</si>
  <si>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cremona retangular injetada lisa com chave, com castanha / alca, em latao, com acabamento cromado, de sobrepor / embutir</t>
  </si>
  <si>
    <t xml:space="preserve">cremona retangular injetada lisa, com castanha / alca, em latao, com acabamento cromado, de sobrepor / embutir</t>
  </si>
  <si>
    <t xml:space="preserve">cruzeta de concreto leve, comp. 2000 mm secao, 90 x 90 mm</t>
  </si>
  <si>
    <t xml:space="preserve">cruzeta de ferro galvanizado, com rosca bsp, de 1 1/2"</t>
  </si>
  <si>
    <t xml:space="preserve">cruzeta de ferro galvanizado, com rosca bsp, de 1 1/4"</t>
  </si>
  <si>
    <t xml:space="preserve">cruzeta de ferro galvanizado, com rosca bsp, de 1"</t>
  </si>
  <si>
    <t xml:space="preserve">cruzeta de ferro galvanizado, com rosca bsp, de 1/2"</t>
  </si>
  <si>
    <t xml:space="preserve">cruzeta de ferro galvanizado, com rosca bsp, de 2 1/2"</t>
  </si>
  <si>
    <t xml:space="preserve">cruzeta de ferro galvanizado, com rosca bsp, de 2"</t>
  </si>
  <si>
    <t xml:space="preserve">cruzeta de ferro galvanizado, com rosca bsp, de 3"</t>
  </si>
  <si>
    <t xml:space="preserve">cruzeta de ferro galvanizado, com rosca bsp, de 3/4"</t>
  </si>
  <si>
    <t xml:space="preserve">cruzeta de madeira tratada, *90 x 115 x 2400* mm, em eucalipto ou equivalente da regiao</t>
  </si>
  <si>
    <t xml:space="preserve">cuba aco inox (aisi 304) de embutir com valvula 3 1/2", de *40 x 34 x 12* cm</t>
  </si>
  <si>
    <t xml:space="preserve">cuba aco inox (aisi 304) de embutir com valvula 3 1/2", de *46 x 30 x 12* cm</t>
  </si>
  <si>
    <t xml:space="preserve">cuba aco inox (aisi 304) de embutir com valvula de 3 1/2", de *56 x 33 x 12* cm</t>
  </si>
  <si>
    <t xml:space="preserve">cumeeira articulada (aba inferior) para telha ondulada de fibrocimento e = 4 mm, aba *330* mm, comprimento 500 mm (sem amianto)</t>
  </si>
  <si>
    <t xml:space="preserve">cumeeira normal para telha estrutural de fibrocimento 2 abas, e = 6 mm, de 1050 x 935 mm (sem amianto)</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</si>
  <si>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</si>
  <si>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</si>
  <si>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</si>
  <si>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</si>
  <si>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</si>
  <si>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135 graus para eletroduto, em aco galvanizado eletrolitico, com rosca, diametro de 100 mm (4")</t>
  </si>
  <si>
    <t xml:space="preserve">curva 135 graus para eletroduto, em aco galvanizado eletrolitico, com rosca, diametro de 15 mm (1/2"), espessura de 1,50 mm</t>
  </si>
  <si>
    <t xml:space="preserve">curva 135 graus para eletroduto, em aco galvanizado eletrolitico, com rosca, diametro de 20 mm (3/4"), espessura de 1,50 mm</t>
  </si>
  <si>
    <t xml:space="preserve">curva 135 graus para eletroduto, em aco galvanizado eletrolitico, com rosca, diametro de 25 mm (1"), espessura de 1,50 mm</t>
  </si>
  <si>
    <t xml:space="preserve">curva 135 graus para eletroduto, em aco galvanizado eletrolitico, com rosca, diametro de 32 mm (1 1/4"), espessura de 1,50 mm</t>
  </si>
  <si>
    <t xml:space="preserve">curva 135 graus para eletroduto, em aco galvanizado eletrolitico, com rosca, diametro de 40 mm (1 1/2"), espessura de 1,50 mm</t>
  </si>
  <si>
    <t xml:space="preserve">curva 135 graus para eletroduto, em aco galvanizado eletrolitico, com rosca, diametro de 50 mm (2")</t>
  </si>
  <si>
    <t xml:space="preserve">curva 135 graus para eletroduto, em aco galvanizado eletrolitico, com rosca, diametro de 65 mm (2 1/2")</t>
  </si>
  <si>
    <t xml:space="preserve">curva 135 graus para eletroduto, em aco galvanizado eletrolitico, com rosca, diametro de 80 mm (3")</t>
  </si>
  <si>
    <t xml:space="preserve">curva 135 graus, de pvc rigido roscavel, de 1", para eletroduto</t>
  </si>
  <si>
    <t xml:space="preserve">curva 135 graus, de pvc rigido roscavel, de 3/4", para eletroduto</t>
  </si>
  <si>
    <t xml:space="preserve">curva 180 graus, de pvc rigido roscavel, de 1 1/2", para eletroduto</t>
  </si>
  <si>
    <t xml:space="preserve">curva 180 graus, de pvc rigido roscavel, de 1 1/4", para eletroduto</t>
  </si>
  <si>
    <t xml:space="preserve">curva 180 graus, de pvc rigido roscavel, de 1", para eletroduto</t>
  </si>
  <si>
    <t xml:space="preserve">curva 180 graus, de pvc rigido roscavel, de 1/2", para eletroduto</t>
  </si>
  <si>
    <t xml:space="preserve">curva 180 graus, de pvc rigido roscavel, de 2", para eletroduto</t>
  </si>
  <si>
    <t xml:space="preserve">curva 180 graus, de pvc rigido roscavel, de 3/4", para eletroduto</t>
  </si>
  <si>
    <t xml:space="preserve">curva 45 graus de cobre sem anel de solda, bolsa x bolsa, 15 mm</t>
  </si>
  <si>
    <t xml:space="preserve">curva 45 graus de cobre sem anel de solda, bolsa x bolsa, 22 mm</t>
  </si>
  <si>
    <t xml:space="preserve">curva 45 graus de cobre sem anel de solda, bolsa x bolsa, 28 mm</t>
  </si>
  <si>
    <t xml:space="preserve">curva 45 graus de cobre sem anel de solda, bolsa x bolsa, 35 mm</t>
  </si>
  <si>
    <t xml:space="preserve">curva 45 graus de cobre sem anel de solda, bolsa x bolsa, 42 mm</t>
  </si>
  <si>
    <t xml:space="preserve">curva 45 graus de cobre sem anel de solda, bolsa x bolsa, 54 mm</t>
  </si>
  <si>
    <t xml:space="preserve">curva 45 graus de cobre sem anel de solda, bolsa x bolsa, 66 mm</t>
  </si>
  <si>
    <t xml:space="preserve">curva 45 graus de ferro galvanizado, com rosca bsp femea, de 1 1/2"</t>
  </si>
  <si>
    <t xml:space="preserve">curva 45 graus de ferro galvanizado, com rosca bsp femea, de 1 1/4"</t>
  </si>
  <si>
    <t xml:space="preserve">curva 45 graus de ferro galvanizado, com rosca bsp femea, de 1"</t>
  </si>
  <si>
    <t xml:space="preserve">curva 45 graus de ferro galvanizado, com rosca bsp femea, de 1/2"</t>
  </si>
  <si>
    <t xml:space="preserve">curva 45 graus de ferro galvanizado, com rosca bsp femea, de 2 1/2"</t>
  </si>
  <si>
    <t xml:space="preserve">curva 45 graus de ferro galvanizado, com rosca bsp femea, de 2"</t>
  </si>
  <si>
    <t xml:space="preserve">curva 45 graus de ferro galvanizado, com rosca bsp femea, de 3"</t>
  </si>
  <si>
    <t xml:space="preserve">curva 45 graus de ferro galvanizado, com rosca bsp femea, de 3/4"</t>
  </si>
  <si>
    <t xml:space="preserve">curva 45 graus de ferro galvanizado, com rosca bsp femea, de 4"</t>
  </si>
  <si>
    <t xml:space="preserve">curva 45 graus de ferro galvanizado, com rosca bsp macho/femea, de 1 1/2"</t>
  </si>
  <si>
    <t xml:space="preserve">curva 45 graus de ferro galvanizado, com rosca bsp macho/femea, de 1 1/4"</t>
  </si>
  <si>
    <t xml:space="preserve">curva 45 graus de ferro galvanizado, com rosca bsp macho/femea, de 1"</t>
  </si>
  <si>
    <t xml:space="preserve">curva 45 graus de ferro galvanizado, com rosca bsp macho/femea, de 1/2"</t>
  </si>
  <si>
    <t xml:space="preserve">curva 45 graus de ferro galvanizado, com rosca bsp macho/femea, de 2 1/2"</t>
  </si>
  <si>
    <t xml:space="preserve">curva 45 graus de ferro galvanizado, com rosca bsp macho/femea, de 2"</t>
  </si>
  <si>
    <t xml:space="preserve">curva 45 graus de ferro galvanizado, com rosca bsp macho/femea, de 3"</t>
  </si>
  <si>
    <t xml:space="preserve">curva 45 graus de ferro galvanizado, com rosca bsp macho/femea, de 3/4"</t>
  </si>
  <si>
    <t xml:space="preserve">curva 45 graus em aco carbono, soldavel, pressao 3.000 lbs, dn 1 1/2"</t>
  </si>
  <si>
    <t xml:space="preserve">curva 45 graus em aco carbono, soldavel, pressao 3.000 lbs, dn 1 1/4"</t>
  </si>
  <si>
    <t xml:space="preserve">curva 45 graus em aco carbono, soldavel, pressao 3.000 lbs, dn 1"</t>
  </si>
  <si>
    <t xml:space="preserve">curva 45 graus em aco carbono, soldavel, pressao 3.000 lbs, dn 1/2"</t>
  </si>
  <si>
    <t xml:space="preserve">curva 45 graus em aco carbono, soldavel, pressao 3.000 lbs, dn 2 1/2"</t>
  </si>
  <si>
    <t xml:space="preserve">curva 45 graus em aco carbono, soldavel, pressao 3.000 lbs, dn 2"</t>
  </si>
  <si>
    <t xml:space="preserve">curva 45 graus em aco carbono, soldavel, pressao 3.000 lbs, dn 3"</t>
  </si>
  <si>
    <t xml:space="preserve">curva 45 graus em aco carbono, soldavel, pressao 3.000 lbs, dn 3/4"</t>
  </si>
  <si>
    <t xml:space="preserve">curva 45 graus para eletroduto, em aco galvanizado eletrolitico, com rosca, diametro de 20 mm (3/4"), espessura de 1,50 mm</t>
  </si>
  <si>
    <t xml:space="preserve">curva 45 graus para eletroduto, em aco galvanizado eletrolitico, com rosca, diametro de 25 mm (1"), espessura de 1,50 mm</t>
  </si>
  <si>
    <t xml:space="preserve">curva 45 graus para eletroduto, em aco galvanizado eletrolitico, com rosca, diametro de 40 mm (1 1/2"), espessura de 1,50 mm</t>
  </si>
  <si>
    <t xml:space="preserve">curva 45 graus ranhurada em ferro fundido, dn 50 mm (2")</t>
  </si>
  <si>
    <t xml:space="preserve">curva 45 graus ranhurada em ferro fundido, dn 65 mm (2 1/2")</t>
  </si>
  <si>
    <t xml:space="preserve">curva 45 graus ranhurada em ferro fundido, dn 80 mm (3")</t>
  </si>
  <si>
    <t xml:space="preserve">curva 90 graus de barra chata em aluminio 3/4" x 1/4" x 300 mm</t>
  </si>
  <si>
    <t xml:space="preserve">curva 90 graus de ferro galvanizado, com rosca bsp femea, de 1 1/2"</t>
  </si>
  <si>
    <t xml:space="preserve">curva 90 graus de ferro galvanizado, com rosca bsp femea, de 1 1/4"</t>
  </si>
  <si>
    <t xml:space="preserve">curva 90 graus de ferro galvanizado, com rosca bsp femea, de 1"</t>
  </si>
  <si>
    <t xml:space="preserve">curva 90 graus de ferro galvanizado, com rosca bsp femea, de 1/2"</t>
  </si>
  <si>
    <t xml:space="preserve">curva 90 graus de ferro galvanizado, com rosca bsp femea, de 2 1/2"</t>
  </si>
  <si>
    <t xml:space="preserve">curva 90 graus de ferro galvanizado, com rosca bsp femea, de 2"</t>
  </si>
  <si>
    <t xml:space="preserve">curva 90 graus de ferro galvanizado, com rosca bsp femea, de 3"</t>
  </si>
  <si>
    <t xml:space="preserve">curva 90 graus de ferro galvanizado, com rosca bsp femea, de 3/4"</t>
  </si>
  <si>
    <t xml:space="preserve">curva 90 graus de ferro galvanizado, com rosca bsp femea, de 4"</t>
  </si>
  <si>
    <t xml:space="preserve">curva 90 graus de ferro galvanizado, com rosca bsp macho, de 1 1/2"</t>
  </si>
  <si>
    <t xml:space="preserve">curva 90 graus de ferro galvanizado, com rosca bsp macho, de 1 1/4"</t>
  </si>
  <si>
    <t xml:space="preserve">curva 90 graus de ferro galvanizado, com rosca bsp macho, de 1"</t>
  </si>
  <si>
    <t xml:space="preserve">curva 90 graus de ferro galvanizado, com rosca bsp macho, de 1/2"</t>
  </si>
  <si>
    <t xml:space="preserve">curva 90 graus de ferro galvanizado, com rosca bsp macho, de 2 1/2"</t>
  </si>
  <si>
    <t xml:space="preserve">curva 90 graus de ferro galvanizado, com rosca bsp macho, de 2"</t>
  </si>
  <si>
    <t xml:space="preserve">curva 90 graus de ferro galvanizado, com rosca bsp macho, de 3"</t>
  </si>
  <si>
    <t xml:space="preserve">curva 90 graus de ferro galvanizado, com rosca bsp macho, de 3/4"</t>
  </si>
  <si>
    <t xml:space="preserve">curva 90 graus de ferro galvanizado, com rosca bsp macho, de 4"</t>
  </si>
  <si>
    <t xml:space="preserve">curva 90 graus de ferro galvanizado, com rosca bsp macho, de 6"</t>
  </si>
  <si>
    <t xml:space="preserve">curva 90 graus de ferro galvanizado, com rosca bsp macho/femea, de 1 1/2"</t>
  </si>
  <si>
    <t xml:space="preserve">curva 90 graus de ferro galvanizado, com rosca bsp macho/femea, de 1 1/4"</t>
  </si>
  <si>
    <t xml:space="preserve">curva 90 graus de ferro galvanizado, com rosca bsp macho/femea, de 1"</t>
  </si>
  <si>
    <t xml:space="preserve">curva 90 graus de ferro galvanizado, com rosca bsp macho/femea, de 1/2"</t>
  </si>
  <si>
    <t xml:space="preserve">curva 90 graus de ferro galvanizado, com rosca bsp macho/femea, de 2 1/2"</t>
  </si>
  <si>
    <t xml:space="preserve">curva 90 graus de ferro galvanizado, com rosca bsp macho/femea, de 2"</t>
  </si>
  <si>
    <t xml:space="preserve">curva 90 graus de ferro galvanizado, com rosca bsp macho/femea, de 3"</t>
  </si>
  <si>
    <t xml:space="preserve">curva 90 graus de ferro galvanizado, com rosca bsp macho/femea, de 3/4"</t>
  </si>
  <si>
    <t xml:space="preserve">curva 90 graus de ferro galvanizado, com rosca bsp macho/femea, de 4"</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</si>
  <si>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</si>
  <si>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</si>
  <si>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t>
  </si>
  <si>
    <t xml:space="preserve">curva 90 graus em aco carbono, raio curto, soldavel, pressao 3.000 lbs, dn 1/2"</t>
  </si>
  <si>
    <t xml:space="preserve">curva 90 graus em aco carbono, raio curto, soldavel, pressao 3.000 lbs, dn 2 1/2"</t>
  </si>
  <si>
    <t xml:space="preserve">curva 90 graus em aco carbono, raio curto, soldavel, pressao 3.000 lbs, dn 2"</t>
  </si>
  <si>
    <t xml:space="preserve">curva 90 graus em aco carbono, raio curto, soldavel, pressao 3.000 lbs, dn 3"</t>
  </si>
  <si>
    <t xml:space="preserve">curva 90 graus em aco carbono, raio curto, soldavel, pressao 3.000 lbs, dn 3/4"</t>
  </si>
  <si>
    <t xml:space="preserve">curva 90 graus para eletroduto, em aco galvanizado eletrolitico, com rosca, diametro de 100 mm (4")</t>
  </si>
  <si>
    <t xml:space="preserve">curva 90 graus para eletroduto, em aco galvanizado eletrolitico, com rosca, diametro de 15 mm (1/2"), espessura de 1,50 mm</t>
  </si>
  <si>
    <t xml:space="preserve">curva 90 graus para eletroduto, em aco galvanizado eletrolitico, com rosca, diametro de 20 mm (3/4"), espessura de 1,50 mm</t>
  </si>
  <si>
    <t xml:space="preserve">curva 90 graus para eletroduto, em aco galvanizado eletrolitico, com rosca, diametro de 25 mm (1"), espessura de 1,50 mm</t>
  </si>
  <si>
    <t xml:space="preserve">curva 90 graus para eletroduto, em aco galvanizado eletrolitico, com rosca, diametro de 32 mm (1 1/4"), espessura de 1,50 mm</t>
  </si>
  <si>
    <t xml:space="preserve">curva 90 graus para eletroduto, em aco galvanizado eletrolitico, com rosca, diametro de 40 mm (1 1/2"), espessura de 1,50 mm</t>
  </si>
  <si>
    <t xml:space="preserve">curva 90 graus para eletroduto, em aco galvanizado eletrolitico, com rosca, diametro de 50 mm (2")</t>
  </si>
  <si>
    <t xml:space="preserve">curva 90 graus para eletroduto, em aco galvanizado eletrolitico, com rosca, diametro de 65 mm (2 1/2")</t>
  </si>
  <si>
    <t xml:space="preserve">curva 90 graus para eletroduto, em aco galvanizado eletrolitico, com rosca, diametro de 80 mm (3")</t>
  </si>
  <si>
    <t xml:space="preserve">curva 90 graus ranhurada em ferro fundido, dn 50 mm (2")</t>
  </si>
  <si>
    <t xml:space="preserve">curva 90 graus ranhurada em ferro fundido, dn 65 mm (2 1/2")</t>
  </si>
  <si>
    <t xml:space="preserve">curva 90 graus ranhurada em ferro fundido, dn 80 mm (3")</t>
  </si>
  <si>
    <t xml:space="preserve">curva 90 graus, curta, de pvc rigido roscavel, de 1", para eletroduto</t>
  </si>
  <si>
    <t xml:space="preserve">curva 90 graus, curta, de pvc rigido roscavel, de 1/2",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</si>
  <si>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</si>
  <si>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</si>
  <si>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</si>
  <si>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 para eletroduto</t>
  </si>
  <si>
    <t xml:space="preserve">curva 90 graus, longa, de pvc rigido roscavel, de 1/2", para eletroduto</t>
  </si>
  <si>
    <t xml:space="preserve">curva 90 graus, longa, de pvc rigido roscavel, de 2 1/2", para eletroduto</t>
  </si>
  <si>
    <t xml:space="preserve">curva 90 graus, longa, de pvc rigido roscavel, de 2", para eletroduto</t>
  </si>
  <si>
    <t xml:space="preserve">curva 90 graus, longa, de pvc rigido roscavel, de 3", para eletroduto</t>
  </si>
  <si>
    <t xml:space="preserve">curva 90 graus, longa, de pvc rigido roscavel, de 3/4", para eletroduto</t>
  </si>
  <si>
    <t xml:space="preserve">curva 90 graus, longa, de pvc rigido roscavel, de 4", para eletroduto</t>
  </si>
  <si>
    <t xml:space="preserve">curva cpvc, 90 graus, soldavel, 15 mm, para agua quente</t>
  </si>
  <si>
    <t xml:space="preserve">curva cpvc, 90 graus, soldavel, 22 mm, para agua quente</t>
  </si>
  <si>
    <t xml:space="preserve">curva cpvc, 90 graus, soldavel, 28 mm, para agua quente</t>
  </si>
  <si>
    <t xml:space="preserve">curva de pvc 45 graus, soldavel, 20 mm, cor marrom, para agua fria predial</t>
  </si>
  <si>
    <t xml:space="preserve">curva de pvc 45 graus, soldavel, 25 mm, cor marrom, para agua fria predial</t>
  </si>
  <si>
    <t xml:space="preserve">curva de pvc 45 graus, soldavel, 32 mm, cor marrom, para agua fria predial</t>
  </si>
  <si>
    <t xml:space="preserve">curva de pvc 45 graus, soldavel, 40 mm, cor marrom, para agua fria predial</t>
  </si>
  <si>
    <t xml:space="preserve">curva de pvc 45 graus, soldavel, 50 mm, cor marrom, para agua fria predial</t>
  </si>
  <si>
    <t xml:space="preserve">curva de pvc 45 graus, soldavel, 60 mm, cor marrom, para agua fria predial</t>
  </si>
  <si>
    <t xml:space="preserve">curva de pvc 45 graus, soldavel, 75 mm, cor marrom, para agua fria predial</t>
  </si>
  <si>
    <t xml:space="preserve">curva de pvc 45 graus, soldavel, 85 mm, cor marrom, para agua fria predial</t>
  </si>
  <si>
    <t xml:space="preserve">curva de pvc 90 graus, soldavel, 110 mm, cor marrom, para agua fria predial</t>
  </si>
  <si>
    <t xml:space="preserve">curva de pvc 90 graus, soldavel, 20 mm, cor marrom, para agua fria predial</t>
  </si>
  <si>
    <t xml:space="preserve">curva de pvc 90 graus, soldavel, 25 mm, cor marrom, para agua fria predial</t>
  </si>
  <si>
    <t xml:space="preserve">curva de pvc 90 graus, soldavel, 32 mm, cor marrom, para agua fria predial</t>
  </si>
  <si>
    <t xml:space="preserve">curva de pvc 90 graus, soldavel, 40 mm, cor marrom, para agua fria predial</t>
  </si>
  <si>
    <t xml:space="preserve">curva de pvc 90 graus, soldavel, 50 mm, cor marrom, para agua fria predial</t>
  </si>
  <si>
    <t xml:space="preserve">curva de pvc 90 graus, soldavel, 60 mm, cor marrom, para agua fria predial</t>
  </si>
  <si>
    <t xml:space="preserve">curva de pvc 90 graus, soldavel, 75 mm, cor marrom, para agua fria predial</t>
  </si>
  <si>
    <t xml:space="preserve">curva de pvc 90 graus, soldavel, 85 mm, cor marrom, para agua fria predial</t>
  </si>
  <si>
    <t xml:space="preserve">curva de pvc, 90 graus, serie r, dn 100 mm, para esgoto predial</t>
  </si>
  <si>
    <t xml:space="preserve">curva de transposicao bronze/latao sem anel de solda, bolsa x bolsa, 15 mm</t>
  </si>
  <si>
    <t xml:space="preserve">curva de transposicao bronze/latao sem anel de solda, bolsa x bolsa, 22 mm</t>
  </si>
  <si>
    <t xml:space="preserve">curva de transposicao bronze/latao sem anel de solda, bolsa x bolsa, 28 mm</t>
  </si>
  <si>
    <t xml:space="preserve">curva de transposicao, cpvc, soldavel, 15 mm</t>
  </si>
  <si>
    <t xml:space="preserve">curva de transposicao, cpvc, soldavel, 22 mm</t>
  </si>
  <si>
    <t xml:space="preserve">curva de transposicao, pvc soldavel, 20 mm, cor marrom, para agua fria predial</t>
  </si>
  <si>
    <t xml:space="preserve">curva de transposicao, pvc, soldavel, 25 mm, cor marrom, para agua fria predial</t>
  </si>
  <si>
    <t xml:space="preserve">curva de transposicao, pvc, soldavel, 32 mm, cor marrom, para agua fria predial</t>
  </si>
  <si>
    <t xml:space="preserve">curva horizontal 90 graus perfurada, para eletrocalha, em chapa de aco galvanizado espessura #14, 700 x 50 mm (l x a), sem virola, sem tampa</t>
  </si>
  <si>
    <t xml:space="preserve">curva horizontal 90 graus perfurada, para eletrocalha, em chapa de aco galvanizado espessura #14, 800 x 50 mm (l x a), sem virola, sem tampa</t>
  </si>
  <si>
    <t xml:space="preserve">curva horizontal 90 graus perfurada, para eletrocalha, em chapa de aco galvanizado espessura #16, 500 x 50 mm (l x a), sem virola, sem tampa</t>
  </si>
  <si>
    <t xml:space="preserve">curva horizontal 90 graus perfurada, para eletrocalha, em chapa de aco galvanizado espessura #16, 600 x 50 mm (l x a), sem virola, sem tampa</t>
  </si>
  <si>
    <t xml:space="preserve">curva horizontal 90 graus perfurada, para eletrocalha, em chapa de aco galvanizado espessura #18, 300 x 50 mm (l x a), sem virola, sem tampa</t>
  </si>
  <si>
    <t xml:space="preserve">curva horizontal 90 graus perfurada, para eletrocalha, em chapa de aco galvanizado espessura #18, 400 x 50 mm (l x a), sem virola, sem tampa</t>
  </si>
  <si>
    <t xml:space="preserve">curva horizontal 90 graus perfurada, para eletrocalha, em chapa de aco galvanizado espessura #22, 100 x 50 mm (l x a), sem virola, sem tampa</t>
  </si>
  <si>
    <t xml:space="preserve">curva horizontal 90 graus perfurada, para eletrocalha, em chapa de aco galvanizado espessura #22, 125 x 50 mm (l x a), sem virola, sem tampa</t>
  </si>
  <si>
    <t xml:space="preserve">curva horizontal 90 graus perfurada, para eletrocalha, em chapa de aco galvanizado espessura #22, 150 x 50 mm (l x a), sem virola, sem tampa</t>
  </si>
  <si>
    <t xml:space="preserve">curva horizontal 90 graus perfurada, para eletrocalha, em chapa de aco galvanizado espessura #22, 200 x 50 mm (l x a), sem virola, sem tampa</t>
  </si>
  <si>
    <t xml:space="preserve">curva horizontal 90 graus perfurada, para eletrocalha, em chapa de aco galvanizado espessura #22, 250 x 50 mm (l x a), sem virola, sem tampa</t>
  </si>
  <si>
    <t xml:space="preserve">curva horizontal 90 graus perfurada, para eletrocalha, em chapa de aco galvanizado espessura #22, 50 x 50 mm (l x a), sem virola, sem tampa</t>
  </si>
  <si>
    <t xml:space="preserve">curva horizontal 90 graus perfurada, para eletrocalha, em chapa de aco galvanizado espessura #22, 75 x 50 mm (l x a), sem virola, sem tampa</t>
  </si>
  <si>
    <t xml:space="preserve">curva longa pvc, pb, je, 45 graus, dn 100 mm, para rede coletora esgoto</t>
  </si>
  <si>
    <t xml:space="preserve">curva longa pvc, pb, je, 45 graus, dn 150 mm, para rede coletora esgoto</t>
  </si>
  <si>
    <t xml:space="preserve">curva longa pvc, pb, je, 90 graus, dn 100 mm, para rede coletora esgoto</t>
  </si>
  <si>
    <t xml:space="preserve">curva longa pvc, pb, je, 90 graus, dn 150 mm, para rede coletora esgoto</t>
  </si>
  <si>
    <t xml:space="preserve">curva ppr 90 graus, f/f, dn 20 mm, para agua quente predial</t>
  </si>
  <si>
    <t xml:space="preserve">curva ppr 90 graus, f/f, dn 25 mm, para agua quente predial</t>
  </si>
  <si>
    <t xml:space="preserve">curva pvc 90 graus, roscavel, 1 1/4", cor branca, agua fria predial</t>
  </si>
  <si>
    <t xml:space="preserve">curva pvc 90 graus, roscavel, 1", cor branca, agua fria predial</t>
  </si>
  <si>
    <t xml:space="preserve">curva pvc 90 graus, roscavel, 1/2", cor branca, agua fria predial</t>
  </si>
  <si>
    <t xml:space="preserve">curva pvc 90 graus, roscavel, 3/4", cor branca, agua fria predial</t>
  </si>
  <si>
    <t xml:space="preserve">curva pvc curta 90 graus, dn 100 mm, para esgoto predial</t>
  </si>
  <si>
    <t xml:space="preserve">curva pvc curta 90 graus, dn 40 mm, para esgoto predial</t>
  </si>
  <si>
    <t xml:space="preserve">curva pvc curta 90 graus, dn 50 mm, para esgoto predial</t>
  </si>
  <si>
    <t xml:space="preserve">curva pvc curta 90 graus, dn 75 mm, para esgoto predial</t>
  </si>
  <si>
    <t xml:space="preserve">curva pvc longa 90 graus, dn 100 mm, para esgoto predial</t>
  </si>
  <si>
    <t xml:space="preserve">curva pvc longa 90 graus, dn 40 mm, para esgoto predial</t>
  </si>
  <si>
    <t xml:space="preserve">curva pvc longa 90 graus, dn 50 mm, para esgoto predial</t>
  </si>
  <si>
    <t xml:space="preserve">curva pvc longa 90 graus, dn 75 mm, para esgoto predial</t>
  </si>
  <si>
    <t xml:space="preserve">curva pvc pba, je, pb, 45 graus, dn 100 / de 110 mm, para rede de agua</t>
  </si>
  <si>
    <t xml:space="preserve">curva pvc pba, je, pb, 45 graus, dn 50 / de 60 mm, para rede de agua</t>
  </si>
  <si>
    <t xml:space="preserve">curva pvc pba, je, pb, 45 graus, dn 75 / de 85 mm, para rede de agua</t>
  </si>
  <si>
    <t xml:space="preserve">curva pvc pba, je, pb, 90 graus, dn 100 / de 110 mm, para rede de agua</t>
  </si>
  <si>
    <t xml:space="preserve">curva pvc pba, je, pb, 90 graus, dn 50 / de 60 mm, para rede de agua</t>
  </si>
  <si>
    <t xml:space="preserve">curva pvc pba, je, pb, 90 graus, dn 75 / de 85 mm, para rede de agua</t>
  </si>
  <si>
    <t xml:space="preserve">curva pvc, bb, je, 45 graus, dn 250 mm, para tubo corrugado e/ou liso, rede coletora esgoto</t>
  </si>
  <si>
    <t xml:space="preserve">curva pvc, bb, je, 90 graus, dn 200 mm, para tubo corrugado e/ou liso, rede coletora esgoto</t>
  </si>
  <si>
    <t xml:space="preserve">curva pvc, bb, je, 90 graus, dn 250 mm, para tubo corrugado e/ou liso, rede coletora esgoto</t>
  </si>
  <si>
    <t xml:space="preserve">curva pvc, serie r, 87.30 graus, curta, para pe-de-coluna, dn 100 mm, para esgoto predial</t>
  </si>
  <si>
    <t xml:space="preserve">curva pvc, serie r, 87.30 graus, curta, para pe-de-coluna, dn 150 mm, para esgoto predial</t>
  </si>
  <si>
    <t xml:space="preserve">curva pvc, serie r, 87.30 graus, curta, para pe-de-coluna, dn 75 mm, para esgoto predial</t>
  </si>
  <si>
    <t xml:space="preserve">dente para fresadora</t>
  </si>
  <si>
    <t xml:space="preserve">desempenadeira de aco dentada 12 x *25* cm, dentes 8 x 8 mm, cabo fechado de madeira</t>
  </si>
  <si>
    <t xml:space="preserve">desempenadeira de aco lisa 12 x *25* cm com cabo fechado de madeira</t>
  </si>
  <si>
    <t xml:space="preserve">desempenadeira de madeira *16 x 27* cm</t>
  </si>
  <si>
    <t xml:space="preserve">desempenadeira plastica lisa *14 x 27* cm</t>
  </si>
  <si>
    <t xml:space="preserve">desenhista projetista (horista)</t>
  </si>
  <si>
    <t xml:space="preserve">desenhista projetista (mensalista)</t>
  </si>
  <si>
    <t xml:space="preserve">desinfetante pronto uso</t>
  </si>
  <si>
    <t xml:space="preserve">desmoldante para concreto estampado</t>
  </si>
  <si>
    <t xml:space="preserve">desmoldante para formas metalicas a base de oleo vegetal</t>
  </si>
  <si>
    <t xml:space="preserve">desmoldante protetor para formas de madeira, de base oleosa emulsionada em agua</t>
  </si>
  <si>
    <t xml:space="preserve">detector de tensao 90 v a 1000 v (cat iv)</t>
  </si>
  <si>
    <t xml:space="preserve">detergente neutro uso geral, concentrado</t>
  </si>
  <si>
    <t xml:space="preserve">diluente aguarras</t>
  </si>
  <si>
    <t xml:space="preserve">diluente epoxi</t>
  </si>
  <si>
    <t xml:space="preserve">disco de borracha para lixadeira rigido 7" com arruela central</t>
  </si>
  <si>
    <t xml:space="preserve">disco de corte diamantado segmentado diametro de 180 mm para esmerilhadeira 7"</t>
  </si>
  <si>
    <t xml:space="preserve">disco de corte diamantado segmentado para concreto/asfalto, diametro de *350* mm, furo de 25,40 mm</t>
  </si>
  <si>
    <t xml:space="preserve">disco de corte diamantado segmentado, diametro de *110* mm, furo de 20 mm</t>
  </si>
  <si>
    <t xml:space="preserve">disco de corte para metal com duas telas 12 x 1/8 x 3/4" (300 x 3,2 x 19,05 mm)</t>
  </si>
  <si>
    <t xml:space="preserve">disco de desbaste para metal ferroso em geral, com tres telas, 9 x 1/4 x 7/8" (228,6 x 6,4 x 22,2 mm)</t>
  </si>
  <si>
    <t xml:space="preserve">disco de lixa para metal, diametro = 180 mm, grao 120</t>
  </si>
  <si>
    <t xml:space="preserve">disjuntor termomagnetico ajustavel, tripolar de 100 ate 250a, capacidade de interrupcao de 35ka</t>
  </si>
  <si>
    <t xml:space="preserve">disjuntor termomagnetico ajustavel, tripolar de 300 ate 400a, capacidade de interrupcao de 35ka</t>
  </si>
  <si>
    <t xml:space="preserve">disjuntor termomagnetico ajustavel, tripolar de 450 ate 600a, capacidade de interrupcao de 35ka</t>
  </si>
  <si>
    <t xml:space="preserve">disjuntor termomagnetico para trilho din (iec), bipolar, 40 - 50 a</t>
  </si>
  <si>
    <t xml:space="preserve">disjuntor termomagnetico para trilho din (iec), bipolar, 6 - 32 a</t>
  </si>
  <si>
    <t xml:space="preserve">disjuntor termomagnetico para trilho din (iec), bipolar, 63 a</t>
  </si>
  <si>
    <t xml:space="preserve">disjuntor termomagnetico para trilho din (iec), monopolar, 40 - 50 a</t>
  </si>
  <si>
    <t xml:space="preserve">disjuntor termomagnetico para trilho din (iec), monopolar, 6 - 32 a</t>
  </si>
  <si>
    <t xml:space="preserve">disjuntor termomagnetico para trilho din (iec), monopolar, 63 a</t>
  </si>
  <si>
    <t xml:space="preserve">disjuntor termomagnetico para trilho din (iec), tripolar, 10 - 50 a</t>
  </si>
  <si>
    <t xml:space="preserve">disjuntor termomagnetico para trilho din (iec), tripolar, 63 a</t>
  </si>
  <si>
    <t xml:space="preserve">disjuntor termomagnetico tripolar 125 a / 425 v / icc - 25 ka</t>
  </si>
  <si>
    <t xml:space="preserve">disjuntor termomagnetico tripolar 150 a / 600 v, tipo fxd / icc - 35 ka</t>
  </si>
  <si>
    <t xml:space="preserve">disjuntor termomagnetico tripolar 200 a / 600 v, tipo fxd / icc - 35 ka</t>
  </si>
  <si>
    <t xml:space="preserve">disjuntor termomagnetico tripolar 250 a / 600 v, tipo fxd</t>
  </si>
  <si>
    <t xml:space="preserve">disjuntor termomagnetico tripolar 3 x 250 a/icc - 25 ka</t>
  </si>
  <si>
    <t xml:space="preserve">disjuntor termomagnetico tripolar 3 x 350 a/icc - 25 ka</t>
  </si>
  <si>
    <t xml:space="preserve">disjuntor termomagnetico tripolar 3 x 400 a / icc - 25 ka</t>
  </si>
  <si>
    <t xml:space="preserve">disjuntor termomagnetico tripolar 300 a / 600 v, tipo jxd / icc - 40 ka</t>
  </si>
  <si>
    <t xml:space="preserve">disjuntor termomagnetico tripolar 400 a / 600 v, tipo jxd / icc - 40 ka</t>
  </si>
  <si>
    <t xml:space="preserve">disjuntor termomagnetico tripolar 600 a / 600 v, tipo lxd / icc - 40 ka</t>
  </si>
  <si>
    <t xml:space="preserve">disjuntor termomagnetico tripolar 800 a / 600 v, tipo lmxd</t>
  </si>
  <si>
    <t xml:space="preserve">disjuntor tipo nema, bipolar 10 ate 50 a, tensao maxima 415 v</t>
  </si>
  <si>
    <t xml:space="preserve">disjuntor tipo nema, bipolar 60 ate 100a, tensao maxima 415 v</t>
  </si>
  <si>
    <t xml:space="preserve">disjuntor tipo nema, monopolar 10 ate 30a, tensao maxima de 240 v</t>
  </si>
  <si>
    <t xml:space="preserve">disjuntor tipo nema, monopolar 35 ate 50 a, tensao maxima de 240 v</t>
  </si>
  <si>
    <t xml:space="preserve">disjuntor tipo nema, monopolar de 60 ate 70a, tensao maxima de 240 v</t>
  </si>
  <si>
    <t xml:space="preserve">disjuntor tipo nema, tripolar 10 ate 50a, tensao maxima de 415 v</t>
  </si>
  <si>
    <t xml:space="preserve">disjuntor tipo nema, tripolar 60 ate 100 a, tensao maxima de 415 v</t>
  </si>
  <si>
    <t xml:space="preserve">dispositivo dps classe ii, 1 polo, tensao maxima de 175 v, corrente maxima de *20* ka (tipo ac)</t>
  </si>
  <si>
    <t xml:space="preserve">dispositivo dps classe ii, 1 polo, tensao maxima de 175 v, corrente maxima de *30* ka (tipo ac)</t>
  </si>
  <si>
    <t xml:space="preserve">dispositivo dps classe ii, 1 polo, tensao maxima de 175 v, corrente maxima de *45* ka (tipo ac)</t>
  </si>
  <si>
    <t xml:space="preserve">dispositivo dps classe ii, 1 polo, tensao maxima de 175 v, corrente maxima de *90* ka (tipo ac)</t>
  </si>
  <si>
    <t xml:space="preserve">dispositivo dps classe ii, 1 polo, tensao maxima de 275 v, corrente maxima de *20* ka (tipo ac)</t>
  </si>
  <si>
    <t xml:space="preserve">dispositivo dps classe ii, 1 polo, tensao maxima de 275 v, corrente maxima de *30* ka (tipo ac)</t>
  </si>
  <si>
    <t xml:space="preserve">dispositivo dps classe ii, 1 polo, tensao maxima de 275 v, corrente maxima de *45* ka (tipo ac)</t>
  </si>
  <si>
    <t xml:space="preserve">dispositivo dps classe ii, 1 polo, tensao maxima de 275 v, corrente maxima de *90* ka (tipo ac)</t>
  </si>
  <si>
    <t xml:space="preserve">dispositivo dps classe ii, 1 polo, tensao maxima de 385 v, corrente maxima de *20* ka (tipo ac)</t>
  </si>
  <si>
    <t xml:space="preserve">dispositivo dps classe ii, 1 polo, tensao maxima de 385 v, corrente maxima de *30* ka (tipo ac)</t>
  </si>
  <si>
    <t xml:space="preserve">dispositivo dps classe ii, 1 polo, tensao maxima de 385 v, corrente maxima de *45* ka (tipo ac)</t>
  </si>
  <si>
    <t xml:space="preserve">dispositivo dps classe ii, 1 polo, tensao maxima de 385 v, corrente maxima de *90* ka (tipo ac)</t>
  </si>
  <si>
    <t xml:space="preserve">dispositivo dps classe ii, 1 polo, tensao maxima de 460 v, corrente maxima de *20* ka (tipo ac)</t>
  </si>
  <si>
    <t xml:space="preserve">dispositivo dps classe ii, 1 polo, tensao maxima de 460 v, corrente maxima de *30* ka (tipo ac)</t>
  </si>
  <si>
    <t xml:space="preserve">dispositivo dps classe ii, 1 polo, tensao maxima de 460 v, corrente maxima de *45* ka (tipo ac)</t>
  </si>
  <si>
    <t xml:space="preserve">dispositivo dps classe ii, 1 polo, tensao maxima de 460 v, corrente maxima de *90* ka (tipo ac)</t>
  </si>
  <si>
    <t xml:space="preserve">dispositivo dr, 2 polos, sensibilidade de 30 ma, corrente de 100 a, tipo ac</t>
  </si>
  <si>
    <t xml:space="preserve">dispositivo dr, 2 polos, sensibilidade de 30 ma, corrente de 25 a, tipo ac</t>
  </si>
  <si>
    <t xml:space="preserve">dispositivo dr, 2 polos, sensibilidade de 30 ma, corrente de 40 a, tipo ac</t>
  </si>
  <si>
    <t xml:space="preserve">dispositivo dr, 2 polos, sensibilidade de 30 ma, corrente de 63 a, tipo ac</t>
  </si>
  <si>
    <t xml:space="preserve">dispositivo dr, 2 polos, sensibilidade de 30 ma, corrente de 80 a, tipo ac</t>
  </si>
  <si>
    <t xml:space="preserve">dispositivo dr, 2 polos, sensibilidade de 300 ma, corrente de 25 a, tipo ac</t>
  </si>
  <si>
    <t xml:space="preserve">dispositivo dr, 2 polos, sensibilidade de 300 ma, corrente de 40 a, tipo ac</t>
  </si>
  <si>
    <t xml:space="preserve">dispositivo dr, 2 polos, sensibilidade de 300 ma, corrente de 63 a, tipo ac</t>
  </si>
  <si>
    <t xml:space="preserve">dispositivo dr, 2 polos, sensibilidade de 300 ma, corrente de 80 a, tipo ac</t>
  </si>
  <si>
    <t xml:space="preserve">dispositivo dr, 4 polos, sensibilidade de 30 ma, corrente de 100 a, tipo ac</t>
  </si>
  <si>
    <t xml:space="preserve">dispositivo dr, 4 polos, sensibilidade de 30 ma, corrente de 25 a, tipo ac</t>
  </si>
  <si>
    <t xml:space="preserve">dispositivo dr, 4 polos, sensibilidade de 30 ma, corrente de 40 a, tipo ac</t>
  </si>
  <si>
    <t xml:space="preserve">dispositivo dr, 4 polos, sensibilidade de 30 ma, corrente de 63 a, tipo ac</t>
  </si>
  <si>
    <t xml:space="preserve">dispositivo dr, 4 polos, sensibilidade de 30 ma, corrente de 80 a, tipo ac</t>
  </si>
  <si>
    <t xml:space="preserve">dispositivo dr, 4 polos, sensibilidade de 300 ma, corrente de 100 a, tipo ac</t>
  </si>
  <si>
    <t xml:space="preserve">dispositivo dr, 4 polos, sensibilidade de 300 ma, corrente de 25 a, tipo ac</t>
  </si>
  <si>
    <t xml:space="preserve">dispositivo dr, 4 polos, sensibilidade de 300 ma, corrente de 40 a, tipo ac</t>
  </si>
  <si>
    <t xml:space="preserve">dispositivo dr, 4 polos, sensibilidade de 300 ma, corrente de 63 a, tipo ac</t>
  </si>
  <si>
    <t xml:space="preserve">dispositivo dr, 4 polos, sensibilidade de 300 ma, corrente de 80 a, tipo ac</t>
  </si>
  <si>
    <t xml:space="preserve">distribuidor de agregados autopropelido, cap 3 m3, a diesel, 6 cc, 176 cv</t>
  </si>
  <si>
    <t xml:space="preserve">distribuidor de agregados rebocavel, capacidade 1,9 m3, largura de trabalho 3,66 m</t>
  </si>
  <si>
    <t xml:space="preserve">distribuidor metalico, com rosca, 2 saidas, dn 1" x 1/2", para conexao com anel deslizante em tubo pex para inst. agua quente/fria</t>
  </si>
  <si>
    <t xml:space="preserve">distribuidor metalico, com rosca, 2 saidas, dn 3/4" x 1/2", para conexao com anel deslizante em tubo pex para inst. agua quente/fria</t>
  </si>
  <si>
    <t xml:space="preserve">distribuidor metalico, com rosca, 3 saidas, dn 1" x 1/2", para conexao com anel deslizante em tubo pex para inst. agua quente/fria</t>
  </si>
  <si>
    <t xml:space="preserve">distribuidor metalico, com rosca, 3 saidas, dn 3/4" x 1/2", para conexao com anel deslizante em tubo pex para inst. agua quente/fria</t>
  </si>
  <si>
    <t xml:space="preserve">distribuidor, plastico, 2 saidas, dn 32 x 16 mm, para conexao com crimpagem, em tubo pex para inst. agua quente/fria</t>
  </si>
  <si>
    <t xml:space="preserve">distribuidor, plastico, 2 saidas, dn 32 x 25 mm, para conexao com crimpagem, em tubo pex para inst. agua quente/fria</t>
  </si>
  <si>
    <t xml:space="preserve">distribuidor, plastico, 3 saidas, dn 32 x 16 mm, para conexao com crimpagem, em tubo pex para inst. agua quente/fria</t>
  </si>
  <si>
    <t xml:space="preserve">distribuidor, plastico, 3 saidas, dn 32 x 25 mm, para conexao com crimpagem, em tubo pex para inst. agua quente/fria</t>
  </si>
  <si>
    <t xml:space="preserve">divisoria em granito, com duas faces polidas, tipo andorinha/ quartz/ castelo/ corumba ou outros equivalentes da regiao, e= *3,0* cm</t>
  </si>
  <si>
    <t xml:space="preserve">divisoria em marmore, com duas faces polidas, branco comum, e= *3,0* cm</t>
  </si>
  <si>
    <t xml:space="preserve">divisoria, placa pre-moldada em granilite, marmorite ou granitina, e = *3 cm</t>
  </si>
  <si>
    <t xml:space="preserve">dobradeira eletromecanica de vergalhao, para aco de diametro ate 1 1/2", motor eletrico trifasico, potencia de 3 hp ate 5 hp</t>
  </si>
  <si>
    <t xml:space="preserve">dobradica em aco/ferro, 3 1/2" x 3", e= 1,9 a 2 mm, com anel, cromado ou zincado, tampa bola, com parafusos</t>
  </si>
  <si>
    <t xml:space="preserve">dobradica em aco/ferro, 3" x 2 1/2", e= 1,2 a 1,8 mm, sem anel, cromado ou zincado, tampa bola, com parafusos</t>
  </si>
  <si>
    <t xml:space="preserve">dobradica em aco/ferro, 3" x 2 1/2", e= 1,2 a 1,8 mm, sem anel, cromado ou zincado, tampa chata, com parafusos</t>
  </si>
  <si>
    <t xml:space="preserve">dobradica em aco/ferro, 3" x 2 1/2", e= 1,9 a 2 mm, sem anel, cromado ou zincado, tampa bola, com parafusos</t>
  </si>
  <si>
    <t xml:space="preserve">dobradica em latao, 3" x 2 1/2", e= 1,9 a 2 mm, com anel, cromado, tampa bola, com parafusos</t>
  </si>
  <si>
    <t xml:space="preserve">dobradica tipo vai-e-vem em aco/ferro, tamanho 3", galvanizado, com parafusos</t>
  </si>
  <si>
    <t xml:space="preserve">domos / claraboia individual, em acrilico branco/leitoso, *95 x 95* cm, inclui acessorios de fixacao, sem instalacao</t>
  </si>
  <si>
    <t xml:space="preserve">dosador de areia, capacidade de *26* litros</t>
  </si>
  <si>
    <t xml:space="preserve">ducha / chuveiro metalico, de parede, articulavel, com braco/cano, sem desviador</t>
  </si>
  <si>
    <t xml:space="preserve">ducha / chuveiro metalico, de parede, articulavel, com desviador e ducha manual</t>
  </si>
  <si>
    <t xml:space="preserve">ducha / chuveiro plastico simples, 5", branco, para acoplar em haste 1/2", agua fria</t>
  </si>
  <si>
    <t xml:space="preserve">ducha higienica plastica com registro metalico 1/2"</t>
  </si>
  <si>
    <t xml:space="preserve">elemento pre-moldado para transicao excentrica em concreto armado, dn *1200* mm, furo circular dn 600 mm, espessura *12* cm</t>
  </si>
  <si>
    <t xml:space="preserve">elemento pre-moldado para transicao excentrica em concreto armado, dn *1500* mm, furo circular dn 600 mm, espessura 15 cm</t>
  </si>
  <si>
    <t xml:space="preserve">elemento vazado ceramico diagonal (tipo flor/quadrado/xis) de *7 x 18 x 25* cm (l x a x c)</t>
  </si>
  <si>
    <t xml:space="preserve">elemento vazado ceramico quadrado (tipo reto ou redondo) de *7 a 9 x 20 x 20* cm (l x a x c)</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</si>
  <si>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</si>
  <si>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</si>
  <si>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</si>
  <si>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</si>
  <si>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</si>
  <si>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</si>
  <si>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</si>
  <si>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elemento vazado de concreto, quadriculado, 25 furos *50 x 50 x 5* cm</t>
  </si>
  <si>
    <t xml:space="preserve">elemento vazado de concreto, veneziana *39 x 22 x 15* cm</t>
  </si>
  <si>
    <t xml:space="preserve">elemento vazado de concreto, veneziana *39 x 29 x 10* cm</t>
  </si>
  <si>
    <t xml:space="preserve">elemento vazado de concreto, veneziana *40 x 10 x 10* cm</t>
  </si>
  <si>
    <t xml:space="preserve">eletricista (horista)</t>
  </si>
  <si>
    <t xml:space="preserve">eletricista (mensalista)</t>
  </si>
  <si>
    <t xml:space="preserve">eletrocalha lisa ou perfurada tipo u, em chapa de aco galvanizado a fogo, espessura # 14, de 700 x 50 mm (l x a), sem virola, sem tampa</t>
  </si>
  <si>
    <t xml:space="preserve">eletrocalha lisa ou perfurada tipo u, em chapa de aco galvanizado a fogo, espessura # 14, de 800 x 50 mm (l x a), sem virola, sem tampa</t>
  </si>
  <si>
    <t xml:space="preserve">eletrocalha lisa ou perfurada tipo u, em chapa de aco galvanizado a fogo, espessura # 16, de 500 x 50 mm (l x a), sem virola, sem tampa</t>
  </si>
  <si>
    <t xml:space="preserve">eletrocalha lisa ou perfurada tipo u, em chapa de aco galvanizado a fogo, espessura # 16, de 600 x 50 mm (l x a), sem virola, sem tampa</t>
  </si>
  <si>
    <t xml:space="preserve">eletrocalha lisa ou perfurada tipo u, em chapa de aco galvanizado a fogo, espessura # 18, de 300 x 50 mm (l x a), sem virola, sem tampa</t>
  </si>
  <si>
    <t xml:space="preserve">eletrocalha lisa ou perfurada tipo u, em chapa de aco galvanizado a fogo, espessura # 18, de 400 x 50 mm (l x a), sem virola, sem tampa</t>
  </si>
  <si>
    <t xml:space="preserve">eletrocalha lisa ou perfurada tipo u, em chapa de aco galvanizado a fogo, espessura # 22, de 100 x 50 mm (l x a), sem virola, sem tampa</t>
  </si>
  <si>
    <t xml:space="preserve">eletrocalha lisa ou perfurada tipo u, em chapa de aco galvanizado a fogo, espessura # 22, de 125 x 50 mm (l x a), sem virola, sem tampa</t>
  </si>
  <si>
    <t xml:space="preserve">eletrocalha lisa ou perfurada tipo u, em chapa de aco galvanizado a fogo, espessura # 22, de 150 x 50 mm (l x a), sem virola, sem tampa</t>
  </si>
  <si>
    <t xml:space="preserve">eletrocalha lisa ou perfurada tipo u, em chapa de aco galvanizado a fogo, espessura # 22, de 250 x 50 mm (l x a), sem virola, sem tampa</t>
  </si>
  <si>
    <t xml:space="preserve">eletrocalha lisa ou perfurada tipo u, em chapa de aco galvanizado a fogo, espessura # 22, de 75 x 50 mm (l x a), sem virola, sem tampa</t>
  </si>
  <si>
    <t xml:space="preserve">eletrocalha lisa ou perfurada, tipo u, em chapa de aco galvanizado a fogo, espessura # 22, de 200 x 50 mm (l x a), sem virola, sem tampa</t>
  </si>
  <si>
    <t xml:space="preserve">eletrocalha lisa ou perfurada, tipo u, em chapa de aco galvanizado a fogo, espessura #22, de 50 x 50 mm (l x a), sem virola, sem tampa</t>
  </si>
  <si>
    <t xml:space="preserve">eletrodo revestido aws - e-6010, diametro igual a 4,00 mm</t>
  </si>
  <si>
    <t xml:space="preserve">eletrodo revestido aws - e6013, diametro igual a 2,50 mm</t>
  </si>
  <si>
    <t xml:space="preserve">eletrodo revestido aws - e6013, diametro igual a 4,00 mm</t>
  </si>
  <si>
    <t xml:space="preserve">eletrodo revestido aws - e7018, diametro igual a 4,00 mm</t>
  </si>
  <si>
    <t xml:space="preserve">eletroduto de pvc rigido roscavel de 1 1/2", sem luva</t>
  </si>
  <si>
    <t xml:space="preserve">eletroduto de pvc rigido roscavel de 1 1/4", sem luva</t>
  </si>
  <si>
    <t xml:space="preserve">eletroduto de pvc rigido roscavel de 1", sem luva</t>
  </si>
  <si>
    <t xml:space="preserve">eletroduto de pvc rigido roscavel de 1/2", sem luva</t>
  </si>
  <si>
    <t xml:space="preserve">eletroduto de pvc rigido roscavel de 2 1/2", sem luva</t>
  </si>
  <si>
    <t xml:space="preserve">eletroduto de pvc rigido roscavel de 2", sem luva</t>
  </si>
  <si>
    <t xml:space="preserve">eletroduto de pvc rigido roscavel de 3", sem luva</t>
  </si>
  <si>
    <t xml:space="preserve">eletroduto de pvc rigido roscavel de 3/4", sem luva</t>
  </si>
  <si>
    <t xml:space="preserve">eletroduto de pvc rigido roscavel de 4", sem luva</t>
  </si>
  <si>
    <t xml:space="preserve">eletroduto de pvc rigido soldavel, classe b, de 20 mm</t>
  </si>
  <si>
    <t xml:space="preserve">eletroduto de pvc rigido soldavel, classe b, de 25 mm</t>
  </si>
  <si>
    <t xml:space="preserve">eletroduto de pvc rigido soldavel, classe b, de 32 mm</t>
  </si>
  <si>
    <t xml:space="preserve">eletroduto de pvc rigido soldavel, classe b, de 40 mm</t>
  </si>
  <si>
    <t xml:space="preserve">eletroduto de pvc rigido soldavel, classe b, de 50 mm</t>
  </si>
  <si>
    <t xml:space="preserve">eletroduto de pvc rigido soldavel, classe b, de 60 mm</t>
  </si>
  <si>
    <t xml:space="preserve">eletroduto em aco galvanizado eletrolitico, leve, diametro 3/4", parede de 0,90 mm</t>
  </si>
  <si>
    <t xml:space="preserve">eletroduto flexivel plano em pead, cor preta e laranja, diametro 25 mm</t>
  </si>
  <si>
    <t xml:space="preserve">eletroduto flexivel plano em pead, cor preta e laranja, diametro 32 mm</t>
  </si>
  <si>
    <t xml:space="preserve">eletroduto flexivel plano em pead, cor preta e laranja, diametro 40 mm</t>
  </si>
  <si>
    <t xml:space="preserve">eletroduto flexivel, em fita de aco galvanizado, revestido com pvc preto, diametro externo de 15 mm, dn = 3/8", tipo sealtubo</t>
  </si>
  <si>
    <t xml:space="preserve">eletroduto flexivel, em fita de aco galvanizado, revestido com pvc preto, diametro externo de 25 mm, dn = 3/4", tipo sealtubo</t>
  </si>
  <si>
    <t xml:space="preserve">eletroduto flexivel, em fita de aco galvanizado, revestido com pvc preto, diametro externo de 32 mm, dn = 1", tipo sealtubo</t>
  </si>
  <si>
    <t xml:space="preserve">eletroduto flexivel, em fita de aco galvanizado, revestido com pvc preto, diametro externo de 40 mm, dn = 1 1/4", tipo sealtubo</t>
  </si>
  <si>
    <t xml:space="preserve">eletroduto flexivel, em fita de aco galvanizado, revestido com pvc preto, diametro externo de 50 mm, dn = 1 1/2", tipo sealtubo</t>
  </si>
  <si>
    <t xml:space="preserve">eletroduto flexivel, em fita de aco galvanizado, revestido com pvc preto, diametro externo de 60 mm, dn = 2", tipo sealtubo</t>
  </si>
  <si>
    <t xml:space="preserve">eletroduto flexivel, em fita de aco galvanizado, revestido com pvc preto, diametro externo de 75 mm, dn = 2 1/2", tipo sealtubo</t>
  </si>
  <si>
    <t xml:space="preserve">eletroduto flexivel, em fita de aco galvanizado, sem revestimento, diametro nominal 1 1/2"</t>
  </si>
  <si>
    <t xml:space="preserve">eletroduto flexivel, em fita de aco galvanizado, sem revestimento, diametro nominal 1 1/4"</t>
  </si>
  <si>
    <t xml:space="preserve">eletroduto flexivel, em fita de aco galvanizado, sem revestimento, diametro nominal 1"</t>
  </si>
  <si>
    <t xml:space="preserve">eletroduto flexivel, em fita de aco galvanizado, sem revestimento, diametro nominal 1/2"</t>
  </si>
  <si>
    <t xml:space="preserve">eletroduto flexivel, em fita de aco galvanizado, sem revestimento, diametro nominal 2 1/2"</t>
  </si>
  <si>
    <t xml:space="preserve">eletroduto flexivel, em fita de aco galvanizado, sem revestimento, diametro nominal 2"</t>
  </si>
  <si>
    <t xml:space="preserve">eletroduto flexivel, em fita de aco galvanizado, sem revestimento, diametro nominal 3"</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</si>
  <si>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</si>
  <si>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</si>
  <si>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</si>
  <si>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</si>
  <si>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</si>
  <si>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</si>
  <si>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</si>
  <si>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 para instalacoes aparentes (nbr 5410)</t>
  </si>
  <si>
    <t xml:space="preserve">eletroduto/condulete de pvc rigido, liso, cor cinza, de 1/2", para instalacoes aparentes (nbr 5410)</t>
  </si>
  <si>
    <t xml:space="preserve">eletroduto/condulete de pvc rigido, liso, cor cinza, de 3/4", para instalacoes aparentes (nbr 5410)</t>
  </si>
  <si>
    <t xml:space="preserve">eletroduto/duto pead flexivel parede simples, corrugacao helicoidal, cor preta, sem rosca, de 1 1/2", crc 680 n, para cabeamento subterraneo (nbr 15715)</t>
  </si>
  <si>
    <t xml:space="preserve">eletroduto/duto pead flexivel parede simples, corrugacao helicoidal, cor preta, sem rosca, de 1 1/4", crc 680 n, para cabeamento subterraneo (nbr 15715)</t>
  </si>
  <si>
    <t xml:space="preserve">eletroduto/duto pead flexivel parede simples, corrugacao helicoidal, cor preta, sem rosca, de 2", crc 680 n, para cabeamento subterraneo (nbr 15715)</t>
  </si>
  <si>
    <t xml:space="preserve">eletroduto/duto pead flexivel parede simples, corrugacao helicoidal, cor preta, sem rosca, de 3", crc 680 n, para cabeamento subterraneo (nbr 15715)</t>
  </si>
  <si>
    <t xml:space="preserve">eletroduto/duto pead flexivel parede simples, corrugacao helicoidal, cor preta, sem rosca, de 4", crc 680 n, para cabeamento subterraneo (nbr 15715)</t>
  </si>
  <si>
    <t xml:space="preserve">eletrotecnico (horista)</t>
  </si>
  <si>
    <t xml:space="preserve">eletrotecnico (mensalista)</t>
  </si>
  <si>
    <t xml:space="preserve">emenda interna, tipo u, base lisa, para eletrocalha, em chapa de aco galvanizado espessura #14, 700 x 50 mm (l x a)</t>
  </si>
  <si>
    <t xml:space="preserve">emenda interna, tipo u, base lisa, para eletrocalha, em chapa de aco galvanizado espessura #14, 800 x 50 mm (l x a)</t>
  </si>
  <si>
    <t xml:space="preserve">emenda interna, tipo u, base lisa, para eletrocalha, em chapa de aco galvanizado espessura #16, 500 x 50 mm (l x a)</t>
  </si>
  <si>
    <t xml:space="preserve">emenda interna, tipo u, base lisa, para eletrocalha, em chapa de aco galvanizado espessura #16, 600 x 50 mm (l x a)</t>
  </si>
  <si>
    <t xml:space="preserve">emenda interna, tipo u, base lisa, para eletrocalha, em chapa de aco galvanizado espessura #18, 300 x 50 mm (l x a)</t>
  </si>
  <si>
    <t xml:space="preserve">emenda interna, tipo u, base lisa, para eletrocalha, em chapa de aco galvanizado espessura #18, 400 x 50 mm (l x a)</t>
  </si>
  <si>
    <t xml:space="preserve">emenda interna, tipo u, base lisa, para eletrocalha, em chapa de aco galvanizado espessura #22, 100 x 50 mm (l x a)</t>
  </si>
  <si>
    <t xml:space="preserve">emenda interna, tipo u, base lisa, para eletrocalha, em chapa de aco galvanizado espessura #22, 125 x 50 mm (l x a)</t>
  </si>
  <si>
    <t xml:space="preserve">emenda interna, tipo u, base lisa, para eletrocalha, em chapa de aco galvanizado espessura #22, 150 x 50 mm (l x a)</t>
  </si>
  <si>
    <t xml:space="preserve">emenda interna, tipo u, base lisa, para eletrocalha, em chapa de aco galvanizado espessura #22, 200 x 50 mm (l x a)</t>
  </si>
  <si>
    <t xml:space="preserve">emenda interna, tipo u, base lisa, para eletrocalha, em chapa de aco galvanizado espessura #22, 250 x 50 mm (l x a)</t>
  </si>
  <si>
    <t xml:space="preserve">emenda interna, tipo u, base lisa, para eletrocalha, em chapa de aco galvanizado espessura #22, 50 x 50 mm (l x a)</t>
  </si>
  <si>
    <t xml:space="preserve">emenda interna, tipo u, base lisa, para eletrocalha, em chapa de aco galvanizado espessura #22, 75 x 50 mm (l x a)</t>
  </si>
  <si>
    <t xml:space="preserve">emenda para calha pluvial, pvc, diametro entre 119 e 170 mm, para drenagem pluvial predial</t>
  </si>
  <si>
    <t xml:space="preserve">emulsao asfaltica anionica</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</si>
  <si>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</si>
  <si>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</si>
  <si>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</si>
  <si>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</si>
  <si>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</si>
  <si>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</si>
  <si>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 (horista)</t>
  </si>
  <si>
    <t xml:space="preserve">encanador ou bombeiro hidraulico (mensalista)</t>
  </si>
  <si>
    <t xml:space="preserve">encarregado geral de obras (horista)</t>
  </si>
  <si>
    <t xml:space="preserve">encarregado geral de obras (mensalista)</t>
  </si>
  <si>
    <t xml:space="preserve">endurecedor mineral de base cimenticia para piso de concreto</t>
  </si>
  <si>
    <t xml:space="preserve">energia eletrica ate 2000 kwh industrial, sem demanda</t>
  </si>
  <si>
    <t xml:space="preserve">kwh</t>
  </si>
  <si>
    <t xml:space="preserve">energia eletrica comercial, baixa tensao, relativa ao consumo de ate 100 kwh, incluindo icms, pis/pasep e cofins</t>
  </si>
  <si>
    <t xml:space="preserve">engate / rabicho flexivel inox 1/2" x 30 cm</t>
  </si>
  <si>
    <t xml:space="preserve">engate / rabicho flexivel inox 1/2" x 40 cm</t>
  </si>
  <si>
    <t xml:space="preserve">engate/rabicho flexivel plastico (pvc ou abs) branco 1/2" x 30 cm</t>
  </si>
  <si>
    <t xml:space="preserve">engate/rabicho flexivel plastico (pvc ou abs) branco 1/2" x 40 cm</t>
  </si>
  <si>
    <t xml:space="preserve">engenheiro civil de obra junior (horista)</t>
  </si>
  <si>
    <t xml:space="preserve">engenheiro civil de obra junior (mensalista)</t>
  </si>
  <si>
    <t xml:space="preserve">engenheiro civil de obra pleno (horista)</t>
  </si>
  <si>
    <t xml:space="preserve">engenheiro civil de obra pleno (mensalista)</t>
  </si>
  <si>
    <t xml:space="preserve">engenheiro civil de obra senior (horista)</t>
  </si>
  <si>
    <t xml:space="preserve">engenheiro civil de obra senior (mensalista)</t>
  </si>
  <si>
    <t xml:space="preserve">enxada estreita, em aco, *25 x 23* cm, com cabo de madeira de *150* cm</t>
  </si>
  <si>
    <t xml:space="preserve">epi - familia almoxarife - horista (encargos complementares - coletado caixa)</t>
  </si>
  <si>
    <t xml:space="preserve">epi - familia almoxarife - mensalista (encargos complementares - coletado caixa)</t>
  </si>
  <si>
    <t xml:space="preserve">epi - familia carpinteiro de formas - horista (encargos complementares - coletado caixa)</t>
  </si>
  <si>
    <t xml:space="preserve">epi - familia carpinteiro de formas - mensalista (encargos complementares - coletado caixa)</t>
  </si>
  <si>
    <t xml:space="preserve">epi - familia eletricista - horista (encargos complementares - coletado caixa)</t>
  </si>
  <si>
    <t xml:space="preserve">epi - familia eletricista - mensalista (encargos complementares - coletado caixa)</t>
  </si>
  <si>
    <t xml:space="preserve">epi - familia encanador - horista (encargos complementares - coletado caixa)</t>
  </si>
  <si>
    <t xml:space="preserve">epi - familia encanador - mensalista (encargos complementares - coletado caixa)</t>
  </si>
  <si>
    <t xml:space="preserve">epi - familia encarregado geral - horista (encargos complementares - coletado caixa)</t>
  </si>
  <si>
    <t xml:space="preserve">epi - familia encarregado geral - mensalista (encargos complementares - coletado caixa)</t>
  </si>
  <si>
    <t xml:space="preserve">epi - familia engenheiro civil - horista (encargos complementares - coletado caixa)</t>
  </si>
  <si>
    <t xml:space="preserve">epi - familia engenheiro civil - mensalista (encargos complementares - coletado caixa)</t>
  </si>
  <si>
    <t xml:space="preserve">epi - familia operador escavadeira - horista (encargos complementares - coletado caixa)</t>
  </si>
  <si>
    <t xml:space="preserve">epi - familia operador escavadeira - mensalista (encargos complementares - coletado caixa)</t>
  </si>
  <si>
    <t xml:space="preserve">epi - familia pedreiro - horista (encargos complementares - coletado caixa)</t>
  </si>
  <si>
    <t xml:space="preserve">epi - familia pedreiro - mensalista (encargos complementares - coletado caixa)</t>
  </si>
  <si>
    <t xml:space="preserve">epi - familia pintor - horista (encargos complementares - coletado caixa)</t>
  </si>
  <si>
    <t xml:space="preserve">epi - familia pintor - mensalista (encargos complementares - coletado caixa)</t>
  </si>
  <si>
    <t xml:space="preserve">epi - familia servente - horista (encargos complementares - coletado caixa)</t>
  </si>
  <si>
    <t xml:space="preserve">epi - familia servente - mensalista (encargos complementares - coletado caixa)</t>
  </si>
  <si>
    <t xml:space="preserve">epi - familia soldador - horista (encargos complementares - coletado caixa)</t>
  </si>
  <si>
    <t xml:space="preserve">epi - familia soldador - mensalista (encargos complementares - coletado caixa)</t>
  </si>
  <si>
    <t xml:space="preserve">epi - familia topografo - horista (encargos complementares - coletado caixa)</t>
  </si>
  <si>
    <t xml:space="preserve">epi - familia topografo - mensalista (encargos complementares - coletado caixa)</t>
  </si>
  <si>
    <t xml:space="preserve">escada dupla de abrir em aluminio, com sapatas de borracha, *2,30* x *0,57* m (altura util x largura minima), modelo pintor, 8 degraus, capacidade *100* kg</t>
  </si>
  <si>
    <t xml:space="preserve">escada extensivel em aluminio, com sapatas de borracha, altura fechada 3,60 m, altura estendida de 6,0 a 6,30 m, largura minima de 35 cm, cacidade *120* kg</t>
  </si>
  <si>
    <t xml:space="preserve">escavadeira hidraulica de braco longo (longo alcance) sobre esteiras, cacamba 0,52 m3, peso operacional 24 t, potencia liquida 155 hp</t>
  </si>
  <si>
    <t xml:space="preserve">escavadeira hidraulica sobre esteiras com cacamba de 1,20 m3, peso operacional 21 t, potencia bruta 155 hp</t>
  </si>
  <si>
    <t xml:space="preserve">escavadeira hidraulica sobre esteiras, cacamba 0,80m3, peso operacional 17t, potencia bruta 111hp</t>
  </si>
  <si>
    <t xml:space="preserve">escavadeira hidraulica sobre esteiras, capacidade da cacamba entre 1,20 e 1,50 m3, peso operacional entre 20,00 e 22,00 ton, potencia liquida entre 150 e 155 hp, equipada com clamshell</t>
  </si>
  <si>
    <t xml:space="preserve">escora pre-moldada em concreto, *10 x 10* cm, h = 2,30m</t>
  </si>
  <si>
    <t xml:space="preserve">escova circular em aco latonado, 6 x 1" (diametro x espessura), furo de 1 1/4", fio ondulado *0,30* mm</t>
  </si>
  <si>
    <t xml:space="preserve">escova de aco, com cabo, *4 x 15* fileiras de cerdas</t>
  </si>
  <si>
    <t xml:space="preserve">esguicho jato regulavel, tipo elkhart, engate rapido 1 1/2", para combate a incendio</t>
  </si>
  <si>
    <t xml:space="preserve">esguicho jato regulavel, tipo elkhart, engate rapido 2 1/2", para combate a incendio</t>
  </si>
  <si>
    <t xml:space="preserve">esguicho tipo jato solido, em latao, engate rapido 1 1/2" x 13 mm, para mangueira em instalacao predial combate a incendio</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</si>
  <si>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</si>
  <si>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</si>
  <si>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</si>
  <si>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</si>
  <si>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</si>
  <si>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</si>
  <si>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</si>
  <si>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</si>
  <si>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ou distanciador, em plastico, tipo apoio de cordoalha (caranguejo), para armadura negativa e protensao, cobrimento 50 mm</t>
  </si>
  <si>
    <t xml:space="preserve">espacador/separador /centralizador de barra de aco, plastico, (chumbador tipo carambola - cb), diametro interno ate 20 mm</t>
  </si>
  <si>
    <t xml:space="preserve">espacador/separador /centralizador de barra de aco, plastico, (chumbador tipo carambola - cb), diametro interno entre 25 a 32 mm</t>
  </si>
  <si>
    <t xml:space="preserve">espacador/separador de cordoalha tipo disco 12 furos de 14 mm, para tirantes</t>
  </si>
  <si>
    <t xml:space="preserve">espargidor de asfalto pressurizado, rebocavel, tanque de 2500 l, pneumatico, com motor a gasolina 3,4hp</t>
  </si>
  <si>
    <t xml:space="preserve">espargidor de asfalto pressurizado, tanque 6 m3 com isolacao termica, aquecido com 2 macaricos, com barra espargidora 3,60 m, a ser montado sobre caminhao</t>
  </si>
  <si>
    <t xml:space="preserve">espatula de plastico lisa, largura *10* cm</t>
  </si>
  <si>
    <t xml:space="preserve">espatula em aco inox com cabo de madeira e largura de *8*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</si>
  <si>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</si>
  <si>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</si>
  <si>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</si>
  <si>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</si>
  <si>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</si>
  <si>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</si>
  <si>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</si>
  <si>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</si>
  <si>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</si>
  <si>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</si>
  <si>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</si>
  <si>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espoleta simples n 8.</t>
  </si>
  <si>
    <t xml:space="preserve">espuma expansiva de poliuretano, aplicacao manual - 500 ml</t>
  </si>
  <si>
    <t xml:space="preserve">esquadro de aco 12" (300 mm), cabo de aluminio</t>
  </si>
  <si>
    <t xml:space="preserve">esquadro para solda, em aluminio, 65 mm, com duas morsas (grampo sargento)</t>
  </si>
  <si>
    <t xml:space="preserve">esqui triplo, em tubo de aco carbono, pintura no processo eletrostatico - equipamento de ginastica para academia ao ar livre / academia da terceira idade - ati</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</si>
  <si>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</si>
  <si>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</si>
  <si>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estaca pre-moldada vazada de concreto centrifugado, para carga de 100 t, secao circular, com anel metalico incorporado a peca (somente fornecimento)</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</si>
  <si>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</si>
  <si>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</si>
  <si>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</si>
  <si>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</si>
  <si>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exames - horista (coletado caixa - encargos complementares)</t>
  </si>
  <si>
    <t xml:space="preserve">exames - mensalista (coletado caixa - encargos complementares)</t>
  </si>
  <si>
    <t xml:space="preserve">extensao de solda 201 acetileno, e = *1,5 a 2,5* mm (n2)</t>
  </si>
  <si>
    <t xml:space="preserve">extensao de solda 201 glp, e = *2,5 a 4,0* mm (n4)</t>
  </si>
  <si>
    <t xml:space="preserve">extintor de incendio portatil com carga de agua pressurizada de 10 l, classe a</t>
  </si>
  <si>
    <t xml:space="preserve">extintor de incendio portatil com carga de gas carbonico co2 de 4 kg, classe bc</t>
  </si>
  <si>
    <t xml:space="preserve">extintor de incendio portatil com carga de gas carbonico co2 de 6 kg, classe bc</t>
  </si>
  <si>
    <t xml:space="preserve">extintor de incendio portatil com carga de po quimico seco (pqs) de 12 kg, classe bc</t>
  </si>
  <si>
    <t xml:space="preserve">extintor de incendio portatil com carga de po quimico seco (pqs) de 4 kg, classe bc</t>
  </si>
  <si>
    <t xml:space="preserve">extintor de incendio portatil com carga de po quimico seco (pqs) de 6 kg, classe bc</t>
  </si>
  <si>
    <t xml:space="preserve">extintor de incendio portatil com carga de po quimico seco (pqs) de 8 kg, classe bc</t>
  </si>
  <si>
    <t xml:space="preserve">extremidade pvc pba, bf, je, dn 100/ de 110 mm</t>
  </si>
  <si>
    <t xml:space="preserve">extremidade pvc pba, bf, je, dn 75/ de 85 mm</t>
  </si>
  <si>
    <t xml:space="preserve">extremidade pvc pba, pf, je, dn 100 / de 110 mm</t>
  </si>
  <si>
    <t xml:space="preserve">extremidade pvc pba, pf, je, dn 75 / de 85 mm</t>
  </si>
  <si>
    <t xml:space="preserve">extremidade/tubete para hidrometro pvc, com rosca, curta, com bucha latao, 3/4" ou 1/2"</t>
  </si>
  <si>
    <t xml:space="preserve">fechadura auxiliar de seguranca para porta externa, em aco inox, broca de 45 a 55 mm, lingueta com 3 avancos, incluindo 2 chaves tipo cilindro</t>
  </si>
  <si>
    <t xml:space="preserve">fechadura bico de papagaio para porta de correr externa, em aco inox com acabamento cromado, maquina com 45 mm, incluindo chave tipo cilindro</t>
  </si>
  <si>
    <t xml:space="preserve">fechadura bico de papagaio para porta de correr interna, em aco inox com acabamento cromado, maquina com 45 mm, incluindo chave tipo bipartida</t>
  </si>
  <si>
    <t xml:space="preserve">fechadura de embutir para gaveta e moveis de madeira, em aco inox com acabamento cromado, com abas laterais, cilindro com 22 mm de diametro, incluindo chave com perfil metalico e capa escamoteavel</t>
  </si>
  <si>
    <t xml:space="preserve">fechadura de sobrepor para gavetas e armarios, em aco inox com acabamento cromado, com cilindro de aprox 20 mm</t>
  </si>
  <si>
    <t xml:space="preserve">fechadura de sobrepor para portao, em aco inox com acabamento cromado, caixa de 100 mm, incluindo chave tipo cilindro</t>
  </si>
  <si>
    <t xml:space="preserve">fechadura de sobrepor para portao, em aco inox com acabamento cromado, caixa de 100 mm, incluindo chave tipo tetra</t>
  </si>
  <si>
    <t xml:space="preserve">fechadura de sobrepor tipo caixao, em ferro com acabamento resinado, sem macaneta, sem cilindro, incluindo chave tipo simples</t>
  </si>
  <si>
    <t xml:space="preserve">fechadura espelho para porta de banheiro, em aco inox (maquina, testa e contra-testa) e em zamac (macaneta, lingueta e trincos) com acabamento cromado, maquina de 40 mm, incluindo chave tipo tranqueta</t>
  </si>
  <si>
    <t xml:space="preserve">fechadura espelho para porta de banheiro, em aco inox (maquina, testa e contra-testa) e em zamac (macaneta, lingueta e trincos) com acabamento cromado, maquina de 55 mm, incluindo chave tipo tranqueta (conjunto de fechaduras)</t>
  </si>
  <si>
    <t xml:space="preserve">fechadura espelho para porta externa, em aco inox (maquina, testa e contra-testa) e em zamac (macaneta, lingueta e trincos) com acabamento cromado, maquina de 40 mm, incluindo chave tipo cilindro</t>
  </si>
  <si>
    <t xml:space="preserve">fechadura espelho para porta externa, em aco inox (maquina, testa e contra-testa) e em zamac (macaneta, lingueta e trincos) com acabamento cromado, maquina de 55 mm, incluindo chave tipo cilindro</t>
  </si>
  <si>
    <t xml:space="preserve">fechadura espelho para porta interna, em aco inox (maquina, testa e contra-testa) e em zamac (macaneta, lingueta e trincos) com acabamento cromado, maquina de 40 mm, incluindo chave tipo interna</t>
  </si>
  <si>
    <t xml:space="preserve">fechadura espelho para porta interna, em aco inox (maquina, testa e contra-testa) e em zamac (macaneta, lingueta e trincos) com acabamento cromado, maquina de 55 mm, incluindo chave tipo interna</t>
  </si>
  <si>
    <t xml:space="preserve">fechadura para porta pivotante de vidro temperado, em aco inox com acabamento cromado, recorte padrao santa marina, com cilindro em latao, incluindo chave tipo cilindro</t>
  </si>
  <si>
    <t xml:space="preserve">fechadura roseta redonda para porta de banheiro, em aco inox (maquina, testa e contra-testa) e em zamac (macaneta, lingueta e trincos) com acabamento cromado, maquina de 40 mm, incluindo chave tipo tranqueta</t>
  </si>
  <si>
    <t xml:space="preserve">fechadura roseta redonda para porta de banheiro, em aco inox (maquina, testa e contra-testa) e em zamac (macaneta, lingueta e trincos) com acabamento cromado, maquina de 55 mm, incluindo chave tipo tranqueta</t>
  </si>
  <si>
    <t xml:space="preserve">fechadura roseta redonda para porta externa, em aco inox (maquina, testa e contra-testa) e em zamac (macaneta, lingueta e trincos) com acabamento cromado, maquina de 40 mm, incluindo chave tipo cilindro</t>
  </si>
  <si>
    <t xml:space="preserve">fechadura roseta redonda para porta externa, em aco inox (maquina, testa e contra-testa) e em zamac (macaneta, lingueta e trincos) com acabamento cromado, maquina de 55 mm, incluindo chave tipo cilindro</t>
  </si>
  <si>
    <t xml:space="preserve">fechadura roseta redonda para porta interna, em aco inox (maquina, testa e contra-testa) e em zamac (macaneta, lingueta e trincos) com acabamento cromado, maquina de 40 mm, incluindo chave tipo interna (conjunto de fechaduras)</t>
  </si>
  <si>
    <t xml:space="preserve">fechadura roseta redonda para porta interna, em aco inox (maquina, testa e contra-testa) e em zamac (macaneta, lingueta e trincos) com acabamento cromado, maquina de 55 mm, incluindo chave tipo interna</t>
  </si>
  <si>
    <t xml:space="preserve">fecho / fechadura com puxador concha, com tranca tipo trava, para janela / porta de correr (inclui testa, fechadura, puxador) - completa</t>
  </si>
  <si>
    <t xml:space="preserve">fecho / trinco tipo aviao, em zamac cromado, *60* mm, para janelas - inclui parafusos</t>
  </si>
  <si>
    <t xml:space="preserve">fecho de seguranca, tipo batom, em latao / zamac, cromado, para portas e janelas - inclui parafusos</t>
  </si>
  <si>
    <t xml:space="preserve">fecho quebra unha, em latao com acabamento cromado, de embutir, com comando alavanca, altura de de 22 cm, largura minima de 1,90 cm e espessura minima de 1,90 mm, para portas e janelas (inclui parafusos)</t>
  </si>
  <si>
    <t xml:space="preserve">fecho quebra unha, em latao com acabamento cromado, de embutir, com comando alavanca, altura de de 40 cm, largura minima de 1,90 cm e espessura minima de 1,90 mm, para portas e janelas (inclui parafusos)</t>
  </si>
  <si>
    <t xml:space="preserve">fecho quebra unha, em latao com acabamento cromado, de embutir, com comando deslizante, altura de 12 cm, largura minima de 1,90 cm e espessura minima de 1,90 mm</t>
  </si>
  <si>
    <t xml:space="preserve">fecho quebra unha, em latao com acabamento cromado, de embutir, com comando deslizante, altura de 22 cm, largura minima de 1,90 cm e espessura minima de 1,90 mm</t>
  </si>
  <si>
    <t xml:space="preserve">fecho quebra unha, em latao com acabamento cromado, de embutir, com comando deslizante, altura de 40 cm, largura minima de 1,90 cm e espessura minima de 1,90 mm</t>
  </si>
  <si>
    <t xml:space="preserve">ferramentas - familia almoxarife - horista (encargos complementares - coletado caixa)</t>
  </si>
  <si>
    <t xml:space="preserve">ferramentas - familia almoxarife - mensalista (encargos complementares - coletado caixa)</t>
  </si>
  <si>
    <t xml:space="preserve">ferramentas - familia carpinteiro de formas - horista (encargos complementares - coletado caixa)</t>
  </si>
  <si>
    <t xml:space="preserve">ferramentas - familia carpinteiro de formas - mensalista (encargos complementares - coletado caixa)</t>
  </si>
  <si>
    <t xml:space="preserve">ferramentas - familia eletricista - horista (encargos complementares - coletado caixa)</t>
  </si>
  <si>
    <t xml:space="preserve">ferramentas - familia eletricista - mensalista (encargos complementares - coletado caixa)</t>
  </si>
  <si>
    <t xml:space="preserve">ferramentas - familia encanador - horista (encargos complementares - coletado caixa)</t>
  </si>
  <si>
    <t xml:space="preserve">ferramentas - familia encanador - mensalista (encargos complementares - coletado caixa)</t>
  </si>
  <si>
    <t xml:space="preserve">ferramentas - familia encarregado geral - horista (encargos complementares - coletado caixa)</t>
  </si>
  <si>
    <t xml:space="preserve">ferramentas - familia encarregado geral - mensalista (encargos complementares - coletado caixa)</t>
  </si>
  <si>
    <t xml:space="preserve">ferramentas - familia engenheiro civil - horista (encargos complementares - coletado caixa)</t>
  </si>
  <si>
    <t xml:space="preserve">ferramentas - familia engenheiro civil - mensalista (encargos complementares - coletado caixa)</t>
  </si>
  <si>
    <t xml:space="preserve">ferramentas - familia operador escavadeira - horista (encargos complementares - coletado caixa)</t>
  </si>
  <si>
    <t xml:space="preserve">ferramentas - familia operador escavadeira - mensalista (encargos complementares - coletado caixa)</t>
  </si>
  <si>
    <t xml:space="preserve">ferramentas - familia pedreiro - horista (encargos complementares - coletado caixa)</t>
  </si>
  <si>
    <t xml:space="preserve">ferramentas - familia pedreiro - mensalista (encargos complementares - coletado caixa)</t>
  </si>
  <si>
    <t xml:space="preserve">ferramentas - familia pintor - horista (encargos complementares - coletado caixa)</t>
  </si>
  <si>
    <t xml:space="preserve">ferramentas - familia pintor - mensalista (encargos complementares - coletado caixa)</t>
  </si>
  <si>
    <t xml:space="preserve">ferramentas - familia servente - horista (encargos complementares - coletado caixa)</t>
  </si>
  <si>
    <t xml:space="preserve">ferramentas - familia servente - mensalista (encargos complementares - coletado caixa)</t>
  </si>
  <si>
    <t xml:space="preserve">ferramentas - familia soldador - horista (encargos complementares - coletado caixa)</t>
  </si>
  <si>
    <t xml:space="preserve">ferramentas - familia soldador - mensalista (encargos complementares - coletado caixa)</t>
  </si>
  <si>
    <t xml:space="preserve">ferramentas - familia topografo - horista (encargos complementares - coletado caixa)</t>
  </si>
  <si>
    <t xml:space="preserve">ferramentas - familia topografo - mensalista (encargos complementares - coletado caixa)</t>
  </si>
  <si>
    <t xml:space="preserve">ferro de solda, potencia 40 w</t>
  </si>
  <si>
    <t xml:space="preserve">ferrolho com fecho / trinco redondo, em aco galvanizado / zincado, de sobrepor, com comprimento de 2" e espessura minima da chapa de 0,90 mm, para portas e janelas</t>
  </si>
  <si>
    <t xml:space="preserve">ferrolho com fecho / trinco redondo, em aco galvanizado / zincado, de sobrepor, com comprimento de 3" a 4" e espessura minima da chapa de 0,90 mm</t>
  </si>
  <si>
    <t xml:space="preserve">ferrolho com fecho / trinco redondo, em aco galvanizado / zincado, de sobrepor, com comprimento de 5" e espessura minima da chapa de 0,90 mm</t>
  </si>
  <si>
    <t xml:space="preserve">ferrolho com fecho / trinco redondo, em aco galvanizado / zincado, de sobrepor, com comprimento de 6" e espessura minima da chapa de 1,50 mm</t>
  </si>
  <si>
    <t xml:space="preserve">ferrolho com fecho / trinco redondo, em aco galvanizado / zincado, de sobrepor, com comprimento de 8" e espessura minima da chapa de 1,50 mm</t>
  </si>
  <si>
    <t xml:space="preserve">ferrolho com fecho /trinco redondo, em aco galvanizado / zincado, de sobrepor, com comprimento de 10" a 12" e espessura minima da chapa de 1,50 mm</t>
  </si>
  <si>
    <t xml:space="preserve">ferrolho com fecho chato e porta cadeado, em aco galvanizado / zincado, de sobrepor, com comprimento de 3" a 4", chapa com espessura minima de 0,90 mm e largura minima de 3,20 cm (fecho simples / leve) (inclui parafusos)</t>
  </si>
  <si>
    <t xml:space="preserve">ferrolho com fecho chato e porta cadeado, em aco galvanizado / zincado, de sobrepor, com comprimento de 3" a 4", chapa com espessura minima de 1,70 mm e largura minima de 5,00 cm (fecho reforcado)</t>
  </si>
  <si>
    <t xml:space="preserve">ferrolho com fecho chato e porta cadeado, em aco galvanizado / zincado, de sobrepor, com comprimento de 5", chapa com espessura minima de 0,90 mm e largura minima de 3,20 cm (fecho simples)</t>
  </si>
  <si>
    <t xml:space="preserve">ferrolho com fecho chato e porta cadeado, em aco galvanizado / zincado, de sobrepor, com comprimento de 5", chapa com espessura minima de 1,70 mm e largura minima de 5,00 cm (fecho reforcado)</t>
  </si>
  <si>
    <t xml:space="preserve">ferrolho com fecho chato e porta cadeado, em aco galvanizado / zincado, de sobrepor, com comprimento de 6", chapa com espessura minima de 0,90 mm e largura minima de 3,80 cm (fecho simples)</t>
  </si>
  <si>
    <t xml:space="preserve">ferrolho com fecho chato e porta cadeado, em aco galvanizado / zincado, de sobrepor, com comprimento de 6", chapa com espessura minima de 1,70 mm e largura /minima de 5,00 cm (fecho reforcado)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</si>
  <si>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</si>
  <si>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</si>
  <si>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</si>
  <si>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</si>
  <si>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em polietileno de alta densidade (pead), capacidade *1100* litros (nbr 13969)</t>
  </si>
  <si>
    <t xml:space="preserve">filtro anaerobio, em polietileno de alta densidade (pead), capacidade *2800* litros (nbr 13969)</t>
  </si>
  <si>
    <t xml:space="preserve">filtro anaerobio, em polietileno de alta densidade (pead), capacidade *5000* litros (nbr 13969)</t>
  </si>
  <si>
    <t xml:space="preserve">filtro quimico para respirador semi facial, protecao contra vapores organicos e gases acidos</t>
  </si>
  <si>
    <t xml:space="preserve">fincapino curto calibre 22, carga media potencia 5 (para ferramenta de acao direta) cor vermelha</t>
  </si>
  <si>
    <t xml:space="preserve">cento</t>
  </si>
  <si>
    <t xml:space="preserve">fincapino longo calibre 22, carga forte potencia 7 (para ferramenta de acao direta), cor amarela</t>
  </si>
  <si>
    <t xml:space="preserve">fio de cobre, solido, classe 1, isolacao em pvc/a, antichama bwf-b, 450/750v, secao nominal 1,5 mm2</t>
  </si>
  <si>
    <t xml:space="preserve">fio de cobre, solido, classe 1, isolacao em pvc/a, antichama bwf-b, 450/750v, secao nominal 10 mm2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</si>
  <si>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</si>
  <si>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</si>
  <si>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</si>
  <si>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fita / cinta autoadesiva elastomerica para vedacao, l= 50 mm, e = 3 mm</t>
  </si>
  <si>
    <t xml:space="preserve">fita aco inox para cintar poste, l = 19 mm, e = 0,5 mm (rolo de 30m)</t>
  </si>
  <si>
    <t xml:space="preserve">fita adesiva aluminizada bopp, l = 50 mm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</si>
  <si>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</si>
  <si>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</si>
  <si>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</si>
  <si>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</si>
  <si>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papel microperfurado, 50 x 150 mm, para tratamento de juntas de chapa de gesso para drywall</t>
  </si>
  <si>
    <t xml:space="preserve">fita de papel reforcada com lamina de metal para reforco de cantos de chapa de gesso para drywall</t>
  </si>
  <si>
    <t xml:space="preserve">fita de vedacao adesiva, em espuma polietileno, preta, l = 10 mm, e = 4 mm</t>
  </si>
  <si>
    <t xml:space="preserve">fita isolante adesiva antichama, uso ate 750 v, em rolo de 19 mm x 20 m</t>
  </si>
  <si>
    <t xml:space="preserve">fita isolante adesiva antichama, uso ate 750 v, em rolo de 19 mm x 5 m</t>
  </si>
  <si>
    <t xml:space="preserve">fita isolante de borracha autofusao, uso ate 69 kv (alta tensao), largura de 19 mm</t>
  </si>
  <si>
    <t xml:space="preserve">fita metalica gravada, l = 17 mm, rolo de 25 m, carga recomendada = *120* kgf</t>
  </si>
  <si>
    <t xml:space="preserve">fita metalica perfurada, l = *18* mm, rolo de 30 m, carga recomendada = *30* kgf</t>
  </si>
  <si>
    <t xml:space="preserve">fita metalica perfurada, l = 17 mm, rolo de 30 m, carga recomendada = *19* kgf</t>
  </si>
  <si>
    <t xml:space="preserve">fita metalica perfurada, l = 25 mm, rolo de 30 m, carga recomendada = *222,5* kgf</t>
  </si>
  <si>
    <t xml:space="preserve">fita plastica de arquear, em polipropileno - pp, preta, l = 10 mm, e = 0,65 mm</t>
  </si>
  <si>
    <t xml:space="preserve">fita plastica zebrada para demarcacao de areas, largura = 7 cm, sem adesivo</t>
  </si>
  <si>
    <t xml:space="preserve">fita veda rosca, em ptfe, rolo de 18 mm x 10 m (l x c)</t>
  </si>
  <si>
    <t xml:space="preserve">fita veda rosca, em ptfe, rolo de 18 mm x 25 m (l x c)</t>
  </si>
  <si>
    <t xml:space="preserve">fita veda rosca, em ptfe, rolo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</si>
  <si>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</si>
  <si>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</si>
  <si>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</si>
  <si>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flanela *30 x 40* cm</t>
  </si>
  <si>
    <t xml:space="preserve">flange sextavado de ferro galvanizado, com rosca bsp, de 1 1/2"</t>
  </si>
  <si>
    <t xml:space="preserve">flange sextavado de ferro galvanizado, com rosca bsp, de 1 1/4"</t>
  </si>
  <si>
    <t xml:space="preserve">flange sextavado de ferro galvanizado, com rosca bsp, de 1"</t>
  </si>
  <si>
    <t xml:space="preserve">flange sextavado de ferro galvanizado, com rosca bsp, de 1/2"</t>
  </si>
  <si>
    <t xml:space="preserve">flange sextavado de ferro galvanizado, com rosca bsp, de 2 1/2"</t>
  </si>
  <si>
    <t xml:space="preserve">flange sextavado de ferro galvanizado, com rosca bsp, de 2"</t>
  </si>
  <si>
    <t xml:space="preserve">flange sextavado de ferro galvanizado, com rosca bsp, de 3"</t>
  </si>
  <si>
    <t xml:space="preserve">flange sextavado de ferro galvanizado, com rosca bsp, de 3/4"</t>
  </si>
  <si>
    <t xml:space="preserve">flange sextavado de ferro galvanizado, com rosca bsp, de 4"</t>
  </si>
  <si>
    <t xml:space="preserve">flange sextavado de ferro galvanizado, com rosca bsp, de 6"</t>
  </si>
  <si>
    <t xml:space="preserve">formao chanfrado 1", cabo de madeira</t>
  </si>
  <si>
    <t xml:space="preserve">forro composto por paineis de la de vidro, revestidos em pvc microperfurado, de *1250 x 625* mm, espessura 15 mm (com colocacao)</t>
  </si>
  <si>
    <t xml:space="preserve">forro de fibra mineral em placas de 1250 x 625 mm, e = 15 mm, borda reta, com pintura antimofo, apoiado em perfil de aco galvanizado com 24 mm de base - instalado</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</si>
  <si>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</si>
  <si>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</si>
  <si>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forro de madeira cedrinho ou equivalente da regiao, encaixe macho/femea com friso, *10 x 1* cm (sem colocacao)</t>
  </si>
  <si>
    <t xml:space="preserve">forro de madeira cumaru/ipe champanhe ou equivalente da regiao, encaixe macho/femea com friso, *10 x 1* cm (sem colocacao)</t>
  </si>
  <si>
    <t xml:space="preserve">forro de madeira pinus ou equivalente da regiao, encaixe macho/femea com friso, *10 x 1* cm (sem colocacao)</t>
  </si>
  <si>
    <t xml:space="preserve">forro de pvc liso, branco, regua de 10 cm, espessura aproximada de 8 mm (com colocacao / sem estrutura metalica)</t>
  </si>
  <si>
    <t xml:space="preserve">forro de pvc liso, branco, regua de 20 cm, espessura aproximada de 8 mm, comprimento 6 m (sem colocacao)</t>
  </si>
  <si>
    <t xml:space="preserve">forro de pvc, frisado, branco, regua de 10 cm, espessura aproximada de 8 mm e comprimento 6 m (sem colocacao)</t>
  </si>
  <si>
    <t xml:space="preserve">forro de pvc, frisado, branco, regua de 20 cm, espessura aproximada de 8 mm e comprimento 6 m (sem colocacao)</t>
  </si>
  <si>
    <t xml:space="preserve">fossa septica, sem filtro, em polietileno de alta densidade (pead), para 15 a 30 contribuintes, cilindrica, com tampa, capacidade aproximada de *5500* litros (nbr 7229)</t>
  </si>
  <si>
    <t xml:space="preserve">fossa septica, sem filtro, em polietileno de alta densidade (pead), para 4 a 7 contribuintes, cilindrica, com tampa, capacidade aproximada de *1100* litros (nbr 7229)</t>
  </si>
  <si>
    <t xml:space="preserve">fossa septica, sem filtro, em polietileno de alta densidade (pead), para 8 a 14 contribuintes, cilindrica, com tampa, capacidade aproximada de *3000* litros (nbr 7229)</t>
  </si>
  <si>
    <t xml:space="preserve">fossa septica,sem filtro, em polietileno de alta densidade (pead), para 40 a 52 contribuintes, cilindrica, com tampa, capacidade aproximada de *10000* litros (nbr 7229)</t>
  </si>
  <si>
    <t xml:space="preserve">fresadora de asfalto a frio sobre esteiras, larg. fresagem 2,00 m, pot. 410 kw/550 hp</t>
  </si>
  <si>
    <t xml:space="preserve">fresadora de asfalto a frio sobre rodas, larg. fresagem 1,00 m, pot. 155 kw/208 hp</t>
  </si>
  <si>
    <t xml:space="preserve">fundo anticorrosivo para metais ferrosos (zarcao)</t>
  </si>
  <si>
    <t xml:space="preserve">fundo preparador acrilico base agua</t>
  </si>
  <si>
    <t xml:space="preserve">fundo sintetico nivelador branco fosco para madeira</t>
  </si>
  <si>
    <t xml:space="preserve">furadeira eletrica de impacto 1/2", 600 w</t>
  </si>
  <si>
    <t xml:space="preserve">furo para torneira ou outros acessorios em bancada de marmore/ granito ou outro tipo de pedra natural</t>
  </si>
  <si>
    <t xml:space="preserve">gabiao manta (colchao) malha hexagonal 6 x 8 cm (zn/al revestido com polimero), dimensoes 4,0 x 2,0 x 0,17 m (c x l x a) fio 2 mm</t>
  </si>
  <si>
    <t xml:space="preserve">gabiao manta (colchao) malha hexagonal 6 x 8 cm (zn/al revestido com polimero), fio 2 mm, dimensoes 4,0 x 2,0 x 0,23 m (c x l x a)</t>
  </si>
  <si>
    <t xml:space="preserve">gabiao manta (colchao) malha hexagonal 6 x 8 cm (zn/al revestido com polimero), fio 2 mm, dimensoes 4,0 x 2,0 x 0,3 m (c x l x a)</t>
  </si>
  <si>
    <t xml:space="preserve">gabiao manta (colchao) malha hexagonal 6 x 8 cm (zn/al revestido com polimero), fio 2,0 mm, dimensoes 5,0 x 2,0 x 0,17 m (c x l x a)</t>
  </si>
  <si>
    <t xml:space="preserve">gabiao manta (colchao) malha hexagonal 6 x 8 cm (zn/al revestido com polimero), fio 2,0 mm, dimensoes 5,0 x 2,0 x 0,23 m (c x l x a)</t>
  </si>
  <si>
    <t xml:space="preserve">gabiao manta (colchao) malha hexagonal 6 x 8 cm (zn/al revestido com polimero), fio 2,0 mm, dimensoes 5,0 x 2,0 x 0,30 m (c x l x a)</t>
  </si>
  <si>
    <t xml:space="preserve">gabiao saco malha hexagonal 8 x 10 cm (zn/al revestido com polimero), fio 2,4 mm, dimensoes 3,0 x 0,65 m</t>
  </si>
  <si>
    <t xml:space="preserve">gabiao saco malha hexagonal 8 x 10 cm (zn/al revestido com polimero), fio 2,4 mm, h = 0,65 m</t>
  </si>
  <si>
    <t xml:space="preserve">gabiao saco malha hexagonal 8 x 10 cm (zn/al), fio 2,7 mm, dimensoes 4,0 x 0,65 m</t>
  </si>
  <si>
    <t xml:space="preserve">gabiao tipo caixa malha hexagonal 8 x 10 cm (zn/al revestido com polimero), fio 2,4 mm, dimensoes 2,0 x 1,0 x 1,0 m (c x l x a)</t>
  </si>
  <si>
    <t xml:space="preserve">gabiao tipo caixa malha hexagonal 8 x 10 cm (zn/al revestido com polimero), fio 2,4 mm, h = 0,50 m</t>
  </si>
  <si>
    <t xml:space="preserve">gabiao tipo caixa malha hexagonal 8 x 10 cm (zn/al), fio 2,7 mm, dimensoes 2,0 x 1,0 x 1,0 m (c x l x a)</t>
  </si>
  <si>
    <t xml:space="preserve">gabiao tipo caixa malha hexagonal 8 x 10 cm (zn/al), fio 2,7 mm, h = 0,50 m</t>
  </si>
  <si>
    <t xml:space="preserve">gabiao tipo caixa para solo reforcado, malha hexagonal 8 x 10 cm (zn/al revestido com polimero), fio 2,7 mm, dimensoes 2,0 x 1,0 x 0,5 m, com cauda de 4,0 m</t>
  </si>
  <si>
    <t xml:space="preserve">gabiao tipo caixa para solo reforcado, malha hexagonal 8 x 10 cm (zn/al revestido com polimero), fio 2,7 mm, dimensoes 2,0 x 1,0 x 1,0 m, com cauda de 4,0 m</t>
  </si>
  <si>
    <t xml:space="preserve">gabiao tipo caixa para solo reforcado, malha hexagonal de dupla torcao 8 x 10 cm (zn/al revestido com polimero), fio 2,7 mm, dimensoes 2,0 x 1,0 x 0,5 m, com cauda de 3,0 m</t>
  </si>
  <si>
    <t xml:space="preserve">gabiao tipo caixa para solo reforcado, malha hexagonal de dupla torcao 8 x 10 cm (zn/al revestido com polimero), fio 2,7 mm, dimensoes 2,0 x 1,0 x 1,0 m, com cauda de 3,0 m</t>
  </si>
  <si>
    <t xml:space="preserve">gabiao tipo caixa para solo reforcado, malha hexagonal de dupla torcao 8 x 10 cm (zn/al revestido com polimero), fio 2,7 mm, dimensoes 2,0 x 1,0 x 1,0 m, com cauda de 4,0 m</t>
  </si>
  <si>
    <t xml:space="preserve">gabiao tipo caixa trapezoidal, malha hexagonal 10 x 12 cm (zn/al revestido com polimero) fio 2,7 mm, face com 65 graus, com geossintetico, dimensoes 2,0 x 1,5 x 1,0 m (c x l x a)</t>
  </si>
  <si>
    <t xml:space="preserve">gabiao tipo caixa, malha hexagonal 8 x 10 cm (zn/al revestido com polimero), fio 2,4 mm, dimensoes 2,0 x 1,0 x 0,5 m (c x l x a)</t>
  </si>
  <si>
    <t xml:space="preserve">gabiao tipo caixa, malha hexagonal 8 x 10 cm (zn/al revestido com polimero), fio de 2,4 mm, dimensoes 2,0 x 1,0 x 1,0 m (c x l x a)</t>
  </si>
  <si>
    <t xml:space="preserve">gabiao tipo caixa, malha hexagonal 8 x 10 cm (zn/al), fio 2,7 mm, dimensoes 2,0 x 1,0 x 0,5 m (c x l x a)</t>
  </si>
  <si>
    <t xml:space="preserve">gabiao tipo caixa, malha hexagonal 8 x 10 cm (zn/al), fio de 2,7 mm, dimensoes 2,0 x 1,0 x 1,0 m (c x l x a)</t>
  </si>
  <si>
    <t xml:space="preserve">gabiao tipo caixa, malha hexagonal 8 x 10 cm (zn/al), fio de 2,7 mm, dimensoes 5,0 x 1,0 x 1,0 m (c x l x a)</t>
  </si>
  <si>
    <t xml:space="preserve">gancho chato em aco galvanizado, l = 110 mm, recobrimento = 100mm, secao 1/8 x 1/2" (3 mm x 12 mm), para fixar telha de fibrocimento ondulada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</si>
  <si>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</si>
  <si>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</si>
  <si>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</si>
  <si>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</si>
  <si>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</si>
  <si>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geotextil nao tecido agulhado de filamentos continuos 100% poliester, resitencia a tracao = 10 kn/m</t>
  </si>
  <si>
    <t xml:space="preserve">geotextil nao tecido agulhado de filamentos continuos 100% poliester, resitencia a tracao = 14 kn/m</t>
  </si>
  <si>
    <t xml:space="preserve">geotextil nao tecido agulhado de filamentos continuos 100% poliester, resitencia a tracao = 16 kn/m</t>
  </si>
  <si>
    <t xml:space="preserve">geotextil nao tecido agulhado de filamentos continuos 100% poliester, resitencia a tracao = 21 kn/m</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</si>
  <si>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</si>
  <si>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</si>
  <si>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</si>
  <si>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gesseiro (horista)</t>
  </si>
  <si>
    <t xml:space="preserve">gesseiro (mensalista)</t>
  </si>
  <si>
    <t xml:space="preserve">gesso cola, em po, para fixacao de molduras, sancas e blocos de gesso</t>
  </si>
  <si>
    <t xml:space="preserve">gesso em po para revestimentos/molduras/sancas e uso geral</t>
  </si>
  <si>
    <t xml:space="preserve">gesso projetado</t>
  </si>
  <si>
    <t xml:space="preserve">gonzo de embutir, em latao / zamac, *20 x 48* mm, para janela basculante / pivotante, jogo com 4 pecas (par) - inclui parafusos</t>
  </si>
  <si>
    <t xml:space="preserve">gonzo de sobrepor, em latao / zamac, para janela pivotante - inclui parafusos</t>
  </si>
  <si>
    <t xml:space="preserve">grade de discos com controle remoto, rebocavel, com 24 discos 24" x 6 mm, com pneus para transporte</t>
  </si>
  <si>
    <t xml:space="preserve">grade de discos mecanica 20x24" com 20 discos 24" x 6mm com pneus para transporte</t>
  </si>
  <si>
    <t xml:space="preserve">grama batatais em placas, sem plantio</t>
  </si>
  <si>
    <t xml:space="preserve">grama esmeralda ou sao carlos ou curitibana, em placas, sem plantio</t>
  </si>
  <si>
    <t xml:space="preserve">grampo de aco polido 1" x 9</t>
  </si>
  <si>
    <t xml:space="preserve">grampo de aco polido 7/8" x 9</t>
  </si>
  <si>
    <t xml:space="preserve">grampo de aperto rapido 18"</t>
  </si>
  <si>
    <t xml:space="preserve">grampo linha viva de latao estanhado, diametro do condutor principal de 10 a 120 mm2, diametro da derivacao de 10 a 70 mm2</t>
  </si>
  <si>
    <t xml:space="preserve">grampo metalico tipo olhal para haste de aterramento de 1", condutor de *10* a 50 mm2</t>
  </si>
  <si>
    <t xml:space="preserve">grampo metalico tipo olhal para haste de aterramento de 1/2", condutor de *10* a 50 mm2</t>
  </si>
  <si>
    <t xml:space="preserve">grampo metalico tipo olhal para haste de aterramento de 3/4", condutor de *10* a 50 mm2</t>
  </si>
  <si>
    <t xml:space="preserve">grampo metalico tipo olhal para haste de aterramento de 5/8", condutor de *10* a 50 mm2</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</si>
  <si>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</si>
  <si>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</si>
  <si>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</si>
  <si>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n8 em aco galvanizado</t>
  </si>
  <si>
    <t xml:space="preserve">granalha de aco, angular (grit), para jateamento, peneira 0,117 a 1,00 mm, (sae g-40 a g-80)</t>
  </si>
  <si>
    <t xml:space="preserve">sc25kg</t>
  </si>
  <si>
    <t xml:space="preserve">granalha de aco, angular (grit), para jateamento, peneira 1,41 a 1,19 mm (sae g16)</t>
  </si>
  <si>
    <t xml:space="preserve">granalha de aco, esferica (shot), para jateamento, peneira 0,40 a 1,00 mm (sae s-170 a s-280)</t>
  </si>
  <si>
    <t xml:space="preserve">granalha de aco, esferica (shot), para jateamento, peneira 1,19 a 1,00 mm (sae s390)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</si>
  <si>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</si>
  <si>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</si>
  <si>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graute cimenticio para uso geral</t>
  </si>
  <si>
    <t xml:space="preserve">graxa lubrificante a base de litio, de multiplas aplicacoes e contendo aditivos de extrema pressao (grau de viscosidade nlgi 2)</t>
  </si>
  <si>
    <t xml:space="preserve">grelha fixa, em pvc branca, quadrada, 150 x 150 mm, para ralos e caixas</t>
  </si>
  <si>
    <t xml:space="preserve">grelha fixa, pvc cromada, redonda, 150 mm, para ralos e caixas</t>
  </si>
  <si>
    <t xml:space="preserve">grelha fofo articulada, carga maxima 1,5 t, *300 x 1000* mm, e= *15* mm</t>
  </si>
  <si>
    <t xml:space="preserve">grelha fofo simples com requadro, carga maxima 1,5 t, 150 x 1000 mm, e= *15* mm</t>
  </si>
  <si>
    <t xml:space="preserve">grelha fofo simples com requadro, carga maxima 1,5 t, 200 x 1000 mm, e= *15* mm</t>
  </si>
  <si>
    <t xml:space="preserve">grelha fofo simples com requadro, carga maxima 12,5 t, *300 x 1000* mm, e= *15* mm, area estacionamento carro passeio</t>
  </si>
  <si>
    <t xml:space="preserve">grua ascencional, lanca de 30 m, capacidade de 1,0 t a 30 m, altura ate 39 m</t>
  </si>
  <si>
    <t xml:space="preserve">grua ascencional, lanca de 42 m, capacidade de 1,5 t a 30 m, altura ate 39 m</t>
  </si>
  <si>
    <t xml:space="preserve">grupo gerador de solda eletrica, com maquina de solda, ate 400 amperes e gerador a diesel 60 cv, motor 4 cilindros, tanque combust., carenagem de protecao sobre rodas</t>
  </si>
  <si>
    <t xml:space="preserve">grupo gerador diesel, com carenagem, potencia standart entre 250 e 260 kva, velocidade de 1800 rpm, frequencia de 60 hz</t>
  </si>
  <si>
    <t xml:space="preserve">grupo gerador diesel, sem carenagem, potencia standart entre 80 e 90 kva, velocidade de 1800 rpm, frequencia de 60 hz</t>
  </si>
  <si>
    <t xml:space="preserve">grupo gerador estacionario, motor diesel potencia 170 kva</t>
  </si>
  <si>
    <t xml:space="preserve">grupo gerador estacionario, potencia 150 kva, motor diesel</t>
  </si>
  <si>
    <t xml:space="preserve">grupo gerador rebocavel, potencia *66* kva, motor a diesel</t>
  </si>
  <si>
    <t xml:space="preserve">guarnicao / alizar / vista lisa em madeira macica, para porta, e = *1* cm, l = *5* cm, cedrinho / angelim comercial / tauri/ curupixa / peroba / cumaru ou equivalente da regiao</t>
  </si>
  <si>
    <t xml:space="preserve">guarnicao / alizar / vista lisa em madeira macica, para porta, e = *1* cm, l = *5* cm, pinus /eucalipto / virola ou equivalente da regiao</t>
  </si>
  <si>
    <t xml:space="preserve">guarnicao / alizar / vista, e = *1,5* cm, l = *5,0* cm, em poliestireno, branco (jogo para 1 face)</t>
  </si>
  <si>
    <t xml:space="preserve">guarnicao / moldura / arremate de acabamento para esquadria, em aluminio perfil 25, acabamento anodizado branco ou brilhante, para 1 face</t>
  </si>
  <si>
    <t xml:space="preserve">guarnicao/alizar/vista, e = *1,3* cm, l = *5,0* cm haste regulavel = *35* mm, em mdf/pvc wood/ poliestireno ou madeira laminada, primer branco (jogo para 1 face)</t>
  </si>
  <si>
    <t xml:space="preserve">guarnicao/alizar/vista, e = *1,3* cm, l = *7,0* cm, em poliestireno, branco (jogo para 1 face)</t>
  </si>
  <si>
    <t xml:space="preserve">guincho eletrico de coluna, capacidade 400 kg, com moto freio, motor trifasico de 1,25 cv</t>
  </si>
  <si>
    <t xml:space="preserve">guindaste hidraulico autopropelido, com lanca telescopica 28,80 m, capacidade maxima 30 t, potencia 97 kw, tracao 4 x 4</t>
  </si>
  <si>
    <t xml:space="preserve">guindaste hidraulico autopropelido, com lanca telescopica 40 m, capacidade maxima 60 t, potencia 260 kw, tracao 6 x 6</t>
  </si>
  <si>
    <t xml:space="preserve">guindauto hidraulico, capacidade maxima de carga 14340 kg, momento maximo de carga 42,3 tm, alcance maximo horizontal 16,80 m, para montagem sobre chassi de caminhao pbt minimo 23000 kg (inclui montagem, nao inclui caminhao)</t>
  </si>
  <si>
    <t xml:space="preserve">guindauto hidraulico, capacidade maxima de carga 3300 kg, momento maximo de carga 5,8 tm, alcance maximo horizontal 7,60 m, para montagem sobre chassi de caminhao pbt minimo 8000 kg (inclui montagem, nao inclui caminhao)</t>
  </si>
  <si>
    <t xml:space="preserve">guindauto hidraulico, capacidade maxima de carga 6200 kg, momento maximo de carga 11,7 tm, alcance maximo horizontal 9,70 m, para montagem sobre chassi de caminhao pbt minimo 13000 kg (inclui montagem, nao inclui caminhao)</t>
  </si>
  <si>
    <t xml:space="preserve">guindauto hidraulico, capacidade maxima de carga 8500 kg, momento maximo de carga 30,4 tm, alcance maximo horizontal 14,30 m, para montagem sobre chassi de caminhao pbt minimo 23000 kg (inclui montagem, nao inclui caminhao)</t>
  </si>
  <si>
    <t xml:space="preserve">haste ancora em aco galvanizado, dimensoes 16 mm x 2000 mm</t>
  </si>
  <si>
    <t xml:space="preserve">haste de aterramento em aco com 3,00 m de comprimento e dn = 3/4", revestida com baixa camada de cobre, sem conector</t>
  </si>
  <si>
    <t xml:space="preserve">haste de aterramento em aco com 3,00 m de comprimento e dn = 5/8", revestida com baixa camada de cobre, com conector tipo grampo</t>
  </si>
  <si>
    <t xml:space="preserve">haste de aterramento em aco com 3,00 m de comprimento e dn = 5/8", revestida com baixa camada de cobre, sem conector</t>
  </si>
  <si>
    <t xml:space="preserve">haste de aterramento em aco galvanizado tipo cantoneira com 2,00 m de comprimento, 25 x 25 mm e chapa de 3/16"</t>
  </si>
  <si>
    <t xml:space="preserve">haste para perfuratriz de esteira t38, d= 1 1/2" x *3 m*, para prolongar broca</t>
  </si>
  <si>
    <t xml:space="preserve">haste reta de aco galvanizado, h = *30* cm, base retangular, para fixacao de concertina simples de 30 cm (nao inclui os fixadores)</t>
  </si>
  <si>
    <t xml:space="preserve">haste reta para gancho de ferro galvanizado, com rosca 1/4" x 30 cm para fixacao de telha metalica, inclui porca e arruelas de vedacao</t>
  </si>
  <si>
    <t xml:space="preserve">haste reta para gancho de ferro galvanizado, com rosca 1/4"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</si>
  <si>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</si>
  <si>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</si>
  <si>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</si>
  <si>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hidrante de coluna completo, em ferro fundido, dn = 100 mm, com registro, cunha de borracha, curva dessimetrica, extremidade e tampas (inclui kit fixacao)</t>
  </si>
  <si>
    <t xml:space="preserve">hidrante de coluna completo, em ferro fundido, dn = 75 mm, com registro, cunha de borracha, curva dessimetrica, extremidade e tampas (inclui kit fixacao)</t>
  </si>
  <si>
    <t xml:space="preserve">hidrante subterraneo, em ferro fundido, com curva curta e caixa, dn 75 mm</t>
  </si>
  <si>
    <t xml:space="preserve">hidrante subterraneo, em ferro fundido, com curva longa e caixa, dn 75 mm</t>
  </si>
  <si>
    <t xml:space="preserve">hidrometro multijato / medidor de agua, dn 1 1/2", vazao maxima de 20 m3/h, para agua potavel fria, relojoaria plana, classe b, horizontal (sem conexoes)</t>
  </si>
  <si>
    <t xml:space="preserve">hidrometro multijato / medidor de agua, dn 1", vazao maxima de 10 m3/h, para agua potavel fria, relojoaria plana, classe b, horizontal (sem conexoes)</t>
  </si>
  <si>
    <t xml:space="preserve">hidrometro multijato / medidor de agua, dn 1", vazao maxima de 7 m3/h, para agua potavel fria, relojoaria plana, classe b, horizontal (sem conexoes)</t>
  </si>
  <si>
    <t xml:space="preserve">hidrometro multijato / medidor de agua, dn 2", vazao maxima de 30 m3/h, para agua potavel fria, relojoaria plana, classe b, horizontal (sem conexoes)</t>
  </si>
  <si>
    <t xml:space="preserve">hidrometro unijato / medidor de agua, dn 1/2", vazao maxima de 1,5 m3/h, para agua potavel fria, relojoaria plana, classe b, horizontal (sem conexoes)</t>
  </si>
  <si>
    <t xml:space="preserve">hidrometro unijato / medidor de agua, dn 1/2", vazao maxima de 3 m3/h, para agua potavel fria, relojoaria plana, classe b, horizontal (sem conexoes)</t>
  </si>
  <si>
    <t xml:space="preserve">hidrometro unijato / medidor de agua, dn 3/4", vazao maxima de 5 m3/h, para agua potavel fria, relojoaria plana, classe b, horizontal (sem conexoes)0,</t>
  </si>
  <si>
    <t xml:space="preserve">hidrometro woltmann, dn 2", vazao maxima de 50 m3/h, para agua potavel fria, relojoaria plana, turbina horizontal, equipado com telemetria (sem conexoes)</t>
  </si>
  <si>
    <t xml:space="preserve">hidrometro woltmann, dn 3", vazao maxima de 80 m3/h, para agua potavel fria, relojoaria plana, turbina horizontal, equipado com telemetria (sem conexoes)</t>
  </si>
  <si>
    <t xml:space="preserve">impermeabilizador (horista)</t>
  </si>
  <si>
    <t xml:space="preserve">impermeabilizador (mensalista)</t>
  </si>
  <si>
    <t xml:space="preserve">impermeabilizante flexivel branco de base acrilica para coberturas</t>
  </si>
  <si>
    <t xml:space="preserve">impermeabilizante incolor, base silicone, para tratamento de fachadas, telhas, pedras e outras superficies</t>
  </si>
  <si>
    <t xml:space="preserve">imunizante para madeira, incolor</t>
  </si>
  <si>
    <t xml:space="preserve">instalador de tubulacoes (tubos/equipamentos) (mensalista)</t>
  </si>
  <si>
    <t xml:space="preserve">instalador de tubulacoes - tubos/equipamentos (horista)</t>
  </si>
  <si>
    <t xml:space="preserve">interruptor bipolar 10a, 250v, conjunto montado para embutir 4" x 2" (placa + suporte + modulo)</t>
  </si>
  <si>
    <t xml:space="preserve">interruptor bipolar simples 10 a, 250 v (apenas modulo)</t>
  </si>
  <si>
    <t xml:space="preserve">interruptor intermediario 10 a, 250 v (apenas modulo)</t>
  </si>
  <si>
    <t xml:space="preserve">interruptor intermediario 10a, 250v, conjunto montado para embutir 4" x 2" (placa + suporte + modulo)</t>
  </si>
  <si>
    <t xml:space="preserve">interruptor paralelo + tomada 2p+t 10a, 250v, conjunto montado para embutir 4" x 2" (placa + suporte + modulos)</t>
  </si>
  <si>
    <t xml:space="preserve">interruptor paralelo 10a, 250v (apenas modulo)</t>
  </si>
  <si>
    <t xml:space="preserve">interruptor paralelo 10a, 250v, conjunto montado para embutir 4" x 2" (placa + suporte + modulo)</t>
  </si>
  <si>
    <t xml:space="preserve">interruptor simples + 2 interruptores paralelos 10a, 250v, conjunto montado para embutir 4" x 2" (placa + suporte + modulos)</t>
  </si>
  <si>
    <t xml:space="preserve">interruptor simples + interruptor paralelo + tomada 2p+t 10a, 250v, conjunto montado para embutir 4" x 2" (placa + suporte + modulos)</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</si>
  <si>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</si>
  <si>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</si>
  <si>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</si>
  <si>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</si>
  <si>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+ 2 modulos)</t>
  </si>
  <si>
    <t xml:space="preserve">interruptor simples 10a, 250v, conjunto montado para sobrepor 4" x 2" (caixa + modulo)</t>
  </si>
  <si>
    <t xml:space="preserve">interruptores paralelos (2 modulos) + tomada 2p+t 10a, 250v, conjunto montado para embutir 4" x 2" (placa + suporte + modulos)</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</si>
  <si>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</si>
  <si>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</si>
  <si>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+ 1 interruptor paralelo 10a, 250v, conjunto montado para embutir 4" x 2" (placa + suporte + modulos)</t>
  </si>
  <si>
    <t xml:space="preserve">interruptores simples (2 modulos) + tomada 2p+t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</si>
  <si>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</si>
  <si>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</si>
  <si>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*7000* w, tensao de 220 v, turbo ventilado, protecao por termostato, para eletrodos de *2,0 a 4,0* mm</t>
  </si>
  <si>
    <t xml:space="preserve">isolador de porcelana suspenso, disco tipo garfo olhal, diametro de 152 mm, para tensao de *15* kv</t>
  </si>
  <si>
    <t xml:space="preserve">isolador de porcelana, tipo bucha, para tensao de *15* kv</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</si>
  <si>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</si>
  <si>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</si>
  <si>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</si>
  <si>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</si>
  <si>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madeira pinus/ eucalipto/ tauari/ virola ou equivalente da regiao, *60 x 60*, caixa do batente/ marco e = *10* cm, 2 basculas para vidro, com ferragens (sem vidro, sem guarnicao/alizar e sem acabamento)</t>
  </si>
  <si>
    <t xml:space="preserve">janela basculante em madeira pinus/ eucalipto/ tauari/ virola ou equivalente da regiao, caixa do batente/ marco *10* cm, *2* folhas basculantes para vidro, com ferragens (sem vidro, sem guarnicao/alizar e sem acabamento)</t>
  </si>
  <si>
    <t xml:space="preserve">janela basculante, aco, com batente/requadro, 60 x 60 cm (sem vidros)</t>
  </si>
  <si>
    <t xml:space="preserve">janela basculante, em aluminio perfil 20, 80 x 60 cm (a x l), 4 fls (1 fixa e 3 moveis), acabamento branco ou brilhante, batente de 3 a 4 cm, com vidro 4 mm, sem guarnicao</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</si>
  <si>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</si>
  <si>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</si>
  <si>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</si>
  <si>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</si>
  <si>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janela de abrir em madeira pinus/eucalipto/tauari/virola ou equivalente da regiao, caixa do batente/marco *10* cm, 2 folhas de abrir tipo veneziana e 2 folhas guilhotina para vidro, com ferragens (sem vidro, sem guarnicao/alizar e sem acabamento)</t>
  </si>
  <si>
    <t xml:space="preserve">janela de correr, aco, batente/requadro de 6 a 14 cm, com divisao horiz, pint anticorrosiva, sem vidro, bandeira com bascula, 4 fls, 120 x 150 cm (a x l)</t>
  </si>
  <si>
    <t xml:space="preserve">janela de correr, em aluminio perfil 25, 100 x 120 cm (a x l), 2 fls moveis, sem bandeira, acabamento branco ou brilhante, batente de 6 a 7 cm, com vidro 4 mm, sem guarnicao</t>
  </si>
  <si>
    <t xml:space="preserve">janela de correr, em aluminio perfil 25, 100 x 150 cm (a x l), 2 fls moveis, sem bandeira, acabamento branco ou brilhante, batente de 6 a 7 cm, com vidro 4 mm, sem guarnicao</t>
  </si>
  <si>
    <t xml:space="preserve">janela de correr, em aluminio perfil 25, 100 x 150 cm (a x l), 4 fls moveis, sem bandeira, acabamento branco ou brilhante, batente de 6 a 7 cm, com vidro 4 mm, sem guarnicao/alizar</t>
  </si>
  <si>
    <t xml:space="preserve">janela de correr, em aluminio perfil 25, 100 x 200 cm (a x l), 4 fls, sem bandeira, acabamento branco ou brilhante, batente de 6 a 7 cm, com vidro 4 mm, sem guarnicao/alizar</t>
  </si>
  <si>
    <t xml:space="preserve">janela de correr, em aluminio perfil 25, 120 x 150 cm (a x l), 4 fls, bandeira com bascula, acabamento branco ou brilhante, batente/requadro de 6 a 14 cm, com vidro 4 mm, sem guarnicao/alizar</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</si>
  <si>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</si>
  <si>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janela fixa, em aluminio perfil 20, 60 x 80 cm (a x l), batente/requadro de 3 a 14 cm, com vidro 4 mm, sem guarnicao/alizar, acabamento alum branco ou brilhante</t>
  </si>
  <si>
    <t xml:space="preserve">janela integrada veneziana em aluminio perfil 25, 120 x 120 cm (a x l), 2 fls (2 vidros) e veneziana com acionamento manual, sem bandeira, acabamento brilhante, batente de 11,50 a 12,50 cm, com vidro 4 mm, incluso guarnicao</t>
  </si>
  <si>
    <t xml:space="preserve">janela maxim-ar em madeira cedrinho/ angelim comercial/ curupixa/ cumaru ou equivalente da regiao, caixa do batente/marco *10* cm, 1 folha para vidro, com guarnicao/alizar, com ferragens, (sem vidro e sem acabamento)</t>
  </si>
  <si>
    <t xml:space="preserve">janela maxim-ar, aco galvanizado pint. anticorrosiva, com batente/requadro de 6 a 14 cm, sem vidro, com grade, 1 fl, 60 x 80 cm (a x l)</t>
  </si>
  <si>
    <t xml:space="preserve">janela maxim-ar, em aluminio perfil 25, 60 x 80 cm (a x l), acabamento branco ou brilhante, batente de 4 a 5 cm, com vidro 4 mm, sem guarnicao/alizar</t>
  </si>
  <si>
    <t xml:space="preserve">janela veneziana de correr, em aluminio perfil 25, 100 x 120 cm (a x l), 3 fls (2 venezianas e 1 vidro), sem bandeira, acabamento branco ou brilhante, batente de 8 a 9 cm, com vidro 4 mm, sem guarnicao/alizar</t>
  </si>
  <si>
    <t xml:space="preserve">janela veneziana de correr, em aluminio perfil 25, 100 x 150 cm (a x l), 6 fls (4 venezianas e 2 vidros), sem bandeira, acabamento branco ou brilhante, batente de 8 a 9 cm, com vidro 4 mm, sem guarnicao / alizar</t>
  </si>
  <si>
    <t xml:space="preserve">jardineiro (horista)</t>
  </si>
  <si>
    <t xml:space="preserve">jardineiro (mensalista)</t>
  </si>
  <si>
    <t xml:space="preserve">joelho cpvc, soldavel, 45 graus, 15 mm, para agua quente</t>
  </si>
  <si>
    <t xml:space="preserve">joelho cpvc, soldavel, 45 graus, 22 mm, para agua quente</t>
  </si>
  <si>
    <t xml:space="preserve">joelho cpvc, soldavel, 45 graus, 28 mm, para agua quente</t>
  </si>
  <si>
    <t xml:space="preserve">joelho cpvc, soldavel, 45 graus, 35 mm, para agua quente</t>
  </si>
  <si>
    <t xml:space="preserve">joelho cpvc, soldavel, 45 graus, 42 mm, para agua quente</t>
  </si>
  <si>
    <t xml:space="preserve">joelho cpvc, soldavel, 45 graus, 54 mm, para agua quente</t>
  </si>
  <si>
    <t xml:space="preserve">joelho cpvc, soldavel, 45 graus, 73 mm, para agua quente</t>
  </si>
  <si>
    <t xml:space="preserve">joelho cpvc, soldavel, 45 graus, 89 mm, para agua quente</t>
  </si>
  <si>
    <t xml:space="preserve">joelho cpvc, soldavel, 90 graus, 114 mm, para agua quente</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</si>
  <si>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</si>
  <si>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</si>
  <si>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</si>
  <si>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</si>
  <si>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</si>
  <si>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</si>
  <si>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joelho cpvc, soldavel, 90 graus, 73 mm, para agua quente</t>
  </si>
  <si>
    <t xml:space="preserve">joelho cpvc, soldavel, 90 graus, 89 mm, para agua quente</t>
  </si>
  <si>
    <t xml:space="preserve">joelho de reducao, pvc soldavel, 90 graus, 25 mm x 20 mm, cor marrom, para agua fria predial</t>
  </si>
  <si>
    <t xml:space="preserve">joelho de reducao, pvc soldavel, 90 graus, 32 mm x 25 mm, cor marrom, para agua fria predial</t>
  </si>
  <si>
    <t xml:space="preserve">joelho de reducao, pvc, roscavel, 90 graus, 1" x 3/4", cor branca, para agua fria predial</t>
  </si>
  <si>
    <t xml:space="preserve">joelho de reducao, pvc, roscavel, 90 graus, 3/4" x 1/2", cor branca,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</si>
  <si>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</si>
  <si>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</si>
  <si>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</si>
  <si>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joelho ppr 45 graus, soldavel, f/f, dn 20 mm, para agua quente predial</t>
  </si>
  <si>
    <t xml:space="preserve">joelho ppr 45 graus, soldavel, f/f, dn 25 mm, para agua quente predial</t>
  </si>
  <si>
    <t xml:space="preserve">joelho ppr 45 graus, soldavel, f/f, dn 40 mm, para aqua quente e fria predial</t>
  </si>
  <si>
    <t xml:space="preserve">joelho ppr 45 graus, soldavel, f/f, dn 50 mm, para aqua quente e fria predial</t>
  </si>
  <si>
    <t xml:space="preserve">joelho ppr 45 graus, soldavel, f/f, dn 63 mm, para aqua quente e fria predial</t>
  </si>
  <si>
    <t xml:space="preserve">joelho ppr 45 graus, soldavel, f/f, dn 75 mm, para aqua quente e fria predial</t>
  </si>
  <si>
    <t xml:space="preserve">joelho ppr 45 graus, soldavel, f/f, dn 90 mm, para aqua quente e fria predial</t>
  </si>
  <si>
    <t xml:space="preserve">joelho ppr, 45 graus, soldavel, f/f, dn 32 mm, para agua quente predial</t>
  </si>
  <si>
    <t xml:space="preserve">joelho ppr, 90 graus, soldavel, f/f, dn 110 mm, para agua quente predial</t>
  </si>
  <si>
    <t xml:space="preserve">joelho ppr, 90 graus, soldavel, f/f, dn 20 mm, para agua quente predial</t>
  </si>
  <si>
    <t xml:space="preserve">joelho ppr, 90 graus, soldavel, f/f, dn 25 mm, para agua quente predial</t>
  </si>
  <si>
    <t xml:space="preserve">joelho ppr, 90 graus, soldavel, f/f, dn 32 mm, para agua quente predial</t>
  </si>
  <si>
    <t xml:space="preserve">joelho ppr, 90 graus, soldavel, f/f, dn 40 mm, para agua quente predial</t>
  </si>
  <si>
    <t xml:space="preserve">joelho ppr, 90 graus, soldavel, f/f, dn 50 mm, para agua quente predial</t>
  </si>
  <si>
    <t xml:space="preserve">joelho ppr, 90 graus, soldavel, f/f, dn 63 mm, para agua quente predial</t>
  </si>
  <si>
    <t xml:space="preserve">joelho ppr, 90 graus, soldavel, f/f, dn 75 mm, para agua quente predial</t>
  </si>
  <si>
    <t xml:space="preserve">joelho ppr, 90 graus, soldavel, f/f, dn 90 mm, para agua quente predial</t>
  </si>
  <si>
    <t xml:space="preserve">joelho pvc com visita, 90 graus, dn 100 x 50 mm, serie normal, para esgoto predial</t>
  </si>
  <si>
    <t xml:space="preserve">joelho pvc, 90 graus, roscavel, 1 1/4", cor branca, agua fria predial</t>
  </si>
  <si>
    <t xml:space="preserve">joelho pvc, com bolsa e anel, 90 graus, dn 40 x *38* mm, serie normal, para esgoto predial</t>
  </si>
  <si>
    <t xml:space="preserve">joelho pvc, roscavel, 45 graus, 1", cor branca, para agua fria predial</t>
  </si>
  <si>
    <t xml:space="preserve">joelho pvc, roscavel, 45 graus, 1/2", cor branca, para agua fria predial</t>
  </si>
  <si>
    <t xml:space="preserve">joelho pvc, roscavel, 45 graus, 3/4", cor branca, para agua fria predial</t>
  </si>
  <si>
    <t xml:space="preserve">joelho pvc, roscavel, 90 graus, 1", cor branca, para agua fria predial</t>
  </si>
  <si>
    <t xml:space="preserve">joelho pvc, roscavel, 90 graus, 1/2", cor branca, para agua fria predial</t>
  </si>
  <si>
    <t xml:space="preserve">joelho pvc, roscavel, 90 graus, 3/4", cor branca, para agua fria predial</t>
  </si>
  <si>
    <t xml:space="preserve">joelho pvc, soldavel com rosca, 90 graus, 20 mm x 1/2", cor marrom, para agua fria predial</t>
  </si>
  <si>
    <t xml:space="preserve">joelho pvc, soldavel com rosca, 90 graus, 25 mm x 1/2", cor marrom, para agua fria predial</t>
  </si>
  <si>
    <t xml:space="preserve">joelho pvc, soldavel com rosca, 90 graus, 25 mm x 3/4", cor marrom, para agua fria predial</t>
  </si>
  <si>
    <t xml:space="preserve">joelho pvc, soldavel com rosca, 90 graus, 32 mm x 3/4", cor marrom, para agua fria predial</t>
  </si>
  <si>
    <t xml:space="preserve">joelho pvc, soldavel, 90 graus, 110 mm, cor marrom, para agua fria predial</t>
  </si>
  <si>
    <t xml:space="preserve">joelho pvc, soldavel, 90 graus, 20 mm, cor marrom, para agua fria predial</t>
  </si>
  <si>
    <t xml:space="preserve">joelho pvc, soldavel, 90 graus, 25 mm, cor marrom, para agua fria predial</t>
  </si>
  <si>
    <t xml:space="preserve">joelho pvc, soldavel, 90 graus, 32 mm, cor marrom, para agua fria predial</t>
  </si>
  <si>
    <t xml:space="preserve">joelho pvc, soldavel, 90 graus, 40 mm, cor marrom, para agua fria predial</t>
  </si>
  <si>
    <t xml:space="preserve">joelho pvc, soldavel, 90 graus, 50 mm, cor marrom, para agua fria predial</t>
  </si>
  <si>
    <t xml:space="preserve">joelho pvc, soldavel, 90 graus, 60 mm, cor marrom, para agua fria predial</t>
  </si>
  <si>
    <t xml:space="preserve">joelho pvc, soldavel, 90 graus, 85 mm, cor marrom, para agua fria predial</t>
  </si>
  <si>
    <t xml:space="preserve">joelho pvc, soldavel, bb, 45 graus, dn 40 mm, para esgoto predial</t>
  </si>
  <si>
    <t xml:space="preserve">joelho pvc, soldavel, bb, 90 graus, sem anel, dn 40 mm, para esgoto predial secundario</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</si>
  <si>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</si>
  <si>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</si>
  <si>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</si>
  <si>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</si>
  <si>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</si>
  <si>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</si>
  <si>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</si>
  <si>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</si>
  <si>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</si>
  <si>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</si>
  <si>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</si>
  <si>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</si>
  <si>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</si>
  <si>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</si>
  <si>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serie r, 45 graus, dn 100 mm, para esgoto predial</t>
  </si>
  <si>
    <t xml:space="preserve">joelho, pvc serie r, 45 graus, dn 150 mm, para esgoto predial</t>
  </si>
  <si>
    <t xml:space="preserve">joelho, pvc serie r, 45 graus, dn 40 mm, para esgoto predial</t>
  </si>
  <si>
    <t xml:space="preserve">joelho, pvc serie r, 45 graus, dn 50 mm, para esgoto predial</t>
  </si>
  <si>
    <t xml:space="preserve">joelho, pvc serie r, 45 graus, dn 75 mm, para esgoto predial</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</si>
  <si>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</si>
  <si>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</si>
  <si>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</si>
  <si>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</si>
  <si>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</si>
  <si>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joelho, pvc soldavel, 45 graus, 20 mm, cor marrom, para agua fria predial</t>
  </si>
  <si>
    <t xml:space="preserve">joelho, pvc soldavel, 45 graus, 25 mm, cor marrom, para agua fria predial</t>
  </si>
  <si>
    <t xml:space="preserve">joelho, pvc soldavel, 45 graus, 32 mm, cor marrom, para agua fria predial</t>
  </si>
  <si>
    <t xml:space="preserve">joelho, pvc soldavel, 45 graus, 40 mm, cor marrom, para agua fria predial</t>
  </si>
  <si>
    <t xml:space="preserve">joelho, pvc soldavel, 45 graus, 50 mm, cor marrom, para agua fria predial</t>
  </si>
  <si>
    <t xml:space="preserve">joelho, pvc soldavel, 45 graus, 60 mm, cor marrom, para agua fria predial</t>
  </si>
  <si>
    <t xml:space="preserve">joelho, pvc soldavel, 45 graus, 75 mm, cor marrom, para agua fria predial</t>
  </si>
  <si>
    <t xml:space="preserve">joelho, pvc soldavel, 45 graus, 85 mm, cor marrom, para agua fria predial</t>
  </si>
  <si>
    <t xml:space="preserve">joelho, pvc soldavel, 90 graus, 75 mm, cor marrom, para agua fria predial</t>
  </si>
  <si>
    <t xml:space="preserve">joelho/cotovelo 90 graus, metalico, para conexao com anel deslizante, dn 16 mm, em tubo pex para inst. agua quente/fria</t>
  </si>
  <si>
    <t xml:space="preserve">joelho/cotovelo 90 graus, metalico, para conexao com anel deslizante, dn 20 mm, em tubo pex para inst. agua quente/fria</t>
  </si>
  <si>
    <t xml:space="preserve">joelho/cotovelo 90 graus, metalico, para conexao com anel deslizante, dn 25 mm, em tubo pex para inst. agua quente/fria</t>
  </si>
  <si>
    <t xml:space="preserve">joelho/cotovelo 90 graus, metalico, para conexao com anel deslizante, dn 32 mm, em tubo pex para inst. agua quente/fria</t>
  </si>
  <si>
    <t xml:space="preserve">joelho/cotovelo 90 graus, plastico, para conexao com crimpagem, dn 16 mm, em tubo pex para inst. agua quente/fria</t>
  </si>
  <si>
    <t xml:space="preserve">joelho/cotovelo 90 graus, plastico, para conexao com crimpagem, dn 20 mm, em tubo pex para inst. agua quente/fria</t>
  </si>
  <si>
    <t xml:space="preserve">joelho/cotovelo 90 graus, plastico, para conexao com crimpagem, dn 25 mm, em tubo pex para inst. agua quente/fria</t>
  </si>
  <si>
    <t xml:space="preserve">joelho/cotovelo 90 graus, rosca femea movel, metalico, para conexao com anel deslizante, dn 20 mm x 3/4", em tubo pex para inst. agua quente/fria</t>
  </si>
  <si>
    <t xml:space="preserve">joelho/cotovelo 90 graus, rosca femea terminal, metalico, para conexao com anel deslizante, dn 16 mm x 1/2", em tubo pex para inst. agua quente/fria</t>
  </si>
  <si>
    <t xml:space="preserve">joelho/cotovelo 90 graus, rosca femea terminal, metalico, para conexao com anel deslizante, dn 20 mm x 1/2", em tubo pex para inst. agua quente/fria</t>
  </si>
  <si>
    <t xml:space="preserve">joelho/cotovelo 90 graus, rosca femea terminal, metalico, para conexao com anel deslizante, dn 20 mm x 3/4", em tubo pex para inst. agua quente/fria</t>
  </si>
  <si>
    <t xml:space="preserve">joelho/cotovelo 90 graus, rosca femea terminal, metalico, para conexao com anel deslizante, dn 25 mm x 3/4", em tubo pex para inst. agua quente/fria</t>
  </si>
  <si>
    <t xml:space="preserve">joelho/cotovelo 90 graus, rosca femea terminal, plastico, para conexao com crimpagem, dn 16 mm x 1/2", em tubo pex para inst. agua quente/fria</t>
  </si>
  <si>
    <t xml:space="preserve">joelho/cotovelo 90 graus, rosca femea terminal, plastico, para conexao com crimpagem, dn 20 mm x 1/2", em tubo pex para inst. agua quente/fria</t>
  </si>
  <si>
    <t xml:space="preserve">joelho/cotovelo 90 graus, rosca femea terminal, plastico, para conexao com crimpagem, dn 20 mm x 3/4", em tubo pex para inst. agua quente/fria</t>
  </si>
  <si>
    <t xml:space="preserve">joelho/cotovelo 90 graus, rosca femea terminal, plastico, para conexao com crimpagem, dn 25 mm x 1/2", em tubo pex para inst. agua quente/fria</t>
  </si>
  <si>
    <t xml:space="preserve">joelho/cotovelo 90 graus, rosca femea, com base fixa, metalico, para conexao com anel deslizante, dn 16 mm x 1/2", em tubo pex para inst. agua quente/fria</t>
  </si>
  <si>
    <t xml:space="preserve">joelho/cotovelo 90 graus, rosca femea, com base fixa, metalico, para conexao com anel deslizante, dn 20 mm x 1/2", em tubo pex para inst. agua quente/fria</t>
  </si>
  <si>
    <t xml:space="preserve">joelho/cotovelo 90 graus, rosca femea, com base fixa, metalico, para conexao com anel deslizante, dn 25 mm x 3/4", em tubo pex para inst. agua quente/fria</t>
  </si>
  <si>
    <t xml:space="preserve">jogo de chaves allen longas hexagonais de 1,5 mm a 10 mm - 9 pecas</t>
  </si>
  <si>
    <t xml:space="preserve">jogo de chaves de fenda e phillips isoladas, 1000 v - *6* pecas</t>
  </si>
  <si>
    <t xml:space="preserve">jogo de tranqueta e roseta quadrada de sobrepor sem furos, em latao cromado, *50 x 50* mm, para fechadura de porta de banheiro</t>
  </si>
  <si>
    <t xml:space="preserve">jogo de tranqueta e roseta redonda de sobrepor sem furos, em latao cromado, diametro *50* mm, para fechadura de porta de banheiro</t>
  </si>
  <si>
    <t xml:space="preserve">jogo serra copo com 6 serras, diametro variando de 15 mm a 60 mm</t>
  </si>
  <si>
    <t xml:space="preserve">juncao 2 garras para fita perfurada</t>
  </si>
  <si>
    <t xml:space="preserve">juncao de reducao invertida, pvc soldavel, 100 x 50 mm, serie normal para esgoto predial</t>
  </si>
  <si>
    <t xml:space="preserve">juncao de reducao invertida, pvc soldavel, 100 x 75 mm, serie normal para esgoto predial</t>
  </si>
  <si>
    <t xml:space="preserve">juncao de reducao invertida, pvc soldavel, 75 x 50 mm, serie normal para esgoto predial</t>
  </si>
  <si>
    <t xml:space="preserve">juncao dupla, pvc serie r, dn 100 x 100 x 100 mm, para esgoto predial</t>
  </si>
  <si>
    <t xml:space="preserve">juncao dupla, pvc soldavel, dn 100 x 100 x 100 mm, serie normal para esgoto predial</t>
  </si>
  <si>
    <t xml:space="preserve">juncao invertida, pvc soldavel, 75 x 75 mm, serie normal para esgoto predial</t>
  </si>
  <si>
    <t xml:space="preserve">juncao simples de reducao, pvc, dn 100 x 50 mm, serie normal para esgoto predial</t>
  </si>
  <si>
    <t xml:space="preserve">juncao simples de reducao, pvc, dn 100 x 75 mm, serie normal para esgoto predial</t>
  </si>
  <si>
    <t xml:space="preserve">juncao simples, pvc serie r, dn 100 x 100 mm, para esgoto predial</t>
  </si>
  <si>
    <t xml:space="preserve">juncao simples, pvc serie r, dn 100 x 75 mm, para esgoto predial</t>
  </si>
  <si>
    <t xml:space="preserve">juncao simples, pvc serie r, dn 150 x 100 mm, para esgoto predial</t>
  </si>
  <si>
    <t xml:space="preserve">juncao simples, pvc serie r, dn 150 x 150 mm, para esgoto predial</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</si>
  <si>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</si>
  <si>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</si>
  <si>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</si>
  <si>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juncao simples, pvc, 45 graus, dn 100 x 100 mm, serie normal para esgoto predial</t>
  </si>
  <si>
    <t xml:space="preserve">juncao simples, pvc, 45 graus, dn 40 x 40 mm, serie normal para esgoto predial</t>
  </si>
  <si>
    <t xml:space="preserve">juncao simples, pvc, 45 graus, dn 50 x 50 mm, serie normal para esgoto predial</t>
  </si>
  <si>
    <t xml:space="preserve">juncao simples, pvc, 45 graus, dn 75 x 75 mm, serie normal para esgoto predial</t>
  </si>
  <si>
    <t xml:space="preserve">juncao, pvc, 45 graus, je, bbb, dn 150 mm, para tubo corrugado e/ou liso, rede coletora de esgoto</t>
  </si>
  <si>
    <t xml:space="preserve">junta de expansao bronze/latao, ponta x ponta, 35 mm</t>
  </si>
  <si>
    <t xml:space="preserve">junta de expansao bronze/latao, ponta x ponta, 42 mm</t>
  </si>
  <si>
    <t xml:space="preserve">junta de expansao bronze/latao, ponta x ponta, 54 mm</t>
  </si>
  <si>
    <t xml:space="preserve">junta de expansao bronze/latao, ponta x ponta, 66 mm</t>
  </si>
  <si>
    <t xml:space="preserve">junta de expansao de cobre, ponta x ponta, 15 mm</t>
  </si>
  <si>
    <t xml:space="preserve">junta de expansao de cobre, ponta x ponta, 22 mm</t>
  </si>
  <si>
    <t xml:space="preserve">junta de expansao de cobre, ponta x ponta, 28 mm</t>
  </si>
  <si>
    <t xml:space="preserve">junta dilatacao elastica para concreto (fugenband) o-12, ate 5 mca</t>
  </si>
  <si>
    <t xml:space="preserve">junta dilatacao elastica para concreto (fugenband) o-22, ate 30 mca</t>
  </si>
  <si>
    <t xml:space="preserve">junta dilatacao elastica para concreto (fugenband) o-35/10, ate 100 mca</t>
  </si>
  <si>
    <t xml:space="preserve">junta dilatacao elastica para concreto (fugenband) o-35/6, ate 100 mca</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</si>
  <si>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</si>
  <si>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</si>
  <si>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</si>
  <si>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</si>
  <si>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kit cavalete, pvc, com registro, para hidrometro, bitolas 1/2" ou 3/4" - completo</t>
  </si>
  <si>
    <t xml:space="preserve">kit chassi cozinha, cuba simples sem maquina lavar louca, instal. pex, quadro metalico c/ travessa c/ furo p/esgoto dn 50 mm e furos superiores p/agua, *340* x *650* mm (l x h), p/ conexao com anel deslizante (conjunto completo)</t>
  </si>
  <si>
    <t xml:space="preserve">kit chassi cozinha, cuba simples sem maquina lavar louca, instal. pex, quadro metalico c/ travessa com furo p/esgoto dn 50 mm e furos superiores p/agua, *340* x *650* mm (l x h), p/ conexao com crimpagem (conjunto completo)</t>
  </si>
  <si>
    <t xml:space="preserve">kit chassi tanque e maquina lavar roupa, instal. pex, quadro metalico c/ travessa c/ furo p/ esgoto dn 50 mm, furo lateral p/ maquina e furos superiores p/ agua, *344* x *442* mm (l x h), p/ conexao com anel deslizante (conjunto completo)</t>
  </si>
  <si>
    <t xml:space="preserve">kit chassi tanque e maquina lavar roupa, instal. pex, quadro metalico c/ travessa c/ furo p/ esgoto dn 50 mm, furo lateral p/maquina e furos superiores p/agua, *344* x *442* mm (l x h), p/ conexao com crimpagem (conjunto completo)</t>
  </si>
  <si>
    <t xml:space="preserve">kit chuveiro, instal. pex, quadro metalico c/ 2 travessas, superior c/ espera p/ chuveiro, inferior c/ 2 registros de pressao 1/2", *390* x *900* mm (l x h), conexao com anel deslizante (conjunto completo)</t>
  </si>
  <si>
    <t xml:space="preserve">kit chuveiro, instal. pex, quadro metalico c/2 travessas, superior c/ espera p/ chuveiro e inferior c/2 registros de pressao 1/2", *390* x *900* mm (l x h), conexao com crimpagem (conjunto completo)</t>
  </si>
  <si>
    <t xml:space="preserve">kit de acessorios para banheiro em metal cromado, 5 pecas</t>
  </si>
  <si>
    <t xml:space="preserve">kit de materiais para bracadeira para fixacao em poste circular, contem tres fixadores e um rolo de fita de 3 m em aco carbono</t>
  </si>
  <si>
    <t xml:space="preserve">kit de protecao arstop para ar condicionado, tomada padrao 2p+t 20 a, com disjuntor unipolar din 20a</t>
  </si>
  <si>
    <t xml:space="preserve">kit porta pronta de madeira, folha leve (nbr 15930) de 600 x 2100 mm ou 700 x 2100 mm, de 35 mm a 40 mm de espessura, com marco em aco, nucleo colmeia, capa lisa em hdf, acabamento melaminico branco (inclui marco, alizares, dobradicas e fechadura)</t>
  </si>
  <si>
    <t xml:space="preserve">kit porta pronta de madeira, folha leve (nbr 15930) de 600 x 2100 mm ou 700 x 2100 mm, de 35 mm a 40 mm de espessura, nucleo colmeia, estrutura usinada para fechadura, capa lisa em hdf, acabamento em primer para pintura (inclui marco, alizares e dobradicas)</t>
  </si>
  <si>
    <t xml:space="preserve">kit porta pronta de madeira, folha leve (nbr 15930) de 800 x 2100 mm, de 35 mm a 40 mm de espessura, com marco em aco, nucleo colmeia, capa lisa em hdf, acabamento melaminico branco (inclui marco, alizares, dobradicas e fechadura)</t>
  </si>
  <si>
    <t xml:space="preserve">kit porta pronta de madeira, folha leve (nbr 15930) de 800 x 2100 mm, de 35 mm a 40 mm de espessura, nucleo colmeia, estrutura usinada para fechadura, capa lisa em hdf, acabamento em primer para pintura (inclui marco, alizares e dobradicas)</t>
  </si>
  <si>
    <t xml:space="preserve">kit porta pronta de madeira, folha leve (nbr 15930) de 900 x 2100 mm, de 35 mm a 40 mm de espessura, com marco em aco, nucleo colmeia, capa lisa em hdf, acabamento melaminico branco (inclui marco, alizares, dobradicas e fechadura)</t>
  </si>
  <si>
    <t xml:space="preserve">kit porta pronta de madeira, folha leve (nbr 15930) de 900 x 2100 mm, de 35 mm a 40 mm de espessura, nucleo colmeia, estrutura usinada para fechadura, capa lisa em hdf, acabamento em primer para pintura (inclui marco, alizares e dobradicas)</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</si>
  <si>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t>
  </si>
  <si>
    <t xml:space="preserve">kit porta pronta de madeira, folha media (nbr 15930) de 600 x 2100 mm, de 35 mm a 40 mm de espessura, nucleo semi-solido (sarrafeado), estrutura usinada para fechadura, capa lisa em hdf, acabamento em primer para pintura (inclui marco, alizares e dobradicas)</t>
  </si>
  <si>
    <t xml:space="preserve">kit porta pronta de madeira, folha media (nbr 15930) de 700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</si>
  <si>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em primer para pintura (inclui marco, alizares e dobradicas)</t>
  </si>
  <si>
    <t xml:space="preserve">kit porta pronta de madeira, folha media (nbr 15930) de 800 x 2100 mm, de 35 mm a 40 mm de espessura, nucleo semi-solido (sarrafeado), estrutura usinada para fechadura, capa lisa em hdf, acabamento melaminico branco (inclui marco, alizares e dobradicas)</t>
  </si>
  <si>
    <t xml:space="preserve">kit porta pronta de madeira, folha media (nbr 15930) de 900 x 2100 mm, de 35 mm a 40 mm de espessura, nucleo semi-solido (sarrafeado), estrutura usinada para fechadura, capa lisa em hdf, acabamento em primer para pintura (inclui marco, alizares e dobradicas)</t>
  </si>
  <si>
    <t xml:space="preserve">kit porta pronta de madeira, folha media (nbr 15930) de 900 x 2100 mm, de 35 mm a 40 mm de espessura, nucleo semi-solido (sarrafeado), estrutura usinada para fechadura, capa lisa em hdf, acabamento melaminico branco (inclui marco, alizares e dobradicas)</t>
  </si>
  <si>
    <t xml:space="preserve">kit porta pronta de madeira, folha pesada (nbr 15930) de 800 x 2100 mm, de 40 mm a 45 mm de espessura, com marco em aco, nucleo solido, capa lisa em hdf, acabamento melaminico branco (inclui marco, alizares, dobradicas e fechadura)</t>
  </si>
  <si>
    <t xml:space="preserve">kit porta pronta de madeira, folha pesada (nbr 15930) de 800 x 2100 mm, de 40 mm a 45 mm de espessura, nucleo solido, capa lisa em hdf, acabamento melaminico branco (inclui marco, alizares, dobradicas e fechadura externa)</t>
  </si>
  <si>
    <t xml:space="preserve">kit porta pronta de madeira, folha pesada (nbr 15930) de 800 x 2100 mm, de 40 mm a 45 mm de espessura, nucleo solido, estrutura usinada para fechadura, capa lisa em hdf, acabamento em laminado natural com verniz (inclui marco, alizares e dobradicas)</t>
  </si>
  <si>
    <t xml:space="preserve">kit porta pronta de madeira, folha pesada (nbr 15930) de 900 x 2100 mm, de 40 mm a 45 mm de espessura, com marco em aco, nucleo solido, capa lisa em hdf, acabamento melaminico branco (inclui marco, alizares, dobradicas e fechadura)</t>
  </si>
  <si>
    <t xml:space="preserve">kit porta pronta de madeira, folha pesada (nbr 15930) de 900 x 2100 mm, de 40 mm a 45 mm de espessura, nucleo solido, capa lisa em hdf, acabamento melaminico branco (inclui marco, alizares, dobradicas e fechadura externa)</t>
  </si>
  <si>
    <t xml:space="preserve">kit porta pronta de madeira, folha pesada (nbr 15930) de 900 x 2100 mm, de 40 mm a 45 mm de espessura, nucleo solido, estrutura usinada para fechadura, capa lisa em hdf, acabamento em laminado natural com verniz (inclui marco, alizares e dobradicas)</t>
  </si>
  <si>
    <t xml:space="preserve">ladrilho hidraulico, *20 x 20* cm, e= 2 cm, padrao copacabana, 2 cores (preto e branco)</t>
  </si>
  <si>
    <t xml:space="preserve">ladrilho hidraulico, *20 x 20* cm, e= 2 cm, padrao dados, cor natural</t>
  </si>
  <si>
    <t xml:space="preserve">ladrilho hidraulico, *25 x 25* cm, e= 2 cm, padrao rampa, cor natural</t>
  </si>
  <si>
    <t xml:space="preserve">ladrilho hidraulico, *30 x 30* cm, e= 2 cm, padrao milano, cor natural</t>
  </si>
  <si>
    <t xml:space="preserve">laje em painel trelicado l=25, com enchimento em poliestireno expandido (eps) h13, ptn-20, trelica de 16 cm, para piso, unidirecional, sobrecarga de 350 kgf/m2, vao ate 7,0 m, excluso concreto (sem colocacao)</t>
  </si>
  <si>
    <t xml:space="preserve">laje em painel trelicado l=25, com enchimento em poliestireno expandido (eps) h17, ptn-25, trelica de 20 cm, para piso, unidirecional, sobrecarga de 350 kgf/m2, vao ate 8,0 m, excluso concreto (sem colocacao)</t>
  </si>
  <si>
    <t xml:space="preserve">laje em painel trelicado l=25, com enchimento em poliestireno expandido (eps) h22, ptn-30, trelica de 25 cm, para piso, unidirecional, sobrecarga de 350 kgf/m2, vao ate 9,0 m, excluso concreto (sem colocacao)</t>
  </si>
  <si>
    <t xml:space="preserve">laje em painel trelicado l=25, com enchimento em poliestireno expandido (eps) h5, ptn-12, trelica de 8 cm, para forro, unidirecional, sobrecarga de 100 kgf/m2, vao ate 5,0 m, excluso concreto (sem colocacao)</t>
  </si>
  <si>
    <t xml:space="preserve">laje em painel trelicado l=25, com enchimento em poliestireno expandido (eps) h5, ptn-12, trelica de 8 cm, para piso, unidirecional, sobrecarga de 350 kgf/m2, vao ate 4,5 m, excluso concreto (sem colocacao)</t>
  </si>
  <si>
    <t xml:space="preserve">laje em painel trelicado l=25, com enchimento em poliestireno expandido (eps) h9, ptn-*16*, trelica de 12 cm, para piso, unidirecional, sobrecarga de 350 kgf/m2, vao ate 6,0 m, excluso concreto (sem colocacao)</t>
  </si>
  <si>
    <t xml:space="preserve">laje em painel trelicado macico l=25 cm, ptm-*25*, com trelica de 20 cm, para piso, unidirecional, sobrecarga de 350 kgf/m2, vao ate 9,0 m, excluso concreto (sem colocacao)</t>
  </si>
  <si>
    <t xml:space="preserve">laje em painel trelicado macico l=25 cm, ptm-*30*, com trelica de 25 cm, para piso, unidirecional, sobrecarga de 350 kgf/m2, vao ate 10,0 m, excluso concreto (sem colocacao)</t>
  </si>
  <si>
    <t xml:space="preserve">laje em painel trelicado macico l=25 cm, ptm-12, com trelica de 8 cm, para forro, unidirecional, sobrecarga de 100 kgf/m2, vao ate 6,0 m, excluso concreto (sem colocacao)</t>
  </si>
  <si>
    <t xml:space="preserve">laje em painel trelicado macico l=25 cm, ptm-12, com trelica de 8 cm, para piso, unidirecional, sobrecarga de 350 kgf/m2, vao ate 5,0 m, excluso concreto (sem colocacao)</t>
  </si>
  <si>
    <t xml:space="preserve">laje em painel trelicado macico l=25 cm, ptm-16, com trelica de 12 cm, para piso, unidirecional, sobrecarga de 350 kgf/m2, vao ate 6,0 m, excluso concreto (sem colocacao)</t>
  </si>
  <si>
    <t xml:space="preserve">laje em painel trelicado macico l=25 cm, ptm-20, com trelica de 16 cm, para piso, unidirecional, sobrecarga de 350 kgf/m2, vao ate 8,0 m, excluso concreto (sem colocacao)</t>
  </si>
  <si>
    <t xml:space="preserve">laje pre-moldada com vigota protendida (lajotas + vigotas) com lajota ceramica 30 x 20 x 12 cm (l x c x a) e vigota vpt 10 x 9 cm (l x a), para piso, unidirecional, sobrecarga de 350 kgf/m2, vao ate 5,5 m (sem colocacao)</t>
  </si>
  <si>
    <t xml:space="preserve">laje pre-moldada com vigota protendida (lajotas + vigotas) com lajota ceramica 30 x 20 x 16 cm (l x c x a) e vigota vpt 10 x 9 cm (l x a), para piso, unidirecional, sobrecarga de 350 kgf/m2, vao ate 6 m (sem colocacao)</t>
  </si>
  <si>
    <t xml:space="preserve">laje pre-moldada com vigota protendida (lajotas + vigotas) com lajota ceramica 30 x 20 x 20 cm (l x c x a) e vigota vpt 10 x 9 cm (l x a), para piso, unidirecional, sobrecarga de 350 kgf/m2, vao ate 6,5 m (sem colocacao)</t>
  </si>
  <si>
    <t xml:space="preserve">laje pre-moldada com vigota protendida (lajotas + vigotas) com lajota ceramica 30 x 20 x 24 cm (l x c x a) e vigota vpt 10 x 9 cm (l x a), para piso, unidirecional, sobrecarga de 350 kgf/m2, vao ate 7 m (sem colocacao)</t>
  </si>
  <si>
    <t xml:space="preserve">laje pre-moldada com vigota protendida (lajotas + vigotas) com lajota ceramica 30 x 20 x 8 cm (l x c x a) e vigota vpt 10 x 9 cm (l x a), para piso, unidirecional, sobrecarga de 350 kgf/m2, vao ate 4,5 m (sem colocacao)</t>
  </si>
  <si>
    <t xml:space="preserve">laje pre-moldada com vigota protendida (lajotas + vigotas) com lajota em poliestireno expandido (eps), h12, *33* x 100 x 12 cm (l x c x a) e vigota vpt 10 x 9 cm (l x a), para piso, unidirecional, sobrecarga de 350 kgf/m2, vao ate 5,5 m (sem colocacao)</t>
  </si>
  <si>
    <t xml:space="preserve">laje pre-moldada com vigota protendida (lajotas + vigotas) com lajota em poliestireno expandido (eps), h16, *33* x 100 x 16 cm (l x c x a) e vigota vpt 10 x 9 cm (l x a), para piso, unidirecional, sobrecarga de 350 kgf/m2, vao ate 6,5 m (sem colocacao)</t>
  </si>
  <si>
    <t xml:space="preserve">laje pre-moldada com vigota protendida (lajotas + vigotas) com lajota em poliestireno expandido (eps), h20, *33* x 100 x 20 cm (l x c x a) e vigota vpt 10 x 9 cm (l x a), para piso, unidirecional, sobrecarga de 350 kgf/m2, vao ate 7 m (sem colocacao)</t>
  </si>
  <si>
    <t xml:space="preserve">laje pre-moldada com vigota protendida (lajotas + vigotas) com lajota em poliestireno expandido (eps), h25, *33* x 100 x 25 cm (l x c x a) e vigota vpt 10 x 9 cm (l x a), para piso, unidirecional, sobrecarga de 350 kgf/m2, vao ate 8 m (sem colocacao)</t>
  </si>
  <si>
    <t xml:space="preserve">laje pre-moldada com vigota protendida (lajotas + vigotas) com lajota em poliestireno expandido (eps), h8, *33* x 100 x 8 cm (l x c x a) e vigota vpt 10 x 9 cm (l x a), para piso, unidirecional, sobrecarga de 350 kgf/m2, vao ate 4,5 m (sem colocacao)</t>
  </si>
  <si>
    <t xml:space="preserve">laje pre-moldada convencional (lajotas + vigotas) para forro, unidirecional, sobrecarga de 100 kg/m2, vao ate 4 m (sem colocacao)</t>
  </si>
  <si>
    <t xml:space="preserve">laje pre-moldada convencional (lajotas + vigotas) para forro, unidirecional, sobrecarga de 100 kg/m2, vao ate 4,5 m (sem colocacao)</t>
  </si>
  <si>
    <t xml:space="preserve">laje pre-moldada convencional (lajotas + vigotas) para piso, unidirecional, sobrecarga de 350 kg/m2, vao ate 4,5 m (sem colocacao)</t>
  </si>
  <si>
    <t xml:space="preserve">laje pre-moldada trelicada (lajotas + vigotas) com lajota ceramica *30* x 20 x *8* cm (l x c x a) e vigota vtr *12* x 8 cm (l x a), para piso, unidirecional, sobrecarga de 350 kgf/m2, vao ate 4 m (sem colocacao)</t>
  </si>
  <si>
    <t xml:space="preserve">laje pre-moldada trelicada (lajotas + vigotas) com lajota ceramica *30* x 20 x 12 cm (l x c x a) e vigota vtr *12* x 12 cm (l x a), para piso, unidirecional, sobrecarga de 350 kgf/m2, vao ate 5 m (sem colocacao)</t>
  </si>
  <si>
    <t xml:space="preserve">laje pre-moldada trelicada (lajotas + vigotas) com lajota ceramica *30* x 20 x 16 cm (l x c x a) e vigota vtr *12* x 16 cm (l x a), para piso, unidirecional, sobrecarga de 350 kgf/m2, vao ate 6 m (sem colocacao)</t>
  </si>
  <si>
    <t xml:space="preserve">laje pre-moldada trelicada (lajotas + vigotas) com lajota ceramica *30* x 20 x 20 cm (l x c x a) e vigota vtr *12* x 20 cm (l x a), para piso, unidirecional, sobrecarga de 350 kgf/m2, vao ate 7 m (sem colocacao)</t>
  </si>
  <si>
    <t xml:space="preserve">laje pre-moldada trelicada (lajotas + vigotas) com lajota ceramica *30* x 20 x 24 cm (l x c x a) e vigota vtr *12* x 25 cm (l x a), para piso, unidirecional, sobrecarga de 350 kgf/m2, vao ate 8 m (sem colocacao)</t>
  </si>
  <si>
    <t xml:space="preserve">laje pre-moldada trelicada (lajotas + vigotas) com lajota em poliestireno expandido (eps), h12, *33* x 100 x 12 cm (l x c x a) e vigota vtr *12* x 12 cm (l x a), para piso, unidirecional, sobrecarga de 350 kgf/m2, vao ate 5,5 m (sem colocacao)</t>
  </si>
  <si>
    <t xml:space="preserve">laje pre-moldada trelicada (lajotas + vigotas) com lajota em poliestireno expandido (eps), h16, *33* x 100 x 16 cm (l x c x a) e vigota vtr *12* x 16 cm (l x a), para piso, unidirecional, sobrecarga de 350 kgf/m2, vao ate 6,5 m (sem colocacao)</t>
  </si>
  <si>
    <t xml:space="preserve">laje pre-moldada trelicada (lajotas + vigotas) com lajota em poliestireno expandido (eps), h20, *33* x 100 x 20 cm (l x c x a) e vigota vtr *12* x 20 cm (l x a), para piso, unidirecional, sobrecarga de 350 kgf/m2, vao ate 8 m (sem colocacao)</t>
  </si>
  <si>
    <t xml:space="preserve">laje pre-moldada trelicada (lajotas + vigotas) com lajota em poliestireno expandido (eps), h25,*33* x 100 x 25 cm (l x c x a) e vigota vtr *12* x 25 cm (l x a), para piso, unidirecional, sobrecarga de 350 kgf/m2, vao ate 9 m (sem colocacao)</t>
  </si>
  <si>
    <t xml:space="preserve">laje pre-moldada trelicada (lajotas + vigotas) para forro, unidirecional, sobrecarga de 100 kg/m2, vao ate 6,00 m (sem colocacao)</t>
  </si>
  <si>
    <t xml:space="preserve">laje pre-moldada trelicada (lajotas + vigotas) com lajota em poliestireno expandido (eps), *h8*, *33* x 100 x 8 cm (l x c x a) e vigota vtr *12* x 8 cm (l x a), para piso, unidirecional, sobrecarga de 250 kgf/m2, vao ate 4 m (sem colocacao)</t>
  </si>
  <si>
    <t xml:space="preserve">lampada led 10 w bivolt branca, formato tradicional (base e27)</t>
  </si>
  <si>
    <t xml:space="preserve">lampada led 6 w bivolt branca, formato tradicional (base e27)</t>
  </si>
  <si>
    <t xml:space="preserve">lampada led tipo dicroica bivolt, luz branca, 5 w (base gu10)</t>
  </si>
  <si>
    <t xml:space="preserve">lampada led tubular bivolt 18/20 w, base g13</t>
  </si>
  <si>
    <t xml:space="preserve">lampada led tubular bivolt 9/10 w, base g13</t>
  </si>
  <si>
    <t xml:space="preserve">lapis para carpinteiro</t>
  </si>
  <si>
    <t xml:space="preserve">lavadora de alta pressao (lava - jato) para agua fria, pressao de operacao entre 1400 e 1900 lib/pol2, vazao maxima entre 400 e 700 l/h, potencia de operacao entre 2,50 e 3,00 cv</t>
  </si>
  <si>
    <t xml:space="preserve">lavatorio / cuba de embutir, oval, de louca branca, sem ladrao, dimensoes *50 x 35* cm (l x c)</t>
  </si>
  <si>
    <t xml:space="preserve">lavatorio / cuba de embutir, oval, de louca colorida, sem ladrao, dimensoes *50 x 35* cm (l x c)</t>
  </si>
  <si>
    <t xml:space="preserve">lavatorio / cuba de sobrepor, oval pequena, de louca branca, sem ladrao, dimensoes *44 x 31* cm (l x c)</t>
  </si>
  <si>
    <t xml:space="preserve">lavatorio / cuba de sobrepor, retangular, de louca branca, com ladrao, dimensoes *52 x 45* cm (l x c)</t>
  </si>
  <si>
    <t xml:space="preserve">lavatorio / cuba de sobrepor, retangular, de louca colorida, com ladrao, dimensoes *52 x 45* cm (l x c)</t>
  </si>
  <si>
    <t xml:space="preserve">lavatorio de canto de louca branca, suspenso (sem coluna), dimensoes *40 x 30* cm (l x c)</t>
  </si>
  <si>
    <t xml:space="preserve">lavatorio de louca branca, com coluna, dimensoes *44 x 35* cm (l x c)</t>
  </si>
  <si>
    <t xml:space="preserve">lavatorio de louca branca, com coluna, dimensoes *54 x 44* cm (l x c)</t>
  </si>
  <si>
    <t xml:space="preserve">lavatorio de louca branca, suspenso (sem coluna), dimensoes *40 x 30* cm</t>
  </si>
  <si>
    <t xml:space="preserve">lavatorio de louca colorida, com coluna, dimensoes *54 x 44* cm (l x c)</t>
  </si>
  <si>
    <t xml:space="preserve">lavatorio de louca colorida, suspenso (sem coluna), dimensoes *40 x 30* cm (l x c)</t>
  </si>
  <si>
    <t xml:space="preserve">letra aco inox (aisi 304), chapa num. 22, recortado, h= 20 cm (sem relevo)</t>
  </si>
  <si>
    <t xml:space="preserve">levantador de janela guilhotina, em latao cromado</t>
  </si>
  <si>
    <t xml:space="preserve">lima quadrada bastarda 8", com cabo</t>
  </si>
  <si>
    <t xml:space="preserve">lima redonda bastarda 8", com cabo</t>
  </si>
  <si>
    <t xml:space="preserve">limpa vidros com pulverizador</t>
  </si>
  <si>
    <t xml:space="preserve">limpadora a succao, tanque 12000 l, basculamento hidraulico, bomba 12 m3/min 95% vacuo (inclui montagem, nao inclui caminhao)</t>
  </si>
  <si>
    <t xml:space="preserve">linha para pedreiro lisa, 0,8 mm x 100 m</t>
  </si>
  <si>
    <t xml:space="preserve">lixa d'agua em folha, cor preta, grao 100</t>
  </si>
  <si>
    <t xml:space="preserve">lixa em folha para ferro, numero 150</t>
  </si>
  <si>
    <t xml:space="preserve">lixa em folha para parede ou madeira, numero 120, cor vermelha</t>
  </si>
  <si>
    <t xml:space="preserve">lixeira dupla, com capacidade volumetrica de 60l*, fabricada em tubo de aco carbono, cestos em chapa de aco e pintura no processo eletrostatico - para academia ao ar livre / academia da terceira idade - ati</t>
  </si>
  <si>
    <t xml:space="preserve">locacao de andaime metalico tipo fachadeiro, pecas com aproximadamente 1,20 m de largura e 2,0 m de altura, incluindo diagonais em x, barras de ligacao, sapatas e demais itens necessarios a montagem (nao inclui instalacao)</t>
  </si>
  <si>
    <t xml:space="preserve">m2xmês</t>
  </si>
  <si>
    <t xml:space="preserve">locacao de andaime metalico tubular de encaixe, tipo de torre, cada painel com largura de 1 ate 1,5 m e altura de *1,00* m, incluindo diagonal, barras de ligacao, sapatas ou rodizios e demais itens necessarios a montagem (nao inclui instalacao)</t>
  </si>
  <si>
    <t xml:space="preserve">mxmês</t>
  </si>
  <si>
    <t xml:space="preserve">locacao de andaime suspenso ou balancim manual, capacidade de carga total de aproximadamente 250 kg/m2, plataforma de 1,50 m x 0,80 m (c x l), cabo de 45 m</t>
  </si>
  <si>
    <t xml:space="preserve">locacao de aprumador metalico de pilar, com altura e angulo regulaveis, extensao de *1,50* a *2,80* m</t>
  </si>
  <si>
    <t xml:space="preserve">unxmês</t>
  </si>
  <si>
    <t xml:space="preserve">locacao de barra de ancoragem de 0,80 a 1,20 m de extensao, com rosca de 5/8", incluindo porca e flange</t>
  </si>
  <si>
    <t xml:space="preserve">locacao de container 2,30 x 4,30 m, alt. 2,50 m, p/ sanitario, c/ 5 bacias, 1 lavatorio e 4 mictorios (nao inclui mobilizacao/desmobilizacao)</t>
  </si>
  <si>
    <t xml:space="preserve">locacao de container 2,30 x 4,30 m, alt. 2,50 m, para sanitario, com 3 bacias, 4 chuveiros, 1 lavatorio e 1 mictorio (nao inclui mobilizacao/desmobilizacao)</t>
  </si>
  <si>
    <t xml:space="preserve">locacao de container 2,30 x 6,00 m, alt. 2,50 m, com 1 sanitario, para escritorio, completo, sem divisorias internas (nao inclui mobilizacao/desmobilizacao)</t>
  </si>
  <si>
    <t xml:space="preserve">locacao de container 2,30 x 6,00 m, alt. 2,50 m, para escritorio, sem divisorias internas e sem sanitario (nao inclui mobilizacao/desmobilizacao)</t>
  </si>
  <si>
    <t xml:space="preserve">locacao de container 2,30 x 6,00 m, alt. 2,50 m, para sanitario, com 4 bacias, 8 chuveiros,1 lavatorio e 1 mictorio (nao inclui mobilizacao/desmobilizacao)</t>
  </si>
  <si>
    <t xml:space="preserve">locacao de cruzeta, simples, para escora metalica, comprimento entre 50 a 60 cm, para escora de 1,80 a 3,20 metros e tubo externo ate 48 mm de diametro</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</si>
  <si>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</si>
  <si>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</si>
  <si>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</si>
  <si>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</si>
  <si>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locacao de grupo gerador de *260* kva, diesel rebocavel, acionamento manual</t>
  </si>
  <si>
    <t xml:space="preserve">locacao de nivel optico, com precisao de 0,7 mm, aumento de 32x</t>
  </si>
  <si>
    <t xml:space="preserve">locacao de teodolito eletronico, precisao angular de 5 a 7 segundos, incluindo tripe</t>
  </si>
  <si>
    <t xml:space="preserve">locacao de torre metalica completa para uma carga de 8 tf (80 kn) e pe direito de 6 m, incluindo modulos, diagonais, sapatas e forcados</t>
  </si>
  <si>
    <t xml:space="preserve">locacao de viga sanduiche metalica vazada para travamento de pilares, altura de *8* cm, largura de *6* cm e extensao de 2 m</t>
  </si>
  <si>
    <t xml:space="preserve">lona plastica extra forte preta, e = 200 micra</t>
  </si>
  <si>
    <t xml:space="preserve">lona plastica pesada preta, e = 150 micra</t>
  </si>
  <si>
    <t xml:space="preserve">lubrificante redutor de torque e arrasto de alto desempenho, para perfuracao horizontal direcional, hdd</t>
  </si>
  <si>
    <t xml:space="preserve">luminaria aberta p/ iluminacao publica, tipo x-57 peterco ou equiv</t>
  </si>
  <si>
    <t xml:space="preserve">luminaria arandela tipo meia-lua com vidro fosco *30 x 15* cm, para 1 lampada, base e27, potencia maxima 40/60 w (nao inclui lampada)</t>
  </si>
  <si>
    <t xml:space="preserve">luminaria de emergencia 30 leds, potencia 2 w, bateria de litio, autonomia de 6 horas</t>
  </si>
  <si>
    <t xml:space="preserve">luminaria de led para iluminacao publica, de 138 w ate 180 w, involucro em aluminio ou aco inox</t>
  </si>
  <si>
    <t xml:space="preserve">luminaria de led para iluminacao publica, de 181 w ate 239 w, involucro em aluminio ou aco inox</t>
  </si>
  <si>
    <t xml:space="preserve">luminaria de led para iluminacao publica, de 240 w ate 350 w, involucro em aluminio ou aco inox</t>
  </si>
  <si>
    <t xml:space="preserve">luminaria de led para iluminacao publica, de 33 w ate 50 w, involucro em aluminio ou aco inox</t>
  </si>
  <si>
    <t xml:space="preserve">luminaria de led para iluminacao publica, de 51 w ate 67 w, involucro em aluminio ou aco inox</t>
  </si>
  <si>
    <t xml:space="preserve">luminaria de led para iluminacao publica, de 68 w ate 97 w, involucro em aluminio ou aco inox</t>
  </si>
  <si>
    <t xml:space="preserve">luminaria de led para iluminacao publica, de 98 w ate 137 w, involucro em aluminio ou aco inox</t>
  </si>
  <si>
    <t xml:space="preserve">luminaria de sobrepor em chapa de aco com aletas plasticas, para 1 lampada, base e27, potencia maxima 40/60 w (nao inclui lampada)</t>
  </si>
  <si>
    <t xml:space="preserve">luminaria de sobrepor em chapa de aco com aletas plasticas, para 2 lampadas, base e27, potencia maxima 40/60 w (nao inclui lampadas)</t>
  </si>
  <si>
    <t xml:space="preserve">luminaria de sobrepor em chapa de aco para 1 lampada fluorescente de *36* w, aletada, completa (lampada e reator inclusos)</t>
  </si>
  <si>
    <t xml:space="preserve">luminaria de teto plafon/plafonier em plastico com base e27, potencia maxima 60 w (nao inclui lampada)</t>
  </si>
  <si>
    <t xml:space="preserve">luminaria dupla p/sinalizacao, tipo wetzel as-2/110 ou equiv</t>
  </si>
  <si>
    <t xml:space="preserve">luminaria led plafon redondo de sobrepor bivolt 12/13 w, d = *17* cm</t>
  </si>
  <si>
    <t xml:space="preserve">luminaria led refletor retangular bivolt, luz branca, 10 w</t>
  </si>
  <si>
    <t xml:space="preserve">luminaria led refletor retangular bivolt, luz branca, 30 w</t>
  </si>
  <si>
    <t xml:space="preserve">luminaria led refletor retangular bivolt, luz branca, 50 w</t>
  </si>
  <si>
    <t xml:space="preserve">luminaria plafon redondo com vidro fosco diametro *25* cm, para 1 lampada, base e27, potencia maxima 40/60 w (nao inclui lampada)</t>
  </si>
  <si>
    <t xml:space="preserve">luminaria plafon redondo com vidro fosco diametro *30* cm, para 2 lampadas, base e27, potencia maxima 40/60 w (nao inclui lampadas)</t>
  </si>
  <si>
    <t xml:space="preserve">luminaria prova de tempo peterco y.31/1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</si>
  <si>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</si>
  <si>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 xml:space="preserve">luminaria spot de sobrepor em aluminio com aleta plastica para 1 lampada, base e27, potencia maxima 40/60 w (nao inclui lampada)</t>
  </si>
  <si>
    <t xml:space="preserve">luminaria spot de sobrepor em aluminio com aleta plastica para 2 lampadas, base e27, potencia maxima 40/60 w (nao inclui lampada)</t>
  </si>
  <si>
    <t xml:space="preserve">luminaria tipo tartaruga a prova de tempo, gases, vapor e po, em aluminio, com grade, base e27, potencia maxima 100 w (nao inclui lampada)</t>
  </si>
  <si>
    <t xml:space="preserve">luminaria tipo tartaruga para area externa em aluminio, com grade, para 1 lampada, base e27, potencia maxima 40/60 w (nao inclui lampada)</t>
  </si>
  <si>
    <t xml:space="preserve">luva cpvc, soldavel, 114 mm, para agua quente predial</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</si>
  <si>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</si>
  <si>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</si>
  <si>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</si>
  <si>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</si>
  <si>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</si>
  <si>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luva cpvc, soldavel, 54 mm, para agua quente predial</t>
  </si>
  <si>
    <t xml:space="preserve">luva cpvc, soldavel, 73 mm, para agua quente predial</t>
  </si>
  <si>
    <t xml:space="preserve">luva cpvc, soldavel, 89 mm, para agua quente predial</t>
  </si>
  <si>
    <t xml:space="preserve">luva de borracha isolante para alta tensao, resistente a ozonio, tensao de ensaio 2,5 kv (par)</t>
  </si>
  <si>
    <t xml:space="preserve">luva de cobre sem anel de solda, bolsa x bolsa, 104 mm</t>
  </si>
  <si>
    <t xml:space="preserve">luva de cobre sem anel de solda, bolsa x bolsa, 15 mm</t>
  </si>
  <si>
    <t xml:space="preserve">luva de cobre sem anel de solda, bolsa x bolsa, 22 mm</t>
  </si>
  <si>
    <t xml:space="preserve">luva de cobre sem anel de solda, bolsa x bolsa, 28 mm</t>
  </si>
  <si>
    <t xml:space="preserve">luva de cobre sem anel de solda, bolsa x bolsa, 35 mm</t>
  </si>
  <si>
    <t xml:space="preserve">luva de cobre sem anel de solda, bolsa x bolsa, 42 mm</t>
  </si>
  <si>
    <t xml:space="preserve">luva de cobre sem anel de solda, bolsa x bolsa, 54 mm</t>
  </si>
  <si>
    <t xml:space="preserve">luva de cobre sem anel de solda, bolsa x bolsa, 66 mm</t>
  </si>
  <si>
    <t xml:space="preserve">luva de cobre sem anel de solda, bolsa x bolsa, 79 mm</t>
  </si>
  <si>
    <t xml:space="preserve">luva de correr com travas defofo, pvc, je, dn 100 mm</t>
  </si>
  <si>
    <t xml:space="preserve">luva de correr com travas defofo, pvc, je, dn 150 mm</t>
  </si>
  <si>
    <t xml:space="preserve">luva de correr com travas defofo, pvc, je, dn 200 mm</t>
  </si>
  <si>
    <t xml:space="preserve">luva de correr com travas defofo, pvc, je, dn 250 mm</t>
  </si>
  <si>
    <t xml:space="preserve">luva de correr com travas defofo, pvc, je, dn 300 mm</t>
  </si>
  <si>
    <t xml:space="preserve">luva de correr para tubo roscavel, pvc, 1 1/2", para agua fria predial</t>
  </si>
  <si>
    <t xml:space="preserve">luva de correr para tubo roscavel, pvc, 1/2", para agua fria predial</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</si>
  <si>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</si>
  <si>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</si>
  <si>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</si>
  <si>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</si>
  <si>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luva de correr para tubo soldavel, pvc, 40 mm, para agua fria predial</t>
  </si>
  <si>
    <t xml:space="preserve">luva de correr para tubo soldavel, pvc, 50 mm, para agua fria predial</t>
  </si>
  <si>
    <t xml:space="preserve">luva de correr para tubo soldavel, pvc, 60 mm, para agua fria predial</t>
  </si>
  <si>
    <t xml:space="preserve">luva de correr pvc pba, je, dn 100 / de 110 mm, para rede de agua</t>
  </si>
  <si>
    <t xml:space="preserve">luva de correr pvc pba, je, dn 50 / de 60 mm, para rede de agua</t>
  </si>
  <si>
    <t xml:space="preserve">luva de correr pvc pba, je, dn 75 / de 85 mm, para rede de agua</t>
  </si>
  <si>
    <t xml:space="preserve">luva de correr pvc, je, dn 250 mm, para rede coletora de esgoto</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</si>
  <si>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</si>
  <si>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</si>
  <si>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</si>
  <si>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</si>
  <si>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luva de correr, cpvc, soldavel, 42 mm, para agua quente predial</t>
  </si>
  <si>
    <t xml:space="preserve">luva de correr, pvc serie r, 100 mm, para esgoto predial</t>
  </si>
  <si>
    <t xml:space="preserve">luva de correr, pvc serie r, 150 mm, para esgoto predial</t>
  </si>
  <si>
    <t xml:space="preserve">luva de correr, pvc serie r, 75 mm, para esgoto predial</t>
  </si>
  <si>
    <t xml:space="preserve">luva de correr, pvc, dn 100 mm, para esgoto predial</t>
  </si>
  <si>
    <t xml:space="preserve">luva de correr, pvc, dn 50 mm, para esgoto predial</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</si>
  <si>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</si>
  <si>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</si>
  <si>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</si>
  <si>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</si>
  <si>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t>
  </si>
  <si>
    <t xml:space="preserve">luva de ferro galvanizado, com rosca bsp, de 1/2"</t>
  </si>
  <si>
    <t xml:space="preserve">luva de ferro galvanizado, com rosca bsp, de 2 1/2"</t>
  </si>
  <si>
    <t xml:space="preserve">luva de ferro galvanizado, com rosca bsp, de 2"</t>
  </si>
  <si>
    <t xml:space="preserve">luva de ferro galvanizado, com rosca bsp, de 3"</t>
  </si>
  <si>
    <t xml:space="preserve">luva de ferro galvanizado, com rosca bsp, de 3/4"</t>
  </si>
  <si>
    <t xml:space="preserve">luva de ferro galvanizado, com rosca bsp, de 4"</t>
  </si>
  <si>
    <t xml:space="preserve">luva de ferro galvanizado, com rosca bsp, de 5"</t>
  </si>
  <si>
    <t xml:space="preserve">luva de ferro galvanizado, com rosca bsp, de 6"</t>
  </si>
  <si>
    <t xml:space="preserve">luva de latex multiuso amarela forrada</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</si>
  <si>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</si>
  <si>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</si>
  <si>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</si>
  <si>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</si>
  <si>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</si>
  <si>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</si>
  <si>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</si>
  <si>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</si>
  <si>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t>
  </si>
  <si>
    <t xml:space="preserve">luva de reducao de ferro galvanizado, com rosca bsp, de 1 1/2" x 1/2"</t>
  </si>
  <si>
    <t xml:space="preserve">luva de reducao de ferro galvanizado, com rosca bsp, de 1 1/2" x 3/4"</t>
  </si>
  <si>
    <t xml:space="preserve">luva de reducao de ferro galvanizado, com rosca bsp, de 1 1/4" x 1"</t>
  </si>
  <si>
    <t xml:space="preserve">luva de reducao de ferro galvanizado, com rosca bsp, de 1 1/4" x 1/2"</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</si>
  <si>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</si>
  <si>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</si>
  <si>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</si>
  <si>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</si>
  <si>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</si>
  <si>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</si>
  <si>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</si>
  <si>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</si>
  <si>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 x 1 1/2"</t>
  </si>
  <si>
    <t xml:space="preserve">luva de reducao de ferro galvanizado, com rosca bsp, de 3" x 2 1/2"</t>
  </si>
  <si>
    <t xml:space="preserve">luva de reducao de ferro galvanizado, com rosca bsp, de 3" x 2"</t>
  </si>
  <si>
    <t xml:space="preserve">luva de reducao de ferro galvanizado, com rosca bsp, de 3/4" x 1/2"</t>
  </si>
  <si>
    <t xml:space="preserve">luva de reducao de ferro galvanizado, com rosca bsp, de 4" x 2 1/2"</t>
  </si>
  <si>
    <t xml:space="preserve">luva de reducao de ferro galvanizado, com rosca bsp, de 4" x 2"</t>
  </si>
  <si>
    <t xml:space="preserve">luva de reducao de ferro galvanizado, com rosca bsp, de 4" x 3"</t>
  </si>
  <si>
    <t xml:space="preserve">luva de reducao em aco carbono, com encaixe para solda dn sw, pressao 3.000 lbs, 3/4" x 1/2"</t>
  </si>
  <si>
    <t xml:space="preserve">luva de reducao em aco carbono, com encaixe para solda dn sw, pressao 3.000 lbs, dn 1 1/2" x 1 1/4"</t>
  </si>
  <si>
    <t xml:space="preserve">luva de reducao em aco carbono, com encaixe para solda dn sw, pressao 3.000 lbs, dn 1 1/4" x 1"</t>
  </si>
  <si>
    <t xml:space="preserve">luva de reducao em aco carbono, com encaixe para solda dn sw, pressao 3.000 lbs, dn 1" x 3/4"</t>
  </si>
  <si>
    <t xml:space="preserve">luva de reducao em aco carbono, com encaixe para solda dn sw, pressao 3.000 lbs, dn 2 1/2" x 2"</t>
  </si>
  <si>
    <t xml:space="preserve">luva de reducao em aco carbono, com encaixe para solda dn sw, pressao 3.000 lbs, dn 2" x 1 1/2"</t>
  </si>
  <si>
    <t xml:space="preserve">luva de reducao em aco carbono, com encaixe para solda dn sw, pressao 3.000 lbs, dn 3" x 2 1/2"</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</si>
  <si>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</si>
  <si>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</si>
  <si>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</si>
  <si>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</si>
  <si>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luva de reducao soldavel, pvc, 40 mm x 32 mm, para agua fria predial</t>
  </si>
  <si>
    <t xml:space="preserve">luva de reducao soldavel, pvc, 60 mm x 50 mm, para agua fria predial</t>
  </si>
  <si>
    <t xml:space="preserve">luva de reducao, soldavel, pvc, 50 x 25 mm, para agua fria predial</t>
  </si>
  <si>
    <t xml:space="preserve">luva de transicao de cpvc x pvc, soldavel, 22 x 25 mm, para agua quente</t>
  </si>
  <si>
    <t xml:space="preserve">luva de transicao, cpvc, 15 mm x 1/2", para agua quente predial</t>
  </si>
  <si>
    <t xml:space="preserve">luva de transicao, cpvc, 22 mm x 1/2", para agua quente</t>
  </si>
  <si>
    <t xml:space="preserve">luva de transicao, cpvc, soldavel, 42 mm x 1 1/2", para agua quente</t>
  </si>
  <si>
    <t xml:space="preserve">luva de transicao, cpvc, soldavel, 54 mm x 2", para agua quente predial</t>
  </si>
  <si>
    <t xml:space="preserve">luva em aco carbono, soldavel, pressao 3.000 lbs, dn 1 1/2"</t>
  </si>
  <si>
    <t xml:space="preserve">luva em aco carbono, soldavel, pressao 3.000 lbs, dn 1 1/4"</t>
  </si>
  <si>
    <t xml:space="preserve">luva em aco carbono, soldavel, pressao 3.000 lbs, dn 1"</t>
  </si>
  <si>
    <t xml:space="preserve">luva em aco carbono, soldavel, pressao 3.000 lbs, dn 1/2"</t>
  </si>
  <si>
    <t xml:space="preserve">luva em aco carbono, soldavel, pressao 3.000 lbs, dn 2 1/2"</t>
  </si>
  <si>
    <t xml:space="preserve">luva em aco carbono, soldavel, pressao 3.000 lbs, dn 2"</t>
  </si>
  <si>
    <t xml:space="preserve">luva em aco carbono, soldavel, pressao 3.000 lbs, dn 3"</t>
  </si>
  <si>
    <t xml:space="preserve">luva em aco carbono, soldavel, pressao 3.000 lbs, dn 3/4"</t>
  </si>
  <si>
    <t xml:space="preserve">luva em pvc rigido roscavel, de 1 1/2", para eletroduto</t>
  </si>
  <si>
    <t xml:space="preserve">luva em pvc rigido roscavel, de 1 1/4", para eletroduto</t>
  </si>
  <si>
    <t xml:space="preserve">luva em pvc rigido roscavel, de 1", para eletroduto</t>
  </si>
  <si>
    <t xml:space="preserve">luva em pvc rigido roscavel, de 1/2", para eletroduto</t>
  </si>
  <si>
    <t xml:space="preserve">luva em pvc rigido roscavel, de 2 1/2", para eletroduto</t>
  </si>
  <si>
    <t xml:space="preserve">luva em pvc rigido roscavel, de 2", para eletroduto</t>
  </si>
  <si>
    <t xml:space="preserve">luva em pvc rigido roscavel, de 3", para eletroduto</t>
  </si>
  <si>
    <t xml:space="preserve">luva em pvc rigido roscavel, de 3/4", para eletroduto</t>
  </si>
  <si>
    <t xml:space="preserve">luva em pvc rigido roscavel, de 4", para eletroduto</t>
  </si>
  <si>
    <t xml:space="preserve">luva para eletroduto, em aco galvanizado eletrolitico, com rosca, diametro de 100 mm (4")</t>
  </si>
  <si>
    <t xml:space="preserve">luva para eletroduto, em aco galvanizado eletrolitico, com rosca, diametro de 15 mm (1/2")</t>
  </si>
  <si>
    <t xml:space="preserve">luva para eletroduto, em aco galvanizado eletrolitico, com rosca, diametro de 20 mm (3/4")</t>
  </si>
  <si>
    <t xml:space="preserve">luva para eletroduto, em aco galvanizado eletrolitico, com rosca, diametro de 25 mm (1")</t>
  </si>
  <si>
    <t xml:space="preserve">luva para eletroduto, em aco galvanizado eletrolitico, com rosca, diametro de 32 mm (1 1/4")</t>
  </si>
  <si>
    <t xml:space="preserve">luva para eletroduto, em aco galvanizado eletrolitico, com rosca, diametro de 40 mm (1 1/2")</t>
  </si>
  <si>
    <t xml:space="preserve">luva para eletroduto, em aco galvanizado eletrolitico, com rosca, diametro de 65 mm (2 1/2")</t>
  </si>
  <si>
    <t xml:space="preserve">luva para eletroduto, em aco galvanizado eletrolitico, com rosca, diametro de 80 mm (3")</t>
  </si>
  <si>
    <t xml:space="preserve">luva para eletroduto, em aco galvanizado eletrolitico, com rosca,diametro de 50 mm (2")</t>
  </si>
  <si>
    <t xml:space="preserve">luva para perfuratriz de esteira t38, d = 1 1/2"</t>
  </si>
  <si>
    <t xml:space="preserve">luva passante de cobre sem anel de solda, bolsa 15 mm</t>
  </si>
  <si>
    <t xml:space="preserve">luva passante de cobre sem anel de solda, bolsa 22 mm</t>
  </si>
  <si>
    <t xml:space="preserve">luva passante de cobre sem anel de solda, bolsa 28 mm</t>
  </si>
  <si>
    <t xml:space="preserve">luva passante de cobre sem anel de solda, bolsa 35 mm</t>
  </si>
  <si>
    <t xml:space="preserve">luva passante de cobre sem anel de solda, bolsa 42 mm</t>
  </si>
  <si>
    <t xml:space="preserve">luva passante de cobre sem anel de solda, bolsa 54 mm</t>
  </si>
  <si>
    <t xml:space="preserve">luva passante de cobre sem anel de solda, bolsa 66 mm</t>
  </si>
  <si>
    <t xml:space="preserve">luva pvc soldavel, 110 mm, para agua fria predial</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</si>
  <si>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</si>
  <si>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</si>
  <si>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</si>
  <si>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</si>
  <si>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</si>
  <si>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</si>
  <si>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</si>
  <si>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</si>
  <si>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luva pvc, roscavel, 1 1/2", agua fria predial</t>
  </si>
  <si>
    <t xml:space="preserve">luva pvc, roscavel, 1", agua fria predial</t>
  </si>
  <si>
    <t xml:space="preserve">luva pvc, roscavel, 1/2", agua fria predial</t>
  </si>
  <si>
    <t xml:space="preserve">luva pvc, roscavel, 3/4", agua fria predial</t>
  </si>
  <si>
    <t xml:space="preserve">luva raspa de couro, cano curto (punho *7* cm)</t>
  </si>
  <si>
    <t xml:space="preserve">luva simples ppr, f/f, soldavel, dn 110 mm, para agua quente predial</t>
  </si>
  <si>
    <t xml:space="preserve">luva simples ppr, f/f, soldavel, dn 20 mm, para agua quente predial</t>
  </si>
  <si>
    <t xml:space="preserve">luva simples ppr, f/f, soldavel, dn 25 mm, para agua quente predial</t>
  </si>
  <si>
    <t xml:space="preserve">luva simples ppr, f/f, soldavel, dn 32 mm, para agua quente predial</t>
  </si>
  <si>
    <t xml:space="preserve">luva simples ppr, f/f, soldavel, dn 40 mm, para agua quente predial</t>
  </si>
  <si>
    <t xml:space="preserve">luva simples ppr, f/f, soldavel, dn 50 mm, para agua quente predial</t>
  </si>
  <si>
    <t xml:space="preserve">luva simples ppr, f/f, soldavel, dn 63 mm, para agua quente predial</t>
  </si>
  <si>
    <t xml:space="preserve">luva simples ppr, f/f, soldavel, dn 75 mm, para agua quente predial</t>
  </si>
  <si>
    <t xml:space="preserve">luva simples ppr, f/f, soldavel, dn 90 mm, para agua quente predial</t>
  </si>
  <si>
    <t xml:space="preserve">luva simples pvc pba, je, dn 100 / de 110 mm, para rede de agua</t>
  </si>
  <si>
    <t xml:space="preserve">luva simples pvc pba, je, dn 50 / de 60 mm, para rede de agua</t>
  </si>
  <si>
    <t xml:space="preserve">luva simples pvc pba, je, dn 75 / de 85 mm, para rede de agua</t>
  </si>
  <si>
    <t xml:space="preserve">luva simples, pvc serie r, 100 mm, para esgoto predial</t>
  </si>
  <si>
    <t xml:space="preserve">luva simples, pvc serie r, 150 mm, para esgoto predial</t>
  </si>
  <si>
    <t xml:space="preserve">luva simples, pvc serie r, 40 mm, para esgoto predial</t>
  </si>
  <si>
    <t xml:space="preserve">luva simples, pvc serie r, 50 mm, para esgoto predial</t>
  </si>
  <si>
    <t xml:space="preserve">luva simples, pvc serie r, 75 mm, para esgoto predial</t>
  </si>
  <si>
    <t xml:space="preserve">luva simples, pvc, soldavel, dn 100 mm, serie normal, para esgoto predial</t>
  </si>
  <si>
    <t xml:space="preserve">luva simples, pvc, soldavel, dn 150 mm, serie normal, para esgoto predial</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</si>
  <si>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</si>
  <si>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</si>
  <si>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</si>
  <si>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</si>
  <si>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</si>
  <si>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</si>
  <si>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luva soldavel com bucha de latao, pvc, 32 mm x 1"</t>
  </si>
  <si>
    <t xml:space="preserve">luva soldavel com rosca, pvc, 20 mm x 1/2", para agua fria predial</t>
  </si>
  <si>
    <t xml:space="preserve">luva soldavel com rosca, pvc, 25 mm x 1/2", para agua fria predial</t>
  </si>
  <si>
    <t xml:space="preserve">luva soldavel com rosca, pvc, 25 mm x 3/4", para agua fria predial</t>
  </si>
  <si>
    <t xml:space="preserve">luva soldavel com rosca, pvc, 32 mm x 1", para agua fria predial</t>
  </si>
  <si>
    <t xml:space="preserve">luva soldavel com rosca, pvc, 40 mm x 1 1/4", para agua fria predial</t>
  </si>
  <si>
    <t xml:space="preserve">luva soldavel com rosca, pvc, 50 mm x 1 1/2", para agua fria predial</t>
  </si>
  <si>
    <t xml:space="preserve">luva, pead pe 100, de 125 mm, para eletrofusao</t>
  </si>
  <si>
    <t xml:space="preserve">luva, pead pe 100, de 20 mm, para eletrofusao</t>
  </si>
  <si>
    <t xml:space="preserve">luva, pead pe 100, de 200 mm, para eletrofusao</t>
  </si>
  <si>
    <t xml:space="preserve">luva, pead pe 100, de 32 mm, para eletrofusao</t>
  </si>
  <si>
    <t xml:space="preserve">luva, pead pe 100, de 400 mm, para eletrofusao</t>
  </si>
  <si>
    <t xml:space="preserve">luva, pead pe 100, de 63 mm, para eletrofusao</t>
  </si>
  <si>
    <t xml:space="preserve">luva/uniao de reducao metalica, para conexao com anel deslizante, dn 20 x 16 mm, em tubo pex para inst. agua quente/fria</t>
  </si>
  <si>
    <t xml:space="preserve">luva/uniao de reducao metalica, para conexao com anel deslizante, dn 25 x 16 mm, em tubo pex para inst. agua quente/fria</t>
  </si>
  <si>
    <t xml:space="preserve">luva/uniao de reducao metalica, para conexao com anel deslizante, dn 25 x 20 mm, em tubo pex para inst. agua quente/fria</t>
  </si>
  <si>
    <t xml:space="preserve">luva/uniao de reducao metalica, para conexao com anel deslizante, dn 32 x 25 mm, em tubo pex para inst. agua quente/fria</t>
  </si>
  <si>
    <t xml:space="preserve">luva/uniao de reducao, plastica, para conexao com crimpagem, dn 20 x 16 mm, em tubo pex para inst. agua quente/fria</t>
  </si>
  <si>
    <t xml:space="preserve">luva/uniao de reducao, plastica, para conexao com crimpagem, dn 25 x 16 mm, em tubo pex para inst. agua quente/fria</t>
  </si>
  <si>
    <t xml:space="preserve">luva/uniao de reducao, plastica, para conexao com crimpagem, dn 32 x 25 mm, em tubo pex para inst. agua quente/fria</t>
  </si>
  <si>
    <t xml:space="preserve">luva/uniao metalica, para conexao com anel deslizante, dn 16 mm, em tubo pex para inst. agua quente/fria</t>
  </si>
  <si>
    <t xml:space="preserve">luva/uniao metalica, para conexao com anel deslizante, dn 20 mm, em tubo pex para inst. agua quente/fria</t>
  </si>
  <si>
    <t xml:space="preserve">luva/uniao metalica, para conexao com anel deslizante, dn 25 mm, em tubo pex para inst. agua quente/fria</t>
  </si>
  <si>
    <t xml:space="preserve">luva/uniao metalica, para conexao com anel deslizante, dn 32 mm, em tubo pex para inst. agua quente/fria</t>
  </si>
  <si>
    <t xml:space="preserve">luva/uniao, plastica, para conexao com crimpagem, dn 16 mm, em tubo pex para inst. agua quente/fria</t>
  </si>
  <si>
    <t xml:space="preserve">luva/uniao, plastica, para conexao com crimpagem, dn 20 mm, em tubo pex para inst. agua quente/fria</t>
  </si>
  <si>
    <t xml:space="preserve">luva/uniao, plastica, para conexao com crimpagem, dn 25 mm, em tubo pex para inst. agua quente/fria</t>
  </si>
  <si>
    <t xml:space="preserve">luva/uniao, plastica, para conexao com crimpagem, dn 32 mm, em tubo pex para inst. agua quente/fria</t>
  </si>
  <si>
    <t xml:space="preserve">luvas de pvc, com comprimento de *35* cm, forradas, acabamento aspero antiderrapante na face palmar</t>
  </si>
  <si>
    <t xml:space="preserve">macaneta alavanca reta oca, em zamac com acabamento cromado, comprimento aprox de 15 cm</t>
  </si>
  <si>
    <t xml:space="preserve">macaneta alavanca, reta simples / oca, cromada, comprimento de 10 a 16 cm, acabamento padrao popular - somente macanetas</t>
  </si>
  <si>
    <t xml:space="preserve">macaneta bola, em zamac com acabamento cromado, diametro de aprox 2 1/2"</t>
  </si>
  <si>
    <t xml:space="preserve">macarico de solda 201 para extensao glp ou acetileno</t>
  </si>
  <si>
    <t xml:space="preserve">macariqueiro (horista)</t>
  </si>
  <si>
    <t xml:space="preserve">macariqueiro (mensalista)</t>
  </si>
  <si>
    <t xml:space="preserve">madeira rolica tratada, d = 12 a 15 cm, h = 3,00 m, em eucalipto ou equivalente da regiao</t>
  </si>
  <si>
    <t xml:space="preserve">madeira rolica tratada, d = 16 a 20 cm, h = 6,00 m, em eucalipto ou equivalente da regiao</t>
  </si>
  <si>
    <t xml:space="preserve">madeira rolica tratada, d = 25 a 29 cm, h = 6,50 m, em eucalipto ou equivalente da regiao</t>
  </si>
  <si>
    <t xml:space="preserve">madeira rolica tratada, d = 30 a 34 cm, h = 6,50 m, em eucalipto ou equivalente da regiao</t>
  </si>
  <si>
    <t xml:space="preserve">madeira serrada em pinus, mista ou equivalente da regiao - bruta</t>
  </si>
  <si>
    <t xml:space="preserve">mangote de seguranca em raspa de couro</t>
  </si>
  <si>
    <t xml:space="preserve">mangueira cristal trancada, pvc com reforco, com pressao de trabalho (pt) 250 lbs/pol2, de 3/4" x *2,8* mm</t>
  </si>
  <si>
    <t xml:space="preserve">mangueira cristal trancada, pvc com reforco, pressao de trabalho (pt) 250 lbs/pol2, de 1" x *3,1*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</si>
  <si>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</si>
  <si>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</si>
  <si>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</si>
  <si>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</si>
  <si>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cristal, lisa, pvc transparente, 3/8" x 1,5 mm</t>
  </si>
  <si>
    <t xml:space="preserve">mangueira cristal, lisa, pvc transparente, 5/16" x 1 mm</t>
  </si>
  <si>
    <t xml:space="preserve">mangueira de incendio, tipo 1, de 1 1/2", comprimento = 15 m, tecido em fio de poliester e tubo interno em borracha sintetica, com unioes engate rapido</t>
  </si>
  <si>
    <t xml:space="preserve">mangueira de incendio, tipo 1, de 1 1/2", comprimento = 20 m, tecido em fio de poliester e tubo interno em borracha sintetica, com unioes engate rapido</t>
  </si>
  <si>
    <t xml:space="preserve">mangueira de incendio, tipo 1, de 1 1/2", comprimento = 25 m, tecido em fio de poliester e tubo interno em borracha sintetica, com unioes engate rapido</t>
  </si>
  <si>
    <t xml:space="preserve">mangueira de incendio, tipo 1, de 1 1/2", comprimento = 30 m, tecido em fio de poliester e tubo interno em borracha sintetica, com unioes engate rapido</t>
  </si>
  <si>
    <t xml:space="preserve">mangueira de incendio, tipo 2, de 1 1/2", comprimento = 15 m, tecido em fio de poliester e tubo interno em borracha sintetica, com unioes engate rapido</t>
  </si>
  <si>
    <t xml:space="preserve">mangueira de incendio, tipo 2, de 1 1/2", comprimento = 20 m, tecido em fio de poliester e tubo interno em borracha sintetica, com unioes</t>
  </si>
  <si>
    <t xml:space="preserve">mangueira de incendio, tipo 2, de 1 1/2", comprimento = 25 m, tecido em fio de poliester e tubo interno em borracha sintetica, com unioes</t>
  </si>
  <si>
    <t xml:space="preserve">mangueira de incendio, tipo 2, de 1 1/2", comprimento = 30 m, tecido em fio de poliester e tubo interno em borracha sintetica, com unioes</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</si>
  <si>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</si>
  <si>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</si>
  <si>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mangueira de incendio, tipo 2, de 2 1/2", comprimento = 25 m, tecido em fio de poliester e tubo interno em borracha sintetica, com unioes engate rapido</t>
  </si>
  <si>
    <t xml:space="preserve">mangueira de incendio, tipo 2, de 2 1/2", comprimento = 30 m, tecido em fio de poliester e tubo interno em borracha sintetica, com unioes engate rapido</t>
  </si>
  <si>
    <t xml:space="preserve">mangueira de pvc flexivel, tipo flat/achatada, d = 1 1/2" (40 mm), para conducao de agua, servicos leves e medios</t>
  </si>
  <si>
    <t xml:space="preserve">mangueira flexivel transparente com espiral azul, em pvc, diam. 1" (25 mm), para servicos leves de succao e descarga</t>
  </si>
  <si>
    <t xml:space="preserve">mangueira flexivel transparente com espiral azul, em pvc, diam. 2" (50 mm), para servicos leves de succao e descarga</t>
  </si>
  <si>
    <t xml:space="preserve">mangueira flexivel transparente com espiral azul, em pvc, diam. 4" (100 mm), para servicos leves de succao e descarga</t>
  </si>
  <si>
    <t xml:space="preserve">mangueira para ar e agua de pvc/borracha, pressao 300 psi, diametro de 1 polegada</t>
  </si>
  <si>
    <t xml:space="preserve">mangueira para gas - glp, pvc, trancada, diametro de 3/8", comprimento de 1m (normatizada)</t>
  </si>
  <si>
    <t xml:space="preserve">manipulador telescopico, potencia de 85 hp, capacidade de carga de 3.500 kg, altura maxima de elevacao de 12,3 m</t>
  </si>
  <si>
    <t xml:space="preserve">manometro com caixa em aco pintado, escala *10* kgf/cm2 (*10* bar), diametro nominal de *63* mm, conexao de 1/4"</t>
  </si>
  <si>
    <t xml:space="preserve">manometro com caixa em aco pintado, escala *10* kgf/cm2 (*10* bar), diametro nominal de 100 mm, conexao de 1/2"</t>
  </si>
  <si>
    <t xml:space="preserve">manta / lencol de borracha, sbr, antirruido, e = 5 mm</t>
  </si>
  <si>
    <t xml:space="preserve">manta aluminizada 1 face para subcobertura, e = *1* mm</t>
  </si>
  <si>
    <t xml:space="preserve">manta aluminizada nas duas faces, para subcobertura, e = *2* mm</t>
  </si>
  <si>
    <t xml:space="preserve">manta antirruido de poliester (pet) para contrapiso e = *8* mm</t>
  </si>
  <si>
    <t xml:space="preserve">manta asfaltica elastomerica em poliester 3 mm, tipo iii, classe b, acabamento pp (nbr 9952)</t>
  </si>
  <si>
    <t xml:space="preserve">manta asfaltica elastomerica em poliester 4 mm, tipo iii, classe b, acabamento pp (nbr 9952)</t>
  </si>
  <si>
    <t xml:space="preserve">manta asfaltica elastomerica em poliester 5 mm, tipo iii, classe b, acabamento pp (nbr 9952)</t>
  </si>
  <si>
    <t xml:space="preserve">manta asfaltica elastomerica em poliester aluminizada 3 mm, tipo iii, classe b (nbr 9952)</t>
  </si>
  <si>
    <t xml:space="preserve">manta asfaltica elastomerica tipo glass 3 mm, tipo ii, classe c, acabamento pp (nbr 9952)</t>
  </si>
  <si>
    <t xml:space="preserve">manta de polietileno expandido (pebd) antichamas, e = 8 mm</t>
  </si>
  <si>
    <t xml:space="preserve">manta de polietileno expandido (pebd), e = 5 mm</t>
  </si>
  <si>
    <t xml:space="preserve">manta de polietileno expandido, com 1 face metalizada para subcobertura, e = *5* mm</t>
  </si>
  <si>
    <t xml:space="preserve">manta geotextil tecido de laminetes de polipropileno, resistencia a tracao = *25* kn/m</t>
  </si>
  <si>
    <t xml:space="preserve">manta liquida de base asfaltica modificada com a adicao de elastomeros diluidos em solvente organico, aplicacao a frio (membrana de emulsao asfaltica para impermeabilizacao flexivel)</t>
  </si>
  <si>
    <t xml:space="preserve">manta termoplastica, pead, geomembrana lisa, e = 0,50 mm (nbr 15352)</t>
  </si>
  <si>
    <t xml:space="preserve">manta termoplastica, pead, geomembrana lisa, e = 0,75 mm (nbr 15352)</t>
  </si>
  <si>
    <t xml:space="preserve">manta termoplastica, pead, geomembrana lisa, e = 0,80 mm (nbr 15352)</t>
  </si>
  <si>
    <t xml:space="preserve">manta termoplastica, pead, geomembrana lisa, e = 1,00 mm (nbr 15352)</t>
  </si>
  <si>
    <t xml:space="preserve">manta termoplastica, pead, geomembrana lisa, e = 1,50 mm (nbr 15352)</t>
  </si>
  <si>
    <t xml:space="preserve">manta termoplastica, pead, geomembrana lisa, e = 2,00 mm (nbr 15352)</t>
  </si>
  <si>
    <t xml:space="preserve">manta termoplastica, pead, geomembrana lisa, e = 2,50 mm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</si>
  <si>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</si>
  <si>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</si>
  <si>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</si>
  <si>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manta termoplastica, pead, geomembrana texturizada em ambas as faces, e = 1,00 mm (nbr 15352)</t>
  </si>
  <si>
    <t xml:space="preserve">manta termoplastica, pead, geomembrana texturizada em ambas as faces, e = 1,50 mm (nbr 15352)</t>
  </si>
  <si>
    <t xml:space="preserve">manta termoplastica, pead, geomembrana texturizada em ambas as faces, e = 2,00 mm (nbr 15352)</t>
  </si>
  <si>
    <t xml:space="preserve">manta termoplastica, pead, geomembrana texturizada em ambas as faces, e = 2,50 mm (nbr 15352)</t>
  </si>
  <si>
    <t xml:space="preserve">maquina de 40 mm para fechadura de embutir externa, em aco inox</t>
  </si>
  <si>
    <t xml:space="preserve">maquina de 40 mm para fechadura, para porta de banheiro, em aco inox</t>
  </si>
  <si>
    <t xml:space="preserve">maquina de 40 mm para fechadura, para porta interna, em aco inox</t>
  </si>
  <si>
    <t xml:space="preserve">maquina de 55 mm para fechadura de embutir externa, em aco inox</t>
  </si>
  <si>
    <t xml:space="preserve">maquina de 55 mm para fechadura, para porta de banheiro, em aco inox</t>
  </si>
  <si>
    <t xml:space="preserve">maquina de 55 mm para fechadura, para porta interna, em aco inox</t>
  </si>
  <si>
    <t xml:space="preserve">maquina demarcadora de faixa de trafego a frio, autopropelida, motor diesel 38 hp</t>
  </si>
  <si>
    <t xml:space="preserve">maquina extrusora de concreto para guias e sarjetas, com motor a diesel e potencia de 14 cv</t>
  </si>
  <si>
    <t xml:space="preserve">maquina tipo vaso/tanque/jato de pressao portatil p/ jateamento, controle automatico e remoto, camara de 1 saida, 280 l, diam. *670* mm, bico jato curto venturi 5/16", mangueira 1" de 10 m, completa (valvulas pop up e dosadora, fundo conico etc)</t>
  </si>
  <si>
    <t xml:space="preserve">marceneiro (horista)</t>
  </si>
  <si>
    <t xml:space="preserve">marceneiro (mensalista)</t>
  </si>
  <si>
    <t xml:space="preserve">marmorista / graniteiro (horista)</t>
  </si>
  <si>
    <t xml:space="preserve">marmorista / graniteiro (mensalista)</t>
  </si>
  <si>
    <t xml:space="preserve">marreta de aco, oitavada, 500 g, com cabo de madeira</t>
  </si>
  <si>
    <t xml:space="preserve">martelo de borracha preto 450 g, cabo de madeira *60* mm de diametro</t>
  </si>
  <si>
    <t xml:space="preserve">martelo de pedreiro, 1 corte, em aco, *500* g, comprimento total de *28* cm, com cabo de madeira</t>
  </si>
  <si>
    <t xml:space="preserve">martelo de soldador/picador de solda</t>
  </si>
  <si>
    <t xml:space="preserve">martelo demolidor eletrico, com potencia de 2.000 w, frequencia de 1.000 impactos por minuto, forca de impacto entre 60 e 65 j, peso de 30 kg</t>
  </si>
  <si>
    <t xml:space="preserve">martelo demolidor pneumatico manual, padrao, peso de 32 kg</t>
  </si>
  <si>
    <t xml:space="preserve">martelo demolidor pneumatico manual, peso de 28 kg, com silenciador</t>
  </si>
  <si>
    <t xml:space="preserve">martelo perfurador pneumatico manual, haste 19 x 108 mm, *11* kg</t>
  </si>
  <si>
    <t xml:space="preserve">mascara de seguranca para solda com escudo de celeron e carneira de plastico com regulagem</t>
  </si>
  <si>
    <t xml:space="preserve">mascara de solda automatica, com grau de escurecimento din 9 a 13</t>
  </si>
  <si>
    <t xml:space="preserve">massa acrilica para superficies internas e externas</t>
  </si>
  <si>
    <t xml:space="preserve">massa corrida para superficies de ambientes internos</t>
  </si>
  <si>
    <t xml:space="preserve">massa de rejunte em po para drywall, a base de gesso, secagem rapida, para tratamento de juntas de chapa de gesso (necessita adicao de agua)</t>
  </si>
  <si>
    <t xml:space="preserve">massa de rejunte pronta para tratamento de juntas de chapa de gesso para drywall, sem adicao de agua</t>
  </si>
  <si>
    <t xml:space="preserve">massa epoxi bicomponente (massa + catalisador)</t>
  </si>
  <si>
    <t xml:space="preserve">massa epoxi bicomponente para reparos</t>
  </si>
  <si>
    <t xml:space="preserve">massa para madeira - interior e exterior</t>
  </si>
  <si>
    <t xml:space="preserve">massa para vidro</t>
  </si>
  <si>
    <t xml:space="preserve">massa plastica para marmore/granito</t>
  </si>
  <si>
    <t xml:space="preserve">massa premium para textura lisa de base acrilica, uso interno e externo</t>
  </si>
  <si>
    <t xml:space="preserve">massa premium para textura rustica de base acrilica, cor branca, uso interno e externo</t>
  </si>
  <si>
    <t xml:space="preserve">mastro simples galvanizado diametro nominal 1 1/2"</t>
  </si>
  <si>
    <t xml:space="preserve">mastro simples galvanizado diametro nominal 2"</t>
  </si>
  <si>
    <t xml:space="preserve">mastro telescopico de 4 metros (3 m x dn= 2" + 1 m x dn= 1 1/2")</t>
  </si>
  <si>
    <t xml:space="preserve">mastro telescopico galvanizado 5 metros (3 m x dn= 2" + 2 m x dn= 1 1/2")</t>
  </si>
  <si>
    <t xml:space="preserve">mastro telescopico galvanizado 6 metros (3 m x dn= 2" + 3 m x dn= 1 1/2")</t>
  </si>
  <si>
    <t xml:space="preserve">mastro telescopico galvanizado 7 metros (6 m x dn= 2" + 1 m x dn= 1 1/2")</t>
  </si>
  <si>
    <t xml:space="preserve">mastro telescopico galvanizado 9 metros (6 m x dn= 2" + 3 m x dn= 1 1/2")</t>
  </si>
  <si>
    <t xml:space="preserve">mecanico de equipamentos pesados (horista)</t>
  </si>
  <si>
    <t xml:space="preserve">mecanico de equipamentos pesados (mensalista)</t>
  </si>
  <si>
    <t xml:space="preserve">mecanico de refrigeracao (horista)</t>
  </si>
  <si>
    <t xml:space="preserve">mecanico de refrigeracao (mensalista)</t>
  </si>
  <si>
    <t xml:space="preserve">medidor de nivel estatico e dinamico para poco, comprimento de 200 m</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</si>
  <si>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</si>
  <si>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</si>
  <si>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de concreto estrutural 14 x 19 x 19 cm, fbk 14 mpa (nbr 6136)</t>
  </si>
  <si>
    <t xml:space="preserve">meia canaleta de concreto estrutural 14 x 19 x 19 cm, fbk 4,5 mpa (nbr 6136)</t>
  </si>
  <si>
    <t xml:space="preserve">meio bloco de concreto estrutural 14 x 19 x 14 cm, fbk 14 mpa (nbr 6136)</t>
  </si>
  <si>
    <t xml:space="preserve">meio bloco de concreto estrutural 14 x 19 x 14 cm, fbk 4,5 mpa (nbr 6136)</t>
  </si>
  <si>
    <t xml:space="preserve">meio bloco de concreto estrutural 14 x 19 x 19 cm, fbk 14 mpa (nbr 6136)</t>
  </si>
  <si>
    <t xml:space="preserve">meio bloco de concreto estrutural 14 x 19 x 19 cm, fbk 4,5 mpa (nbr 6136)</t>
  </si>
  <si>
    <t xml:space="preserve">meio bloco de concreto estrutural 14 x 19 x 34 cm, fbk 14 mpa (nbr 6136)</t>
  </si>
  <si>
    <t xml:space="preserve">meio bloco de vedacao de concreto 14 x 19 x 19 cm (classe c - nbr 6136)</t>
  </si>
  <si>
    <t xml:space="preserve">meio bloco de vedacao de concreto 19 x 19 x 19 cm (classe c - nbr 6136)</t>
  </si>
  <si>
    <t xml:space="preserve">meio bloco de vedacao de concreto 9 x 19 x 19 cm (classe c - nbr 6136)</t>
  </si>
  <si>
    <t xml:space="preserve">meio bloco de vedacao de concreto aparente 14 x 19 x 19 cm (classe c - nbr 6136)</t>
  </si>
  <si>
    <t xml:space="preserve">meio bloco de vedacao de concreto aparente 19 x 19 x 19 cm (classe c - nbr 6136)</t>
  </si>
  <si>
    <t xml:space="preserve">meio bloco de vedacao de concreto aparente 9 x 19 x 19 cm (classe c - nbr 6136)</t>
  </si>
  <si>
    <t xml:space="preserve">meio bloco estrutural ceramico de 14 x 19 x 14 cm (l x a x c) e 6,0 mpa</t>
  </si>
  <si>
    <t xml:space="preserve">meio bloco estrutural ceramico de 14 x 19 x 19 cm (l x a x c) e 6,0 mpa</t>
  </si>
  <si>
    <t xml:space="preserve">meio-fio ou guia de concreto pre moldado, comp 1 m, *30 x 10/12* cm (h x l1/l2)</t>
  </si>
  <si>
    <t xml:space="preserve">meio-fio ou guia de concreto pre moldado, comp 80 cm, *30 x 10/10* (h x l1/l2)</t>
  </si>
  <si>
    <t xml:space="preserve">meio-fio ou guia de concreto pre-moldado, comp *39* cm, *19 x 6,5/6,5* cm (h x l1/l2)</t>
  </si>
  <si>
    <t xml:space="preserve">meio-fio ou guia de concreto pre-moldado, comp 1 m, *20 x 12/15* cm (h x l1/l2)</t>
  </si>
  <si>
    <t xml:space="preserve">meio-fio ou guia de concreto pre-moldado, comp 80 cm, *25 x 08/08* cm (h x l1/l2)</t>
  </si>
  <si>
    <t xml:space="preserve">meio-fio ou guia de concreto pre-moldado, tipo chapeu para boca de lobo, dimensoes *1,20* x 0,15 x 0,30 m</t>
  </si>
  <si>
    <t xml:space="preserve">meio-fio ou guia de concreto, pre-moldado, comp 1 m, *30 x 12/15* cm (h x l1/l2)</t>
  </si>
  <si>
    <t xml:space="preserve">meio-fio ou guia de concreto, pre-moldado, comp 1 m, *30 x 15* cm (h x l)</t>
  </si>
  <si>
    <t xml:space="preserve">meio-fio ou guia de concreto, pre-moldado, comp 80 cm, *45 x 12/18* cm (h x l1/l2)</t>
  </si>
  <si>
    <t xml:space="preserve">membrana impermeabilizante a base de poliureia, bicomponente, aplicacao a frio</t>
  </si>
  <si>
    <t xml:space="preserve">membrana impermeabilizante a base de poliuretano</t>
  </si>
  <si>
    <t xml:space="preserve">membrana impermeabilizante acrilica monocomponente</t>
  </si>
  <si>
    <t xml:space="preserve">mesa vibratoria com dimensoes de 2,0 x 1,0 m, com motor eletrico de 2 polos e potencia de 3 cv</t>
  </si>
  <si>
    <t xml:space="preserve">mestre de obras (horista)</t>
  </si>
  <si>
    <t xml:space="preserve">mestre de obras (mensalista)</t>
  </si>
  <si>
    <t xml:space="preserve">metacaulim de alta reatividade/caulim calcinado</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</si>
  <si>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</si>
  <si>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</si>
  <si>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</si>
  <si>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</si>
  <si>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mictorio individual aco inox (aisi 304), e = 0,8 mm, de *50 x 45 x 35* (c x a x p)</t>
  </si>
  <si>
    <t xml:space="preserve">mictorio individual, sifonado, de louca branca, sem complementos</t>
  </si>
  <si>
    <t xml:space="preserve">mictorio individual, sifonado, valvula embutida, de louca branca, sem complementos - padrao alto</t>
  </si>
  <si>
    <t xml:space="preserve">minicaptor, em aco galvanizado a fogo, fixacao com rosca soberba ou mecanica, h=300 mm x dn=10 mm</t>
  </si>
  <si>
    <t xml:space="preserve">minicaptor, em aco galvanizado a fogo, fixacao com rosca soberba ou mecanica, h=600 mm x dn=10 mm</t>
  </si>
  <si>
    <t xml:space="preserve">minicaptor, em aco galvanizado a fogo, fixacao horizontal com bandeira a 20 cm, h=300 mm e x dn=10 mm</t>
  </si>
  <si>
    <t xml:space="preserve">minicaptor, em aco galvanizado a fogo, fixacao horizontal com bandeira a 20 cm, h=600 mm e x dn=10 mm</t>
  </si>
  <si>
    <t xml:space="preserve">minicaptor, em aco galvanizado a fogo, fixacao horizontal de 1 furos, sem bandeira, h=300 mm x dn=10 mm</t>
  </si>
  <si>
    <t xml:space="preserve">minicaptor, em aco galvanizado a fogo, fixacao horizontal de 2 furos, sem bandeira, h=600 mm x dn=10 mm</t>
  </si>
  <si>
    <t xml:space="preserve">minicaptores de insercao, em aco galvanizado a fogo, h=300 mm x dn=10 mm</t>
  </si>
  <si>
    <t xml:space="preserve">minicaptores de insercao, em aco galvanizado a fogo, h=600,mm x dn=10,mm</t>
  </si>
  <si>
    <t xml:space="preserve">minicarregadeira sobre rodas, potencia liquida de *47* hp, capacidade nominal de operacao de *646* kg</t>
  </si>
  <si>
    <t xml:space="preserve">miniescavadeira sobre esteiras, potencia liquida de *30* hp, peso operacional de *3.500* kg</t>
  </si>
  <si>
    <t xml:space="preserve">misturador de argamassa, eixo horizontal, capacidade de mistura 160 kg, motor eletrico trifasico 220/380 v, potencia 3 cv</t>
  </si>
  <si>
    <t xml:space="preserve">misturador de argamassa, eixo horizontal, capacidade de mistura 300 kg, motor eletrico trifasico 220/380 v, potencia 5 cv</t>
  </si>
  <si>
    <t xml:space="preserve">misturador de argamassa, eixo horizontal, capacidade de mistura 600 kg, motor eletrico trifasico 220/380 v, potencia 7,5 cv</t>
  </si>
  <si>
    <t xml:space="preserve">misturador de metal cromado de parede para lavatorio</t>
  </si>
  <si>
    <t xml:space="preserve">misturador de metal cromado, de mesa/bancada, com bica baixa, para lavatorio</t>
  </si>
  <si>
    <t xml:space="preserve">misturador de parede, de metal cromado, para cozinha, bica alta movel, com arejador articulado</t>
  </si>
  <si>
    <t xml:space="preserve">misturador duplo horizontal de alta turbulencia, capacidade / volume 2 x 500 litros, motores eletricos minimo 5 cv cada, para nata cimento, argamassa e outros</t>
  </si>
  <si>
    <t xml:space="preserve">misturador manual de tintas para furadeira, haste metalica *60* cm, com helice (mexedor de tinta)</t>
  </si>
  <si>
    <t xml:space="preserve">misturador metalico, base para chuveiro/banheira, 1/2" ou 3/4", soldavel ou roscavel (nao inclui acabamentos)</t>
  </si>
  <si>
    <t xml:space="preserve">misturador monocomando para chuveiro, base bruta, metalico com acabamento cromado</t>
  </si>
  <si>
    <t xml:space="preserve">mola hidraulica aerea, para portas de ate 1.100 mm e peso de ate 85 kg, com corpo em aluminio e braco em aco, sem braco de parada</t>
  </si>
  <si>
    <t xml:space="preserve">mola hidraulica aerea, para portas de ate 850 mm e peso de ate 50 kg, com corpo em aluminio e braco em aco, sem braco de parada</t>
  </si>
  <si>
    <t xml:space="preserve">mola hidraulica aerea, para portas de ate 950 mm e peso de ate 65 kg, com corpo em aluminio e braco em aco, sem braco de parada</t>
  </si>
  <si>
    <t xml:space="preserve">mola hidraulica de piso, para portas de ate 1100 mm e peso de ate 120 kg, com corpo em aco inox</t>
  </si>
  <si>
    <t xml:space="preserve">montador de eletroeletronicos (horista)</t>
  </si>
  <si>
    <t xml:space="preserve">montador de eletroeletronicos (mensalista)</t>
  </si>
  <si>
    <t xml:space="preserve">montador de estruturas metalicas (mensalista)</t>
  </si>
  <si>
    <t xml:space="preserve">montador de estruturas metalicas horista</t>
  </si>
  <si>
    <t xml:space="preserve">montador de maquinas (horista)</t>
  </si>
  <si>
    <t xml:space="preserve">montador de maquinas (mensalista)</t>
  </si>
  <si>
    <t xml:space="preserve">motobomba centrifuga, motor a gasolina, potencia 5,42 hp, bocais 1 1/2" x 1", diametro rotor 143 mm hm/q = 6 mca / 16,8 m3/h a 38 mca / 6,6 m3/h</t>
  </si>
  <si>
    <t xml:space="preserve">motobomba trash (para agua suja) auto escorvante, motor gasolina de 6,41 hp, diametros de succao x recalque: 3" x 3", hm/q: 10/60 a 23/0</t>
  </si>
  <si>
    <t xml:space="preserve">motoniveladora potencia basica liquida (primeira marcha) 125 hp, peso bruto 13843 kg, largura da lamina de 3,7 m</t>
  </si>
  <si>
    <t xml:space="preserve">motorista de caminhao (horista)</t>
  </si>
  <si>
    <t xml:space="preserve">motorista de caminhao (mensalista)</t>
  </si>
  <si>
    <t xml:space="preserve">motorista de caminhao betoneira (horista)</t>
  </si>
  <si>
    <t xml:space="preserve">motorista de caminhao-basculante (horista)</t>
  </si>
  <si>
    <t xml:space="preserve">motorista de caminhao-basculante (mensalista)</t>
  </si>
  <si>
    <t xml:space="preserve">motorista de caminhao-carreta (horista)</t>
  </si>
  <si>
    <t xml:space="preserve">motorista de caminhao-carreta (mensalista)</t>
  </si>
  <si>
    <t xml:space="preserve">motorista de carro de passeio (horista)</t>
  </si>
  <si>
    <t xml:space="preserve">motorista de carro de passeio (mensalista)</t>
  </si>
  <si>
    <t xml:space="preserve">motorista operador de caminhao com munck (horista)</t>
  </si>
  <si>
    <t xml:space="preserve">motorista operador de caminhao com munck (mensalista)</t>
  </si>
  <si>
    <t xml:space="preserve">mourao concreto curvo, secao "t", h = 2,80 m + curva com 0,45 m, com furos para fios</t>
  </si>
  <si>
    <t xml:space="preserve">mourao de concreto curvo, *10 x 10* cm, h= *2,60* m + curva de 0,40 m</t>
  </si>
  <si>
    <t xml:space="preserve">mourao de concreto reto, secao quadrada *10 x 10* cm, h= *2,30* m</t>
  </si>
  <si>
    <t xml:space="preserve">mourao de concreto reto, secao quadrada, *10 x 10* cm, h= 3,00 m</t>
  </si>
  <si>
    <t xml:space="preserve">mourao de concreto reto, tipo esticador, *10 x 10* cm, h= 2,50 m</t>
  </si>
  <si>
    <t xml:space="preserve">mourao rolico de madeira tratada, d = 16 a 20 cm, h = 2,20 m, em eucalipto ou equivalente da regiao (para cerca)</t>
  </si>
  <si>
    <t xml:space="preserve">mourao rolico de madeira tratada, d = 8 a 11 cm, h = 2,20 m, em eucalipto ou equivalente da regiao (para cerca)</t>
  </si>
  <si>
    <t xml:space="preserve">muda de arbusto florifero, clusia/gardenia/moreia branca/ azaleia ou equivalente da regiao, h= *50 a 70* cm</t>
  </si>
  <si>
    <t xml:space="preserve">muda de arbusto folhagem, sansao-do-campo ou equivalente da regiao, h= *50 a 70* cm</t>
  </si>
  <si>
    <t xml:space="preserve">muda de arbusto, buxinho, h= *50* cm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</si>
  <si>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</si>
  <si>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</si>
  <si>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</si>
  <si>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m</t>
  </si>
  <si>
    <t xml:space="preserve">muda de rasteira/forracao, amendoim rasteiro/onze horas/azulzinha/impatiens ou equivalente da regiao</t>
  </si>
  <si>
    <t xml:space="preserve">multiexercitador com seis funcoes, em tubo de aco carbono, pintura no processo eletrostatico - equipamento de ginastica para academia ao ar livre / academia da terceira idade - ati</t>
  </si>
  <si>
    <t xml:space="preserve">niple de ferro galvanizado, com rosca bsp, de 1 1/2"</t>
  </si>
  <si>
    <t xml:space="preserve">niple de ferro galvanizado, com rosca bsp, de 1 1/4"</t>
  </si>
  <si>
    <t xml:space="preserve">niple de ferro galvanizado, com rosca bsp, de 1"</t>
  </si>
  <si>
    <t xml:space="preserve">niple de ferro galvanizado, com rosca bsp, de 1/2"</t>
  </si>
  <si>
    <t xml:space="preserve">niple de ferro galvanizado, com rosca bsp, de 2 1/2"</t>
  </si>
  <si>
    <t xml:space="preserve">niple de ferro galvanizado, com rosca bsp, de 2"</t>
  </si>
  <si>
    <t xml:space="preserve">niple de ferro galvanizado, com rosca bsp, de 3"</t>
  </si>
  <si>
    <t xml:space="preserve">niple de ferro galvanizado, com rosca bsp, de 3/4"</t>
  </si>
  <si>
    <t xml:space="preserve">niple de ferro galvanizado, com rosca bsp, de 4"</t>
  </si>
  <si>
    <t xml:space="preserve">niple de ferro galvanizado, com rosca bsp, de 5"</t>
  </si>
  <si>
    <t xml:space="preserve">niple de ferro galvanizado, com rosca bsp, de 6"</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</si>
  <si>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</si>
  <si>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</si>
  <si>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</si>
  <si>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t>
  </si>
  <si>
    <t xml:space="preserve">niple de reducao de ferro galvanizado, com rosca bsp, de 1 1/4" x 1/2"</t>
  </si>
  <si>
    <t xml:space="preserve">niple de reducao de ferro galvanizado, com rosca bsp, de 1 1/4" x 3/4"</t>
  </si>
  <si>
    <t xml:space="preserve">niple de reducao de ferro galvanizado, com rosca bsp, de 1" x 1/2"</t>
  </si>
  <si>
    <t xml:space="preserve">niple de reducao de ferro galvanizado, com rosca bsp, de 1" x 3/4"</t>
  </si>
  <si>
    <t xml:space="preserve">niple de reducao de ferro galvanizado, com rosca bsp, de 1/2" x 1/4"</t>
  </si>
  <si>
    <t xml:space="preserve">niple de reducao de ferro galvanizado, com rosca bsp, de 2 1/2" x 2"</t>
  </si>
  <si>
    <t xml:space="preserve">niple de reducao de ferro galvanizado, com rosca bsp, de 2" x 1 1/2"</t>
  </si>
  <si>
    <t xml:space="preserve">niple de reducao de ferro galvanizado, com rosca bsp, de 2" x 1 1/4"</t>
  </si>
  <si>
    <t xml:space="preserve">niple de reducao de ferro galvanizado, com rosca bsp, de 2" x 1"</t>
  </si>
  <si>
    <t xml:space="preserve">niple de reducao de ferro galvanizado, com rosca bsp, de 3" x 2 1/2"</t>
  </si>
  <si>
    <t xml:space="preserve">niple de reducao de ferro galvanizado, com rosca bsp, de 3" x 2"</t>
  </si>
  <si>
    <t xml:space="preserve">niple de reducao de ferro galvanizado, com rosca bsp, de 3/4" x 1/2"</t>
  </si>
  <si>
    <t xml:space="preserve">niple sextavado em aco carbono, com rosca bsp, pressao 3.000 lbs, dn 1 1/2"</t>
  </si>
  <si>
    <t xml:space="preserve">niple sextavado em aco carbono, com rosca bsp, pressao 3.000 lbs, dn 1 1/4"</t>
  </si>
  <si>
    <t xml:space="preserve">niple sextavado em aco carbono, com rosca bsp, pressao 3.000 lbs, dn 1"</t>
  </si>
  <si>
    <t xml:space="preserve">niple sextavado em aco carbono, com rosca bsp, pressao 3.000 lbs, dn 1/2"</t>
  </si>
  <si>
    <t xml:space="preserve">niple sextavado em aco carbono, com rosca bsp, pressao 3.000 lbs, dn 2 1/2"</t>
  </si>
  <si>
    <t xml:space="preserve">niple sextavado em aco carbono, com rosca bsp, pressao 3.000 lbs, dn 2"</t>
  </si>
  <si>
    <t xml:space="preserve">niple sextavado em aco carbono, com rosca bsp, pressao 3.000 lbs, dn 3/4"</t>
  </si>
  <si>
    <t xml:space="preserve">nivel de aluminio 350 mm (14"), com 3 bolhas</t>
  </si>
  <si>
    <t xml:space="preserve">nivelador (horista)</t>
  </si>
  <si>
    <t xml:space="preserve">nivelador (mensalista)</t>
  </si>
  <si>
    <t xml:space="preserve">numero / algarismo para residencia (fachada), em zamac, com altura de aprox *45* mm, inclusive parafusos</t>
  </si>
  <si>
    <t xml:space="preserve">numero / algarismo para residencia (fachada), em zamac, com altura de aprox 125 mm, inclusive parafusos</t>
  </si>
  <si>
    <t xml:space="preserve">oculos de seguranca contra impactos com lente incolor, armacao nylon, com protecao uva e uvb</t>
  </si>
  <si>
    <t xml:space="preserve">oculos de solda com escurecimento automatico</t>
  </si>
  <si>
    <t xml:space="preserve">oleo diesel combustivel comum metropolitano s-10 ou s-500</t>
  </si>
  <si>
    <t xml:space="preserve">oleo lubrificante mineral monoviscoso, sae 40, para motores de equipamentos pesados (caminhoes, tratores, retros e etc)</t>
  </si>
  <si>
    <t xml:space="preserve">olho magico para portas, em latao, com lente de policarbonato, angulo de *200* graus, espessura entre *25 e 46* mm, incluindo fecho janela</t>
  </si>
  <si>
    <t xml:space="preserve">operador de bate-estacas (horista)</t>
  </si>
  <si>
    <t xml:space="preserve">operador de bate-estacas (mensalista)</t>
  </si>
  <si>
    <t xml:space="preserve">operador de betoneira (caminhao) (mensalista)</t>
  </si>
  <si>
    <t xml:space="preserve">operador de betoneira estacionaria / misturador (horista)</t>
  </si>
  <si>
    <t xml:space="preserve">operador de betoneira estacionaria / misturador (mensalista)</t>
  </si>
  <si>
    <t xml:space="preserve">operador de compressor de ar ou compressorista (horista)</t>
  </si>
  <si>
    <t xml:space="preserve">operador de compressor de ar ou compressorista (mensalista)</t>
  </si>
  <si>
    <t xml:space="preserve">operador de demarcadora de faixas de trafego (horista)</t>
  </si>
  <si>
    <t xml:space="preserve">operador de demarcadora de faixas de trafego (mensalista)</t>
  </si>
  <si>
    <t xml:space="preserve">operador de escavadeira (horista)</t>
  </si>
  <si>
    <t xml:space="preserve">operador de escavadeira (mensalista)</t>
  </si>
  <si>
    <t xml:space="preserve">operador de guincho ou guincheiro (horista)</t>
  </si>
  <si>
    <t xml:space="preserve">operador de guincho ou guincheiro (mensalista)</t>
  </si>
  <si>
    <t xml:space="preserve">operador de guindaste (horista)</t>
  </si>
  <si>
    <t xml:space="preserve">operador de guindaste (mensalista)</t>
  </si>
  <si>
    <t xml:space="preserve">operador de jato abrasivo ou jatista (horista)</t>
  </si>
  <si>
    <t xml:space="preserve">operador de jato abrasivo ou jatista (mensalista)</t>
  </si>
  <si>
    <t xml:space="preserve">operador de maquinas e tratores diversos - terraplanagem (horista)</t>
  </si>
  <si>
    <t xml:space="preserve">operador de maquinas e tratores diversos - terraplanagem (mensalista)</t>
  </si>
  <si>
    <t xml:space="preserve">operador de martelete ou marteleteiro (horista)</t>
  </si>
  <si>
    <t xml:space="preserve">operador de martelete ou marteleteiro (mensalista)</t>
  </si>
  <si>
    <t xml:space="preserve">operador de moto scraper (horista)</t>
  </si>
  <si>
    <t xml:space="preserve">operador de moto scraper (mensalista)</t>
  </si>
  <si>
    <t xml:space="preserve">operador de motoniveladora (horista)</t>
  </si>
  <si>
    <t xml:space="preserve">operador de motoniveladora (mensalista)</t>
  </si>
  <si>
    <t xml:space="preserve">operador de pa carregadeira (horista)</t>
  </si>
  <si>
    <t xml:space="preserve">operador de pa carregadeira (mensalista)</t>
  </si>
  <si>
    <t xml:space="preserve">operador de pavimentadora / mesa vibroacabadora (horista)</t>
  </si>
  <si>
    <t xml:space="preserve">operador de pavimentadora / mesa vibroacabadora (mensalista)</t>
  </si>
  <si>
    <t xml:space="preserve">operador de rolo compactador (horista)</t>
  </si>
  <si>
    <t xml:space="preserve">operador de rolo compactador (mensalista)</t>
  </si>
  <si>
    <t xml:space="preserve">operador de usina de asfalto, de solos ou de concreto (horista)</t>
  </si>
  <si>
    <t xml:space="preserve">operador de usina de asfalto, de solos ou de concreto (mensalista)</t>
  </si>
  <si>
    <t xml:space="preserve">oxigenio - recarga de gas para cilindro (nao inclui troca/manutencao do cilindro)</t>
  </si>
  <si>
    <t xml:space="preserve">pa carregadeira sobre rodas, potencia liquida 128 hp, capacidade da cacamba de 1,7 a 2,8 m3, peso operacional maximo de 11632 kg</t>
  </si>
  <si>
    <t xml:space="preserve">pa carregadeira sobre rodas, potencia liquida 197 hp, capacidade da cacamba de 2,5 a 3,5 m3, peso operacional maximo de 18338 kg</t>
  </si>
  <si>
    <t xml:space="preserve">pa de lixo plastica, cabo longo</t>
  </si>
  <si>
    <t xml:space="preserve">pa quadrada com cabo de madeira em y de 71 cm</t>
  </si>
  <si>
    <t xml:space="preserve">painel de la de vidro sem revestimento psi 20, e = 25 mm, de 1200 x 600 mm</t>
  </si>
  <si>
    <t xml:space="preserve">painel de la de vidro sem revestimento psi 20, e = 50 mm, de 1200 x 600 mm</t>
  </si>
  <si>
    <t xml:space="preserve">painel de la de vidro sem revestimento psi 40, e = 25 mm, de 1200 x 600 mm</t>
  </si>
  <si>
    <t xml:space="preserve">painel de la de vidro sem revestimento psi 40, e = 50 mm, de 1200 x 600 mm</t>
  </si>
  <si>
    <t xml:space="preserve">painel estrutural para laje seca revestido em placa cimenticia, de *1,20 x 2,50* m, e = 55 mm</t>
  </si>
  <si>
    <t xml:space="preserve">painel estrutural para laje seca revestido em placa cimenticia, de 1,20 x 2,50 m, e = 23 mm</t>
  </si>
  <si>
    <t xml:space="preserve">painel estrutural para laje seca revestido em placa cimenticia, de 1,20 x 2,50 m, e = 40 mm</t>
  </si>
  <si>
    <t xml:space="preserve">painel termoisolante para fechamentos verticais (inclui parafusos de fixacao) revestido em aco galvalume, largura util de 1100 mm, revestimento com espessura de 0,50 mm, com pre-pintura nas duas faces, nucleo em poliuretano (pur) com espessura 40/50 mm</t>
  </si>
  <si>
    <t xml:space="preserve">painel termoisolante para fechamentos verticais (inclui parafusos de fixacao) revestido em aco galvalume, largura util de 1100 mm, revestimento com espessura de 0,50 mm, com pre-pintura nas duas faces, nucleo em poliuretano (pur) com espessura 70/80 mm</t>
  </si>
  <si>
    <t xml:space="preserve">papel kraft betumado</t>
  </si>
  <si>
    <t xml:space="preserve">papeleira de parede em metal cromado sem tampa</t>
  </si>
  <si>
    <t xml:space="preserve">papeleira plastica tipo dispenser para papel higienico rolao</t>
  </si>
  <si>
    <t xml:space="preserve">par de tabelas de basquete em compensado naval, oficial, 1800 x 1200 mm, incluindo aro de metal e rede em polipropileno 100% (sem suporte de fixacao)</t>
  </si>
  <si>
    <t xml:space="preserve">para-raios de distribuicao, tensao nominal 15 kv, corrente nominal de descarga 5 ka</t>
  </si>
  <si>
    <t xml:space="preserve">para-raios de distribuicao, tensao nominal 30 kv, corrente nominal de descarga 10 ka</t>
  </si>
  <si>
    <t xml:space="preserve">para-raios tipo franklin 350 mm, em latao cromado, duas descidas, para protecao de edificacoes contra descargas atmosfericas</t>
  </si>
  <si>
    <t xml:space="preserve">parafuso cabeca trombeta e ponta agulha (gn55), comprimento 55 mm, em aco fosfatizado, para fixar chapa de gesso em perfil drywall metalico maximo 0,7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</si>
  <si>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</si>
  <si>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</si>
  <si>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</si>
  <si>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aco zincado, sextavado, com rosca inteira, diametro 5/16", comprimento 3/4", com porca e arruela lisa leve</t>
  </si>
  <si>
    <t xml:space="preserve">parafuso de aco zincado, sextavado, com rosca soberba, diametro 3/8", comprimento 80 mm</t>
  </si>
  <si>
    <t xml:space="preserve">parafuso de aco zincado, tipo chumbador parabolt, diametro 1/2", comprimento 75 mm</t>
  </si>
  <si>
    <t xml:space="preserve">parafuso de aco zincado, tipo chumbador parabolt, diametro 3/8", comprimento 75 mm</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</si>
  <si>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</si>
  <si>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</si>
  <si>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</si>
  <si>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</si>
  <si>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</si>
  <si>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</si>
  <si>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</si>
  <si>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</si>
  <si>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</si>
  <si>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</si>
  <si>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</si>
  <si>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</si>
  <si>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</si>
  <si>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</si>
  <si>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m16 em aco galvanizado, comprimento = 150 mm, diametro = 16 mm, cabeca abaulada</t>
  </si>
  <si>
    <t xml:space="preserve">parafuso frances m16 em aco galvanizado, comprimento = 45 mm, diametro = 16 mm, cabeca abaulada</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</si>
  <si>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</si>
  <si>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</si>
  <si>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parafuso frances zincado, diametro 1/2", comprimento 12", com porca e arruela lisa media</t>
  </si>
  <si>
    <t xml:space="preserve">parafuso frances zincado, diametro 1/2", comprimento 15", com porca e arruela lisa media</t>
  </si>
  <si>
    <t xml:space="preserve">parafuso frances zincado, diametro 1/2", comprimento 2", com porca e arruela</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</si>
  <si>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</si>
  <si>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</si>
  <si>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</si>
  <si>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</si>
  <si>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</si>
  <si>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</si>
  <si>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</si>
  <si>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</si>
  <si>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</si>
  <si>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</si>
  <si>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</si>
  <si>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3 1/2" com acabamento cromado para fixar peca sanitaria, inclui porca cega, arruela e bucha de nylon tamanho s-8</t>
  </si>
  <si>
    <t xml:space="preserve">parafuso niquelado com acabamento cromado para fixar peca sanitaria, inclui porca cega, arruela e bucha de nylon tamanho s-10</t>
  </si>
  <si>
    <t xml:space="preserve">parafuso rosca soberba zincado cabeca chata fenda simples 3,2 x 20 mm (3/4")</t>
  </si>
  <si>
    <t xml:space="preserve">parafuso rosca soberba zincado cabeca chata fenda simples 3,5 x 25 mm (1")</t>
  </si>
  <si>
    <t xml:space="preserve">parafuso rosca soberba zincado cabeca chata fenda simples 3,8 x 30 mm (1.1/4")</t>
  </si>
  <si>
    <t xml:space="preserve">parafuso rosca soberba zincado cabeca chata fenda simples 4,8 x 40 mm (1.1/2")</t>
  </si>
  <si>
    <t xml:space="preserve">parafuso rosca soberba zincado cabeca chata fenda simples 5,5 x 50 mm (2")</t>
  </si>
  <si>
    <t xml:space="preserve">parafuso rosca soberba zincado cabeca chata fenda simples 5,5 x 65 mm (2.1/2")</t>
  </si>
  <si>
    <t xml:space="preserve">parafuso zincado 5/16" x 250 mm para fixacao de telha de fibrocimento canalete 49, inclui bucha nylon s-10</t>
  </si>
  <si>
    <t xml:space="preserve">parafuso zincado 5/16" x 85 mm para fixacao de telha de fibrocimento canalete 90, inclui bucha nylon s-10</t>
  </si>
  <si>
    <t xml:space="preserve">parafuso zincado rosca soberba 5/16" x 120 mm para telha fibrocimento</t>
  </si>
  <si>
    <t xml:space="preserve">parafuso zincado rosca soberba, cabeca sextavada, 5/16" x 110 mm, para fixacao de telha em madeira</t>
  </si>
  <si>
    <t xml:space="preserve">parafuso zincado rosca soberba, cabeca sextavada, 5/16" x 150 mm, para fixacao de telha em madeira</t>
  </si>
  <si>
    <t xml:space="preserve">parafuso zincado rosca soberba, cabeca sextavada, 5/16" x 180 mm, para fixacao de telha em madeira</t>
  </si>
  <si>
    <t xml:space="preserve">parafuso zincado rosca soberba, cabeca sextavada, 5/16" x 200 mm, para fixacao de telha em madeira</t>
  </si>
  <si>
    <t xml:space="preserve">parafuso zincado rosca soberba, cabeca sextavada, 5/16" x 230 mm, para fixacao de telha em madeira</t>
  </si>
  <si>
    <t xml:space="preserve">parafuso zincado rosca soberba, cabeca sextavada, 5/16" x 250 mm, para fixacao de telha em madeira</t>
  </si>
  <si>
    <t xml:space="preserve">parafuso zincado rosca soberba, cabeca sextavada, 5/16" x 50 mm, para fixacao de telha em madeira</t>
  </si>
  <si>
    <t xml:space="preserve">parafuso zincado rosca soberba, cabeca sextavada, 5/16" x 85 mm, para fixacao de telha em madeira</t>
  </si>
  <si>
    <t xml:space="preserve">parafuso zincado, autobrocante, flangeado, 4,2 mm x 19 mm</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</si>
  <si>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</si>
  <si>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</si>
  <si>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</si>
  <si>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</si>
  <si>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</si>
  <si>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</si>
  <si>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</si>
  <si>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parafuso, astm a307 - grau a, sextavado, zincado, diametro 3/8" (9,52 mm), comprimento 1" (25,4 mm)</t>
  </si>
  <si>
    <t xml:space="preserve">parafuso, autoatarraxante, cabeca chata, fenda simples, em aco zincado, 1/4" (6,35 mm) x 25 mm</t>
  </si>
  <si>
    <t xml:space="preserve">parafuso, comum, astm a307, sextavado, diametro 1/2" (12,7 mm), comprimento 1" (25,4 mm)</t>
  </si>
  <si>
    <t xml:space="preserve">parafuso, em aco zincado, cabeca lentilha autotravante diametro 5/16" x 1"</t>
  </si>
  <si>
    <t xml:space="preserve">paralelepipedo granitico ou basaltico, para pavimentacao, sem frete (variacao regional de pecas por m2)</t>
  </si>
  <si>
    <t xml:space="preserve">mil</t>
  </si>
  <si>
    <t xml:space="preserve">pasta abrasiva para limpeza de maos</t>
  </si>
  <si>
    <t xml:space="preserve">pasta lubrificante para tubos e conexoes com junta elastica, embalagem de *400* gr (uso em pvc, aco, polietileno e outros)</t>
  </si>
  <si>
    <t xml:space="preserve">pasta para solda de tubos e conexoes de cobre (embalagem com 250 g)</t>
  </si>
  <si>
    <t xml:space="preserve">pasta veda juntas/rosca, embalagem de *500* g, para instalacoes de agua, gas e outros</t>
  </si>
  <si>
    <t xml:space="preserve">pastilha ceramica/porcelana, revest int/ext e piscina, cores branca ou frias, solidas, sem mesclagem/mistura, acabamento liso *2,5 x 2,5* cm</t>
  </si>
  <si>
    <t xml:space="preserve">pastilha ceramica/porcelana, revest int/ext e piscina, cores branca ou frias, solidas, sem mesclagem/mistura, acabamento liso *5 x 5* cm</t>
  </si>
  <si>
    <t xml:space="preserve">pastilha ceramica/porcelana, revest int/ext e piscina, cores lisas/solidas, quentes, sem mesclagem/mistura, *2,5 x 2,5* cm</t>
  </si>
  <si>
    <t xml:space="preserve">pastilha ceramica/porcelana, revest int/ext e piscina, cores lisas/solidas, quentes, sem mesclagem/mistura, *5 x 5* cm</t>
  </si>
  <si>
    <t xml:space="preserve">pastilheiro (horista)</t>
  </si>
  <si>
    <t xml:space="preserve">pastilheiro (mensalista)</t>
  </si>
  <si>
    <t xml:space="preserve">patch cord (cabo de rede), categoria 5 e (cat 5e) utp, 24 awg, 4 pares, extensao de 1,50 m</t>
  </si>
  <si>
    <t xml:space="preserve">patch cord (cabo de rede), categoria 5 e (cat 5e) utp, 24 awg, 4 pares, extensao de 2,50 m</t>
  </si>
  <si>
    <t xml:space="preserve">patch cord (cabo de rede), categoria 6 (cat 6) utp, 23 awg, 4 pares, extensao de 1,50 m</t>
  </si>
  <si>
    <t xml:space="preserve">patch cord (cabo de rede), categoria 6 (cat 6) utp, 23 awg, 4 pares, extensao de 2,50 m</t>
  </si>
  <si>
    <t xml:space="preserve">patch panel, 24 portas, categoria 5e, com racks de 19" de largura e 1 u de altura</t>
  </si>
  <si>
    <t xml:space="preserve">patch panel, 24 portas, categoria 6, com racks de 19" de largura e 1 u de altura</t>
  </si>
  <si>
    <t xml:space="preserve">patch panel, 48 portas, categoria 5e, com racks de 19" de largura e 2 u de altura</t>
  </si>
  <si>
    <t xml:space="preserve">patch panel, 48 portas, categoria 6, com racks de 19" de largura e 2 u de altura</t>
  </si>
  <si>
    <t xml:space="preserve">pedra ardosia, cinza, *40 x 40* cm, e= *1 cm</t>
  </si>
  <si>
    <t xml:space="preserve">pedra ardosia, cinza, 20 x 40 cm, e= *1 cm</t>
  </si>
  <si>
    <t xml:space="preserve">pedra ardosia, cinza, 30 x 30, e= *1 cm</t>
  </si>
  <si>
    <t xml:space="preserve">pedra britada n. 0, ou pedrisco (4,8 a 9,5 mm) posto pedreira/fornecedor, sem frete</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</si>
  <si>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</si>
  <si>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</si>
  <si>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</si>
  <si>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de mao ou pedra rachao para arrimo/fundacao (posto pedreira/fornecedor, sem frete)</t>
  </si>
  <si>
    <t xml:space="preserve">pedra granitica ou basaltica irregular, faixa granulometrica 100 a 150 mm para pavimentacao ou calcamento poliedrico, posto pedreira / fornecedor (sem frete)</t>
  </si>
  <si>
    <t xml:space="preserve">pedra granitica ou basalto, caco, retalho, cavaco, tipo miracema, madeira, paduana, rachinha, santa isabel ou outras similares, e= *1,0 a *2,0 cm</t>
  </si>
  <si>
    <t xml:space="preserve">pedra granitica, serrada, tipo miracema, madeira, paduana, rachinha, santa isabel ou outras similares, *11,5 x *23 cm, e= *1,0 a *2,0 cm</t>
  </si>
  <si>
    <t xml:space="preserve">pedra portuguesa ou petit pave, branca ou preta</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</si>
  <si>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</si>
  <si>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</si>
  <si>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pedreiro (horista)</t>
  </si>
  <si>
    <t xml:space="preserve">pedreiro (mensalista)</t>
  </si>
  <si>
    <t xml:space="preserve">peitoril em marmore, polido, branco comum, l= *15* cm, e= *2,0* cm, com pingadeira</t>
  </si>
  <si>
    <t xml:space="preserve">peitoril em marmore, polido, branco comum, l= *15* cm, e= *3* cm, corte reto</t>
  </si>
  <si>
    <t xml:space="preserve">peitoril pre-moldado em granilite, marmorite ou granitina, l = *15* cm</t>
  </si>
  <si>
    <t xml:space="preserve">peitoril/ soleira em marmore, polido, branco comum, l= *25* cm, e= *3* cm, corte reto</t>
  </si>
  <si>
    <t xml:space="preserve">pelicula refletiva, gt 7 anos para sinalizacao vertical</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</si>
  <si>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</si>
  <si>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</si>
  <si>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</si>
  <si>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perfil "i" ou "w" em aco laminado, quaisquer dimensoes</t>
  </si>
  <si>
    <t xml:space="preserve">perfil "u" enrijecido, em chapa dobrada de aco laminado, e = 3,75 mm, h = 200 mm, l = 75 mm (9,94 kg/m)</t>
  </si>
  <si>
    <t xml:space="preserve">perfil "u" simples, em chapa dobrada de aco laminado, e = 2,65 mm, h = 75 mm, l = 40 mm (3,04 kg/m)</t>
  </si>
  <si>
    <t xml:space="preserve">perfil "u" simples, em chapa dobrada de aco laminado, e = 3 mm, h = 125 mm, l = 50 mm (5,07 kg/m)</t>
  </si>
  <si>
    <t xml:space="preserve">perfil "u" simples, em chapa dobrada de aco laminado, e = 3 mm, h = 200 mm, l = 50 mm (6,83 kg/m)</t>
  </si>
  <si>
    <t xml:space="preserve">perfil "u" simples, em chapa dobrada de aco laminado, e = 4,75 mm, h = 100 mm, l = 75 mm (8,74 kg/m)</t>
  </si>
  <si>
    <t xml:space="preserve">perfil "u" simples, em chapa dobrada de aco laminado, e = 8 mm, h = 150 mm, l = 75 mm (16,97 kg/m)</t>
  </si>
  <si>
    <t xml:space="preserve">perfil canaleta, formato c, em aco zincado, para estrutura forro drywall, e = 0,5 mm, *46 x 18* (l x h), comprimento 3 m</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</si>
  <si>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</si>
  <si>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</si>
  <si>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</si>
  <si>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</si>
  <si>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perfil de borracha epdm macico *12 x 15* mm para esquadrias</t>
  </si>
  <si>
    <t xml:space="preserve">perfil elastomerico pre-formado em epmd, para junta de dilatacao de pisos com pouca solicitacao, 15 mm de largura, movimentacao de *11 a 19* mm</t>
  </si>
  <si>
    <t xml:space="preserve">perfil elastomerico pre-formado em epmd, para junta de dilatacao de uso geral em medias solicitacoes, 8 mm de largura, movimentacao de *5 a 11* mm</t>
  </si>
  <si>
    <t xml:space="preserve">perfil em aluminio, formato u, abas iguais, largura de 12,70 mm (1/2 pol), espessura 1,58 mm (1/16 pol) e peso linear de aproximadamente 0,149 kg/m</t>
  </si>
  <si>
    <t xml:space="preserve">perfil em aluminio, formato u, abas iguais, largura de 25,4 mm (1"), espessura de 2,38 mm (3/32") e peso linear de aproximadamente 0,460 kg/m</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</si>
  <si>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</si>
  <si>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</si>
  <si>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</si>
  <si>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nas faces aparentes, para forro removivel, 24 x 32 x 3750 mm (l x h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</si>
  <si>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</si>
  <si>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</si>
  <si>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</si>
  <si>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</si>
  <si>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</si>
  <si>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</si>
  <si>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</si>
  <si>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branco, para forro removivel, 24 x 1250 mm (l x c)</t>
  </si>
  <si>
    <t xml:space="preserve">perfil travessa (secundario), t clicado, em aco galvanizado, branco, para forro removivel, 24 x 625 mm (l x c)</t>
  </si>
  <si>
    <t xml:space="preserve">perfilado perfurado 19 x 38 mm, chapa 22</t>
  </si>
  <si>
    <t xml:space="preserve">perfilado perfurado duplo 38 x 76 mm, chapa 22</t>
  </si>
  <si>
    <t xml:space="preserve">perfilado perfurado simples 38 x 38 mm, chapa 22</t>
  </si>
  <si>
    <t xml:space="preserve">perfuratriz com torre metalica para execucao de estaca helice continua, profundidade maxima de 30 m, diametro maximo de 800 mm, potencia instalada de 268 hp, mesa rotativa com torque maximo de 170 knm</t>
  </si>
  <si>
    <t xml:space="preserve">perfuratriz com torre metalica para execucao de estaca helice continua, profundidade maxima de 32 m, diametro maximo de 1000 mm, potencia instalada de 350 hp, mesa rotativa com torque maximo de 263 knm</t>
  </si>
  <si>
    <t xml:space="preserve">perfuratriz de coroa diamantada para concreto, diametro ate 250 mm, motor eletrico 220 v, potencia 2.500w</t>
  </si>
  <si>
    <t xml:space="preserve">perfuratriz hidraulica com trado curto acoplado, profundidade maxima de 20 m, diametro maximo de 1500 mm, potencia instalada de 137 hp, mesa rotativa com torque maximo de 30 knm (inclui montagem, nao inclui caminhao)</t>
  </si>
  <si>
    <t xml:space="preserve">perfuratriz hidraulica sobre esteira, torque maximo 161 knm, profundidade maxima 54 m, diametro maximo 1500 mm, potencia motor 268 hp</t>
  </si>
  <si>
    <t xml:space="preserve">perfuratriz hidraulica sobre esteira, torque maximo 98 knm, profundidade maxima 25 m, diametro maximo 115 mm, potencia motor 190 hp</t>
  </si>
  <si>
    <t xml:space="preserve">perfuratriz manual, torque maximo 83 n.m, potencia 5 cv, com diametro maximo 4", para solo grampeado (inclui suporte ou chassi tipo mesa)</t>
  </si>
  <si>
    <t xml:space="preserve">perfuratriz para execucao de estacas secantes, tipo helice continua com cabecote duplo e tubo metalico 300 kw</t>
  </si>
  <si>
    <t xml:space="preserve">perfuratriz para furo direcional horizontal (hdd) com capacidade ate 89 kn, potencia 24,8 hp a 80 hp (incluso ferramentas e localizador), para rede subterranea</t>
  </si>
  <si>
    <t xml:space="preserve">perfuratriz para furo direcional horizontal (hdd) com capacidade de 201 kn a 560 kn, potencia 200 hp a 260 hp (incluso ferramentas e localizador), para rede subterranea</t>
  </si>
  <si>
    <t xml:space="preserve">perfuratriz para furo direcional horizontal (hdd) com capacidade de 90 kn a 200 kn, potencia 100 hp a 160 hp (incluso ferramentas e localizador), para rede subterranea</t>
  </si>
  <si>
    <t xml:space="preserve">perfuratriz rotativa sobre esteira, torque maximo 2500 kgm, potencia 110 hp, motor diesel</t>
  </si>
  <si>
    <t xml:space="preserve">perfuratriz sobre esteira, torque maximo 600 kgf, peso medio 1000 kg, potencia 20 hp, diametro maximo 10"</t>
  </si>
  <si>
    <t xml:space="preserve">perfuratriz sobre esteira, torque maximo de 600 kgf, potencia entre 50 e 60 hp, diametro maximo de 10"</t>
  </si>
  <si>
    <t xml:space="preserve">perneira de raspa com velcro</t>
  </si>
  <si>
    <t xml:space="preserve">picape cabine simples com motor 1.6 flex, cambio manual, potencia 101/104 cv, 2 portas</t>
  </si>
  <si>
    <t xml:space="preserve">pilar quadrado nao aparelhado *10 x 10* cm, em macaranduba/massaranduba, angelim ou equivalente da regiao - bruta</t>
  </si>
  <si>
    <t xml:space="preserve">pilar quadrado nao aparelhado *15 x 15* cm, em macaranduba/massaranduba, angelim ou equivalente da regiao - bruta</t>
  </si>
  <si>
    <t xml:space="preserve">pilar quadrado nao aparelhado *20 x 20* cm, em macaranduba/massaranduba, angelim ou equivalente da regiao - bruta</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</si>
  <si>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</si>
  <si>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</si>
  <si>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</si>
  <si>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comprimento da haste = 30 mm e rosca = 20 mm (acao direta)</t>
  </si>
  <si>
    <t xml:space="preserve">pino de aco liso 1/4", haste = *36,5* mm (acao direta)</t>
  </si>
  <si>
    <t xml:space="preserve">pino de aco liso 1/4", haste = *53* mm (acao direta)</t>
  </si>
  <si>
    <t xml:space="preserve">pino guia reto, em latao, chapa com 3 mm de espessura e guia com rolete de 9 mm</t>
  </si>
  <si>
    <t xml:space="preserve">pino rosca externa, em aco galvanizado, para isolador de 15kv, diametro 25 mm, comprimento *290* mm</t>
  </si>
  <si>
    <t xml:space="preserve">pino rosca externa, em aco galvanizado, para isolador de 25kv, diametro 35mm, comprimento *320* mm</t>
  </si>
  <si>
    <t xml:space="preserve">pintor (horista)</t>
  </si>
  <si>
    <t xml:space="preserve">pintor (mensalista)</t>
  </si>
  <si>
    <t xml:space="preserve">pintor de letreiros (horista)</t>
  </si>
  <si>
    <t xml:space="preserve">pintor de letreiros (mensalista)</t>
  </si>
  <si>
    <t xml:space="preserve">pintor para tinta epoxi (horista)</t>
  </si>
  <si>
    <t xml:space="preserve">pintor para tinta epoxi (mensalista)</t>
  </si>
  <si>
    <t xml:space="preserve">piso de borracha canelado em placas 50 x 50 cm, e = *3,5* mm, para cola</t>
  </si>
  <si>
    <t xml:space="preserve">piso de borracha esportivo em placas 50 x 50 cm, e = 15 mm, para argamassa, preto</t>
  </si>
  <si>
    <t xml:space="preserve">piso de borracha frisado ou pastilhado, preto, em placas 50 x 50 cm, e = 7 mm, para argamassa</t>
  </si>
  <si>
    <t xml:space="preserve">piso de borracha pastilhado em placas 50 x 50 cm, e = *3,5* mm, para cola, preto</t>
  </si>
  <si>
    <t xml:space="preserve">piso de borracha pastilhado em placas 50 x 50 cm, e = 15 mm, para argamassa, preto</t>
  </si>
  <si>
    <t xml:space="preserve">piso em ceramica esmaltada, cor lisa, pei maior ou igual a 4, formato maior que 2025 cm2</t>
  </si>
  <si>
    <t xml:space="preserve">piso em ceramica esmaltada, cor lisa, pei maior ou igual a 4,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</si>
  <si>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</si>
  <si>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</si>
  <si>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piso em granito, polido, tipo andorinha/ quartz/ castelo/ corumba ou outros equivalentes da regiao, formato menor ou igual a 3025 cm2, e= *2* cm</t>
  </si>
  <si>
    <t xml:space="preserve">piso em granito, polido, tipo marfim, dallas, caravelas ou outros equivalentes da regiao, formato menor ou igual a 3025 cm2, e= *2*cm</t>
  </si>
  <si>
    <t xml:space="preserve">piso em granito, polido, tipo preto sao gabriel/ tijuca ou outros equivalentes da regiao, formato menor ou igual a 3025 cm2, e= *2* cm</t>
  </si>
  <si>
    <t xml:space="preserve">piso em porcelanato, retificado, liso, monocolor, acetinado ou polido, formato maior que 2500 ate 6400 cm2</t>
  </si>
  <si>
    <t xml:space="preserve">piso em porcelanato,retificado, liso, monocolor, acetinado ou polido, formato maior que 6400 cm2</t>
  </si>
  <si>
    <t xml:space="preserve">piso em regua vinilica semiflexivel, encaixe clicado, e = 4 mm (sem colocacao)</t>
  </si>
  <si>
    <t xml:space="preserve">piso epoxi autonivelante, espessura *4* mm (incluso execucao)</t>
  </si>
  <si>
    <t xml:space="preserve">piso epoxi multilayer, espessura *2* mm (incluso execucao)</t>
  </si>
  <si>
    <t xml:space="preserve">piso fulget (granito lavado) em placas de *40 x 40* cm, e = 2,0 cm (sem colocacao)</t>
  </si>
  <si>
    <t xml:space="preserve">piso fulget (granito lavado) em placas de *75 x 75* cm, e = 2,0 cm (sem colocacao)</t>
  </si>
  <si>
    <t xml:space="preserve">piso fulget (granito lavado) moldado in loco (incluso execucao)</t>
  </si>
  <si>
    <t xml:space="preserve">piso industrial em concreto armado de acabamento polido, espessura 12 cm (cimento queimado) (incluso execucao)</t>
  </si>
  <si>
    <t xml:space="preserve">piso korodur (incluso execucao)</t>
  </si>
  <si>
    <t xml:space="preserve">piso tatil / podotatil, ladrilho hidraulico / concreto, *25 x 25* cm, e= *2,5* cm, padrao tatil alerta ou direcional, cor amarela</t>
  </si>
  <si>
    <t xml:space="preserve">piso tatil / podotatil, ladrilho hidraulico/concreto, *40 x 40* cm, e= 2,5* cm, padrao tatil alerta ou direcional, cor natural</t>
  </si>
  <si>
    <t xml:space="preserve">piso tatil alerta ou direcional, de borracha, colorido, 25 x 25 cm, e = 5 mm, para cola</t>
  </si>
  <si>
    <t xml:space="preserve">piso tatil de alerta ou direcional de borracha, preto, 25 x 25 cm, e = 5 mm, para cola</t>
  </si>
  <si>
    <t xml:space="preserve">piso tatil de alerta ou direcional, de borracha, colorido, 25 x 25 cm, e = 12 mm, para argamassa</t>
  </si>
  <si>
    <t xml:space="preserve">piso tatil de alerta ou direcional, de borracha, preto, 25 x 25 cm, e = 12 mm, para argamassa</t>
  </si>
  <si>
    <t xml:space="preserve">piso uretano, versao revestimento autonivelante, espessura variavel de 3 a 4 mm (incluso execucao)</t>
  </si>
  <si>
    <t xml:space="preserve">piso/ revestimento em granito, polido, tipo andorinha/ quartz/ castelo/ corumba ou outros equivalentes da regiao, formato maior ou igual a 3025 cm2, e = *2*cm</t>
  </si>
  <si>
    <t xml:space="preserve">piso/ revestimento em marmore, polido, branco comum, formato maior ou igual a 3025 cm2, e = *2* cm</t>
  </si>
  <si>
    <t xml:space="preserve">piso/ revestimento em marmore, polido, branco comum, formato menor ou igual a 3025 cm2, e = *2* cm</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</si>
  <si>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</si>
  <si>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</si>
  <si>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 chapa de gesso acartonado, resistente a umidade (ru), cor verde, e = 12,5 mm, 1200 x 1800 mm (l x c)</t>
  </si>
  <si>
    <t xml:space="preserve">placa / chapa de gesso acartonado, resistente a umidade (ru), cor verde, e = 12,5 mm, 1200 x 2400 mm (l x c)</t>
  </si>
  <si>
    <t xml:space="preserve">placa / chapa de gesso acartonado, resistente a umidade (ru), cor verde, e = 15 mm, 1200 x 2400 mm (l x c)</t>
  </si>
  <si>
    <t xml:space="preserve">placa / chapa de gesso acartonado, resistente ao fogo (rf), cor rosa, e = 12,5 mm, 1200 x 1800 mm (l x c)</t>
  </si>
  <si>
    <t xml:space="preserve">placa / chapa de gesso acartonado, resistente ao fogo (rf), cor rosa, e = 12,5 mm, 1200 x 2400 mm (l x c)</t>
  </si>
  <si>
    <t xml:space="preserve">placa / chapa de gesso acartonado, resistente ao fogo (rf), cor rosa, e = 15 mm, 1200 x 2400 mm (l x c)</t>
  </si>
  <si>
    <t xml:space="preserve">placa / chapa de gesso acartonado, standard (st), cor branca, e = 12,5 mm, 1200 x 1800 mm (l x c)</t>
  </si>
  <si>
    <t xml:space="preserve">placa / chapa de gesso acartonado, standard (st), cor branca, e = 12,5 mm, 1200 x 2400 mm (l x c)</t>
  </si>
  <si>
    <t xml:space="preserve">placa / chapa de gesso acartonado, standard (st), cor branca, e = 15 mm, 1200 x 2400 mm (l x c)</t>
  </si>
  <si>
    <t xml:space="preserve">placa cimenticia lisa e = 10 mm, de 1,20 x *2,50* m (sem amianto)</t>
  </si>
  <si>
    <t xml:space="preserve">placa cimenticia lisa e = 6 mm, de 1,20 x *2,50* m (sem amianto)</t>
  </si>
  <si>
    <t xml:space="preserve">placa de aco esmaltada para identificacao de rua, *45 cm x 20* cm</t>
  </si>
  <si>
    <t xml:space="preserve">placa de acrilico transparente adesivada para sinalizacao de portas, borda polida, de *25 x 8*, e = 6 mm (nao inclui acessorios para fixacao)</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</si>
  <si>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</si>
  <si>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</si>
  <si>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placa de fibra mineral para forro, de 625 x 625 mm, e = 15 mm, borda reta, com pintura antimofo (nao inclui perfis)</t>
  </si>
  <si>
    <t xml:space="preserve">placa de gesso para forro, *60 x 60* cm, espessura de 12 mm (sem colocacao)</t>
  </si>
  <si>
    <t xml:space="preserve">placa de inauguracao em bronze *35x 50*cm</t>
  </si>
  <si>
    <t xml:space="preserve">placa de inauguracao metalica, *40* cm x *60* cm</t>
  </si>
  <si>
    <t xml:space="preserve">placa de obra (para construcao civil) em chapa galvanizada *n. 22*, adesivada, de *2,4 x 1,2* m (sem postes para fixacao)</t>
  </si>
  <si>
    <t xml:space="preserve">placa de sinalizacao de seguranca contra incendio - alerta, triangular, base de *30* cm, em pvc *2* mm anti-chamas (simbolos, cores e pictogramas conforme nbr 16820)</t>
  </si>
  <si>
    <t xml:space="preserve">placa de sinalizacao de seguranca contra incendio, fotoluminescente, quadrada, *14 x 14* cm, em pvc *2* mm anti-chamas (simbolos, cores e pictogramas conforme nbr 16820)</t>
  </si>
  <si>
    <t xml:space="preserve">placa de sinalizacao de seguranca contra incendio, fotoluminescente, quadrada, *20 x 20* cm, em pvc *2* mm anti-chamas (simbolos, cores e pictogramas conforme nbr 16820)</t>
  </si>
  <si>
    <t xml:space="preserve">placa de sinalizacao de seguranca contra incendio, fotoluminescente, retangular, *12 x 40* cm, em pvc *2* mm anti-chamas (simbolos, cores e pictogramas conforme nbr 16820)</t>
  </si>
  <si>
    <t xml:space="preserve">placa de sinalizacao de seguranca contra incendio, fotoluminescente, retangular, *13 x 26* cm, em pvc *2* mm anti-chamas (simbolos, cores e pictogramas conforme nbr 16820)</t>
  </si>
  <si>
    <t xml:space="preserve">placa de sinalizacao de seguranca contra incendio, fotoluminescente, retangular, *20 x 40* cm, em pvc *2* mm anti-chamas (simbolos, cores e pictogramas conforme nbr 16820)</t>
  </si>
  <si>
    <t xml:space="preserve">placa de sinalizacao em chapa de aco num 16 com pintura refletiva</t>
  </si>
  <si>
    <t xml:space="preserve">placa de sinalizacao em chapa de aluminio com pintura refletiva, e = 2 mm</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</si>
  <si>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</si>
  <si>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</si>
  <si>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</si>
  <si>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placa orientativa sobre exercicios, 2,00 m x 1,00 m (chapa galvanizada #20), estrutura em tubos redondos de aco carbono, pintura no processo eletrostatico, adesivo frente e verso - para academia ao ar livre / academia da terceira idade - ati</t>
  </si>
  <si>
    <t xml:space="preserve">placa vinilica semiflexivel para pisos, e = 3,2 mm, 30 x 30 cm (sem colocacao)</t>
  </si>
  <si>
    <t xml:space="preserve">placa vinilica semiflexivel para revestimento de pisos e paredes, e = 2 mm (sem colocacao)</t>
  </si>
  <si>
    <t xml:space="preserve">placa/piso de concreto poroso/ pavimento permeavel/bloco drenante de concreto, *40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</si>
  <si>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</si>
  <si>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</si>
  <si>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</si>
  <si>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t>
  </si>
  <si>
    <t xml:space="preserve">plug ou bujao de ferro galvanizado, de 1/2"</t>
  </si>
  <si>
    <t xml:space="preserve">plug ou bujao de ferro galvanizado, de 2 1/2"</t>
  </si>
  <si>
    <t xml:space="preserve">plug ou bujao de ferro galvanizado, de 2"</t>
  </si>
  <si>
    <t xml:space="preserve">plug ou bujao de ferro galvanizado, de 3"</t>
  </si>
  <si>
    <t xml:space="preserve">plug ou bujao de ferro galvanizado, de 3/4"</t>
  </si>
  <si>
    <t xml:space="preserve">plug ou bujao de ferro galvanizado, de 4"</t>
  </si>
  <si>
    <t xml:space="preserve">plug pvc, je, dn 100 mm, para rede coletora esgoto</t>
  </si>
  <si>
    <t xml:space="preserve">plug pvc, je, dn 150 mm, para rede coletora esgoto</t>
  </si>
  <si>
    <t xml:space="preserve">po de pedra (posto pedreira/fornecedor, sem frete)</t>
  </si>
  <si>
    <t xml:space="preserve">poceiro / escavador de valas e tubuloes (horista)</t>
  </si>
  <si>
    <t xml:space="preserve">poceiro / escavador de valas e tubuloes (mensalista)</t>
  </si>
  <si>
    <t xml:space="preserve">polidora de piso (politriz) eletrica, motor monofasico de 4 hp, peso de 100 kg, diametro do trabalho de 450 mm</t>
  </si>
  <si>
    <t xml:space="preserve">poliestireno expandido/eps (isopor), perolas, para concreto leve</t>
  </si>
  <si>
    <t xml:space="preserve">poliestireno expandido/eps (isopor), tipo 2f, bloco</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</si>
  <si>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</si>
  <si>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</si>
  <si>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</si>
  <si>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</si>
  <si>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*7,5 x 7,5* cm em pinus, mista ou equivalente da regiao - bruta</t>
  </si>
  <si>
    <t xml:space="preserve">pontalete rolico sem tratamento, d = 8 a 11 cm, h = 3 m, em eucalipto ou equivalente da regiao - bruta (para escoramento)</t>
  </si>
  <si>
    <t xml:space="preserve">pontalete rolico sem tratamento, d = 8 a 11 cm, h = 6 m, em eucalipto ou equivalente da regiao - bruta (para escoramento)</t>
  </si>
  <si>
    <t xml:space="preserve">ponteiro de aco, liso, redondo, 3/4" x 10"</t>
  </si>
  <si>
    <t xml:space="preserve">ponteiro para martelo rompedor, diametro = *28* mm, comprimento = *520* mm, encaixe sextavado</t>
  </si>
  <si>
    <t xml:space="preserve">porca olhal em aco galvanizado, espessura 16mm, abertura 21mm</t>
  </si>
  <si>
    <t xml:space="preserve">porca olhal m 16, em aco galvanizado, diametro = 16 mm</t>
  </si>
  <si>
    <t xml:space="preserve">porca uniao/juncao zincada sextavada 1/4", chave 7/16", comprimento = 25 mm</t>
  </si>
  <si>
    <t xml:space="preserve">porca zincada, quadrada, diametro 3/8"</t>
  </si>
  <si>
    <t xml:space="preserve">porca zincada, quadrada, diametro 5/8"</t>
  </si>
  <si>
    <t xml:space="preserve">porca zincada, sextavada, diametro 1"</t>
  </si>
  <si>
    <t xml:space="preserve">porca zincada, sextavada, diametro 1/2"</t>
  </si>
  <si>
    <t xml:space="preserve">porca zincada, sextavada, diametro 1/4"</t>
  </si>
  <si>
    <t xml:space="preserve">porca zincada, sextavada, diametro 3/8"</t>
  </si>
  <si>
    <t xml:space="preserve">porca zincada, sextavada, diametro 5/16"</t>
  </si>
  <si>
    <t xml:space="preserve">porca zincada, sextavada, diametro 5/8"</t>
  </si>
  <si>
    <t xml:space="preserve">porta cadeado em aco galvanizado, comprimento de 3 1/2"</t>
  </si>
  <si>
    <t xml:space="preserve">porta corta-fogo simples para saida de emergencia, 1 folha de abrir, 5 cm, acabamento natural / sem pintura, com fechadura tipo trinco, dobradicas e batente, vao luz de 90 x 210 cm, classe p-90 (nbr 11742)</t>
  </si>
  <si>
    <t xml:space="preserve">porta de abrir / giro, de madeira folha media (nbr 15930) de 1000 x 2100 mm, de 35 mm a 40 mm de espessura, nucleo semi-solido (sarrafeado), capa lisa em hdf, acabamento em laminado natural para verniz</t>
  </si>
  <si>
    <t xml:space="preserve">porta de abrir / giro, de madeira folha media (nbr 15930) de 1000 x 2100 mm, de 35 mm a 40 mm de espessura, nucleo semi-solido (sarrafeado), capa lisa em hdf, acabamento em primer para pintura</t>
  </si>
  <si>
    <t xml:space="preserve">porta de abrir / giro, de madeira folha media (nbr 15930) de 700 x 2100 mm, de 35 mm a 40 mm de espessura, nucleo semi-solido (sarrafeado), capa frisada em hdf, acabamento melaminico em padrao madeira</t>
  </si>
  <si>
    <t xml:space="preserve">porta de abrir / giro, de madeira folha media (nbr 15930) de 700 x 2100 mm, de 35 mm a 40 mm de espessura, nucleo semi-solido (sarrafeado), capa lisa em hdf, acabamento em laminado natural para verniz</t>
  </si>
  <si>
    <t xml:space="preserve">porta de abrir / giro, de madeira folha media (nbr 15930) de 800 x 2100 mm, de 35 mm a 40 mm de espessura, nucleo semi-solido (sarrafeado), capa frisada em hdf, acabamento melaminico em padrao madeira</t>
  </si>
  <si>
    <t xml:space="preserve">porta de abrir / giro, de madeira folha media (nbr 15930) de 800 x 2100 mm, de 35 mm a 40 mm de espessura, nucleo semi-solido (sarrafeado), capa lisa em hdf, acabamento em laminado natural para verniz</t>
  </si>
  <si>
    <t xml:space="preserve">porta de abrir / giro, de madeira folha media (nbr 15930) de 900 x 2100 mm, de 35 mm a 40 mm de espessura, nucleo semi-solido (sarrafeado), capa lisa em hdf, acabamento em laminado natural para verniz</t>
  </si>
  <si>
    <t xml:space="preserve">porta de abrir / giro, em gradil ferro, com barra chata 3 cm x 1/4", com requadro e guarnicao - completo - acabamento natural</t>
  </si>
  <si>
    <t xml:space="preserve">porta de abrir / giro, em madeira macica (angelim ou equivalente regional), qualquer desenho (vertical/diagonal/horiz.), e = *3,5* cm, dimensoes 2,10 x 0,70 (somente folha de porta, acabamento natural)</t>
  </si>
  <si>
    <t xml:space="preserve">porta de abrir em aco, com divisao horizontal para vidros, 90 x 210 cm, com fundo anticorrosivo/primer de protecao, inclui fechadura, macaneta e parafuso, sem guarnicao/alizar/vista, vidros nao inclusos</t>
  </si>
  <si>
    <t xml:space="preserve">porta de abrir em aco, tipo veneziana, 90 x 210 cm, com fundo anticorrosivo / primer de protecao, inclui fechadura, macaneta e parafusos, sem guarnicao/alizar/vista</t>
  </si>
  <si>
    <t xml:space="preserve">porta de abrir em aluminio com divisao horizontal para vidros, acabamento anodizado natural, vidros inclusos, sem guarnicao/alizar/vista, 87 cm x 210 cm</t>
  </si>
  <si>
    <t xml:space="preserve">porta de abrir em aluminio com lambri horizontal/laminada, acabamento anodizado natural, sem guarnicao/alizar/vista</t>
  </si>
  <si>
    <t xml:space="preserve">porta de abrir em aluminio tipo veneziana, acabamento anodizado natural, sem guarnicao/alizar/vista</t>
  </si>
  <si>
    <t xml:space="preserve">porta de abrir, tipo veneziana, em aluminio, acabamento anodizado natural, 90 cm x 210 cm (largura x altura), sem guarnicao/alizar/vista</t>
  </si>
  <si>
    <t xml:space="preserve">porta de correr em aluminio, duas folhas moveis com vidro, fechadura e puxador embutido, acabamento anodizado natural, sem guarnicao/alizar/vista</t>
  </si>
  <si>
    <t xml:space="preserve">porta de enrolar manual completa, articulada raiada larga, em aco galvanizado natural, chapa numero 24 (sem instalacao)</t>
  </si>
  <si>
    <t xml:space="preserve">porta de enrolar manual completa, perfil meia cana cega, em aco galvanizado com pintura eletrostatica, chapa numero 24" (sem instalacao)</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</si>
  <si>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</si>
  <si>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</si>
  <si>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porta de madeira quadriculada para vidro, de correr (eucalipto ou equivalente regional), e = *3,5* cm</t>
  </si>
  <si>
    <t xml:space="preserve">porta de madeira tipo veneziana (eucalipto ou equivalente regional), e = *3,5* cm</t>
  </si>
  <si>
    <t xml:space="preserve">porta de madeira, folha leve (nbr 15930) de 600 x 2100 mm, de 35 mm a 40 mm de espessura, nucleo colmeia, capa lisa em hdf, acabamento em primer para pintura</t>
  </si>
  <si>
    <t xml:space="preserve">porta de madeira, folha leve (nbr 15930) de 700 x 2100 mm, de 35 mm a 40 mm de espessura, nucleo colmeia, capa lisa em hdf, acabamento em primer para pintura</t>
  </si>
  <si>
    <t xml:space="preserve">porta de madeira, folha leve (nbr 15930) de 800 x 2100 mm, de 35 mm a 40 mm de espessura, nucleo colmeia, capa lisa em hdf, acabamento em primer para pintura</t>
  </si>
  <si>
    <t xml:space="preserve">porta de madeira, folha leve (nbr 15930), de 600 x 2100 mm, e = 35 mm, nucleo colmeia, capa lisa em hdf, acabamento melaminico em padrao madeira</t>
  </si>
  <si>
    <t xml:space="preserve">porta de madeira, folha media (nbr 15930) de 600 x 2100 mm, de 35 mm a 40 mm de espessura, nucleo semi-solido (sarrafeado), capa frisada em hdf, acabamento melaminico em padrao madeira</t>
  </si>
  <si>
    <t xml:space="preserve">porta de madeira, folha media (nbr 15930) de 600 x 2100 mm, de 35 mm a 40 mm de espessura, nucleo semi-solido (sarrafeado), capa lisa em hdf, acabamento em primer para pintura</t>
  </si>
  <si>
    <t xml:space="preserve">porta de madeira, folha media (nbr 15930) de 600 x 2100 mm, de 35 mm a 40 mm de espessura, nucleo semi-solido (sarrafeado), capa lisa em hdf, acabamento laminado natural para verniz</t>
  </si>
  <si>
    <t xml:space="preserve">porta de madeira, folha media (nbr 15930) de 700 x 2100 mm, de 35 mm a 40 mm de espessura, nucleo semi-solido (sarrafeado), capa lisa em hdf, acabamento em primer para pintura</t>
  </si>
  <si>
    <t xml:space="preserve">porta de madeira, folha media (nbr 15930) de 800 x 2100 mm, de 35 mm a 40 mm de espessura, nucleo semi-solido (sarrafeado), capa lisa em hdf, acabamento em primer para pintura</t>
  </si>
  <si>
    <t xml:space="preserve">porta de madeira, folha media (nbr 15930) de 900 x 2100 mm, de 35 mm a 40 mm de espessura, nucleo semi-solido (sarrafeado), capa lisa em hdf, acabamento em primer para pintura</t>
  </si>
  <si>
    <t xml:space="preserve">porta de madeira, folha pesada (nbr 15930) de 800 x 2100 mm, de 40 mm a 45 mm de espessura, nucleo solido, capa lisa em hdf, acabamento em laminado natural para verniz</t>
  </si>
  <si>
    <t xml:space="preserve">porta de madeira, folha pesada (nbr 15930) de 800 x 2100 mm, de 40 mm a 45 mm de espessura, nucleo solido, capa lisa em hdf, acabamento em primer para pintura</t>
  </si>
  <si>
    <t xml:space="preserve">porta de madeira, folha pesada (nbr 15930) de 900 x 2100 mm, de 40 mm a 45 mm de espessura, nucleo solido, capa lisa em hdf, acabamento em laminado natural para verniz</t>
  </si>
  <si>
    <t xml:space="preserve">porta de madeira, folha pesada (nbr 15930) de 900 x 2100 mm, de 40 mm a 45 mm de espessura, nucleo solido, capa lisa em hdf, acabamento em primer para pintura</t>
  </si>
  <si>
    <t xml:space="preserve">porta de madeira-de-lei quadriculada para vidro, de correr (angelim ou equivalente regional), e = *3,5* cm</t>
  </si>
  <si>
    <t xml:space="preserve">porta de madeira-de-lei tipo veneziana (angelim ou equivalente regional), e = *3,5* cm</t>
  </si>
  <si>
    <t xml:space="preserve">porta dente para fresadora</t>
  </si>
  <si>
    <t xml:space="preserve">porta grade de enrolar manual completa, perfil tubular tijolinho 3/4", em aco galvanizado natural (sem instalacao)</t>
  </si>
  <si>
    <t xml:space="preserve">porta toalha banho em metal cromado, tipo barra</t>
  </si>
  <si>
    <t xml:space="preserve">porta toalha rosto em metal cromado, tipo argola</t>
  </si>
  <si>
    <t xml:space="preserve">porta vidro temperado incolor, 2 folhas de correr, e = 10 mm (sem ferragens e sem colocacao)</t>
  </si>
  <si>
    <t xml:space="preserve">portao basculante, manual, em aco galvanizado, chapa 26, tipo lambril, com requadro, acabamento natural</t>
  </si>
  <si>
    <t xml:space="preserve">portao de abrir / giro, em gradil de metalon redondo de 3/4" vertical, com requadro, acabamento natural - completo</t>
  </si>
  <si>
    <t xml:space="preserve">portao de correr em chapa tipo painel lambril quadrado, com porta social completa incluida, com requadro, acabamento natural, com trilhos e roldanas</t>
  </si>
  <si>
    <t xml:space="preserve">portao de correr em gradil fixo de barra de ferro chata de 3 x 1/4" na vertical, sem requadro, acabamento natural, com trilhos e roldanas</t>
  </si>
  <si>
    <t xml:space="preserve">poste conico continuo em aco galvanizado, curvo, braco duplo, engastado, h = 9 m, diametro inferior/base = *135* mm</t>
  </si>
  <si>
    <t xml:space="preserve">poste conico continuo em aco galvanizado, curvo, braco duplo, flangeado, h = 9 m, diametro inferior = *135* mm</t>
  </si>
  <si>
    <t xml:space="preserve">poste conico continuo em aco galvanizado, curvo, braco simples, engastado, h = 9 m, diametro inferior = *135* mm</t>
  </si>
  <si>
    <t xml:space="preserve">poste conico continuo em aco galvanizado, curvo, braco simples, flangeado, h = 7 m, diametro inferior = *125* mm</t>
  </si>
  <si>
    <t xml:space="preserve">poste conico continuo em aco galvanizado, curvo, braco simples, flangeado, h = 9 m, diametro inferior = *135* mm</t>
  </si>
  <si>
    <t xml:space="preserve">poste conico continuo em aco galvanizado, reto, engastado, h = 7 m, diametro inferior = *125* mm</t>
  </si>
  <si>
    <t xml:space="preserve">poste conico continuo em aco galvanizado, reto, engastado, h = 9 m, diametro inferior = *145* mm</t>
  </si>
  <si>
    <t xml:space="preserve">poste conico continuo em aco galvanizado, reto, flangeado, h = 3 m, diametro inferior = *95* mm</t>
  </si>
  <si>
    <t xml:space="preserve">poste de concreto armado de secao circular, extensao de 10,00 m, resistencia de 150 a 200 dan, tipo c-14</t>
  </si>
  <si>
    <t xml:space="preserve">poste de concreto armado de secao circular, extensao de 11,00 m, resistencia de 200 a 300 dan, tipo c-14</t>
  </si>
  <si>
    <t xml:space="preserve">poste de concreto armado de secao circular, extensao de 11,00 m, resistencia de 300 a 400 dan, tipo c-17</t>
  </si>
  <si>
    <t xml:space="preserve">poste de concreto armado de secao circular, extensao de 13,00 m, resistencia de 1000 dan, tipo c-23</t>
  </si>
  <si>
    <t xml:space="preserve">poste de concreto armado de secao circular, extensao de 13,00 m, resistencia de 1500 dan, tipo c-29</t>
  </si>
  <si>
    <t xml:space="preserve">poste de concreto armado de secao circular, extensao de 13,00 m, resistencia de 2000 dan, tipo c-29</t>
  </si>
  <si>
    <t xml:space="preserve">poste de concreto armado de secao circular, extensao de 13,00 m, resistencia de 2500 dan, tipo c-29</t>
  </si>
  <si>
    <t xml:space="preserve">poste de concreto armado de secao circular, extensao de 13,00 m, resistencia de 3000 dan, tipo c-29</t>
  </si>
  <si>
    <t xml:space="preserve">poste de concreto armado de secao circular, extensao de 14,00 m, resistencia de 1000 dan, tipo c-23</t>
  </si>
  <si>
    <t xml:space="preserve">poste de concreto armado de secao circular, extensao de 14,00 m, resistencia de 1500 dan, tipo c-29</t>
  </si>
  <si>
    <t xml:space="preserve">poste de concreto armado de secao circular, extensao de 14,00 m, resistencia de 2000 dan, tipo c-29</t>
  </si>
  <si>
    <t xml:space="preserve">poste de concreto armado de secao circular, extensao de 14,00 m, resistencia de 2500 dan, tipo c-29</t>
  </si>
  <si>
    <t xml:space="preserve">poste de concreto armado de secao circular, extensao de 14,00 m, resistencia de 300 a 400 dan, tipo c-17</t>
  </si>
  <si>
    <t xml:space="preserve">poste de concreto armado de secao circular, extensao de 14,00 m, resistencia de 3000 dan, tipo c-29</t>
  </si>
  <si>
    <t xml:space="preserve">poste de concreto armado de secao circular, extensao de 15,00 m, resistencia de 1000 dan, tipo c-23</t>
  </si>
  <si>
    <t xml:space="preserve">poste de concreto armado de secao circular, extensao de 15,00 m, resistencia de 1500 dan, tipo c-29</t>
  </si>
  <si>
    <t xml:space="preserve">poste de concreto armado de secao circular, extensao de 15,00 m, resistencia de 2000 dan, tipo c-29</t>
  </si>
  <si>
    <t xml:space="preserve">poste de concreto armado de secao circular, extensao de 15,00 m, resistencia de 2500 dan, tipo c-29</t>
  </si>
  <si>
    <t xml:space="preserve">poste de concreto armado de secao circular, extensao de 15,00 m, resistencia de 3000 dan, tipo c-29</t>
  </si>
  <si>
    <t xml:space="preserve">poste de concreto armado de secao circular, extensao de 9,00 m, resistencia de 200 a 300 dan, tipo c-14</t>
  </si>
  <si>
    <t xml:space="preserve">poste de concreto armado de secao circular, extensao de 9,00 m, resistencia de 300 a 400 dan, tipo c-17</t>
  </si>
  <si>
    <t xml:space="preserve">poste de concreto armado de secao duplo t, extensao de 10,00 m, resistencia de 1000 dan, tipo b-1,5</t>
  </si>
  <si>
    <t xml:space="preserve">poste de concreto armado de secao duplo t, extensao de 10,00 m, resistencia de 150 dan, tipo d</t>
  </si>
  <si>
    <t xml:space="preserve">poste de concreto armado de secao duplo t, extensao de 10,00 m, resistencia de 300 a 400 dan, tipo b ou d</t>
  </si>
  <si>
    <t xml:space="preserve">poste de concreto armado de secao duplo t, extensao de 10,00 m, resistencia de 600 dan, tipo b</t>
  </si>
  <si>
    <t xml:space="preserve">poste de concreto armado de secao duplo t, extensao de 11,00 m, resistencia de 1000 dan, tipo b-1,5</t>
  </si>
  <si>
    <t xml:space="preserve">poste de concreto armado de secao duplo t, extensao de 11,00 m, resistencia de 150 dan, tipo d</t>
  </si>
  <si>
    <t xml:space="preserve">poste de concreto armado de secao duplo t, extensao de 11,00 m, resistencia de 1500 dan, tipo b-3,0</t>
  </si>
  <si>
    <t xml:space="preserve">poste de concreto armado de secao duplo t, extensao de 11,00 m, resistencia de 200 dan, tipo d</t>
  </si>
  <si>
    <t xml:space="preserve">poste de concreto armado de secao duplo t, extensao de 11,00 m, resistencia de 2000 dan, tipo b-4,5</t>
  </si>
  <si>
    <t xml:space="preserve">poste de concreto armado de secao duplo t, extensao de 11,00 m, resistencia de 300 dan, tipo b</t>
  </si>
  <si>
    <t xml:space="preserve">poste de concreto armado de secao duplo t, extensao de 11,00 m, resistencia de 600 dan, tipo b</t>
  </si>
  <si>
    <t xml:space="preserve">poste de concreto armado de secao duplo t, extensao de 12,00 m, resistencia de 1000 dan, tipo b-1,5</t>
  </si>
  <si>
    <t xml:space="preserve">poste de concreto armado de secao duplo t, extensao de 12,00 m, resistencia de 150 dan, tipo d</t>
  </si>
  <si>
    <t xml:space="preserve">poste de concreto armado de secao duplo t, extensao de 12,00 m, resistencia de 1500 dan, tipo b-3,0</t>
  </si>
  <si>
    <t xml:space="preserve">poste de concreto armado de secao duplo t, extensao de 12,00 m, resistencia de 300 a 400 dan, tipo b ou d</t>
  </si>
  <si>
    <t xml:space="preserve">poste de concreto armado de secao duplo t, extensao de 12,00 m, resistencia de 3000 dan, tipo b-6,0</t>
  </si>
  <si>
    <t xml:space="preserve">poste de concreto armado de secao duplo t, extensao de 12,00 m, resistencia de 600 dan, tipo b</t>
  </si>
  <si>
    <t xml:space="preserve">poste de concreto armado de secao duplo t, extensao de 13,00 m, resistencia de 1000 dan, tipo b-1,5</t>
  </si>
  <si>
    <t xml:space="preserve">poste de concreto armado de secao duplo t, extensao de 13,00 m, resistencia de 1500 dan, tipo b-3,0</t>
  </si>
  <si>
    <t xml:space="preserve">poste de concreto armado de secao duplo t, extensao de 13,00 m, resistencia de 2000 dan, tipo b-4,5</t>
  </si>
  <si>
    <t xml:space="preserve">poste de concreto armado de secao duplo t, extensao de 13,00 m, resistencia de 300 dan, tipo b</t>
  </si>
  <si>
    <t xml:space="preserve">poste de concreto armado de secao duplo t, extensao de 13,00 m, resistencia de 600 dan, tipo b</t>
  </si>
  <si>
    <t xml:space="preserve">poste de concreto armado de secao duplo t, extensao de 15,00 m, resistencia de 1500 dan, tipo b-3,0</t>
  </si>
  <si>
    <t xml:space="preserve">poste de concreto armado de secao duplo t, extensao de 15,00 m, resistencia de 2000 dan, tipo b-4,5</t>
  </si>
  <si>
    <t xml:space="preserve">poste de concreto armado de secao duplo t, extensao de 8,00 m, resistencia de 150 dan, tipo d</t>
  </si>
  <si>
    <t xml:space="preserve">poste de concreto armado de secao duplo t, extensao de 9,00 m, resistencia de 1000 dan, tipo b-1,5</t>
  </si>
  <si>
    <t xml:space="preserve">poste de concreto armado de secao duplo t, extensao de 9,00 m, resistencia de 150 dan, tipo d</t>
  </si>
  <si>
    <t xml:space="preserve">poste de concreto armado de secao duplo t, extensao de 9,00 m, resistencia de 300 a 400 dan, tipo b ou d</t>
  </si>
  <si>
    <t xml:space="preserve">poste de concreto armado de secao duplo t, extensao de 9,00 m, resistencia de 600 dan, tipo b</t>
  </si>
  <si>
    <t xml:space="preserve">poste decorativo para jardim em aco tubular, sem luminaria, h = *2,5* m</t>
  </si>
  <si>
    <t xml:space="preserve">poste rolico de madeira tratada, d = 20 a 25 cm, h = 12,00 m, em eucalipto ou equivalente da regiao</t>
  </si>
  <si>
    <t xml:space="preserve">postes metalicos autoportantes, conico ou telescopico, para spda, altura 10 metros livres</t>
  </si>
  <si>
    <t xml:space="preserve">postes metalicos autoportantes, conico ou telescopico, para spda, altura 12 metros livres</t>
  </si>
  <si>
    <t xml:space="preserve">postes metalicos autoportantes, conico ou telescopico, para spda, altura 15 metros livres</t>
  </si>
  <si>
    <t xml:space="preserve">postes metalicos autoportantes, conico ou telescopico, para spda, altura 20 metros livres</t>
  </si>
  <si>
    <t xml:space="preserve">pozolana de classe c</t>
  </si>
  <si>
    <t xml:space="preserve">prancha aparelhada *4 x 30* cm, em macaranduba/massaranduba, angelim ou equivalente da regiao</t>
  </si>
  <si>
    <t xml:space="preserve">prancha nao aparelhada *6 x 25* cm, em macaranduba/massaranduba, angelim ou equivalente da regiao - bruta</t>
  </si>
  <si>
    <t xml:space="preserve">prancha nao aparelhada *6 x 30* cm, em macaranduba/massaranduba, angelim ou equivalente da regiao - bruta</t>
  </si>
  <si>
    <t xml:space="preserve">prancha nao aparelhada *6 x 40* cm, em macaranduba/massaranduba, angelim ou equivalente da regiao - bruta</t>
  </si>
  <si>
    <t xml:space="preserve">pranchao aparelhado *7,5 x 23* cm, em macaranduba/massaranduba, angelim ou equivalente da regiao</t>
  </si>
  <si>
    <t xml:space="preserve">pranchao aparelhado *8 x 30* cm, em macaranduba/massaranduba, angelim ou equivalente da regiao</t>
  </si>
  <si>
    <t xml:space="preserve">pranchao nao aparelhado *7,5 x 23* cm, em macaranduba/massaranduba, angelim ou equivalente da regiao - bruta</t>
  </si>
  <si>
    <t xml:space="preserve">pranchao nao aparelhado *8 x 30* cm, em macaranduba/massaranduba, angelim ou equivalente da regiao - bruta</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</si>
  <si>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</si>
  <si>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</si>
  <si>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</si>
  <si>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</si>
  <si>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</si>
  <si>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</si>
  <si>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</si>
  <si>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</si>
  <si>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</si>
  <si>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</si>
  <si>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</si>
  <si>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</si>
  <si>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</si>
  <si>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</si>
  <si>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</si>
  <si>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33 (3 x 9)</t>
  </si>
  <si>
    <t xml:space="preserve">prego de aco polido com cabeca 19 x 36 (3 1/4 x 9)</t>
  </si>
  <si>
    <t xml:space="preserve">prego de aco polido com cabeca 22 x 48 (4 1/4 x 5)</t>
  </si>
  <si>
    <t xml:space="preserve">prego de aco polido com cabeca dupla 17 x 27 (2 1/2 x 11)</t>
  </si>
  <si>
    <t xml:space="preserve">prego de aco polido sem cabeca 15 x 15 (1 1/4 x 13)</t>
  </si>
  <si>
    <t xml:space="preserve">pressao de pernas triplo, em tubo de aco carbono, pintura no processo eletrostatico - equipamento de ginastica para academia ao ar livre / academia da terceira idade - ati</t>
  </si>
  <si>
    <t xml:space="preserve">primer de poliuretano</t>
  </si>
  <si>
    <t xml:space="preserve">primer epoxi / epoxidico</t>
  </si>
  <si>
    <t xml:space="preserve">primer para manta asfaltica a base de asfalto modificado diluido em solvente, aplicacao a frio</t>
  </si>
  <si>
    <t xml:space="preserve">projetor de argamassa, capacidade de projecao 1,5 m3/h, alcance da projecao 30 ate 60 m, motor eletrico trifasico</t>
  </si>
  <si>
    <t xml:space="preserve">projetor de argamassa, capacidade de projecao 2,0 m3/h, alcance da projecao ate 50 m, motor eletrico trifasico</t>
  </si>
  <si>
    <t xml:space="preserve">projetor pneumatico de argamassa para chapisco e reboco com recipiente acoplado, tipo canequinha, com volume de 1,50 l, sem compressor</t>
  </si>
  <si>
    <t xml:space="preserve">prolongador/ extensor telescopico, em chapa metalica, com 3 metros, para rolo de pintura</t>
  </si>
  <si>
    <t xml:space="preserve">prolongamento / prolongador para caixa sifonada, pvc, 100 mm x 200 mm (nbr 5688)</t>
  </si>
  <si>
    <t xml:space="preserve">prolongamento / prolongador para caixa sifonada, pvc, 150 mm x 150 mm (nbr 5688)</t>
  </si>
  <si>
    <t xml:space="preserve">prolongamento / prolongador para caixa sifonada, pvc, 150 mm x 200 mm (nbr 5688)</t>
  </si>
  <si>
    <t xml:space="preserve">protetor auditivo tipo concha com abafador de ruidos, atenuacao acima de 22 db</t>
  </si>
  <si>
    <t xml:space="preserve">protetor auditivo tipo plug de insercao com cordao, atenuacao superior a 15 db</t>
  </si>
  <si>
    <t xml:space="preserve">protetor facial arco eletrico, com queixeira e lente em policarbonato, capacete incluido</t>
  </si>
  <si>
    <t xml:space="preserve">protetor facial de policarbonato, 200 mm x *390* mm, com coroa e carneira</t>
  </si>
  <si>
    <t xml:space="preserve">protetor solar fps 30, embalagem 2 litros</t>
  </si>
  <si>
    <t xml:space="preserve">protetor/ponteira plastica para ponta de vergalhao de ate 1", tipo protetor de espera</t>
  </si>
  <si>
    <t xml:space="preserve">prumo de centro em aco *400* g, com cordao em nylon e calco guia em aco ou madeira</t>
  </si>
  <si>
    <t xml:space="preserve">prumo de parede em aco 700 a 750 g, com cordao em nylon e taco</t>
  </si>
  <si>
    <t xml:space="preserve">pulsador campainha 10a, 250v (apenas modulo)</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</si>
  <si>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</si>
  <si>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</si>
  <si>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</si>
  <si>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punho para perfuratriz de esteira t38, d = 1 1/2" (38 mm), c = 380 mm</t>
  </si>
  <si>
    <t xml:space="preserve">puxador de embutir tipo concha, com furo para chave, em latao cromado, comprimento de aprox *100* mm e largura de aprox *40* mm</t>
  </si>
  <si>
    <t xml:space="preserve">puxador tipo alca, em zamac cromado, com comprimento de aprox 150 mm, com roseta para portas de madeiras, incluindo parafusos</t>
  </si>
  <si>
    <t xml:space="preserve">puxador tipo alca, em zamac cromado, com rosetas, comprimento de aprox *100* mm, para portas e janelas de madeira, incluindo parafusos</t>
  </si>
  <si>
    <t xml:space="preserve">puxador tubular reto duplo, em aluminio cromado, comprimento de aprox 400 mm e diametro de 25 mm (1")</t>
  </si>
  <si>
    <t xml:space="preserve">puxador tubular reto simples, em aluminio cromado, com comprimento de aprox 400 mm e diametro de 25 mm</t>
  </si>
  <si>
    <t xml:space="preserve">quadro de distribuicao com barramento trifasico, de embutir, em chapa de aco galvanizado, para 12 disjuntores din, 100 a</t>
  </si>
  <si>
    <t xml:space="preserve">quadro de distribuicao com barramento trifasico, de embutir, em chapa de aco galvanizado, para 18 disjuntores din, 100 a</t>
  </si>
  <si>
    <t xml:space="preserve">quadro de distribuicao com barramento trifasico, de embutir, em chapa de aco galvanizado, para 24 disjuntores din, 100 a</t>
  </si>
  <si>
    <t xml:space="preserve">quadro de distribuicao com barramento trifasico, de embutir, em chapa de aco galvanizado, para 28 disjuntores din, 100 a</t>
  </si>
  <si>
    <t xml:space="preserve">quadro de distribuicao com barramento trifasico, de embutir, em chapa de aco galvanizado, para 30 disjuntores din, 150 a</t>
  </si>
  <si>
    <t xml:space="preserve">quadro de distribuicao com barramento trifasico, de embutir, em chapa de aco galvanizado, para 30 disjuntores din, 225 a</t>
  </si>
  <si>
    <t xml:space="preserve">quadro de distribuicao com barramento trifasico, de embutir, em chapa de aco galvanizado, para 36 disjuntores din, 100 a</t>
  </si>
  <si>
    <t xml:space="preserve">quadro de distribuicao com barramento trifasico, de embutir, em chapa de aco galvanizado, para 40 disjuntores din, 100 a</t>
  </si>
  <si>
    <t xml:space="preserve">quadro de distribuicao com barramento trifasico, de embutir, em chapa de aco galvanizado, para 48 disjuntores din, 100 a</t>
  </si>
  <si>
    <t xml:space="preserve">quadro de distribuicao com barramento trifasico, de sobrepor, em chapa de aco galvanizado, para *42* disjuntores din, 100 a</t>
  </si>
  <si>
    <t xml:space="preserve">quadro de distribuicao com barramento trifasico, de sobrepor, em chapa de aco galvanizado, para 12 disjuntores din, 100 a</t>
  </si>
  <si>
    <t xml:space="preserve">quadro de distribuicao com barramento trifasico, de sobrepor, em chapa de aco galvanizado, para 18 disjuntores din, 100 a</t>
  </si>
  <si>
    <t xml:space="preserve">quadro de distribuicao com barramento trifasico, de sobrepor, em chapa de aco galvanizado, para 28 disjuntores din, 100 a</t>
  </si>
  <si>
    <t xml:space="preserve">quadro de distribuicao com barramento trifasico, de sobrepor, em chapa de aco galvanizado, para 30 disjuntores din, 100 a</t>
  </si>
  <si>
    <t xml:space="preserve">quadro de distribuicao com barramento trifasico, de sobrepor, em chapa de aco galvanizado, para 36 disjuntores din, 100 a</t>
  </si>
  <si>
    <t xml:space="preserve">quadro de distribuicao com barramento trifasico, de sobrepor, em chapa de aco galvanizado, para 48 disjuntores din, 100 a</t>
  </si>
  <si>
    <t xml:space="preserve">quadro de distribuicao, em pvc, de embutir, com barramento terra / neutro, para 12 disjuntores nema ou 16 disjuntores din</t>
  </si>
  <si>
    <t xml:space="preserve">quadro de distribuicao, em pvc, de embutir, com barramento terra / neutro, para 18 disjuntores nema ou 24 disjuntores din</t>
  </si>
  <si>
    <t xml:space="preserve">quadro de distribuicao, em pvc, de embutir, com barramento terra / neutro, para 27 disjuntores nema ou 36 disjuntores din</t>
  </si>
  <si>
    <t xml:space="preserve">quadro de distribuicao, em pvc, de embutir, com barramento terra / neutro, para 48 disjuntores din</t>
  </si>
  <si>
    <t xml:space="preserve">quadro de distribuicao, em pvc, de embutir, com barramento terra / neutro, para 6 disjuntores nema ou 8 disjuntores din</t>
  </si>
  <si>
    <t xml:space="preserve">quadro de distribuicao, sem barramento, em pvc, de embutir, para 12 disjuntores nema ou 16 disjuntores din</t>
  </si>
  <si>
    <t xml:space="preserve">quadro de distribuicao, sem barramento, em pvc, de embutir, para 18 disjuntores nema ou 24 disjuntores din</t>
  </si>
  <si>
    <t xml:space="preserve">quadro de distribuicao, sem barramento, em pvc, de embutir, para 27 disjuntores nema ou 36 disjuntores din</t>
  </si>
  <si>
    <t xml:space="preserve">quadro de distribuicao, sem barramento, em pvc, de embutir, para 3 disjuntores nema ou 4 disjuntores din</t>
  </si>
  <si>
    <t xml:space="preserve">quadro de distribuicao, sem barramento, em pvc, de embutir, para 6 disjuntores nema ou 8 disjuntores din</t>
  </si>
  <si>
    <t xml:space="preserve">quadro de distribuicao, sem barramento, em pvc, de sobrepor, para 12 disjuntores nema ou 16 disjuntores din</t>
  </si>
  <si>
    <t xml:space="preserve">quadro de distribuicao, sem barramento, em pvc, de sobrepor, para 18 disjuntores nema ou 24 disjuntores din</t>
  </si>
  <si>
    <t xml:space="preserve">quadro de distribuicao, sem barramento, em pvc, de sobrepor, para 27 disjuntores nema ou 36 disjuntores din</t>
  </si>
  <si>
    <t xml:space="preserve">quadro de distribuicao, sem barramento, em pvc, de sobrepor, para 3 disjuntores nema ou 4 disjuntores din</t>
  </si>
  <si>
    <t xml:space="preserve">quadro de distribuicao, sem barramento, em pvc, de sobrepor, para 6 disjuntores nema ou 8 disjuntores din</t>
  </si>
  <si>
    <t xml:space="preserve">rack de piso para servidor, aberto, em coluna, 44u x *570* mm</t>
  </si>
  <si>
    <t xml:space="preserve">rack de piso para servidor, fechado, 44u, com porta, 44u x *570* mm</t>
  </si>
  <si>
    <t xml:space="preserve">ralo fofo com requadro, quadrado 150 x 150 mm</t>
  </si>
  <si>
    <t xml:space="preserve">ralo fofo com requadro, quadrado 200 x 200 mm</t>
  </si>
  <si>
    <t xml:space="preserve">ralo fofo com requadro, quadrado 250 x 250 mm</t>
  </si>
  <si>
    <t xml:space="preserve">ralo fofo com requadro, quadrado 300 x 300 mm</t>
  </si>
  <si>
    <t xml:space="preserve">ralo fofo com requadro, quadrado 400 x 400 mm</t>
  </si>
  <si>
    <t xml:space="preserve">ralo fofo semiesferico, 100 mm, para lajes/ calhas</t>
  </si>
  <si>
    <t xml:space="preserve">ralo fofo semiesferico, 150 mm, para lajes/ calhas</t>
  </si>
  <si>
    <t xml:space="preserve">ralo fofo semiesferico, 200 mm, para lajes/ calhas</t>
  </si>
  <si>
    <t xml:space="preserve">ralo fofo semiesferico, 75 mm, para lajes/ calhas</t>
  </si>
  <si>
    <t xml:space="preserve">ralo seco / ralo de passagem em pvc, quadrado, 100 x 100 x 53 mm, saida 40 mm, com grelha branca</t>
  </si>
  <si>
    <t xml:space="preserve">ralo seco conico, pvc, 100 x 40 mm, com grelha quadrada branca</t>
  </si>
  <si>
    <t xml:space="preserve">ralo seco conico, pvc, 100 x 40 mm, com grelha redonda branca</t>
  </si>
  <si>
    <t xml:space="preserve">ralo sifonado cilindrico, pvc, 100 x 40 mm, com grelha redonda branca</t>
  </si>
  <si>
    <t xml:space="preserve">ralo sifonado quadrado, pvc, 100 x 53 mm, saida 40 mm, com grelha quadrada branca</t>
  </si>
  <si>
    <t xml:space="preserve">ralo sifonado redondo conico, pvc, 100 x 40 mm, com grelha redonda branca</t>
  </si>
  <si>
    <t xml:space="preserve">rebite de repuxo em aluminio vazado, diametro 3,2 x 8 mm de comprimento (1kg = 1025 unidades)</t>
  </si>
  <si>
    <t xml:space="preserve">rebolo abrasivo reto de uso geral grao 36, de 6 x 1" (diametro x espessura)</t>
  </si>
  <si>
    <t xml:space="preserve">rebolo abrasivo reto de uso geral grao 36, de 6 x 3/4" (diametro x espessura)</t>
  </si>
  <si>
    <t xml:space="preserve">recicladora de asfalto a frio sobre rodas, larg. fresagem 2,00 m, pot. 315 kw/422 hp</t>
  </si>
  <si>
    <t xml:space="preserve">reducao concentrica para eletrocalha, perfurada, em chapa de aco galvanizado espessura #14, (700 x 600 mm) x 50 mm, sem virola, sem tampa</t>
  </si>
  <si>
    <t xml:space="preserve">reducao concentrica para eletrocalha, perfurada, em chapa de aco galvanizado espessura #14, (800 x 700 mm) x 50 mm, sem virola, sem tampa</t>
  </si>
  <si>
    <t xml:space="preserve">reducao concentrica para eletrocalha, perfurada, em chapa de aco galvanizado espessura #16, (500 x 400 mm) x 50 mm (l x a), sem virola, sem tampa</t>
  </si>
  <si>
    <t xml:space="preserve">reducao concentrica para eletrocalha, perfurada, em chapa de aco galvanizado espessura #16, (600 x 500 mm) x 50 mm, sem virola, sem tampa</t>
  </si>
  <si>
    <t xml:space="preserve">reducao concentrica para eletrocalha, perfurada, em chapa de aco galvanizado espessura #18, (300 x 250 mm) x 50 mm (l x a), sem virola, sem tampa</t>
  </si>
  <si>
    <t xml:space="preserve">reducao concentrica para eletrocalha, perfurada, em chapa de aco galvanizado espessura #18, (400 x 300 mm) x 50 mm (l x a), sem virola, sem tampa</t>
  </si>
  <si>
    <t xml:space="preserve">reducao concentrica para eletrocalha, perfurada, em chapa de aco galvanizado espessura #22, (100 x 75 mm) x 50 mm (l x a), sem virola, sem tampa</t>
  </si>
  <si>
    <t xml:space="preserve">reducao concentrica para eletrocalha, perfurada, em chapa de aco galvanizado espessura #22, (125 x100 mm) x 50 mm (l x a), sem virola, sem tampa</t>
  </si>
  <si>
    <t xml:space="preserve">reducao concentrica para eletrocalha, perfurada, em chapa de aco galvanizado espessura #22, (150 x125 mm) x 50 mm (l x a), sem virola, sem tampa</t>
  </si>
  <si>
    <t xml:space="preserve">reducao concentrica para eletrocalha, perfurada, em chapa de aco galvanizado espessura #22, (200 x 150 mm) x 50 mm (l x a), sem virola, sem tampa</t>
  </si>
  <si>
    <t xml:space="preserve">reducao concentrica para eletrocalha, perfurada, em chapa de aco galvanizado espessura #22, (250 x 200 mm) x 50 mm (l x a), sem virola, sem tampa</t>
  </si>
  <si>
    <t xml:space="preserve">reducao concentrica para eletrocalha, perfurada, em chapa de aco galvanizado espessura #22, (75 x 50 mm) x 50 mm (l x a), sem virola, sem tampa</t>
  </si>
  <si>
    <t xml:space="preserve">reducao excentrica pvc, dn 100 x 50 mm, para esgoto predial</t>
  </si>
  <si>
    <t xml:space="preserve">reducao excentrica pvc, dn 100 x 75 mm, para esgoto predial</t>
  </si>
  <si>
    <t xml:space="preserve">reducao excentrica pvc, dn 75 x 50 mm, para esgoto predial</t>
  </si>
  <si>
    <t xml:space="preserve">reducao excentrica pvc, serie r, dn 100 x 75 mm, para esgoto predial</t>
  </si>
  <si>
    <t xml:space="preserve">reducao excentrica pvc, serie r, dn 150 x 100 mm, para esgoto predial</t>
  </si>
  <si>
    <t xml:space="preserve">reducao excentrica pvc, serie r, dn 75 x 50 mm, para esgoto predial</t>
  </si>
  <si>
    <t xml:space="preserve">reducao fixa tipo storz, engate rapido 2.1/2" x 1.1/2", em latao, para instalacao predial combate a incendio predial</t>
  </si>
  <si>
    <t xml:space="preserve">reducao pvc pba, je, pb, dn 100 x 50 / de 110 x 60 mm, para rede de agua</t>
  </si>
  <si>
    <t xml:space="preserve">reducao pvc pba, je, pb, dn 100 x 75 / de 110 x 85 mm, para rede de agua</t>
  </si>
  <si>
    <t xml:space="preserve">reducao pvc pba, je, pb, dn 75 x 50 / de 85 x 60 mm, para rede de agua</t>
  </si>
  <si>
    <t xml:space="preserve">registro de esfera de passeio, pvc para polietileno, 20 mm</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</si>
  <si>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</si>
  <si>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</si>
  <si>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</si>
  <si>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</si>
  <si>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</si>
  <si>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registro de esfera, pvc, com volante, vs, roscavel, dn 1 1/4", com corpo dividido</t>
  </si>
  <si>
    <t xml:space="preserve">registro de esfera, pvc, com volante, vs, roscavel, dn 1", com corpo dividido</t>
  </si>
  <si>
    <t xml:space="preserve">registro de esfera, pvc, com volante, vs, roscavel, dn 1/2", com corpo dividido</t>
  </si>
  <si>
    <t xml:space="preserve">registro de esfera, pvc, com volante, vs, roscavel, dn 2", com corpo dividido</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</si>
  <si>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</si>
  <si>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</si>
  <si>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</si>
  <si>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</si>
  <si>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</si>
  <si>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</si>
  <si>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registro de esfera, pvc, com volante, vs, soldavel, dn 60 mm, com corpo dividido</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</si>
  <si>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</si>
  <si>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</si>
  <si>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</si>
  <si>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</si>
  <si>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1/2"</t>
  </si>
  <si>
    <t xml:space="preserve">registro gaveta bruto em latao forjado, bitola 1 1/4"</t>
  </si>
  <si>
    <t xml:space="preserve">registro gaveta bruto em latao forjado, bitola 1"</t>
  </si>
  <si>
    <t xml:space="preserve">registro gaveta bruto em latao forjado, bitola 1/2"</t>
  </si>
  <si>
    <t xml:space="preserve">registro gaveta bruto em latao forjado, bitola 2 1/2"</t>
  </si>
  <si>
    <t xml:space="preserve">registro gaveta bruto em latao forjado, bitola 2"</t>
  </si>
  <si>
    <t xml:space="preserve">registro gaveta bruto em latao forjado, bitola 3"</t>
  </si>
  <si>
    <t xml:space="preserve">registro gaveta bruto em latao forjado, bitola 3/4"</t>
  </si>
  <si>
    <t xml:space="preserve">registro gaveta bruto em latao forjado, bitola 4"</t>
  </si>
  <si>
    <t xml:space="preserve">registro gaveta com acabamento e canopla cromados, simples, bitola 1 1/2"</t>
  </si>
  <si>
    <t xml:space="preserve">registro gaveta com acabamento e canopla cromados, simples, bitola 1 1/4"</t>
  </si>
  <si>
    <t xml:space="preserve">registro gaveta com acabamento e canopla cromados, simples, bitola 1"</t>
  </si>
  <si>
    <t xml:space="preserve">registro gaveta com acabamento e canopla cromados, simples, bitola 1/2"</t>
  </si>
  <si>
    <t xml:space="preserve">registro gaveta com acabamento e canopla cromados, simples, bitola 3/4"</t>
  </si>
  <si>
    <t xml:space="preserve">registro ou regulador de gas cozinha, vazao de 2 kg/h, 2,8 kpa</t>
  </si>
  <si>
    <t xml:space="preserve">registro ou valvula globo angular em latao, para hidrantes em instalacao predial de incendio, 45 graus, diametro de 2 1/2", com volante, classe de pressao de ate 200 psi</t>
  </si>
  <si>
    <t xml:space="preserve">registro pressao bruto em latao forjado, bitola 1/2"</t>
  </si>
  <si>
    <t xml:space="preserve">registro pressao bruto em latao forjado, bitola 3/4"</t>
  </si>
  <si>
    <t xml:space="preserve">registro pressao com acabamento e canopla cromada, simples, bitola 1/2"</t>
  </si>
  <si>
    <t xml:space="preserve">registro pressao com acabamento e canopla cromada, simples, bitola 3/4"</t>
  </si>
  <si>
    <t xml:space="preserve">regua de aluminio para pedreiro 2 m x *25,5* mm</t>
  </si>
  <si>
    <t xml:space="preserve">regua vibradora dupla para concreto a gasolina 5,5 hp, peso de 60 kg, comprimento 4 m</t>
  </si>
  <si>
    <t xml:space="preserve">rejunte cimenticio, qualquer cor</t>
  </si>
  <si>
    <t xml:space="preserve">rejunte epoxi, qualquer cor</t>
  </si>
  <si>
    <t xml:space="preserve">rele fotoeletrico interno e externo bivolt 1000 w, de conector, sem base</t>
  </si>
  <si>
    <t xml:space="preserve">rele termico bimetal para uso em motores trifasicos, tensao 380 v, potencia ate 15 cv, corrente nominal maxima 22 a</t>
  </si>
  <si>
    <t xml:space="preserve">resina acrilica premium base agua - cor branca</t>
  </si>
  <si>
    <t xml:space="preserve">respirador / mascara semi facial com uma valvula de inalacao e duas de exalacao, protecao contra vapores organicos e gases acidos (1 filtro incluido)</t>
  </si>
  <si>
    <t xml:space="preserve">respirador descartavel sem valvula de exalacao, pff 1</t>
  </si>
  <si>
    <t xml:space="preserve">retardo para cordel detonante</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</si>
  <si>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</si>
  <si>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</si>
  <si>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</si>
  <si>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revestimento de parede em granilite, marmorite ou granitina - esp = 5 mm (incluso execucao)</t>
  </si>
  <si>
    <t xml:space="preserve">revestimento de parede em granilite, marmorite ou granitina colorido - esp = 5 mm (incluso execucao)</t>
  </si>
  <si>
    <t xml:space="preserve">revestimento em ceramica esmaltada para fachadas, pecas no formato aprox. *5 x 15* cm, fornecidas em placas com pecas unidas em pontos</t>
  </si>
  <si>
    <t xml:space="preserve">revestimento em ceramica esmaltada para fachadas, pecas no formato aprox. *7 x 26* cm, fornecidas em placas com pecas unidas em pontos</t>
  </si>
  <si>
    <t xml:space="preserve">revestimento em ceramica esmaltada, formato maior a 2025 cm2</t>
  </si>
  <si>
    <t xml:space="preserve">revestimento epoxi de alta resistencia quimica, isento de solventes, bicomponente</t>
  </si>
  <si>
    <t xml:space="preserve">revestimento para escada em granilite, marmorite ou granitina esp = 8 mm (incluso execucao)</t>
  </si>
  <si>
    <t xml:space="preserve">revestimento para parede, em ceramica esmaltada, formato menor ou igual a 2025 cm2</t>
  </si>
  <si>
    <t xml:space="preserve">ripa aparelhada *1,5 x 5* cm, em macaranduba/massaranduba, angelim ou equivalente da regiao</t>
  </si>
  <si>
    <t xml:space="preserve">ripa nao aparelhada *1 x 3* cm, em macaranduba/massaranduba, angelim ou equivalente da regiao - bruta</t>
  </si>
  <si>
    <t xml:space="preserve">ripa nao aparelhada, *1,5 x 5* cm, em macaranduba/massaranduba, angelim ou equivalente da regiao - bruta</t>
  </si>
  <si>
    <t xml:space="preserve">riscador de formica com comprimento *16* cm e altura *5* cm</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</si>
  <si>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</si>
  <si>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</si>
  <si>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</si>
  <si>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</si>
  <si>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</si>
  <si>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</si>
  <si>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</si>
  <si>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rodape plano para piso vinilico, h = 5 cm</t>
  </si>
  <si>
    <t xml:space="preserve">rodape pre-moldado de granilite, marmorite ou granitina l = 10 cm</t>
  </si>
  <si>
    <t xml:space="preserve">rodizio tipo napoleao para janelas de correr, em zamac, comprimento de aprox 60 cm, com rolamento em aco</t>
  </si>
  <si>
    <t xml:space="preserve">rodo para chao 40 cm, com borracha dupla e cabo</t>
  </si>
  <si>
    <t xml:space="preserve">roldana concava dupla, 4 rodas, em zamac com chapa de latao, rolamentos em aco, para portas e janelas de correr</t>
  </si>
  <si>
    <t xml:space="preserve">roldana concava dupla, 4 rodas, para porta de correr, em zamac com chapa de aco, rolamento interno blindado de aco revestido em nylon</t>
  </si>
  <si>
    <t xml:space="preserve">roldana plastica com prego, tamanho 30 x 30 mm, para instalacao eletrica aparente</t>
  </si>
  <si>
    <t xml:space="preserve">rolo compactador de pneus, estatico, pressao variavel, potencia 110 hp, peso sem/com lastro 10,8/27 t, largura de rolagem 2,30 m</t>
  </si>
  <si>
    <t xml:space="preserve">rolo compactador de pneus, estatico, pressao variavel, potencia 111 hp, peso sem/com lastro 9,5/26,0 t, largura de rolagem 1,90 m</t>
  </si>
  <si>
    <t xml:space="preserve">rolo compactador pe de carneiro vibratorio, potencia 125 hp, peso operacional sem/com lastro 11,95/13,30 t, impacto dinamico 38,5/22,5 t, largura de trabalho 2,15 m</t>
  </si>
  <si>
    <t xml:space="preserve">rolo compactador pe de carneiro vibratorio, potencia 80 hp, peso operacional sem/com lastro 7,4/8,8 t, largura de trabalho 1,68 m</t>
  </si>
  <si>
    <t xml:space="preserve">rolo compactador vibratorio de um cilindro, aco liso, potencia 80 hp, peso operacional maximo 8,1 t, impacto dinamico 16,15/9,5 t, largura trabalho 1,68 m</t>
  </si>
  <si>
    <t xml:space="preserve">rolo compactador vibratorio pe de carneiro, com controle remoto por radio, potencia 12,5 kw, peso operacional de 1,675 t, largura de trabalho 0,85 m</t>
  </si>
  <si>
    <t xml:space="preserve">rolo compactador vibratorio rebocavel, cilindro de aco liso, potencia de tracao de 65 cv, peso de 4,7 t, impacto dinamico total de 18,3 t, largura do rolo 1,67 m</t>
  </si>
  <si>
    <t xml:space="preserve">rolo compactador vibratorio tandem, aco liso, potencia 125 hp, peso sem/com lastro 10,20/11,65 t, largura de trabalho 1,73 m</t>
  </si>
  <si>
    <t xml:space="preserve">rolo compactador vibratorio tandem, aco liso, potencia 58 cv, peso sem/com lastro 6,5/9,4 t, largura de trabalho 1,20 m</t>
  </si>
  <si>
    <t xml:space="preserve">rolo de espuma poliester, 23 cm x 68 mm (comprimento x diametro), sem cabo</t>
  </si>
  <si>
    <t xml:space="preserve">rolo de espuma poliester, 9 cm x 10 mm, com cabo</t>
  </si>
  <si>
    <t xml:space="preserve">rolo de la de carneiro 25 mm x 23 cm (altura da la x comprimento), sem cabo</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</si>
  <si>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</si>
  <si>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</si>
  <si>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</si>
  <si>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rotacao vertical duplo, em tubo de aco carbono, pintura no processo eletrostatico - equipamento de ginastica para academia ao ar livre / academia da terceira idade - ati</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</si>
  <si>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</si>
  <si>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</si>
  <si>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</si>
  <si>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</si>
  <si>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t>
  </si>
  <si>
    <t xml:space="preserve">rufo para telha estrutural de fibrocimento 1 aba (sem amianto)</t>
  </si>
  <si>
    <t xml:space="preserve">rufo para telha ondulada de fibrocimento, e = 6 mm, aba *260* mm, comprimento 1100 mm (sem amianto)</t>
  </si>
  <si>
    <t xml:space="preserve">saboneteira de parede em metal cromado</t>
  </si>
  <si>
    <t xml:space="preserve">saboneteira plastica tipo dispenser para sabonete liquido com reservatorio 800 a 1500 ml</t>
  </si>
  <si>
    <t xml:space="preserve">saco de rafia para entulho, novo, liso (sem cliche), *60 x 90* cm</t>
  </si>
  <si>
    <t xml:space="preserve">saibro para argamassa (coletado no comercio)</t>
  </si>
  <si>
    <t xml:space="preserve">sapata de pvc aditivado nervurado d = 6 polegadas</t>
  </si>
  <si>
    <t xml:space="preserve">sapata de pvc aditivado nervurado d = 8 polegadas</t>
  </si>
  <si>
    <t xml:space="preserve">sapatilha em aco galvanizado para cabos com diametro nominal ate 5/8"</t>
  </si>
  <si>
    <t xml:space="preserve">sarrafo *2,5 x 10* cm em pinus, mista ou equivalente da regiao - bruta</t>
  </si>
  <si>
    <t xml:space="preserve">sarrafo *2,5 x 5* cm em pinus, mista ou equivalente da regiao - bruta</t>
  </si>
  <si>
    <t xml:space="preserve">sarrafo *2,5 x 7,5* cm em pinus, mista ou equivalente da regiao - bruta</t>
  </si>
  <si>
    <t xml:space="preserve">sarrafo aparelhado *2 x 10* cm, em macaranduba/massaranduba, angelim ou equivalente da regiao</t>
  </si>
  <si>
    <t xml:space="preserve">sarrafo nao aparelhado *2,5 x 10* cm, em macaranduba/massaranduba, angelim ou equivalente da regiao - bruta</t>
  </si>
  <si>
    <t xml:space="preserve">sarrafo nao aparelhado *2,5 x 5* cm, em macaranduba/massaranduba, angelim, peroba-rosa ou equivalente da regiao - bruta</t>
  </si>
  <si>
    <t xml:space="preserve">sarrafo nao aparelhado *2,5 x 7* cm, em macaranduba/massaranduba, angelim, peroba-rosa ou equivalente da regiao - bruta</t>
  </si>
  <si>
    <t xml:space="preserve">seguro - horista (coletado caixa - encargos complementares)</t>
  </si>
  <si>
    <t xml:space="preserve">seguro - mensalista (coletado caixa - encargos complementares)</t>
  </si>
  <si>
    <t xml:space="preserve">seixo rolado para aplicacao em concreto (posto pedreira/fornecedor, sem frete)</t>
  </si>
  <si>
    <t xml:space="preserve">selador acrilico opaco premium interior/exterior</t>
  </si>
  <si>
    <t xml:space="preserve">selador horizontal para fita de aco 1" (25 mm)</t>
  </si>
  <si>
    <t xml:space="preserve">selante a base de alcatrao e poliuretano para juntas horizontais</t>
  </si>
  <si>
    <t xml:space="preserve">selante acrilico para tratamento / acabamento superficial de concreto estampado, aparente, pedras e outros</t>
  </si>
  <si>
    <t xml:space="preserve">selante de base asfaltica para vedacao</t>
  </si>
  <si>
    <t xml:space="preserve">selante elastico monocomponente a base de poliuretano (pu) para juntas diversas</t>
  </si>
  <si>
    <t xml:space="preserve">310ml</t>
  </si>
  <si>
    <t xml:space="preserve">selante monocomponente a base de silicone de baixo modulo, para juntas de pavimentacao</t>
  </si>
  <si>
    <t xml:space="preserve">selante tipo veda calha para metal e fibrocimento</t>
  </si>
  <si>
    <t xml:space="preserve">selim pvc, com trava, je, 90 graus, dn 125 x 100 mm ou 150 x 100 mm, para rede coletora esgoto</t>
  </si>
  <si>
    <t xml:space="preserve">semirreboque com dois eixos em tandem tipo basculante com cacamba metalica 14 m3 (inclui montagem, nao inclui cavalo mecanico)</t>
  </si>
  <si>
    <t xml:space="preserve">semirreboque com tres eixos em tandem tipo basculante com cacamba metalica 18 m3 (inclui montagem, nao inclui cavalo mecanico)</t>
  </si>
  <si>
    <t xml:space="preserve">semirreboque com tres eixos, para transporte de carga seca, dimensoes aproximadas 2,60 x 12,50 x 0,50 m (nao inclui cavalo mecanico)</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</si>
  <si>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</si>
  <si>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</si>
  <si>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sensor de presenca bivolt de parede sem fotocelula para qualquer tipo de lampada potencia maxima *1000* w, uso interno</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</si>
  <si>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</si>
  <si>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</si>
  <si>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serra circular de bancada com motor eletrico, potencia de *1600* w, para disco de diametro de 10" (250 mm)</t>
  </si>
  <si>
    <t xml:space="preserve">serralheiro (horista)</t>
  </si>
  <si>
    <t xml:space="preserve">serralheiro (mensalista)</t>
  </si>
  <si>
    <t xml:space="preserve">serrote profissional em aco temperado 20", cabo de madeira</t>
  </si>
  <si>
    <t xml:space="preserve">servente de obras (horista)</t>
  </si>
  <si>
    <t xml:space="preserve">servente de obras (mensalista)</t>
  </si>
  <si>
    <t xml:space="preserve">servico de bombeamento de concreto com consumo minimo de 40 m3, (disponibilizacao de bomba), sem o lancamento</t>
  </si>
  <si>
    <t xml:space="preserve">sifao / tubo sinfonado extensivel/sanfonado, universal/ simples, entre *50 a 70* cm, de plastico branco</t>
  </si>
  <si>
    <t xml:space="preserve">sifao em metal cromado para pia americana, 1.1/2 x 1.1/2"</t>
  </si>
  <si>
    <t xml:space="preserve">sifao em metal cromado para pia americana, 1.1/2 x 2"</t>
  </si>
  <si>
    <t xml:space="preserve">sifao em metal cromado para pia ou lavatorio, 1 x 1.1/2"</t>
  </si>
  <si>
    <t xml:space="preserve">sifao em metal cromado para tanque, 1.1/4 x 1.1/2"</t>
  </si>
  <si>
    <t xml:space="preserve">sifao plastico extensivel universal, tipo copo</t>
  </si>
  <si>
    <t xml:space="preserve">sifao plastico tipo copo para pia americana 1.1/2 x 1.1/2"</t>
  </si>
  <si>
    <t xml:space="preserve">sifao plastico tipo copo para pia ou lavatorio, 1 x 1.1/2"</t>
  </si>
  <si>
    <t xml:space="preserve">sifao plastico tipo copo para tanque, 1.1/4 x 1.1/2"</t>
  </si>
  <si>
    <t xml:space="preserve">silica ativa para adicao em concreto e argamassa</t>
  </si>
  <si>
    <t xml:space="preserve">silicone acetico uso geral incolor 280 g</t>
  </si>
  <si>
    <t xml:space="preserve">simulador de caminhada triplo, em tubo de aco carbono, pintura no processo eletrostatico - equipamento de ginastica para academia ao ar livre / academia da terceira idade - ati</t>
  </si>
  <si>
    <t xml:space="preserve">simulador de cavalgada triplo, em tubo de aco carbono, pintura no processo eletrostatico - equipamento de ginastica para academia ao ar livre / academia da terceira idade - ati</t>
  </si>
  <si>
    <t xml:space="preserve">simulador de remo individual, em tubo de aco carbono, pintura no processo eletrostatico - equipamento de ginastica para academia ao ar livre / academia da terceira idade - ati</t>
  </si>
  <si>
    <t xml:space="preserve">sinalizador noturno simples para para-raios, sem rele fotoeletrico</t>
  </si>
  <si>
    <t xml:space="preserve">sisal em fibra / estopa sisal para gesso</t>
  </si>
  <si>
    <t xml:space="preserve">solda em barra de estanho-chumbo 50/50</t>
  </si>
  <si>
    <t xml:space="preserve">solda em vareta foscoper, d = *2,5* mm x comprimento 500 mm</t>
  </si>
  <si>
    <t xml:space="preserve">solda estanho/cobre para conexoes de cobre, fio 2,5 mm, carretel 500 gr (sem chumbo)</t>
  </si>
  <si>
    <t xml:space="preserve">soldador (horista)</t>
  </si>
  <si>
    <t xml:space="preserve">soldador (mensalista)</t>
  </si>
  <si>
    <t xml:space="preserve">soldador eletrico (para solda a ser testada com raios "x") (horista)</t>
  </si>
  <si>
    <t xml:space="preserve">soldador eletrico (para solda a ser testada com raios "x") (mensalista)</t>
  </si>
  <si>
    <t xml:space="preserve">soleira em granito, polido, tipo andorinha/ quartz/ castelo/ corumba ou outros equivalentes da regiao, l= *15* cm, e= *2,0* cm</t>
  </si>
  <si>
    <t xml:space="preserve">soleira pre-moldada em granilite, marmorite ou granitina, l = *15 cm</t>
  </si>
  <si>
    <t xml:space="preserve">soleira/ peitoril em marmore, polido, branco comum, l= *15* cm, e= *2* cm, corte reto</t>
  </si>
  <si>
    <t xml:space="preserve">soleira/ tabeira em marmore, polido, branco comum, l= 5 cm, e= *2,0* cm</t>
  </si>
  <si>
    <t xml:space="preserve">solucao asfaltica elastomerica para imprimacao, aplicacao a frio</t>
  </si>
  <si>
    <t xml:space="preserve">solucao preparadora / limpadora para pvc, frasco com 1000 cm3</t>
  </si>
  <si>
    <t xml:space="preserve">soquete de baquelite base e27, para lampadas</t>
  </si>
  <si>
    <t xml:space="preserve">soquete de porcelana base e27, fixo de teto, para lampadas</t>
  </si>
  <si>
    <t xml:space="preserve">soquete de porcelana base e27, para uso ao tempo, para lampadas</t>
  </si>
  <si>
    <t xml:space="preserve">soquete de pvc / termoplastico base e27, com chave, para lampadas</t>
  </si>
  <si>
    <t xml:space="preserve">soquete de pvc / termoplastico base e27, com rabicho, para lampadas</t>
  </si>
  <si>
    <t xml:space="preserve">sprinkler tipo pendente, bulbo amarelo de resposta rapida, 79 graus celsius, acabamento cromado, d = 20 mm (3/4")</t>
  </si>
  <si>
    <t xml:space="preserve">sprinkler tipo pendente, bulbo amarelo de resposta rapida, 79 graus celsius, acabamento natural ou cromado, d = 15 mm (1/2")</t>
  </si>
  <si>
    <t xml:space="preserve">sprinkler tipo pendente, bulbo amarelo de resposta rapida, 79 graus celsius, acabamento natural, d = 20 mm (3/4")</t>
  </si>
  <si>
    <t xml:space="preserve">sprinkler tipo pendente, bulbo vermelho de resposta rapida, 68 graus celsius, acabamento cromado, d = 15 mm (1/2")</t>
  </si>
  <si>
    <t xml:space="preserve">sprinkler tipo pendente, bulbo vermelho de resposta rapida, 68 graus celsius, acabamento cromado, d = 20 mm (3/4")</t>
  </si>
  <si>
    <t xml:space="preserve">sprinkler tipo pendente, bulbo vermelho de resposta rapida, 68 graus celsius, acabamento natural, d = 20 mm (3/4")</t>
  </si>
  <si>
    <t xml:space="preserve">sprinkler tipo pendente, bulbo vermelho resposta rapida, 68 graus celsius, acabamento natural, d = 15 mm (1/2")</t>
  </si>
  <si>
    <t xml:space="preserve">suporte "y" para fita perfurada</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</si>
  <si>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</si>
  <si>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</si>
  <si>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em aco galvanizado para transformador para poste duplo t 185 x 95 mm, chapa de 5/16"</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</si>
  <si>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</si>
  <si>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</si>
  <si>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</si>
  <si>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manual para lixa, plastico, com 230 x 80 mm (comprimento x largura)</t>
  </si>
  <si>
    <t xml:space="preserve">suporte mao-francesa em aco, abas iguais 30 cm, capacidade minima 60 kg, branco</t>
  </si>
  <si>
    <t xml:space="preserve">suporte mao-francesa em aco, abas iguais 40 cm, capacidade minima 70 kg, branco</t>
  </si>
  <si>
    <t xml:space="preserve">suporte metalico para calha pluvial, zincado, dobrado, diametro entre 119 e 170 mm, para drenagem pluvial predial</t>
  </si>
  <si>
    <t xml:space="preserve">suporte para calha de 150 mm em aco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</si>
  <si>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</si>
  <si>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</si>
  <si>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tabua *2,5 x 15 cm em pinus, mista ou equivalente da regiao - bruta</t>
  </si>
  <si>
    <t xml:space="preserve">tabua *2,5 x 23* cm em pinus, mista ou equivalente da regiao - bruta</t>
  </si>
  <si>
    <t xml:space="preserve">tabua *2,5 x 30 cm em pinus, mista ou equivalente da regiao - bruta</t>
  </si>
  <si>
    <t xml:space="preserve">tabua aparelhada *2,5 x 15* cm, em macaranduba/massaranduba, angelim ou equivalente da regiao</t>
  </si>
  <si>
    <t xml:space="preserve">tabua aparelhada *2,5 x 25* cm, em macaranduba/massaranduba, angelim ou equivalente da regiao</t>
  </si>
  <si>
    <t xml:space="preserve">tabua aparelhada *2,5 x 30* cm, em macaranduba/massaranduba, angelim ou equivalente da regiao</t>
  </si>
  <si>
    <t xml:space="preserve">tabua de madeira para piso, cumaru/ipe champanhe ou equivalente da regiao, encaixe macho/femea, *10 x 2* cm</t>
  </si>
  <si>
    <t xml:space="preserve">tabua de madeira para piso, cumaru/ipe champanhe ou equivalente da regiao, encaixe macho/femea, *15 x 2* cm</t>
  </si>
  <si>
    <t xml:space="preserve">tabua de madeira para piso, ipe (cerne) ou equivalente da regiao, encaixe macho/femea, *20 x 2* cm</t>
  </si>
  <si>
    <t xml:space="preserve">tabua nao aparelhada *2,5 x 15* cm, em macaranduba/massaranduba, angelim ou equivalente da regiao - bruta</t>
  </si>
  <si>
    <t xml:space="preserve">tabua nao aparelhada *2,5 x 20* cm, em macaranduba/massaranduba, angelim ou equivalente da regiao - bruta</t>
  </si>
  <si>
    <t xml:space="preserve">tabua nao aparelhada *2,5 x 30* cm, em macaranduba/massaranduba, angelim ou equivalente da regiao - bruta</t>
  </si>
  <si>
    <t xml:space="preserve">taco de madeira para piso, ipe (cerne) ou equivalente da regiao, 7 x 42 cm, e = 2 cm</t>
  </si>
  <si>
    <t xml:space="preserve">tala para emenda de eletrocalha, simples / reta, lisa ou perfurada, em chapa de aco galvanizado #22, altura 50 mm</t>
  </si>
  <si>
    <t xml:space="preserve">talabarte de seguranca, 2 mosquetoes trava dupla *53* mm de abertura, com absorvedor de energia</t>
  </si>
  <si>
    <t xml:space="preserve">talha manual de corrente, capacidade de 2 t com elevacao de 3 m</t>
  </si>
  <si>
    <t xml:space="preserve">talhadeira chata, de aco, 10"</t>
  </si>
  <si>
    <t xml:space="preserve">talhadeira com punho de protecao *20 x 250* mm</t>
  </si>
  <si>
    <t xml:space="preserve">tampa cega em pvc para condulete 4 x 2"</t>
  </si>
  <si>
    <t xml:space="preserve">tampa de concreto armado para fossa septica, diametro nominal de 3,00 m e espessura minima de 100 mm</t>
  </si>
  <si>
    <t xml:space="preserve">tampa de concreto armado para fossa, d = *0,90* m, e = 0,05 m</t>
  </si>
  <si>
    <t xml:space="preserve">tampa de concreto armado para fossa, d = *1,10* m, e = 0,05 m</t>
  </si>
  <si>
    <t xml:space="preserve">tampa de concreto armado para fossa, d = *1,35* m, e = 0,05 m</t>
  </si>
  <si>
    <t xml:space="preserve">tampa de concreto armado para fossa, d = 1,50 m, e = 0,05 m</t>
  </si>
  <si>
    <t xml:space="preserve">tampa de concreto armado para fossa, d = 2,00 m, e = 0,05 m</t>
  </si>
  <si>
    <t xml:space="preserve">tampa de concreto armado para fossa, d = 2,50 m, e = 0,05 m</t>
  </si>
  <si>
    <t xml:space="preserve">tampa de concreto armado para poco de inspecao, com furo e tampinha, diametro nominal de 3,00 m e espessura minima de 100 mm</t>
  </si>
  <si>
    <t xml:space="preserve">tampa de concreto armado para poco, com furo e tampinha, d = *0,90* m, e = 0,05 m</t>
  </si>
  <si>
    <t xml:space="preserve">tampa de concreto armado para poco, com furo e tampinha, d = *1,10* m, e = 0,05 m</t>
  </si>
  <si>
    <t xml:space="preserve">tampa de concreto armado para poco, com furo e tampinha, d = *1,35* m, e = 0,05 m</t>
  </si>
  <si>
    <t xml:space="preserve">tampa de concreto armado para poco, com furo e tampinha, d = 1,50 m, e = 0,05 m</t>
  </si>
  <si>
    <t xml:space="preserve">tampa de concreto armado para poco, com furo e tampinha, d = 2,00 m, e = 0,05 m</t>
  </si>
  <si>
    <t xml:space="preserve">tampa de concreto armado para poco, com furo e tampinha, d = 2,50 m, e = 0,05 m</t>
  </si>
  <si>
    <t xml:space="preserve">tampa para condulete, em pvc, para 1 interruptor</t>
  </si>
  <si>
    <t xml:space="preserve">tampa para condulete, em pvc, para 1 modulo rj</t>
  </si>
  <si>
    <t xml:space="preserve">tampa para condulete, em pvc, para 2 modulos rj</t>
  </si>
  <si>
    <t xml:space="preserve">tampa para condulete, em pvc, para tomada hexagonal</t>
  </si>
  <si>
    <t xml:space="preserve">tampao / cap, rosca macho, dn 1", para tubo pex para inst. agua quente/fria</t>
  </si>
  <si>
    <t xml:space="preserve">tampao / cap, rosca macho, dn 3/4", para tubo pex para inst. agua quente/fria</t>
  </si>
  <si>
    <t xml:space="preserve">tampao / terminal / plug, d = 1 1/4", para duto corrugado pead (cabeamento subterraneo)</t>
  </si>
  <si>
    <t xml:space="preserve">tampao / terminal / plug, d = 2", para duto corrugado pead (cabeamento subterraneo)</t>
  </si>
  <si>
    <t xml:space="preserve">tampao / terminal / plug, d = 3", para duto corrugado pead (cabeamento subterraneo)</t>
  </si>
  <si>
    <t xml:space="preserve">tampao / terminal / plug, d = 4", para duto corrugado pead (cabeamento subterraneo)</t>
  </si>
  <si>
    <t xml:space="preserve">tampao com corrente, em latao, engate rapido 1 1/2", para instalacao predial de combate a incendio</t>
  </si>
  <si>
    <t xml:space="preserve">tampao com corrente, em latao, engate rapido 2 1/2", para instalacao predial de combate a incendio</t>
  </si>
  <si>
    <t xml:space="preserve">tampao fofo articulado p/ registro, com base / requadro, classe a15 carga max 1,5 t, *200 x 200* mm (com inscricao em relevo do tipo de rede)</t>
  </si>
  <si>
    <t xml:space="preserve">tampao fofo articulado p/ registro, com base / requadro, classe a15 carga maxima 1,5 t, *400 x 400* mm (com inscricao em relevo do tipo de rede)</t>
  </si>
  <si>
    <t xml:space="preserve">tampao fofo articulado, com base / requadro, classe b125 carga max 12,5 t, redondo, tampa 600 mm (com inscricao em relevo do tipo de rede)</t>
  </si>
  <si>
    <t xml:space="preserve">tampao fofo articulado, com base / requadro, classe d400 carga max 40 t, redondo, tampa 600 mm (com inscricao em relevo do tipo de rede)</t>
  </si>
  <si>
    <t xml:space="preserve">tampao fofo simples com base / requadro, classe a15 carga max. 1,5 t, 300 x 300 mm (com inscricao em relevo do tipo de rede)</t>
  </si>
  <si>
    <t xml:space="preserve">tampao fofo simples com base / requadro, classe a15 carga max. 1,5 t, 400 x 400 mm (com inscricao em relevo do tipo de rede)</t>
  </si>
  <si>
    <t xml:space="preserve">tampao fofo simples com base / requadro, classe a15 carga max. 1,5 t, 400 x 600 mm (com inscricao em relevo do tipo de rede)</t>
  </si>
  <si>
    <t xml:space="preserve">tampao fofo simples com base / requadro, classe b125 carga max. 12,5 t, redondo, tampa 500 mm (com inscricao em relevo do tipo de rede)</t>
  </si>
  <si>
    <t xml:space="preserve">tampao fofo simples com base / requadro, classe b125 carga max. 12,5 t, redondo, tampa 600 mm (com inscricao em relevo do tipo de rede)</t>
  </si>
  <si>
    <t xml:space="preserve">tampao fofo simples com base / requadro, classe d400 carga max. 40 t, redondo, tampa 600 mm (com inscricao em relevo do tipo de rede)</t>
  </si>
  <si>
    <t xml:space="preserve">tampao fofo simples com base / requadro, classe d400 carga max. 40 t, redondo, tampa 900 mm (com inscricao em relevo do tipo de rede)</t>
  </si>
  <si>
    <t xml:space="preserve">tampao fofo simples com base / requadro, r-2, classe a15 carga max. 1,5 t, 550 x 1100 mm (com inscricao em relevo do tipo de rede)</t>
  </si>
  <si>
    <t xml:space="preserve">tanque aco inoxidavel (aco 304) com esfregador e valvula, de *50 x 40 x 22* cm</t>
  </si>
  <si>
    <t xml:space="preserve">tanque de aco carbono nao revestido, para transporte de agua com capacidade de 10 m3, com bomba centrifuga por tomada de forca, vazao maxima *75* m3/h (inclui montagem, nao inclui caminhao)</t>
  </si>
  <si>
    <t xml:space="preserve">tanque de aco para transporte de agua com capacidade de 14 m3 (inclui montagem, nao inclui caminhao)</t>
  </si>
  <si>
    <t xml:space="preserve">tanque de aco para transporte de agua com capacidade de 6 m3 (inclui montagem, nao inclui caminhao)</t>
  </si>
  <si>
    <t xml:space="preserve">tanque de asfalto estacionario com macarico, capacidade 20.000 l</t>
  </si>
  <si>
    <t xml:space="preserve">tanque de asfalto estacionario com serpentina, capacidade 30.000 l</t>
  </si>
  <si>
    <t xml:space="preserve">tanque de louca branca, com coluna, *30* l</t>
  </si>
  <si>
    <t xml:space="preserve">tanque de louca branca, suspenso, *20* l</t>
  </si>
  <si>
    <t xml:space="preserve">tanque duplo em marmore sintetico com cuba lisa e esfregador, *110 x 60* cm</t>
  </si>
  <si>
    <t xml:space="preserve">tanque simples em marmore sintetico com coluna, capacidade *22* l, *60 x 46* cm</t>
  </si>
  <si>
    <t xml:space="preserve">tanque simples em marmore sintetico de fixar na parede, capacidade *22* l, *60 x 46* cm</t>
  </si>
  <si>
    <t xml:space="preserve">tanque simples em marmore sintetico suspenso, capacidade *38* l, *60 x 60* cm</t>
  </si>
  <si>
    <t xml:space="preserve">tarifa "a" entre 0 e 20m3 fornecimento d'agua</t>
  </si>
  <si>
    <t xml:space="preserve">tarjeta livre / ocupado para porta de banheiro, corpo em zamac e espelho em latao</t>
  </si>
  <si>
    <t xml:space="preserve">tarugo delimitador de profundidade em espuma de polietileno de baixa densidade 10 mm, cinza</t>
  </si>
  <si>
    <t xml:space="preserve">te 45 graus de ferro galvanizado, com rosca bsp, de 1 1/2"</t>
  </si>
  <si>
    <t xml:space="preserve">te 45 graus de ferro galvanizado, com rosca bsp, de 1 1/4"</t>
  </si>
  <si>
    <t xml:space="preserve">te 45 graus de ferro galvanizado, com rosca bsp, de 1"</t>
  </si>
  <si>
    <t xml:space="preserve">te 45 graus de ferro galvanizado, com rosca bsp, de 1/2"</t>
  </si>
  <si>
    <t xml:space="preserve">te 45 graus de ferro galvanizado, com rosca bsp, de 2 1/2"</t>
  </si>
  <si>
    <t xml:space="preserve">te 45 graus de ferro galvanizado, com rosca bsp, de 2"</t>
  </si>
  <si>
    <t xml:space="preserve">te 45 graus de ferro galvanizado, com rosca bsp, de 3"</t>
  </si>
  <si>
    <t xml:space="preserve">te 45 graus de ferro galvanizado, com rosca bsp, de 3/4"</t>
  </si>
  <si>
    <t xml:space="preserve">te 45 graus de ferro galvanizado, com rosca bsp, de 4"</t>
  </si>
  <si>
    <t xml:space="preserve">te 90 graus em aco carbono, soldavel, pressao 3.000 lbs, dn 1 1/2"</t>
  </si>
  <si>
    <t xml:space="preserve">te 90 graus em aco carbono, soldavel, pressao 3.000 lbs, dn 1 1/4"</t>
  </si>
  <si>
    <t xml:space="preserve">te 90 graus em aco carbono, soldavel, pressao 3.000 lbs, dn 1"</t>
  </si>
  <si>
    <t xml:space="preserve">te 90 graus em aco carbono, soldavel, pressao 3.000 lbs, dn 1/2"</t>
  </si>
  <si>
    <t xml:space="preserve">te 90 graus em aco carbono, soldavel, pressao 3.000 lbs, dn 2 1/2"</t>
  </si>
  <si>
    <t xml:space="preserve">te 90 graus em aco carbono, soldavel, pressao 3.000 lbs, dn 2"</t>
  </si>
  <si>
    <t xml:space="preserve">te 90 graus em aco carbono, soldavel, pressao 3.000 lbs, dn 3"</t>
  </si>
  <si>
    <t xml:space="preserve">te 90 graus em aco carbono, soldavel, pressao 3.000 lbs, dn 3/4"</t>
  </si>
  <si>
    <t xml:space="preserve">te cpvc, soldavel, 90 graus, 114 mm, para agua quente predial</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</si>
  <si>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</si>
  <si>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</si>
  <si>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</si>
  <si>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</si>
  <si>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</si>
  <si>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te cpvc, soldavel, 90 graus, 54 mm, para agua quente predial</t>
  </si>
  <si>
    <t xml:space="preserve">te cpvc, soldavel, 90 graus, 73 mm, para agua quente predial</t>
  </si>
  <si>
    <t xml:space="preserve">te cpvc, soldavel, 90 graus, 89 mm, para agua quente predial</t>
  </si>
  <si>
    <t xml:space="preserve">te de cobre sem anel de solda, bolsa x bolsa x bolsa, 104 mm</t>
  </si>
  <si>
    <t xml:space="preserve">te de cobre sem anel de solda, bolsa x bolsa x bolsa, 15 mm</t>
  </si>
  <si>
    <t xml:space="preserve">te de cobre sem anel de solda, bolsa x bolsa x bolsa, 22 mm</t>
  </si>
  <si>
    <t xml:space="preserve">te de cobre sem anel de solda, bolsa x bolsa x bolsa, 28 mm</t>
  </si>
  <si>
    <t xml:space="preserve">te de cobre sem anel de solda, bolsa x bolsa x bolsa, 35 mm</t>
  </si>
  <si>
    <t xml:space="preserve">te de cobre sem anel de solda, bolsa x bolsa x bolsa, 42 mm</t>
  </si>
  <si>
    <t xml:space="preserve">te de cobre sem anel de solda, bolsa x bolsa x bolsa, 54 mm</t>
  </si>
  <si>
    <t xml:space="preserve">te de cobre sem anel de solda, bolsa x bolsa x bolsa, 66 mm</t>
  </si>
  <si>
    <t xml:space="preserve">te de cobre sem anel de solda, bolsa x bolsa x bolsa, 79 mm</t>
  </si>
  <si>
    <t xml:space="preserve">te de ferro galvanizado, de 1 1/2"</t>
  </si>
  <si>
    <t xml:space="preserve">te de ferro galvanizado, de 1 1/4"</t>
  </si>
  <si>
    <t xml:space="preserve">te de ferro galvanizado, de 1"</t>
  </si>
  <si>
    <t xml:space="preserve">te de ferro galvanizado, de 1/2"</t>
  </si>
  <si>
    <t xml:space="preserve">te de ferro galvanizado, de 2 1/2"</t>
  </si>
  <si>
    <t xml:space="preserve">te de ferro galvanizado, de 2"</t>
  </si>
  <si>
    <t xml:space="preserve">te de ferro galvanizado, de 3"</t>
  </si>
  <si>
    <t xml:space="preserve">te de ferro galvanizado, de 3/4"</t>
  </si>
  <si>
    <t xml:space="preserve">te de ferro galvanizado, de 4"</t>
  </si>
  <si>
    <t xml:space="preserve">te de ferro galvanizado, de 5"</t>
  </si>
  <si>
    <t xml:space="preserve">te de ferro galvanizado, de 6"</t>
  </si>
  <si>
    <t xml:space="preserve">te de inspecao, pvc, 100 x 75 mm, serie normal para esgoto predial</t>
  </si>
  <si>
    <t xml:space="preserve">te de inspecao, pvc, serie r, 100 x 75 mm, para esgoto predial</t>
  </si>
  <si>
    <t xml:space="preserve">te de inspecao, pvc, serie r, 150 x 100 mm, para esgoto predial</t>
  </si>
  <si>
    <t xml:space="preserve">te de inspecao, pvc, serie r, 75 x 75 mm, para esgoto predial</t>
  </si>
  <si>
    <t xml:space="preserve">te de reducao com rosca, pvc, 90 graus, 1 x 3/4", para agua fria predial</t>
  </si>
  <si>
    <t xml:space="preserve">te de reducao com rosca, pvc, 90 graus, 1.1/2" x 3/4",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</si>
  <si>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</si>
  <si>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</si>
  <si>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</si>
  <si>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</si>
  <si>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</si>
  <si>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te de reducao de ferro galvanizado, com rosca bsp, de 1" x 3/4"</t>
  </si>
  <si>
    <t xml:space="preserve">te de reducao de ferro galvanizado, com rosca bsp, de 2 1/2" x 1 1/2"</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</si>
  <si>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</si>
  <si>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</si>
  <si>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</si>
  <si>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</si>
  <si>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</si>
  <si>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</si>
  <si>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 x 1 1/2"</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</si>
  <si>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</si>
  <si>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</si>
  <si>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</si>
  <si>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</si>
  <si>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3/4" x 1/2"</t>
  </si>
  <si>
    <t xml:space="preserve">te de reducao de ferro galvanizado, com rosca bsp, de 4" x 2"</t>
  </si>
  <si>
    <t xml:space="preserve">te de reducao de ferro galvanizado, com rosca bsp, de 4" x 3"</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</si>
  <si>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</si>
  <si>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</si>
  <si>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</si>
  <si>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</si>
  <si>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pba, bbb, je, dn 100 x 50 / de 110 x 60 mm, para rede de agua</t>
  </si>
  <si>
    <t xml:space="preserve">te de reducao, pvc pba, bbb, je, dn 100 x 75 / de 110 x 85 mm, para rede de agua</t>
  </si>
  <si>
    <t xml:space="preserve">te de reducao, pvc pba, bbb, je, dn 75 x 50 / de 85 x 60 mm, para rede de agua</t>
  </si>
  <si>
    <t xml:space="preserve">te de reducao, pvc, soldavel, 90 graus, 110 mm x 60 mm, para agua fria predial</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</si>
  <si>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</si>
  <si>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</si>
  <si>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</si>
  <si>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</si>
  <si>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</si>
  <si>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</si>
  <si>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</si>
  <si>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te de reducao, pvc, soldavel, 90 graus, 75 mm x 50 mm, para agua fria predial</t>
  </si>
  <si>
    <t xml:space="preserve">te de reducao, pvc, soldavel, 90 graus, 85 mm x 60 mm, para agua fria predial</t>
  </si>
  <si>
    <t xml:space="preserve">te de servico integrado, em polipropileno (pp), para tubos em pead, 63 x 20 mm - ligacao predial de agua</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</si>
  <si>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</si>
  <si>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</si>
  <si>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te de servico, pead pe 100, de 125 x 20 mm, para eletrofusao</t>
  </si>
  <si>
    <t xml:space="preserve">te de servico, pead pe 100, de 125 x 32 mm, para eletrofusao</t>
  </si>
  <si>
    <t xml:space="preserve">te de servico, pead pe 100, de 125 x 63 mm, para eletrofusao</t>
  </si>
  <si>
    <t xml:space="preserve">te de servico, pead pe 100, de 200 x 20 mm, para eletrofusao</t>
  </si>
  <si>
    <t xml:space="preserve">te de servico, pead pe 100, de 200 x 32 mm, para eletrofusao</t>
  </si>
  <si>
    <t xml:space="preserve">te de servico, pead pe 100, de 200 x 63 mm, para eletrofusao</t>
  </si>
  <si>
    <t xml:space="preserve">te de servico, pead pe 100, de 63 x 20 mm, para eletrofusao</t>
  </si>
  <si>
    <t xml:space="preserve">te de servico, pead pe 100, de 63 x 32 mm, para eletrofusao</t>
  </si>
  <si>
    <t xml:space="preserve">te de servico, pead pe 100, de 63 x 63 mm, para eletrofusao</t>
  </si>
  <si>
    <t xml:space="preserve">te de transicao, cpvc, soldavel, 15 mm x 1/2", para agua quente</t>
  </si>
  <si>
    <t xml:space="preserve">te de transicao, cpvc, soldavel, 22 mm x 1/2", para agua quente</t>
  </si>
  <si>
    <t xml:space="preserve">te dupla curva bronze/latao sem anel de solda, rosca f x bolsa x rosca f, 1/2" x 15 x 1/2"</t>
  </si>
  <si>
    <t xml:space="preserve">te dupla curva bronze/latao sem anel de solda, rosca f x bolsa x rosca f, 3/4" x 22 x 3/4"</t>
  </si>
  <si>
    <t xml:space="preserve">te horizontal 90 graus, para eletrocalha, em chapa de aco galvanizado, espessura #14, 700 x 50 mm (l x a), sem virola, sem tampa</t>
  </si>
  <si>
    <t xml:space="preserve">te horizontal 90 graus, para eletrocalha, em chapa de aco galvanizado, espessura #14, 800 x 50 mm (l x a), sem virola, sem tampa</t>
  </si>
  <si>
    <t xml:space="preserve">te horizontal 90 graus, para eletrocalha, em chapa de aco galvanizado, espessura #16, 500 x 50 mm (l x a), sem virola, sem tampa</t>
  </si>
  <si>
    <t xml:space="preserve">te horizontal 90 graus, para eletrocalha, em chapa de aco galvanizado, espessura #16, 600 x 50 mm (l x a), sem virola, sem tampa</t>
  </si>
  <si>
    <t xml:space="preserve">te horizontal 90 graus, para eletrocalha, em chapa de aco galvanizado, espessura #18, 300 x 50 mm (l x a), sem virola, sem tampa</t>
  </si>
  <si>
    <t xml:space="preserve">te horizontal 90 graus, para eletrocalha, em chapa de aco galvanizado, espessura #18, 400 x 50 mm (l x a), sem virola, sem tampa</t>
  </si>
  <si>
    <t xml:space="preserve">te horizontal 90 graus, para eletrocalha, em chapa de aco galvanizado, espessura #22, 100 x 50 mm (l x a), sem virola, sem tampa</t>
  </si>
  <si>
    <t xml:space="preserve">te horizontal 90 graus, para eletrocalha, em chapa de aco galvanizado, espessura #22, 125 x 50 mm (l x a), sem virola, sem tampa</t>
  </si>
  <si>
    <t xml:space="preserve">te horizontal 90 graus, para eletrocalha, em chapa de aco galvanizado, espessura #22, 150 x 50 mm (l x a), sem virola, sem tampa</t>
  </si>
  <si>
    <t xml:space="preserve">te horizontal 90 graus, para eletrocalha, em chapa de aco galvanizado, espessura #22, 200 x 50 mm (l x a), sem virola, sem tampa</t>
  </si>
  <si>
    <t xml:space="preserve">te horizontal 90 graus, para eletrocalha, em chapa de aco galvanizado, espessura #22, 250 x 50 mm (l x a), sem virola, sem tampa</t>
  </si>
  <si>
    <t xml:space="preserve">te horizontal 90 graus, para eletrocalha, em chapa de aco galvanizado, espessura #22, 50 x 50 mm (l x a), sem virola, sem tampa</t>
  </si>
  <si>
    <t xml:space="preserve">te horizontal 90 graus, para eletrocalha, em chapa de aco galvanizado, espessura #22, 75 x 50 mm (l x a), sem virola, sem tampa</t>
  </si>
  <si>
    <t xml:space="preserve">te metalico, para conexao com anel deslizante, dn 16 mm, em tubo pex para inst. agua quente/fria</t>
  </si>
  <si>
    <t xml:space="preserve">te metalico, para conexao com anel deslizante, dn 20 mm, em tubo pex para inst. agua quente/fria</t>
  </si>
  <si>
    <t xml:space="preserve">te metalico, para conexao com anel deslizante, dn 25 mm, em tubo pex para inst. agua quente/fria</t>
  </si>
  <si>
    <t xml:space="preserve">te metalico, para conexao com anel deslizante, dn 32 mm, em tubo pex para inst. agua quente/fria</t>
  </si>
  <si>
    <t xml:space="preserve">te misturador com inserto metalico, femea, ppr, dn 25 mm x 3/4", para agua quente e fria predial</t>
  </si>
  <si>
    <t xml:space="preserve">te misturador de transicao, cpvc, com rosca, 22 mm x 3/4", para agua quente</t>
  </si>
  <si>
    <t xml:space="preserve">te misturador, cpvc, soldavel, 15 mm, para agua quente</t>
  </si>
  <si>
    <t xml:space="preserve">te misturador, cpvc, soldavel, 22 mm, para agua quente</t>
  </si>
  <si>
    <t xml:space="preserve">te misturador, ppr, f/m/m, dn 20 x 20 mm, para agua quente predial</t>
  </si>
  <si>
    <t xml:space="preserve">te misturador, ppr, f/m/m, dn 25 x 25 mm, para agua quente predial</t>
  </si>
  <si>
    <t xml:space="preserve">te normal, ppr, f/f/f, soldavel, 90 graus, dn 110 x 110 x 110 mm, para agua quente predial</t>
  </si>
  <si>
    <t xml:space="preserve">te normal, ppr, f/f/f, soldavel, 90 graus, dn 20 x 20 x 20 mm, para agua quente predial</t>
  </si>
  <si>
    <t xml:space="preserve">te normal, ppr, f/f/f, soldavel, 90 graus, dn 25 x 25 x 25 mm, para agua quente predial</t>
  </si>
  <si>
    <t xml:space="preserve">te normal, ppr, f/f/f, soldavel, 90 graus, dn 32 x 32 x 32 mm, para agua quente predial</t>
  </si>
  <si>
    <t xml:space="preserve">te normal, ppr, f/f/f, soldavel, 90 graus, dn 40 x 40 x 40 mm, para agua quente predial</t>
  </si>
  <si>
    <t xml:space="preserve">te normal, ppr, f/f/f, soldavel, 90 graus, dn 50 x 50 x 50 mm, para agua quente predial</t>
  </si>
  <si>
    <t xml:space="preserve">te normal, ppr, f/f/f, soldavel, 90 graus, dn 63 x 63 x 63 mm, para agua quente predial</t>
  </si>
  <si>
    <t xml:space="preserve">te normal, ppr, f/f/f, soldavel, 90 graus, dn 75 x 75 x 75 mm, para agua quente predial</t>
  </si>
  <si>
    <t xml:space="preserve">te normal, ppr, f/f/f, soldavel, 90 graus, dn 90 x 90 x 90 mm, para agua quente predial</t>
  </si>
  <si>
    <t xml:space="preserve">te pvc roscavel 90 graus, 1", para agua fria predial</t>
  </si>
  <si>
    <t xml:space="preserve">te pvc soldavel, bbb, 90 graus, dn 40 mm, para esgoto secundario predial</t>
  </si>
  <si>
    <t xml:space="preserve">te pvc, roscavel, 90 graus, 1 1/2", agua fria predial</t>
  </si>
  <si>
    <t xml:space="preserve">te pvc, roscavel, 90 graus, 1/2", agua fria predial</t>
  </si>
  <si>
    <t xml:space="preserve">te pvc, roscavel, 90 graus, 2", agua fria predial</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</si>
  <si>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</si>
  <si>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</si>
  <si>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</si>
  <si>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</si>
  <si>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</si>
  <si>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</si>
  <si>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</si>
  <si>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</si>
  <si>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</si>
  <si>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</si>
  <si>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</si>
  <si>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</si>
  <si>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rosca femea, metalico, para conexao com anel deslizante, dn 16 mm x 1/2", em tubo pex para inst. agua quente/fria</t>
  </si>
  <si>
    <t xml:space="preserve">te rosca femea, metalico, para conexao com anel deslizante, dn 20 mm x 1/2", em tubo pex para inst. agua quente/fria</t>
  </si>
  <si>
    <t xml:space="preserve">te rosca femea, metalico, para conexao com anel deslizante, dn 25 mm x 3/4", em tubo pex para inst. agua quente/fria</t>
  </si>
  <si>
    <t xml:space="preserve">te sanitario de reducao, pvc, dn 100 x 50 mm, serie normal, para esgoto predial</t>
  </si>
  <si>
    <t xml:space="preserve">te sanitario de reducao, pvc, dn 100 x 75 mm, serie normal para esgoto predial</t>
  </si>
  <si>
    <t xml:space="preserve">te sanitario, pvc, dn 100 x 100 mm, serie normal, para esgoto predial</t>
  </si>
  <si>
    <t xml:space="preserve">te sanitario, pvc, dn 40 x 40 mm, serie normal, para esgoto predial</t>
  </si>
  <si>
    <t xml:space="preserve">te sanitario, pvc, dn 50 x 50 mm, serie normal, para esgoto predial</t>
  </si>
  <si>
    <t xml:space="preserve">te sanitario, pvc, dn 75 x 75 mm, serie normal para esgoto predial</t>
  </si>
  <si>
    <t xml:space="preserve">te soldavel, pvc, 90 graus, 110 mm, para agua fria predial (nbr 5648)</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</si>
  <si>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</si>
  <si>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</si>
  <si>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</si>
  <si>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</si>
  <si>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</si>
  <si>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</si>
  <si>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</si>
  <si>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</si>
  <si>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plastico, dn 16 mm, para conexao com crimpagem, em tubo pex para inst. agua quente/fria</t>
  </si>
  <si>
    <t xml:space="preserve">te, plastico, dn 20 mm, para conexao com crimpagem, em tubo pex para inst. agua quente/fria</t>
  </si>
  <si>
    <t xml:space="preserve">te, plastico, dn 25 mm, para conexao com crimpagem, em tubo pex para inst. agua quente/fria</t>
  </si>
  <si>
    <t xml:space="preserve">te, plastico, dn 32 mm, para conexao com crimpagem, em tubo pex para inst. agua quente/fria</t>
  </si>
  <si>
    <t xml:space="preserve">te, pvc pba, bbb, 90 graus, dn 100 / de 110 mm, para rede de agua</t>
  </si>
  <si>
    <t xml:space="preserve">te, pvc pba, bbb, 90 graus, dn 50 / de 60 mm, para rede de agua</t>
  </si>
  <si>
    <t xml:space="preserve">te, pvc pba, bbb, 90 graus, dn 75 / de 85 mm, para rede de agua</t>
  </si>
  <si>
    <t xml:space="preserve">te, pvc, 90 graus, bbb, je, dn 200 mm, para rede coletora esgoto</t>
  </si>
  <si>
    <t xml:space="preserve">te, pvc, serie r, 100 x 100 mm, para esgoto predial</t>
  </si>
  <si>
    <t xml:space="preserve">te, pvc, serie r, 100 x 75 mm, para esgoto predial</t>
  </si>
  <si>
    <t xml:space="preserve">te, pvc, serie r, 150 x 100 mm, para esgoto predial</t>
  </si>
  <si>
    <t xml:space="preserve">te, pvc, serie r, 150 x 150 mm, para esgoto predial</t>
  </si>
  <si>
    <t xml:space="preserve">te, pvc, serie r, 75 x 75 mm, para esgoto predial</t>
  </si>
  <si>
    <t xml:space="preserve">tecnico de edificacoes (horista)</t>
  </si>
  <si>
    <t xml:space="preserve">tecnico de edificacoes (mensalista)</t>
  </si>
  <si>
    <t xml:space="preserve">tecnico em laboratorio e campo de construcao civil (horista)</t>
  </si>
  <si>
    <t xml:space="preserve">tecnico em laboratorio e campo de construcao civil (mensalista)</t>
  </si>
  <si>
    <t xml:space="preserve">tecnico em seguranca do trabalho (horista)</t>
  </si>
  <si>
    <t xml:space="preserve">tecnico em seguranca do trabalho (mensalista)</t>
  </si>
  <si>
    <t xml:space="preserve">tecnico em sondagem (horista)</t>
  </si>
  <si>
    <t xml:space="preserve">tecnico em sondagem (mensalista)</t>
  </si>
  <si>
    <t xml:space="preserve">tela arame galvanizado revestido com polimero, malha hexagonal dupla torcao, 8 x 10 cm (zn/al revestido com polimero), fio *2,4* mm</t>
  </si>
  <si>
    <t xml:space="preserve">tela de aco soldada galvanizada/zincada para alvenaria, fio d = *1,20 a 1,70* mm, malha 15 x 15 mm, (c x l) *50 x 10,5* cm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</si>
  <si>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</si>
  <si>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</si>
  <si>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</si>
  <si>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</si>
  <si>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galvanizada/zincada para alvenaria, fio d = *1,24 mm, malha 25 x 25 mm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</si>
  <si>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</si>
  <si>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</si>
  <si>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q-138, (2,20 kg/m2), diametro do fio = 4,2 mm, largura = 2,45 m, espacamento da malha = 10 x 10 cm</t>
  </si>
  <si>
    <t xml:space="preserve">tela de aco soldada nervurada, ca-60, q-159, (2,52 kg/m2), diametro do fio = 4,5 mm, largura = 2,45 m, espacamento da malha = 10 x 10 cm</t>
  </si>
  <si>
    <t xml:space="preserve">tela de aco soldada nervurada, ca-60, q-196, (3,11 kg/m2), diametro do fio = 5,0 mm, largura = 2,45 m, espacamento da malha = 10 x 10 cm</t>
  </si>
  <si>
    <t xml:space="preserve">tela de aco soldada nervurada, ca-60, q-283 (4,48 kg/m2), diametro do fio = 6,0 mm, largura = 2,45 x 6,00 m de comprimento, espacamento da malha = 10 x 10 cm</t>
  </si>
  <si>
    <t xml:space="preserve">tela de aco soldada nervurada, ca-60, q-61, (0,97 kg/m2), diametro do fio = 3,4 mm, largura = 2,45 m, espacamento da malha = 15 x 15 cm</t>
  </si>
  <si>
    <t xml:space="preserve">tela de aco soldada nervurada, ca-60, q-92, (1,48 kg/m2), diametro do fio = 4,2 mm, largura = 2,45 x 60 m de comprimento, espacamento da malha = 15 x 15 cm</t>
  </si>
  <si>
    <t xml:space="preserve">tela de aco soldada nervurada, ca-60, t-196, (2,11 kg/m2), diametro do fio = 5,0 mm, largura = 2,45 m, espacamento da malha = 30 x 10 cm</t>
  </si>
  <si>
    <t xml:space="preserve">tela de aniagem (juta)</t>
  </si>
  <si>
    <t xml:space="preserve">tela de arame galvanizada quadrangular / losangular, fio 2,11 mm (14 bwg), malha 5 x 5 cm, h = 2 m</t>
  </si>
  <si>
    <t xml:space="preserve">tela de arame galvanizada quadrangular / losangular, fio 2,11 mm (14 bwg), malha 8 x 8 cm, h = 2 m</t>
  </si>
  <si>
    <t xml:space="preserve">tela de arame galvanizada quadrangular / losangular, fio 2,77 mm (12 bwg), malha 10 x 10 cm, h = 2 m</t>
  </si>
  <si>
    <t xml:space="preserve">tela de arame galvanizada quadrangular / losangular, fio 2,77 mm (12 bwg), malha 5 x 5 cm, h = 2 m</t>
  </si>
  <si>
    <t xml:space="preserve">tela de arame galvanizada quadrangular / losangular, fio 2,77 mm (12 bwg), malha 8 x 8 cm, h = 2 m</t>
  </si>
  <si>
    <t xml:space="preserve">tela de arame galvanizada quadrangular / losangular, fio 3,4 mm (10 bwg), malha 5 x 5 cm, h = 2 m</t>
  </si>
  <si>
    <t xml:space="preserve">tela de arame galvanizada quadrangular / losangular, fio 4,19 mm (8 bwg), malha 5 x 5 cm, h = 2 m</t>
  </si>
  <si>
    <t xml:space="preserve">tela de arame galvanizada revestida em pvc, quadrangular / losangular, fio 2,11 mm (14 bwg), bitola final = *2,8* mm, malha *8 x 8* cm, h = 2 m</t>
  </si>
  <si>
    <t xml:space="preserve">tela de arame galvanizada revestida em pvc, quadrangular / losangular, fio 2,77 mm (12 bwg), bitola final = *3,8* mm, malha 7,5 x 7,5 cm, h = 2 m</t>
  </si>
  <si>
    <t xml:space="preserve">tela de arame galvanizada, hexagonal, fio 0,56 mm (24 bwg), malha 1/2", h = 1 m</t>
  </si>
  <si>
    <t xml:space="preserve">tela de arame ondulada, fio *2,77* mm (12 bwg), malha 5 x 5 cm, h = 2 m</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</si>
  <si>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</si>
  <si>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</si>
  <si>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</si>
  <si>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</si>
  <si>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</si>
  <si>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</si>
  <si>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telha ceramica tipo americana, comprimento de *45* cm, rendimento de *12* telhas/m2</t>
  </si>
  <si>
    <t xml:space="preserve">telha de barro / ceramica, nao esmaltada, tipo colonial, canal, plan, paulista, comprimento de *44 a 50* cm, rendimento de cobertura de *26* telhas/m2</t>
  </si>
  <si>
    <t xml:space="preserve">telha de barro / ceramica, nao esmaltada, tipo romana, americana, portuguesa, francesa, comprimento de *41* cm, rendimento de *16* telhas/m2</t>
  </si>
  <si>
    <t xml:space="preserve">telha de concreto tipo classica, cor cinza, comprimento de *42* cm, rendimento de *10* telhas/m2</t>
  </si>
  <si>
    <t xml:space="preserve">telha de fibra de vidro ondulada, translucida / incolor, e = *0,6* mm, de *0,50 x 2,44* m (l x c)</t>
  </si>
  <si>
    <t xml:space="preserve">telha de fibrocimento e = 6 mm, de 3,00 x 1,06 m (sem amianto)</t>
  </si>
  <si>
    <t xml:space="preserve">telha de fibrocimento e = 6 mm, de 4,10 x 1,06 m (sem amianto)</t>
  </si>
  <si>
    <t xml:space="preserve">telha de fibrocimento e = 6 mm, de 4,60 x 1,06 m (sem amianto)</t>
  </si>
  <si>
    <t xml:space="preserve">telha de fibrocimento e = 8 mm, de 3,00 x 1,06 m (sem amianto)</t>
  </si>
  <si>
    <t xml:space="preserve">telha de fibrocimento e = 8 mm, de 4,10 x 1,06 m (sem amianto)</t>
  </si>
  <si>
    <t xml:space="preserve">telha de fibrocimento e = 8 mm, de 4,60 x 1,06 m (sem amianto)</t>
  </si>
  <si>
    <t xml:space="preserve">telha de fibrocimento ondulada e = 4 mm, de 1,22 x 0,50 m (sem amianto)</t>
  </si>
  <si>
    <t xml:space="preserve">telha de fibrocimento ondulada e = 4 mm, de 2,13 x 0,50 m (sem amianto)</t>
  </si>
  <si>
    <t xml:space="preserve">telha de fibrocimento ondulada e = 4 mm, de 2,44 x 0,50 m (sem amianto)</t>
  </si>
  <si>
    <t xml:space="preserve">telha de fibrocimento ondulada e = 6 mm, de 1,53 x 1,10 m (sem amianto)</t>
  </si>
  <si>
    <t xml:space="preserve">telha de fibrocimento ondulada e = 6 mm, de 1,83 x 1,10 m (sem amianto)</t>
  </si>
  <si>
    <t xml:space="preserve">telha de fibrocimento ondulada e = 6 mm, de 2,44 x 1,10 m (sem amianto)</t>
  </si>
  <si>
    <t xml:space="preserve">telha de fibrocimento ondulada e = 6 mm, de 3,66 x 1,10 m (sem amianto)</t>
  </si>
  <si>
    <t xml:space="preserve">telha de fibrocimento ondulada e = 8 mm, de 1,53 x 1,10 m (sem amianto)</t>
  </si>
  <si>
    <t xml:space="preserve">telha de fibrocimento ondulada e = 8 mm, de 1,83 x 1,10 m (sem amianto)</t>
  </si>
  <si>
    <t xml:space="preserve">telha de fibrocimento ondulada e = 8 mm, de 2,44 x 1,10 m (sem amianto)</t>
  </si>
  <si>
    <t xml:space="preserve">telha de fibrocimento ondulada e = 8 mm, de 3,66 x 1,10 m (sem amianto)</t>
  </si>
  <si>
    <t xml:space="preserve">telha de vidro tipo francesa, *39 x 23* cm</t>
  </si>
  <si>
    <t xml:space="preserve">telha estrutural de fibrocimento 1 aba, de 0,52 x 2,00 m (sem amianto)</t>
  </si>
  <si>
    <t xml:space="preserve">telha estrutural de fibrocimento 1 aba, de 0,52 x 2,50 m (sem amianto)</t>
  </si>
  <si>
    <t xml:space="preserve">telha estrutural de fibrocimento 1 aba, de 0,52 x 3,60 m (sem amianto)</t>
  </si>
  <si>
    <t xml:space="preserve">telha estrutural de fibrocimento 1 aba, de 0,52 x 4,00 m (sem amianto)</t>
  </si>
  <si>
    <t xml:space="preserve">telha estrutural de fibrocimento 1 aba, de 0,52 x 5,00 m (sem amianto)</t>
  </si>
  <si>
    <t xml:space="preserve">telha estrutural de fibrocimento 1 aba, de 0,52 x 5,50 m (sem amianto)</t>
  </si>
  <si>
    <t xml:space="preserve">telha estrutural de fibrocimento 1 aba, de 0,52 x 6,50 m (sem amianto)</t>
  </si>
  <si>
    <t xml:space="preserve">telha estrutural de fibrocimento 1 aba, de 0,52 x 7,20 m (sem amianto)</t>
  </si>
  <si>
    <t xml:space="preserve">telha estrutural de fibrocimento 2 abas, de 1,00 x 3,00 m (sem amianto)</t>
  </si>
  <si>
    <t xml:space="preserve">telha estrutural de fibrocimento 2 abas, de 1,00 x 4,60 m (sem amianto)</t>
  </si>
  <si>
    <t xml:space="preserve">telha estrutural de fibrocimento 2 abas, de 1,00 x 6,00 m (sem amianto)</t>
  </si>
  <si>
    <t xml:space="preserve">telha estrutural de fibrocimento 2 abas, de 1,00 x 7,40 m (sem amianto)</t>
  </si>
  <si>
    <t xml:space="preserve">telha estrutural de fibrocimento 2 abas, de 1,00 x 8,20 m (sem amianto)</t>
  </si>
  <si>
    <t xml:space="preserve">telha estrutural de fibrocimento 2 abas, de 1,00 x 9,20 m (sem amianto)</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</si>
  <si>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</si>
  <si>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telha ondulada em aco zincado, altura de 17 mm, espessura de 0,50 mm, largura util de aproximadamente 985 mm, sem pintura</t>
  </si>
  <si>
    <t xml:space="preserve">telha termoisolante revestida em aco galvalume, face superior trapezoidal e face inferior plana (nao inclui acessorios de fixacao), revest com espessura de 0,50 mm, com pre-pintura de cor branca nas duas faces, nucleo em poliisocianurato (pir) com espessura de 50 mm</t>
  </si>
  <si>
    <t xml:space="preserve">telha termoisolante revestida em aco galvanizado, face superior em telha trapezoidal e face inferior em chapa plana (sem acessorios de fixacao), revestimento com espessura de 0,50 mm com pre-pintura nas duas faces, nucleo em poliestireno (eps) de 30 mm</t>
  </si>
  <si>
    <t xml:space="preserve">telha termoisolante revestida em aco galvanizado, face superior em telha trapezoidal e face inferior em chapa plana (sem acessorios de fixacao), revestimento com espessura de 0,50 mm com pre-pintura nas duas faces, nucleo em poliestireno (eps) de 50 mm</t>
  </si>
  <si>
    <t xml:space="preserve">telha termoisolante revestida em aco galvanizado, faces superior e inferior em telha trapezoidal (sem acessorios de fixacao), revestimento com espessura de 0,50 mm com pre-pintura nas duas faces, nucleo em poliestireno (eps) de 50 mm</t>
  </si>
  <si>
    <t xml:space="preserve">telha trapezoidal em aco zincado, sem pintura, altura de aproximadamente 40 mm, espessura de 0,50 mm e largura util de 980 mm</t>
  </si>
  <si>
    <t xml:space="preserve">telha vidro tipo canal ou colonial, c = 46 a 50 cm</t>
  </si>
  <si>
    <t xml:space="preserve">telhador / telhadista (horista)</t>
  </si>
  <si>
    <t xml:space="preserve">telhador / telhadista (mensalista)</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</si>
  <si>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</si>
  <si>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</si>
  <si>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</si>
  <si>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</si>
  <si>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</si>
  <si>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</si>
  <si>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</si>
  <si>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</si>
  <si>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</si>
  <si>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</si>
  <si>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</si>
  <si>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terminal de ventilacao, 100 mm, serie normal, esgoto predial</t>
  </si>
  <si>
    <t xml:space="preserve">terminal de ventilacao, 50 mm, serie normal, esgoto predial</t>
  </si>
  <si>
    <t xml:space="preserve">terminal de ventilacao, 75 mm, serie normal, esgoto predial</t>
  </si>
  <si>
    <t xml:space="preserve">terminal metalico a pressao 1 cabo, para cabos de 4 a 10 mm2, com 2 furos para fixacao</t>
  </si>
  <si>
    <t xml:space="preserve">terminal metalico a pressao para 1 cabo de 120 mm2, com 1 furo de fixacao</t>
  </si>
  <si>
    <t xml:space="preserve">terminal metalico a pressao para 1 cabo de 150 a 185 mm2, com 2 furos para fixacao</t>
  </si>
  <si>
    <t xml:space="preserve">terminal metalico a pressao para 1 cabo de 150 mm2, com 1 furo de fixacao</t>
  </si>
  <si>
    <t xml:space="preserve">terminal metalico a pressao para 1 cabo de 16 a 25 mm2, com 2 furos para fixacao</t>
  </si>
  <si>
    <t xml:space="preserve">terminal metalico a pressao para 1 cabo de 16 mm2, com 1 furo de fixacao</t>
  </si>
  <si>
    <t xml:space="preserve">terminal metalico a pressao para 1 cabo de 185 mm2, com 1 furo de fixacao</t>
  </si>
  <si>
    <t xml:space="preserve">terminal metalico a pressao para 1 cabo de 240 mm2, com 1 furo de fixacao</t>
  </si>
  <si>
    <t xml:space="preserve">terminal metalico a pressao para 1 cabo de 25 a 35 mm2, com 2 furos para fixacao</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</si>
  <si>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</si>
  <si>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</si>
  <si>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</si>
  <si>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</si>
  <si>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</si>
  <si>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</si>
  <si>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</si>
  <si>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</si>
  <si>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terminal metalico a pressao para 1 cabo de 95 mm2, com 1 furo de fixacao</t>
  </si>
  <si>
    <t xml:space="preserve">termofusora para tubos e conexoes em ppr com diametros de 20 a 63 mm, potencia de 800 w, tensao 220 v</t>
  </si>
  <si>
    <t xml:space="preserve">termofusora para tubos e conexoes em ppr com diametros de 75 a 110 mm, potencia de *1100* w, tensao 220 v</t>
  </si>
  <si>
    <t xml:space="preserve">terra vegetal (ensacada)</t>
  </si>
  <si>
    <t xml:space="preserve">terra vegetal (granel)</t>
  </si>
  <si>
    <t xml:space="preserve">testeira antiderrapante para piso vinilico *5 x 2,5* cm, e = 2 mm</t>
  </si>
  <si>
    <t xml:space="preserve">tijolo ceramico laminado de *5,5 x 11 x 23* cm (l x a x c), com 21 furos</t>
  </si>
  <si>
    <t xml:space="preserve">tijolo ceramico macico aparente 2 furos de *6,5 x 10 x 20* cm (l x a x c)</t>
  </si>
  <si>
    <t xml:space="preserve">tijolo ceramico macico aparente de *6 x 12 x 24* cm (l x a x c)</t>
  </si>
  <si>
    <t xml:space="preserve">tijolo ceramico macico comum de *5 x 10 x 20* cm (l x a x c)</t>
  </si>
  <si>
    <t xml:space="preserve">tijolo ceramico refratario de *2,5 x 11,4 x 22,9* cm (l x a x c)</t>
  </si>
  <si>
    <t xml:space="preserve">tijolo ceramico refratario de *6,3 x 11,4 x 22,9* cm (l x a x c)</t>
  </si>
  <si>
    <t xml:space="preserve">til condominial, pvc, dn 100 x 100 mm, para rede coletora de esgoto</t>
  </si>
  <si>
    <t xml:space="preserve">til para ligacao predial, em pvc, je, bbb, dn 100 x 100 mm, para rede coletora esgoto</t>
  </si>
  <si>
    <t xml:space="preserve">til radial, pvc, je, bbb, dn 300 x 200 mm, para rede coletora de esgoto (nbr 10.569)</t>
  </si>
  <si>
    <t xml:space="preserve">tinta / revestimento a base de resina epoxi com alcatrao, bicomponente</t>
  </si>
  <si>
    <t xml:space="preserve">tinta a base de resina acrilica emulsionada em agua, para sinalizacao horizontal viaria (nbr 13699:2012)</t>
  </si>
  <si>
    <t xml:space="preserve">tinta a oleo brilhante, para madeiras e metais</t>
  </si>
  <si>
    <t xml:space="preserve">tinta acrilica a base de solvente, para sinalizacao horizontal viaria (nbr 11862)</t>
  </si>
  <si>
    <t xml:space="preserve">tinta acrilica premium para piso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</si>
  <si>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</si>
  <si>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</si>
  <si>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qualquer cor</t>
  </si>
  <si>
    <t xml:space="preserve">tinta epoxi base agua premium, branca</t>
  </si>
  <si>
    <t xml:space="preserve">tinta esmalte base agua premium acetinado</t>
  </si>
  <si>
    <t xml:space="preserve">tinta esmalte base agua premium brilhante</t>
  </si>
  <si>
    <t xml:space="preserve">tinta esmalte sintetico premium acetinado</t>
  </si>
  <si>
    <t xml:space="preserve">tinta esmalte sintetico premium brilhante</t>
  </si>
  <si>
    <t xml:space="preserve">tinta esmalte sintetico premium de dupla acao grafite fosco para superficies metalicas ferrosas</t>
  </si>
  <si>
    <t xml:space="preserve">tinta esmalte sintetico premium de efeito protetor de superficie metalica aluminio</t>
  </si>
  <si>
    <t xml:space="preserve">tinta esmalte sintetico premium fosco</t>
  </si>
  <si>
    <t xml:space="preserve">tinta esmalte sintetico standard acetinado</t>
  </si>
  <si>
    <t xml:space="preserve">tinta esmalte sintetico standard brilhante</t>
  </si>
  <si>
    <t xml:space="preserve">tinta esmalte sintetico standard fosco</t>
  </si>
  <si>
    <t xml:space="preserve">tinta latex acrilica economica, cor branca</t>
  </si>
  <si>
    <t xml:space="preserve">tinta latex acrilica premium, cor branco fosco</t>
  </si>
  <si>
    <t xml:space="preserve">tinta latex acrilica standard, cor branca</t>
  </si>
  <si>
    <t xml:space="preserve">tinta latex acrilica super premium, cor branco fosco</t>
  </si>
  <si>
    <t xml:space="preserve">tinta mineral impermeavel em po, branca</t>
  </si>
  <si>
    <t xml:space="preserve">tinta/resina acrilica premium para ceramica, pedras e outros</t>
  </si>
  <si>
    <t xml:space="preserve">tirante com elo, em arame galvanizado rigido, numero 10, comprimento 2000 mm, para pendural de forro removivel</t>
  </si>
  <si>
    <t xml:space="preserve">tirante em ferro galvanizado para contraventamento de telha canalete 90, 1/4" x 400 mm</t>
  </si>
  <si>
    <t xml:space="preserve">toalheiro plastico tipo dispenser para papel toalha interfolhado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</si>
  <si>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</si>
  <si>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</si>
  <si>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</si>
  <si>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</si>
  <si>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</si>
  <si>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 industrial de embutir 3p+t 30 a, 440 v, com trava, com placa</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</si>
  <si>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</si>
  <si>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</si>
  <si>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</si>
  <si>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</si>
  <si>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tomada rj11, 2 fios, conjunto montado para embutir 4" x 2" (placa + suporte + modulo)</t>
  </si>
  <si>
    <t xml:space="preserve">tomada rj45, 8 fios, cat 5e (apenas modulo)</t>
  </si>
  <si>
    <t xml:space="preserve">tomada rj45, 8 fios, cat 5e, conjunto montado para embutir 4" x 2" (placa + suporte + modulo)</t>
  </si>
  <si>
    <t xml:space="preserve">tomadas (2 modulos) 2p+t 10a, 250v, conjunto montado para embutir 4" x 2" (placa + suporte + modulos)</t>
  </si>
  <si>
    <t xml:space="preserve">topografo (horista)</t>
  </si>
  <si>
    <t xml:space="preserve">topografo (mensalista)</t>
  </si>
  <si>
    <t xml:space="preserve">torneira de boia balao metalico, vazao total, para caixa d'agua, agua quente, rosca 1/2", com haste, torneira e balao metalicos</t>
  </si>
  <si>
    <t xml:space="preserve">torneira de boia balao metalico, vazao total, para caixa d'agua, agua quente, rosca 3/4", com haste, torneira e balao metalicos</t>
  </si>
  <si>
    <t xml:space="preserve">torneira de boia convencional para caixa d'agua, 1", agua fria, com haste e torneira metalicos e balao plastico</t>
  </si>
  <si>
    <t xml:space="preserve">torneira de boia convencional para caixa d'agua, 2", agua fria, com haste e torneira metalicos e balao plastico</t>
  </si>
  <si>
    <t xml:space="preserve">torneira de boia convencional para caixa d'agua, agua fria, 1.1/2", com haste e torneira metalicos e balao plastico</t>
  </si>
  <si>
    <t xml:space="preserve">torneira de boia convencional para caixa d'agua, agua fria, 1.1/4", com haste e torneira metalicos e balao plastico</t>
  </si>
  <si>
    <t xml:space="preserve">torneira de boia convencional para caixa d'agua, agua fria, 1/2", com haste e torneira metalicos e balao plastico</t>
  </si>
  <si>
    <t xml:space="preserve">torneira de boia convencional para caixa d'agua, agua fria, 3/4", com haste e torneira metalicos e balao plastico</t>
  </si>
  <si>
    <t xml:space="preserve">torneira de boia vazao total para caixa d'agua, agua fria, bitola 1", com haste e torneira metalicos e balao plastico</t>
  </si>
  <si>
    <t xml:space="preserve">torneira de boia vazao total para caixa d'agua, agua fria, bitola 1/2", com haste e torneira metalicos e balao plastico</t>
  </si>
  <si>
    <t xml:space="preserve">torneira de boia vazao total para caixa d'agua, agua fria, bitola 3/4", com haste e torneira metalicos e balao plastico</t>
  </si>
  <si>
    <t xml:space="preserve">torneira de mesa para lavatorio, metalica cromada, com misturador monocomando, bica baixa</t>
  </si>
  <si>
    <t xml:space="preserve">torneira de mesa para lavatorio, metalica cromada, com sensor de aproximacao eletrico, bivolt</t>
  </si>
  <si>
    <t xml:space="preserve">torneira de mesa/bancada, para lavatorio, fixa, metalica cromada, padrao popular, 1/2" ou 3/4"</t>
  </si>
  <si>
    <t xml:space="preserve">torneira de metal amarelo, para tanque / jardim, de parede, com bico plastico, cano curto, area externa, padrao popular / uso geral, 1/2" ou 3/4"</t>
  </si>
  <si>
    <t xml:space="preserve">torneira de metal amarelo, para tanque / jardim, de parede, sem bico, cano curto, padrao popular / uso geral, 1/2" ou 3/4"</t>
  </si>
  <si>
    <t xml:space="preserve">torneira eletrica de parede, plastica, bica alta, para cozinha, 5500 w (110/220 v)</t>
  </si>
  <si>
    <t xml:space="preserve">torneira metalica cromada cano curto, sem bico, sem arejador, de parede, para tanque e uso geral, 1/2" ou 3/4"</t>
  </si>
  <si>
    <t xml:space="preserve">torneira metalica cromada de mesa para lavatorio, bica alta, com arejador</t>
  </si>
  <si>
    <t xml:space="preserve">torneira metalica cromada de mesa para lavatorio, com sensor de presenca a pilha, com arejador embutido</t>
  </si>
  <si>
    <t xml:space="preserve">torneira metalica cromada de mesa, para lavatorio, temporizada pressao fechamento automatico, bica baixa</t>
  </si>
  <si>
    <t xml:space="preserve">torneira metalica cromada de parede longa para lavatorio, com arejador, acionamento alavanca, 1/4 de volta</t>
  </si>
  <si>
    <t xml:space="preserve">torneira metalica cromada de parede, para cozinha, bica movel, com arejador, 1/2" ou 3/4"</t>
  </si>
  <si>
    <t xml:space="preserve">torneira metalica cromada para jardim / tanque, com bico plastico, cano longo, de parede, padrao popular / uso geral, 1/2" ou 3/4"</t>
  </si>
  <si>
    <t xml:space="preserve">torneira metalica cromada para tanque / jardim, sem bico, cano longo, de parede, padrao popular / uso geral, 1/2" ou 3/4"</t>
  </si>
  <si>
    <t xml:space="preserve">torneira metalica cromada, cano curto, com arejador, sem bico plastico, de parede, para uso geral, 1/2" ou 3/4"</t>
  </si>
  <si>
    <t xml:space="preserve">torneira metalica cromada, de mesa/bancada, para cozinha, bica movel, com arejador, 1/2" ou 3/4"</t>
  </si>
  <si>
    <t xml:space="preserve">torneira metalica cromada, reta, de parede, para cozinha, com arejador, padrao popular, 1/2" ou 3/4"</t>
  </si>
  <si>
    <t xml:space="preserve">torneira metalica cromada, reta, de parede, para cozinha, sem bico, sem arejador, padrao popular, 1/2" ou 3/4"</t>
  </si>
  <si>
    <t xml:space="preserve">torneira plastica de boia convencional para caixa de agua, agua fria, 3/4", com haste metalica e com torneira e balao plasticos (padrao popular)</t>
  </si>
  <si>
    <t xml:space="preserve">torneira plastica de boia para caixa de descarga, 1/2", balao e torneira plasticos, com haste metalica</t>
  </si>
  <si>
    <t xml:space="preserve">torneira plastica de mesa, bica movel, para cozinha 1/2"</t>
  </si>
  <si>
    <t xml:space="preserve">torneira plastica para tanque 1/2" ou 3/4" com bico para mangueira</t>
  </si>
  <si>
    <t xml:space="preserve">torno/morsa de bancada numero 4</t>
  </si>
  <si>
    <t xml:space="preserve">transformador trifasico de distribuicao, potencia de 1000 kva, tensao nominal de 15 kv, tensao secundaria de 220/127v, em oleo isolante tipo mineral</t>
  </si>
  <si>
    <t xml:space="preserve">transformador trifasico de distribuicao, potencia de 112,5 kva, tensao nominal de 15 kv, tensao secundaria de 220/127v, em oleo isolante tipo mineral</t>
  </si>
  <si>
    <t xml:space="preserve">transformador trifasico de distribuicao, potencia de 15 kva, tensao nominal de 15 kv, tensao secundaria de 220/127v, em oleo isolante tipo mineral</t>
  </si>
  <si>
    <t xml:space="preserve">transformador trifasico de distribuicao, potencia de 150 kva, tensao nominal de 15 kv, tensao secundaria de 220/127v, em oleo isolante tipo mineral</t>
  </si>
  <si>
    <t xml:space="preserve">transformador trifasico de distribuicao, potencia de 1500 kva, tensao nominal de 15 kv, tensao secundaria de 220/127v, em oleo isolante tipo mineral</t>
  </si>
  <si>
    <t xml:space="preserve">transformador trifasico de distribuicao, potencia de 225 kva, tensao nominal de 15 kv, tensao secundaria de 220/127v, em oleo isolante tipo mineral</t>
  </si>
  <si>
    <t xml:space="preserve">transformador trifasico de distribuicao, potencia de 30 kva, tensao nominal de 15 kv, tensao secundaria de 220/127v, em oleo isolante tipo mineral</t>
  </si>
  <si>
    <t xml:space="preserve">transformador trifasico de distribuicao, potencia de 300 kva, tensao nominal de 15 kv, tensao secundaria de 220/127v, em oleo isolante tipo mineral</t>
  </si>
  <si>
    <t xml:space="preserve">transformador trifasico de distribuicao, potencia de 45 kva, tensao nominal de 15 kv, tensao secundaria de 220/127v, em oleo isolante tipo mineral</t>
  </si>
  <si>
    <t xml:space="preserve">transformador trifasico de distribuicao, potencia de 500 kva, tensao nominal de 15 kv, tensao secundaria de 220/127v, em oleo isolante tipo mineral</t>
  </si>
  <si>
    <t xml:space="preserve">transformador trifasico de distribuicao, potencia de 75 kva, tensao nominal de 15 kv, tensao secundaria de 220/127v, em oleo isolante tipo mineral</t>
  </si>
  <si>
    <t xml:space="preserve">transformador trifasico de distribuicao, potencia de 750 kva, tensao nominal de 15 kv, tensao secundaria de 220/127v, em oleo isolante tipo mineral</t>
  </si>
  <si>
    <t xml:space="preserve">transporte - horista (coletado caixa - encargos complementares)</t>
  </si>
  <si>
    <t xml:space="preserve">transporte - mensalista (coletado caixa - encargos complementares)</t>
  </si>
  <si>
    <t xml:space="preserve">trator de esteiras, potencia 125 hp, peso operacional de 12,9 t, com lamina com capacidade de 2,7 m3</t>
  </si>
  <si>
    <t xml:space="preserve">trator de esteiras, potencia de 100 hp, peso operacional de 9,4 t, com lamina com capacidade de 2,19 m3</t>
  </si>
  <si>
    <t xml:space="preserve">trator de esteiras, potencia de 150 hp, peso operacional de 16,7 t, com roda motriz elevada e lamina com contato de 3,18m3</t>
  </si>
  <si>
    <t xml:space="preserve">trator de esteiras, potencia de 170 hp, peso operacional de 19 t, com lamina com capacidade de 5,2 m3</t>
  </si>
  <si>
    <t xml:space="preserve">trator de esteiras, potencia de 347 hp, peso operacional de 38,5 t, com lamina com capacidade de 8,70m3</t>
  </si>
  <si>
    <t xml:space="preserve">trator de pneus com potencia de 122 cv, tracao 4 x 4, peso com lastro de 4510 kg</t>
  </si>
  <si>
    <t xml:space="preserve">trator de pneus com potencia de 85 cv, tracao 4 x 4, peso com lastro de 4675 kg</t>
  </si>
  <si>
    <t xml:space="preserve">trava / prendedor de porta, em latao cromado, montado em piso</t>
  </si>
  <si>
    <t xml:space="preserve">trava-quedas em aco para corda de 12 mm, extensor de 25 x 300 mm, com mosquetao tipo gancho trava dupla</t>
  </si>
  <si>
    <t xml:space="preserve">trelica nervurada (espacador), altura = 120,0 mm, diametro dos banzos inferiores e superior = 6,0 mm, diametro da diagonal = 4,2 mm</t>
  </si>
  <si>
    <t xml:space="preserve">trena com fita de aco de 10 m x 25 mm (comprimento x largura)</t>
  </si>
  <si>
    <t xml:space="preserve">trilho pantografico concavo, tipo u, em aluminio, com dimensoes de aprox *35 x 35* mm, para roldana de porta de correr</t>
  </si>
  <si>
    <t xml:space="preserve">trilho pantografico reto, em aluminio, tipo u, com dimensoes de *38 x 38* mm para porta de correr</t>
  </si>
  <si>
    <t xml:space="preserve">trilho quadrado frisado para rodizio (vergalhao macico), em aluminio, com dimensoes de *6 x 6* mm</t>
  </si>
  <si>
    <t xml:space="preserve">trincha cerdas gris 1.1/2" (38 mm)</t>
  </si>
  <si>
    <t xml:space="preserve">trincha de 1" com cerdas sinteticas</t>
  </si>
  <si>
    <t xml:space="preserve">trincha de 2" com cerdas sinteticas</t>
  </si>
  <si>
    <t xml:space="preserve">tubo / mangueira preta em polietileno, linha pesada ou reforcada, tipo espaguete, para injecao de calda de cimento, d = 1/2", espessura 1,5 mm</t>
  </si>
  <si>
    <t xml:space="preserve">tubo 26" em chapa preta, e= 3/16", 147 kg/6 m</t>
  </si>
  <si>
    <t xml:space="preserve">tubo 30" em chapa preta, e= 1/4", 175 kg/6 m</t>
  </si>
  <si>
    <t xml:space="preserve">tubo 30" em chapa preta, e= 3/8", 177 kg/6 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</si>
  <si>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</si>
  <si>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</si>
  <si>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</si>
  <si>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</si>
  <si>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</si>
  <si>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</si>
  <si>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tubo aco carbono com costura, nbr 5580, classe m, dn = 80 mm, e = 4,05 mm, *8,47* kg/m</t>
  </si>
  <si>
    <t xml:space="preserve">tubo aco carbono sem costura 1 1/2", e= *3,68 mm, schedule 40, 4,05 kg/m</t>
  </si>
  <si>
    <t xml:space="preserve">tubo aco carbono sem costura 1 1/4", e= *3,56 mm, schedule 40, *3,38* kg/m</t>
  </si>
  <si>
    <t xml:space="preserve">tubo aco carbono sem costura 1", e= *3,38 mm, schedule 40, *2,50*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</si>
  <si>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</si>
  <si>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</si>
  <si>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</si>
  <si>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tubo aco carbono sem costura 2 1/2", e = 5,16 mm, schedule 40 (8,62 kg/m)</t>
  </si>
  <si>
    <t xml:space="preserve">tubo aco carbono sem costura 2", e= *3,91* mm, schedule 40, *5,43* kg/m</t>
  </si>
  <si>
    <t xml:space="preserve">tubo aco carbono sem costura 20", e= *12,70 mm, schedule 30, *154,97 kg/m</t>
  </si>
  <si>
    <t xml:space="preserve">tubo aco carbono sem costura 20", e= *6,35 mm, schedule 10, *78,46 kg/m</t>
  </si>
  <si>
    <t xml:space="preserve">tubo aco carbono sem costura 3", e= *5,49 mm, schedule 40, *11,28* kg/m</t>
  </si>
  <si>
    <t xml:space="preserve">tubo aco carbono sem costura 3/4", e= *2,87 mm, schedule 40, *1,69 kg/m</t>
  </si>
  <si>
    <t xml:space="preserve">tubo aco carbono sem costura 3/4", e= *3,91 mm, schedule 80, *2,19 kg/m.</t>
  </si>
  <si>
    <t xml:space="preserve">tubo aco carbono sem costura 4", e= *6,02 mm, schedule 40, *16,06 kg/m</t>
  </si>
  <si>
    <t xml:space="preserve">tubo aco carbono sem costura 4", e= *8,56 mm, schedule 80, *22,31 kg/m</t>
  </si>
  <si>
    <t xml:space="preserve">tubo aco carbono sem costura 5", e= *6,55 mm, schedule 40, *21,75* kg/m</t>
  </si>
  <si>
    <t xml:space="preserve">tubo aco carbono sem costura 6", e= *10,97 mm, schedule 80, *42,56 kg/m</t>
  </si>
  <si>
    <t xml:space="preserve">tubo aco carbono sem costura 6", e= 7,11 mm, schedule 40, *28,26 kg/m</t>
  </si>
  <si>
    <t xml:space="preserve">tubo aco carbono sem costura 8", e= *12,70 mm, schedule 80, *64,64 kg/m</t>
  </si>
  <si>
    <t xml:space="preserve">tubo aco carbono sem costura 8", e= *6,35 mm, schedule 20, *33,27 kg/m</t>
  </si>
  <si>
    <t xml:space="preserve">tubo aco carbono sem costura 8", e= *7,04 mm, schedule 30, *36,75 kg/m</t>
  </si>
  <si>
    <t xml:space="preserve">tubo aco carbono sem costura 8", e= *8,18 mm, schedule 40, *42,55 kg/m</t>
  </si>
  <si>
    <t xml:space="preserve">tubo aco galvanizado com costura, classe leve, dn 100 mm (4"), e = 3,75 mm, *10,55* kg/m (nbr 5580)</t>
  </si>
  <si>
    <t xml:space="preserve">tubo aco galvanizado com costura, classe leve, dn 15 mm (1/2"), e = 2,25 mm, *1,2* kg/m (nbr 5580)</t>
  </si>
  <si>
    <t xml:space="preserve">tubo aco galvanizado com costura, classe leve, dn 20 mm (3/4"), e = 2,25 mm, *1,3* kg/m (nbr 5580)</t>
  </si>
  <si>
    <t xml:space="preserve">tubo aco galvanizado com costura, classe leve, dn 25 mm (1"), e = 2,65 mm, *2,11* kg/m (nbr 5580)</t>
  </si>
  <si>
    <t xml:space="preserve">tubo aco galvanizado com costura, classe leve, dn 32 mm (1 1/4"), e = 2,65 mm, *2,71* kg/m (nbr 5580)</t>
  </si>
  <si>
    <t xml:space="preserve">tubo aco galvanizado com costura, classe leve, dn 40 mm (1 1/2"), e = 3,00 mm, *3,48* kg/m (nbr 5580)</t>
  </si>
  <si>
    <t xml:space="preserve">tubo aco galvanizado com costura, classe leve, dn 50 mm (2"), e = 3,00 mm, *4,40* kg/m (nbr 5580)</t>
  </si>
  <si>
    <t xml:space="preserve">tubo aco galvanizado com costura, classe leve, dn 65 mm (2 1/2"), e = 3,35 mm, * 6,23* kg/m (nbr 5580)</t>
  </si>
  <si>
    <t xml:space="preserve">tubo aco galvanizado com costura, classe leve, dn 80 mm (3"), e = 3,35 mm, *7,32* kg/m (nbr 5580)</t>
  </si>
  <si>
    <t xml:space="preserve">tubo aco galvanizado com costura, classe media, dn 1", e = 3,38 mm, peso 2,50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</si>
  <si>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</si>
  <si>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</si>
  <si>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</si>
  <si>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2", e = *3,65* mm, peso *5,10* kg/m (nbr 5580)</t>
  </si>
  <si>
    <t xml:space="preserve">tubo aco galvanizado com costura, classe media, dn 2.1/2", e = *3,65* mm, peso *6,51* kg/m (nbr 5580)</t>
  </si>
  <si>
    <t xml:space="preserve">tubo aco galvanizado com costura, classe media, dn 3", e = *4,05* mm, peso *8,47* kg/m (nbr 5580)</t>
  </si>
  <si>
    <t xml:space="preserve">tubo aco galvanizado com costura, classe media, dn 3/4", e = *2,65* mm, peso *1,58* kg/m (nbr 5580)</t>
  </si>
  <si>
    <t xml:space="preserve">tubo aco galvanizado com costura, classe media, dn 4", e = 4,50* mm, peso 12,10* kg/m (nbr 5580)</t>
  </si>
  <si>
    <t xml:space="preserve">tubo aco galvanizado com costura, classe media, dn 5", e = *5,40* mm, peso *17,80* kg/m (nbr 5580)</t>
  </si>
  <si>
    <t xml:space="preserve">tubo aco galvanizado com costura, classe media, dn 6", e = 4,85* mm, peso 19,68* kg/m (nbr 5580)</t>
  </si>
  <si>
    <t xml:space="preserve">tubo aco industrial dn 2" (50,8 mm) e=1,50mm, peso= 1,8237 kg/m</t>
  </si>
  <si>
    <t xml:space="preserve">tubo coletor de esgoto pvc, jei, dn 100 mm (nbr 7362)</t>
  </si>
  <si>
    <t xml:space="preserve">tubo coletor de esgoto pvc, jei, dn 200 mm (nbr 7362)</t>
  </si>
  <si>
    <t xml:space="preserve">tubo coletor de esgoto pvc, jei, dn 250 mm (nbr 7362)</t>
  </si>
  <si>
    <t xml:space="preserve">tubo coletor de esgoto pvc, jei, dn 300 mm (nbr 7362)</t>
  </si>
  <si>
    <t xml:space="preserve">tubo coletor de esgoto pvc, jei, dn 350 mm (nbr 7362)</t>
  </si>
  <si>
    <t xml:space="preserve">tubo coletor de esgoto pvc, jei, dn 400 mm (nbr 7362)</t>
  </si>
  <si>
    <t xml:space="preserve">tubo coletor de esgoto, pvc, jei, dn 150 mm (nbr 7362)</t>
  </si>
  <si>
    <t xml:space="preserve">tubo corrugado pead, parede dupla, interna lisa, jei dn/di 500 mm (drenagem/esgoto)</t>
  </si>
  <si>
    <t xml:space="preserve">tubo corrugado pead, parede dupla, interna lisa, jei, dn/di *1000* mm, para saneamento (drenagem/esgoto)</t>
  </si>
  <si>
    <t xml:space="preserve">tubo corrugado pead, parede dupla, interna lisa, jei, dn/di *400* mm, para saneamento (drenagem/esgoto)</t>
  </si>
  <si>
    <t xml:space="preserve">tubo corrugado pead, parede dupla, interna lisa, jei, dn/di *800* mm, para saneamento (drenagem/esgoto)</t>
  </si>
  <si>
    <t xml:space="preserve">tubo corrugado pead, parede dupla, interna lisa, jei, dn/di 1200 mm, para saneamento (drenagem/esgoto)</t>
  </si>
  <si>
    <t xml:space="preserve">tubo corrugado pead, parede dupla, interna lisa, jei, dn/di 250 mm, para saneamento (drenagem/esgoto)</t>
  </si>
  <si>
    <t xml:space="preserve">tubo corrugado pead, parede dupla, interna lisa, jei, dn/di 300 mm, para saneamento (drenagem/esgoto)</t>
  </si>
  <si>
    <t xml:space="preserve">tubo corrugado pead, parede dupla, interna lisa, jei, dn/di 600 mm, para saneamento (drenagem/esgoto)</t>
  </si>
  <si>
    <t xml:space="preserve">tubo cpvc soldavel, 35 mm, agua quente predial (nbr 15884)</t>
  </si>
  <si>
    <t xml:space="preserve">tubo cpvc, soldavel, 114 mm, agua quente (nbr 15884)</t>
  </si>
  <si>
    <t xml:space="preserve">tubo cpvc, soldavel, 15 mm, agua quente predial (nbr 15884)</t>
  </si>
  <si>
    <t xml:space="preserve">tubo cpvc, soldavel, 22 mm, agua quente predial (nbr 15884)</t>
  </si>
  <si>
    <t xml:space="preserve">tubo cpvc, soldavel, 28 mm, agua quente predial (nbr 15884)</t>
  </si>
  <si>
    <t xml:space="preserve">tubo cpvc, soldavel, 42 mm, agua quente predial (nbr 15884)</t>
  </si>
  <si>
    <t xml:space="preserve">tubo cpvc, soldavel, 54 mm, agua quente predial (nbr 15884)</t>
  </si>
  <si>
    <t xml:space="preserve">tubo cpvc, soldavel, 73 mm, agua quente predial (nbr 15884)</t>
  </si>
  <si>
    <t xml:space="preserve">tubo cpvc, soldavel, 89 mm, agua quente predial (nbr 15884)</t>
  </si>
  <si>
    <t xml:space="preserve">tubo de borracha elastomerica flexivel, preta, para isolamento termico de tubulacao, dn 1 1/8" (28 mm), e= 32 mm, coeficiente de condutividade termica 0,036w/mk, vapor de agua maior ou igual a 10.000</t>
  </si>
  <si>
    <t xml:space="preserve">tubo de borracha elastomerica flexivel, preta, para isolamento termico de tubulacao, dn 1 3/8" (35 mm), e= 32 mm, coeficiente de condutividade termica 0,036w/mk, vapor de agua maior ou igual a 10.000</t>
  </si>
  <si>
    <t xml:space="preserve">tubo de borracha elastomerica flexivel, preta, para isolamento termico de tubulacao, dn 1 5/8" (42 mm), e= 32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</si>
  <si>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</si>
  <si>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</si>
  <si>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</si>
  <si>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2 1/8" (54 mm), e= 32 mm, coeficiente de condutividade termica 0,036w/mk, vapor de agua maior ou igual a 10.000</t>
  </si>
  <si>
    <t xml:space="preserve">tubo de borracha elastomerica flexivel, preta, para isolamento termico de tubulacao, dn 2 5/8" (*64* mm), e= *32* mm, coeficiente de condutividade termica 0,036w/mk, vapor de agua maior ou igual a 10.000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</si>
  <si>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</si>
  <si>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</si>
  <si>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</si>
  <si>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</si>
  <si>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1/2" (42 mm), para instalacoes de media pressao para gases combustiveis e medicinais</t>
  </si>
  <si>
    <t xml:space="preserve">tubo de cobre classe "a", dn = 1 1/4" (35 mm), para instalacoes de media pressao para gases combustiveis e medicinais</t>
  </si>
  <si>
    <t xml:space="preserve">tubo de cobre classe "a", dn = 1" (28 mm), para instalacoes de media pressao para gases combustiveis e medicinais</t>
  </si>
  <si>
    <t xml:space="preserve">tubo de cobre classe "a", dn = 1/2" (15 mm), para instalacoes de media pressao para gases combustiveis e medicinais</t>
  </si>
  <si>
    <t xml:space="preserve">tubo de cobre classe "a", dn = 2 1/2" (66 mm), para instalacoes de media pressao para gases combustiveis e medicinais</t>
  </si>
  <si>
    <t xml:space="preserve">tubo de cobre classe "a", dn = 2" (54 mm), para instalacoes de media pressao para gases combustiveis e medicinais</t>
  </si>
  <si>
    <t xml:space="preserve">tubo de cobre classe "a", dn = 3" (79 mm), para instalacoes de media pressao para gases combustiveis e medicinais</t>
  </si>
  <si>
    <t xml:space="preserve">tubo de cobre classe "a", dn = 3/4" (22 mm), para instalacoes de media pressao para gases combustiveis e medicinais</t>
  </si>
  <si>
    <t xml:space="preserve">tubo de cobre classe "a", dn = 4" (104 mm), para instalacoes de media pressao para gases combustiveis e medicinais</t>
  </si>
  <si>
    <t xml:space="preserve">tubo de cobre classe "e", dn = 104 mm, para instalacao hidraulica predial</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</si>
  <si>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</si>
  <si>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</si>
  <si>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</si>
  <si>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</si>
  <si>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</si>
  <si>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</si>
  <si>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tubo de cobre classe "e", dn = 66 mm, para instalacao hidraulica predial</t>
  </si>
  <si>
    <t xml:space="preserve">tubo de cobre classe "e", dn = 79 mm, para instalacao hidraulica predial</t>
  </si>
  <si>
    <t xml:space="preserve">tubo de cobre flexivel, d = 1/2", e = 0,79 mm, para ar-condicionado/ instalacoes gas residenciais e comerciais</t>
  </si>
  <si>
    <t xml:space="preserve">retirado do orse</t>
  </si>
  <si>
    <t xml:space="preserve">tubo de cobre flexivel, d = 1/4", e = 0,79 mm, para ar-condicionado/ instalacoes gas residenciais e comerciais</t>
  </si>
  <si>
    <t xml:space="preserve">tubo de cobre flexivel, d = 3/16", e = 0,79 mm, para ar-condicionado/ instalacoes gas residenciais e comerciais</t>
  </si>
  <si>
    <t xml:space="preserve">tubo de cobre flexivel, d = 3/4", e = 0,79 mm, para ar-condicionado/ instalacoes gas residenciais e comerciais</t>
  </si>
  <si>
    <t xml:space="preserve">tubo de cobre flexivel, d = 3/8", e = 0,79 mm, para ar-condicionado/ instalacoes gas residenciais e comerciais</t>
  </si>
  <si>
    <t xml:space="preserve">tubo de cobre flexivel, d = 5/16", e = 0,79 mm, para ar-condicionado/ instalacoes gas residenciais e comerciais</t>
  </si>
  <si>
    <t xml:space="preserve">tubo de cobre flexivel, d = 5/8", e = 0,79 mm, para ar-condicionado/ instalacoes gas residenciais e comerciais</t>
  </si>
  <si>
    <t xml:space="preserve">tubo de concreto armado para aguas pluviais, classe pa-1, com encaixe ponta e bolsa, diametro nominal de 1000 mm</t>
  </si>
  <si>
    <t xml:space="preserve">tubo de concreto armado para aguas pluviais, classe pa-1, com encaixe ponta e bolsa, diametro nominal de 1100 mm</t>
  </si>
  <si>
    <t xml:space="preserve">tubo de concreto armado para aguas pluviais, classe pa-1, com encaixe ponta e bolsa, diametro nominal de 1200 mm</t>
  </si>
  <si>
    <t xml:space="preserve">tubo de concreto armado para aguas pluviais, classe pa-1, com encaixe ponta e bolsa, diametro nominal de 1500 mm</t>
  </si>
  <si>
    <t xml:space="preserve">tubo de concreto armado para aguas pluviais, classe pa-1, com encaixe ponta e bolsa, diametro nominal de 2000 mm</t>
  </si>
  <si>
    <t xml:space="preserve">tubo de concreto armado para aguas pluviais, classe pa-1, com encaixe ponta e bolsa, diametro nominal de 300 mm</t>
  </si>
  <si>
    <t xml:space="preserve">tubo de concreto armado para aguas pluviais, classe pa-1, com encaixe ponta e bolsa, diametro nominal de 400 mm</t>
  </si>
  <si>
    <t xml:space="preserve">tubo de concreto armado para aguas pluviais, classe pa-1, com encaixe ponta e bolsa, diametro nominal de 700 mm</t>
  </si>
  <si>
    <t xml:space="preserve">tubo de concreto armado para aguas pluviais, classe pa-1, com encaixe ponta e bolsa, diametro nominal de 800 mm</t>
  </si>
  <si>
    <t xml:space="preserve">tubo de concreto armado para aguas pluviais, classe pa-1, com encaixe ponta e bolsa, diametro nominal de 900 mm</t>
  </si>
  <si>
    <t xml:space="preserve">tubo de concreto armado para aguas pluviais, classe pa-1, com encaixe ponta e bolsa, diametro nominal de = 600 mm</t>
  </si>
  <si>
    <t xml:space="preserve">tubo de concreto armado para aguas pluviais, classe pa-2, com encaixe ponta e bolsa, diametro nominal de 1000 mm</t>
  </si>
  <si>
    <t xml:space="preserve">tubo de concreto armado para aguas pluviais, classe pa-2, com encaixe ponta e bolsa, diametro nominal de 1100 mm</t>
  </si>
  <si>
    <t xml:space="preserve">tubo de concreto armado para aguas pluviais, classe pa-2, com encaixe ponta e bolsa, diametro nominal de 1200 mm</t>
  </si>
  <si>
    <t xml:space="preserve">tubo de concreto armado para aguas pluviais, classe pa-2, com encaixe ponta e bolsa, diametro nominal de 1500 mm</t>
  </si>
  <si>
    <t xml:space="preserve">tubo de concreto armado para aguas pluviais, classe pa-2, com encaixe ponta e bolsa, diametro nominal de 2000 mm</t>
  </si>
  <si>
    <t xml:space="preserve">tubo de concreto armado para aguas pluviais, classe pa-2, com encaixe ponta e bolsa, diametro nominal de 300 mm</t>
  </si>
  <si>
    <t xml:space="preserve">tubo de concreto armado para aguas pluviais, classe pa-2, com encaixe ponta e bolsa, diametro nominal de 400 mm</t>
  </si>
  <si>
    <t xml:space="preserve">tubo de concreto armado para aguas pluviais, classe pa-2, com encaixe ponta e bolsa, diametro nominal de 500 mm</t>
  </si>
  <si>
    <t xml:space="preserve">tubo de concreto armado para aguas pluviais, classe pa-2, com encaixe ponta e bolsa, diametro nominal de 600 mm</t>
  </si>
  <si>
    <t xml:space="preserve">tubo de concreto armado para aguas pluviais, classe pa-2, com encaixe ponta e bolsa, diametro nominal de 700 mm</t>
  </si>
  <si>
    <t xml:space="preserve">tubo de concreto armado para aguas pluviais, classe pa-2, com encaixe ponta e bolsa, diametro nominal de 800 mm</t>
  </si>
  <si>
    <t xml:space="preserve">tubo de concreto armado para aguas pluviais, classe pa-2, com encaixe ponta e bolsa, diametro nominal de 900 mm</t>
  </si>
  <si>
    <t xml:space="preserve">tubo de concreto armado para aguas pluviais, classe pa-3, com encaixe ponta e bolsa, diametro nominal de 1000 mm</t>
  </si>
  <si>
    <t xml:space="preserve">tubo de concreto armado para aguas pluviais, classe pa-3, com encaixe ponta e bolsa, diametro nominal de 1100 mm</t>
  </si>
  <si>
    <t xml:space="preserve">tubo de concreto armado para aguas pluviais, classe pa-3, com encaixe ponta e bolsa, diametro nominal de 1200 mm</t>
  </si>
  <si>
    <t xml:space="preserve">tubo de concreto armado para aguas pluviais, classe pa-3, com encaixe ponta e bolsa, diametro nominal de 1500 mm</t>
  </si>
  <si>
    <t xml:space="preserve">tubo de concreto armado para aguas pluviais, classe pa-3, com encaixe ponta e bolsa, diametro nominal de 400 mm</t>
  </si>
  <si>
    <t xml:space="preserve">tubo de concreto armado para aguas pluviais, classe pa-3, com encaixe ponta e bolsa, diametro nominal de 500 mm</t>
  </si>
  <si>
    <t xml:space="preserve">tubo de concreto armado para aguas pluviais, classe pa-3, com encaixe ponta e bolsa, diametro nominal de 600 mm</t>
  </si>
  <si>
    <t xml:space="preserve">tubo de concreto armado para aguas pluviais, classe pa-3, com encaixe ponta e bolsa, diametro nominal de 700 mm</t>
  </si>
  <si>
    <t xml:space="preserve">tubo de concreto armado para aguas pluviais, classe pa-3, com encaixe ponta e bolsa, diametro nominal de 800 mm</t>
  </si>
  <si>
    <t xml:space="preserve">tubo de concreto armado para aguas pluviais, classe pa-3, com encaixe ponta e bolsa, diametro nominal de 900 mm</t>
  </si>
  <si>
    <t xml:space="preserve">tubo de concreto armado para esgoto sanitario, classe ea-2, com encaixe ponta e bolsa, com junta elastica, diametro nominal de 1000 mm</t>
  </si>
  <si>
    <t xml:space="preserve">tubo de concreto armado para esgoto sanitario, classe ea-2, com encaixe ponta e bolsa, com junta elastica, diametro nominal de 300 mm</t>
  </si>
  <si>
    <t xml:space="preserve">tubo de concreto armado para esgoto sanitario, classe ea-2, com encaixe ponta e bolsa, com junta elastica, diametro nominal de 400 mm</t>
  </si>
  <si>
    <t xml:space="preserve">tubo de concreto armado para esgoto sanitario, classe ea-2, com encaixe ponta e bolsa, com junta elastica, diametro nominal de 500 mm</t>
  </si>
  <si>
    <t xml:space="preserve">tubo de concreto armado para esgoto sanitario, classe ea-2, com encaixe ponta e bolsa, com junta elastica, diametro nominal de 600 mm</t>
  </si>
  <si>
    <t xml:space="preserve">tubo de concreto armado para esgoto sanitario, classe ea-2, com encaixe ponta e bolsa, com junta elastica, diametro nominal de 700 mm</t>
  </si>
  <si>
    <t xml:space="preserve">tubo de concreto armado para esgoto sanitario, classe ea-2, com encaixe ponta e bolsa, com junta elastica, diametro nominal de 800 mm</t>
  </si>
  <si>
    <t xml:space="preserve">tubo de concreto armado para esgoto sanitario, classe ea-2, com encaixe ponta e bolsa, com junta elastica, diametro nominal de 900 mm</t>
  </si>
  <si>
    <t xml:space="preserve">tubo de concreto armado para esgoto sanitario, classe ea-3, com encaixe ponta e bolsa, com junta elastica, diametro nominal de 1000 mm</t>
  </si>
  <si>
    <t xml:space="preserve">tubo de concreto armado para esgoto sanitario, classe ea-3, com encaixe ponta e bolsa, com junta elastica, diametro nominal de 400 mm</t>
  </si>
  <si>
    <t xml:space="preserve">tubo de concreto armado para esgoto sanitario, classe ea-3, com encaixe ponta e bolsa, com junta elastica, diametro nominal de 500 mm</t>
  </si>
  <si>
    <t xml:space="preserve">tubo de concreto armado para esgoto sanitario, classe ea-3, com encaixe ponta e bolsa, com junta elastica, diametro nominal de 600 mm</t>
  </si>
  <si>
    <t xml:space="preserve">tubo de concreto armado para esgoto sanitario, classe ea-3, com encaixe ponta e bolsa, com junta elastica, diametro nominal de 700 mm</t>
  </si>
  <si>
    <t xml:space="preserve">tubo de concreto armado para esgoto sanitario, classe ea-3, com encaixe ponta e bolsa, com junta elastica, diametro nominal de 800 mm</t>
  </si>
  <si>
    <t xml:space="preserve">tubo de concreto armado para esgoto sanitario, classe ea-3, com encaixe ponta e bolsa, com junta elastica, diametro nominal de 900 mm</t>
  </si>
  <si>
    <t xml:space="preserve">tubo de concreto armado, pre moldado para aguas pluviais, classe pa-1, com encaixe ponta e bolsa, diametro nominal de 500 mm</t>
  </si>
  <si>
    <t xml:space="preserve">tubo de concreto simples para aguas pluviais, classe ps1, com encaixe macho e femea, diametro nominal de 200 mm</t>
  </si>
  <si>
    <t xml:space="preserve">tubo de concreto simples para aguas pluviais, classe ps1, com encaixe macho e femea, diametro nominal de 300 mm</t>
  </si>
  <si>
    <t xml:space="preserve">tubo de concreto simples para aguas pluviais, classe ps1, com encaixe macho e femea, diametro nominal de 400 mm</t>
  </si>
  <si>
    <t xml:space="preserve">tubo de concreto simples para aguas pluviais, classe ps1, com encaixe macho e femea, diametro nominal de 500 mm</t>
  </si>
  <si>
    <t xml:space="preserve">tubo de concreto simples para aguas pluviais, classe ps1, com encaixe macho e femea, diametro nominal de 600 mm</t>
  </si>
  <si>
    <t xml:space="preserve">tubo de concreto simples para aguas pluviais, classe ps1, com encaixe ponta e bolsa, diametro nominal de 200 mm</t>
  </si>
  <si>
    <t xml:space="preserve">tubo de concreto simples para aguas pluviais, classe ps1, com encaixe ponta e bolsa, diametro nominal de 300 mm</t>
  </si>
  <si>
    <t xml:space="preserve">tubo de concreto simples para aguas pluviais, classe ps1, com encaixe ponta e bolsa, diametro nominal de 400 mm</t>
  </si>
  <si>
    <t xml:space="preserve">tubo de concreto simples para aguas pluviais, classe ps1, com encaixe ponta e bolsa, diametro nominal de 500 mm</t>
  </si>
  <si>
    <t xml:space="preserve">tubo de concreto simples para aguas pluviais, classe ps1, com encaixe ponta e bolsa, diametro nominal de 600 mm</t>
  </si>
  <si>
    <t xml:space="preserve">tubo de concreto simples para aguas pluviais, classe ps2, com encaixe ponta e bolsa, diametro nominal de 200 mm</t>
  </si>
  <si>
    <t xml:space="preserve">tubo de concreto simples para aguas pluviais, classe ps2, com encaixe ponta e bolsa, diametro nominal de 300 mm</t>
  </si>
  <si>
    <t xml:space="preserve">tubo de concreto simples para aguas pluviais, classe ps2, com encaixe ponta e bolsa, diametro nominal de 400 mm</t>
  </si>
  <si>
    <t xml:space="preserve">tubo de concreto simples para aguas pluviais, classe ps2, com encaixe ponta e bolsa, diametro nominal de 500 mm</t>
  </si>
  <si>
    <t xml:space="preserve">tubo de concreto simples para aguas pluviais, classe ps2, com encaixe ponta e bolsa, diametro nominal de 600 mm</t>
  </si>
  <si>
    <t xml:space="preserve">tubo de concreto simples para esgoto sanitario, classe es, com encaixe ponta e bolsa, com junta elastica, diametro nominal de 400 mm</t>
  </si>
  <si>
    <t xml:space="preserve">tubo de concreto simples para esgoto sanitario, classe es, com encaixe ponta e bolsa, com junta elastica, diametro nominal de 500 mm</t>
  </si>
  <si>
    <t xml:space="preserve">tubo de concreto simples para esgoto sanitario, classe es, com encaixe ponta e bolsa, com junta elastica, diametro nominal de 600 mm</t>
  </si>
  <si>
    <t xml:space="preserve">tubo de concreto simples poroso para drenagem (dreno poroso), com encaixe macho e femea, diametro nominal de 200 mm</t>
  </si>
  <si>
    <t xml:space="preserve">tubo de concreto simples poroso para drenagem (dreno poroso), com encaixe macho e femea, diametro nominal de 300 mm</t>
  </si>
  <si>
    <t xml:space="preserve">tubo de descarga, tipo bengala, para ligacao caixa de descarga - embutir, pvc, 40 mm x 150 cm</t>
  </si>
  <si>
    <t xml:space="preserve">tubo de descida externo, de pvc, para caixa de descarga externa alta - diametro de 40 mm e altura de aproximadamente 1,55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</si>
  <si>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</si>
  <si>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</si>
  <si>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</si>
  <si>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</si>
  <si>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</si>
  <si>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</si>
  <si>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</si>
  <si>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</si>
  <si>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</si>
  <si>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</si>
  <si>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</si>
  <si>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</si>
  <si>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tubo de polietileno de alta densidade (pead), pe-80, de = 32 mm x 3,0 mm de parede, para ligacao de agua predial (nbr 15561)</t>
  </si>
  <si>
    <t xml:space="preserve">tubo de polietileno de alta densidade, pead, pe-80, de = 1000 mm x 38,5 mm parede, (sdr 26 - pn 05) para rede de agua ou esgoto (nbr 15561)</t>
  </si>
  <si>
    <t xml:space="preserve">tubo de polietileno de alta densidade, pead, pe-80, de = 110 mm x 10,0 mm parede, (sdr 11 - pn 12,5) para rede de agua ou esgoto (nbr 15561)</t>
  </si>
  <si>
    <t xml:space="preserve">tubo de polietileno de alta densidade, pead, pe-80, de = 160 mm x 14,6 mm parede, (sdr 11 - pn 12,5) para rede de agua ou esgoto (nbr 15561)</t>
  </si>
  <si>
    <t xml:space="preserve">tubo de polietileno de alta densidade, pead, pe-80, de = 900 mm x 34,7 mm parede, (sdr 26 - pn 05) para rede de agua ou esgoto (nbr 15561)</t>
  </si>
  <si>
    <t xml:space="preserve">tubo de polietileno de alta densidade, pead, pe-80, de= 200 mm x 18,2 mm parede, (sdr 11 - pn 12,5) para rede de agua ou esgoto (nbr 15561)</t>
  </si>
  <si>
    <t xml:space="preserve">tubo de polietileno de alta densidade, pead, pe-80, de= 315 mm x 28,7 mm parede, (sdr 11 - pn 12,5) para rede de agua ou esgoto (nbr 15561)</t>
  </si>
  <si>
    <t xml:space="preserve">tubo de polietileno de alta densidade, pead, pe-80, de= 400 mm x 36,4 mm parede, (sdr 11 - pn 12,5) para rede de agua ou esgoto (nbr 15561)</t>
  </si>
  <si>
    <t xml:space="preserve">tubo de polietileno de alta densidade, pead, pe-80, de= 50 mm x 4,6 mm parede, (sdr 11 - pn 12,5) para rede de agua ou esgoto (nbr 15561)</t>
  </si>
  <si>
    <t xml:space="preserve">tubo de polietileno de alta densidade, pead, pe-80, de= 500 mm x 45,5 mm parede, (sdr 11 - pn 12,5) para rede de agua ou esgoto (nbr 15561)</t>
  </si>
  <si>
    <t xml:space="preserve">tubo de polietileno de alta densidade, pead, pe-80, de= 630 mm x 57,3 mm parede (sdr 11 - pn 12,5) para rede de agua ou esgoto (nbr 15561)</t>
  </si>
  <si>
    <t xml:space="preserve">tubo de polietileno de alta densidade, pead, pe-80, de= 730 mm x 34,1 mm parede, (sdr 21 - pn 06) para rede de agua ou esgoto (nbr 15561)</t>
  </si>
  <si>
    <t xml:space="preserve">tubo de polietileno de alta densidade, pead, pe-80, de= 75 mm x 6,9 mm parede, (srd 11 - pn 12,5) para rede de agua ou esgoto (nbr 15561)</t>
  </si>
  <si>
    <t xml:space="preserve">tubo de polietileno de alta densidade, pead, pe-80, de= 800 mm x 30,8 mm parede, (sdr 26 - pn 05) para rede de agua ou esgoto (nbr 15561)</t>
  </si>
  <si>
    <t xml:space="preserve">tubo de pvc, pbl, tipo leve, dn = 250 mm, para ventilacao</t>
  </si>
  <si>
    <t xml:space="preserve">tubo de pvc, pbl, tipo leve, dn = 300 mm, para ventilacao</t>
  </si>
  <si>
    <t xml:space="preserve">tubo de revestimento, em aco, corpo schedule 40, ponteira schedule 80, rosqueavel e segmentado para perfuracao, diametro 10" (273 mm)</t>
  </si>
  <si>
    <t xml:space="preserve">tubo de revestimento, em aco, corpo schedule 40, ponteira schedule 80, rosqueavel e segmentado para perfuracao, diametro 12" (320 mm)</t>
  </si>
  <si>
    <t xml:space="preserve">tubo de revestimento, em aco, corpo schedule 40, ponteira schedule 80, rosqueavel e segmentado para perfuracao, diametro 14" (400 mm)</t>
  </si>
  <si>
    <t xml:space="preserve">tubo de revestimento, em aco, corpo schedule 40, ponteira schedule 80, rosqueavel e segmentado para perfuracao, diametro 16" (450 mm)</t>
  </si>
  <si>
    <t xml:space="preserve">tubo de revestimento, em aco, corpo schedule 40, ponteira schedule 80, rosqueavel e segmentado para perfuracao, diametro 4" (450 mm)</t>
  </si>
  <si>
    <t xml:space="preserve">tubo de revestimento, em aco, corpo schedule 40, ponteira schedule 80, rosqueavel e segmentado para perfuracao, diametro 6" (200 mm)</t>
  </si>
  <si>
    <t xml:space="preserve">tubo de revestimento, em aco, corpo schedule 40, ponteira schedule 80, rosqueavel e segmentado para perfuracao, diametro 8" (200 mm)</t>
  </si>
  <si>
    <t xml:space="preserve">tubo dreno, corrugado, espiralado, flexivel, perfurado, em polietileno de alta densidade (pead), dn *160* mm, (6") para drenagem - em barra (norma dnit 093/2006 - em)</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</si>
  <si>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</si>
  <si>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</si>
  <si>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</si>
  <si>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tubo monocamada pex, dn 16 mm, para agua quente e fria</t>
  </si>
  <si>
    <t xml:space="preserve">tubo monocamada pex, dn 20 mm, para agua quente e fria</t>
  </si>
  <si>
    <t xml:space="preserve">tubo monocamada pex, dn 25 mm, para agua quente e fria</t>
  </si>
  <si>
    <t xml:space="preserve">tubo monocamada pex, dn 32 mm, para agua quente e fria</t>
  </si>
  <si>
    <t xml:space="preserve">tubo multicamada pex gas, dn *16* mm</t>
  </si>
  <si>
    <t xml:space="preserve">tubo multicamada pex gas, dn *20* mm</t>
  </si>
  <si>
    <t xml:space="preserve">tubo multicamada pex gas, dn *26* mm</t>
  </si>
  <si>
    <t xml:space="preserve">tubo multicamada pex gas, dn *32* mm</t>
  </si>
  <si>
    <t xml:space="preserve">tubo ppr pn 20, dn 20 mm, para agua quente predial</t>
  </si>
  <si>
    <t xml:space="preserve">tubo ppr pn 20, dn 25 mm, para agua quente predial</t>
  </si>
  <si>
    <t xml:space="preserve">tubo ppr, classe pn 12, dn 110 mm</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</si>
  <si>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</si>
  <si>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</si>
  <si>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</si>
  <si>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</si>
  <si>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</si>
  <si>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</si>
  <si>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20, soldavel, dn 32 mm para agua fria ou quente predial</t>
  </si>
  <si>
    <t xml:space="preserve">tubo ppr, classe pn 25, dn 110 mm, para agua quente e fria predial</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</si>
  <si>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</si>
  <si>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</si>
  <si>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</si>
  <si>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</si>
  <si>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</si>
  <si>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</si>
  <si>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</si>
  <si>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tubo ppr, classe pn 25, dn 90 mm, para agua quente e fria predial</t>
  </si>
  <si>
    <t xml:space="preserve">tubo pvc corrugado, parede dupla, je, dn 150 mm/ de 160 mm, rede coletora esgoto</t>
  </si>
  <si>
    <t xml:space="preserve">tubo pvc corrugado, parede dupla, je, dn 200 mm/ de 200 mm, rede coletora esgoto</t>
  </si>
  <si>
    <t xml:space="preserve">tubo pvc corrugado, parede dupla, je, dn 250 mm/ de 250 mm, rede coletora esgoto</t>
  </si>
  <si>
    <t xml:space="preserve">tubo pvc corrugado, parede dupla, je, dn 300 mm/ de 315 mm, rede coletora esgoto</t>
  </si>
  <si>
    <t xml:space="preserve">tubo pvc corrugado, parede dupla, je, dn 350 mm/ de 355 mm, rede coletora esgoto</t>
  </si>
  <si>
    <t xml:space="preserve">tubo pvc corrugado, parede dupla, je, dn 400 mm/ de 400 mm, rede coletora esgoto</t>
  </si>
  <si>
    <t xml:space="preserve">tubo pvc de revestimento geomecanico nervurado reforcado, dn = 150 mm, comprimento = 2 m</t>
  </si>
  <si>
    <t xml:space="preserve">tubo pvc de revestimento geomecanico nervurado reforcado, dn = 200 mm, comprimento = 2 m</t>
  </si>
  <si>
    <t xml:space="preserve">tubo pvc de revestimento geomecanico nervurado standard, dn = 154 mm, comprimento = 2 m</t>
  </si>
  <si>
    <t xml:space="preserve">tubo pvc de revestimento geomecanico nervurado standard, dn = 206 mm, comprimento = 2 m</t>
  </si>
  <si>
    <t xml:space="preserve">tubo pvc defofo, jei, 1 mpa, dn 100 mm, para rede de agua (nbr 7665)</t>
  </si>
  <si>
    <t xml:space="preserve">tubo pvc defofo, jei, 1 mpa, dn 150 mm, para rede de agua (nbr 7665)</t>
  </si>
  <si>
    <t xml:space="preserve">tubo pvc defofo, jei, 1 mpa, dn 200 mm, para rede de agua (nbr 7665)</t>
  </si>
  <si>
    <t xml:space="preserve">tubo pvc defofo, jei, 1 mpa, dn 250 mm, para rede de agua (nbr 7665)</t>
  </si>
  <si>
    <t xml:space="preserve">tubo pvc defofo, jei, 1 mpa, dn 300 mm, para rede de agua (nbr 7665)</t>
  </si>
  <si>
    <t xml:space="preserve">tubo pvc pba jei, classe 12, dn 100 mm, para rede de agua (nbr 5647)</t>
  </si>
  <si>
    <t xml:space="preserve">tubo pvc pba jei, classe 12, dn 50 mm, para rede de agua (nbr 5647)</t>
  </si>
  <si>
    <t xml:space="preserve">tubo pvc pba jei, classe 12, dn 75 mm, para rede de agua (nbr 5647)</t>
  </si>
  <si>
    <t xml:space="preserve">tubo pvc pba jei, classe 15, dn 100 mm, para rede de agua (nbr 5647)</t>
  </si>
  <si>
    <t xml:space="preserve">tubo pvc pba jei, classe 15, dn 50 mm, para rede de agua (nbr 5647)</t>
  </si>
  <si>
    <t xml:space="preserve">tubo pvc pba jei, classe 15, dn 75 mm, para rede de agua (nbr 5647)</t>
  </si>
  <si>
    <t xml:space="preserve">tubo pvc pba jei, classe 20, dn 100 mm, para rede de agua (nbr 5647)</t>
  </si>
  <si>
    <t xml:space="preserve">tubo pvc pba jei, classe 20, dn 50 mm, para rede de agua (nbr 5647)</t>
  </si>
  <si>
    <t xml:space="preserve">tubo pvc pba jei, classe 20, dn 75 mm, para rede de agua (nbr 5647)</t>
  </si>
  <si>
    <t xml:space="preserve">tubo pvc roscavel, 3/4", agua fria predial</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</si>
  <si>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</si>
  <si>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</si>
  <si>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</si>
  <si>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serie normal, dn 50 mm, para esgoto predial (nbr 5688)</t>
  </si>
  <si>
    <t xml:space="preserve">tubo pvc serie normal, dn 75 mm, para esgoto predial (nbr 5688)</t>
  </si>
  <si>
    <t xml:space="preserve">tubo pvc, rigido, corrugado, perfurado dn 100 mm, para drenagem, sistema irrigacao</t>
  </si>
  <si>
    <t xml:space="preserve">tubo pvc, roscavel, 1 1/2", agua fria predial</t>
  </si>
  <si>
    <t xml:space="preserve">tubo pvc, roscavel, 1 1/4", agua fria predial</t>
  </si>
  <si>
    <t xml:space="preserve">tubo pvc, roscavel, 1", agua fria predial</t>
  </si>
  <si>
    <t xml:space="preserve">tubo pvc, roscavel, 1/2", agua fria predial</t>
  </si>
  <si>
    <t xml:space="preserve">tubo pvc, roscavel, 2 1/2", agua fria predial</t>
  </si>
  <si>
    <t xml:space="preserve">tubo pvc, roscavel, 2", para agua fria predial</t>
  </si>
  <si>
    <t xml:space="preserve">tubo pvc, serie r, dn 100 mm, para esgoto ou aguas pluviais predial (nbr 5688)</t>
  </si>
  <si>
    <t xml:space="preserve">tubo pvc, serie r, dn 150 mm, para esgoto ou aguas pluviais predial (nbr 5688)</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</si>
  <si>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</si>
  <si>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</si>
  <si>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</si>
  <si>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tubo pvc, soldavel, de 110 mm, agua fria (nbr-5648)</t>
  </si>
  <si>
    <t xml:space="preserve">tubo pvc, soldavel, de 20 mm, agua fria (nbr-5648)</t>
  </si>
  <si>
    <t xml:space="preserve">tubo pvc, soldavel, de 25 mm, agua fria (nbr-5648)</t>
  </si>
  <si>
    <t xml:space="preserve">tubo pvc, soldavel, de 32 mm, agua fria (nbr-5648)</t>
  </si>
  <si>
    <t xml:space="preserve">tubo pvc, soldavel, de 40 mm, agua fria (nbr-5648)</t>
  </si>
  <si>
    <t xml:space="preserve">tubo pvc, soldavel, de 50 mm, agua fria (nbr-5648)</t>
  </si>
  <si>
    <t xml:space="preserve">tubo pvc, soldavel, de 60 mm, agua fria (nbr-5648)</t>
  </si>
  <si>
    <t xml:space="preserve">tubo pvc, soldavel, de 75 mm, agua fria (nbr-5648)</t>
  </si>
  <si>
    <t xml:space="preserve">tubo pvc, soldavel, de 85 mm, agua fria (nbr-5648)</t>
  </si>
  <si>
    <t xml:space="preserve">uniao com assento conico de bronze, diametro 1"</t>
  </si>
  <si>
    <t xml:space="preserve">uniao com assento conico de bronze, diametro 1/2"</t>
  </si>
  <si>
    <t xml:space="preserve">uniao com assento conico de bronze, diametro 2 1/2"</t>
  </si>
  <si>
    <t xml:space="preserve">uniao com assento conico de bronze, diametro 2"</t>
  </si>
  <si>
    <t xml:space="preserve">uniao com assento conico de bronze, diametro 3"</t>
  </si>
  <si>
    <t xml:space="preserve">uniao com assento conico de bronze, diametro 3/4"</t>
  </si>
  <si>
    <t xml:space="preserve">uniao com assento conico de bronze, diametro 4"</t>
  </si>
  <si>
    <t xml:space="preserve">uniao com assento conico de ferro longo (macho-femea), diametro 1 1/2"</t>
  </si>
  <si>
    <t xml:space="preserve">uniao com assento conico de ferro longo (macho-femea), diametro 1"</t>
  </si>
  <si>
    <t xml:space="preserve">uniao com assento conico de ferro longo (macho-femea), diametro 1/2"</t>
  </si>
  <si>
    <t xml:space="preserve">uniao com assento conico de ferro longo (macho-femea), diametro 2 1/2"</t>
  </si>
  <si>
    <t xml:space="preserve">uniao com assento conico de ferro longo (macho-femea), diametro 2"</t>
  </si>
  <si>
    <t xml:space="preserve">uniao com assento conico de ferro longo (macho-femea), diametro 3"</t>
  </si>
  <si>
    <t xml:space="preserve">uniao com assento conico de ferro longo (macho-femea), diametro 3/4"</t>
  </si>
  <si>
    <t xml:space="preserve">uniao com assento conico de ferro longo (macho-femea), diametro 4"</t>
  </si>
  <si>
    <t xml:space="preserve">uniao com flange ppr, com parafusos, dn 40 mm, para agua quente predial</t>
  </si>
  <si>
    <t xml:space="preserve">uniao de ferro galvanizado, com assento conico de bronze, de 1 1/2"</t>
  </si>
  <si>
    <t xml:space="preserve">uniao de ferro galvanizado, com assento conico de bronze, de 1 1/4"</t>
  </si>
  <si>
    <t xml:space="preserve">uniao de ferro galvanizado, com rosca bsp, com assento plano, de 1 1/2"</t>
  </si>
  <si>
    <t xml:space="preserve">uniao de ferro galvanizado, com rosca bsp, com assento plano, de 1 1/4"</t>
  </si>
  <si>
    <t xml:space="preserve">uniao de ferro galvanizado, com rosca bsp, com assento plano, de 1"</t>
  </si>
  <si>
    <t xml:space="preserve">uniao de ferro galvanizado, com rosca bsp, com assento plano, de 1/2"</t>
  </si>
  <si>
    <t xml:space="preserve">uniao de ferro galvanizado, com rosca bsp, com assento plano, de 2 1/2"</t>
  </si>
  <si>
    <t xml:space="preserve">uniao de ferro galvanizado, com rosca bsp, com assento plano, de 2"</t>
  </si>
  <si>
    <t xml:space="preserve">uniao de ferro galvanizado, com rosca bsp, com assento plano, de 3"</t>
  </si>
  <si>
    <t xml:space="preserve">uniao de ferro galvanizado, com rosca bsp, com assento plano, de 3/4"</t>
  </si>
  <si>
    <t xml:space="preserve">uniao de ferro galvanizado, com rosca bsp, com assento plano, de 4"</t>
  </si>
  <si>
    <t xml:space="preserve">uniao dupla ppr dn 25 mm, para agua quente predial</t>
  </si>
  <si>
    <t xml:space="preserve">uniao dupla ppr, dn 20 mm, para agua quente predial</t>
  </si>
  <si>
    <t xml:space="preserve">uniao em polipropileno (pp), para tubo em pead, 20 mm - ligacao predial de agua</t>
  </si>
  <si>
    <t xml:space="preserve">uniao em polipropileno (pp), para tubo em pead, 32 mm - ligacao predial de agua</t>
  </si>
  <si>
    <t xml:space="preserve">uniao pvc, roscavel 1/2", agua fria predial</t>
  </si>
  <si>
    <t xml:space="preserve">uniao pvc, roscavel, 1 1/2", agua fria predial</t>
  </si>
  <si>
    <t xml:space="preserve">uniao pvc, roscavel, 1", agua fria predial</t>
  </si>
  <si>
    <t xml:space="preserve">uniao pvc, roscavel, 3/4", agua fria predial</t>
  </si>
  <si>
    <t xml:space="preserve">uniao pvc, soldavel, 110 mm, para agua fria predial</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</si>
  <si>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</si>
  <si>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</si>
  <si>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</si>
  <si>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</si>
  <si>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</si>
  <si>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</si>
  <si>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uniao pvc, soldavel, 75 mm, para agua fria predial</t>
  </si>
  <si>
    <t xml:space="preserve">uniao pvc, soldavel, 85 mm, para agua fria predial</t>
  </si>
  <si>
    <t xml:space="preserve">uniao tipo storz, com empatacao interna tipo anel de expansao, engate rapido 1 1/2", para mangueira de combate a incendio predial</t>
  </si>
  <si>
    <t xml:space="preserve">uniao tipo storz, com empatacao interna tipo anel de expansao, engate rapido 2 1/2", para mangueira de combate a incendio predial</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</si>
  <si>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</si>
  <si>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</si>
  <si>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</si>
  <si>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</si>
  <si>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</si>
  <si>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</si>
  <si>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</si>
  <si>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uniao, cpvc, soldavel, 89 mm, para agua quente predial</t>
  </si>
  <si>
    <t xml:space="preserve">uniforme profissional de brim, calca e camisa manga longa com faixa refletiva</t>
  </si>
  <si>
    <t xml:space="preserve">usina de asfalto a frio, capacidade de 40 a 60 t/h, eletrica, potencia de 30 cv</t>
  </si>
  <si>
    <t xml:space="preserve">usina de asfalto a quente, fixa, tipo contra fluxo, capacidade de 100 a 140 t/h, potencia de 280 kw, com misturador externo rotativo</t>
  </si>
  <si>
    <t xml:space="preserve">usina de asfalto, gravimetrica, capacidade de 150 t/h, potencia de 400 kw</t>
  </si>
  <si>
    <t xml:space="preserve">usina de concreto fixa, capacidade nominal de 90 a 120 m3/h, sem silo</t>
  </si>
  <si>
    <t xml:space="preserve">usina de lama asfaltica, prod 30 a 50 t/h, silo de agregado 7 m3, reservatorios para emulsao e agua de 2,3 m3 cada, misturador tipo pugg-mill a ser montado sobre caminhao</t>
  </si>
  <si>
    <t xml:space="preserve">usina de misturas asfalticas a quente, movel, tipo contra fluxo, capacidade de 40 a 80 t/h</t>
  </si>
  <si>
    <t xml:space="preserve">usina misturadora de solos, dosadores triplos, calha vibratoria capacidade de 200 a 500 t/h, potencia de 75 kw</t>
  </si>
  <si>
    <t xml:space="preserve">valvula de descarga em metal cromado para mictorio com acionamento por pressao e fechamento automatico</t>
  </si>
  <si>
    <t xml:space="preserve">valvula de descarga metalica, base 1 1/2" e acabamento metalico cromado</t>
  </si>
  <si>
    <t xml:space="preserve">valvula de descarga metalica, base 1 1/4" e acabamento metalico cromado</t>
  </si>
  <si>
    <t xml:space="preserve">valvula de escoamento para tanque, em metal cromado, 1.1/2", sem ladrao, com tampao plastico</t>
  </si>
  <si>
    <t xml:space="preserve">valvula de esfera bruta em bronze, bitola 1 1/2"</t>
  </si>
  <si>
    <t xml:space="preserve">valvula de esfera bruta em bronze, bitola 1 1/4"</t>
  </si>
  <si>
    <t xml:space="preserve">valvula de esfera bruta em bronze, bitola 1"</t>
  </si>
  <si>
    <t xml:space="preserve">valvula de esfera bruta em bronze, bitola 1/2"</t>
  </si>
  <si>
    <t xml:space="preserve">valvula de esfera bruta em bronze, bitola 2"</t>
  </si>
  <si>
    <t xml:space="preserve">valvula de esfera bruta em bronze, bitola 3/4"</t>
  </si>
  <si>
    <t xml:space="preserve">valvula de retencao de bronze, pe com crivos, extremidade com rosca, de 1 1/2", para fundo de poco</t>
  </si>
  <si>
    <t xml:space="preserve">valvula de retencao de bronze, pe com crivos, extremidade com rosca, de 1 1/4", para fundo de poco</t>
  </si>
  <si>
    <t xml:space="preserve">valvula de retencao de bronze, pe com crivos, extremidade com rosca, de 1", para fundo de poco</t>
  </si>
  <si>
    <t xml:space="preserve">valvula de retencao de bronze, pe com crivos, extremidade com rosca, de 2 1/2", para fundo de poco</t>
  </si>
  <si>
    <t xml:space="preserve">valvula de retencao de bronze, pe com crivos, extremidade com rosca, de 2", para fundo de poco</t>
  </si>
  <si>
    <t xml:space="preserve">valvula de retencao de bronze, pe com crivos, extremidade com rosca, de 3", para fundo de poco</t>
  </si>
  <si>
    <t xml:space="preserve">valvula de retencao de bronze, pe com crivos, extremidade com rosca, de 3/4", para fundo de poco</t>
  </si>
  <si>
    <t xml:space="preserve">valvula de retencao de bronze, pe com crivos, extremidade com rosca, de 4", para fundo de poco</t>
  </si>
  <si>
    <t xml:space="preserve">valvula de retencao horizontal, de bronze (pn-25), 1 1/2", 400 psi, tampa de porca de uniao, extremidades com rosca</t>
  </si>
  <si>
    <t xml:space="preserve">valvula de retencao horizontal, de bronze (pn-25), 1 1/4", 400 psi, tampa de porca de uniao, extremidades com rosca</t>
  </si>
  <si>
    <t xml:space="preserve">valvula de retencao horizontal, de bronze (pn-25), 1", 400 psi, tampa de porca de uniao, extremidades com rosca</t>
  </si>
  <si>
    <t xml:space="preserve">valvula de retencao horizontal, de bronze (pn-25), 1/2", 400 psi, tampa de porca de uniao, extremidades com rosca</t>
  </si>
  <si>
    <t xml:space="preserve">valvula de retencao horizontal, de bronze (pn-25), 2 1/2", 400 psi, tampa de porca de uniao, extremidades com rosca</t>
  </si>
  <si>
    <t xml:space="preserve">valvula de retencao horizontal, de bronze (pn-25), 2", 400 psi, tampa de porca de uniao, extremidades com rosca</t>
  </si>
  <si>
    <t xml:space="preserve">valvula de retencao horizontal, de bronze (pn-25), 3", 400 psi, tampa de porca de uniao, extremidades com rosca</t>
  </si>
  <si>
    <t xml:space="preserve">valvula de retencao horizontal, de bronze (pn-25), 3/4", 400 psi, tampa de porca de uniao, extremidades com rosca</t>
  </si>
  <si>
    <t xml:space="preserve">valvula de retencao horizontal, de bronze (pn-25), 4", 400 psi, tampa de porca de uniao, extremidades com rosca</t>
  </si>
  <si>
    <t xml:space="preserve">valvula de retencao vertical, de bronze (pn-16), 1 1/2", 200 psi, extremidades com rosca</t>
  </si>
  <si>
    <t xml:space="preserve">valvula de retencao vertical, de bronze (pn-16), 1 1/4", 200 psi, extremidades com rosca</t>
  </si>
  <si>
    <t xml:space="preserve">valvula de retencao vertical, de bronze (pn-16), 1", 200 psi, extremidades com rosca</t>
  </si>
  <si>
    <t xml:space="preserve">valvula de retencao vertical, de bronze (pn-16), 1/2", 200 psi, extremidades com rosca</t>
  </si>
  <si>
    <t xml:space="preserve">valvula de retencao vertical, de bronze (pn-16), 2 1/2", 200 psi, extremidades com rosca</t>
  </si>
  <si>
    <t xml:space="preserve">valvula de retencao vertical, de bronze (pn-16), 2", 200 psi, extremidades com rosca</t>
  </si>
  <si>
    <t xml:space="preserve">valvula de retencao vertical, de bronze (pn-16), 3", 200 psi, extremidades com rosca</t>
  </si>
  <si>
    <t xml:space="preserve">valvula de retencao vertical, de bronze (pn-16), 3/4", 200 psi, extremidades com rosca</t>
  </si>
  <si>
    <t xml:space="preserve">valvula de retencao vertical, de bronze (pn-16), 4", 200 psi, extremidades com rosca</t>
  </si>
  <si>
    <t xml:space="preserve">valvula em metal cromado para lavatorio, 1" sem ladrao</t>
  </si>
  <si>
    <t xml:space="preserve">valvula em metal cromado para pia americana 3.1/2 x 1.1/2"</t>
  </si>
  <si>
    <t xml:space="preserve">valvula em plastico branco para lavatorio 1", sem unho, com ladrao</t>
  </si>
  <si>
    <t xml:space="preserve">valvula em plastico branco para tanque 1.1/4" x 1.1/2", sem unho e sem ladrao</t>
  </si>
  <si>
    <t xml:space="preserve">valvula em plastico branco para tanque ou lavatorio 1", sem unho e sem ladrao</t>
  </si>
  <si>
    <t xml:space="preserve">valvula em plastico cromado para lavatorio 1", sem unho, com ladrao</t>
  </si>
  <si>
    <t xml:space="preserve">valvula em plastico cromado tipo americana para pia de cozinha 3.1/2" x 1.1/2", sem adaptador</t>
  </si>
  <si>
    <t xml:space="preserve">vara fina para cremona, em ferro zincado branco, com diametro de aprox 10 mm e comprimento de 1,20 m</t>
  </si>
  <si>
    <t xml:space="preserve">vara fina para cremona, em ferro zincado branco, com diametro de aprox 10 mm e comprimento de 1,50 m</t>
  </si>
  <si>
    <t xml:space="preserve">variador de luminosidade rotativo (dimmer) 127 v, 300 w (apenas modulo)</t>
  </si>
  <si>
    <t xml:space="preserve">variador de luminosidade rotativo (dimmer) 127v, 300w, conjunto montado para embutir 4" x 2" (placa + suporte + modulo)</t>
  </si>
  <si>
    <t xml:space="preserve">variador de luminosidade rotativo (dimmer) 220 v, 600 w (apenas modulo)</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</si>
  <si>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</si>
  <si>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</si>
  <si>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</si>
  <si>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variador de velocidade para ventilador 220 v, 250 w (apenas modulo)</t>
  </si>
  <si>
    <t xml:space="preserve">variador de velocidade para ventilador 220v, 250w + 2 interruptores paralelos, para reversao e lampada, conjunto montado para embutir 4" x 2" (placa + suporte + modulos)</t>
  </si>
  <si>
    <t xml:space="preserve">vassoura 40 cm com cabo</t>
  </si>
  <si>
    <t xml:space="preserve">vassoura mecanica rebocavel com escova cilindrica largura util de varrimento = 2,44m</t>
  </si>
  <si>
    <t xml:space="preserve">vedacao de calha, em borracha cor preta, medida entre 119 e 170 mm, para drenagem pluvial predial</t>
  </si>
  <si>
    <t xml:space="preserve">vergalhao zincado rosca total, 1/4" (6,3 mm)</t>
  </si>
  <si>
    <t xml:space="preserve">verniz a base resina alquidica com poliuretano para madeira, com filtro solar, brilhante, uso interno e externo</t>
  </si>
  <si>
    <t xml:space="preserve">verniz maritimo premium para madeira, com filtro solar, brilhante, uso interno e externo</t>
  </si>
  <si>
    <t xml:space="preserve">verniz tipo copal para madeira, brilhante, uso interno</t>
  </si>
  <si>
    <t xml:space="preserve">veu de poliester para impermeabilizacao</t>
  </si>
  <si>
    <t xml:space="preserve">veu de vidro/veu de superficie 30 a 35 g/m2</t>
  </si>
  <si>
    <t xml:space="preserve">vibrador de imersao, diametro da ponteira de *35* mm, com motor 4 tempos a gasolina de 5,5 hp (5,5 cv)</t>
  </si>
  <si>
    <t xml:space="preserve">vibrador de imersao, diametro da ponteira de *45* mm, com motor eletrico trifasico de 2 hp (2 cv)</t>
  </si>
  <si>
    <t xml:space="preserve">vibroacabadora de asfalto sobre esteiras, larg. pavim. 2,13 m a 4,55 m, pot. 74 kw/ 100 hp, cap. 400 t/ h</t>
  </si>
  <si>
    <t xml:space="preserve">vibroacabadora de asfalto sobre esteiras, larg. pavim. 2,60 m a 5,75 m, pot. 110 hp, cap. 450 t/ h</t>
  </si>
  <si>
    <t xml:space="preserve">vibroacabadora de asfalto sobre esteiras, larg. pavim. max. 8,00 m, pot. 100 kw/ 134 hp, cap. 600 t/ h</t>
  </si>
  <si>
    <t xml:space="preserve">vibroacabadora de asfalto sobre esteiras, larg. paviment. 1,90 a 5,3 m, pot. 78 kw/105 hp, cap. 450 t/h</t>
  </si>
  <si>
    <t xml:space="preserve">vibroacabadora de asfalto sobre rodas, largura de pavimentacao de 1,70 a 4,20 m, potencia 78 kw/105 hp, capacidade 300 t/h</t>
  </si>
  <si>
    <t xml:space="preserve">vidraceiro (horista)</t>
  </si>
  <si>
    <t xml:space="preserve">vidraceiro (mensalista)</t>
  </si>
  <si>
    <t xml:space="preserve">vidro comum laminado liso incolor duplo, espessura total 8 mm (cada camada de 4 mm) - colocado</t>
  </si>
  <si>
    <t xml:space="preserve">vidro comum laminado, liso, incolor, duplo, espessura total 6 mm (cada camada e= 3 mm) - colocado</t>
  </si>
  <si>
    <t xml:space="preserve">vidro comum laminado, liso, incolor, triplo, espessura total 12 mm (cada camada e= 4 mm) - colocado</t>
  </si>
  <si>
    <t xml:space="preserve">vidro comum laminado, liso, incolor, triplo, espessura total 15 mm (cada camada e = 5 mm) - colocado</t>
  </si>
  <si>
    <t xml:space="preserve">vidro cristal colorido, 10 mm, pintado na cor branca</t>
  </si>
  <si>
    <t xml:space="preserve">vidro cristal colorido, 4 mm, pintado na cor branca</t>
  </si>
  <si>
    <t xml:space="preserve">vidro cristal colorido, 6 mm, pintado na cor branca</t>
  </si>
  <si>
    <t xml:space="preserve">vidro cristal colorido, 8 mm, pintado na cor branca</t>
  </si>
  <si>
    <t xml:space="preserve">vidro liso fume e = 4mm - sem colocacao</t>
  </si>
  <si>
    <t xml:space="preserve">vidro liso fume e = 6mm - sem colocacao</t>
  </si>
  <si>
    <t xml:space="preserve">vidro liso fume, e = 5 mm - sem colocacao</t>
  </si>
  <si>
    <t xml:space="preserve">vidro liso incolor 10 mm - sem colocacao</t>
  </si>
  <si>
    <t xml:space="preserve">vidro liso incolor 2 a 3 mm - sem colocacao</t>
  </si>
  <si>
    <t xml:space="preserve">vidro liso incolor 4mm - sem colocacao</t>
  </si>
  <si>
    <t xml:space="preserve">vidro liso incolor 5mm - sem colocacao</t>
  </si>
  <si>
    <t xml:space="preserve">vidro liso incolor 6 mm - sem colocacao</t>
  </si>
  <si>
    <t xml:space="preserve">vidro liso incolor 8mm - sem colocacao</t>
  </si>
  <si>
    <t xml:space="preserve">vidro martelado ou canelado, 4 mm - sem colocacao</t>
  </si>
  <si>
    <t xml:space="preserve">vidro plano aramado e = 6 mm - sem colocacao</t>
  </si>
  <si>
    <t xml:space="preserve">vidro plano aramado e = 7mm - sem colocacao</t>
  </si>
  <si>
    <t xml:space="preserve">vidro temperado incolor e = 10 mm, sem colocacao</t>
  </si>
  <si>
    <t xml:space="preserve">vidro temperado incolor e = 6 mm, sem colocacao</t>
  </si>
  <si>
    <t xml:space="preserve">vidro temperado incolor e = 8 mm, sem colocacao</t>
  </si>
  <si>
    <t xml:space="preserve">vidro temperado incolor para porta de abrir, e = 10 mm (sem ferragens e sem colocacao)</t>
  </si>
  <si>
    <t xml:space="preserve">vidro temperado verde e = 10 mm, sem colocacao</t>
  </si>
  <si>
    <t xml:space="preserve">vidro temperado verde e = 6 mm, sem colocacao</t>
  </si>
  <si>
    <t xml:space="preserve">vidro temperado verde e = 8 mm, sem colocacao</t>
  </si>
  <si>
    <t xml:space="preserve">viga *7,5 x 10* cm em pinus, mista ou equivalente da regiao - bruta</t>
  </si>
  <si>
    <t xml:space="preserve">viga *7,5 x 15 cm em pinus, mista ou equivalente da regiao - bruta</t>
  </si>
  <si>
    <t xml:space="preserve">viga aparelhada *6 x 12* cm, em macaranduba/massaranduba, angelim ou equivalente da regiao</t>
  </si>
  <si>
    <t xml:space="preserve">viga aparelhada *6 x 16* cm, em macaranduba/massaranduba, angelim ou equivalente da regiao</t>
  </si>
  <si>
    <t xml:space="preserve">viga de escoramento h20, de madeira, peso de 5,00 a 5,20 kg/m, com extremidades plasticas</t>
  </si>
  <si>
    <t xml:space="preserve">viga nao aparelhada *6 x 12* cm, em macaranduba/massaranduba, angelim ou equivalente da regiao - bruta</t>
  </si>
  <si>
    <t xml:space="preserve">viga nao aparelhada *6 x 16* cm, em macaranduba/massaranduba, angelim ou equivalente da regiao - bruta</t>
  </si>
  <si>
    <t xml:space="preserve">viga nao aparelhada *6 x 20* cm, em macaranduba/massaranduba, angelim ou equivalente da regiao - bruta</t>
  </si>
  <si>
    <t xml:space="preserve">viga nao aparelhada *8 x 16* cm em macaranduba/massaranduba, angelim ou equivalente da regiao - bruta</t>
  </si>
  <si>
    <t xml:space="preserve">vigia diurno (horista)</t>
  </si>
  <si>
    <t xml:space="preserve">vigia diurno (mensalista)</t>
  </si>
  <si>
    <t xml:space="preserve">RELATÓRIO DE PORCENTAGEM DE MÃO DE OBRA EM COMPOSIÇÕES - COM DESONERAÇÃO</t>
  </si>
  <si>
    <t xml:space="preserve">02/2026</t>
  </si>
  <si>
    <t xml:space="preserve">13/03/2026</t>
  </si>
  <si>
    <t xml:space="preserve">PISO PODOTÁTIL DE ALERTA OU DIRECIONAL, DE CONCRETO, ASSENTADO SOBRE ARGAMASSA. AF_03/2024</t>
  </si>
  <si>
    <t xml:space="preserve">M2</t>
  </si>
  <si>
    <t xml:space="preserve">RAMPA DE ACESSIBILIDADE EM CONCRETO MOLDADO IN LOCO, EM CALÇADA NOVA COM LARGURA MAIOR OU IGUAL À 3,00 M, FCK 25MPA, COM PISO PODOTÁTIL. AF_03/2024</t>
  </si>
  <si>
    <t xml:space="preserve">RAMPA DE ACESSIBILIDADE EM CONCRETO MOLDADO IN LOCO, EM CALÇADA NOVA COM LARGURA MENOR À 3,00 M, FCK 25MPA, COM PISO PODOTÁTIL. AF_03/2024</t>
  </si>
  <si>
    <t xml:space="preserve">RAMPA DE ACESSIBILIDADE EM CONCRETO MOLDADO IN LOCO, EM CALÇADA PRÉ EXISTENTE COM LARGURA MAIOR OU IGUAL À 3,00 M, FCK 25MPA, COM PISO PODOTÁTIL. AF_03/2024</t>
  </si>
  <si>
    <t xml:space="preserve">RAMPA DE ACESSIBILIDADE EM CONCRETO MOLDADO IN LOCO, EM CALÇADA PRÉ EXISTENTE COM LARGURA MENOR À 3,00 M, FCK 25MPA, COM PISO PODOTÁTIL. AF_03/2024</t>
  </si>
  <si>
    <t xml:space="preserve">RAMPA DE ACESSIBILIDADE PARA ACESSO A EDIFICAÇÕES COM INCLINAÇÃO DE 8,33% EM CONCRETO MOLDADO IN LOCO, COM LARGURA DE 1,20M, FCK 25MPA, NÃO ARMADA, COM JUNTA A CADA 2M COM CORTE À SECO. AF_03/2024</t>
  </si>
  <si>
    <t xml:space="preserve">M</t>
  </si>
  <si>
    <t xml:space="preserve">RAMPA DE ACESSIBILIDADE PARA ACESSO A EDIFICAÇÕES COM INCLINAÇÃO DE 8,33% EM CONCRETO MOLDADO IN LOCO, COM LARGURA DE 1,50M, FCK 25MPA, NÃO ARMADA, COM JUNTA A CADA 2M COM CORTE À SECO. AF_03/2024</t>
  </si>
  <si>
    <t xml:space="preserve">ALVENARIA ESTRUTURAL DE BLOCOS CERÂMICOS 14X19X29, (ESPESSURA DE 14 CM), UTILIZANDO COLHER DE PEDREIRO E ARGAMASSA DE ASSENTAMENTO COM PREPARO EM BETONEIRA. AF_03/2023</t>
  </si>
  <si>
    <t xml:space="preserve">ALVENARIA ESTRUTURAL DE BLOCOS CERÂMICOS 14X19X29, (ESPESSURA DE 14 CM), UTILIZANDO COLHER DE PEDREIRO E ARGAMASSA DE ASSENTAMENTO COM PREPARO MANUAL. AF_03/2023</t>
  </si>
  <si>
    <t xml:space="preserve">ALVENARIA ESTRUTURAL DE BLOCOS CERÂMICOS 14X19X29, (ESPESSURA DE 14 CM), UTILIZANDO PALHETA E ARGAMASSA DE ASSENTAMENTO COM PREPARO EM BETONEIRA. AF_03/2023</t>
  </si>
  <si>
    <t xml:space="preserve">ALVENARIA ESTRUTURAL DE BLOCOS CERÂMICOS 14X19X29, (ESPESSURA DE 14 CM), UTILIZANDO PALHETA E ARGAMASSA DE ASSENTAMENTO COM PREPARO MANUAL. AF_03/2023</t>
  </si>
  <si>
    <t xml:space="preserve">ALVENARIA ESTRUTURAL DE BLOCOS CERÂMICOS 14X19X39, (ESPESSURA DE 14 CM), UTILIZANDO COLHER DE PEDREIRO E ARGAMASSA DE ASSENTAMENTO COM PREPARO EM BETONEIRA. AF_03/2023</t>
  </si>
  <si>
    <t xml:space="preserve">ALVENARIA ESTRUTURAL DE BLOCOS CERÂMICOS 14X19X39, (ESPESSURA DE 14 CM), UTILIZANDO COLHER DE PEDREIRO E ARGAMASSA DE ASSENTAMENTO COM PREPARO MANUAL. AF_03/2023</t>
  </si>
  <si>
    <t xml:space="preserve">ALVENARIA ESTRUTURAL DE BLOCOS CERÂMICOS 14X19X39, (ESPESSURA DE 14 CM), UTILIZANDO PALHETA E ARGAMASSA DE ASSENTAMENTO COM PREPARO EM BETONEIRA. AF_03/2023</t>
  </si>
  <si>
    <t xml:space="preserve">ALVENARIA ESTRUTURAL DE BLOCOS CERÂMICOS 14X19X39, (ESPESSURA DE 14 CM), UTILIZANDO PALHETA E ARGAMASSA DE ASSENTAMENTO COM PREPARO MANUAL. AF_03/2023</t>
  </si>
  <si>
    <t xml:space="preserve">ALVENARIA DE BLOCOS DE CONCRETO ESTRUTURAL 14X19X29 CM (ESPESSURA 14 CM), FBK = 14 MPA, UTILIZANDO COLHER DE PEDREIRO. AF_10/2022</t>
  </si>
  <si>
    <t xml:space="preserve">ALVENARIA DE BLOCOS DE CONCRETO ESTRUTURAL 14X19X29 CM (ESPESSURA 14 CM), FBK = 14,0 MPA, UTILIZANDO PALHETA. AF_10/2022</t>
  </si>
  <si>
    <t xml:space="preserve">ALVENARIA DE BLOCOS DE CONCRETO ESTRUTURAL 14X19X29 CM (ESPESSURA 14 CM), FBK = 4,5 MPA, UTILIZANDO COLHER DE PEDREIRO. AF_10/2022</t>
  </si>
  <si>
    <t xml:space="preserve">ALVENARIA DE BLOCOS DE CONCRETO ESTRUTURAL 14X19X29 CM (ESPESSURA 14 CM), FBK = 4,5 MPA, UTILIZANDO PALHETA. AF_10/2022</t>
  </si>
  <si>
    <t xml:space="preserve">ALVENARIA DE BLOCOS DE CONCRETO ESTRUTURAL 14X19X39 CM (ESPESSURA 14 CM), FBK = 14 MPA, UTILIZANDO COLHER DE PEDREIRO. AF_10/2022</t>
  </si>
  <si>
    <t xml:space="preserve">ALVENARIA DE BLOCOS DE CONCRETO ESTRUTURAL 14X19X39 CM (ESPESSURA 14 CM), FBK = 14 MPA, UTILIZANDO PALHETA. AF_10/2022</t>
  </si>
  <si>
    <t xml:space="preserve">ALVENARIA DE BLOCOS DE CONCRETO ESTRUTURAL 14X19X39 CM (ESPESSURA 14 CM), FBK = 4,5 MPA, UTILIZANDO COLHER DE PEDREIRO. AF_10/2022</t>
  </si>
  <si>
    <t xml:space="preserve">ALVENARIA DE BLOCOS DE CONCRETO ESTRUTURAL 14X19X39 CM (ESPESSURA 14 CM), FBK = 4,5 MPA, UTILIZANDO PALHETA. AF_10/2022</t>
  </si>
  <si>
    <t xml:space="preserve">ALVENARIA DE VEDAÇÃO DE BLOCOS CERÂMICOS FURADOS NA HORIZONTAL DE 11,5X14X24 CM (ESPESSURA 11,5 CM) E ARGAMASSA DE ASSENTAMENTO COM PREPARO EM BETONEIRA. AF_12/2021</t>
  </si>
  <si>
    <t xml:space="preserve">ALVENARIA DE VEDAÇÃO DE BLOCOS CERÂMICOS FURADOS NA HORIZONTAL DE 11,5X14X24 CM (ESPESSURA 11,5 CM) E ARGAMASSA DE ASSENTAMENTO COM PREPARO MANUAL. AF_12/2021</t>
  </si>
  <si>
    <t xml:space="preserve">ALVENARIA DE VEDAÇÃO DE BLOCOS CERÂMICOS FURADOS NA HORIZONTAL DE 11,5X19X19 CM (ESPESSURA 11,5 CM) E ARGAMASSA DE ASSENTAMENTO COM PREPARO EM BETONEIRA. AF_12/2021</t>
  </si>
  <si>
    <t xml:space="preserve">ALVENARIA DE VEDAÇÃO DE BLOCOS CERÂMICOS FURADOS NA HORIZONTAL DE 11,5X19X19 CM (ESPESSURA 11,5 CM) E ARGAMASSA DE ASSENTAMENTO COM PREPARO MANUAL. AF_12/2021</t>
  </si>
  <si>
    <t xml:space="preserve">ALVENARIA DE VEDAÇÃO DE BLOCOS CERÂMICOS FURADOS NA HORIZONTAL DE 11,5X19X29 CM (ESPESSURA 11,5 CM) E ARGAMASSA DE ASSENTAMENTO COM PREPARO EM BETONEIRA. AF_12/2021</t>
  </si>
  <si>
    <t xml:space="preserve">ALVENARIA DE VEDAÇÃO DE BLOCOS CERÂMICOS FURADOS NA HORIZONTAL DE 11,5X19X29 CM (ESPESSURA 11,5 CM) E ARGAMASSA DE ASSENTAMENTO COM PREPARO MANUAL. AF_12/2021</t>
  </si>
  <si>
    <t xml:space="preserve">ALVENARIA DE VEDAÇÃO DE BLOCOS CERÂMICOS FURADOS NA HORIZONTAL DE 11,5X19X39 CM (ESPESSURA 11,5 CM) E ARGAMASSA DE ASSENTAMENTO COM PREPARO EM BETONEIRA. AF_12/2021</t>
  </si>
  <si>
    <t xml:space="preserve">ALVENARIA DE VEDAÇÃO DE BLOCOS CERÂMICOS FURADOS NA HORIZONTAL DE 11,5X19X39 CM (ESPESSURA 11,5 CM) E ARGAMASSA DE ASSENTAMENTO COM PREPARO MANUAL. AF_12/2021</t>
  </si>
  <si>
    <t xml:space="preserve">ALVENARIA DE VEDAÇÃO DE BLOCOS CERÂMICOS FURADOS NA HORIZONTAL DE 14X19X29 CM (ESPESSURA 14 CM) E ARGAMASSA DE ASSENTAMENTO COM PREPARO EM BETONEIRA. AF_12/2021</t>
  </si>
  <si>
    <t xml:space="preserve">ALVENARIA DE VEDAÇÃO DE BLOCOS CERÂMICOS FURADOS NA HORIZONTAL DE 14X19X29 CM (ESPESSURA 14 CM) E ARGAMASSA DE ASSENTAMENTO COM PREPARO MANUAL. AF_12/2021</t>
  </si>
  <si>
    <t xml:space="preserve">ALVENARIA DE VEDAÇÃO DE BLOCOS CERÂMICOS FURADOS NA HORIZONTAL DE 14X19X39 CM (ESPESSURA 14 CM) E ARGAMASSA DE ASSENTAMENTO COM PREPARO EM BETONEIRA. AF_12/2021</t>
  </si>
  <si>
    <t xml:space="preserve">ALVENARIA DE VEDAÇÃO DE BLOCOS CERÂMICOS FURADOS NA HORIZONTAL DE 14X19X39 CM (ESPESSURA 14 CM) E ARGAMASSA DE ASSENTAMENTO COM PREPARO MANUAL. AF_12/2021</t>
  </si>
  <si>
    <t xml:space="preserve">ALVENARIA DE VEDAÇÃO DE BLOCOS CERÂMICOS FURADOS NA HORIZONTAL DE 14X9X19 CM (ESPESSURA 14 CM, BLOCO DEITADO) E ARGAMASSA DE ASSENTAMENTO COM PREPARO EM BETONEIRA. AF_12/2021</t>
  </si>
  <si>
    <t xml:space="preserve">ALVENARIA DE VEDAÇÃO DE BLOCOS CERÂMICOS FURADOS NA HORIZONTAL DE 14X9X19 CM (ESPESSURA 14 CM, BLOCO DEITADO) E ARGAMASSA DE ASSENTAMENTO COM PREPARO MANUAL. AF_12/2021</t>
  </si>
  <si>
    <t xml:space="preserve">ALVENARIA DE VEDAÇÃO DE BLOCOS CERÂMICOS FURADOS NA HORIZONTAL DE 19X19X29 CM (ESPESSURA 19 CM) E ARGAMASSA DE ASSENTAMENTO COM PREPARO EM BETONEIRA. AF_12/2021</t>
  </si>
  <si>
    <t xml:space="preserve">ALVENARIA DE VEDAÇÃO DE BLOCOS CERÂMICOS FURADOS NA HORIZONTAL DE 19X19X29 CM (ESPESSURA 19 CM) E ARGAMASSA DE ASSENTAMENTO COM PREPARO MANUAL. AF_12/2021</t>
  </si>
  <si>
    <t xml:space="preserve">ALVENARIA DE VEDAÇÃO DE BLOCOS CERÂMICOS FURADOS NA HORIZONTAL DE 19X19X39 CM (ESPESSURA 19 CM) E ARGAMASSA DE ASSENTAMENTO COM PREPARO EM BETONEIRA. AF_12/2021</t>
  </si>
  <si>
    <t xml:space="preserve">ALVENARIA DE VEDAÇÃO DE BLOCOS CERÂMICOS FURADOS NA HORIZONTAL DE 19X19X39 CM (ESPESSURA 19 CM) E ARGAMASSA DE ASSENTAMENTO COM PREPARO MANUAL. AF_12/2021</t>
  </si>
  <si>
    <t xml:space="preserve">ALVENARIA DE VEDAÇÃO DE BLOCOS CERÂMICOS FURADOS NA HORIZONTAL DE 9X14X19 CM (ESPESSURA 9 CM) E ARGAMASSA DE ASSENTAMENTO COM PREPARO EM BETONEIRA. AF_12/2021</t>
  </si>
  <si>
    <t xml:space="preserve">ALVENARIA DE VEDAÇÃO DE BLOCOS CERÂMICOS FURADOS NA HORIZONTAL DE 9X14X19 CM (ESPESSURA 9 CM) E ARGAMASSA DE ASSENTAMENTO COM PREPARO MANUAL. AF_12/2021</t>
  </si>
  <si>
    <t xml:space="preserve">ALVENARIA DE VEDAÇÃO DE BLOCOS CERÂMICOS FURADOS NA HORIZONTAL DE 9X14X24 CM (ESPESSURA 9 CM) E ARGAMASSA DE ASSENTAMENTO COM PREPARO EM BETONEIRA. AF_12/2021</t>
  </si>
  <si>
    <t xml:space="preserve">ALVENARIA DE VEDAÇÃO DE BLOCOS CERÂMICOS FURADOS NA HORIZONTAL DE 9X14X24 CM (ESPESSURA 9 CM) E ARGAMASSA DE ASSENTAMENTO COM PREPARO MANUAL. AF_12/2021</t>
  </si>
  <si>
    <t xml:space="preserve">ALVENARIA DE VEDAÇÃO DE BLOCOS CERÂMICOS FURADOS NA HORIZONTAL DE 9X19X19 CM (ESPESSURA 9 CM) E ARGAMASSA DE ASSENTAMENTO COM PREPARO EM BETONEIRA. AF_12/2021</t>
  </si>
  <si>
    <t xml:space="preserve">ALVENARIA DE VEDAÇÃO DE BLOCOS CERÂMICOS FURADOS NA HORIZONTAL DE 9X19X19 CM (ESPESSURA 9 CM) E ARGAMASSA DE ASSENTAMENTO COM PREPARO MANUAL. AF_12/2021</t>
  </si>
  <si>
    <t xml:space="preserve">ALVENARIA DE VEDAÇÃO DE BLOCOS CERÂMICOS FURADOS NA HORIZONTAL DE 9X19X29 CM (ESPESSURA 9 CM) E ARGAMASSA DE ASSENTAMENTO COM PREPARO EM BETONEIRA. AF_12/2021</t>
  </si>
  <si>
    <t xml:space="preserve">ALVENARIA DE VEDAÇÃO DE BLOCOS CERÂMICOS FURADOS NA HORIZONTAL DE 9X19X29 CM (ESPESSURA 9 CM) E ARGAMASSA DE ASSENTAMENTO COM PREPARO MANUAL. AF_12/2021</t>
  </si>
  <si>
    <t xml:space="preserve">ALVENARIA DE VEDAÇÃO DE BLOCOS CERÂMICOS FURADOS NA HORIZONTAL DE 9X19X39 CM (ESPESSURA 9 CM) E ARGAMASSA DE ASSENTAMENTO COM PREPARO EM BETONEIRA. AF_12/2021</t>
  </si>
  <si>
    <t xml:space="preserve">ALVENARIA DE VEDAÇÃO DE BLOCOS CERÂMICOS FURADOS NA HORIZONTAL DE 9X19X39 CM (ESPESSURA 9 CM) E ARGAMASSA DE ASSENTAMENTO COM PREPARO MANUAL. AF_12/2021</t>
  </si>
  <si>
    <t xml:space="preserve">ALVENARIA DE VEDAÇÃO DE BLOCOS CERÂMICOS FURADOS NA HORIZONTAL DE 9X9X19 CM (ESPESSURA 9 CM) E ARGAMASSA DE ASSENTAMENTO COM PREPARO EM BETONEIRA. AF_12/2021</t>
  </si>
  <si>
    <t xml:space="preserve">ALVENARIA DE VEDAÇÃO DE BLOCOS CERÂMICOS FURADOS NA HORIZONTAL DE 9X9X19 CM (ESPESSURA 9 CM) E ARGAMASSA DE ASSENTAMENTO COM PREPARO MANUAL. AF_12/2021</t>
  </si>
  <si>
    <t xml:space="preserve">ALVENARIA DE VEDAÇÃO DE BLOCOS CERÂMICOS FURADOS NA VERTICAL DE 11,5X19X29 CM (ESPESSURA 11,5 CM) E ARGAMASSA DE ASSENTAMENTO COM PREPARO EM BETONEIRA. AF_12/2021</t>
  </si>
  <si>
    <t xml:space="preserve">ALVENARIA DE VEDAÇÃO DE BLOCOS CERÂMICOS FURADOS NA VERTICAL DE 11,5X19X29 CM (ESPESSURA 11,5 CM) E ARGAMASSA DE ASSENTAMENTO COM PREPARO MANUAL. AF_12/2021</t>
  </si>
  <si>
    <t xml:space="preserve">ALVENARIA DE VEDAÇÃO DE BLOCOS CERÂMICOS FURADOS NA VERTICAL DE 11,5X19X39 CM (ESPESSURA 11,5 CM) E ARGAMASSA DE ASSENTAMENTO COM PREPARO EM BETONEIRA. AF_12/2021</t>
  </si>
  <si>
    <t xml:space="preserve">ALVENARIA DE VEDAÇÃO DE BLOCOS CERÂMICOS FURADOS NA VERTICAL DE 11,5X19X39 CM (ESPESSURA 11,5 CM) E ARGAMASSA DE ASSENTAMENTO COM PREPARO MANUAL. AF_12/2021</t>
  </si>
  <si>
    <t xml:space="preserve">ALVENARIA DE VEDAÇÃO DE BLOCOS CERÂMICOS FURADOS NA VERTICAL DE 14X19X29 CM (ESPESSURA 14 CM) E ARGAMASSA DE ASSENTAMENTO COM PREPARO EM BETONEIRA. AF_12/2021</t>
  </si>
  <si>
    <t xml:space="preserve">ALVENARIA DE VEDAÇÃO DE BLOCOS CERÂMICOS FURADOS NA VERTICAL DE 14X19X29 CM (ESPESSURA 14 CM) E ARGAMASSA DE ASSENTAMENTO COM PREPARO MANUAL. AF_12/2021</t>
  </si>
  <si>
    <t xml:space="preserve">ALVENARIA DE VEDAÇÃO DE BLOCOS CERÂMICOS FURADOS NA VERTICAL DE 14X19X39 CM (ESPESSURA 14 CM) E ARGAMASSA DE ASSENTAMENTO COM PREPARO EM BETONEIRA. AF_12/2021</t>
  </si>
  <si>
    <t xml:space="preserve">ALVENARIA DE VEDAÇÃO DE BLOCOS CERÂMICOS FURADOS NA VERTICAL DE 14X19X39 CM (ESPESSURA 14 CM) E ARGAMASSA DE ASSENTAMENTO COM PREPARO MANUAL. AF_12/2021</t>
  </si>
  <si>
    <t xml:space="preserve">ALVENARIA DE VEDAÇÃO DE BLOCOS CERÂMICOS FURADOS NA VERTICAL DE 19X19X39 CM (ESPESSURA 19 CM) E ARGAMASSA DE ASSENTAMENTO COM PREPARO EM BETONEIRA. AF_12/2021</t>
  </si>
  <si>
    <t xml:space="preserve">ALVENARIA DE VEDAÇÃO DE BLOCOS CERÂMICOS FURADOS NA VERTICAL DE 19X19X39 CM (ESPESSURA 19 CM) E ARGAMASSA DE ASSENTAMENTO COM PREPARO MANUAL. AF_12/2021</t>
  </si>
  <si>
    <t xml:space="preserve">ALVENARIA DE VEDAÇÃO DE BLOCOS CERÂMICOS FURADOS NA VERTICAL DE 9X19X39 CM (ESPESSURA 9 CM) E ARGAMASSA DE ASSENTAMENTO COM PREPARO EM BETONEIRA. AF_12/2021</t>
  </si>
  <si>
    <t xml:space="preserve">ALVENARIA DE VEDAÇÃO DE BLOCOS CERÂMICOS FURADOS NA VERTICAL DE 9X19X39 CM (ESPESSURA 9 CM) E ARGAMASSA DE ASSENTAMENTO COM PREPARO MANUAL. AF_12/2021</t>
  </si>
  <si>
    <t xml:space="preserve">ALVENARIA DE VEDAÇÃO DE BLOCOS VAZADOS DE CONCRETO APARENTE DE 14X19X39 CM (ESPESSURA 14 CM) E ARGAMASSA DE ASSENTAMENTO COM PREPARO EM BETONEIRA. AF_12/2021</t>
  </si>
  <si>
    <t xml:space="preserve">ALVENARIA DE VEDAÇÃO DE BLOCOS VAZADOS DE CONCRETO APARENTE DE 14X19X39 CM (ESPESSURA 14 CM) E ARGAMASSA DE ASSENTAMENTO COM PREPARO MANUAL. AF_12/2021</t>
  </si>
  <si>
    <t xml:space="preserve">ALVENARIA DE VEDAÇÃO DE BLOCOS VAZADOS DE CONCRETO APARENTE DE 19X19X39 CM (ESPESSURA 19 CM) E ARGAMASSA DE ASSENTAMENTO COM PREPARO EM BETONEIRA. AF_12/2021</t>
  </si>
  <si>
    <t xml:space="preserve">ALVENARIA DE VEDAÇÃO DE BLOCOS VAZADOS DE CONCRETO APARENTE DE 19X19X39 CM (ESPESSURA 19 CM) E ARGAMASSA DE ASSENTAMENTO COM PREPARO MANUAL. AF_12/2021</t>
  </si>
  <si>
    <t xml:space="preserve">ALVENARIA DE VEDAÇÃO DE BLOCOS VAZADOS DE CONCRETO APARENTE DE 9X19X39 CM (ESPESSURA 9 CM) E ARGAMASSA DE ASSENTAMENTO COM PREPARO EM BETONEIRA. AF_12/2021</t>
  </si>
  <si>
    <t xml:space="preserve">ALVENARIA DE VEDAÇÃO DE BLOCOS VAZADOS DE CONCRETO APARENTE DE 9X19X39 CM (ESPESSURA 9 CM) E ARGAMASSA DE ASSENTAMENTO COM PREPARO MANUAL. AF_12/2021</t>
  </si>
  <si>
    <t xml:space="preserve">ALVENARIA DE VEDAÇÃO DE BLOCOS VAZADOS DE CONCRETO DE 14X19X29 CM (ESPESSURA 14 CM) E ARGAMASSA DE ASSENTAMENTO COM PREPARO EM BETONEIRA. AF_12/2021</t>
  </si>
  <si>
    <t xml:space="preserve">ALVENARIA DE VEDAÇÃO DE BLOCOS VAZADOS DE CONCRETO DE 14X19X29 CM (ESPESSURA 14 CM) E ARGAMASSA DE ASSENTAMENTO COM PREPARO MANUAL. AF_12/2021</t>
  </si>
  <si>
    <t xml:space="preserve">ALVENARIA DE VEDAÇÃO DE BLOCOS VAZADOS DE CONCRETO DE 14X19X39 CM (ESPESSURA 14 CM) E ARGAMASSA DE ASSENTAMENTO COM PREPARO EM BETONEIRA. AF_12/2021</t>
  </si>
  <si>
    <t xml:space="preserve">ALVENARIA DE VEDAÇÃO DE BLOCOS VAZADOS DE CONCRETO DE 14X19X39 CM (ESPESSURA 14 CM) E ARGAMASSA DE ASSENTAMENTO COM PREPARO MANUAL. AF_12/2021</t>
  </si>
  <si>
    <t xml:space="preserve">ALVENARIA DE VEDAÇÃO DE BLOCOS VAZADOS DE CONCRETO DE 19X19X39 CM (ESPESSURA 19 CM) E ARGAMASSA DE ASSENTAMENTO COM PREPARO EM BETONEIRA. AF_12/2021</t>
  </si>
  <si>
    <t xml:space="preserve">ALVENARIA DE VEDAÇÃO DE BLOCOS VAZADOS DE CONCRETO DE 19X19X39 CM (ESPESSURA 19 CM) E ARGAMASSA DE ASSENTAMENTO COM PREPARO MANUAL. AF_12/2021</t>
  </si>
  <si>
    <t xml:space="preserve">ALVENARIA DE VEDAÇÃO DE BLOCOS VAZADOS DE CONCRETO DE 9X19X39 CM (ESPESSURA 9 CM) E ARGAMASSA DE ASSENTAMENTO COM PREPARO EM BETONEIRA. AF_12/2021</t>
  </si>
  <si>
    <t xml:space="preserve">ALVENARIA DE VEDAÇÃO DE BLOCOS VAZADOS DE CONCRETO DE 9X19X39 CM (ESPESSURA 9 CM) E ARGAMASSA DE ASSENTAMENTO COM PREPARO MANUAL. AF_12/2021</t>
  </si>
  <si>
    <t xml:space="preserve">ALVENARIA DE EMBASAMENTO COM BLOCO ESTRUTURAL DE CERÂMICA, DE 14X19X29CM E ARGAMASSA DE ASSENTAMENTO COM PREPARO EM BETONEIRA. AF_05/2020</t>
  </si>
  <si>
    <t xml:space="preserve">M3</t>
  </si>
  <si>
    <t xml:space="preserve">ALVENARIA DE EMBASAMENTO COM BLOCO ESTRUTURAL DE CONCRETO, DE 14X19X29CM E ARGAMASSA DE ASSENTAMENTO COM PREPARO EM BETONEIRA. AF_05/2020</t>
  </si>
  <si>
    <t xml:space="preserve">ALVENARIA DE VEDAÇÃO COM BLOCO DE VIDRO VAZADO, TIPO VENEZIANA, DE 6X20X20CM E ARGAMASSA DE ASSENTAMENTO COM PREPARO EM BETONEIRA. AF_05/2020</t>
  </si>
  <si>
    <t xml:space="preserve">ALVENARIA DE VEDAÇÃO COM BLOCO DE VIDRO, TIPO CANELADO, DE 8X19X19CM E ARGAMASSA DE ASSENTAMENTO COM PREPARO EM BETONEIRA. AF_05/2020</t>
  </si>
  <si>
    <t xml:space="preserve">ALVENARIA DE VEDAÇÃO COM ELEMENTO VAZADO DE CERÂMICA (COBOGÓ) DE 7X20X20CM E ARGAMASSA DE ASSENTAMENTO COM PREPARO EM BETONEIRA. AF_05/2020</t>
  </si>
  <si>
    <t xml:space="preserve">ALVENARIA DE VEDAÇÃO COM ELEMENTO VAZADO DE CONCRETO (COBOGÓ) DE 7X50X50CM E ARGAMASSA DE ASSENTAMENTO COM PREPARO EM BETONEIRA. AF_05/2020</t>
  </si>
  <si>
    <t xml:space="preserve">ALVENARIA DE VEDAÇÃO DE BLOCOS CERÂMICOS MACIÇOS DE 5X10X20CM (ESPESSURA 10CM) E ARGAMASSA DE ASSENTAMENTO COM PREPARO EM BETONEIRA. AF_05/2020</t>
  </si>
  <si>
    <t xml:space="preserve">ALVENARIA DE VEDAÇÃO DE BLOCOS DE CONCRETO CELULAR DE 10X30X60CM (ESPESSURA 10CM) E ARGAMASSA DE ASSENTAMENTO COM PREPARO EM BETONEIRA. AF_05/2020</t>
  </si>
  <si>
    <t xml:space="preserve">ALVENARIA DE VEDAÇÃO DE BLOCOS DE CONCRETO CELULAR DE 15X30X60CM (ESPESSURA 15CM) E ARGAMASSA DE ASSENTAMENTO COM PREPARO EM BETONEIRA. AF_05/2020</t>
  </si>
  <si>
    <t xml:space="preserve">ALVENARIA DE VEDAÇÃO DE BLOCOS DE CONCRETO CELULAR DE 20X30X60CM (ESPESSURA 20CM) E ARGAMASSA DE ASSENTAMENTO COM PREPARO EM BETONEIRA. AF_05/2020</t>
  </si>
  <si>
    <t xml:space="preserve">ALVENARIA DE VEDAÇÃO DE BLOCOS DE GESSO DE 10X50X66CM (ESPESSURA 10CM). AF_05/2020</t>
  </si>
  <si>
    <t xml:space="preserve">ALVENARIA DE VEDAÇÃO DE BLOCOS DE GESSO DE 7X50X66CM (ESPESSURA 7CM). AF_05/2020</t>
  </si>
  <si>
    <t xml:space="preserve">ARGAMASSA INDUSTRIALIZADA MULTIUSO PARA REVESTIMENTOS E ASSENTAMENTO DA ALVENARIA, PREPARO COM MISTURADOR DE EIXO HORIZONTAL DE 160 KG. AF_08/2019</t>
  </si>
  <si>
    <t xml:space="preserve">ARGAMASSA INDUSTRIALIZADA MULTIUSO PARA REVESTIMENTOS E ASSENTAMENTO DA ALVENARIA, PREPARO COM MISTURADOR DE EIXO HORIZONTAL DE 300 KG. AF_08/2019</t>
  </si>
  <si>
    <t xml:space="preserve">ARGAMASSA INDUSTRIALIZADA MULTIUSO PARA REVESTIMENTOS E ASSENTAMENTO DA ALVENARIA, PREPARO COM MISTURADOR DE EIXO HORIZONTAL DE 600 KG. AF_08/2019</t>
  </si>
  <si>
    <t xml:space="preserve">ARGAMASSA INDUSTRIALIZADA MULTIUSO PARA REVESTIMENTOS E ASSENTAMENTO DA ALVENARIA, PREPARO MANUAL. AF_08/2019</t>
  </si>
  <si>
    <t xml:space="preserve">ARGAMASSA INDUSTRIALIZADA PARA CHAPISCO COLANTE, PREPARO COM MISTURADOR DE EIXO HORIZONTAL DE 160 KG. AF_08/2019</t>
  </si>
  <si>
    <t xml:space="preserve">ARGAMASSA INDUSTRIALIZADA PARA CHAPISCO COLANTE, PREPARO COM MISTURADOR DE EIXO HORIZONTAL DE 300 KG. AF_08/2019</t>
  </si>
  <si>
    <t xml:space="preserve">ARGAMASSA INDUSTRIALIZADA PARA CHAPISCO COLANTE, PREPARO COM MISTURADOR DE EIXO HORIZONTAL DE 600 KG. AF_08/2019</t>
  </si>
  <si>
    <t xml:space="preserve">ARGAMASSA INDUSTRIALIZADA PARA CHAPISCO COLANTE, PREPARO MANUAL. AF_08/2019</t>
  </si>
  <si>
    <t xml:space="preserve">ARGAMASSA INDUSTRIALIZADA PARA CHAPISCO ROLADO, PREPARO COM MISTURADOR DE EIXO HORIZONTAL DE 160 KG. AF_08/2019</t>
  </si>
  <si>
    <t xml:space="preserve">ARGAMASSA INDUSTRIALIZADA PARA CHAPISCO ROLADO, PREPARO COM MISTURADOR DE EIXO HORIZONTAL DE 300 KG. AF_08/2019</t>
  </si>
  <si>
    <t xml:space="preserve">ARGAMASSA INDUSTRIALIZADA PARA CHAPISCO ROLADO, PREPARO COM MISTURADOR DE EIXO HORIZONTAL DE 600 KG. AF_08/2019</t>
  </si>
  <si>
    <t xml:space="preserve">ARGAMASSA INDUSTRIALIZADA PARA CHAPISCO ROLADO, PREPARO MANUAL. AF_08/2019</t>
  </si>
  <si>
    <t xml:space="preserve">ARGAMASSA INDUSTRIALIZADA PARA REVESTIMENTOS, MISTURA E PROJEÇÃO DE 1,5 M³/H DE ARGAMASSA. AF_08/2019</t>
  </si>
  <si>
    <t xml:space="preserve">ARGAMASSA INDUSTRIALIZADA PARA REVESTIMENTOS, MISTURA E PROJEÇÃO DE 2 M³/H DE ARGAMASSA. AF_08/2019</t>
  </si>
  <si>
    <t xml:space="preserve">ARGAMASSA PARA REVESTIMENTO DECORATIVO MONOCAMADA (MONOCAPA), MISTURA E PROJEÇÃO DE 1,5 M3/H DE ARGAMASSA. AF_08/2019</t>
  </si>
  <si>
    <t xml:space="preserve">ARGAMASSA PARA REVESTIMENTO DECORATIVO MONOCAMADA (MONOCAPA), MISTURA E PROJEÇÃO DE 2 M3/H DE ARGAMASSA. AF_08/2019</t>
  </si>
  <si>
    <t xml:space="preserve">ARGAMASSA PARA REVESTIMENTO DECORATIVO MONOCAMADA (MONOCAPA), PREPARO COM MISTURADOR DE EIXO HORIZONTAL DE 160 KG. AF_08/2019</t>
  </si>
  <si>
    <t xml:space="preserve">ARGAMASSA PARA REVESTIMENTO DECORATIVO MONOCAMADA (MONOCAPA), PREPARO COM MISTURADOR DE EIXO HORIZONTAL DE 300 KG. AF_08/2019</t>
  </si>
  <si>
    <t xml:space="preserve">ARGAMASSA PARA REVESTIMENTO DECORATIVO MONOCAMADA (MONOCAPA), PREPARO COM MISTURADOR DE EIXO HORIZONTAL DE 600 KG. AF_08/2019</t>
  </si>
  <si>
    <t xml:space="preserve">ARGAMASSA PRONTA PARA CONTRAPISO, PREPARO COM MISTURADOR DE EIXO HORIZONTAL DE 160 KG. AF_08/2019</t>
  </si>
  <si>
    <t xml:space="preserve">ARGAMASSA PRONTA PARA CONTRAPISO, PREPARO COM MISTURADOR DE EIXO HORIZONTAL DE 300 KG. AF_08/2019</t>
  </si>
  <si>
    <t xml:space="preserve">ARGAMASSA PRONTA PARA CONTRAPISO, PREPARO COM MISTURADOR DE EIXO HORIZONTAL DE 600 KG. AF_08/2019</t>
  </si>
  <si>
    <t xml:space="preserve">ARGAMASSA PRONTA PARA CONTRAPISO, PREPARO MANUAL. AF_08/2019</t>
  </si>
  <si>
    <t xml:space="preserve">ARGAMASSA TRAÇO 1:0,5:4,5 (EM VOLUME DE CIMENTO, CAL E AREIA MÉDIA ÚMIDA) PARA ASSENTAMENTO DE ALVENARIA, PREPARO MANUAL. AF_08/2019</t>
  </si>
  <si>
    <t xml:space="preserve">ARGAMASSA TRAÇO 1:0,5:4,5 (EM VOLUME DE CIMENTO, CAL E AREIA MÉDIA ÚMIDA), PREPARO MECÂNICO COM BETONEIRA 400 L. AF_08/2019</t>
  </si>
  <si>
    <t xml:space="preserve">ARGAMASSA TRAÇO 1:0,5:4,5 (EM VOLUME DE CIMENTO, CAL E AREIA MÉDIA ÚMIDA), PREPARO MECÂNICO COM BETONEIRA 600 L. AF_08/2019</t>
  </si>
  <si>
    <t xml:space="preserve">ARGAMASSA TRAÇO 1:0,5:4,5 (EM VOLUME DE CIMENTO, CAL E AREIA MÉDIA ÚMIDA), PREPARO MECÂNICO COM MISTURADOR DE EIXO HORIZONTAL DE 160 KG. AF_08/2019</t>
  </si>
  <si>
    <t xml:space="preserve">ARGAMASSA TRAÇO 1:0,5:4,5 (EM VOLUME DE CIMENTO, CAL E AREIA MÉDIA ÚMIDA), PREPARO MECÂNICO COM MISTURADOR DE EIXO HORIZONTAL DE 300 KG. AF_08/2019</t>
  </si>
  <si>
    <t xml:space="preserve">ARGAMASSA TRAÇO 1:0,5:4,5 (EM VOLUME DE CIMENTO, CAL E AREIA MÉDIA ÚMIDA), PREPARO MECÂNICO COM MISTURADOR DE EIXO HORIZONTAL DE 600 KG. AF_08/2019</t>
  </si>
  <si>
    <t xml:space="preserve">ARGAMASSA TRAÇO 1:1,5:7,5 (EM VOLUME DE CIMENTO, CAL E AREIA MÉDIA ÚMIDA) PARA EMBOÇO/MASSA ÚNICA/ASSENTAMENTO DE ALVENARIA DE VEDAÇÃO, PREPARO MANUAL. AF_08/2019</t>
  </si>
  <si>
    <t xml:space="preserve">ARGAMASSA TRAÇO 1:1,5:7,5 (EM VOLUME DE CIMENTO, CAL E AREIA MÉDIA ÚMIDA) PARA EMBOÇO/MASSA ÚNICA/ASSENTAMENTO DE ALVENARIA DE VEDAÇÃO, PREPARO MECÂNICO COM BETONEIRA 400 L. AF_08/2019</t>
  </si>
  <si>
    <t xml:space="preserve">ARGAMASSA TRAÇO 1:1,5:7,5 (EM VOLUME DE CIMENTO, CAL E AREIA MÉDIA ÚMIDA) PARA EMBOÇO/MASSA ÚNICA/ASSENTAMENTO DE ALVENARIA DE VEDAÇÃO, PREPARO MECÂNICO COM BETONEIRA 600 L. AF_08/2019</t>
  </si>
  <si>
    <t xml:space="preserve">ARGAMASSA TRAÇO 1:1,5:7,5 (EM VOLUME DE CIMENTO, CAL E AREIA MÉDIA ÚMIDA) PARA EMBOÇO/MASSA ÚNICA/ASSENTAMENTO DE ALVENARIA DE VEDAÇÃO, PREPARO MECÂNICO COM MISTURADOR DE EIXO HORIZONTAL DE 300 KG. AF_08/2019</t>
  </si>
  <si>
    <t xml:space="preserve">ARGAMASSA TRAÇO 1:1,5:7,5 (EM VOLUME DE CIMENTO, CAL E AREIA MÉDIA ÚMIDA) PARA EMBOÇO/MASSA ÚNICA/ASSENTAMENTO DE ALVENARIA DE VEDAÇÃO, PREPARO MECÂNICO COM MISTURADOR DE EIXO HORIZONTAL DE 600 KG. AF_08/2019</t>
  </si>
  <si>
    <t xml:space="preserve">ARGAMASSA TRAÇO 1:1,93 (EM VOLUME DE CIMENTO E AREIA MÉDIA ÚMIDA), FCK 20MPA, PREPARO MECÂNICO COM MISTURADOR DUPLO HORIZONTAL DE ALTA TURBULÊNCIA. AF_03/2020</t>
  </si>
  <si>
    <t xml:space="preserve">ARGAMASSA TRAÇO 1:1:6 (EM VOLUME DE CIMENTO, CAL E AREIA MÉDIA ÚMIDA) PARA EMBOÇO/MASSA ÚNICA/ASSENTAMENTO DE ALVENARIA DE VEDAÇÃO, PREPARO MANUAL. AF_08/2019</t>
  </si>
  <si>
    <t xml:space="preserve">ARGAMASSA TRAÇO 1:1:6 (EM VOLUME DE CIMENTO, CAL E AREIA MÉDIA ÚMIDA) PARA EMBOÇO/MASSA ÚNICA/ASSENTAMENTO DE ALVENARIA DE VEDAÇÃO, PREPARO MECÂNICO COM BETONEIRA 400 L. AF_08/2019</t>
  </si>
  <si>
    <t xml:space="preserve">ARGAMASSA TRAÇO 1:1:6 (EM VOLUME DE CIMENTO, CAL E AREIA MÉDIA ÚMIDA) PARA EMBOÇO/MASSA ÚNICA/ASSENTAMENTO DE ALVENARIA DE VEDAÇÃO, PREPARO MECÂNICO COM BETONEIRA 600 L. AF_08/2019</t>
  </si>
  <si>
    <t xml:space="preserve">ARGAMASSA TRAÇO 1:1:6 (EM VOLUME DE CIMENTO, CAL E AREIA MÉDIA ÚMIDA) PARA EMBOÇO/MASSA ÚNICA/ASSENTAMENTO DE ALVENARIA DE VEDAÇÃO, PREPARO MECÂNICO COM MISTURADOR DE EIXO HORIZONTAL DE 300 KG. AF_08/2019</t>
  </si>
  <si>
    <t xml:space="preserve">ARGAMASSA TRAÇO 1:1:6 (EM VOLUME DE CIMENTO, CAL E AREIA MÉDIA ÚMIDA) PARA EMBOÇO/MASSA ÚNICA/ASSENTAMENTO DE ALVENARIA DE VEDAÇÃO, PREPARO MECÂNICO COM MISTURADOR DE EIXO HORIZONTAL DE 600 KG. AF_08/2019</t>
  </si>
  <si>
    <t xml:space="preserve">ARGAMASSA TRAÇO 1:2:8 (EM VOLUME DE CIMENTO, CAL E AREIA MÉDIA ÚMIDA) PARA EMBOÇO/MASSA ÚNICA/ASSENTAMENTO DE ALVENARIA DE VEDAÇÃO, PREPARO MANUAL. AF_08/2019</t>
  </si>
  <si>
    <t xml:space="preserve">ARGAMASSA TRAÇO 1:2:8 (EM VOLUME DE CIMENTO, CAL E AREIA MÉDIA ÚMIDA) PARA EMBOÇO/MASSA ÚNICA/ASSENTAMENTO DE ALVENARIA DE VEDAÇÃO, PREPARO MECÂNICO COM BETONEIRA 400 L. AF_08/2019</t>
  </si>
  <si>
    <t xml:space="preserve">ARGAMASSA TRAÇO 1:2:8 (EM VOLUME DE CIMENTO, CAL E AREIA MÉDIA ÚMIDA) PARA EMBOÇO/MASSA ÚNICA/ASSENTAMENTO DE ALVENARIA DE VEDAÇÃO, PREPARO MECÂNICO COM MISTURADOR DE EIXO HORIZONTAL DE 300 KG. AF_08/2019</t>
  </si>
  <si>
    <t xml:space="preserve">ARGAMASSA TRAÇO 1:2:8 (EM VOLUME DE CIMENTO, CAL E AREIA MÉDIA ÚMIDA) PARA EMBOÇO/MASSA ÚNICA/ASSENTAMENTO DE ALVENARIA DE VEDAÇÃO, PREPARO MECÂNICO COM MISTURADOR DE EIXO HORIZONTAL DE 600 KG. AF_08/2019</t>
  </si>
  <si>
    <t xml:space="preserve">ARGAMASSA TRAÇO 1:2:9 (EM VOLUME DE CIMENTO, CAL E AREIA MÉDIA ÚMIDA) PARA EMBOÇO/MASSA ÚNICA/ASSENTAMENTO DE ALVENARIA DE VEDAÇÃO, PREPARO MANUAL. AF_08/2019</t>
  </si>
  <si>
    <t xml:space="preserve">ARGAMASSA TRAÇO 1:2:9 (EM VOLUME DE CIMENTO, CAL E AREIA MÉDIA ÚMIDA) PARA EMBOÇO/MASSA ÚNICA/ASSENTAMENTO DE ALVENARIA DE VEDAÇÃO, PREPARO MECÂNICO COM BETONEIRA 400 L. AF_08/2019</t>
  </si>
  <si>
    <t xml:space="preserve">ARGAMASSA TRAÇO 1:2:9 (EM VOLUME DE CIMENTO, CAL E AREIA MÉDIA ÚMIDA) PARA EMBOÇO/MASSA ÚNICA/ASSENTAMENTO DE ALVENARIA DE VEDAÇÃO, PREPARO MECÂNICO COM BETONEIRA 600 L. AF_08/2019</t>
  </si>
  <si>
    <t xml:space="preserve">ARGAMASSA TRAÇO 1:2:9 (EM VOLUME DE CIMENTO, CAL E AREIA MÉDIA ÚMIDA) PARA EMBOÇO/MASSA ÚNICA/ASSENTAMENTO DE ALVENARIA DE VEDAÇÃO, PREPARO MECÂNICO COM MISTURADOR DE EIXO HORIZONTAL DE 300 KG. AF_08/2019</t>
  </si>
  <si>
    <t xml:space="preserve">ARGAMASSA TRAÇO 1:2:9 (EM VOLUME DE CIMENTO, CAL E AREIA MÉDIA ÚMIDA) PARA EMBOÇO/MASSA ÚNICA/ASSENTAMENTO DE ALVENARIA DE VEDAÇÃO, PREPARO MECÂNICO COM MISTURADOR DE EIXO HORIZONTAL DE 600 KG. AF_08/2019</t>
  </si>
  <si>
    <t xml:space="preserve">ARGAMASSA TRAÇO 1:3 (EM VOLUME DE CIMENTO E AREIA GROSSA ÚMIDA) COM ADIÇÃO DE EMULSÃO POLIMÉRICA PARA CHAPISCO ROLADO, PREPARO MANUAL. AF_08/2019</t>
  </si>
  <si>
    <t xml:space="preserve">ARGAMASSA TRAÇO 1:3 (EM VOLUME DE CIMENTO E AREIA GROSSA ÚMIDA) COM ADIÇÃO DE EMULSÃO POLIMÉRICA PARA CHAPISCO ROLADO, PREPARO MECÂNICO COM BETONEIRA 400 L. AF_08/2019</t>
  </si>
  <si>
    <t xml:space="preserve">ARGAMASSA TRAÇO 1:3 (EM VOLUME DE CIMENTO E AREIA GROSSA ÚMIDA) COM ADIÇÃO DE EMULSÃO POLIMÉRICA PARA CHAPISCO ROLADO, PREPARO MECÂNICO COM BETONEIRA 600 L. AF_08/2019</t>
  </si>
  <si>
    <t xml:space="preserve">ARGAMASSA TRAÇO 1:3 (EM VOLUME DE CIMENTO E AREIA GROSSA ÚMIDA) COM ADIÇÃO DE EMULSÃO POLIMÉRICA PARA CHAPISCO ROLADO, PREPARO MECÂNICO COM MISTURADOR DE EIXO HORIZONTAL DE 160 KG. AF_08/2019</t>
  </si>
  <si>
    <t xml:space="preserve">ARGAMASSA TRAÇO 1:3 (EM VOLUME DE CIMENTO E AREIA GROSSA ÚMIDA) COM ADIÇÃO DE EMULSÃO POLIMÉRICA PARA CHAPISCO ROLADO, PREPARO MECÂNICO COM MISTURADOR DE EIXO HORIZONTAL DE 300 KG. AF_08/2019</t>
  </si>
  <si>
    <t xml:space="preserve">ARGAMASSA TRAÇO 1:3 (EM VOLUME DE CIMENTO E AREIA GROSSA ÚMIDA) COM ADIÇÃO DE EMULSÃO POLIMÉRICA PARA CHAPISCO ROLADO, PREPARO MECÂNICO COM MISTURADOR DE EIXO HORIZONTAL DE 600 KG. AF_08/2019</t>
  </si>
  <si>
    <t xml:space="preserve">ARGAMASSA TRAÇO 1:3 (EM VOLUME DE CIMENTO E AREIA GROSSA ÚMIDA) PARA CHAPISCO CONVENCIONAL, PREPARO MANUAL. AF_08/2019</t>
  </si>
  <si>
    <t xml:space="preserve">ARGAMASSA TRAÇO 1:3 (EM VOLUME DE CIMENTO E AREIA GROSSA ÚMIDA) PARA CHAPISCO CONVENCIONAL, PREPARO MECÂNICO COM BETONEIRA 400 L. AF_08/2019</t>
  </si>
  <si>
    <t xml:space="preserve">ARGAMASSA TRAÇO 1:3 (EM VOLUME DE CIMENTO E AREIA GROSSA ÚMIDA) PARA CHAPISCO CONVENCIONAL, PREPARO MECÂNICO COM BETONEIRA 600 L. AF_08/2019</t>
  </si>
  <si>
    <t xml:space="preserve">ARGAMASSA TRAÇO 1:3 (EM VOLUME DE CIMENTO E AREIA GROSSA ÚMIDA) PARA CHAPISCO CONVENCIONAL, PREPARO MECÂNICO COM MISTURADOR DE EIXO HORIZONTAL DE 160 KG. AF_08/2019</t>
  </si>
  <si>
    <t xml:space="preserve">ARGAMASSA TRAÇO 1:3 (EM VOLUME DE CIMENTO E AREIA GROSSA ÚMIDA) PARA CHAPISCO CONVENCIONAL, PREPARO MECÂNICO COM MISTURADOR DE EIXO HORIZONTAL DE 300 KG. AF_08/2019</t>
  </si>
  <si>
    <t xml:space="preserve">ARGAMASSA TRAÇO 1:3 (EM VOLUME DE CIMENTO E AREIA GROSSA ÚMIDA) PARA CHAPISCO CONVENCIONAL, PREPARO MECÂNICO COM MISTURADOR DE EIXO HORIZONTAL DE 600 KG. AF_08/2019</t>
  </si>
  <si>
    <t xml:space="preserve">ARGAMASSA TRAÇO 1:3 (EM VOLUME DE CIMENTO E AREIA MÉDIA ÚMIDA) COM ADIÇÃO DE IMPERMEABILIZANTE, PREPARO MANUAL. AF_08/2019</t>
  </si>
  <si>
    <t xml:space="preserve">ARGAMASSA TRAÇO 1:3 (EM VOLUME DE CIMENTO E AREIA MÉDIA ÚMIDA) COM ADIÇÃO DE IMPERMEABILIZANTE, PREPARO MECÂNICO COM BETONEIRA 400 L. AF_08/2019</t>
  </si>
  <si>
    <t xml:space="preserve">ARGAMASSA TRAÇO 1:3 (EM VOLUME DE CIMENTO E AREIA MÉDIA ÚMIDA) COM ADIÇÃO DE IMPERMEABILIZANTE, PREPARO MECÂNICO COM BETONEIRA 600 L. AF_08/2019</t>
  </si>
  <si>
    <t xml:space="preserve">ARGAMASSA TRAÇO 1:3 (EM VOLUME DE CIMENTO E AREIA MÉDIA ÚMIDA) COM ADIÇÃO DE IMPERMEABILIZANTE, PREPARO MECÂNICO COM MISTURADOR DE EIXO HORIZONTAL DE 160 KG. AF_08/2019</t>
  </si>
  <si>
    <t xml:space="preserve">ARGAMASSA TRAÇO 1:3 (EM VOLUME DE CIMENTO E AREIA MÉDIA ÚMIDA) COM ADIÇÃO DE IMPERMEABILIZANTE, PREPARO MECÂNICO COM MISTURADOR DE EIXO HORIZONTAL DE 300 KG. AF_08/2019</t>
  </si>
  <si>
    <t xml:space="preserve">ARGAMASSA TRAÇO 1:3 (EM VOLUME DE CIMENTO E AREIA MÉDIA ÚMIDA) COM ADIÇÃO DE IMPERMEABILIZANTE, PREPARO MECÂNICO COM MISTURADOR DE EIXO HORIZONTAL DE 600 KG. AF_08/2019</t>
  </si>
  <si>
    <t xml:space="preserve">ARGAMASSA TRAÇO 1:3 (EM VOLUME DE CIMENTO E AREIA MÉDIA ÚMIDA) PARA CONTRAPISO, PREPARO MANUAL. AF_08/2019</t>
  </si>
  <si>
    <t xml:space="preserve">ARGAMASSA TRAÇO 1:3 (EM VOLUME DE CIMENTO E AREIA MÉDIA ÚMIDA) PARA CONTRAPISO, PREPARO MECÂNICO COM BETONEIRA 400 L. AF_08/2019</t>
  </si>
  <si>
    <t xml:space="preserve">ARGAMASSA TRAÇO 1:3 (EM VOLUME DE CIMENTO E AREIA MÉDIA ÚMIDA) PARA CONTRAPISO, PREPARO MECÂNICO COM BETONEIRA 600 L. AF_08/2019</t>
  </si>
  <si>
    <t xml:space="preserve">ARGAMASSA TRAÇO 1:3 (EM VOLUME DE CIMENTO E AREIA MÉDIA ÚMIDA) PARA CONTRAPISO, PREPARO MECÂNICO COM MISTURADOR DE EIXO HORIZONTAL DE 160 KG. AF_08/2019</t>
  </si>
  <si>
    <t xml:space="preserve">ARGAMASSA TRAÇO 1:3 (EM VOLUME DE CIMENTO E AREIA MÉDIA ÚMIDA) PARA CONTRAPISO, PREPARO MECÂNICO COM MISTURADOR DE EIXO HORIZONTAL DE 300 KG. AF_08/2019</t>
  </si>
  <si>
    <t xml:space="preserve">ARGAMASSA TRAÇO 1:3 (EM VOLUME DE CIMENTO E AREIA MÉDIA ÚMIDA) PARA CONTRAPISO, PREPARO MECÂNICO COM MISTURADOR DE EIXO HORIZONTAL DE 600 KG. AF_08/2019</t>
  </si>
  <si>
    <t xml:space="preserve">ARGAMASSA TRAÇO 1:3 (EM VOLUME DE CIMENTO E AREIA MÉDIA ÚMIDA), PREPARO MANUAL. AF_08/2019</t>
  </si>
  <si>
    <t xml:space="preserve">ARGAMASSA TRAÇO 1:3 (EM VOLUME DE CIMENTO E AREIA MÉDIA ÚMIDA), PREPARO MECÂNICO COM BETONEIRA 400 L. AF_08/2019</t>
  </si>
  <si>
    <t xml:space="preserve">ARGAMASSA TRAÇO 1:3 (EM VOLUME DE CIMENTO E AREIA MÉDIA ÚMIDA), PREPARO MECÂNICO COM BETONEIRA 600 L. AF_08/2019</t>
  </si>
  <si>
    <t xml:space="preserve">ARGAMASSA TRAÇO 1:3 (EM VOLUME DE CIMENTO E AREIA MÉDIA ÚMIDA), PREPARO MECÂNICO COM MISTURADOR DE EIXO HORIZONTAL DE 160 KG. AF_08/2019</t>
  </si>
  <si>
    <t xml:space="preserve">ARGAMASSA TRAÇO 1:3 (EM VOLUME DE CIMENTO E AREIA MÉDIA ÚMIDA), PREPARO MECÂNICO COM MISTURADOR DE EIXO HORIZONTAL DE 300 KG. AF_08/2019</t>
  </si>
  <si>
    <t xml:space="preserve">ARGAMASSA TRAÇO 1:3 (EM VOLUME DE CIMENTO E AREIA MÉDIA ÚMIDA), PREPARO MECÂNICO COM MISTURADOR DE EIXO HORIZONTAL DE 600 KG. AF_08/2019</t>
  </si>
  <si>
    <t xml:space="preserve">ARGAMASSA TRAÇO 1:3:12 (EM VOLUME DE CIMENTO, CAL E AREIA MÉDIA ÚMIDA) PARA EMBOÇO/MASSA ÚNICA/ASSENTAMENTO DE ALVENARIA DE VEDAÇÃO, PREPARO MANUAL. AF_08/2019</t>
  </si>
  <si>
    <t xml:space="preserve">ARGAMASSA TRAÇO 1:3:12 (EM VOLUME DE CIMENTO, CAL E AREIA MÉDIA ÚMIDA) PARA EMBOÇO/MASSA ÚNICA/ASSENTAMENTO DE ALVENARIA DE VEDAÇÃO, PREPARO MECÂNICO COM BETONEIRA 400 L. AF_08/2019</t>
  </si>
  <si>
    <t xml:space="preserve">ARGAMASSA TRAÇO 1:3:12 (EM VOLUME DE CIMENTO, CAL E AREIA MÉDIA ÚMIDA) PARA EMBOÇO/MASSA ÚNICA/ASSENTAMENTO DE ALVENARIA DE VEDAÇÃO, PREPARO MECÂNICO COM BETONEIRA 600 L. AF_08/2019</t>
  </si>
  <si>
    <t xml:space="preserve">ARGAMASSA TRAÇO 1:3:12 (EM VOLUME DE CIMENTO, CAL E AREIA MÉDIA ÚMIDA) PARA EMBOÇO/MASSA ÚNICA/ASSENTAMENTO DE ALVENARIA DE VEDAÇÃO, PREPARO MECÂNICO COM MISTURADOR DE EIXO HORIZONTAL DE 600 KG. AF_08/2019</t>
  </si>
  <si>
    <t xml:space="preserve">ARGAMASSA TRAÇO 1:4 (CIMENTO E AREIA MÉDIA), PREPARO MECÂNICO COM BETONEIRA 400 L. AF_08/2019</t>
  </si>
  <si>
    <t xml:space="preserve">ARGAMASSA TRAÇO 1:4 (EM VOLUME DE CIMENTO E AREIA GROSSA ÚMIDA) COM ADIÇÃO DE EMULSÃO POLIMÉRICA PARA CHAPISCO ROLADO, PREPARO MANUAL. AF_08/2019</t>
  </si>
  <si>
    <t xml:space="preserve">ARGAMASSA TRAÇO 1:4 (EM VOLUME DE CIMENTO E AREIA GROSSA ÚMIDA) COM ADIÇÃO DE EMULSÃO POLIMÉRICA PARA CHAPISCO ROLADO, PREPARO MECÂNICO COM BETONEIRA 400 L. AF_08/2019</t>
  </si>
  <si>
    <t xml:space="preserve">ARGAMASSA TRAÇO 1:4 (EM VOLUME DE CIMENTO E AREIA GROSSA ÚMIDA) COM ADIÇÃO DE EMULSÃO POLIMÉRICA PARA CHAPISCO ROLADO, PREPARO MECÂNICO COM BETONEIRA 600 L. AF_08/2019</t>
  </si>
  <si>
    <t xml:space="preserve">ARGAMASSA TRAÇO 1:4 (EM VOLUME DE CIMENTO E AREIA GROSSA ÚMIDA) COM ADIÇÃO DE EMULSÃO POLIMÉRICA PARA CHAPISCO ROLADO, PREPARO MECÂNICO COM MISTURADOR DE EIXO HORIZONTAL DE 300 KG. AF_08/2019</t>
  </si>
  <si>
    <t xml:space="preserve">ARGAMASSA TRAÇO 1:4 (EM VOLUME DE CIMENTO E AREIA GROSSA ÚMIDA) COM ADIÇÃO DE EMULSÃO POLIMÉRICA PARA CHAPISCO ROLADO, PREPARO MECÂNICO COM MISTURADOR DE EIXO HORIZONTAL DE 600 KG. AF_08/2019</t>
  </si>
  <si>
    <t xml:space="preserve">ARGAMASSA TRAÇO 1:4 (EM VOLUME DE CIMENTO E AREIA GROSSA ÚMIDA) PARA CHAPISCO CONVENCIONAL, PREPARO MANUAL. AF_08/2019</t>
  </si>
  <si>
    <t xml:space="preserve">ARGAMASSA TRAÇO 1:4 (EM VOLUME DE CIMENTO E AREIA GROSSA ÚMIDA) PARA CHAPISCO CONVENCIONAL, PREPARO MECÂNICO COM BETONEIRA 400 L. AF_08/2019</t>
  </si>
  <si>
    <t xml:space="preserve">ARGAMASSA TRAÇO 1:4 (EM VOLUME DE CIMENTO E AREIA GROSSA ÚMIDA) PARA CHAPISCO CONVENCIONAL, PREPARO MECÂNICO COM BETONEIRA 600 L. AF_08/2019</t>
  </si>
  <si>
    <t xml:space="preserve">ARGAMASSA TRAÇO 1:4 (EM VOLUME DE CIMENTO E AREIA GROSSA ÚMIDA) PARA CHAPISCO CONVENCIONAL, PREPARO MECÂNICO COM MISTURADOR DE EIXO HORIZONTAL DE 160 KG. AF_08/2019</t>
  </si>
  <si>
    <t xml:space="preserve">ARGAMASSA TRAÇO 1:4 (EM VOLUME DE CIMENTO E AREIA GROSSA ÚMIDA) PARA CHAPISCO CONVENCIONAL, PREPARO MECÂNICO COM MISTURADOR DE EIXO HORIZONTAL DE 300 KG. AF_08/2019</t>
  </si>
  <si>
    <t xml:space="preserve">ARGAMASSA TRAÇO 1:4 (EM VOLUME DE CIMENTO E AREIA GROSSA ÚMIDA) PARA CHAPISCO CONVENCIONAL, PREPARO MECÂNICO COM MISTURADOR DE EIXO HORIZONTAL DE 600 KG. AF_08/2019</t>
  </si>
  <si>
    <t xml:space="preserve">ARGAMASSA TRAÇO 1:4 (EM VOLUME DE CIMENTO E AREIA MÉDIA ÚMIDA) COM ADIÇÃO DE IMPERMEABILIZANTE, PREPARO MANUAL. AF_08/2019</t>
  </si>
  <si>
    <t xml:space="preserve">ARGAMASSA TRAÇO 1:4 (EM VOLUME DE CIMENTO E AREIA MÉDIA ÚMIDA) COM ADIÇÃO DE IMPERMEABILIZANTE, PREPARO MECÂNICO COM BETONEIRA 400 L. AF_08/2019</t>
  </si>
  <si>
    <t xml:space="preserve">ARGAMASSA TRAÇO 1:4 (EM VOLUME DE CIMENTO E AREIA MÉDIA ÚMIDA) COM ADIÇÃO DE IMPERMEABILIZANTE, PREPARO MECÂNICO COM BETONEIRA 600 L. AF_08/2019</t>
  </si>
  <si>
    <t xml:space="preserve">ARGAMASSA TRAÇO 1:4 (EM VOLUME DE CIMENTO E AREIA MÉDIA ÚMIDA) COM ADIÇÃO DE IMPERMEABILIZANTE, PREPARO MECÂNICO COM MISTURADOR DE EIXO HORIZONTAL DE 160 KG. AF_08/2019</t>
  </si>
  <si>
    <t xml:space="preserve">ARGAMASSA TRAÇO 1:4 (EM VOLUME DE CIMENTO E AREIA MÉDIA ÚMIDA) COM ADIÇÃO DE IMPERMEABILIZANTE, PREPARO MECÂNICO COM MISTURADOR DE EIXO HORIZONTAL DE 300 KG. AF_08/2019</t>
  </si>
  <si>
    <t xml:space="preserve">ARGAMASSA TRAÇO 1:4 (EM VOLUME DE CIMENTO E AREIA MÉDIA ÚMIDA) COM ADIÇÃO DE IMPERMEABILIZANTE, PREPARO MECÂNICO COM MISTURADOR DE EIXO HORIZONTAL DE 600 KG. AF_08/2019</t>
  </si>
  <si>
    <t xml:space="preserve">ARGAMASSA TRAÇO 1:4 (EM VOLUME DE CIMENTO E AREIA MÉDIA ÚMIDA) PARA CONTRAPISO, PREPARO MANUAL. AF_08/2019</t>
  </si>
  <si>
    <t xml:space="preserve">ARGAMASSA TRAÇO 1:4 (EM VOLUME DE CIMENTO E AREIA MÉDIA ÚMIDA) PARA CONTRAPISO, PREPARO MECÂNICO COM BETONEIRA 400 L. AF_08/2019</t>
  </si>
  <si>
    <t xml:space="preserve">ARGAMASSA TRAÇO 1:4 (EM VOLUME DE CIMENTO E AREIA MÉDIA ÚMIDA) PARA CONTRAPISO, PREPARO MECÂNICO COM BETONEIRA 600 L. AF_08/2019</t>
  </si>
  <si>
    <t xml:space="preserve">ARGAMASSA TRAÇO 1:4 (EM VOLUME DE CIMENTO E AREIA MÉDIA ÚMIDA) PARA CONTRAPISO, PREPARO MECÂNICO COM MISTURADOR DE EIXO HORIZONTAL DE 160 KG. AF_08/2019</t>
  </si>
  <si>
    <t xml:space="preserve">ARGAMASSA TRAÇO 1:4 (EM VOLUME DE CIMENTO E AREIA MÉDIA ÚMIDA) PARA CONTRAPISO, PREPARO MECÂNICO COM MISTURADOR DE EIXO HORIZONTAL DE 300 KG. AF_08/2019</t>
  </si>
  <si>
    <t xml:space="preserve">ARGAMASSA TRAÇO 1:4 (EM VOLUME DE CIMENTO E AREIA MÉDIA ÚMIDA) PARA CONTRAPISO, PREPARO MECÂNICO COM MISTURADOR DE EIXO HORIZONTAL DE 600 KG. AF_08/2019</t>
  </si>
  <si>
    <t xml:space="preserve">ARGAMASSA TRAÇO 1:4 (EM VOLUME DE CIMENTO E AREIA MÉDIA ÚMIDA), PREPARO MANUAL. AF_08/2019</t>
  </si>
  <si>
    <t xml:space="preserve">ARGAMASSA TRAÇO 1:4 (EM VOLUME DE CIMENTO E AREIA MÉDIA ÚMIDA), PREPARO MECÂNICO COM BETONEIRA 600 L. AF_08/2019</t>
  </si>
  <si>
    <t xml:space="preserve">ARGAMASSA TRAÇO 1:4 (EM VOLUME DE CIMENTO E AREIA MÉDIA ÚMIDA), PREPARO MECÂNICO COM MISTURADOR DE EIXO HORIZONTAL DE 160 KG. AF_08/2019</t>
  </si>
  <si>
    <t xml:space="preserve">ARGAMASSA TRAÇO 1:4 (EM VOLUME DE CIMENTO E AREIA MÉDIA ÚMIDA), PREPARO MECÂNICO COM MISTURADOR DE EIXO HORIZONTAL DE 300 KG. AF_08/2019</t>
  </si>
  <si>
    <t xml:space="preserve">ARGAMASSA TRAÇO 1:4 (EM VOLUME DE CIMENTO E AREIA MÉDIA ÚMIDA), PREPARO MECÂNICO COM MISTURADOR DE EIXO HORIZONTAL DE 600 KG. AF_08/2019</t>
  </si>
  <si>
    <t xml:space="preserve">ARGAMASSA TRAÇO 1:5 (EM VOLUME DE CIMENTO E AREIA GROSSA ÚMIDA) COM ADIÇÃO DE EMULSÃO POLIMÉRICA PARA CHAPISCO ROLADO, PREPARO MANUAL. AF_08/2019</t>
  </si>
  <si>
    <t xml:space="preserve">ARGAMASSA TRAÇO 1:5 (EM VOLUME DE CIMENTO E AREIA GROSSA ÚMIDA) COM ADIÇÃO DE EMULSÃO POLIMÉRICA PARA CHAPISCO ROLADO, PREPARO MECÂNICO COM BETONEIRA 400 L. AF_08/2019</t>
  </si>
  <si>
    <t xml:space="preserve">ARGAMASSA TRAÇO 1:5 (EM VOLUME DE CIMENTO E AREIA GROSSA ÚMIDA) COM ADIÇÃO DE EMULSÃO POLIMÉRICA PARA CHAPISCO ROLADO, PREPARO MECÂNICO COM BETONEIRA 600 L. AF_08/2019</t>
  </si>
  <si>
    <t xml:space="preserve">ARGAMASSA TRAÇO 1:5 (EM VOLUME DE CIMENTO E AREIA GROSSA ÚMIDA) COM ADIÇÃO DE EMULSÃO POLIMÉRICA PARA CHAPISCO ROLADO, PREPARO MECÂNICO COM MISTURADOR DE EIXO HORIZONTAL DE 300 KG. AF_08/2019</t>
  </si>
  <si>
    <t xml:space="preserve">ARGAMASSA TRAÇO 1:5 (EM VOLUME DE CIMENTO E AREIA GROSSA ÚMIDA) COM ADIÇÃO DE EMULSÃO POLIMÉRICA PARA CHAPISCO ROLADO, PREPARO MECÂNICO COM MISTURADOR DE EIXO HORIZONTAL DE 600 KG. AF_08/2019</t>
  </si>
  <si>
    <t xml:space="preserve">ARGAMASSA TRAÇO 1:5 (EM VOLUME DE CIMENTO E AREIA GROSSA ÚMIDA) PARA CHAPISCO CONVENCIONAL, PREPARO MANUAL. AF_08/2019</t>
  </si>
  <si>
    <t xml:space="preserve">ARGAMASSA TRAÇO 1:5 (EM VOLUME DE CIMENTO E AREIA GROSSA ÚMIDA) PARA CHAPISCO CONVENCIONAL, PREPARO MECÂNICO COM BETONEIRA 400 L. AF_08/2019</t>
  </si>
  <si>
    <t xml:space="preserve">ARGAMASSA TRAÇO 1:5 (EM VOLUME DE CIMENTO E AREIA GROSSA ÚMIDA) PARA CHAPISCO CONVENCIONAL, PREPARO MECÂNICO COM BETONEIRA 600 L. AF_08/2019</t>
  </si>
  <si>
    <t xml:space="preserve">ARGAMASSA TRAÇO 1:5 (EM VOLUME DE CIMENTO E AREIA GROSSA ÚMIDA) PARA CHAPISCO CONVENCIONAL, PREPARO MECÂNICO COM MISTURADOR DE EIXO HORIZONTAL DE 300 KG. AF_08/2019</t>
  </si>
  <si>
    <t xml:space="preserve">ARGAMASSA TRAÇO 1:5 (EM VOLUME DE CIMENTO E AREIA GROSSA ÚMIDA) PARA CHAPISCO CONVENCIONAL, PREPARO MECÂNICO COM MISTURADOR DE EIXO HORIZONTAL DE 600 KG. AF_08/2019</t>
  </si>
  <si>
    <t xml:space="preserve">ARGAMASSA TRAÇO 1:5 (EM VOLUME DE CIMENTO E AREIA MÉDIA ÚMIDA) PARA CONTRAPISO, PREPARO MANUAL. AF_08/2019</t>
  </si>
  <si>
    <t xml:space="preserve">ARGAMASSA TRAÇO 1:5 (EM VOLUME DE CIMENTO E AREIA MÉDIA ÚMIDA) PARA CONTRAPISO, PREPARO MECÂNICO COM BETONEIRA 400 L. AF_08/2019</t>
  </si>
  <si>
    <t xml:space="preserve">ARGAMASSA TRAÇO 1:5 (EM VOLUME DE CIMENTO E AREIA MÉDIA ÚMIDA) PARA CONTRAPISO, PREPARO MECÂNICO COM BETONEIRA 600 L. AF_08/2019</t>
  </si>
  <si>
    <t xml:space="preserve">ARGAMASSA TRAÇO 1:5 (EM VOLUME DE CIMENTO E AREIA MÉDIA ÚMIDA) PARA CONTRAPISO, PREPARO MECÂNICO COM MISTURADOR DE EIXO HORIZONTAL DE 160 KG. AF_08/2019</t>
  </si>
  <si>
    <t xml:space="preserve">ARGAMASSA TRAÇO 1:5 (EM VOLUME DE CIMENTO E AREIA MÉDIA ÚMIDA) PARA CONTRAPISO, PREPARO MECÂNICO COM MISTURADOR DE EIXO HORIZONTAL DE 300 KG. AF_08/2019</t>
  </si>
  <si>
    <t xml:space="preserve">ARGAMASSA TRAÇO 1:5 (EM VOLUME DE CIMENTO E AREIA MÉDIA ÚMIDA) PARA CONTRAPISO, PREPARO MECÂNICO COM MISTURADOR DE EIXO HORIZONTAL DE 600 KG. AF_08/2019</t>
  </si>
  <si>
    <t xml:space="preserve">ARGAMASSA TRAÇO 1:6 (EM VOLUME DE CIMENTO E AREIA MÉDIA ÚMIDA) COM ADIÇÃO DE PLASTIFICANTE PARA EMBOÇO/MASSA ÚNICA/ASSENTAMENTO DE ALVENARIA DE VEDAÇÃO, PREPARO MANUAL. AF_08/2019</t>
  </si>
  <si>
    <t xml:space="preserve">ARGAMASSA TRAÇO 1:6 (EM VOLUME DE CIMENTO E AREIA MÉDIA ÚMIDA) COM ADIÇÃO DE PLASTIFICANTE PARA EMBOÇO/MASSA ÚNICA/ASSENTAMENTO DE ALVENARIA DE VEDAÇÃO, PREPARO MECÂNICO COM BETONEIRA 400 L. AF_08/2019</t>
  </si>
  <si>
    <t xml:space="preserve">ARGAMASSA TRAÇO 1:6 (EM VOLUME DE CIMENTO E AREIA MÉDIA ÚMIDA) COM ADIÇÃO DE PLASTIFICANTE PARA EMBOÇO/MASSA ÚNICA/ASSENTAMENTO DE ALVENARIA DE VEDAÇÃO, PREPARO MECÂNICO COM BETONEIRA 600 L. AF_08/2019</t>
  </si>
  <si>
    <t xml:space="preserve">ARGAMASSA TRAÇO 1:6 (EM VOLUME DE CIMENTO E AREIA MÉDIA ÚMIDA) COM ADIÇÃO DE PLASTIFICANTE PARA EMBOÇO/MASSA ÚNICA/ASSENTAMENTO DE ALVENARIA DE VEDAÇÃO, PREPARO MECÂNICO COM MISTURADOR DE EIXO HORIZONTAL DE 300 KG. AF_08/2019</t>
  </si>
  <si>
    <t xml:space="preserve">ARGAMASSA TRAÇO 1:6 (EM VOLUME DE CIMENTO E AREIA MÉDIA ÚMIDA) COM ADIÇÃO DE PLASTIFICANTE PARA EMBOÇO/MASSA ÚNICA/ASSENTAMENTO DE ALVENARIA DE VEDAÇÃO, PREPARO MECÂNICO COM MISTURADOR DE EIXO HORIZONTAL DE 600 KG. AF_08/2019</t>
  </si>
  <si>
    <t xml:space="preserve">ARGAMASSA TRAÇO 1:6 (EM VOLUME DE CIMENTO E AREIA MÉDIA ÚMIDA) PARA CONTRAPISO, PREPARO MANUAL. AF_08/2019</t>
  </si>
  <si>
    <t xml:space="preserve">ARGAMASSA TRAÇO 1:6 (EM VOLUME DE CIMENTO E AREIA MÉDIA ÚMIDA) PARA CONTRAPISO, PREPARO MECÂNICO COM BETONEIRA 400 L. AF_08/2019</t>
  </si>
  <si>
    <t xml:space="preserve">ARGAMASSA TRAÇO 1:6 (EM VOLUME DE CIMENTO E AREIA MÉDIA ÚMIDA) PARA CONTRAPISO, PREPARO MECÂNICO COM BETONEIRA 600 L. AF_08/2019</t>
  </si>
  <si>
    <t xml:space="preserve">ARGAMASSA TRAÇO 1:6 (EM VOLUME DE CIMENTO E AREIA MÉDIA ÚMIDA) PARA CONTRAPISO, PREPARO MECÂNICO COM MISTURADOR DE EIXO HORIZONTAL DE 160 KG. AF_08/2019</t>
  </si>
  <si>
    <t xml:space="preserve">ARGAMASSA TRAÇO 1:6 (EM VOLUME DE CIMENTO E AREIA MÉDIA ÚMIDA) PARA CONTRAPISO, PREPARO MECÂNICO COM MISTURADOR DE EIXO HORIZONTAL DE 600 KG. AF_08/2019</t>
  </si>
  <si>
    <t xml:space="preserve">ARGAMASSA TRAÇO 1:7 (EM VOLUME DE CIMENTO E AREIA MÉDIA ÚMIDA) COM ADIÇÃO DE PLASTIFICANTE PARA EMBOÇO/MASSA ÚNICA/ASSENTAMENTO DE ALVENARIA DE VEDAÇÃO, PREPARO MANUAL. AF_08/2019</t>
  </si>
  <si>
    <t xml:space="preserve">ARGAMASSA TRAÇO 1:7 (EM VOLUME DE CIMENTO E AREIA MÉDIA ÚMIDA) COM ADIÇÃO DE PLASTIFICANTE PARA EMBOÇO/MASSA ÚNICA/ASSENTAMENTO DE ALVENARIA DE VEDAÇÃO, PREPARO MECÂNICO COM BETONEIRA 400 L. AF_08/2019</t>
  </si>
  <si>
    <t xml:space="preserve">ARGAMASSA TRAÇO 1:7 (EM VOLUME DE CIMENTO E AREIA MÉDIA ÚMIDA) COM ADIÇÃO DE PLASTIFICANTE PARA EMBOÇO/MASSA ÚNICA/ASSENTAMENTO DE ALVENARIA DE VEDAÇÃO, PREPARO MECÂNICO COM BETONEIRA 600 L. AF_08/2019</t>
  </si>
  <si>
    <t xml:space="preserve">ARGAMASSA TRAÇO 1:7 (EM VOLUME DE CIMENTO E AREIA MÉDIA ÚMIDA) COM ADIÇÃO DE PLASTIFICANTE PARA EMBOÇO/MASSA ÚNICA/ASSENTAMENTO DE ALVENARIA DE VEDAÇÃO, PREPARO MECÂNICO COM MISTURADOR DE EIXO HORIZONTAL DE 300 KG. AF_08/2019</t>
  </si>
  <si>
    <t xml:space="preserve">ARGAMASSA TRAÇO 1:7 (EM VOLUME DE CIMENTO E AREIA MÉDIA ÚMIDA) COM ADIÇÃO DE PLASTIFICANTE PARA EMBOÇO/MASSA ÚNICA/ASSENTAMENTO DE ALVENARIA DE VEDAÇÃO, PREPARO MECÂNICO COM MISTURADOR DE EIXO HORIZONTAL DE 600 KG. AF_08/2019</t>
  </si>
  <si>
    <t xml:space="preserve">ARGAMASSA À BASE DE GESSO, MISTURA E PROJEÇÃO DE 1,5 M³/H DE ARGAMASSA. AF_08/2019</t>
  </si>
  <si>
    <t xml:space="preserve">MONTAGEM DE ARMADURA DE ESTACAS, DIÂMETRO = 10,0 MM. AF_09/2021_PS</t>
  </si>
  <si>
    <t xml:space="preserve">KG</t>
  </si>
  <si>
    <t xml:space="preserve">MONTAGEM DE ARMADURA DE ESTACAS, DIÂMETRO = 12,5 MM. AF_09/2021_PS</t>
  </si>
  <si>
    <t xml:space="preserve">MONTAGEM DE ARMADURA DE ESTACAS, DIÂMETRO = 16,0 MM. AF_09/2021_PS</t>
  </si>
  <si>
    <t xml:space="preserve">MONTAGEM DE ARMADURA DE ESTACAS, DIÂMETRO = 20,0 MM. AF_09/2021_PS</t>
  </si>
  <si>
    <t xml:space="preserve">MONTAGEM DE ARMADURA DE ESTACAS, DIÂMETRO = 25,0 MM. AF_09/2021_PS</t>
  </si>
  <si>
    <t xml:space="preserve">MONTAGEM DE ARMADURA DE ESTACAS, DIÂMETRO = 32,0 MM. AF_09/2021_PS</t>
  </si>
  <si>
    <t xml:space="preserve">MONTAGEM DE ARMADURA DE ESTACAS, DIÂMETRO = 8,0 MM. AF_09/2021_PS</t>
  </si>
  <si>
    <t xml:space="preserve">MONTAGEM DE ARMADURA TRANSVERSAL DE ESTACAS DE SEÇÃO CIRCULAR, DIÂMETRO = 5,0 MM. AF_09/2021_PS</t>
  </si>
  <si>
    <t xml:space="preserve">MONTAGEM DE ARMADURA TRANSVERSAL DE ESTACAS DE SEÇÃO CIRCULAR, DIÂMETRO = 6,30 MM. AF_09/2021_PS</t>
  </si>
  <si>
    <t xml:space="preserve">MONTAGEM DE ARMADURA TRANSVERSAL DE ESTACAS DE SEÇÃO RETANGULAR, DIÂMETRO = 6,30 MM. AF_09/2021_PS</t>
  </si>
  <si>
    <t xml:space="preserve">MONTAGEM DE ARMADURA TRANVERSAL DE ESTACAS DE SEÇÃO RETANGULAR, DIÂMETRO = 5,0 MM. AF_09/2021_PS</t>
  </si>
  <si>
    <t xml:space="preserve">ARMAÇÃO DE ESTRUTURAS DIVERSAS DE CONCRETO ARMADO, EXCETO VIGAS, PILARES, LAJES E FUNDAÇÕES, UTILIZANDO AÇO CA-50 DE 10,0 MM - MONTAGEM. AF_06/2022</t>
  </si>
  <si>
    <t xml:space="preserve">ARMAÇÃO DE ESTRUTURAS DIVERSAS DE CONCRETO ARMADO, EXCETO VIGAS, PILARES, LAJES E FUNDAÇÕES, UTILIZANDO AÇO CA-50 DE 12,5 MM - MONTAGEM. AF_06/2022</t>
  </si>
  <si>
    <t xml:space="preserve">ARMAÇÃO DE ESTRUTURAS DIVERSAS DE CONCRETO ARMADO, EXCETO VIGAS, PILARES, LAJES E FUNDAÇÕES, UTILIZANDO AÇO CA-50 DE 16,0 MM - MONTAGEM. AF_06/2022</t>
  </si>
  <si>
    <t xml:space="preserve">ARMAÇÃO DE ESTRUTURAS DIVERSAS DE CONCRETO ARMADO, EXCETO VIGAS, PILARES, LAJES E FUNDAÇÕES, UTILIZANDO AÇO CA-50 DE 20,0 MM - MONTAGEM. AF_06/2022</t>
  </si>
  <si>
    <t xml:space="preserve">ARMAÇÃO DE ESTRUTURAS DIVERSAS DE CONCRETO ARMADO, EXCETO VIGAS, PILARES, LAJES E FUNDAÇÕES, UTILIZANDO AÇO CA-50 DE 25,0 MM - MONTAGEM. AF_06/2022</t>
  </si>
  <si>
    <t xml:space="preserve">ARMAÇÃO DE ESTRUTURAS DIVERSAS DE CONCRETO ARMADO, EXCETO VIGAS, PILARES, LAJES E FUNDAÇÕES, UTILIZANDO AÇO CA-50 DE 32,0 MM - MONTAGEM. AF_06/2022</t>
  </si>
  <si>
    <t xml:space="preserve">ARMAÇÃO DE ESTRUTURAS DIVERSAS DE CONCRETO ARMADO, EXCETO VIGAS, PILARES, LAJES E FUNDAÇÕES, UTILIZANDO AÇO CA-50 DE 6,3 MM - MONTAGEM. AF_06/2022</t>
  </si>
  <si>
    <t xml:space="preserve">ARMAÇÃO DE ESTRUTURAS DIVERSAS DE CONCRETO ARMADO, EXCETO VIGAS, PILARES, LAJES E FUNDAÇÕES, UTILIZANDO AÇO CA-50 DE 8,0 MM - MONTAGEM. AF_06/2022</t>
  </si>
  <si>
    <t xml:space="preserve">ARMAÇÃO DE ESTRUTURAS DIVERSAS DE CONCRETO ARMADO, EXCETO VIGAS, PILARES, LAJES E FUNDAÇÕES, UTILIZANDO AÇO CA-60 DE 5,0 MM - MONTAGEM. AF_06/2022</t>
  </si>
  <si>
    <t xml:space="preserve">ARMAÇÃO DE LAJE DE ESTRUTURA CONVENCIONAL DE CONCRETO ARMADO UTILIZANDO AÇO CA-50 DE 10,0 MM - MONTAGEM. AF_06/2022</t>
  </si>
  <si>
    <t xml:space="preserve">ARMAÇÃO DE LAJE DE ESTRUTURA CONVENCIONAL DE CONCRETO ARMADO UTILIZANDO AÇO CA-50 DE 12,5 MM - MONTAGEM. AF_06/2022</t>
  </si>
  <si>
    <t xml:space="preserve">ARMAÇÃO DE LAJE DE ESTRUTURA CONVENCIONAL DE CONCRETO ARMADO UTILIZANDO AÇO CA-50 DE 16,0 MM - MONTAGEM. AF_06/2022</t>
  </si>
  <si>
    <t xml:space="preserve">ARMAÇÃO DE LAJE DE ESTRUTURA CONVENCIONAL DE CONCRETO ARMADO UTILIZANDO AÇO CA-50 DE 20,0 MM - MONTAGEM. AF_06/2022</t>
  </si>
  <si>
    <t xml:space="preserve">ARMAÇÃO DE LAJE DE ESTRUTURA CONVENCIONAL DE CONCRETO ARMADO UTILIZANDO AÇO CA-50 DE 6,3 MM - MONTAGEM. AF_06/2022</t>
  </si>
  <si>
    <t xml:space="preserve">ARMAÇÃO DE LAJE DE ESTRUTURA CONVENCIONAL DE CONCRETO ARMADO UTILIZANDO AÇO CA-50 DE 8,0 MM - MONTAGEM. AF_06/2022</t>
  </si>
  <si>
    <t xml:space="preserve">ARMAÇÃO DE LAJE DE ESTRUTURA CONVENCIONAL DE CONCRETO ARMADO UTILIZANDO AÇO CA-60 DE 4,2 MM - MONTAGEM. AF_06/2022</t>
  </si>
  <si>
    <t xml:space="preserve">ARMAÇÃO DE LAJE DE ESTRUTURA CONVENCIONAL DE CONCRETO ARMADO UTILIZANDO AÇO CA-60 DE 5,0 MM - MONTAGEM. AF_06/2022</t>
  </si>
  <si>
    <t xml:space="preserve">ARMAÇÃO DE PILAR OU VIGA DE ESTRUTURA CONVENCIONAL DE CONCRETO ARMADO UTILIZANDO AÇO CA-50 DE 10,0 MM - MONTAGEM. AF_06/2022</t>
  </si>
  <si>
    <t xml:space="preserve">ARMAÇÃO DE PILAR OU VIGA DE ESTRUTURA CONVENCIONAL DE CONCRETO ARMADO UTILIZANDO AÇO CA-50 DE 12,5 MM - MONTAGEM. AF_06/2022</t>
  </si>
  <si>
    <t xml:space="preserve">ARMAÇÃO DE PILAR OU VIGA DE ESTRUTURA CONVENCIONAL DE CONCRETO ARMADO UTILIZANDO AÇO CA-50 DE 16,0 MM - MONTAGEM. AF_06/2022</t>
  </si>
  <si>
    <t xml:space="preserve">ARMAÇÃO DE PILAR OU VIGA DE ESTRUTURA CONVENCIONAL DE CONCRETO ARMADO UTILIZANDO AÇO CA-50 DE 20,0 MM - MONTAGEM. AF_06/2022</t>
  </si>
  <si>
    <t xml:space="preserve">ARMAÇÃO DE PILAR OU VIGA DE ESTRUTURA CONVENCIONAL DE CONCRETO ARMADO UTILIZANDO AÇO CA-50 DE 25,0 MM - MONTAGEM. AF_06/2022</t>
  </si>
  <si>
    <t xml:space="preserve">ARMAÇÃO DE PILAR OU VIGA DE ESTRUTURA CONVENCIONAL DE CONCRETO ARMADO UTILIZANDO AÇO CA-50 DE 32,0 MM. AF_06/2022</t>
  </si>
  <si>
    <t xml:space="preserve">ARMAÇÃO DE PILAR OU VIGA DE ESTRUTURA CONVENCIONAL DE CONCRETO ARMADO UTILIZANDO AÇO CA-50 DE 6,3 MM - MONTAGEM. AF_06/2022</t>
  </si>
  <si>
    <t xml:space="preserve">ARMAÇÃO DE PILAR OU VIGA DE ESTRUTURA CONVENCIONAL DE CONCRETO ARMADO UTILIZANDO AÇO CA-50 DE 8,0 MM - MONTAGEM. AF_06/2022</t>
  </si>
  <si>
    <t xml:space="preserve">ARMAÇÃO DE PILAR OU VIGA DE ESTRUTURA CONVENCIONAL DE CONCRETO ARMADO UTILIZANDO AÇO CA-60 DE 5,0 MM - MONTAGEM. AF_06/2022</t>
  </si>
  <si>
    <t xml:space="preserve">ARMAÇÃO DE PILAR OU VIGA DE ESTRUTURA DE CONCRETO ARMADO EMBUTIDA EM ALVENARIA DE VEDAÇÃO UTILIZANDO AÇO CA-50 DE 10,0 MM - MONTAGEM. AF_06/2022</t>
  </si>
  <si>
    <t xml:space="preserve">ARMAÇÃO DE PILAR OU VIGA DE ESTRUTURA DE CONCRETO ARMADO EMBUTIDA EM ALVENARIA DE VEDAÇÃO UTILIZANDO AÇO CA-50 DE 12,5 MM - MONTAGEM. AF_06/2022</t>
  </si>
  <si>
    <t xml:space="preserve">ARMAÇÃO DE PILAR OU VIGA DE ESTRUTURA DE CONCRETO ARMADO EMBUTIDA EM ALVENARIA DE VEDAÇÃO UTILIZANDO AÇO CA-50 DE 16,0 MM - MONTAGEM. AF_06/2022</t>
  </si>
  <si>
    <t xml:space="preserve">ARMAÇÃO DE PILAR OU VIGA DE ESTRUTURA DE CONCRETO ARMADO EMBUTIDA EM ALVENARIA DE VEDAÇÃO UTILIZANDO AÇO CA-50 DE 6,3 MM - MONTAGEM. AF_06/2022</t>
  </si>
  <si>
    <t xml:space="preserve">ARMAÇÃO DE PILAR OU VIGA DE ESTRUTURA DE CONCRETO ARMADO EMBUTIDA EM ALVENARIA DE VEDAÇÃO UTILIZANDO AÇO CA-50 DE 8,0 MM - MONTAGEM. AF_06/2022</t>
  </si>
  <si>
    <t xml:space="preserve">ARMAÇÃO DE PILAR OU VIGA DE ESTRUTURA DE CONCRETO ARMADO EMBUTIDA EM ALVENARIA DE VEDAÇÃO UTILIZANDO AÇO CA-60 DE 5,0 MM - MONTAGEM. AF_06/2022</t>
  </si>
  <si>
    <t xml:space="preserve">ARMAÇÃO UTILIZANDO AÇO CA-25 DE 10,0 MM - MONTAGEM. AF_06/2022</t>
  </si>
  <si>
    <t xml:space="preserve">ARMAÇÃO UTILIZANDO AÇO CA-25 DE 12,5 MM - MONTAGEM. AF_06/2022</t>
  </si>
  <si>
    <t xml:space="preserve">ARMAÇÃO UTILIZANDO AÇO CA-25 DE 16,0 MM - MONTAGEM. AF_06/2022</t>
  </si>
  <si>
    <t xml:space="preserve">ARMAÇÃO UTILIZANDO AÇO CA-25 DE 20,0 MM - MONTAGEM. AF_06/2022</t>
  </si>
  <si>
    <t xml:space="preserve">ARMAÇÃO UTILIZANDO AÇO CA-25 DE 25,0 MM - MONTAGEM. AF_06/2022</t>
  </si>
  <si>
    <t xml:space="preserve">ARMAÇÃO UTILIZANDO AÇO CA-25 DE 6,3 MM - MONTAGEM. AF_06/2022</t>
  </si>
  <si>
    <t xml:space="preserve">ARMAÇÃO UTILIZANDO AÇO CA-25 DE 8,0 MM - MONTAGEM. AF_06/2022</t>
  </si>
  <si>
    <t xml:space="preserve">CORTE E DOBRA DE AÇO CA-25, DIÂMETRO DE 10,0 MM. AF_06/2022</t>
  </si>
  <si>
    <t xml:space="preserve">CORTE E DOBRA DE AÇO CA-25, DIÂMETRO DE 12,5 MM. AF_06/2022</t>
  </si>
  <si>
    <t xml:space="preserve">CORTE E DOBRA DE AÇO CA-25, DIÂMETRO DE 16,0 MM. AF_06/2022</t>
  </si>
  <si>
    <t xml:space="preserve">CORTE E DOBRA DE AÇO CA-25, DIÂMETRO DE 20,0 MM. AF_06/2022</t>
  </si>
  <si>
    <t xml:space="preserve">CORTE E DOBRA DE AÇO CA-25, DIÂMETRO DE 25,0 MM. AF_06/2022</t>
  </si>
  <si>
    <t xml:space="preserve">CORTE E DOBRA DE AÇO CA-25, DIÂMETRO DE 6,3 MM. AF_06/2022</t>
  </si>
  <si>
    <t xml:space="preserve">CORTE E DOBRA DE AÇO CA-25, DIÂMETRO DE 8,0 MM. AF_06/2022</t>
  </si>
  <si>
    <t xml:space="preserve">CORTE E DOBRA DE AÇO CA-50, DIÂMETRO DE 10,0 MM. AF_06/2022</t>
  </si>
  <si>
    <t xml:space="preserve">CORTE E DOBRA DE AÇO CA-50, DIÂMETRO DE 12,5 MM. AF_06/2022</t>
  </si>
  <si>
    <t xml:space="preserve">CORTE E DOBRA DE AÇO CA-50, DIÂMETRO DE 16,0 MM. AF_06/2022</t>
  </si>
  <si>
    <t xml:space="preserve">CORTE E DOBRA DE AÇO CA-50, DIÂMETRO DE 20,0 MM. AF_06/2022</t>
  </si>
  <si>
    <t xml:space="preserve">CORTE E DOBRA DE AÇO CA-50, DIÂMETRO DE 25,0 MM. AF_06/2022</t>
  </si>
  <si>
    <t xml:space="preserve">CORTE E DOBRA DE AÇO CA-50, DIÂMETRO DE 32 MM. AF_06/2022</t>
  </si>
  <si>
    <t xml:space="preserve">CORTE E DOBRA DE AÇO CA-50, DIÂMETRO DE 6,3 MM. AF_06/2022</t>
  </si>
  <si>
    <t xml:space="preserve">CORTE E DOBRA DE AÇO CA-50, DIÂMETRO DE 8,0 MM. AF_06/2022</t>
  </si>
  <si>
    <t xml:space="preserve">CORTE E DOBRA DE AÇO CA-60, DIÂMETRO DE 4,2 MM. AF_06/2022</t>
  </si>
  <si>
    <t xml:space="preserve">CORTE E DOBRA DE AÇO CA-60, DIÂMETRO DE 5,0 MM. AF_06/2022</t>
  </si>
  <si>
    <t xml:space="preserve">ARRASAMENTO MECANICO DE ESTACA DE CONCRETO ARMADO, DIAMETROS DE 101 CM A 150 CM. AF_05/2021</t>
  </si>
  <si>
    <t xml:space="preserve">ARRASAMENTO MECANICO DE ESTACA DE CONCRETO ARMADO, DIAMETROS DE 41 CM A 60 CM. AF_05/2021</t>
  </si>
  <si>
    <t xml:space="preserve">ARRASAMENTO MECANICO DE ESTACA DE CONCRETO ARMADO, DIAMETROS DE 61 CM A 80 CM. AF_05/2021</t>
  </si>
  <si>
    <t xml:space="preserve">ARRASAMENTO MECANICO DE ESTACA DE CONCRETO ARMADO, DIAMETROS DE 81 CM A 100 CM. AF_05/2021</t>
  </si>
  <si>
    <t xml:space="preserve">ARRASAMENTO MECANICO DE ESTACA DE CONCRETO ARMADO, DIAMETROS DE ATÉ 40 CM. AF_05/2021</t>
  </si>
  <si>
    <t xml:space="preserve">ARRASAMENTO MECÂNICO DE ESTACA BARRETE DE CONCRETO ARMADO, SEÇÃO DE 0,40 X 2,50 M. AF_05/2021</t>
  </si>
  <si>
    <t xml:space="preserve">ARRASAMENTO MECÂNICO DE ESTACA BARRETE DE CONCRETO ARMADO, SEÇÃO DE 0,60 X 2,50 M. AF_05/2021</t>
  </si>
  <si>
    <t xml:space="preserve">ARRASAMENTO MECÂNICO DE ESTACA BARRETE DE CONCRETO ARMADO, SEÇÃO DE 0,80 X 2,50 M. AF_05/2021</t>
  </si>
  <si>
    <t xml:space="preserve">ARRASAMENTO MECÂNICO DE ESTACA METÁLICA, PERFIL LAMINADO TIPO H - FAMÍLIA 250. AF_05/2021</t>
  </si>
  <si>
    <t xml:space="preserve">ARRASAMENTO MECÂNICO DE ESTACA METÁLICA, PERFIL LAMINADO TIPO H - FAMÍLIA 310. AF_05/2021</t>
  </si>
  <si>
    <t xml:space="preserve">ARRASAMENTO MECÂNICO DE ESTACA METÁLICA, PERFIL LAMINADO TIPO I FAMÍLIA 250. AF_05/2021</t>
  </si>
  <si>
    <t xml:space="preserve">EXECUÇÃO DE PAVIMENTO COM APLICAÇÃO DE CONCRETO ASFÁLTICO, CAMADA DE BINDER - EXCLUSIVE CARGA E TRANSPORTE. AF_10/2025</t>
  </si>
  <si>
    <t xml:space="preserve">EXECUÇÃO DE PAVIMENTO COM APLICAÇÃO DE CONCRETO ASFÁLTICO, CAMADA DE ROLAMENTO - EXCLUSIVE CARGA E TRANSPORTE. AF_10/2025</t>
  </si>
  <si>
    <t xml:space="preserve">FRESAGEM DE PAVIMENTO ASFÁLTICO, COM LARGURA DA VIA MAIOR QUE 10,00 M, EM LOCAIS COM NIVEL ALTO DE INTERFERÊNCIA. AF_10/2025</t>
  </si>
  <si>
    <t xml:space="preserve">FRESAGEM DE PAVIMENTO ASFÁLTICO, COM LARGURA DA VIA MAIOR QUE 10,00 M, EM LOCAIS COM NIVEL BAIXO DE INTERFERÊNCIA. AF_10/2025</t>
  </si>
  <si>
    <t xml:space="preserve">FRESAGEM DE PAVIMENTO ASFÁLTICO, COM LARGURA DA VIA MAIOR QUE 6,00 M E MENOR OU IGUAL 10,00 M, EM LOCAIS COM NIVEL ALTO DE INTERFERÊNCIA. AF_10/2025</t>
  </si>
  <si>
    <t xml:space="preserve">FRESAGEM DE PAVIMENTO ASFÁLTICO, COM LARGURA DA VIA MAIOR QUE 6,00 M E MENOR OU IGUAL 10,00 M, EM LOCAIS COM NIVEL BAIXO DE INTERFERÊNCIA. AF_10/2025</t>
  </si>
  <si>
    <t xml:space="preserve">FRESAGEM DE PAVIMENTO ASFÁLTICO, COM LARGURA DA VIA MENOR OU IGUAL 6,00 M, EM LOCAIS COM NIVEL ALTO DE INTERFERÊNCIA. AF_10/2025</t>
  </si>
  <si>
    <t xml:space="preserve">FRESAGEM DE PAVIMENTO ASFÁLTICO, COM LARGURA DA VIA MENOR OU IGUAL 6,00 M, EM LOCAIS COM NIVEL BAIXO DE INTERFERÊNCIA. AF_10/2025</t>
  </si>
  <si>
    <t xml:space="preserve">ASSENTAMENTO DE TUBO DE PEAD CORRUGADO DE DUPLA PAREDE PARA REDE COLETORA DE ESGOTO, DN 1000 MM, JUNTA ELÁSTICA INTEGRADA (NÃO INCLUI FORNECIMENTO). AF_01/2021</t>
  </si>
  <si>
    <t xml:space="preserve">ASSENTAMENTO DE TUBO DE PEAD CORRUGADO DE DUPLA PAREDE PARA REDE COLETORA DE ESGOTO, DN 1200 MM, JUNTA ELÁSTICA INTEGRADA (NÃO INCLUI FORNECIMENTO). AF_01/2021</t>
  </si>
  <si>
    <t xml:space="preserve">ASSENTAMENTO DE TUBO DE PEAD CORRUGADO DE DUPLA PAREDE PARA REDE COLETORA DE ESGOTO, DN 1500 MM, JUNTA ELÁSTICA INTEGRADA (NÃO INCLUI FORNECIMENTO). AF_01/2021</t>
  </si>
  <si>
    <t xml:space="preserve">ASSENTAMENTO DE TUBO DE PEAD CORRUGADO DE DUPLA PAREDE PARA REDE COLETORA DE ESGOTO, DN 250 MM, JUNTA ELÁSTICA INTEGRADA (NÃO INCLUI FORNECIMENTO). AF_01/2021</t>
  </si>
  <si>
    <t xml:space="preserve">ASSENTAMENTO DE TUBO DE PEAD CORRUGADO DE DUPLA PAREDE PARA REDE COLETORA DE ESGOTO, DN 300 MM, JUNTA ELÁSTICA INTEGRADA (NÃO INCLUI FORNECIMENTO). AF_01/2021</t>
  </si>
  <si>
    <t xml:space="preserve">ASSENTAMENTO DE TUBO DE PEAD CORRUGADO DE DUPLA PAREDE PARA REDE COLETORA DE ESGOTO, DN 450 MM, JUNTA ELÁSTICA INTEGRADA (NÃO INCLUI FORNECIMENTO). AF_01/2021</t>
  </si>
  <si>
    <t xml:space="preserve">ASSENTAMENTO DE TUBO DE PEAD CORRUGADO DE DUPLA PAREDE PARA REDE COLETORA DE ESGOTO, DN 600 MM, JUNTA ELÁSTICA INTEGRADA (NÃO INCLUI FORNECIMENTO). AF_01/2021</t>
  </si>
  <si>
    <t xml:space="preserve">ASSENTAMENTO DE TUBO DE PEAD CORRUGADO DE DUPLA PAREDE PARA REDE COLETORA DE ESGOTO, DN 800 MM, JUNTA ELÁSTICA INTEGRADA (NÃO INCLUI FORNECIMENTO). AF_01/2021</t>
  </si>
  <si>
    <t xml:space="preserve">ASSENTAMENTO DE TUBO DE PEAD CORRUGADO DE DUPLA PAREDE PARA REDE COLETORA DE ESGOTO, DN 900 MM, JUNTA ELÁSTICA INTEGRADA (NÃO INCLUI FORNECIMENTO). AF_01/2021</t>
  </si>
  <si>
    <t xml:space="preserve">ASSENTAMENTO DE TUBO DE PVC CORRUGADO DE DUPLA PAREDE PARA REDE COLETORA DE ESGOTO, DN 150 MM, JUNTA ELÁSTICA (NÃO INCLUI FORNECIMENTO). AF_01/2021</t>
  </si>
  <si>
    <t xml:space="preserve">ASSENTAMENTO DE TUBO DE PVC CORRUGADO DE DUPLA PAREDE PARA REDE COLETORA DE ESGOTO, DN 200 MM, JUNTA ELÁSTICA (NÃO INCLUI FORNECIMENTO). AF_01/2021</t>
  </si>
  <si>
    <t xml:space="preserve">ASSENTAMENTO DE TUBO DE PVC CORRUGADO DE DUPLA PAREDE PARA REDE COLETORA DE ESGOTO, DN 250 MM, JUNTA ELÁSTICA (NÃO INCLUI FORNECIMENTO). AF_01/2021</t>
  </si>
  <si>
    <t xml:space="preserve">ASSENTAMENTO DE TUBO DE PVC CORRUGADO DE DUPLA PAREDE PARA REDE COLETORA DE ESGOTO, DN 300 MM, JUNTA ELÁSTICA (NÃO INCLUI FORNECIMENTO). AF_01/2021</t>
  </si>
  <si>
    <t xml:space="preserve">ASSENTAMENTO DE TUBO DE PVC CORRUGADO DE DUPLA PAREDE PARA REDE COLETORA DE ESGOTO, DN 350 MM, JUNTA ELÁSTICA (NÃO INCLUI FORNECIMENTO). AF_01/2021</t>
  </si>
  <si>
    <t xml:space="preserve">ASSENTAMENTO DE TUBO DE PVC CORRUGADO DE DUPLA PAREDE PARA REDE COLETORA DE ESGOTO, DN 400 MM, JUNTA ELÁSTICA (NÃO INCLUI FORNECIMENTO). AF_01/2021</t>
  </si>
  <si>
    <t xml:space="preserve">ASSENTAMENTO DE TUBO DE PVC PARA REDE COLETORA DE ESGOTO DE PAREDE MACIÇA, DN 100 MM, JUNTA ELÁSTICA (NÃO INCLUI FORNECIMENTO). AF_01/2021</t>
  </si>
  <si>
    <t xml:space="preserve">ASSENTAMENTO DE TUBO DE PVC PARA REDE COLETORA DE ESGOTO DE PAREDE MACIÇA, DN 150 MM, JUNTA ELÁSTICA, (NÃO INCLUI FORNECIMENTO). AF_01/2021</t>
  </si>
  <si>
    <t xml:space="preserve">ASSENTAMENTO DE TUBO DE PVC PARA REDE COLETORA DE ESGOTO DE PAREDE MACIÇA, DN 200 MM, JUNTA ELÁSTICA (NÃO INCLUI FORNECIMENTO). AF_01/2021</t>
  </si>
  <si>
    <t xml:space="preserve">ASSENTAMENTO DE TUBO DE PVC PARA REDE COLETORA DE ESGOTO DE PAREDE MACIÇA, DN 250 MM, JUNTA ELÁSTICA (NÃO INCLUI FORNECIMENTO). AF_01/2021</t>
  </si>
  <si>
    <t xml:space="preserve">ASSENTAMENTO DE TUBO DE PVC PARA REDE COLETORA DE ESGOTO DE PAREDE MACIÇA, DN 300 MM, JUNTA ELÁSTICA (NÃO INCLUI FORNECIMENTO). AF_01/2021</t>
  </si>
  <si>
    <t xml:space="preserve">ASSENTAMENTO DE TUBO DE PVC PARA REDE COLETORA DE ESGOTO DE PAREDE MACIÇA, DN 350 MM, JUNTA ELÁSTICA (NÃO INCLUI FORNECIMENTO). AF_01/2021</t>
  </si>
  <si>
    <t xml:space="preserve">ASSENTAMENTO DE TUBO DE PVC PARA REDE COLETORA DE ESGOTO DE PAREDE MACIÇA, DN 400 MM, JUNTA ELÁSTICA (NÃO INCLUI FORNECIMENTO). AF_01/2021</t>
  </si>
  <si>
    <t xml:space="preserve">JUNTA ARGAMASSADA ENTRE TUBO DN 100 MM E O POÇO DE VISITA/ CAIXA DE CONCRETO OU ALVENARIA EM REDES DE ESGOTO. AF_01/2021</t>
  </si>
  <si>
    <t xml:space="preserve">JUNTA ARGAMASSADA ENTRE TUBO DN 1000 MM E O POÇO DE VISITA/ CAIXA DE CONCRETO OU ALVENARIA EM REDES DE ESGOTO. AF_01/2021</t>
  </si>
  <si>
    <t xml:space="preserve">JUNTA ARGAMASSADA ENTRE TUBO DN 1200 MM E O POÇO DE VISITA/ CAIXA DE CONCRETO OU ALVENARIA EM REDES DE ESGOTO. AF_01/2021</t>
  </si>
  <si>
    <t xml:space="preserve">JUNTA ARGAMASSADA ENTRE TUBO DN 150 MM E O POÇO DE VISITA/ CAIXA DE CONCRETO OU ALVENARIA EM REDES DE ESGOTO. AF_01/2021</t>
  </si>
  <si>
    <t xml:space="preserve">JUNTA ARGAMASSADA ENTRE TUBO DN 1500 MM E O POÇO DE VISITA/ CAIXA DE CONCRETO OU ALVENARIA EM REDES DE ESGOTO. AF_01/2021</t>
  </si>
  <si>
    <t xml:space="preserve">JUNTA ARGAMASSADA ENTRE TUBO DN 200 MM E O POÇO/ CAIXA DE CONCRETO OU ALVENARIA EM REDES DE ESGOTO. AF_01/2021</t>
  </si>
  <si>
    <t xml:space="preserve">JUNTA ARGAMASSADA ENTRE TUBO DN 250 MM E O POÇO DE VISITA/ CAIXA DE CONCRETO OU ALVENARIA EM REDES DE ESGOTO. AF_01/2021</t>
  </si>
  <si>
    <t xml:space="preserve">JUNTA ARGAMASSADA ENTRE TUBO DN 300 MM E O POÇO DE VISITA/ CAIXA DE CONCRETO OU ALVENARIA EM REDES DE ESGOTO. AF_01/2021</t>
  </si>
  <si>
    <t xml:space="preserve">JUNTA ARGAMASSADA ENTRE TUBO DN 350 MM E O POÇO DE VISITA/ CAIXA DE CONCRETO OU ALVENARIA EM REDES DE ESGOTO. AF_01/2021</t>
  </si>
  <si>
    <t xml:space="preserve">JUNTA ARGAMASSADA ENTRE TUBO DN 400 MM E O POÇO DE VISITA/ CAIXA DE CONCRETO OU ALVENARIA EM REDES DE ESGOTO. AF_01/2021</t>
  </si>
  <si>
    <t xml:space="preserve">JUNTA ARGAMASSADA ENTRE TUBO DN 450 MM E O POÇO DE VISITA/ CAIXA DE CONCRETO OU ALVENARIA EM REDES DE ESGOTO. AF_01/2021</t>
  </si>
  <si>
    <t xml:space="preserve">JUNTA ARGAMASSADA ENTRE TUBO DN 600 MM E O POÇO DE VISITA/ CAIXA DE CONCRETO OU ALVENARIA EM REDES DE ESGOTO. AF_01/2021</t>
  </si>
  <si>
    <t xml:space="preserve">JUNTA ARGAMASSADA ENTRE TUBO DN 800 MM E O POÇO DE VISITA/ CAIXA DE CONCRETO OU ALVENARIA EM REDES DE ESGOTO. AF_01/2021</t>
  </si>
  <si>
    <t xml:space="preserve">JUNTA ARGAMASSADA ENTRE TUBO DN 900 MM E O POÇO DE VISITA/ CAIXA DE CONCRETO OU ALVENARIA EM REDES DE ESGOTO. AF_01/2021</t>
  </si>
  <si>
    <t xml:space="preserve">TUBO DE PEAD CORRUGADO DE DUPLA PAREDE PARA REDE COLETORA DE ESGOTO, DN 1000 MM, JUNTA ELÁSTICA INTEGRADA - FORNECIMENTO E ASSENTAMENTO. AF_01/2021</t>
  </si>
  <si>
    <t xml:space="preserve">TUBO DE PEAD CORRUGADO DE DUPLA PAREDE PARA REDE COLETORA DE ESGOTO, DN 1200 MM, JUNTA ELÁSTICA INTEGRADA - FORNECIMENTO E ASSENTAMENTO. AF_01/2021</t>
  </si>
  <si>
    <t xml:space="preserve">TUBO DE PEAD CORRUGADO DE DUPLA PAREDE PARA REDE COLETORA DE ESGOTO, DN 250 MM, JUNTA ELÁSTICA INTEGRADA - FORNECIMENTO E ASSENTAMENTO. AF_01/2021</t>
  </si>
  <si>
    <t xml:space="preserve">TUBO DE PEAD CORRUGADO DE DUPLA PAREDE PARA REDE COLETORA DE ESGOTO, DN 300 MM, JUNTA ELÁSTICA INTEGRADA - FORNECIMENTO E ASSENTAMENTO. AF_01/2021</t>
  </si>
  <si>
    <t xml:space="preserve">TUBO DE PEAD CORRUGADO DE DUPLA PAREDE PARA REDE COLETORA DE ESGOTO, DN 600 MM, JUNTA ELÁSTICA INTEGRADA - FORNECIMENTO E ASSENTAMENTO. AF_01/2021</t>
  </si>
  <si>
    <t xml:space="preserve">TUBO DE PEAD CORRUGADO DE DUPLA PAREDE PARA REDE COLETORA DE ESGOTO, DN 800 MM, JUNTA ELÁSTICA INTEGRADA - FORNECIMENTO E ASSENTAMENTO. AF_01/2021</t>
  </si>
  <si>
    <t xml:space="preserve">TUBO DE PVC BRANCO PARA REDE COLETORA DE ESGOTO CONDOMINIAL DE PAREDE MACIÇA, DN 100 MM, JUNTA ELÁSTICA - FORNECIMENTO E ASSENTAMENTO. AF_01/2021</t>
  </si>
  <si>
    <t xml:space="preserve">TUBO DE PVC CORRUGADO DE DUPLA PAREDE PARA REDE COLETORA DE ESGOTO, DN 150 MM, JUNTA ELÁSTICA - FORNECIMENTO E ASSENTAMENTO. AF_01/2021</t>
  </si>
  <si>
    <t xml:space="preserve">TUBO DE PVC CORRUGADO DE DUPLA PAREDE PARA REDE COLETORA DE ESGOTO, DN 200 MM, JUNTA ELÁSTICA - FORNECIMENTO E ASSENTAMENTO. AF_01/2021</t>
  </si>
  <si>
    <t xml:space="preserve">TUBO DE PVC CORRUGADO DE DUPLA PAREDE PARA REDE COLETORA DE ESGOTO, DN 250 MM, JUNTA ELÁSTICA - FORNECIMENTO E ASSENTAMENTO. AF_01/2021</t>
  </si>
  <si>
    <t xml:space="preserve">TUBO DE PVC CORRUGADO DE DUPLA PAREDE PARA REDE COLETORA DE ESGOTO, DN 300 MM, JUNTA ELÁSTICA - FORNECIMENTO E ASSENTAMENTO. AF_01/2021</t>
  </si>
  <si>
    <t xml:space="preserve">TUBO DE PVC CORRUGADO DE DUPLA PAREDE PARA REDE COLETORA DE ESGOTO, DN 350 MM, JUNTA ELÁSTICA - FORNECIMENTO E ASSENTAMENTO. AF_01/2021</t>
  </si>
  <si>
    <t xml:space="preserve">TUBO DE PVC CORRUGADO DE DUPLA PAREDE PARA REDE COLETORA DE ESGOTO, DN 400 MM, JUNTA ELÁSTICA - FORNECIMENTO E ASSENTAMENTO. AF_01/2021</t>
  </si>
  <si>
    <t xml:space="preserve">TUBO DE PVC PARA REDE COLETORA DE ESGOTO DE PAREDE MACIÇA, DN 100 MM, JUNTA ELÁSTICA - FORNECIMENTO E ASSENTAMENTO. AF_01/2021</t>
  </si>
  <si>
    <t xml:space="preserve">TUBO DE PVC PARA REDE COLETORA DE ESGOTO DE PAREDE MACIÇA, DN 150 MM, JUNTA ELÁSTICA - FORNECIMENTO E ASSENTAMENTO. AF_01/2021</t>
  </si>
  <si>
    <t xml:space="preserve">TUBO DE PVC PARA REDE COLETORA DE ESGOTO DE PAREDE MACIÇA, DN 200 MM, JUNTA ELÁSTICA - FORNECIMENTO E ASSENTAMENTO. AF_01/2021</t>
  </si>
  <si>
    <t xml:space="preserve">TUBO DE PVC PARA REDE COLETORA DE ESGOTO DE PAREDE MACIÇA, DN 250 MM, JUNTA ELÁSTICA - FORNECIMENTO E ASSENTAMENTO. AF_01/2021</t>
  </si>
  <si>
    <t xml:space="preserve">TUBO DE PVC PARA REDE COLETORA DE ESGOTO DE PAREDE MACIÇA, DN 300 MM, JUNTA ELÁSTICA, FORNECIMENTO E ASSENTAMENTO. AF_01/2021</t>
  </si>
  <si>
    <t xml:space="preserve">TUBO DE PVC PARA REDE COLETORA DE ESGOTO DE PAREDE MACIÇA, DN 350 MM, JUNTA ELÁSTICA - FORNECIMENTO E ASSENTAMENTO. AF_01/2021</t>
  </si>
  <si>
    <t xml:space="preserve">TUBO DE PVC PARA REDE COLETORA DE ESGOTO DE PAREDE MACIÇA, DN 400 MM, JUNTA ELÁSTICA FORNECIMENTO E ASSENTAMENTO. AF_01/2021</t>
  </si>
  <si>
    <t xml:space="preserve">ASSENTAMENTO DE CONEXÃO 2 ACESSOS ALINHADOS DE FERRO FUNDIDO PARA REDE DE ÁGUA, DN 100, JUNTA ELÁSTICA, INSTALADO EM LOCAL COM NÍVEL ALTO DE INTERFERÊNCIAS (NÃO INCLUI FORNECIMENTO). AF_05/2024</t>
  </si>
  <si>
    <t xml:space="preserve">ASSENTAMENTO DE CONEXÃO 2 ACESSOS ALINHADOS DE FERRO FUNDIDO PARA REDE DE ÁGUA, DN 100, JUNTA ELÁSTICA, INSTALADO EM LOCAL COM NÍVEL BAIXO DE INTERFERÊNCIAS (NÃO INCLUI FORNECIMENTO). AF_05/2024</t>
  </si>
  <si>
    <t xml:space="preserve">ASSENTAMENTO DE CONEXÃO 2 ACESSOS ALINHADOS DE FERRO FUNDIDO PARA REDE DE ÁGUA, DN 1000, JUNTA ELÁSTICA, INSTALADO EM LOCAL COM NÍVEL ALTO DE INTERFERÊNCIAS (NÃO INCLUI FORNECIMENTO). AF_05/2024</t>
  </si>
  <si>
    <t xml:space="preserve">ASSENTAMENTO DE CONEXÃO 2 ACESSOS ALINHADOS DE FERRO FUNDIDO PARA REDE DE ÁGUA, DN 1000, JUNTA ELÁSTICA, INSTALADO EM LOCAL COM NÍVEL BAIXO DE INTERFERÊNCIAS (NÃO INCLUI FORNECIMENTO). AF_05/2024</t>
  </si>
  <si>
    <t xml:space="preserve">ASSENTAMENTO DE CONEXÃO 2 ACESSOS ALINHADOS DE FERRO FUNDIDO PARA REDE DE ÁGUA, DN 1200, JUNTA ELÁSTICA, INSTALADO EM LOCAL COM NÍVEL ALTO DE INTERFERÊNCIAS (NÃO INCLUI FORNECIMENTO). AF_05/2024</t>
  </si>
  <si>
    <t xml:space="preserve">ASSENTAMENTO DE CONEXÃO 2 ACESSOS ALINHADOS DE FERRO FUNDIDO PARA REDE DE ÁGUA, DN 1200, JUNTA ELÁSTICA, INSTALADO EM LOCAL COM NÍVEL BAIXO DE INTERFERÊNCIAS (NÃO INCLUI FORNECIMENTO). AF_05/2024</t>
  </si>
  <si>
    <t xml:space="preserve">ASSENTAMENTO DE CONEXÃO 2 ACESSOS ALINHADOS DE FERRO FUNDIDO PARA REDE DE ÁGUA, DN 150, JUNTA ELÁSTICA, INSTALADO EM LOCAL COM NÍVEL ALTO DE INTERFERÊNCIAS (NÃO INCLUI FORNECIMENTO). AF_05/2024</t>
  </si>
  <si>
    <t xml:space="preserve">ASSENTAMENTO DE CONEXÃO 2 ACESSOS ALINHADOS DE FERRO FUNDIDO PARA REDE DE ÁGUA, DN 150, JUNTA ELÁSTICA, INSTALADO EM LOCAL COM NÍVEL BAIXO DE INTERFERÊNCIAS (NÃO INCLUI FORNECIMENTO). AF_05/2024</t>
  </si>
  <si>
    <t xml:space="preserve">ASSENTAMENTO DE CONEXÃO 2 ACESSOS ALINHADOS DE FERRO FUNDIDO PARA REDE DE ÁGUA, DN 200, JUNTA ELÁSTICA, INSTALADO EM LOCAL COM NÍVEL ALTO DE INTERFERÊNCIAS (NÃO INCLUI FORNECIMENTO). AF_05/2024</t>
  </si>
  <si>
    <t xml:space="preserve">ASSENTAMENTO DE CONEXÃO 2 ACESSOS ALINHADOS DE FERRO FUNDIDO PARA REDE DE ÁGUA, DN 200, JUNTA ELÁSTICA, INSTALADO EM LOCAL COM NÍVEL BAIXO DE INTERFERÊNCIAS (NÃO INCLUI FORNECIMENTO). AF_05/2024</t>
  </si>
  <si>
    <t xml:space="preserve">ASSENTAMENTO DE CONEXÃO 2 ACESSOS ALINHADOS DE FERRO FUNDIDO PARA REDE DE ÁGUA, DN 250, JUNTA ELÁSTICA, INSTALADO EM LOCAL COM NÍVEL ALTO DE INTERFERÊNCIAS (NÃO INCLUI FORNECIMENTO). AF_05/2024</t>
  </si>
  <si>
    <t xml:space="preserve">ASSENTAMENTO DE CONEXÃO 2 ACESSOS ALINHADOS DE FERRO FUNDIDO PARA REDE DE ÁGUA, DN 250, JUNTA ELÁSTICA, INSTALADO EM LOCAL COM NÍVEL BAIXO DE INTERFERÊNCIAS (NÃO INCLUI FORNECIMENTO). AF_05/2024</t>
  </si>
  <si>
    <t xml:space="preserve">ASSENTAMENTO DE CONEXÃO 2 ACESSOS ALINHADOS DE FERRO FUNDIDO PARA REDE DE ÁGUA, DN 300, JUNTA ELÁSTICA, INSTALADO EM LOCAL COM NÍVEL ALTO DE INTERFERÊNCIAS (NÃO INCLUI FORNECIMENTO). AF_05/2024</t>
  </si>
  <si>
    <t xml:space="preserve">ASSENTAMENTO DE CONEXÃO 2 ACESSOS ALINHADOS DE FERRO FUNDIDO PARA REDE DE ÁGUA, DN 300, JUNTA ELÁSTICA, INSTALADO EM LOCAL COM NÍVEL BAIXO DE INTERFERÊNCIAS (NÃO INCLUI FORNECIMENTO). AF_05/2024</t>
  </si>
  <si>
    <t xml:space="preserve">ASSENTAMENTO DE CONEXÃO 2 ACESSOS ALINHADOS DE FERRO FUNDIDO PARA REDE DE ÁGUA, DN 350, JUNTA ELÁSTICA, INSTALADO EM LOCAL COM NÍVEL ALTO DE INTERFERÊNCIAS (NÃO INCLUI FORNECIMENTO). AF_05/2024</t>
  </si>
  <si>
    <t xml:space="preserve">ASSENTAMENTO DE CONEXÃO 2 ACESSOS ALINHADOS DE FERRO FUNDIDO PARA REDE DE ÁGUA, DN 350, JUNTA ELÁSTICA, INSTALADO EM LOCAL COM NÍVEL BAIXO DE INTERFERÊNCIAS (NÃO INCLUI FORNECIMENTO). AF_05/2024</t>
  </si>
  <si>
    <t xml:space="preserve">ASSENTAMENTO DE CONEXÃO 2 ACESSOS ALINHADOS DE FERRO FUNDIDO PARA REDE DE ÁGUA, DN 400, JUNTA ELÁSTICA, INSTALADO EM LOCAL COM NÍVEL ALTO DE INTERFERÊNCIAS (NÃO INCLUI FORNECIMENTO). AF_05/2024</t>
  </si>
  <si>
    <t xml:space="preserve">ASSENTAMENTO DE CONEXÃO 2 ACESSOS ALINHADOS DE FERRO FUNDIDO PARA REDE DE ÁGUA, DN 400, JUNTA ELÁSTICA, INSTALADO EM LOCAL COM NÍVEL BAIXO DE INTERFERÊNCIAS (NÃO INCLUI FORNECIMENTO). AF_05/2024</t>
  </si>
  <si>
    <t xml:space="preserve">ASSENTAMENTO DE CONEXÃO 2 ACESSOS ALINHADOS DE FERRO FUNDIDO PARA REDE DE ÁGUA, DN 450, JUNTA ELÁSTICA, INSTALADO EM LOCAL COM NÍVEL ALTO DE INTERFERÊNCIAS (NÃO INCLUI FORNECIMENTO). AF_05/2024</t>
  </si>
  <si>
    <t xml:space="preserve">ASSENTAMENTO DE CONEXÃO 2 ACESSOS ALINHADOS DE FERRO FUNDIDO PARA REDE DE ÁGUA, DN 450, JUNTA ELÁSTICA, INSTALADO EM LOCAL COM NÍVEL BAIXO DE INTERFERÊNCIAS (NÃO INCLUI FORNECIMENTO). AF_05/2024</t>
  </si>
  <si>
    <t xml:space="preserve">ASSENTAMENTO DE CONEXÃO 2 ACESSOS ALINHADOS DE FERRO FUNDIDO PARA REDE DE ÁGUA, DN 500, JUNTA ELÁSTICA, INSTALADO EM LOCAL COM NÍVEL ALTO DE INTERFERÊNCIAS (NÃO INCLUI FORNECIMENTO). AF_05/2024</t>
  </si>
  <si>
    <t xml:space="preserve">ASSENTAMENTO DE CONEXÃO 2 ACESSOS ALINHADOS DE FERRO FUNDIDO PARA REDE DE ÁGUA, DN 500, JUNTA ELÁSTICA, INSTALADO EM LOCAL COM NÍVEL BAIXO DE INTERFERÊNCIAS (NÃO INCLUI FORNECIMENTO). AF_05/2024</t>
  </si>
  <si>
    <t xml:space="preserve">ASSENTAMENTO DE CONEXÃO 2 ACESSOS ALINHADOS DE FERRO FUNDIDO PARA REDE DE ÁGUA, DN 600, JUNTA ELÁSTICA, INSTALADO EM LOCAL COM NÍVEL ALTO DE INTERFERÊNCIAS (NÃO INCLUI FORNECIMENTO). AF_05/2024</t>
  </si>
  <si>
    <t xml:space="preserve">ASSENTAMENTO DE CONEXÃO 2 ACESSOS ALINHADOS DE FERRO FUNDIDO PARA REDE DE ÁGUA, DN 600, JUNTA ELÁSTICA, INSTALADO EM LOCAL COM NÍVEL BAIXO DE INTERFERÊNCIAS (NÃO INCLUI FORNECIMENTO). AF_05/2024</t>
  </si>
  <si>
    <t xml:space="preserve">ASSENTAMENTO DE CONEXÃO 2 ACESSOS ALINHADOS DE FERRO FUNDIDO PARA REDE DE ÁGUA, DN 700, JUNTA ELÁSTICA, INSTALADO EM LOCAL COM NÍVEL ALTO DE INTERFERÊNCIAS (NÃO INCLUI FORNECIMENTO). AF_05/2024</t>
  </si>
  <si>
    <t xml:space="preserve">ASSENTAMENTO DE CONEXÃO 2 ACESSOS ALINHADOS DE FERRO FUNDIDO PARA REDE DE ÁGUA, DN 700, JUNTA ELÁSTICA, INSTALADO EM LOCAL COM NÍVEL BAIXO DE INTERFERÊNCIAS (NÃO INCLUI FORNECIMENTO). AF_05/2024</t>
  </si>
  <si>
    <t xml:space="preserve">ASSENTAMENTO DE CONEXÃO 2 ACESSOS ALINHADOS DE FERRO FUNDIDO PARA REDE DE ÁGUA, DN 80, JUNTA ELÁSTICA, INSTALADO EM LOCAL COM NÍVEL ALTO DE INTERFERÊNCIAS (NÃO INCLUI FORNECIMENTO). AF_05/2024</t>
  </si>
  <si>
    <t xml:space="preserve">ASSENTAMENTO DE CONEXÃO 2 ACESSOS ALINHADOS DE FERRO FUNDIDO PARA REDE DE ÁGUA, DN 80, JUNTA ELÁSTICA, INSTALADO EM LOCAL COM NÍVEL BAIXO DE INTERFERÊNCIAS (NÃO INCLUI FORNECIMENTO). AF_05/2024</t>
  </si>
  <si>
    <t xml:space="preserve">ASSENTAMENTO DE CONEXÃO 2 ACESSOS ALINHADOS DE FERRO FUNDIDO PARA REDE DE ÁGUA, DN 800, JUNTA ELÁSTICA, INSTALADO EM LOCAL COM NÍVEL ALTO DE INTERFERÊNCIAS (NÃO INCLUI FORNECIMENTO). AF_05/2024</t>
  </si>
  <si>
    <t xml:space="preserve">ASSENTAMENTO DE CONEXÃO 2 ACESSOS ALINHADOS DE FERRO FUNDIDO PARA REDE DE ÁGUA, DN 800, JUNTA ELÁSTICA, INSTALADO EM LOCAL COM NÍVEL BAIXO DE INTERFERÊNCIAS (NÃO INCLUI FORNECIMENTO). AF_05/2024</t>
  </si>
  <si>
    <t xml:space="preserve">ASSENTAMENTO DE CONEXÃO 2 ACESSOS ALINHADOS DE FERRO FUNDIDO PARA REDE DE ÁGUA, DN 900, JUNTA ELÁSTICA, INSTALADO EM LOCAL COM NÍVEL ALTO DE INTERFERÊNCIAS (NÃO INCLUI FORNECIMENTO). AF_05/2024</t>
  </si>
  <si>
    <t xml:space="preserve">ASSENTAMENTO DE CONEXÃO 2 ACESSOS ALINHADOS DE FERRO FUNDIDO PARA REDE DE ÁGUA, DN 900, JUNTA ELÁSTICA, INSTALADO EM LOCAL COM NÍVEL BAIXO DE INTERFERÊNCIAS (NÃO INCLUI FORNECIMENTO). AF_05/2024</t>
  </si>
  <si>
    <t xml:space="preserve">ASSENTAMENTO DE CONEXÃO 2 ACESSOS ALINHADOS DE PVC PBA PARA REDE DE ÁGUA, DN 100, JUNTA ELÁSTICA INTEGRADA, INSTALADO EM LOCAL COM NÍVEL ALTO DE INTERFERÊNCIAS (NÃO INCLUI FORNECIMENTO). AF_05/2024</t>
  </si>
  <si>
    <t xml:space="preserve">ASSENTAMENTO DE CONEXÃO 2 ACESSOS ALINHADOS DE PVC PBA PARA REDE DE ÁGUA, DN 100, JUNTA ELÁSTICA INTEGRADA, INSTALADO EM LOCAL COM NÍVEL BAIXO DE INTERFERÊNCIAS (NÃO INCLUI FORNECIMENTO). AF_05/2024</t>
  </si>
  <si>
    <t xml:space="preserve">ASSENTAMENTO DE CONEXÃO 2 ACESSOS ALINHADOS DE PVC PBA PARA REDE DE ÁGUA, DN 50, JUNTA ELÁSTICA INTEGRADA, INSTALADO EM LOCAL COM NÍVEL ALTO DE INTERFERÊNCIAS (NÃO INCLUI FORNECIMENTO). AF_05/2024</t>
  </si>
  <si>
    <t xml:space="preserve">ASSENTAMENTO DE CONEXÃO 2 ACESSOS ALINHADOS DE PVC PBA PARA REDE DE ÁGUA, DN 50, JUNTA ELÁSTICA INTEGRADA, INSTALADO EM LOCAL COM NÍVEL BAIXO DE INTERFERÊNCIAS (NÃO INCLUI FORNECIMENTO). AF_05/2024</t>
  </si>
  <si>
    <t xml:space="preserve">ASSENTAMENTO DE CONEXÃO 2 ACESSOS ALINHADOS DE PVC PBA PARA REDE DE ÁGUA, DN 75, JUNTA ELÁSTICA INTEGRADA, INSTALADO EM LOCAL COM NÍVEL ALTO DE INTERFERÊNCIAS (NÃO INCLUI FORNECIMENTO). AF_05/2024</t>
  </si>
  <si>
    <t xml:space="preserve">ASSENTAMENTO DE CONEXÃO 2 ACESSOS ALINHADOS DE PVC PBA PARA REDE DE ÁGUA, DN 75, JUNTA ELÁSTICA INTEGRADA, INSTALADO EM LOCAL COM NÍVEL BAIXO DE INTERFERÊNCIAS (NÃO INCLUI FORNECIMENTO). AF_05/2024</t>
  </si>
  <si>
    <t xml:space="preserve">ASSENTAMENTO DE CONEXÃO 2 ACESSOS INCLINADOS DE FERRO FUNDIDO PARA REDE DE ÁGUA, DN 100, JUNTA ELÁSTICA, INSTALADO EM LOCAL COM NÍVEL ALTO DE INTERFERÊNCIAS (NÃO INCLUI FORNECIMENTO). AF_05/2024</t>
  </si>
  <si>
    <t xml:space="preserve">ASSENTAMENTO DE CONEXÃO 2 ACESSOS INCLINADOS DE FERRO FUNDIDO PARA REDE DE ÁGUA, DN 100, JUNTA ELÁSTICA, INSTALADO EM LOCAL COM NÍVEL BAIXO DE INTERFERÊNCIAS (NÃO INCLUI FORNECIMENTO). AF_05/2024</t>
  </si>
  <si>
    <t xml:space="preserve">ASSENTAMENTO DE CONEXÃO 2 ACESSOS INCLINADOS DE FERRO FUNDIDO PARA REDE DE ÁGUA, DN 1000, JUNTA ELÁSTICA, INSTALADO EM LOCAL COM NÍVEL ALTO DE INTERFERÊNCIAS (NÃO INCLUI FORNECIMENTO). AF_05/2024</t>
  </si>
  <si>
    <t xml:space="preserve">ASSENTAMENTO DE CONEXÃO 2 ACESSOS INCLINADOS DE FERRO FUNDIDO PARA REDE DE ÁGUA, DN 1000, JUNTA ELÁSTICA, INSTALADO EM LOCAL COM NÍVEL BAIXO DE INTERFERÊNCIAS (NÃO INCLUI FORNECIMENTO). AF_05/2024</t>
  </si>
  <si>
    <t xml:space="preserve">ASSENTAMENTO DE CONEXÃO 2 ACESSOS INCLINADOS DE FERRO FUNDIDO PARA REDE DE ÁGUA, DN 1200, JUNTA ELÁSTICA, INSTALADO EM LOCAL COM NÍVEL ALTO DE INTERFERÊNCIAS (NÃO INCLUI FORNECIMENTO). AF_05/2024</t>
  </si>
  <si>
    <t xml:space="preserve">ASSENTAMENTO DE CONEXÃO 2 ACESSOS INCLINADOS DE FERRO FUNDIDO PARA REDE DE ÁGUA, DN 1200, JUNTA ELÁSTICA, INSTALADO EM LOCAL COM NÍVEL BAIXO DE INTERFERÊNCIAS (NÃO INCLUI FORNECIMENTO). AF_05/2024</t>
  </si>
  <si>
    <t xml:space="preserve">ASSENTAMENTO DE CONEXÃO 2 ACESSOS INCLINADOS DE FERRO FUNDIDO PARA REDE DE ÁGUA, DN 150, JUNTA ELÁSTICA, INSTALADO EM LOCAL COM NÍVEL ALTO DE INTERFERÊNCIAS (NÃO INCLUI FORNECIMENTO). AF_05/2024</t>
  </si>
  <si>
    <t xml:space="preserve">ASSENTAMENTO DE CONEXÃO 2 ACESSOS INCLINADOS DE FERRO FUNDIDO PARA REDE DE ÁGUA, DN 150, JUNTA ELÁSTICA, INSTALADO EM LOCAL COM NÍVEL BAIXO DE INTERFERÊNCIAS (NÃO INCLUI FORNECIMENTO). AF_05/2024</t>
  </si>
  <si>
    <t xml:space="preserve">ASSENTAMENTO DE CONEXÃO 2 ACESSOS INCLINADOS DE FERRO FUNDIDO PARA REDE DE ÁGUA, DN 200, JUNTA ELÁSTICA, INSTALADO EM LOCAL COM NÍVEL ALTO DE INTERFERÊNCIAS (NÃO INCLUI FORNECIMENTO). AF_05/2024</t>
  </si>
  <si>
    <t xml:space="preserve">ASSENTAMENTO DE CONEXÃO 2 ACESSOS INCLINADOS DE FERRO FUNDIDO PARA REDE DE ÁGUA, DN 200, JUNTA ELÁSTICA, INSTALADO EM LOCAL COM NÍVEL BAIXO DE INTERFERÊNCIAS (NÃO INCLUI FORNECIMENTO). AF_05/2024</t>
  </si>
  <si>
    <t xml:space="preserve">ASSENTAMENTO DE CONEXÃO 2 ACESSOS INCLINADOS DE FERRO FUNDIDO PARA REDE DE ÁGUA, DN 250, JUNTA ELÁSTICA, INSTALADO EM LOCAL COM NÍVEL ALTO DE INTERFERÊNCIAS (NÃO INCLUI FORNECIMENTO). AF_05/2024</t>
  </si>
  <si>
    <t xml:space="preserve">ASSENTAMENTO DE CONEXÃO 2 ACESSOS INCLINADOS DE FERRO FUNDIDO PARA REDE DE ÁGUA, DN 250, JUNTA ELÁSTICA, INSTALADO EM LOCAL COM NÍVEL BAIXO DE INTERFERÊNCIAS (NÃO INCLUI FORNECIMENTO). AF_05/2024</t>
  </si>
  <si>
    <t xml:space="preserve">ASSENTAMENTO DE CONEXÃO 2 ACESSOS INCLINADOS DE FERRO FUNDIDO PARA REDE DE ÁGUA, DN 300, JUNTA ELÁSTICA, INSTALADO EM LOCAL COM NÍVEL ALTO DE INTERFERÊNCIAS (NÃO INCLUI FORNECIMENTO). AF_05/2024</t>
  </si>
  <si>
    <t xml:space="preserve">ASSENTAMENTO DE CONEXÃO 2 ACESSOS INCLINADOS DE FERRO FUNDIDO PARA REDE DE ÁGUA, DN 300, JUNTA ELÁSTICA, INSTALADO EM LOCAL COM NÍVEL BAIXO DE INTERFERÊNCIAS (NÃO INCLUI FORNECIMENTO). AF_05/2024</t>
  </si>
  <si>
    <t xml:space="preserve">ASSENTAMENTO DE CONEXÃO 2 ACESSOS INCLINADOS DE FERRO FUNDIDO PARA REDE DE ÁGUA, DN 350, JUNTA ELÁSTICA, INSTALADO EM LOCAL COM NÍVEL ALTO DE INTERFERÊNCIAS (NÃO INCLUI FORNECIMENTO). AF_05/2024</t>
  </si>
  <si>
    <t xml:space="preserve">ASSENTAMENTO DE CONEXÃO 2 ACESSOS INCLINADOS DE FERRO FUNDIDO PARA REDE DE ÁGUA, DN 350, JUNTA ELÁSTICA, INSTALADO EM LOCAL COM NÍVEL BAIXO DE INTERFERÊNCIAS (NÃO INCLUI FORNECIMENTO). AF_05/2024</t>
  </si>
  <si>
    <t xml:space="preserve">ASSENTAMENTO DE CONEXÃO 2 ACESSOS INCLINADOS DE FERRO FUNDIDO PARA REDE DE ÁGUA, DN 400, JUNTA ELÁSTICA, INSTALADO EM LOCAL COM NÍVEL ALTO DE INTERFERÊNCIAS (NÃO INCLUI FORNECIMENTO). AF_05/2024</t>
  </si>
  <si>
    <t xml:space="preserve">ASSENTAMENTO DE CONEXÃO 2 ACESSOS INCLINADOS DE FERRO FUNDIDO PARA REDE DE ÁGUA, DN 400, JUNTA ELÁSTICA, INSTALADO EM LOCAL COM NÍVEL BAIXO DE INTERFERÊNCIAS (NÃO INCLUI FORNECIMENTO). AF_05/2024</t>
  </si>
  <si>
    <t xml:space="preserve">ASSENTAMENTO DE CONEXÃO 2 ACESSOS INCLINADOS DE FERRO FUNDIDO PARA REDE DE ÁGUA, DN 450, JUNTA ELÁSTICA, INSTALADO EM LOCAL COM NÍVEL ALTO DE INTERFERÊNCIAS (NÃO INCLUI FORNECIMENTO). AF_05/2024</t>
  </si>
  <si>
    <t xml:space="preserve">ASSENTAMENTO DE CONEXÃO 2 ACESSOS INCLINADOS DE FERRO FUNDIDO PARA REDE DE ÁGUA, DN 450, JUNTA ELÁSTICA, INSTALADO EM LOCAL COM NÍVEL BAIXO DE INTERFERÊNCIAS (NÃO INCLUI FORNECIMENTO). AF_05/2024</t>
  </si>
  <si>
    <t xml:space="preserve">ASSENTAMENTO DE CONEXÃO 2 ACESSOS INCLINADOS DE FERRO FUNDIDO PARA REDE DE ÁGUA, DN 500, JUNTA ELÁSTICA, INSTALADO EM LOCAL COM NÍVEL ALTO DE INTERFERÊNCIAS (NÃO INCLUI FORNECIMENTO). AF_05/2024</t>
  </si>
  <si>
    <t xml:space="preserve">ASSENTAMENTO DE CONEXÃO 2 ACESSOS INCLINADOS DE FERRO FUNDIDO PARA REDE DE ÁGUA, DN 500, JUNTA ELÁSTICA, INSTALADO EM LOCAL COM NÍVEL BAIXO DE INTERFERÊNCIAS (NÃO INCLUI FORNECIMENTO). AF_05/2024</t>
  </si>
  <si>
    <t xml:space="preserve">ASSENTAMENTO DE CONEXÃO 2 ACESSOS INCLINADOS DE FERRO FUNDIDO PARA REDE DE ÁGUA, DN 600, JUNTA ELÁSTICA, INSTALADO EM LOCAL COM NÍVEL ALTO DE INTERFERÊNCIAS (NÃO INCLUI FORNECIMENTO). AF_05/2024</t>
  </si>
  <si>
    <t xml:space="preserve">ASSENTAMENTO DE CONEXÃO 2 ACESSOS INCLINADOS DE FERRO FUNDIDO PARA REDE DE ÁGUA, DN 600, JUNTA ELÁSTICA, INSTALADO EM LOCAL COM NÍVEL BAIXO DE INTERFERÊNCIAS (NÃO INCLUI FORNECIMENTO). AF_05/2024</t>
  </si>
  <si>
    <t xml:space="preserve">ASSENTAMENTO DE CONEXÃO 2 ACESSOS INCLINADOS DE FERRO FUNDIDO PARA REDE DE ÁGUA, DN 700, JUNTA ELÁSTICA, INSTALADO EM LOCAL COM NÍVEL ALTO DE INTERFERÊNCIAS (NÃO INCLUI FORNECIMENTO). AF_05/2024</t>
  </si>
  <si>
    <t xml:space="preserve">ASSENTAMENTO DE CONEXÃO 2 ACESSOS INCLINADOS DE FERRO FUNDIDO PARA REDE DE ÁGUA, DN 700, JUNTA ELÁSTICA, INSTALADO EM LOCAL COM NÍVEL BAIXO DE INTERFERÊNCIAS (NÃO INCLUI FORNECIMENTO). AF_05/2024</t>
  </si>
  <si>
    <t xml:space="preserve">ASSENTAMENTO DE CONEXÃO 2 ACESSOS INCLINADOS DE FERRO FUNDIDO PARA REDE DE ÁGUA, DN 80, JUNTA ELÁSTICA, INSTALADO EM LOCAL COM NÍVEL ALTO DE INTERFERÊNCIAS (NÃO INCLUI FORNECIMENTO). AF_05/2024</t>
  </si>
  <si>
    <t xml:space="preserve">ASSENTAMENTO DE CONEXÃO 2 ACESSOS INCLINADOS DE FERRO FUNDIDO PARA REDE DE ÁGUA, DN 80, JUNTA ELÁSTICA, INSTALADO EM LOCAL COM NÍVEL BAIXO DE INTERFERÊNCIAS (NÃO INCLUI FORNECIMENTO). AF_05/2024</t>
  </si>
  <si>
    <t xml:space="preserve">ASSENTAMENTO DE CONEXÃO 2 ACESSOS INCLINADOS DE FERRO FUNDIDO PARA REDE DE ÁGUA, DN 800, JUNTA ELÁSTICA, INSTALADO EM LOCAL COM NÍVEL ALTO DE INTERFERÊNCIAS (NÃO INCLUI FORNECIMENTO). AF_05/2024</t>
  </si>
  <si>
    <t xml:space="preserve">ASSENTAMENTO DE CONEXÃO 2 ACESSOS INCLINADOS DE FERRO FUNDIDO PARA REDE DE ÁGUA, DN 800, JUNTA ELÁSTICA, INSTALADO EM LOCAL COM NÍVEL BAIXO DE INTERFERÊNCIAS (NÃO INCLUI FORNECIMENTO). AF_05/2024</t>
  </si>
  <si>
    <t xml:space="preserve">ASSENTAMENTO DE CONEXÃO 2 ACESSOS INCLINADOS DE FERRO FUNDIDO PARA REDE DE ÁGUA, DN 900, JUNTA ELÁSTICA, INSTALADO EM LOCAL COM NÍVEL ALTO DE INTERFERÊNCIAS (NÃO INCLUI FORNECIMENTO). AF_05/2024</t>
  </si>
  <si>
    <t xml:space="preserve">ASSENTAMENTO DE CONEXÃO 2 ACESSOS INCLINADOS DE FERRO FUNDIDO PARA REDE DE ÁGUA, DN 900, JUNTA ELÁSTICA, INSTALADO EM LOCAL COM NÍVEL BAIXO DE INTERFERÊNCIAS (NÃO INCLUI FORNECIMENTO). AF_05/2024</t>
  </si>
  <si>
    <t xml:space="preserve">ASSENTAMENTO DE CONEXÃO 2 ACESSOS INCLINADOS DE PVC PBA PARA REDE DE ÁGUA, DN 100, JUNTA ELÁSTICA INTEGRADA, INSTALADO EM LOCAL COM NÍVEL ALTO DE INTERFERÊNCIAS (NÃO INCLUI FORNECIMENTO). AF_05/2024</t>
  </si>
  <si>
    <t xml:space="preserve">ASSENTAMENTO DE CONEXÃO 2 ACESSOS INCLINADOS DE PVC PBA PARA REDE DE ÁGUA, DN 100, JUNTA ELÁSTICA INTEGRADA, INSTALADO EM LOCAL COM NÍVEL BAIXO DE INTERFERÊNCIAS (NÃO INCLUI FORNECIMENTO). AF_05/2024</t>
  </si>
  <si>
    <t xml:space="preserve">ASSENTAMENTO DE CONEXÃO 2 ACESSOS INCLINADOS DE PVC PBA PARA REDE DE ÁGUA, DN 50, JUNTA ELÁSTICA INTEGRADA, INSTALADO EM LOCAL COM NÍVEL ALTO DE INTERFERÊNCIAS (NÃO INCLUI FORNECIMENTO). AF_05/2024</t>
  </si>
  <si>
    <t xml:space="preserve">ASSENTAMENTO DE CONEXÃO 2 ACESSOS INCLINADOS DE PVC PBA PARA REDE DE ÁGUA, DN 50, JUNTA ELÁSTICA INTEGRADA, INSTALADO EM LOCAL COM NÍVEL BAIXO DE INTERFERÊNCIAS (NÃO INCLUI FORNECIMENTO). AF_05/2024</t>
  </si>
  <si>
    <t xml:space="preserve">ASSENTAMENTO DE CONEXÃO 2 ACESSOS INCLINADOS DE PVC PBA PARA REDE DE ÁGUA, DN 75, JUNTA ELÁSTICA INTEGRADA, INSTALADO EM LOCAL COM NÍVEL ALTO DE INTERFERÊNCIAS (NÃO INCLUI FORNECIMENTO). AF_05/2024</t>
  </si>
  <si>
    <t xml:space="preserve">ASSENTAMENTO DE CONEXÃO 2 ACESSOS INCLINADOS DE PVC PBA PARA REDE DE ÁGUA, DN 75, JUNTA ELÁSTICA INTEGRADA, INSTALADO EM LOCAL COM NÍVEL BAIXO DE INTERFERÊNCIAS (NÃO INCLUI FORNECIMENTO). AF_05/2024</t>
  </si>
  <si>
    <t xml:space="preserve">ASSENTAMENTO DE CONEXÃO 3 ACESSOS DE FERRO FUNDIDO PARA REDE DE ÁGUA, DN 100, JUNTA ELÁSTICA, INSTALADO EM LOCAL COM NÍVEL ALTO DE INTERFERÊNCIAS (NÃO INCLUI FORNECIMENTO). AF_05/2024</t>
  </si>
  <si>
    <t xml:space="preserve">ASSENTAMENTO DE CONEXÃO 3 ACESSOS DE FERRO FUNDIDO PARA REDE DE ÁGUA, DN 100, JUNTA ELÁSTICA, INSTALADO EM LOCAL COM NÍVEL BAIXO DE INTERFERÊNCIAS (NÃO INCLUI FORNECIMENTO). AF_05/2024</t>
  </si>
  <si>
    <t xml:space="preserve">ASSENTAMENTO DE CONEXÃO 3 ACESSOS DE FERRO FUNDIDO PARA REDE DE ÁGUA, DN 1000, JUNTA ELÁSTICA, INSTALADO EM LOCAL COM NÍVEL ALTO DE INTERFERÊNCIAS (NÃO INCLUI FORNECIMENTO). AF_05/2024</t>
  </si>
  <si>
    <t xml:space="preserve">ASSENTAMENTO DE CONEXÃO 3 ACESSOS DE FERRO FUNDIDO PARA REDE DE ÁGUA, DN 1000, JUNTA ELÁSTICA, INSTALADO EM LOCAL COM NÍVEL BAIXO DE INTERFERÊNCIAS (NÃO INCLUI FORNECIMENTO). AF_05/2024</t>
  </si>
  <si>
    <t xml:space="preserve">ASSENTAMENTO DE CONEXÃO 3 ACESSOS DE FERRO FUNDIDO PARA REDE DE ÁGUA, DN 1200, JUNTA ELÁSTICA, INSTALADO EM LOCAL COM NÍVEL ALTO DE INTERFERÊNCIAS (NÃO INCLUI FORNECIMENTO). AF_05/2024</t>
  </si>
  <si>
    <t xml:space="preserve">ASSENTAMENTO DE CONEXÃO 3 ACESSOS DE FERRO FUNDIDO PARA REDE DE ÁGUA, DN 1200, JUNTA ELÁSTICA, INSTALADO EM LOCAL COM NÍVEL BAIXO DE INTERFERÊNCIAS (NÃO INCLUI FORNECIMENTO). AF_05/2024</t>
  </si>
  <si>
    <t xml:space="preserve">ASSENTAMENTO DE CONEXÃO 3 ACESSOS DE FERRO FUNDIDO PARA REDE DE ÁGUA, DN 150, JUNTA ELÁSTICA, INSTALADO EM LOCAL COM NÍVEL ALTO DE INTERFERÊNCIAS (NÃO INCLUI FORNECIMENTO). AF_05/2024</t>
  </si>
  <si>
    <t xml:space="preserve">ASSENTAMENTO DE CONEXÃO 3 ACESSOS DE FERRO FUNDIDO PARA REDE DE ÁGUA, DN 150, JUNTA ELÁSTICA, INSTALADO EM LOCAL COM NÍVEL BAIXO DE INTERFERÊNCIAS (NÃO INCLUI FORNECIMENTO). AF_05/2024</t>
  </si>
  <si>
    <t xml:space="preserve">ASSENTAMENTO DE CONEXÃO 3 ACESSOS DE FERRO FUNDIDO PARA REDE DE ÁGUA, DN 200, JUNTA ELÁSTICA, INSTALADO EM LOCAL COM NÍVEL ALTO DE INTERFERÊNCIAS (NÃO INCLUI FORNECIMENTO). AF_05/2024</t>
  </si>
  <si>
    <t xml:space="preserve">ASSENTAMENTO DE CONEXÃO 3 ACESSOS DE FERRO FUNDIDO PARA REDE DE ÁGUA, DN 200, JUNTA ELÁSTICA, INSTALADO EM LOCAL COM NÍVEL BAIXO DE INTERFERÊNCIAS (NÃO INCLUI FORNECIMENTO). AF_05/2024</t>
  </si>
  <si>
    <t xml:space="preserve">ASSENTAMENTO DE CONEXÃO 3 ACESSOS DE FERRO FUNDIDO PARA REDE DE ÁGUA, DN 250, JUNTA ELÁSTICA, INSTALADO EM LOCAL COM NÍVEL ALTO DE INTERFERÊNCIAS (NÃO INCLUI FORNECIMENTO). AF_05/2024</t>
  </si>
  <si>
    <t xml:space="preserve">ASSENTAMENTO DE CONEXÃO 3 ACESSOS DE FERRO FUNDIDO PARA REDE DE ÁGUA, DN 250, JUNTA ELÁSTICA, INSTALADO EM LOCAL COM NÍVEL BAIXO DE INTERFERÊNCIAS (NÃO INCLUI FORNECIMENTO). AF_05/2024</t>
  </si>
  <si>
    <t xml:space="preserve">ASSENTAMENTO DE CONEXÃO 3 ACESSOS DE FERRO FUNDIDO PARA REDE DE ÁGUA, DN 300, JUNTA ELÁSTICA, INSTALADO EM LOCAL COM NÍVEL ALTO DE INTERFERÊNCIAS (NÃO INCLUI FORNECIMENTO). AF_05/2024</t>
  </si>
  <si>
    <t xml:space="preserve">ASSENTAMENTO DE CONEXÃO 3 ACESSOS DE FERRO FUNDIDO PARA REDE DE ÁGUA, DN 300, JUNTA ELÁSTICA, INSTALADO EM LOCAL COM NÍVEL BAIXO DE INTERFERÊNCIAS (NÃO INCLUI FORNECIMENTO). AF_05/2024</t>
  </si>
  <si>
    <t xml:space="preserve">ASSENTAMENTO DE CONEXÃO 3 ACESSOS DE FERRO FUNDIDO PARA REDE DE ÁGUA, DN 350, JUNTA ELÁSTICA, INSTALADO EM LOCAL COM NÍVEL ALTO DE INTERFERÊNCIAS (NÃO INCLUI FORNECIMENTO). AF_05/2024</t>
  </si>
  <si>
    <t xml:space="preserve">ASSENTAMENTO DE CONEXÃO 3 ACESSOS DE FERRO FUNDIDO PARA REDE DE ÁGUA, DN 350, JUNTA ELÁSTICA, INSTALADO EM LOCAL COM NÍVEL BAIXO DE INTERFERÊNCIAS (NÃO INCLUI FORNECIMENTO). AF_05/2024</t>
  </si>
  <si>
    <t xml:space="preserve">ASSENTAMENTO DE CONEXÃO 3 ACESSOS DE FERRO FUNDIDO PARA REDE DE ÁGUA, DN 400, JUNTA ELÁSTICA, INSTALADO EM LOCAL COM NÍVEL ALTO DE INTERFERÊNCIAS (NÃO INCLUI FORNECIMENTO). AF_05/2024</t>
  </si>
  <si>
    <t xml:space="preserve">ASSENTAMENTO DE CONEXÃO 3 ACESSOS DE FERRO FUNDIDO PARA REDE DE ÁGUA, DN 400, JUNTA ELÁSTICA, INSTALADO EM LOCAL COM NÍVEL BAIXO DE INTERFERÊNCIAS (NÃO INCLUI FORNECIMENTO). AF_05/2024</t>
  </si>
  <si>
    <t xml:space="preserve">ASSENTAMENTO DE CONEXÃO 3 ACESSOS DE FERRO FUNDIDO PARA REDE DE ÁGUA, DN 450, JUNTA ELÁSTICA, INSTALADO EM LOCAL COM NÍVEL ALTO DE INTERFERÊNCIAS (NÃO INCLUI FORNECIMENTO). AF_05/2024</t>
  </si>
  <si>
    <t xml:space="preserve">ASSENTAMENTO DE CONEXÃO 3 ACESSOS DE FERRO FUNDIDO PARA REDE DE ÁGUA, DN 450, JUNTA ELÁSTICA, INSTALADO EM LOCAL COM NÍVEL BAIXO DE INTERFERÊNCIAS (NÃO INCLUI FORNECIMENTO). AF_05/2024</t>
  </si>
  <si>
    <t xml:space="preserve">ASSENTAMENTO DE CONEXÃO 3 ACESSOS DE FERRO FUNDIDO PARA REDE DE ÁGUA, DN 500, JUNTA ELÁSTICA, INSTALADO EM LOCAL COM NÍVEL ALTO DE INTERFERÊNCIAS (NÃO INCLUI FORNECIMENTO). AF_05/2024</t>
  </si>
  <si>
    <t xml:space="preserve">ASSENTAMENTO DE CONEXÃO 3 ACESSOS DE FERRO FUNDIDO PARA REDE DE ÁGUA, DN 500, JUNTA ELÁSTICA, INSTALADO EM LOCAL COM NÍVEL BAIXO DE INTERFERÊNCIAS (NÃO INCLUI FORNECIMENTO). AF_05/2024</t>
  </si>
  <si>
    <t xml:space="preserve">ASSENTAMENTO DE CONEXÃO 3 ACESSOS DE FERRO FUNDIDO PARA REDE DE ÁGUA, DN 600, JUNTA ELÁSTICA, INSTALADO EM LOCAL COM NÍVEL ALTO DE INTERFERÊNCIAS (NÃO INCLUI FORNECIMENTO). AF_05/2024</t>
  </si>
  <si>
    <t xml:space="preserve">ASSENTAMENTO DE CONEXÃO 3 ACESSOS DE FERRO FUNDIDO PARA REDE DE ÁGUA, DN 600, JUNTA ELÁSTICA, INSTALADO EM LOCAL COM NÍVEL BAIXO DE INTERFERÊNCIAS (NÃO INCLUI FORNECIMENTO). AF_05/2024</t>
  </si>
  <si>
    <t xml:space="preserve">ASSENTAMENTO DE CONEXÃO 3 ACESSOS DE FERRO FUNDIDO PARA REDE DE ÁGUA, DN 700, JUNTA ELÁSTICA, INSTALADO EM LOCAL COM NÍVEL ALTO DE INTERFERÊNCIAS (NÃO INCLUI FORNECIMENTO). AF_05/2024</t>
  </si>
  <si>
    <t xml:space="preserve">ASSENTAMENTO DE CONEXÃO 3 ACESSOS DE FERRO FUNDIDO PARA REDE DE ÁGUA, DN 700, JUNTA ELÁSTICA, INSTALADO EM LOCAL COM NÍVEL BAIXO DE INTERFERÊNCIAS (NÃO INCLUI FORNECIMENTO). AF_05/2024</t>
  </si>
  <si>
    <t xml:space="preserve">ASSENTAMENTO DE CONEXÃO 3 ACESSOS DE FERRO FUNDIDO PARA REDE DE ÁGUA, DN 80, JUNTA ELÁSTICA, INSTALADO EM LOCAL COM NÍVEL ALTO DE INTERFERÊNCIAS (NÃO INCLUI FORNECIMENTO). AF_05/2024</t>
  </si>
  <si>
    <t xml:space="preserve">ASSENTAMENTO DE CONEXÃO 3 ACESSOS DE FERRO FUNDIDO PARA REDE DE ÁGUA, DN 80, JUNTA ELÁSTICA, INSTALADO EM LOCAL COM NÍVEL BAIXO DE INTERFERÊNCIAS (NÃO INCLUI FORNECIMENTO). AF_05/2024</t>
  </si>
  <si>
    <t xml:space="preserve">ASSENTAMENTO DE CONEXÃO 3 ACESSOS DE FERRO FUNDIDO PARA REDE DE ÁGUA, DN 800, JUNTA ELÁSTICA, INSTALADO EM LOCAL COM NÍVEL ALTO DE INTERFERÊNCIAS (NÃO INCLUI FORNECIMENTO). AF_05/2024</t>
  </si>
  <si>
    <t xml:space="preserve">ASSENTAMENTO DE CONEXÃO 3 ACESSOS DE FERRO FUNDIDO PARA REDE DE ÁGUA, DN 800, JUNTA ELÁSTICA, INSTALADO EM LOCAL COM NÍVEL BAIXO DE INTERFERÊNCIAS (NÃO INCLUI FORNECIMENTO). AF_05/2024</t>
  </si>
  <si>
    <t xml:space="preserve">ASSENTAMENTO DE CONEXÃO 3 ACESSOS DE FERRO FUNDIDO PARA REDE DE ÁGUA, DN 900, JUNTA ELÁSTICA, INSTALADO EM LOCAL COM NÍVEL ALTO DE INTERFERÊNCIAS (NÃO INCLUI FORNECIMENTO). AF_05/2024</t>
  </si>
  <si>
    <t xml:space="preserve">ASSENTAMENTO DE CONEXÃO 3 ACESSOS DE FERRO FUNDIDO PARA REDE DE ÁGUA, DN 900, JUNTA ELÁSTICA, INSTALADO EM LOCAL COM NÍVEL BAIXO DE INTERFERÊNCIAS (NÃO INCLUI FORNECIMENTO). AF_05/2024</t>
  </si>
  <si>
    <t xml:space="preserve">ASSENTAMENTO DE CONEXÃO 3 ACESSOS DE PVC PBA PARA REDE DE ÁGUA, DN 100, JUNTA ELÁSTICA INTEGRADA, INSTALADO EM LOCAL COM NÍVEL ALTO DE INTERFERÊNCIAS (NÃO INCLUI FORNECIMENTO). AF_05/2024</t>
  </si>
  <si>
    <t xml:space="preserve">ASSENTAMENTO DE CONEXÃO 3 ACESSOS DE PVC PBA PARA REDE DE ÁGUA, DN 100, JUNTA ELÁSTICA INTEGRADA, INSTALADO EM LOCAL COM NÍVEL BAIXO DE INTERFERÊNCIAS (NÃO INCLUI FORNECIMENTO). AF_05/2024</t>
  </si>
  <si>
    <t xml:space="preserve">ASSENTAMENTO DE CONEXÃO 3 ACESSOS DE PVC PBA PARA REDE DE ÁGUA, DN 50, JUNTA ELÁSTICA INTEGRADA, INSTALADO EM LOCAL COM NÍVEL ALTO DE INTERFERÊNCIAS (NÃO INCLUI FORNECIMENTO). AF_05/2024</t>
  </si>
  <si>
    <t xml:space="preserve">ASSENTAMENTO DE CONEXÃO 3 ACESSOS DE PVC PBA PARA REDE DE ÁGUA, DN 50, JUNTA ELÁSTICA INTEGRADA, INSTALADO EM LOCAL COM NÍVEL BAIXO DE INTERFERÊNCIAS (NÃO INCLUI FORNECIMENTO). AF_05/2024</t>
  </si>
  <si>
    <t xml:space="preserve">ASSENTAMENTO DE CONEXÃO 3 ACESSOS DE PVC PBA PARA REDE DE ÁGUA, DN 75, JUNTA ELÁSTICA INTEGRADA, INSTALADO EM LOCAL COM NÍVEL ALTO DE INTERFERÊNCIAS (NÃO INCLUI FORNECIMENTO). AF_05/2024</t>
  </si>
  <si>
    <t xml:space="preserve">ASSENTAMENTO DE CONEXÃO 3 ACESSOS DE PVC PBA PARA REDE DE ÁGUA, DN 75, JUNTA ELÁSTICA INTEGRADA, INSTALADO EM LOCAL COM NÍVEL BAIXO DE INTERFERÊNCIAS (NÃO INCLUI FORNECIMENTO). AF_05/2024</t>
  </si>
  <si>
    <t xml:space="preserve">ASSENTAMENTO DE TUBO DE AÇO CARBONO PARA REDE DE ÁGUA, DN 1000 MM (40") OU DN 1100 MM (44"), JUNTA SOLDADA, INSTALADO EM LOCAL COM NÍVEL ALTO DE INTERFERÊNCIAS (NÃO INCLUI FORNECIMENTO). AF_05/2024</t>
  </si>
  <si>
    <t xml:space="preserve">ASSENTAMENTO DE TUBO DE AÇO CARBONO PARA REDE DE ÁGUA, DN 1000 MM (40") OU DN 1100 MM (44"), JUNTA SOLDADA, INSTALADO EM LOCAL COM NÍVEL BAIXO DE INTERFERÊNCIAS (NÃO INCLUI FORNECIMENTO). AF_05/2024</t>
  </si>
  <si>
    <t xml:space="preserve">ASSENTAMENTO DE TUBO DE AÇO CARBONO PARA REDE DE ÁGUA, DN 1200 MM (48") OU DN 1300 MM (52"), JUNTA SOLDADA, INSTALADO EM LOCAL COM NÍVEL ALTO DE INTERFERÊNCIAS (NÃO INCLUI FORNECIMENTO). AF_05/2024</t>
  </si>
  <si>
    <t xml:space="preserve">ASSENTAMENTO DE TUBO DE AÇO CARBONO PARA REDE DE ÁGUA, DN 1200 MM (48") OU DN 1300 MM (52"), JUNTA SOLDADA, INSTALADO EM LOCAL COM NÍVEL BAIXO DE INTERFERÊNCIAS (NÃO INCLUI FORNECIMENTO). AF_05/2024</t>
  </si>
  <si>
    <t xml:space="preserve">ASSENTAMENTO DE TUBO DE AÇO CARBONO PARA REDE DE ÁGUA, DN 1400 MM (56'') OU DN 1500 MM (60"), JUNTA SOLDADA, INSTALADO EM LOCAL COM NÍVEL ALTO DE INTERFERÊNCIAS (NÃO INCLUI FORNECIMENTO). AF_05/2024</t>
  </si>
  <si>
    <t xml:space="preserve">ASSENTAMENTO DE TUBO DE AÇO CARBONO PARA REDE DE ÁGUA, DN 1400 MM (56'') OU DN 1500 MM (60"), JUNTA SOLDADA, INSTALADO EM LOCAL COM NÍVEL BAIXO DE INTERFERÊNCIAS (NÃO INCLUI FORNECIMENTO). AF_05/2024</t>
  </si>
  <si>
    <t xml:space="preserve">ASSENTAMENTO DE TUBO DE AÇO CARBONO PARA REDE DE ÁGUA, DN 1600 MM (64") OU DN 1700 MM (68"), JUNTA SOLDADA, INSTALADO EM LOCAL COM NÍVEL ALTO DE INTERFERÊNCIAS (NÃO INCLUI FORNECIMENTO). AF_05/2024</t>
  </si>
  <si>
    <t xml:space="preserve">ASSENTAMENTO DE TUBO DE AÇO CARBONO PARA REDE DE ÁGUA, DN 1600 MM (64") OU DN 1700 MM (68"), JUNTA SOLDADA, INSTALADO EM LOCAL COM NÍVEL BAIXO DE INTERFERÊNCIAS (NÃO INCLUI FORNECIMENTO). AF_05/2024</t>
  </si>
  <si>
    <t xml:space="preserve">ASSENTAMENTO DE TUBO DE AÇO CARBONO PARA REDE DE ÁGUA, DN 1800 MM (72") OU DN 1900 MM (76"), JUNTA SOLDADA, INSTALADO EM LOCAL COM NÍVEL ALTO DE INTERFERÊNCIAS (NÃO INCLUI FORNECIMENTO). AF_05/2024</t>
  </si>
  <si>
    <t xml:space="preserve">ASSENTAMENTO DE TUBO DE AÇO CARBONO PARA REDE DE ÁGUA, DN 1800 MM (72") OU DN 1900 MM (76"), JUNTA SOLDADA, INSTALADO EM LOCAL COM NÍVEL BAIXO DE INTERFERÊNCIAS (NÃO INCLUI FORNECIMENTO). AF_05/2024</t>
  </si>
  <si>
    <t xml:space="preserve">ASSENTAMENTO DE TUBO DE AÇO CARBONO PARA REDE DE ÁGUA, DN 2000 MM (80") OU DN 2100 MM (84"), JUNTA SOLDADA, INSTALADO EM LOCAL COM NÍVEL ALTO DE INTERFERÊNCIAS (NÃO INCLUI FORNECIMENTO). AF_05/2024</t>
  </si>
  <si>
    <t xml:space="preserve">ASSENTAMENTO DE TUBO DE AÇO CARBONO PARA REDE DE ÁGUA, DN 2000 MM (80") OU DN 2100 MM (84"), JUNTA SOLDADA, INSTALADO EM LOCAL COM NÍVEL BAIXO DE INTERFERÊNCIAS (NÃO INCLUI FORNECIMENTO). AF_05/2024</t>
  </si>
  <si>
    <t xml:space="preserve">ASSENTAMENTO DE TUBO DE AÇO CARBONO PARA REDE DE ÁGUA, DN 600 MM (24"), JUNTA SOLDADA, INSTALADO EM LOCAL COM NÍVEL ALTO DE INTERFERÊNCIAS (NÃO INCLUI FORNECIMENTO). AF_05/2024</t>
  </si>
  <si>
    <t xml:space="preserve">ASSENTAMENTO DE TUBO DE AÇO CARBONO PARA REDE DE ÁGUA, DN 600 MM (24"), JUNTA SOLDADA, INSTALADO EM LOCAL COM NÍVEL BAIXO DE INTERFERÊNCIAS (NÃO INCLUI FORNECIMENTO). AF_05/2024</t>
  </si>
  <si>
    <t xml:space="preserve">ASSENTAMENTO DE TUBO DE AÇO CARBONO PARA REDE DE ÁGUA, DN 700 MM (28"), JUNTA SOLDADA, INSTALADO EM LOCAL COM NÍVEL ALTO DE INTERFERÊNCIAS (NÃO INCLUI FORNECIMENTO). AF_05/2024</t>
  </si>
  <si>
    <t xml:space="preserve">ASSENTAMENTO DE TUBO DE AÇO CARBONO PARA REDE DE ÁGUA, DN 700 MM (28"), JUNTA SOLDADA, INSTALADO EM LOCAL COM NÍVEL BAIXO DE INTERFERÊNCIAS (NÃO INCLUI FORNECIMENTO). AF_05/2024</t>
  </si>
  <si>
    <t xml:space="preserve">ASSENTAMENTO DE TUBO DE AÇO CARBONO PARA REDE DE ÁGUA, DN 800 MM (32"), JUNTA SOLDADA, INSTALADO EM LOCAL COM NÍVEL ALTO DE INTERFERÊNCIAS (NÃO INCLUI FORNECIMENTO). AF_05/2024</t>
  </si>
  <si>
    <t xml:space="preserve">ASSENTAMENTO DE TUBO DE AÇO CARBONO PARA REDE DE ÁGUA, DN 800 MM (32"), JUNTA SOLDADA, INSTALADO EM LOCAL COM NÍVEL BAIXO DE INTERFERÊNCIAS (NÃO INCLUI FORNECIMENTO). AF_05/2024</t>
  </si>
  <si>
    <t xml:space="preserve">ASSENTAMENTO DE TUBO DE AÇO CARBONO PARA REDE DE ÁGUA, DN 900 MM (36"), JUNTA SOLDADA, INSTALADO EM LOCAL COM NÍVEL ALTO DE INTERFERÊNCIAS (NÃO INCLUI FORNECIMENTO). AF_05/2024</t>
  </si>
  <si>
    <t xml:space="preserve">ASSENTAMENTO DE TUBO DE AÇO CARBONO PARA REDE DE ÁGUA, DN 900 MM (36"), JUNTA SOLDADA, INSTALADO EM LOCAL COM NÍVEL BAIXO DE INTERFERÊNCIAS (NÃO INCLUI FORNECIMENTO). AF_05/2024</t>
  </si>
  <si>
    <t xml:space="preserve">ASSENTAMENTO DE TUBO DE FERRO FUNDIDO PARA REDE DE ÁGUA, DN 100 MM, JUNTA ELÁSTICA, INSTALADO EM LOCAL COM NÍVEL ALTO DE INTERFERÊNCIAS (NÃO INCLUI FORNECIMENTO). AF_05/2024</t>
  </si>
  <si>
    <t xml:space="preserve">ASSENTAMENTO DE TUBO DE FERRO FUNDIDO PARA REDE DE ÁGUA, DN 100 MM, JUNTA ELÁSTICA, INSTALADO EM LOCAL COM NÍVEL BAIXO DE INTERFERÊNCIAS (NÃO INCLUI FORNECIMENTO). AF_05/2024</t>
  </si>
  <si>
    <t xml:space="preserve">ASSENTAMENTO DE TUBO DE FERRO FUNDIDO PARA REDE DE ÁGUA, DN 1000 MM, JUNTA ELÁSTICA, INSTALADO EM LOCAL COM NÍVEL ALTO DE INTERFERÊNCIAS (NÃO INCLUI FORNECIMENTO). AF_05/2024</t>
  </si>
  <si>
    <t xml:space="preserve">ASSENTAMENTO DE TUBO DE FERRO FUNDIDO PARA REDE DE ÁGUA, DN 1000 MM, JUNTA ELÁSTICA, INSTALADO EM LOCAL COM NÍVEL BAIXO DE INTERFERÊNCIAS (NÃO INCLUI FORNECIMENTO). AF_05/2024</t>
  </si>
  <si>
    <t xml:space="preserve">ASSENTAMENTO DE TUBO DE FERRO FUNDIDO PARA REDE DE ÁGUA, DN 1200 MM, JUNTA ELÁSTICA, INSTALADO EM LOCAL COM NÍVEL ALTO DE INTERFERÊNCIAS (NÃO INCLUI FORNECIMENTO). AF_05/2024</t>
  </si>
  <si>
    <t xml:space="preserve">ASSENTAMENTO DE TUBO DE FERRO FUNDIDO PARA REDE DE ÁGUA, DN 1200 MM, JUNTA ELÁSTICA, INSTALADO EM LOCAL COM NÍVEL BAIXO DE INTERFERÊNCIAS (NÃO INCLUI FORNECIMENTO). AF_05/2024</t>
  </si>
  <si>
    <t xml:space="preserve">ASSENTAMENTO DE TUBO DE FERRO FUNDIDO PARA REDE DE ÁGUA, DN 150 MM, JUNTA ELÁSTICA, INSTALADO EM LOCAL COM NÍVEL ALTO DE INTERFERÊNCIAS (NÃO INCLUI FORNECIMENTO). AF_05/2024</t>
  </si>
  <si>
    <t xml:space="preserve">ASSENTAMENTO DE TUBO DE FERRO FUNDIDO PARA REDE DE ÁGUA, DN 150 MM, JUNTA ELÁSTICA, INSTALADO EM LOCAL COM NÍVEL BAIXO DE INTERFERÊNCIAS (NÃO INCLUI FORNECIMENTO). AF_05/2024</t>
  </si>
  <si>
    <t xml:space="preserve">ASSENTAMENTO DE TUBO DE FERRO FUNDIDO PARA REDE DE ÁGUA, DN 200 MM, JUNTA ELÁSTICA, INSTALADO EM LOCAL COM NÍVEL ALTO DE INTERFERÊNCIAS (NÃO INCLUI FORNECIMENTO). AF_05/2024</t>
  </si>
  <si>
    <t xml:space="preserve">ASSENTAMENTO DE TUBO DE FERRO FUNDIDO PARA REDE DE ÁGUA, DN 200 MM, JUNTA ELÁSTICA, INSTALADO EM LOCAL COM NÍVEL BAIXO DE INTERFERÊNCIAS (NÃO INCLUI FORNECIMENTO). AF_05/2024</t>
  </si>
  <si>
    <t xml:space="preserve">ASSENTAMENTO DE TUBO DE FERRO FUNDIDO PARA REDE DE ÁGUA, DN 250 MM, JUNTA ELÁSTICA, INSTALADO EM LOCAL COM NÍVEL ALTO DE INTERFERÊNCIAS (NÃO INCLUI FORNECIMENTO). AF_05/2024</t>
  </si>
  <si>
    <t xml:space="preserve">ASSENTAMENTO DE TUBO DE FERRO FUNDIDO PARA REDE DE ÁGUA, DN 250 MM, JUNTA ELÁSTICA, INSTALADO EM LOCAL COM NÍVEL BAIXO DE INTERFERÊNCIAS (NÃO INCLUI FORNECIMENTO). AF_05/2024</t>
  </si>
  <si>
    <t xml:space="preserve">ASSENTAMENTO DE TUBO DE FERRO FUNDIDO PARA REDE DE ÁGUA, DN 300 MM, JUNTA ELÁSTICA, INSTALADO EM LOCAL COM NÍVEL ALTO DE INTERFERÊNCIAS (NÃO INCLUI FORNECIMENTO). AF_05/2024</t>
  </si>
  <si>
    <t xml:space="preserve">ASSENTAMENTO DE TUBO DE FERRO FUNDIDO PARA REDE DE ÁGUA, DN 300 MM, JUNTA ELÁSTICA, INSTALADO EM LOCAL COM NÍVEL BAIXO DE INTERFERÊNCIAS (NÃO INCLUI FORNECIMENTO). AF_05/2024</t>
  </si>
  <si>
    <t xml:space="preserve">ASSENTAMENTO DE TUBO DE FERRO FUNDIDO PARA REDE DE ÁGUA, DN 350 MM, JUNTA ELÁSTICA, INSTALADO EM LOCAL COM NÍVEL ALTO DE INTERFERÊNCIAS (NÃO INCLUI FORNECIMENTO). AF_05/2024</t>
  </si>
  <si>
    <t xml:space="preserve">ASSENTAMENTO DE TUBO DE FERRO FUNDIDO PARA REDE DE ÁGUA, DN 350 MM, JUNTA ELÁSTICA, INSTALADO EM LOCAL COM NÍVEL BAIXO DE INTERFERÊNCIAS (NÃO INCLUI FORNECIMENTO). AF_05/2024</t>
  </si>
  <si>
    <t xml:space="preserve">ASSENTAMENTO DE TUBO DE FERRO FUNDIDO PARA REDE DE ÁGUA, DN 400 MM, JUNTA ELÁSTICA, INSTALADO EM LOCAL COM NÍVEL ALTO DE INTERFERÊNCIAS (NÃO INCLUI FORNECIMENTO). AF_05/2024</t>
  </si>
  <si>
    <t xml:space="preserve">ASSENTAMENTO DE TUBO DE FERRO FUNDIDO PARA REDE DE ÁGUA, DN 400 MM, JUNTA ELÁSTICA, INSTALADO EM LOCAL COM NÍVEL BAIXO DE INTERFERÊNCIAS (NÃO INCLUI FORNECIMENTO). AF_05/2024</t>
  </si>
  <si>
    <t xml:space="preserve">ASSENTAMENTO DE TUBO DE FERRO FUNDIDO PARA REDE DE ÁGUA, DN 450 MM, JUNTA ELÁSTICA, INSTALADO EM LOCAL COM NÍVEL ALTO DE INTERFERÊNCIAS (NÃO INCLUI FORNECIMENTO). AF_05/2024</t>
  </si>
  <si>
    <t xml:space="preserve">ASSENTAMENTO DE TUBO DE FERRO FUNDIDO PARA REDE DE ÁGUA, DN 450 MM, JUNTA ELÁSTICA, INSTALADO EM LOCAL COM NÍVEL BAIXO DE INTERFERÊNCIAS (NÃO INCLUI FORNECIMENTO). AF_05/2024</t>
  </si>
  <si>
    <t xml:space="preserve">ASSENTAMENTO DE TUBO DE FERRO FUNDIDO PARA REDE DE ÁGUA, DN 500 MM, JUNTA ELÁSTICA, INSTALADO EM LOCAL COM NÍVEL ALTO DE INTERFERÊNCIAS (NÃO INCLUI FORNECIMENTO). AF_05/2024</t>
  </si>
  <si>
    <t xml:space="preserve">ASSENTAMENTO DE TUBO DE FERRO FUNDIDO PARA REDE DE ÁGUA, DN 500 MM, JUNTA ELÁSTICA, INSTALADO EM LOCAL COM NÍVEL BAIXO DE INTERFERÊNCIAS (NÃO INCLUI FORNECIMENTO). AF_05/2024</t>
  </si>
  <si>
    <t xml:space="preserve">ASSENTAMENTO DE TUBO DE FERRO FUNDIDO PARA REDE DE ÁGUA, DN 600 MM, JUNTA ELÁSTICA, INSTALADO EM LOCAL COM NÍVEL ALTO DE INTERFERÊNCIAS (NÃO INCLUI FORNECIMENTO). AF_05/2024</t>
  </si>
  <si>
    <t xml:space="preserve">ASSENTAMENTO DE TUBO DE FERRO FUNDIDO PARA REDE DE ÁGUA, DN 600 MM, JUNTA ELÁSTICA, INSTALADO EM LOCAL COM NÍVEL BAIXO DE INTERFERÊNCIAS (NÃO INCLUI FORNECIMENTO). AF_05/2024</t>
  </si>
  <si>
    <t xml:space="preserve">ASSENTAMENTO DE TUBO DE FERRO FUNDIDO PARA REDE DE ÁGUA, DN 700 MM, JUNTA ELÁSTICA, INSTALADO EM LOCAL COM NÍVEL ALTO DE INTERFERÊNCIAS (NÃO INCLUI FORNECIMENTO). AF_05/2024</t>
  </si>
  <si>
    <t xml:space="preserve">ASSENTAMENTO DE TUBO DE FERRO FUNDIDO PARA REDE DE ÁGUA, DN 700 MM, JUNTA ELÁSTICA, INSTALADO EM LOCAL COM NÍVEL BAIXO DE INTERFERÊNCIAS (NÃO INCLUI FORNECIMENTO). AF_05/2024</t>
  </si>
  <si>
    <t xml:space="preserve">ASSENTAMENTO DE TUBO DE FERRO FUNDIDO PARA REDE DE ÁGUA, DN 80 MM, JUNTA ELÁSTICA, INSTALADO EM LOCAL COM NÍVEL ALTO DE INTERFERÊNCIAS (NÃO INCLUI FORNECIMENTO). AF_05/2024</t>
  </si>
  <si>
    <t xml:space="preserve">ASSENTAMENTO DE TUBO DE FERRO FUNDIDO PARA REDE DE ÁGUA, DN 80 MM, JUNTA ELÁSTICA, INSTALADO EM LOCAL COM NÍVEL BAIXO DE INTERFERÊNCIAS (NÃO INCLUI FORNECIMENTO). AF_05/2024</t>
  </si>
  <si>
    <t xml:space="preserve">ASSENTAMENTO DE TUBO DE FERRO FUNDIDO PARA REDE DE ÁGUA, DN 800 MM, JUNTA ELÁSTICA, INSTALADO EM LOCAL COM NÍVEL ALTO DE INTERFERÊNCIAS (NÃO INCLUI FORNECIMENTO). AF_05/2024</t>
  </si>
  <si>
    <t xml:space="preserve">ASSENTAMENTO DE TUBO DE FERRO FUNDIDO PARA REDE DE ÁGUA, DN 800 MM, JUNTA ELÁSTICA, INSTALADO EM LOCAL COM NÍVEL BAIXO DE INTERFERÊNCIAS (NÃO INCLUI FORNECIMENTO). AF_05/2024</t>
  </si>
  <si>
    <t xml:space="preserve">ASSENTAMENTO DE TUBO DE FERRO FUNDIDO PARA REDE DE ÁGUA, DN 900 MM, JUNTA ELÁSTICA, INSTALADO EM LOCAL COM NÍVEL ALTO DE INTERFERÊNCIAS (NÃO INCLUI FORNECIMENTO). AF_05/2024</t>
  </si>
  <si>
    <t xml:space="preserve">ASSENTAMENTO DE TUBO DE FERRO FUNDIDO PARA REDE DE ÁGUA, DN 900 MM, JUNTA ELÁSTICA, INSTALADO EM LOCAL COM NÍVEL BAIXO DE INTERFERÊNCIAS (NÃO INCLUI FORNECIMENTO). AF_05/2024</t>
  </si>
  <si>
    <t xml:space="preserve">ASSENTAMENTO DE TUBO DE PVC DEFOFO OU PRFV OU RPVC PARA REDE DE ÁGUA, DN 100, JUNTA ELÁSTICA INTEGRADA, INSTALADO EM LOCAL COM NÍVEL ALTO DE INTERFERÊNCIAS (NÃO INCLUI FORNECIMENTO). AF_05/2024</t>
  </si>
  <si>
    <t xml:space="preserve">ASSENTAMENTO DE TUBO DE PVC DEFOFO OU PRFV OU RPVC PARA REDE DE ÁGUA, DN 100, JUNTA ELÁSTICA INTEGRADA, INSTALADO EM LOCAL COM NÍVEL BAIXO DE INTERFERÊNCIAS (NÃO INCLUI FORNECIMENTO). AF_05/2024</t>
  </si>
  <si>
    <t xml:space="preserve">ASSENTAMENTO DE TUBO DE PVC DEFOFO OU PRFV OU RPVC PARA REDE DE ÁGUA, DN 150 MM, JUNTA ELÁSTICA INTEGRADA, INSTALADO EM LOCAL COM NÍVEL ALTO DE INTERFERÊNCIAS (NÃO INCLUI FORNECIMENTO). AF_05/2024</t>
  </si>
  <si>
    <t xml:space="preserve">ASSENTAMENTO DE TUBO DE PVC DEFOFO OU PRFV OU RPVC PARA REDE DE ÁGUA, DN 150 MM, JUNTA ELÁSTICA INTEGRADA, INSTALADO EM LOCAL COM NÍVEL BAIXO DE INTERFERÊNCIAS (NÃO INCLUI FORNECIMENTO). AF_05/2024</t>
  </si>
  <si>
    <t xml:space="preserve">ASSENTAMENTO DE TUBO DE PVC DEFOFO OU PRFV OU RPVC PARA REDE DE ÁGUA, DN 200 MM, JUNTA ELÁSTICA INTEGRADA, INSTALADO EM LOCAL COM NÍVEL ALTO DE INTERFERÊNCIAS (NÃO INCLUI FORNECIMENTO). AF_05/2024</t>
  </si>
  <si>
    <t xml:space="preserve">ASSENTAMENTO DE TUBO DE PVC DEFOFO OU PRFV OU RPVC PARA REDE DE ÁGUA, DN 200 MM, JUNTA ELÁSTICA INTEGRADA, INSTALADO EM LOCAL COM NÍVEL BAIXO DE INTERFERÊNCIAS (NÃO INCLUI FORNECIMENTO). AF_05/2024</t>
  </si>
  <si>
    <t xml:space="preserve">ASSENTAMENTO DE TUBO DE PVC DEFOFO OU PRFV OU RPVC PARA REDE DE ÁGUA, DN 250 MM, JUNTA ELÁSTICA INTEGRADA, INSTALADO EM LOCAL COM NÍVEL ALTO DE INTERFERÊNCIAS (NÃO INCLUI FORNECIMENTO). AF_05/2024</t>
  </si>
  <si>
    <t xml:space="preserve">ASSENTAMENTO DE TUBO DE PVC DEFOFO OU PRFV OU RPVC PARA REDE DE ÁGUA, DN 250 MM, JUNTA ELÁSTICA INTEGRADA, INSTALADO EM LOCAL COM NÍVEL BAIXO DE INTERFERÊNCIAS (NÃO INCLUI FORNECIMENTO). AF_05/2024</t>
  </si>
  <si>
    <t xml:space="preserve">ASSENTAMENTO DE TUBO DE PVC DEFOFO OU PRFV OU RPVC PARA REDE DE ÁGUA, DN 300 MM, JUNTA ELÁSTICA INTEGRADA, INSTALADO EM LOCAL COM NÍVEL ALTO DE INTERFERÊNCIAS (NÃO INCLUI FORNECIMENTO). AF_05/2024</t>
  </si>
  <si>
    <t xml:space="preserve">ASSENTAMENTO DE TUBO DE PVC DEFOFO OU PRFV OU RPVC PARA REDE DE ÁGUA, DN 300 MM, JUNTA ELÁSTICA INTEGRADA, INSTALADO EM LOCAL COM NÍVEL BAIXO DE INTERFERÊNCIAS (NÃO INCLUI FORNECIMENTO). AF_05/2024</t>
  </si>
  <si>
    <t xml:space="preserve">ASSENTAMENTO DE TUBO DE PVC DEFOFO OU PRFV OU RPVC PARA REDE DE ÁGUA, DN 350 MM, JUNTA ELÁSTICA INTEGRADA, INSTALADO EM LOCAL COM NÍVEL ALTO DE INTERFERÊNCIAS (NÃO INCLUI FORNECIMENTO). AF_05/2024</t>
  </si>
  <si>
    <t xml:space="preserve">ASSENTAMENTO DE TUBO DE PVC DEFOFO OU PRFV OU RPVC PARA REDE DE ÁGUA, DN 350 MM, JUNTA ELÁSTICA INTEGRADA, INSTALADO EM LOCAL COM NÍVEL BAIXO DE INTERFERÊNCIAS (NÃO INCLUI FORNECIMENTO). AF_05/2024</t>
  </si>
  <si>
    <t xml:space="preserve">ASSENTAMENTO DE TUBO DE PVC DEFOFO OU PRFV OU RPVC PARA REDE DE ÁGUA, DN 400 MM, JUNTA ELÁSTICA INTEGRADA, INSTALADO EM LOCAL COM NÍVEL ALTO DE INTERFERÊNCIAS (NÃO INCLUI FORNECIMENTO). AF_05/2024</t>
  </si>
  <si>
    <t xml:space="preserve">ASSENTAMENTO DE TUBO DE PVC DEFOFO OU PRFV OU RPVC PARA REDE DE ÁGUA, DN 400 MM, JUNTA ELÁSTICA INTEGRADA, INSTALADO EM LOCAL COM NÍVEL BAIXO DE INTERFERÊNCIAS (NÃO INCLUI FORNECIMENTO). AF_05/2024</t>
  </si>
  <si>
    <t xml:space="preserve">ASSENTAMENTO DE TUBO DE PVC DEFOFO OU PRFV OU RPVC PARA REDE DE ÁGUA, DN 500 MM, JUNTA ELÁSTICA INTEGRADA, INSTALADO EM LOCAL COM NÍVEL ALTO DE INTERFERÊNCIAS (NÃO INCLUI FORNECIMENTO). AF_05/2024</t>
  </si>
  <si>
    <t xml:space="preserve">ASSENTAMENTO DE TUBO DE PVC DEFOFO OU PRFV OU RPVC PARA REDE DE ÁGUA, DN 500 MM, JUNTA ELÁSTICA INTEGRADA, INSTALADO EM LOCAL COM NÍVEL BAIXO DE INTERFERÊNCIAS (NÃO INCLUI FORNECIMENTO). AF_05/2024</t>
  </si>
  <si>
    <t xml:space="preserve">ASSENTAMENTO DE TUBO DE PVC PBA PARA REDE DE ÁGUA, DN 100 MM, JUNTA ELÁSTICA INTEGRADA, INSTALADO EM LOCAL COM NÍVEL ALTO DE INTERFERÊNCIAS (NÃO INCLUI FORNECIMENTO). AF_05/2024</t>
  </si>
  <si>
    <t xml:space="preserve">ASSENTAMENTO DE TUBO DE PVC PBA PARA REDE DE ÁGUA, DN 100 MM, JUNTA ELÁSTICA INTEGRADA, INSTALADO EM LOCAL COM NÍVEL BAIXO DE INTERFERÊNCIAS (NÃO INCLUI FORNECIMENTO). AF_05/2024</t>
  </si>
  <si>
    <t xml:space="preserve">ASSENTAMENTO DE TUBO DE PVC PBA PARA REDE DE ÁGUA, DN 125, JUNTA ELÁSTICA INTEGRADA, INSTALADO EM LOCAL COM NÍVEL ALTO DE INTERFERÊNCIAS (NÃO INCLUI FORNECIMENTO). AF_05/2024</t>
  </si>
  <si>
    <t xml:space="preserve">ASSENTAMENTO DE TUBO DE PVC PBA PARA REDE DE ÁGUA, DN 125, JUNTA ELÁSTICA INTEGRADA, INSTALADO EM LOCAL COM NÍVEL BAIXO DE INTERFERÊNCIAS (NÃO INCLUI FORNECIMENTO). AF_05/2024</t>
  </si>
  <si>
    <t xml:space="preserve">ASSENTAMENTO DE TUBO DE PVC PBA PARA REDE DE ÁGUA, DN 140, JUNTA ELÁSTICA INTEGRADA, INSTALADO EM LOCAL COM NÍVEL ALTO DE INTERFERÊNCIAS (NÃO INCLUI FORNECIMENTO). AF_05/2024</t>
  </si>
  <si>
    <t xml:space="preserve">ASSENTAMENTO DE TUBO DE PVC PBA PARA REDE DE ÁGUA, DN 140, JUNTA ELÁSTICA INTEGRADA, INSTALADO EM LOCAL COM NÍVEL BAIXO DE INTERFERÊNCIAS (NÃO INCLUI FORNECIMENTO). AF_05/2024</t>
  </si>
  <si>
    <t xml:space="preserve">ASSENTAMENTO DE TUBO DE PVC PBA PARA REDE DE ÁGUA, DN 180, JUNTA ELÁSTICA INTEGRADA, INSTALADO EM LOCAL COM NÍVEL ALTO DE INTERFERÊNCIAS (NÃO INCLUI FORNECIMENTO). AF_05/2024</t>
  </si>
  <si>
    <t xml:space="preserve">ASSENTAMENTO DE TUBO DE PVC PBA PARA REDE DE ÁGUA, DN 180, JUNTA ELÁSTICA INTEGRADA, INSTALADO EM LOCAL COM NÍVEL BAIXO DE INTERFERÊNCIAS (NÃO INCLUI FORNECIMENTO). AF_05/2024</t>
  </si>
  <si>
    <t xml:space="preserve">ASSENTAMENTO DE TUBO DE PVC PBA PARA REDE DE ÁGUA, DN 50 MM, JUNTA ELÁSTICA INTEGRADA, INSTALADO EM LOCAL COM NÍVEL ALTO DE INTERFERÊNCIAS (NÃO INCLUI FORNECIMENTO). AF_05/2024</t>
  </si>
  <si>
    <t xml:space="preserve">ASSENTAMENTO DE TUBO DE PVC PBA PARA REDE DE ÁGUA, DN 50 MM, JUNTA ELÁSTICA INTEGRADA, INSTALADO EM LOCAL COM NÍVEL BAIXO DE INTERFERÊNCIAS (NÃO INCLUI FORNECIMENTO). AF_05/2024</t>
  </si>
  <si>
    <t xml:space="preserve">ASSENTAMENTO DE TUBO DE PVC PBA PARA REDE DE ÁGUA, DN 75 MM, JUNTA ELÁSTICA INTEGRADA, INSTALADO EM LOCAL COM NÍVEL ALTO DE INTERFERÊNCIAS (NÃO INCLUI FORNECIMENTO). AF_05/2024</t>
  </si>
  <si>
    <t xml:space="preserve">ASSENTAMENTO DE TUBO DE PVC PBA PARA REDE DE ÁGUA, DN 75 MM, JUNTA ELÁSTICA INTEGRADA, INSTALADO EM LOCAL COM NÍVEL BAIXO DE INTERFERÊNCIAS (NÃO INCLUI FORNECIMENTO). AF_05/2024</t>
  </si>
  <si>
    <t xml:space="preserve">ASSENTAMENTO E FORNECIMENTO DE CURVA PVC PBA, JE, PB, 45 GRAUS, DN 100 / DE 110 MM, PARA REDE AGUA, JUNTA ELÁSTICA INTEGRADA, INSTALADO EM LOCAL COM NÍVEL ALTO DE INTERFERÊNCIAS (INCLUI FORNECIMENTO). AF_05/2024</t>
  </si>
  <si>
    <t xml:space="preserve">ASSENTAMENTO E FORNECIMENTO DE CURVA PVC PBA, JE, PB, 45 GRAUS, DN 100 / DE 110 MM, PARA REDE AGUA, JUNTA ELÁSTICA INTEGRADA, INSTALADO EM LOCAL COM NÍVEL BAIXO DE INTERFERÊNCIAS (INCLUI FORNECIMENTO). AF_05/2024</t>
  </si>
  <si>
    <t xml:space="preserve">ASSENTAMENTO E FORNECIMENTO DE CURVA PVC PBA, JE, PB, 45 GRAUS, DN 50 / DE 60 MM, PARA REDE AGUA, JUNTA ELÁSTICA INTEGRADA, INSTALADO EM LOCAL COM NÍVEL ALTO DE INTERFERÊNCIAS (INCLUI FORNECIMENTO). AF_05/2024</t>
  </si>
  <si>
    <t xml:space="preserve">ASSENTAMENTO E FORNECIMENTO DE CURVA PVC PBA, JE, PB, 45 GRAUS, DN 50 / DE 60 MM, PARA REDE AGUA, JUNTA ELÁSTICA INTEGRADA, INSTALADO EM LOCAL COM NÍVEL BAIXO DE INTERFERÊNCIAS (INCLUI FORNECIMENTO). AF_05/2024</t>
  </si>
  <si>
    <t xml:space="preserve">ASSENTAMENTO E FORNECIMENTO DE CURVA PVC PBA, JE, PB, 45 GRAUS, DN 75 / DE 85 MM, PARA REDE AGUA, JUNTA ELÁSTICA INTEGRADA, INSTALADO EM LOCAL COM NÍVEL ALTO DE INTERFERÊNCIAS (INCLUI FORNECIMENTO). AF_05/2024</t>
  </si>
  <si>
    <t xml:space="preserve">ASSENTAMENTO E FORNECIMENTO DE CURVA PVC PBA, JE, PB, 45 GRAUS, DN 75 / DE 85 MM, PARA REDE AGUA, JUNTA ELÁSTICA INTEGRADA, INSTALADO EM LOCAL COM NÍVEL BAIXO DE INTERFERÊNCIAS (INCLUI FORNECIMENTO). AF_05/2024</t>
  </si>
  <si>
    <t xml:space="preserve">ASSENTAMENTO E FORNECIMENTO DE LUVA SIMPLES, PVC PBA, JE, DN 100 / DE 110 MM, PARA REDE AGUA, JUNTA ELÁSTICA INTEGRADA, INSTALADO EM LOCAL COM NÍVEL ALTO DE INTERFERÊNCIAS (INCLUI FORNECIMENTO). AF_05/2024</t>
  </si>
  <si>
    <t xml:space="preserve">ASSENTAMENTO E FORNECIMENTO DE LUVA SIMPLES, PVC PBA, JE, DN 100 / DE 110 MM, PARA REDE AGUA, JUNTA ELÁSTICA INTEGRADA, INSTALADO EM LOCAL COM NÍVEL BAIXO DE INTERFERÊNCIAS (INCLUI FORNECIMENTO). AF_05/2024</t>
  </si>
  <si>
    <t xml:space="preserve">ASSENTAMENTO E FORNECIMENTO DE LUVA SIMPLES, PVC PBA, JE, DN 50 / DE 60 MM, PARA REDE AGUA, JUNTA ELÁSTICA INTEGRADA, INSTALADO EM LOCAL COM NÍVEL ALTO DE INTERFERÊNCIAS (INCLUI FORNECIMENTO). AF_05/2024</t>
  </si>
  <si>
    <t xml:space="preserve">ASSENTAMENTO E FORNECIMENTO DE LUVA SIMPLES, PVC PBA, JE, DN 50 / DE 60 MM, PARA REDE AGUA, JUNTA ELÁSTICA INTEGRADA, INSTALADO EM LOCAL COM NÍVEL BAIXO DE INTERFERÊNCIAS (INCLUI FORNECIMENTO). AF_05/2024</t>
  </si>
  <si>
    <t xml:space="preserve">ASSENTAMENTO E FORNECIMENTO DE LUVA SIMPLES, PVC PBA, JE, DN 75 / DE 85 MM, PARA REDE AGUA, JUNTA ELÁSTICA INTEGRADA, INSTALADO EM LOCAL COM NÍVEL ALTO DE INTERFERÊNCIAS (INCLUI FORNECIMENTO). AF_05/2024</t>
  </si>
  <si>
    <t xml:space="preserve">ASSENTAMENTO E FORNECIMENTO DE LUVA SIMPLES, PVC PBA, JE, DN 75 / DE 85 MM, PARA REDE AGUA, JUNTA ELÁSTICA INTEGRADA, INSTALADO EM LOCAL COM NÍVEL BAIXO DE INTERFERÊNCIAS (INCLUI FORNECIMENTO). AF_05/2024</t>
  </si>
  <si>
    <t xml:space="preserve">ASSENTAMENTO E FORNECIMENTO DE TE DE REDUCAO, PVC PBA, BBB, JE, DN 100 X 50 / DE 110 X 60 MM, PARA REDE AGUA, JUNTA ELÁSTICA INTEGRADA, INSTALADO EM LOCAL COM NÍVEL ALTO DE INTERFERÊNCIAS (INCLUI FORNECIMENTO). AF_05/2024</t>
  </si>
  <si>
    <t xml:space="preserve">ASSENTAMENTO E FORNECIMENTO DE TE DE REDUCAO, PVC PBA, BBB, JE, DN 100 X 50 / DE 110 X 60 MM, PARA REDE AGUA, JUNTA ELÁSTICA INTEGRADA, INSTALADO EM LOCAL COM NÍVEL BAIXO DE INTERFERÊNCIAS (INCLUI FORNECIMENTO). AF_05/2024</t>
  </si>
  <si>
    <t xml:space="preserve">ASSENTAMENTO E FORNECIMENTO DE TUBO DE PVC DEFOFO OU PRFV OU RPVC PARA REDE DE ÁGUA, DN 100, JUNTA ELÁSTICA INTEGRADA, INSTALADO EM LOCAL COM NÍVEL ALTO DE INTERFERÊNCIAS (INCLUI FORNECIMENTO). AF_05/2024</t>
  </si>
  <si>
    <t xml:space="preserve">ASSENTAMENTO E FORNECIMENTO DE TUBO DE PVC DEFOFO OU PRFV OU RPVC PARA REDE DE ÁGUA, DN 100, JUNTA ELÁSTICA INTEGRADA, INSTALADO EM LOCAL COM NÍVEL BAIXO DE INTERFERÊNCIAS (INCLUI FORNECIMENTO). AF_05/2024</t>
  </si>
  <si>
    <t xml:space="preserve">ASSENTAMENTO E FORNECIMENTO DE TUBO DE PVC DEFOFO PARA REDE DE ÁGUA, DN 200, JUNTA ELÁSTICA INTEGRADA, INSTALADO EM LOCAL COM NÍVEL ALTO DE INTERFERÊNCIAS (INCLUI FORNECIMENTO). AF_05/2024</t>
  </si>
  <si>
    <t xml:space="preserve">ASSENTAMENTO E FORNECIMENTO DE TUBO DE PVC DEFOFO PARA REDE DE ÁGUA, DN 200, JUNTA ELÁSTICA INTEGRADA, INSTALADO EM LOCAL COM NÍVEL BAIXO DE INTERFERÊNCIAS (INCLUI FORNECIMENTO). AF_05/2024</t>
  </si>
  <si>
    <t xml:space="preserve">ASSENTAMENTO E FORNECIMENTO DE TUBO DE PVC DEFOFO PARA REDE DE ÁGUA, DN 250, JUNTA ELÁSTICA INTEGRADA, INSTALADO EM LOCAL COM NÍVEL ALTO DE INTERFERÊNCIAS (INCLUI FORNECIMENTO). AF_05/2024</t>
  </si>
  <si>
    <t xml:space="preserve">ASSENTAMENTO E FORNECIMENTO DE TUBO DE PVC DEFOFO PARA REDE DE ÁGUA, DN 250, JUNTA ELÁSTICA INTEGRADA, INSTALADO EM LOCAL COM NÍVEL BAIXO DE INTERFERÊNCIAS (INCLUI FORNECIMENTO). AF_05/2024</t>
  </si>
  <si>
    <t xml:space="preserve">ASSENTAMENTO E FORNECIMENTO DE TUBO DE PVC DEFOFO PARA REDE DE ÁGUA, DN 300, JUNTA ELÁSTICA INTEGRADA, INSTALADO EM LOCAL COM NÍVEL ALTO DE INTERFERÊNCIAS (INCLUI FORNECIMENTO). AF_05/2024</t>
  </si>
  <si>
    <t xml:space="preserve">ASSENTAMENTO E FORNECIMENTO DE TUBO DE PVC DEFOFO PARA REDE DE ÁGUA, DN 300, JUNTA ELÁSTICA INTEGRADA, INSTALADO EM LOCAL COM NÍVEL BAIXO DE INTERFERÊNCIAS (INCLUI FORNECIMENTO). AF_05/2024</t>
  </si>
  <si>
    <t xml:space="preserve">ASSENTAMENTO E FORNECIMENTO DE TUBO DE PVC PBA PARA REDE DE ÁGUA, DN 100, JUNTA ELÁSTICA INTEGRADA, INSTALADO EM LOCAL COM NÍVEL ALTO DE INTERFERÊNCIAS (INCLUI FORNECIMENTO). AF_05/2024</t>
  </si>
  <si>
    <t xml:space="preserve">ASSENTAMENTO E FORNECIMENTO DE TUBO DE PVC PBA PARA REDE DE ÁGUA, DN 100, JUNTA ELÁSTICA INTEGRADA, INSTALADO EM LOCAL COM NÍVEL BAIXO DE INTERFERÊNCIAS (INCLUI FORNECIMENTO). AF_05/2024</t>
  </si>
  <si>
    <t xml:space="preserve">ASSENTAMENTO E FORNECIMENTO DE TUBO DE PVC PBA PARA REDE DE ÁGUA, DN 50, JUNTA ELÁSTICA INTEGRADA, INSTALADO EM LOCAL COM NÍVEL ALTO DE INTERFERÊNCIAS (INCLUI FORNECIMENTO). AF_05/2024</t>
  </si>
  <si>
    <t xml:space="preserve">ASSENTAMENTO E FORNECIMENTO DE TUBO DE PVC PBA PARA REDE DE ÁGUA, DN 50, JUNTA ELÁSTICA INTEGRADA, INSTALADO EM LOCAL COM NÍVEL BAIXO DE INTERFERÊNCIAS (INCLUI FORNECIMENTO). AF_05/2024</t>
  </si>
  <si>
    <t xml:space="preserve">ASSENTAMENTO E FORNECIMENTO DE TUBO DE PVC PBA PARA REDE DE ÁGUA, DN 75, JUNTA ELÁSTICA INTEGRADA, INSTALADO EM LOCAL COM NÍVEL ALTO DE INTERFERÊNCIAS (INCLUI FORNECIMENTO). AF_05/2024</t>
  </si>
  <si>
    <t xml:space="preserve">ASSENTAMENTO E FORNECIMENTO DE TUBO DE PVC PBA PARA REDE DE ÁGUA, DN 75, JUNTA ELÁSTICA INTEGRADA, INSTALADO EM LOCAL COM NÍVEL BAIXO DE INTERFERÊNCIAS (INCLUI FORNECIMENTO). AF_05/2024</t>
  </si>
  <si>
    <t xml:space="preserve">FORNECIMENTO E ASSENTAMENTO DE CURVA 45 GRAUS RANHURADA EM FERRO FUNDIDO, DN 80 MM (3") PARA REDE DE ÁGUA, INSTALADO EM LOCAL COM NÍVEL ALTO DE INTERFERÊNCIAS (INCLUI FORNECIMENTO). AF_05/2024</t>
  </si>
  <si>
    <t xml:space="preserve">FORNECIMENTO E ASSENTAMENTO DE CURVA 45 GRAUS RANHURADA EM FERRO FUNDIDO, DN 80 MM (3") PARA REDE DE ÁGUA, INSTALADO EM LOCAL COM NÍVEL BAIXO DE INTERFERÊNCIAS (INCLUI FORNECIMENTO). AF_05/2024</t>
  </si>
  <si>
    <t xml:space="preserve">FORNECIMENTO E ASSENTAMENTO DE TE RANHURADO EM FERRO FUNDIDO, DN 80 (3") PARA REDE DE ÁGUA, INSTALADO EM LOCAL COM NÍVEL ALTO DE INTERFERÊNCIAS (INCLUI FORNECIMENTO). AF_05/2024</t>
  </si>
  <si>
    <t xml:space="preserve">FORNECIMENTO E ASSENTAMENTO DE TE RANHURADO EM FERRO FUNDIDO, DN 80 (3") PARA REDE DE ÁGUA, INSTALADO EM LOCAL COM NÍVEL BAIXO DE INTERFERÊNCIAS (INCLUI FORNECIMENTO). AF_05/2024</t>
  </si>
  <si>
    <t xml:space="preserve">ASSENTAMENTO DE TUBO DE CONCRETO PARA REDES COLETORAS DE ESGOTO SANITÁRIO, DIÂMETRO DE 1000 MM, JUNTA ELÁSTICA, INSTALADO EM LOCAL COM ALTO NÍVEL DE INTERFERÊNCIAS (NÃO INCLUI FORNECIMENTO). AF_03/2024</t>
  </si>
  <si>
    <t xml:space="preserve">ASSENTAMENTO DE TUBO DE CONCRETO PARA REDES COLETORAS DE ESGOTO SANITÁRIO, DIÂMETRO DE 1000 MM, JUNTA ELÁSTICA, INSTALADO EM LOCAL COM BAIXO NÍVEL DE INTERFERÊNCIAS (NÃO INCLUI FORNECIMENTO). AF_03/2024</t>
  </si>
  <si>
    <t xml:space="preserve">ASSENTAMENTO DE TUBO DE CONCRETO PARA REDES COLETORAS DE ESGOTO SANITÁRIO, DIÂMETRO DE 300 MM, JUNTA ELÁSTICA, INSTALADO EM LOCAL COM ALTO NÍVEL DE INTERFERÊNCIAS (NÃO INCLUI FORNECIMENTO). AF_03/2024</t>
  </si>
  <si>
    <t xml:space="preserve">ASSENTAMENTO DE TUBO DE CONCRETO PARA REDES COLETORAS DE ESGOTO SANITÁRIO, DIÂMETRO DE 300 MM, JUNTA ELÁSTICA, INSTALADO EM LOCAL COM BAIXO NÍVEL DE INTERFERÊNCIAS (NÃO INCLUI FORNECIMENTO). AF_03/2024</t>
  </si>
  <si>
    <t xml:space="preserve">ASSENTAMENTO DE TUBO DE CONCRETO PARA REDES COLETORAS DE ESGOTO SANITÁRIO, DIÂMETRO DE 400 MM, JUNTA ELÁSTICA, INSTALADO EM LOCAL COM ALTO NÍVEL DE INTERFERÊNCIAS (NÃO INCLUI FORNECIMENTO). AF_03/2024</t>
  </si>
  <si>
    <t xml:space="preserve">ASSENTAMENTO DE TUBO DE CONCRETO PARA REDES COLETORAS DE ESGOTO SANITÁRIO, DIÂMETRO DE 400 MM, JUNTA ELÁSTICA, INSTALADO EM LOCAL COM BAIXO NÍVEL DE INTERFERÊNCIAS (NÃO INCLUI FORNECIMENTO). AF_03/2024</t>
  </si>
  <si>
    <t xml:space="preserve">ASSENTAMENTO DE TUBO DE CONCRETO PARA REDES COLETORAS DE ESGOTO SANITÁRIO, DIÂMETRO DE 500 MM, JUNTA ELÁSTICA, INSTALADO EM LOCAL COM ALTO NÍVEL DE INTERFERÊNCIAS (NÃO INCLUI FORNECIMENTO). AF_03/2024</t>
  </si>
  <si>
    <t xml:space="preserve">ASSENTAMENTO DE TUBO DE CONCRETO PARA REDES COLETORAS DE ESGOTO SANITÁRIO, DIÂMETRO DE 500 MM, JUNTA ELÁSTICA, INSTALADO EM LOCAL COM BAIXO NÍVEL DE INTERFERÊNCIAS (NÃO INCLUI FORNECIMENTO). AF_03/2024</t>
  </si>
  <si>
    <t xml:space="preserve">ASSENTAMENTO DE TUBO DE CONCRETO PARA REDES COLETORAS DE ESGOTO SANITÁRIO, DIÂMETRO DE 600 MM, JUNTA ELÁSTICA, INSTALADO EM LOCAL COM ALTO NÍVEL DE INTERFERÊNCIAS (NÃO INCLUI FORNECIMENTO). AF_03/2024</t>
  </si>
  <si>
    <t xml:space="preserve">ASSENTAMENTO DE TUBO DE CONCRETO PARA REDES COLETORAS DE ESGOTO SANITÁRIO, DIÂMETRO DE 600 MM, JUNTA ELÁSTICA, INSTALADO EM LOCAL COM BAIXO NÍVEL DE INTERFERÊNCIAS (NÃO INCLUI FORNECIMENTO). AF_03/2024</t>
  </si>
  <si>
    <t xml:space="preserve">ASSENTAMENTO DE TUBO DE CONCRETO PARA REDES COLETORAS DE ESGOTO SANITÁRIO, DIÂMETRO DE 700 MM, JUNTA ELÁSTICA, INSTALADO EM LOCAL COM ALTO NÍVEL DE INTERFERÊNCIAS (NÃO INCLUI FORNECIMENTO). AF_03/2024</t>
  </si>
  <si>
    <t xml:space="preserve">ASSENTAMENTO DE TUBO DE CONCRETO PARA REDES COLETORAS DE ESGOTO SANITÁRIO, DIÂMETRO DE 700 MM, JUNTA ELÁSTICA, INSTALADO EM LOCAL COM BAIXO NÍVEL DE INTERFERÊNCIAS (NÃO INCLUI FORNECIMENTO). AF_03/2024</t>
  </si>
  <si>
    <t xml:space="preserve">ASSENTAMENTO DE TUBO DE CONCRETO PARA REDES COLETORAS DE ESGOTO SANITÁRIO, DIÂMETRO DE 800 MM, JUNTA ELÁSTICA, INSTALADO EM LOCAL COM ALTO NÍVEL DE INTERFERÊNCIAS (NÃO INCLUI FORNECIMENTO). AF_03/2024</t>
  </si>
  <si>
    <t xml:space="preserve">ASSENTAMENTO DE TUBO DE CONCRETO PARA REDES COLETORAS DE ESGOTO SANITÁRIO, DIÂMETRO DE 800 MM, JUNTA ELÁSTICA, INSTALADO EM LOCAL COM BAIXO NÍVEL DE INTERFERÊNCIAS (NÃO INCLUI FORNECIMENTO). AF_03/2024</t>
  </si>
  <si>
    <t xml:space="preserve">ASSENTAMENTO DE TUBO DE CONCRETO PARA REDES COLETORAS DE ESGOTO SANITÁRIO, DIÂMETRO DE 900 MM, JUNTA ELÁSTICA, INSTALADO EM LOCAL COM ALTO NÍVEL DE INTERFERÊNCIAS (NÃO INCLUI FORNECIMENTO). AF_03/2024</t>
  </si>
  <si>
    <t xml:space="preserve">ASSENTAMENTO DE TUBO DE CONCRETO PARA REDES COLETORAS DE ESGOTO SANITÁRIO, DIÂMETRO DE 900 MM, JUNTA ELÁSTICA, INSTALADO EM LOCAL COM BAIXO NÍVEL DE INTERFERÊNCIAS (NÃO INCLUI FORNECIMENTO). AF_03/2024</t>
  </si>
  <si>
    <t xml:space="preserve">ASSENTAMENTO DE TUBO DE CONCRETO PARA REDES COLETORAS DE ÁGUAS PLUVIAIS, DIÂMETRO DE 1000 MM, JUNTA RÍGIDA, INSTALADO EM LOCAL COM ALTO NÍVEL DE INTERFERÊNCIAS (NÃO INCLUI FORNECIMENTO). AF_03/2024</t>
  </si>
  <si>
    <t xml:space="preserve">ASSENTAMENTO DE TUBO DE CONCRETO PARA REDES COLETORAS DE ÁGUAS PLUVIAIS, DIÂMETRO DE 1000 MM, JUNTA RÍGIDA, INSTALADO EM LOCAL COM BAIXO NÍVEL DE INTERFERÊNCIAS (NÃO INCLUI FORNECIMENTO). AF_03/2024</t>
  </si>
  <si>
    <t xml:space="preserve">ASSENTAMENTO DE TUBO DE CONCRETO PARA REDES COLETORAS DE ÁGUAS PLUVIAIS, DIÂMETRO DE 1200 MM, JUNTA RÍGIDA, INSTALADO EM LOCAL COM ALTO NÍVEL DE INTERFERÊNCIAS (NÃO INCLUI FORNECIMENTO). AF_03/2024</t>
  </si>
  <si>
    <t xml:space="preserve">ASSENTAMENTO DE TUBO DE CONCRETO PARA REDES COLETORAS DE ÁGUAS PLUVIAIS, DIÂMETRO DE 1200 MM, JUNTA RÍGIDA, INSTALADO EM LOCAL COM BAIXO NÍVEL DE INTERFERÊNCIAS (NÃO INCLUI FORNECIMENTO). AF_03/2024</t>
  </si>
  <si>
    <t xml:space="preserve">ASSENTAMENTO DE TUBO DE CONCRETO PARA REDES COLETORAS DE ÁGUAS PLUVIAIS, DIÂMETRO DE 1500 MM, JUNTA RÍGIDA, INSTALADO EM LOCAL COM ALTO NÍVEL DE INTERFERÊNCIAS (NÃO INCLUI FORNECIMENTO). AF_03/2024</t>
  </si>
  <si>
    <t xml:space="preserve">ASSENTAMENTO DE TUBO DE CONCRETO PARA REDES COLETORAS DE ÁGUAS PLUVIAIS, DIÂMETRO DE 1500 MM, JUNTA RÍGIDA, INSTALADO EM LOCAL COM BAIXO NÍVEL DE INTERFERÊNCIAS (NÃO INCLUI FORNECIMENTO). AF_03/2024</t>
  </si>
  <si>
    <t xml:space="preserve">ASSENTAMENTO DE TUBO DE CONCRETO PARA REDES COLETORAS DE ÁGUAS PLUVIAIS, DIÂMETRO DE 300 MM, JUNTA RÍGIDA, INSTALADO EM LOCAL COM ALTO NÍVEL DE INTERFERÊNCIAS (NÃO INCLUI FORNECIMENTO). AF_03/2024</t>
  </si>
  <si>
    <t xml:space="preserve">ASSENTAMENTO DE TUBO DE CONCRETO PARA REDES COLETORAS DE ÁGUAS PLUVIAIS, DIÂMETRO DE 300 MM, JUNTA RÍGIDA, INSTALADO EM LOCAL COM BAIXO NÍVEL DE INTERFERÊNCIAS (NÃO INCLUI FORNECIMENTO). AF_03/2024</t>
  </si>
  <si>
    <t xml:space="preserve">ASSENTAMENTO DE TUBO DE CONCRETO PARA REDES COLETORAS DE ÁGUAS PLUVIAIS, DIÂMETRO DE 400 MM, JUNTA RÍGIDA, INSTALADO EM LOCAL COM ALTO NÍVEL DE INTERFERÊNCIAS (NÃO INCLUI FORNECIMENTO). AF_03/2024</t>
  </si>
  <si>
    <t xml:space="preserve">ASSENTAMENTO DE TUBO DE CONCRETO PARA REDES COLETORAS DE ÁGUAS PLUVIAIS, DIÂMETRO DE 400 MM, JUNTA RÍGIDA, INSTALADO EM LOCAL COM BAIXO NÍVEL DE INTERFERÊNCIAS (NÃO INCLUI FORNECIMENTO). AF_03/2024</t>
  </si>
  <si>
    <t xml:space="preserve">ASSENTAMENTO DE TUBO DE CONCRETO PARA REDES COLETORAS DE ÁGUAS PLUVIAIS, DIÂMETRO DE 500 MM, JUNTA RÍGIDA, INSTALADO EM LOCAL COM ALTO NÍVEL DE INTERFERÊNCIAS (NÃO INCLUI FORNECIMENTO). AF_03/2024</t>
  </si>
  <si>
    <t xml:space="preserve">ASSENTAMENTO DE TUBO DE CONCRETO PARA REDES COLETORAS DE ÁGUAS PLUVIAIS, DIÂMETRO DE 500 MM, JUNTA RÍGIDA, INSTALADO EM LOCAL COM BAIXO NÍVEL DE INTERFERÊNCIAS (NÃO INCLUI FORNECIMENTO). AF_03/2024</t>
  </si>
  <si>
    <t xml:space="preserve">ASSENTAMENTO DE TUBO DE CONCRETO PARA REDES COLETORAS DE ÁGUAS PLUVIAIS, DIÂMETRO DE 600 MM, JUNTA RÍGIDA, INSTALADO EM LOCAL COM ALTO NÍVEL DE INTERFERÊNCIAS (NÃO INCLUI FORNECIMENTO). AF_03/2024</t>
  </si>
  <si>
    <t xml:space="preserve">ASSENTAMENTO DE TUBO DE CONCRETO PARA REDES COLETORAS DE ÁGUAS PLUVIAIS, DIÂMETRO DE 600 MM, JUNTA RÍGIDA, INSTALADO EM LOCAL COM BAIXO NÍVEL DE INTERFERÊNCIAS (NÃO INCLUI FORNECIMENTO). AF_03/2024</t>
  </si>
  <si>
    <t xml:space="preserve">ASSENTAMENTO DE TUBO DE CONCRETO PARA REDES COLETORAS DE ÁGUAS PLUVIAIS, DIÂMETRO DE 700 MM, JUNTA RÍGIDA, INSTALADO EM LOCAL COM ALTO NÍVEL DE INTERFERÊNCIAS (NÃO INCLUI FORNECIMENTO). AF_03/2024</t>
  </si>
  <si>
    <t xml:space="preserve">ASSENTAMENTO DE TUBO DE CONCRETO PARA REDES COLETORAS DE ÁGUAS PLUVIAIS, DIÂMETRO DE 700 MM, JUNTA RÍGIDA, INSTALADO EM LOCAL COM BAIXO NÍVEL DE INTERFERÊNCIAS (NÃO INCLUI FORNECIMENTO). AF_03/2024</t>
  </si>
  <si>
    <t xml:space="preserve">ASSENTAMENTO DE TUBO DE CONCRETO PARA REDES COLETORAS DE ÁGUAS PLUVIAIS, DIÂMETRO DE 800 MM, JUNTA RÍGIDA, INSTALADO EM LOCAL COM ALTO NÍVEL DE INTERFERÊNCIAS (NÃO INCLUI FORNECIMENTO). AF_03/2024</t>
  </si>
  <si>
    <t xml:space="preserve">ASSENTAMENTO DE TUBO DE CONCRETO PARA REDES COLETORAS DE ÁGUAS PLUVIAIS, DIÂMETRO DE 800 MM, JUNTA RÍGIDA, INSTALADO EM LOCAL COM BAIXO NÍVEL DE INTERFERÊNCIAS (NÃO INCLUI FORNECIMENTO). AF_03/2024</t>
  </si>
  <si>
    <t xml:space="preserve">ASSENTAMENTO DE TUBO DE CONCRETO PARA REDES COLETORAS DE ÁGUAS PLUVIAIS, DIÂMETRO DE 900 MM, JUNTA RÍGIDA, INSTALADO EM LOCAL COM ALTO NÍVEL DE INTERFERÊNCIAS (NÃO INCLUI FORNECIMENTO). AF_03/2024</t>
  </si>
  <si>
    <t xml:space="preserve">ASSENTAMENTO DE TUBO DE CONCRETO PARA REDES COLETORAS DE ÁGUAS PLUVIAIS, DIÂMETRO DE 900 MM, JUNTA RÍGIDA, INSTALADO EM LOCAL COM BAIXO NÍVEL DE INTERFERÊNCIAS (NÃO INCLUI FORNECIMENTO). AF_03/2024</t>
  </si>
  <si>
    <t xml:space="preserve">TUBO DE CONCRETO (SIMPLES) PARA REDES COLETORAS DE ÁGUAS PLUVIAIS, DIÂMETRO DE 300 MM, JUNTA RÍGIDA, INSTALADO EM LOCAL COM ALTO NÍVEL DE INTERFERÊNCIAS - FORNECIMENTO E ASSENTAMENTO. AF_03/2024</t>
  </si>
  <si>
    <t xml:space="preserve">TUBO DE CONCRETO (SIMPLES) PARA REDES COLETORAS DE ÁGUAS PLUVIAIS, DIÂMETRO DE 300 MM, JUNTA RÍGIDA, INSTALADO EM LOCAL COM BAIXO NÍVEL DE INTERFERÊNCIAS - FORNECIMENTO E ASSENTAMENTO. AF_03/2024</t>
  </si>
  <si>
    <t xml:space="preserve">TUBO DE CONCRETO (SIMPLES) PARA REDES COLETORAS DE ÁGUAS PLUVIAIS, DIÂMETRO DE 400 MM, JUNTA RÍGIDA, INSTALADO EM LOCAL COM ALTO NÍVEL DE INTERFERÊNCIAS - FORNECIMENTO E ASSENTAMENTO. AF_03/2024</t>
  </si>
  <si>
    <t xml:space="preserve">TUBO DE CONCRETO (SIMPLES) PARA REDES COLETORAS DE ÁGUAS PLUVIAIS, DIÂMETRO DE 400 MM, JUNTA RÍGIDA, INSTALADO EM LOCAL COM BAIXO NÍVEL DE INTERFERÊNCIAS - FORNECIMENTO E ASSENTAMENTO. AF_03/2024</t>
  </si>
  <si>
    <t xml:space="preserve">TUBO DE CONCRETO (SIMPLES) PARA REDES COLETORAS DE ÁGUAS PLUVIAIS, DIÂMETRO DE 500 MM, JUNTA RÍGIDA, INSTALADO EM LOCAL COM ALTO NÍVEL DE INTERFERÊNCIAS - FORNECIMENTO E ASSENTAMENTO. AF_03/2024</t>
  </si>
  <si>
    <t xml:space="preserve">TUBO DE CONCRETO (SIMPLES) PARA REDES COLETORAS DE ÁGUAS PLUVIAIS, DIÂMETRO DE 500 MM, JUNTA RÍGIDA, INSTALADO EM LOCAL COM BAIXO NÍVEL DE INTERFERÊNCIAS - FORNECIMENTO E ASSENTAMENTO. AF_03/2024</t>
  </si>
  <si>
    <t xml:space="preserve">TUBO DE CONCRETO PARA REDES COLETORAS DE ESGOTO SANITÁRIO, DIÂMETRO DE 1000 MM, JUNTA ELÁSTICA, INSTALADO EM LOCAL COM ALTO NÍVEL DE INTERFERÊNCIAS - FORNECIMENTO E ASSENTAMENTO. AF_03/2024</t>
  </si>
  <si>
    <t xml:space="preserve">TUBO DE CONCRETO PARA REDES COLETORAS DE ESGOTO SANITÁRIO, DIÂMETRO DE 1000 MM, JUNTA ELÁSTICA, INSTALADO EM LOCAL COM BAIXO NÍVEL DE INTERFERÊNCIAS - FORNECIMENTO E ASSENTAMENTO. AF_03/2024</t>
  </si>
  <si>
    <t xml:space="preserve">TUBO DE CONCRETO PARA REDES COLETORAS DE ESGOTO SANITÁRIO, DIÂMETRO DE 300 MM, JUNTA ELÁSTICA, INSTALADO EM LOCAL COM ALTO NÍVEL DE INTERFERÊNCIAS - FORNECIMENTO E ASSENTAMENTO. AF_03/2024</t>
  </si>
  <si>
    <t xml:space="preserve">TUBO DE CONCRETO PARA REDES COLETORAS DE ESGOTO SANITÁRIO, DIÂMETRO DE 300 MM, JUNTA ELÁSTICA, INSTALADO EM LOCAL COM BAIXO NÍVEL DE INTERFERÊNCIAS - FORNECIMENTO E ASSENTAMENTO. AF_03/2024</t>
  </si>
  <si>
    <t xml:space="preserve">TUBO DE CONCRETO PARA REDES COLETORAS DE ESGOTO SANITÁRIO, DIÂMETRO DE 400 MM, JUNTA ELÁSTICA, INSTALADO EM LOCAL COM ALTO NÍVEL DE INTERFERÊNCIAS - FORNECIMENTO E ASSENTAMENTO. AF_03/2024</t>
  </si>
  <si>
    <t xml:space="preserve">TUBO DE CONCRETO PARA REDES COLETORAS DE ESGOTO SANITÁRIO, DIÂMETRO DE 400 MM, JUNTA ELÁSTICA, INSTALADO EM LOCAL COM BAIXO NÍVEL DE INTERFERÊNCIAS - FORNECIMENTO E ASSENTAMENTO. AF_03/2024</t>
  </si>
  <si>
    <t xml:space="preserve">TUBO DE CONCRETO PARA REDES COLETORAS DE ESGOTO SANITÁRIO, DIÂMETRO DE 500 MM, JUNTA ELÁSTICA, INSTALADO EM LOCAL COM ALTO NÍVEL DE INTERFERÊNCIAS - FORNECIMENTO E ASSENTAMENTO. AF_03/2024</t>
  </si>
  <si>
    <t xml:space="preserve">TUBO DE CONCRETO PARA REDES COLETORAS DE ESGOTO SANITÁRIO, DIÂMETRO DE 500 MM, JUNTA ELÁSTICA, INSTALADO EM LOCAL COM BAIXO NÍVEL DE INTERFERÊNCIAS - FORNECIMENTO E ASSENTAMENTO. AF_03/2024</t>
  </si>
  <si>
    <t xml:space="preserve">TUBO DE CONCRETO PARA REDES COLETORAS DE ESGOTO SANITÁRIO, DIÂMETRO DE 600 MM, JUNTA ELÁSTICA, INSTALADO EM LOCAL COM ALTO NÍVEL DE INTERFERÊNCIAS - FORNECIMENTO E ASSENTAMENTO. AF_03/2024</t>
  </si>
  <si>
    <t xml:space="preserve">TUBO DE CONCRETO PARA REDES COLETORAS DE ESGOTO SANITÁRIO, DIÂMETRO DE 600 MM, JUNTA ELÁSTICA, INSTALADO EM LOCAL COM BAIXO NÍVEL DE INTERFERÊNCIAS - FORNECIMENTO E ASSENTAMENTO. AF_03/2024</t>
  </si>
  <si>
    <t xml:space="preserve">TUBO DE CONCRETO PARA REDES COLETORAS DE ESGOTO SANITÁRIO, DIÂMETRO DE 700 MM, JUNTA ELÁSTICA, INSTALADO EM LOCAL COM ALTO NÍVEL DE INTERFERÊNCIAS - FORNECIMENTO E ASSENTAMENTO. AF_03/2024</t>
  </si>
  <si>
    <t xml:space="preserve">TUBO DE CONCRETO PARA REDES COLETORAS DE ESGOTO SANITÁRIO, DIÂMETRO DE 700 MM, JUNTA ELÁSTICA, INSTALADO EM LOCAL COM BAIXO NÍVEL DE INTERFERÊNCIAS - FORNECIMENTO E ASSENTAMENTO. AF_03/2024</t>
  </si>
  <si>
    <t xml:space="preserve">TUBO DE CONCRETO PARA REDES COLETORAS DE ESGOTO SANITÁRIO, DIÂMETRO DE 800 MM, JUNTA ELÁSTICA, INSTALADO EM LOCAL COM ALTO NÍVEL DE INTERFERÊNCIAS - FORNECIMENTO E ASSENTAMENTO. AF_03/2024</t>
  </si>
  <si>
    <t xml:space="preserve">TUBO DE CONCRETO PARA REDES COLETORAS DE ESGOTO SANITÁRIO, DIÂMETRO DE 800 MM, JUNTA ELÁSTICA, INSTALADO EM LOCAL COM BAIXO NÍVEL DE INTERFERÊNCIAS - FORNECIMENTO E ASSENTAMENTO. AF_03/2024</t>
  </si>
  <si>
    <t xml:space="preserve">TUBO DE CONCRETO PARA REDES COLETORAS DE ESGOTO SANITÁRIO, DIÂMETRO DE 900 MM, JUNTA ELÁSTICA, INSTALADO EM LOCAL COM ALTO NÍVEL DE INTERFERÊNCIAS - FORNECIMENTO E ASSENTAMENTO. AF_03/2024</t>
  </si>
  <si>
    <t xml:space="preserve">TUBO DE CONCRETO PARA REDES COLETORAS DE ESGOTO SANITÁRIO, DIÂMETRO DE 900 MM, JUNTA ELÁSTICA, INSTALADO EM LOCAL COM BAIXO NÍVEL DE INTERFERÊNCIAS - FORNECIMENTO E ASSENTAMENTO. AF_03/2024</t>
  </si>
  <si>
    <t xml:space="preserve">TUBO DE CONCRETO PARA REDES COLETORAS DE ÁGUAS PLUVIAIS, DIÂMETRO DE 1000 MM, JUNTA RÍGIDA, INSTALADO EM LOCAL COM ALTO NÍVEL DE INTERFERÊNCIAS - FORNECIMENTO E ASSENTAMENTO. AF_03/2024</t>
  </si>
  <si>
    <t xml:space="preserve">TUBO DE CONCRETO PARA REDES COLETORAS DE ÁGUAS PLUVIAIS, DIÂMETRO DE 1000 MM, JUNTA RÍGIDA, INSTALADO EM LOCAL COM BAIXO NÍVEL DE INTERFERÊNCIAS - FORNECIMENTO E ASSENTAMENTO. AF_03/2024</t>
  </si>
  <si>
    <t xml:space="preserve">TUBO DE CONCRETO PARA REDES COLETORAS DE ÁGUAS PLUVIAIS, DIÂMETRO DE 1200 MM, JUNTA RÍGIDA, INSTALADO EM LOCAL COM ALTO NÍVEL DE INTERFERÊNCIAS - FORNECIMENTO E ASSENTAMENTO. AF_03/2024</t>
  </si>
  <si>
    <t xml:space="preserve">TUBO DE CONCRETO PARA REDES COLETORAS DE ÁGUAS PLUVIAIS, DIÂMETRO DE 1200 MM, JUNTA RÍGIDA, INSTALADO EM LOCAL COM BAIXO NÍVEL DE INTERFERÊNCIAS - FORNECIMENTO E ASSENTAMENTO. AF_03/2024</t>
  </si>
  <si>
    <t xml:space="preserve">TUBO DE CONCRETO PARA REDES COLETORAS DE ÁGUAS PLUVIAIS, DIÂMETRO DE 1500 MM, JUNTA RÍGIDA, INSTALADO EM LOCAL COM ALTO NÍVEL DE INTERFERÊNCIAS - FORNECIMENTO E ASSENTAMENTO. AF_03/2024</t>
  </si>
  <si>
    <t xml:space="preserve">TUBO DE CONCRETO PARA REDES COLETORAS DE ÁGUAS PLUVIAIS, DIÂMETRO DE 1500 MM, JUNTA RÍGIDA, INSTALADO EM LOCAL COM BAIXO NÍVEL DE INTERFERÊNCIAS - FORNECIMENTO E ASSENTAMENTO. AF_03/2024</t>
  </si>
  <si>
    <t xml:space="preserve">TUBO DE CONCRETO PARA REDES COLETORAS DE ÁGUAS PLUVIAIS, DIÂMETRO DE 300MM, JUNTA RÍGIDA, INSTALADO EM LOCAL COM ALTO NÍVEL DE INTERFERÊNCIAS - FORNECIMENTO E ASSENTAMENTO. AF_03/2024</t>
  </si>
  <si>
    <t xml:space="preserve">TUBO DE CONCRETO PARA REDES COLETORAS DE ÁGUAS PLUVIAIS, DIÂMETRO DE 300MM, JUNTA RÍGIDA, INSTALADO EM LOCAL COM BAIXO NÍVEL DE INTERFERÊNCIAS - FORNECIMENTO E ASSENTAMENTO. AF_03/2024</t>
  </si>
  <si>
    <t xml:space="preserve">TUBO DE CONCRETO PARA REDES COLETORAS DE ÁGUAS PLUVIAIS, DIÂMETRO DE 400 MM, JUNTA RÍGIDA, INSTALADO EM LOCAL COM ALTO NÍVEL DE INTERFERÊNCIAS - FORNECIMENTO E ASSENTAMENTO. AF_03/2024</t>
  </si>
  <si>
    <t xml:space="preserve">TUBO DE CONCRETO PARA REDES COLETORAS DE ÁGUAS PLUVIAIS, DIÂMETRO DE 400 MM, JUNTA RÍGIDA, INSTALADO EM LOCAL COM BAIXO NÍVEL DE INTERFERÊNCIAS - FORNECIMENTO E ASSENTAMENTO. AF_03/2024</t>
  </si>
  <si>
    <t xml:space="preserve">TUBO DE CONCRETO PARA REDES COLETORAS DE ÁGUAS PLUVIAIS, DIÂMETRO DE 500 MM, JUNTA RÍGIDA, INSTALADO EM LOCAL COM ALTO NÍVEL DE INTERFERÊNCIAS - FORNECIMENTO E ASSENTAMENTO. AF_03/2024</t>
  </si>
  <si>
    <t xml:space="preserve">TUBO DE CONCRETO PARA REDES COLETORAS DE ÁGUAS PLUVIAIS, DIÂMETRO DE 500 MM, JUNTA RÍGIDA, INSTALADO EM LOCAL COM BAIXO NÍVEL DE INTERFERÊNCIAS - FORNECIMENTO E ASSENTAMENTO. AF_03/2024</t>
  </si>
  <si>
    <t xml:space="preserve">TUBO DE CONCRETO PARA REDES COLETORAS DE ÁGUAS PLUVIAIS, DIÂMETRO DE 600 MM, JUNTA RÍGIDA, INSTALADO EM LOCAL COM ALTO NÍVEL DE INTERFERÊNCIAS - FORNECIMENTO E ASSENTAMENTO. AF_03/2024</t>
  </si>
  <si>
    <t xml:space="preserve">TUBO DE CONCRETO PARA REDES COLETORAS DE ÁGUAS PLUVIAIS, DIÂMETRO DE 600 MM, JUNTA RÍGIDA, INSTALADO EM LOCAL COM BAIXO NÍVEL DE INTERFERÊNCIAS - FORNECIMENTO E ASSENTAMENTO. AF_03/2024</t>
  </si>
  <si>
    <t xml:space="preserve">TUBO DE CONCRETO PARA REDES COLETORAS DE ÁGUAS PLUVIAIS, DIÂMETRO DE 700 MM, JUNTA RÍGIDA, INSTALADO EM LOCAL COM ALTO NÍVEL DE INTERFERÊNCIAS - FORNECIMENTO E ASSENTAMENTO. AF_03/2024</t>
  </si>
  <si>
    <t xml:space="preserve">TUBO DE CONCRETO PARA REDES COLETORAS DE ÁGUAS PLUVIAIS, DIÂMETRO DE 700 MM, JUNTA RÍGIDA, INSTALADO EM LOCAL COM BAIXO NÍVEL DE INTERFERÊNCIAS - FORNECIMENTO E ASSENTAMENTO. AF_03/2024</t>
  </si>
  <si>
    <t xml:space="preserve">TUBO DE CONCRETO PARA REDES COLETORAS DE ÁGUAS PLUVIAIS, DIÂMETRO DE 800 MM, JUNTA RÍGIDA, INSTALADO EM LOCAL COM ALTO NÍVEL DE INTERFERÊNCIAS - FORNECIMENTO E ASSENTAMENTO. AF_03/2024</t>
  </si>
  <si>
    <t xml:space="preserve">TUBO DE CONCRETO PARA REDES COLETORAS DE ÁGUAS PLUVIAIS, DIÂMETRO DE 800 MM, JUNTA RÍGIDA, INSTALADO EM LOCAL COM BAIXO NÍVEL DE INTERFERÊNCIAS - FORNECIMENTO E ASSENTAMENTO. AF_03/2024</t>
  </si>
  <si>
    <t xml:space="preserve">TUBO DE CONCRETO PARA REDES COLETORAS DE ÁGUAS PLUVIAIS, DIÂMETRO DE 900 MM, JUNTA RÍGIDA, INSTALADO EM LOCAL COM ALTO NÍVEL DE INTERFERÊNCIAS - FORNECIMENTO E ASSENTAMENTO. AF_03/2024</t>
  </si>
  <si>
    <t xml:space="preserve">TUBO DE CONCRETO PARA REDES COLETORAS DE ÁGUAS PLUVIAIS, DIÂMETRO DE 900 MM, JUNTA RÍGIDA, INSTALADO EM LOCAL COM BAIXO NÍVEL DE INTERFERÊNCIAS - FORNECIMENTO E ASSENTAMENTO. AF_03/2024</t>
  </si>
  <si>
    <t xml:space="preserve">ATERRO MANUAL DE VALAS COM AREIA PARA ATERRO. AF_08/2023</t>
  </si>
  <si>
    <t xml:space="preserve">ATERRO MANUAL DE VALAS COM SOLO ARGILO-ARENOSO. AF_08/2023</t>
  </si>
  <si>
    <t xml:space="preserve">ATERRO MECANIZADO DE VALA COM ESCAVADEIRA HIDRÁULICA (CAPACIDADE DA CAÇAMBA: 0,8 M³ / POTÊNCIA: 111 HP), LARGURA ATÉ 2,5 M, PROFUNDIDADE ATÉ 1,5 M, COM SOLO ARGILO-ARENOSO. AF_08/2023</t>
  </si>
  <si>
    <t xml:space="preserve">ATERRO MECANIZADO DE VALA COM ESCAVADEIRA HIDRÁULICA (CAPACIDADE DA CAÇAMBA: 0,8 M³ / POTÊNCIA: 111 HP), LARGURA ATÉ 2,5 M, PROFUNDIDADE DE 1,5 A 3,0 M, COM SOLO ARGILO-ARENOSO. AF_08/2023</t>
  </si>
  <si>
    <t xml:space="preserve">ATERRO MECANIZADO DE VALA COM ESCAVADEIRA HIDRÁULICA (CAPACIDADE DA CAÇAMBA: 0,8 M³/POTÊNCIA: 111 HP), LARGURA ATÉ 2,5 M, PROFUNDIDADE ATÉ 1,5 M, COM AREIA PARA ATERRO. AF_08/2023</t>
  </si>
  <si>
    <t xml:space="preserve">ATERRO MECANIZADO DE VALA COM ESCAVADEIRA HIDRÁULICA (CAPACIDADE DA CAÇAMBA: 0,8 M³/POTÊNCIA: 111 HP), LARGURA ATÉ 2,5 M, PROFUNDIDADE DE 1,5 A 3,0 M, COM AREIA PARA ATERRO. AF_08/2023</t>
  </si>
  <si>
    <t xml:space="preserve">ATERRO MECANIZADO DE VALA COM ESCAVADEIRA HIDRÁULICA (CAPACIDADE DA CAÇAMBA: 0,8 M³/POTÊNCIA: 111 HP), LARGURA ATÉ 2,5 M, PROFUNDIDADE DE 3,0 A 6,0 M, COM AREIA PARA ATERRO. AF_08/2023</t>
  </si>
  <si>
    <t xml:space="preserve">ATERRO MECANIZADO DE VALA COM ESCAVADEIRA HIDRÁULICA (CAPACIDADE DA CAÇAMBA: 0,8 M³/POTÊNCIA: 111 HP), LARGURA ATÉ 2,5 M, PROFUNDIDADE DE 3,0 A 6,0 M, COM SOLO ARGILO-ARENOSO. AF_08/2023</t>
  </si>
  <si>
    <t xml:space="preserve">ATERRO MECANIZADO DE VALA COM MINICARREGADEIRA, COM AREIA PARA ATERRO. AF_08/2023</t>
  </si>
  <si>
    <t xml:space="preserve">ATERRO MECANIZADO DE VALA COM MINICARREGADEIRA, COM SOLO ARGILO-ARENOSO. AF_08/2023</t>
  </si>
  <si>
    <t xml:space="preserve">ATERRO MECANIZADO DE VALA COM RETROESCAVADEIRA (CAPACIDADE DA CAÇAMBA DA RETRO: 0,26 M³ / POTÊNCIA: 88 HP), LARGURA ATÉ 1,5 M, PROFUNDIDADE ATÉ 1,5 M, COM SOLO ARGILO-ARENOSO. AF_08/2023</t>
  </si>
  <si>
    <t xml:space="preserve">ATERRO MECANIZADO DE VALA COM RETROESCAVADEIRA (CAPACIDADE DA CAÇAMBA DA RETRO: 0,26 M³ / POTÊNCIA: 88 HP), LARGURA ATÉ 1,5 M, PROFUNDIDADE DE 1,5 A 3,0 M, COM SOLO ARGILO-ARENOSO. AF_08/2023</t>
  </si>
  <si>
    <t xml:space="preserve">ATERRO MECANIZADO DE VALA COM RETROESCAVADEIRA (CAPACIDADE DA CAÇAMBA DA RETRO: 0,26 M³/POTÊNCIA: 88 HP), LARGURA ATÉ 1,5 M, PROFUNDIDADE ATÉ 1,5 M, COM AREIA PARA ATERRO. AF_08/2023</t>
  </si>
  <si>
    <t xml:space="preserve">ATERRO MECANIZADO DE VALA COM RETROESCAVADEIRA (CAPACIDADE DA CAÇAMBA DA RETRO: 0,26 M³/POTÊNCIA: 88 HP), LARGURA ATÉ 1,5 M, PROFUNDIDADE DE 1,5 A 3,0 M, COM AREIA PARA ATERRO. AF_08/2023</t>
  </si>
  <si>
    <t xml:space="preserve">COMPACTAÇÃO DE VALAS COM ROLO COMPRESSOR. AF_08/2023</t>
  </si>
  <si>
    <t xml:space="preserve">REATERRO MANUAL DE VALAS, COM COMPACTADOR DE SOLOS DE PERCUSSÃO. AF_08/2023</t>
  </si>
  <si>
    <t xml:space="preserve">REATERRO MANUAL DE VALAS, COM PLACA VIBRATÓRIA. AF_08/2023</t>
  </si>
  <si>
    <t xml:space="preserve">REATERRO MECANIZADO DE VALA COM ESCAVADEIRA HIDRÁULICA (CAPACIDADE DA CAÇAMBA: 0,8 M³/POTÊNCIA: 111 HP), LARGURA 1,5 A 2,5 M, PROFUNDIDADE 1,5 A 3,0 M, COM SOLO (SEM SUBSTITUIÇÃO) DE 1ª CATEGORIA, COM COMPACTADOR DE SOLOS DE PERCUSSÃO. AF_08/2023</t>
  </si>
  <si>
    <t xml:space="preserve">REATERRO MECANIZADO DE VALA COM ESCAVADEIRA HIDRÁULICA (CAPACIDADE DA CAÇAMBA: 0,8 M³/POTÊNCIA: 111 HP), LARGURA 1,5 A 2,5 M, PROFUNDIDADE 3,0 A 6,0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</si>
  <si>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COMPACTADOR DE SOLOS DE PERCUSSÃO. AF_08/2023</t>
  </si>
  <si>
    <t xml:space="preserve">REATERRO MECANIZADO DE VALA COM ESCAVADEIRA HIDRÁULICA (CAPACIDADE DA CAÇAMBA: 0,8 M³/POTÊNCIA: 111 HP), LARGURA ATÉ 1,5 M, PROFUNDIDADE DE 1,5 A 3,0 M, COM SOLO (SEM SUBSTITUIÇÃO) DE 1ª CATEGORIA, COM PLACA VIBRATÓRIA. AF_08/2023</t>
  </si>
  <si>
    <t xml:space="preserve">REATERRO MECANIZADO DE VALA COM ESCAVADEIRA HIDRÁULICA (CAPACIDADE DA CAÇAMBA: 0,8 M³/POTÊNCIA: 111 HP), LARGURA ATÉ 1,5 M, PROFUNDIDADE DE 3,0 A 6,0 M, COM SOLO (SEM SUBSTITUIÇÃO) DE 1ª CATEGORIA, COM COMPACTADOR DE SOLOS DE PERCUSSÃO. AF_08/2023</t>
  </si>
  <si>
    <t xml:space="preserve">REATERRO MECANIZADO DE VALA COM ESCAVADEIRA HIDRÁULICA (CAPACIDADE DA CAÇAMBA: 0,8 M³/POTÊNCIA: 111 HP), LARGURA ATÉ 1,5 M, PROFUNDIDADE DE 3,0 A 6,0 M, COM SOLO (SEM SUBSTITUIÇÃO) DE 1ª CATEGORIA, COM PLACA VIBRATÓRIA. AF_08/2023</t>
  </si>
  <si>
    <t xml:space="preserve">REATERRO MECANIZADO DE VALA COM ESCAVADEIRA HIDRÁULICA (CAPACIDADE DA CAÇAMBA: 0,8 M³/POTÊNCIA: 111 HP), LARGURA DE 1,5 A 2,5 M, PROFUNDIDADE ATÉ 1,5 M, COM SOLO (SEM SUBSTITUIÇÃO) DE 1ª CATEGORIA, COM COMPACTADOR DE SOLOS DE PERCUSSÃO. AF_08/2023</t>
  </si>
  <si>
    <t xml:space="preserve">REATERRO MECANIZADO DE VALA COM ESCAVADEIRA HIDRÁULICA (CAPACIDADE DA CAÇAMBA: 0,8 M³/POTÊNCIA: 111 HP), LARGURA DE 1,5 A 2,5 M, PROFUNDIDADE ATÉ 1,5 M, COM SOLO (SEM SUBSTITUIÇÃO) DE 1ª CATEGORIA, COM PLACA VIBRATÓRIA. AF_08/2023</t>
  </si>
  <si>
    <t xml:space="preserve">REATERRO MECANIZADO DE VALA COM ESCAVADEIRA HIDRÁULICA (CAPACIDADE DA CAÇAMBA: 0,8 M³/POTÊNCIA: 111 HP), LARGURA DE 1,5 A 2,5 M, PROFUNDIDADE DE 1,5 A 3,0 M, COM SOLO (SEM SUBSTITUIÇÃO) DE 1ª CATEGORIA, COM PLACA VIBRATÓRIA. AF_08/2023</t>
  </si>
  <si>
    <t xml:space="preserve">REATERRO MECANIZADO DE VALA COM ESCAVADEIRA HIDRÁULICA (CAPACIDADE DA CAÇAMBA: 0,8 M³/POTÊNCIA: 111 HP), LARGURA DE 1,5 A 2,5 M, PROFUNDIDADE DE 3,0 A 6,0 M, COM SOLO (SEM SUBSTITUIÇÃO) DE 1ª CATEGORIA, COM PLACA VIBRATÓRIA. AF_08/2023</t>
  </si>
  <si>
    <t xml:space="preserve">REATERRO MECANIZADO DE VALA COM MINICARREGADEIRA, COM COMPACTADOR DE SOLOS DE PERCUSSÃO. AF_08/2023</t>
  </si>
  <si>
    <t xml:space="preserve">REATERRO MECANIZADO DE VALA COM MINICARREGADEIRA, COM PLACA VIBRATÓRIA. AF_08/2023</t>
  </si>
  <si>
    <t xml:space="preserve">REATERRO MECANIZADO DE VALA COM RETROESCAVADEIRA (CAPACIDADE DA CAÇAMBA DA RETRO: 0,26 M³/POTÊNCIA: 88 HP), LARGURA 0,8 A 1,5 M, PROFUNDIDADE 1,5 A 3,0 M, COM SOLO (SEM SUBSTITUIÇÃO) DE 1ª CATEGORIA E COMPACTADOR DE SOLOS DE PERCUSSÃO. AF_08/2023</t>
  </si>
  <si>
    <t xml:space="preserve">REATERRO MECANIZADO DE VALA COM RETROESCAVADEIRA (CAPACIDADE DA CAÇAMBA DA RETRO: 0,26 M³/POTÊNCIA: 88 HP), LARGURA 0,8 A 1,5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</si>
  <si>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1,5 A 3,0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</si>
  <si>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COMPACTADOR DE SOLOS DE PERCUSSÃO. AF_08/2023</t>
  </si>
  <si>
    <t xml:space="preserve">REATERRO MECANIZADO DE VALA COM RETROESCAVADEIRA (CAPACIDADE DA CAÇAMBA DA RETRO: 0,26 M³/POTÊNCIA: 88 HP), LARGURA ATÉ 0,8 M, PROFUNDIDADE ATÉ 1,5 M, COM SOLO (SEM SUBSTITUIÇÃO) DE 1ª CATEGORIA, COM PLACA VIBRATÓRIA. AF_08/2023</t>
  </si>
  <si>
    <t xml:space="preserve">REATERRO MECANIZADO DE VALA COM RETROESCAVADEIRA (CAPACIDADE DA CAÇAMBA DA RETRO: 0,26 M³/POTÊNCIA: 88 HP), LARGURA ATÉ 0,8 M, PROFUNDIDADE DE 1,5 A 3,0 M, COM SOLO (SEM SUBSTITUIÇÃO) DE 1ª CATEGORIA, COM PLACA VIBRATÓRIA. AF_08/2023</t>
  </si>
  <si>
    <t xml:space="preserve">REATERRO MECANIZADO DE VALA COM RETROESCAVADEIRA (CAPACIDADE DA CAÇAMBA DA RETRO: 0,26 M³/POTÊNCIA: 88 HP), LARGURA DE 0,8 A 1,5 M, PROFUNDIDADE ATÉ 1,5 M, COM SOLO (SEM SUBSTITUIÇÃO) DE 1ª CATEGORIA, COM PLACA VIBRATÓRIA. AF_08/2023</t>
  </si>
  <si>
    <t xml:space="preserve">REATERRO MECANIZADO DE VALA COM RETROESCAVADEIRA (CAPACIDADE DA CAÇAMBA DA RETRO: 0,26 M³/POTÊNCIA: 88 HP), LARGURA DE 0,8 A 1,5 M, PROFUNDIDADE DE 1,5 A 3,0 M, COM SOLO (SEM SUBSTITUIÇÃO) DE 1ª CATEGORIA, COM PLACA VIBRATÓRIA. AF_08/2023</t>
  </si>
  <si>
    <t xml:space="preserve">CONSTRUÇÃO DE BASE E SUB-BASE PARA PAVIMENTAÇÃO DE BRITA GRADUADA SIMPLES TRATADA COM CIMENTO, COM ESPESSURA DE 10 CM - EXCLUSIVE CARGA E TRANSPORTE. AF_09/2024</t>
  </si>
  <si>
    <t xml:space="preserve">CONSTRUÇÃO DE BASE E SUB-BASE PARA PAVIMENTAÇÃO DE BRITA GRADUADA SIMPLES TRATADA COM CIMENTO, COM ESPESSURA DE 15 CM - EXCLUSIVE CARGA E TRANSPORTE. AF_09/2024</t>
  </si>
  <si>
    <t xml:space="preserve">CONSTRUÇÃO DE BASE E SUB-BASE PARA PAVIMENTAÇÃO DE BRITA GRADUADA SIMPLES TRATADA COM CIMENTO, COM ESPESSURA DE 20 CM - EXCLUSIVE CARGA E TRANSPORTE. AF_09/2024</t>
  </si>
  <si>
    <t xml:space="preserve">CONSTRUÇÃO DE BASE E SUB-BASE PARA PAVIMENTAÇÃO DE BRITA GRADUADA SIMPLES, COM ESPESSURA DE 10 CM - EXCLUSIVE CARGA E TRANSPORTE. AF_09/2024</t>
  </si>
  <si>
    <t xml:space="preserve">CONSTRUÇÃO DE BASE E SUB-BASE PARA PAVIMENTAÇÃO DE BRITA GRADUADA SIMPLES, COM ESPESSURA DE 15 CM - EXCLUSIVE CARGA E TRANSPORTE. AF_09/2024</t>
  </si>
  <si>
    <t xml:space="preserve">CONSTRUÇÃO DE BASE E SUB-BASE PARA PAVIMENTAÇÃO DE BRITA GRADUADA SIMPLES, COM ESPESSURA DE 20 CM - EXCLUSIVE CARGA E TRANSPORTE. AF_09/2024</t>
  </si>
  <si>
    <t xml:space="preserve">CONSTRUÇÃO DE BASE E SUB-BASE PARA PAVIMENTAÇÃO DE CONCRETO COMPACTADO COM ROLO, COM ESPESSURA DE 10 CM - EXCLUSIVE CARGA E TRANSPORTE. AF_09/2024</t>
  </si>
  <si>
    <t xml:space="preserve">CONSTRUÇÃO DE BASE E SUB-BASE PARA PAVIMENTAÇÃO DE CONCRETO COMPACTADO COM ROLO, COM ESPESSURA DE 15 CM - EXCLUSIVE CARGA E TRANSPORTE. AF_09/2024</t>
  </si>
  <si>
    <t xml:space="preserve">CONSTRUÇÃO DE BASE E SUB-BASE PARA PAVIMENTAÇÃO DE CONCRETO COMPACTADO COM ROLO, COM ESPESSURA DE 20 CM - EXCLUSIVE CARGA E TRANSPORTE. AF_09/2024</t>
  </si>
  <si>
    <t xml:space="preserve">CONSTRUÇÃO DE BASE E SUB-BASE PARA PAVIMENTAÇÃO DE MACADAME SECO, COM ESPESSURA DE 10 CM - EXCLUSIVE CARGA E TRANSPORTE. AF_09/2024</t>
  </si>
  <si>
    <t xml:space="preserve">CONSTRUÇÃO DE BASE E SUB-BASE PARA PAVIMENTAÇÃO DE MACADAME SECO, COM ESPESSURA DE 15 CM - EXCLUSIVE CARGA E TRANSPORTE. AF_09/2024</t>
  </si>
  <si>
    <t xml:space="preserve">CONSTRUÇÃO DE BASE E SUB-BASE PARA PAVIMENTAÇÃO DE MACADAME SECO, COM ESPESSURA DE 20 CM - EXCLUSIVE CARGA E TRANSPORTE. AF_09/2024</t>
  </si>
  <si>
    <t xml:space="preserve">CONSTRUÇÃO DE BASE E SUB-BASE PARA PAVIMENTAÇÃO DE MACADAME SECO, COM ESPESSURA DE 25 CM - EXCLUSIVE CARGA E TRANSPORTE. AF_09/2024</t>
  </si>
  <si>
    <t xml:space="preserve">CONSTRUÇÃO DE BASE E SUB-BASE PARA PAVIMENTAÇÃO DE RACHÃO, COM ESPESSURA DE 30 CM - EXCLUSIVE CARGA E TRANSPORTE. AF_09/2024</t>
  </si>
  <si>
    <t xml:space="preserve">CONSTRUÇÃO DE BASE E SUB-BASE PARA PAVIMENTAÇÃO DE RACHÃO, COM ESPESSURA DE 40 CM - EXCLUSIVE CARGA E TRANSPORTE. AF_09/2024</t>
  </si>
  <si>
    <t xml:space="preserve">CONSTRUÇÃO DE BASE E SUB-BASE PARA PAVIMENTAÇÃO DE RACHÃO, COM ESPESSURA DE 50 CM - EXCLUSIVE CARGA E TRANSPORTE. AF_09/2024</t>
  </si>
  <si>
    <t xml:space="preserve">CONSTRUÇÃO DE BASE E SUB-BASE PARA PAVIMENTAÇÃO DE RACHÃO, COM ESPESSURA DE 60 CM - EXCLUSIVE CARGA E TRANSPORTE. AF_09/2024</t>
  </si>
  <si>
    <t xml:space="preserve">CONSTRUÇÃO DE BASE E SUB-BASE PARA PAVIMENTAÇÃO DE SOLO (PREDOMINANTEMENTE ARENOSO) BRITA - 40%-60% COM CIMENTO - 4%, MISTURA EM PISTA, COM ESPESSURA DE 10 CM - EXCLUSIVE ESCAVAÇÃO, CARGA E TRANSPORTE E SOLO. AF_09/2024</t>
  </si>
  <si>
    <t xml:space="preserve">CONSTRUÇÃO DE BASE E SUB-BASE PARA PAVIMENTAÇÃO DE SOLO (PREDOMINANTEMENTE ARENOSO) BRITA - 40%-60% COM CIMENTO - 4%, MISTURA EM PISTA, COM ESPESSURA DE 15 CM - EXCLUSIVE ESCAVAÇÃO, CARGA E TRANSPORTE E SOLO. AF_09/2024</t>
  </si>
  <si>
    <t xml:space="preserve">CONSTRUÇÃO DE BASE E SUB-BASE PARA PAVIMENTAÇÃO DE SOLO (PREDOMINANTEMENTE ARENOSO) BRITA - 40%-60% COM CIMENTO - 4%, MISTURA EM PISTA, COM ESPESSURA DE 20 CM - EXCLUSIVE ESCAVAÇÃO, CARGA E TRANSPORTE E SOLO. AF_09/2024</t>
  </si>
  <si>
    <t xml:space="preserve">CONSTRUÇÃO DE BASE E SUB-BASE PARA PAVIMENTAÇÃO DE SOLO (PREDOMINANTEMENTE ARENOSO) BRITA - 40%-60% COM CIMENTO - 4%, MISTURA EM USINA, COM ESPESSURA DE 10 CM - EXCLUSIVE CARGA E TRANSPORTE. AF_09/2024</t>
  </si>
  <si>
    <t xml:space="preserve">CONSTRUÇÃO DE BASE E SUB-BASE PARA PAVIMENTAÇÃO DE SOLO (PREDOMINANTEMENTE ARENOSO) BRITA - 40%-60% COM CIMENTO - 4%, MISTURA EM USINA, COM ESPESSURA DE 15 CM - EXCLUSIVE CARGA E TRANSPORTE. AF_09/2024</t>
  </si>
  <si>
    <t xml:space="preserve">CONSTRUÇÃO DE BASE E SUB-BASE PARA PAVIMENTAÇÃO DE SOLO (PREDOMINANTEMENTE ARENOSO) BRITA - 40%-60% COM CIMENTO - 4%, MISTURA EM USINA, COM ESPESSURA DE 20 CM - EXCLUSIVE CARGA E TRANSPORTE. AF_09/2024</t>
  </si>
  <si>
    <t xml:space="preserve">CONSTRUÇÃO DE BASE E SUB-BASE PARA PAVIMENTAÇÃO DE SOLO (PREDOMINANTEMENTE ARENOSO) BRITA - 40%-60% COM CIMENTO - 6%, MISTURA EM PISTA, COM ESPESSURA DE 10 CM - EXCLUSIVE ESCAVAÇÃO, CARGA E TRANSPORTE E SOLO. AF_09/2024</t>
  </si>
  <si>
    <t xml:space="preserve">CONSTRUÇÃO DE BASE E SUB-BASE PARA PAVIMENTAÇÃO DE SOLO (PREDOMINANTEMENTE ARENOSO) BRITA - 40%-60% COM CIMENTO - 6%, MISTURA EM PISTA, COM ESPESSURA DE 15 CM - EXCLUSIVE ESCAVAÇÃO, CARGA E TRANSPORTE E SOLO. AF_09/2024</t>
  </si>
  <si>
    <t xml:space="preserve">CONSTRUÇÃO DE BASE E SUB-BASE PARA PAVIMENTAÇÃO DE SOLO (PREDOMINANTEMENTE ARENOSO) BRITA - 40%-60% COM CIMENTO - 6%, MISTURA EM PISTA, COM ESPESSURA DE 20 CM - EXCLUSIVE ESCAVAÇÃO, CARGA E TRANSPORTE E SOLO. AF_09/2024</t>
  </si>
  <si>
    <t xml:space="preserve">CONSTRUÇÃO DE BASE E SUB-BASE PARA PAVIMENTAÇÃO DE SOLO (PREDOMINANTEMENTE ARENOSO) BRITA - 40%-60% COM CIMENTO - 6%, MISTURA EM USINA, COM ESPESSURA DE 10 CM - EXCLUSIVE CARGA E TRANSPORTE. AF_09/2024</t>
  </si>
  <si>
    <t xml:space="preserve">CONSTRUÇÃO DE BASE E SUB-BASE PARA PAVIMENTAÇÃO DE SOLO (PREDOMINANTEMENTE ARENOSO) BRITA - 40%-60% COM CIMENTO - 6%, MISTURA EM USINA, COM ESPESSURA DE 15 CM - EXCLUSIVE CARGA E TRANSPORTE. AF_09/2024</t>
  </si>
  <si>
    <t xml:space="preserve">CONSTRUÇÃO DE BASE E SUB-BASE PARA PAVIMENTAÇÃO DE SOLO (PREDOMINANTEMENTE ARENOSO) BRITA - 40%-60% COM CIMENTO - 6%, MISTURA EM USINA, COM ESPESSURA DE 20 CM - EXCLUSIVE CARGA E TRANSPORTE. AF_09/2024</t>
  </si>
  <si>
    <t xml:space="preserve">CONSTRUÇÃO DE BASE E SUB-BASE PARA PAVIMENTAÇÃO DE SOLO (PREDOMINANTEMENTE ARENOSO) BRITA - 40%-60% COM CIMENTO - 8%, MISTURA EM PISTA, COM ESPESSURA DE 10 CM - EXCLUSIVE ESCAVAÇÃO, CARGA E TRANSPORTE E SOLO. AF_09/2024</t>
  </si>
  <si>
    <t xml:space="preserve">CONSTRUÇÃO DE BASE E SUB-BASE PARA PAVIMENTAÇÃO DE SOLO (PREDOMINANTEMENTE ARENOSO) BRITA - 40%-60% COM CIMENTO - 8%, MISTURA EM PISTA, COM ESPESSURA DE 15 CM - EXCLUSIVE ESCAVAÇÃO, CARGA E TRANSPORTE E SOLO. AF_09/2024</t>
  </si>
  <si>
    <t xml:space="preserve">CONSTRUÇÃO DE BASE E SUB-BASE PARA PAVIMENTAÇÃO DE SOLO (PREDOMINANTEMENTE ARENOSO) BRITA - 40%-60% COM CIMENTO - 8%, MISTURA EM PISTA, COM ESPESSURA DE 20 CM - EXCLUSIVE ESCAVAÇÃO, CARGA E TRANSPORTE E SOLO. AF_09/2024</t>
  </si>
  <si>
    <t xml:space="preserve">CONSTRUÇÃO DE BASE E SUB-BASE PARA PAVIMENTAÇÃO DE SOLO (PREDOMINANTEMENTE ARENOSO) BRITA - 40%-60% COM CIMENTO - 8%, MISTURA EM USINA, COM ESPESSURA DE 10 CM - EXCLUSIVE CARGA E TRANSPORTE. AF_09/2024</t>
  </si>
  <si>
    <t xml:space="preserve">CONSTRUÇÃO DE BASE E SUB-BASE PARA PAVIMENTAÇÃO DE SOLO (PREDOMINANTEMENTE ARENOSO) BRITA - 40%-60% COM CIMENTO - 8%, MISTURA EM USINA, COM ESPESSURA DE 15 CM - EXCLUSIVE CARGA E TRANSPORTE. AF_09/2024</t>
  </si>
  <si>
    <t xml:space="preserve">CONSTRUÇÃO DE BASE E SUB-BASE PARA PAVIMENTAÇÃO DE SOLO (PREDOMINANTEMENTE ARENOSO) BRITA - 40%-60% COM CIMENTO - 8%, MISTURA EM USINA, COM ESPESSURA DE 20 CM - EXCLUSIVE CARGA E TRANSPORTE. AF_09/2024</t>
  </si>
  <si>
    <t xml:space="preserve">CONSTRUÇÃO DE BASE E SUB-BASE PARA PAVIMENTAÇÃO DE SOLO (PREDOMINANTEMENTE ARENOSO) BRITA - 40%-60%, MISTURA EM PISTA, COM ESPESSURA DE 10 CM - EXCLUSIVE ESCAVAÇÃO, CARGA E TRANSPORTE E SOLO. AF_09/2024</t>
  </si>
  <si>
    <t xml:space="preserve">CONSTRUÇÃO DE BASE E SUB-BASE PARA PAVIMENTAÇÃO DE SOLO (PREDOMINANTEMENTE ARENOSO) BRITA - 40%-60%, MISTURA EM PISTA, COM ESPESSURA DE 15 CM - EXCLUSIVE ESCAVAÇÃO, CARGA E TRANSPORTE E SOLO. AF_09/2024</t>
  </si>
  <si>
    <t xml:space="preserve">CONSTRUÇÃO DE BASE E SUB-BASE PARA PAVIMENTAÇÃO DE SOLO (PREDOMINANTEMENTE ARENOSO) BRITA - 40%-60%, MISTURA EM PISTA, COM ESPESSURA DE 20 CM - EXCLUSIVE ESCAVAÇÃO, CARGA E TRANSPORTE E SOLO. AF_09/2024</t>
  </si>
  <si>
    <t xml:space="preserve">CONSTRUÇÃO DE BASE E SUB-BASE PARA PAVIMENTAÇÃO DE SOLO (PREDOMINANTEMENTE ARENOSO) BRITA - 40%-60%, MISTURA EM USINA, COM ESPESSURA DE 10 CM - EXCLUSIVE CARGA E TRANSPORTE. AF_09/2024</t>
  </si>
  <si>
    <t xml:space="preserve">CONSTRUÇÃO DE BASE E SUB-BASE PARA PAVIMENTAÇÃO DE SOLO (PREDOMINANTEMENTE ARENOSO) BRITA - 40%-60%, MISTURA EM USINA, COM ESPESSURA DE 15 CM - EXCLUSIVE CARGA E TRANSPORTE. AF_09/2024</t>
  </si>
  <si>
    <t xml:space="preserve">CONSTRUÇÃO DE BASE E SUB-BASE PARA PAVIMENTAÇÃO DE SOLO (PREDOMINANTEMENTE ARENOSO) BRITA - 40%-60%, MISTURA EM USINA, COM ESPESSURA DE 20 CM - EXCLUSIVE CARGA E TRANSPORTE. AF_09/2024</t>
  </si>
  <si>
    <t xml:space="preserve">CONSTRUÇÃO DE BASE E SUB-BASE PARA PAVIMENTAÇÃO DE SOLO (PREDOMINANTEMENTE ARENOSO) BRITA - 50%-50% COM CIMENTO - 4%, MISTURA EM PISTA, COM ESPESSURA DE 10 CM - EXCLUSIVE ESCAVAÇÃO, CARGA E TRANSPORTE E SOLO. AF_09/2024</t>
  </si>
  <si>
    <t xml:space="preserve">CONSTRUÇÃO DE BASE E SUB-BASE PARA PAVIMENTAÇÃO DE SOLO (PREDOMINANTEMENTE ARENOSO) BRITA - 50%-50% COM CIMENTO - 4%, MISTURA EM PISTA, COM ESPESSURA DE 15 CM - EXCLUSIVE ESCAVAÇÃO, CARGA E TRANSPORTE E SOLO. AF_09/2024</t>
  </si>
  <si>
    <t xml:space="preserve">CONSTRUÇÃO DE BASE E SUB-BASE PARA PAVIMENTAÇÃO DE SOLO (PREDOMINANTEMENTE ARENOSO) BRITA - 50%-50% COM CIMENTO - 4%, MISTURA EM PISTA, COM ESPESSURA DE 20 CM - EXCLUSIVE ESCAVAÇÃO, CARGA E TRANSPORTE E SOLO. AF_09/2024</t>
  </si>
  <si>
    <t xml:space="preserve">CONSTRUÇÃO DE BASE E SUB-BASE PARA PAVIMENTAÇÃO DE SOLO (PREDOMINANTEMENTE ARENOSO) BRITA - 50%-50% COM CIMENTO - 4%, MISTURA EM USINA, COM ESPESSURA DE 10 CM - EXCLUSIVE CARGA E TRANSPORTE. AF_09/2024</t>
  </si>
  <si>
    <t xml:space="preserve">CONSTRUÇÃO DE BASE E SUB-BASE PARA PAVIMENTAÇÃO DE SOLO (PREDOMINANTEMENTE ARENOSO) BRITA - 50%-50% COM CIMENTO - 4%, MISTURA EM USINA, COM ESPESSURA DE 15 CM - EXCLUSIVE CARGA E TRANSPORTE. AF_09/2024</t>
  </si>
  <si>
    <t xml:space="preserve">CONSTRUÇÃO DE BASE E SUB-BASE PARA PAVIMENTAÇÃO DE SOLO (PREDOMINANTEMENTE ARENOSO) BRITA - 50%-50% COM CIMENTO - 4%, MISTURA EM USINA, COM ESPESSURA DE 20 CM - EXCLUSIVE CARGA E TRANSPORTE. AF_09/2024</t>
  </si>
  <si>
    <t xml:space="preserve">CONSTRUÇÃO DE BASE E SUB-BASE PARA PAVIMENTAÇÃO DE SOLO (PREDOMINANTEMENTE ARENOSO) BRITA - 50%-50% COM CIMENTO - 6%, MISTURA EM PISTA, COM ESPESSURA DE 10 CM - EXCLUSIVE ESCAVAÇÃO, CARGA E TRANSPORTE E SOLO. AF_09/2024</t>
  </si>
  <si>
    <t xml:space="preserve">CONSTRUÇÃO DE BASE E SUB-BASE PARA PAVIMENTAÇÃO DE SOLO (PREDOMINANTEMENTE ARENOSO) BRITA - 50%-50% COM CIMENTO - 6%, MISTURA EM PISTA, COM ESPESSURA DE 15 CM - EXCLUSIVE ESCAVAÇÃO, CARGA E TRANSPORTE E SOLO. AF_09/2024</t>
  </si>
  <si>
    <t xml:space="preserve">CONSTRUÇÃO DE BASE E SUB-BASE PARA PAVIMENTAÇÃO DE SOLO (PREDOMINANTEMENTE ARENOSO) BRITA - 50%-50% COM CIMENTO - 6%, MISTURA EM PISTA, COM ESPESSURA DE 20 CM - EXCLUSIVE ESCAVAÇÃO, CARGA E TRANSPORTE E SOLO. AF_09/2024</t>
  </si>
  <si>
    <t xml:space="preserve">CONSTRUÇÃO DE BASE E SUB-BASE PARA PAVIMENTAÇÃO DE SOLO (PREDOMINANTEMENTE ARENOSO) BRITA - 50%-50% COM CIMENTO - 6%, MISTURA EM USINA, COM ESPESSURA DE 10 CM - EXCLUSIVE CARGA E TRANSPORTE. AF_09/2024</t>
  </si>
  <si>
    <t xml:space="preserve">CONSTRUÇÃO DE BASE E SUB-BASE PARA PAVIMENTAÇÃO DE SOLO (PREDOMINANTEMENTE ARENOSO) BRITA - 50%-50% COM CIMENTO - 6%, MISTURA EM USINA, COM ESPESSURA DE 15 CM - EXCLUSIVE CARGA E TRANSPORTE. AF_09/2024</t>
  </si>
  <si>
    <t xml:space="preserve">CONSTRUÇÃO DE BASE E SUB-BASE PARA PAVIMENTAÇÃO DE SOLO (PREDOMINANTEMENTE ARENOSO) BRITA - 50%-50% COM CIMENTO - 6%, MISTURA EM USINA, COM ESPESSURA DE 20 CM - EXCLUSIVE CARGA E TRANSPORTE. AF_09/2024</t>
  </si>
  <si>
    <t xml:space="preserve">CONSTRUÇÃO DE BASE E SUB-BASE PARA PAVIMENTAÇÃO DE SOLO (PREDOMINANTEMENTE ARENOSO) BRITA - 50%-50% COM CIMENTO - 8%, MISTURA EM PISTA, COM ESPESSURA DE 10 CM - EXCLUSIVE ESCAVAÇÃO, CARGA E TRANSPORTE E SOLO. AF_09/2024</t>
  </si>
  <si>
    <t xml:space="preserve">CONSTRUÇÃO DE BASE E SUB-BASE PARA PAVIMENTAÇÃO DE SOLO (PREDOMINANTEMENTE ARENOSO) BRITA - 50%-50% COM CIMENTO - 8%, MISTURA EM PISTA, COM ESPESSURA DE 15 CM - EXCLUSIVE ESCAVAÇÃO, CARGA E TRANSPORTE E SOLO. AF_09/2024</t>
  </si>
  <si>
    <t xml:space="preserve">CONSTRUÇÃO DE BASE E SUB-BASE PARA PAVIMENTAÇÃO DE SOLO (PREDOMINANTEMENTE ARENOSO) BRITA - 50%-50% COM CIMENTO - 8%, MISTURA EM PISTA, COM ESPESSURA DE 20 CM - EXCLUSIVE ESCAVAÇÃO, CARGA E TRANSPORTE E SOLO. AF_09/2024</t>
  </si>
  <si>
    <t xml:space="preserve">CONSTRUÇÃO DE BASE E SUB-BASE PARA PAVIMENTAÇÃO DE SOLO (PREDOMINANTEMENTE ARENOSO) BRITA - 50%-50% COM CIMENTO - 8%, MISTURA EM USINA, COM ESPESSURA DE 10 CM - EXCLUSIVE CARGA E TRANSPORTE. AF_09/2024</t>
  </si>
  <si>
    <t xml:space="preserve">CONSTRUÇÃO DE BASE E SUB-BASE PARA PAVIMENTAÇÃO DE SOLO (PREDOMINANTEMENTE ARENOSO) BRITA - 50%-50% COM CIMENTO - 8%, MISTURA EM USINA, COM ESPESSURA DE 15 CM - EXCLUSIVE CARGA E TRANSPORTE. AF_09/2024</t>
  </si>
  <si>
    <t xml:space="preserve">CONSTRUÇÃO DE BASE E SUB-BASE PARA PAVIMENTAÇÃO DE SOLO (PREDOMINANTEMENTE ARENOSO) BRITA - 50%-50% COM CIMENTO - 8%, MISTURA EM USINA, COM ESPESSURA DE 20 CM - EXCLUSIVE CARGA E TRANSPORTE. AF_09/2024</t>
  </si>
  <si>
    <t xml:space="preserve">CONSTRUÇÃO DE BASE E SUB-BASE PARA PAVIMENTAÇÃO DE SOLO (PREDOMINANTEMENTE ARENOSO) BRITA - 50%-50%, MISTURA EM PISTA, COM ESPESSURA DE 10 CM - EXCLUSIVE ESCAVAÇÃO, CARGA E TRANSPORTE E SOLO. AF_09/2024</t>
  </si>
  <si>
    <t xml:space="preserve">CONSTRUÇÃO DE BASE E SUB-BASE PARA PAVIMENTAÇÃO DE SOLO (PREDOMINANTEMENTE ARENOSO) BRITA - 50%-50%, MISTURA EM PISTA, COM ESPESSURA DE 15 CM - EXCLUSIVE ESCAVAÇÃO, CARGA E TRANSPORTE E SOLO. AF_09/2024</t>
  </si>
  <si>
    <t xml:space="preserve">CONSTRUÇÃO DE BASE E SUB-BASE PARA PAVIMENTAÇÃO DE SOLO (PREDOMINANTEMENTE ARENOSO) BRITA - 50%-50%, MISTURA EM PISTA, COM ESPESSURA DE 20 CM - EXCLUSIVE ESCAVAÇÃO, CARGA E TRANSPORTE E SOLO. AF_09/2024</t>
  </si>
  <si>
    <t xml:space="preserve">CONSTRUÇÃO DE BASE E SUB-BASE PARA PAVIMENTAÇÃO DE SOLO (PREDOMINANTEMENTE ARENOSO) BRITA - 50%-50%, MISTURA EM USINA, COM ESPESSURA DE 10 CM - EXCLUSIVE CARGA E TRANSPORTE. AF_09/2024</t>
  </si>
  <si>
    <t xml:space="preserve">CONSTRUÇÃO DE BASE E SUB-BASE PARA PAVIMENTAÇÃO DE SOLO (PREDOMINANTEMENTE ARENOSO) BRITA - 50%-50%, MISTURA EM USINA, COM ESPESSURA DE 15 CM - EXCLUSIVE CARGA E TRANSPORTE. AF_09/2024</t>
  </si>
  <si>
    <t xml:space="preserve">CONSTRUÇÃO DE BASE E SUB-BASE PARA PAVIMENTAÇÃO DE SOLO (PREDOMINANTEMENTE ARENOSO) BRITA - 50%-50%, MISTURA EM USINA, COM ESPESSURA DE 20 CM - EXCLUSIVE CARGA E TRANSPORTE. AF_09/2024</t>
  </si>
  <si>
    <t xml:space="preserve">CONSTRUÇÃO DE BASE E SUB-BASE PARA PAVIMENTAÇÃO DE SOLO (PREDOMINANTEMENTE ARENOSO) COM CIMENTO - 6%, MISTURA EM PISTA, COM ESPESSURA DE 10 CM - EXCLUSIVE ESCAVAÇÃO, CARGA E TRANSPORTE E SOLO. AF_09/2024</t>
  </si>
  <si>
    <t xml:space="preserve">CONSTRUÇÃO DE BASE E SUB-BASE PARA PAVIMENTAÇÃO DE SOLO (PREDOMINANTEMENTE ARENOSO) COM CIMENTO - 6%, MISTURA EM PISTA, COM ESPESSURA DE 15 CM - EXCLUSIVE ESCAVAÇÃO, CARGA E TRANSPORTE E SOLO. AF_09/2024</t>
  </si>
  <si>
    <t xml:space="preserve">CONSTRUÇÃO DE BASE E SUB-BASE PARA PAVIMENTAÇÃO DE SOLO (PREDOMINANTEMENTE ARENOSO) COM CIMENTO - 6%, MISTURA EM PISTA, COM ESPESSURA DE 20 CM - EXCLUSIVE ESCAVAÇÃO, CARGA E TRANSPORTE E SOLO. AF_09/2024</t>
  </si>
  <si>
    <t xml:space="preserve">CONSTRUÇÃO DE BASE E SUB-BASE PARA PAVIMENTAÇÃO DE SOLO (PREDOMINANTEMENTE ARENOSO) COM CIMENTO - 6%, MISTURA EM USINA, COM ESPESSURA DE 10 CM - EXCLUSIVE CARGA E TRANSPORTE. AF_09/2024</t>
  </si>
  <si>
    <t xml:space="preserve">CONSTRUÇÃO DE BASE E SUB-BASE PARA PAVIMENTAÇÃO DE SOLO (PREDOMINANTEMENTE ARENOSO) COM CIMENTO - 6%, MISTURA EM USINA, COM ESPESSURA DE 15 CM - EXCLUSIVE CARGA E TRANSPORTE. AF_09/2024</t>
  </si>
  <si>
    <t xml:space="preserve">CONSTRUÇÃO DE BASE E SUB-BASE PARA PAVIMENTAÇÃO DE SOLO (PREDOMINANTEMENTE ARENOSO) COM CIMENTO - 6%, MISTURA EM USINA, COM ESPESSURA DE 20 CM - EXCLUSIVE CARGA E TRANSPORTE. AF_09/2024</t>
  </si>
  <si>
    <t xml:space="preserve">CONSTRUÇÃO DE BASE E SUB-BASE PARA PAVIMENTAÇÃO DE SOLO (PREDOMINANTEMENTE ARENOSO) COM CIMENTO - 8%, MISTURA EM PISTA, COM ESPESSURA DE 10 CM - EXCLUSIVE ESCAVAÇÃO, CARGA E TRANSPORTE E SOLO. AF_09/2024</t>
  </si>
  <si>
    <t xml:space="preserve">CONSTRUÇÃO DE BASE E SUB-BASE PARA PAVIMENTAÇÃO DE SOLO (PREDOMINANTEMENTE ARENOSO) COM CIMENTO - 8%, MISTURA EM PISTA, COM ESPESSURA DE 15 CM - EXCLUSIVE ESCAVAÇÃO, CARGA E TRANSPORTE E SOLO. AF_09/2024</t>
  </si>
  <si>
    <t xml:space="preserve">CONSTRUÇÃO DE BASE E SUB-BASE PARA PAVIMENTAÇÃO DE SOLO (PREDOMINANTEMENTE ARENOSO) COM CIMENTO - 8%, MISTURA EM PISTA, COM ESPESSURA DE 20 CM - EXCLUSIVE ESCAVAÇÃO, CARGA E TRANSPORTE E SOLO. AF_09/2024</t>
  </si>
  <si>
    <t xml:space="preserve">CONSTRUÇÃO DE BASE E SUB-BASE PARA PAVIMENTAÇÃO DE SOLO (PREDOMINANTEMENTE ARENOSO) COM CIMENTO - 8%, MISTURA EM USINA, COM ESPESSURA DE 10 CM - EXCLUSIVE CARGA E TRANSPORTE. AF_09/2024</t>
  </si>
  <si>
    <t xml:space="preserve">CONSTRUÇÃO DE BASE E SUB-BASE PARA PAVIMENTAÇÃO DE SOLO (PREDOMINANTEMENTE ARENOSO) COM CIMENTO - 8%, MISTURA EM USINA, COM ESPESSURA DE 15 CM - EXCLUSIVE CARGA E TRANSPORTE. AF_09/2024</t>
  </si>
  <si>
    <t xml:space="preserve">CONSTRUÇÃO DE BASE E SUB-BASE PARA PAVIMENTAÇÃO DE SOLO (PREDOMINANTEMENTE ARENOSO) COM CIMENTO - 8%, MISTURA EM USINA, COM ESPESSURA DE 20 CM - EXCLUSIVE CARGA E TRANSPORTE. AF_09/2024</t>
  </si>
  <si>
    <t xml:space="preserve">CONSTRUÇÃO DE BASE E SUB-BASE PARA PAVIMENTAÇÃO DE SOLO (PREDOMINANTEMENTE ARENOSO) MELHORADO COM CIMENTO - 2%, MISTURA EM PISTA, COM ESPESSURA DE 10 CM - EXCLUSIVE ESCAVAÇÃO, CARGA E TRANSPORTE E SOLO. AF_09/2024</t>
  </si>
  <si>
    <t xml:space="preserve">CONSTRUÇÃO DE BASE E SUB-BASE PARA PAVIMENTAÇÃO DE SOLO (PREDOMINANTEMENTE ARENOSO) MELHORADO COM CIMENTO - 2%, MISTURA EM PISTA, COM ESPESSURA DE 15 CM - EXCLUSIVE ESCAVAÇÃO, CARGA E TRANSPORTE E SOLO. AF_09/2024</t>
  </si>
  <si>
    <t xml:space="preserve">CONSTRUÇÃO DE BASE E SUB-BASE PARA PAVIMENTAÇÃO DE SOLO (PREDOMINANTEMENTE ARENOSO) MELHORADO COM CIMENTO - 2%, MISTURA EM PISTA, COM ESPESSURA DE 20 CM - EXCLUSIVE ESCAVAÇÃO, CARGA E TRANSPORTE E SOLO. AF_09/2024</t>
  </si>
  <si>
    <t xml:space="preserve">CONSTRUÇÃO DE BASE E SUB-BASE PARA PAVIMENTAÇÃO DE SOLO (PREDOMINANTEMENTE ARENOSO) MELHORADO COM CIMENTO - 2%, MISTURA EM USINA, COM ESPESSURA DE 10 CM - EXCLUSIVE CARGA E TRANSPORTE. AF_09/2024</t>
  </si>
  <si>
    <t xml:space="preserve">CONSTRUÇÃO DE BASE E SUB-BASE PARA PAVIMENTAÇÃO DE SOLO (PREDOMINANTEMENTE ARENOSO) MELHORADO COM CIMENTO - 2%, MISTURA EM USINA, COM ESPESSURA DE 15 CM - EXCLUSIVE CARGA E TRANSPORTE. AF_09/2024</t>
  </si>
  <si>
    <t xml:space="preserve">CONSTRUÇÃO DE BASE E SUB-BASE PARA PAVIMENTAÇÃO DE SOLO (PREDOMINANTEMENTE ARENOSO) MELHORADO COM CIMENTO - 2%, MISTURA EM USINA, COM ESPESSURA DE 20 CM - EXCLUSIVE CARGA E TRANSPORTE. AF_09/2024</t>
  </si>
  <si>
    <t xml:space="preserve">CONSTRUÇÃO DE BASE E SUB-BASE PARA PAVIMENTAÇÃO DE SOLO (PREDOMINANTEMENTE ARENOSO) MELHORADO COM CIMENTO - 4%, MISTURA EM PISTA, COM ESPESSURA DE 10 CM - EXCLUSIVE ESCAVAÇÃO, CARGA E TRANSPORTE E SOLO. AF_09/2024</t>
  </si>
  <si>
    <t xml:space="preserve">CONSTRUÇÃO DE BASE E SUB-BASE PARA PAVIMENTAÇÃO DE SOLO (PREDOMINANTEMENTE ARENOSO) MELHORADO COM CIMENTO - 4%, MISTURA EM PISTA, COM ESPESSURA DE 15 CM - EXCLUSIVE ESCAVAÇÃO, CARGA E TRANSPORTE E SOLO. AF_09/2024</t>
  </si>
  <si>
    <t xml:space="preserve">CONSTRUÇÃO DE BASE E SUB-BASE PARA PAVIMENTAÇÃO DE SOLO (PREDOMINANTEMENTE ARENOSO) MELHORADO COM CIMENTO - 4%, MISTURA EM PISTA, COM ESPESSURA DE 20 CM - EXCLUSIVE ESCAVAÇÃO, CARGA E TRANSPORTE E SOLO. AF_09/2024</t>
  </si>
  <si>
    <t xml:space="preserve">CONSTRUÇÃO DE BASE E SUB-BASE PARA PAVIMENTAÇÃO DE SOLO (PREDOMINANTEMENTE ARENOSO) MELHORADO COM CIMENTO - 4%, MISTURA EM USINA, COM ESPESSURA DE 10 CM - EXCLUSIVE CARGA E TRANSPORTE. AF_09/2024</t>
  </si>
  <si>
    <t xml:space="preserve">CONSTRUÇÃO DE BASE E SUB-BASE PARA PAVIMENTAÇÃO DE SOLO (PREDOMINANTEMENTE ARENOSO) MELHORADO COM CIMENTO - 4%, MISTURA EM USINA, COM ESPESSURA DE 15 CM - EXCLUSIVE CARGA E TRANSPORTE. AF_09/2024</t>
  </si>
  <si>
    <t xml:space="preserve">CONSTRUÇÃO DE BASE E SUB-BASE PARA PAVIMENTAÇÃO DE SOLO (PREDOMINANTEMENTE ARENOSO) MELHORADO COM CIMENTO - 4%, MISTURA EM USINA, COM ESPESSURA DE 20 CM - EXCLUSIVE CARGA E TRANSPORTE. AF_09/2024</t>
  </si>
  <si>
    <t xml:space="preserve">CONSTRUÇÃO DE BASE E SUB-BASE PARA PAVIMENTAÇÃO DE SOLO (PREDOMINANTEMENTE ARGILOSO) BRITA - 40%-60%, MISTURA EM PISTA, COM ESPESSURA DE 10 CM - EXCLUSIVE ESCAVAÇÃO, CARGA E TRANSPORTE E SOLO. AF_09/2024</t>
  </si>
  <si>
    <t xml:space="preserve">CONSTRUÇÃO DE BASE E SUB-BASE PARA PAVIMENTAÇÃO DE SOLO (PREDOMINANTEMENTE ARGILOSO) BRITA - 40%-60%, MISTURA EM PISTA, COM ESPESSURA DE 15 CM - EXCLUSIVE ESCAVAÇÃO, CARGA E TRANSPORTE E SOLO. AF_09/2024</t>
  </si>
  <si>
    <t xml:space="preserve">CONSTRUÇÃO DE BASE E SUB-BASE PARA PAVIMENTAÇÃO DE SOLO (PREDOMINANTEMENTE ARGILOSO) BRITA - 40%-60%, MISTURA EM PISTA, COM ESPESSURA DE 20 CM - EXCLUSIVE ESCAVAÇÃO, CARGA E TRANSPORTE E SOLO. AF_09/2024</t>
  </si>
  <si>
    <t xml:space="preserve">CONSTRUÇÃO DE BASE E SUB-BASE PARA PAVIMENTAÇÃO DE SOLO (PREDOMINANTEMENTE ARGILOSO) BRITA - 40%-60%, MISTURA EM USINA, COM ESPESSURA DE 10 CM - EXCLUSIVE CARGA E TRANSPORTE. AF_09/2024</t>
  </si>
  <si>
    <t xml:space="preserve">CONSTRUÇÃO DE BASE E SUB-BASE PARA PAVIMENTAÇÃO DE SOLO (PREDOMINANTEMENTE ARGILOSO) BRITA - 40%-60%, MISTURA EM USINA, COM ESPESSURA DE 15 CM - EXCLUSIVE CARGA E TRANSPORTE. AF_09/2024</t>
  </si>
  <si>
    <t xml:space="preserve">CONSTRUÇÃO DE BASE E SUB-BASE PARA PAVIMENTAÇÃO DE SOLO (PREDOMINANTEMENTE ARGILOSO) BRITA - 40%-60%, MISTURA EM USINA, COM ESPESSURA DE 20 CM - EXCLUSIVE CARGA E TRANSPORTE. AF_09/2024</t>
  </si>
  <si>
    <t xml:space="preserve">CONSTRUÇÃO DE BASE E SUB-BASE PARA PAVIMENTAÇÃO DE SOLO (PREDOMINANTEMENTE ARGILOSO) BRITA - 50%-50%, MISTURA EM PISTA, COM ESPESSURA DE 10 CM - EXCLUSIVE ESCAVAÇÃO, CARGA E TRANSPORTE E SOLO. AF_09/2024</t>
  </si>
  <si>
    <t xml:space="preserve">CONSTRUÇÃO DE BASE E SUB-BASE PARA PAVIMENTAÇÃO DE SOLO (PREDOMINANTEMENTE ARGILOSO) BRITA - 50%-50%, MISTURA EM PISTA, COM ESPESSURA DE 15 CM - EXCLUSIVE ESCAVAÇÃO, CARGA E TRANSPORTE E SOLO. AF_09/2024</t>
  </si>
  <si>
    <t xml:space="preserve">CONSTRUÇÃO DE BASE E SUB-BASE PARA PAVIMENTAÇÃO DE SOLO (PREDOMINANTEMENTE ARGILOSO) BRITA - 50%-50%, MISTURA EM PISTA, COM ESPESSURA DE 20 CM - EXCLUSIVE ESCAVAÇÃO, CARGA E TRANSPORTE E SOLO. AF_09/2024</t>
  </si>
  <si>
    <t xml:space="preserve">CONSTRUÇÃO DE BASE E SUB-BASE PARA PAVIMENTAÇÃO DE SOLO (PREDOMINANTEMENTE ARGILOSO) BRITA - 50%-50%, MISTURA EM USINA, COM ESPESSURA DE 10 CM - EXCLUSIVE CARGA E TRANSPORTE. AF_09/2024</t>
  </si>
  <si>
    <t xml:space="preserve">CONSTRUÇÃO DE BASE E SUB-BASE PARA PAVIMENTAÇÃO DE SOLO (PREDOMINANTEMENTE ARGILOSO) BRITA - 50%-50%, MISTURA EM USINA, COM ESPESSURA DE 15 CM - EXCLUSIVE CARGA E TRANSPORTE. AF_09/2024</t>
  </si>
  <si>
    <t xml:space="preserve">CONSTRUÇÃO DE BASE E SUB-BASE PARA PAVIMENTAÇÃO DE SOLO (PREDOMINANTEMENTE ARGILOSO) BRITA - 50%-50%, MISTURA EM USINA, COM ESPESSURA DE 20 CM - EXCLUSIVE CARGA E TRANSPORTE. AF_09/2024</t>
  </si>
  <si>
    <t xml:space="preserve">CONSTRUÇÃO DE BASE E SUB-BASE PARA PAVIMENTAÇÃO DE SOLO DE COMPORTAMENTO LATERÍTICO (ARENOSO), COM ESPESSURA DE 10 CM - EXCLUSIVE ESCAVAÇÃO, CARGA E TRANSPORTE E SOLO. AF_09/2024</t>
  </si>
  <si>
    <t xml:space="preserve">CONSTRUÇÃO DE BASE E SUB-BASE PARA PAVIMENTAÇÃO DE SOLO DE COMPORTAMENTO LATERÍTICO (ARENOSO), COM ESPESSURA DE 15 CM - EXCLUSIVE ESCAVAÇÃO, CARGA E TRANSPORTE E SOLO. AF_09/2024</t>
  </si>
  <si>
    <t xml:space="preserve">CONSTRUÇÃO DE BASE E SUB-BASE PARA PAVIMENTAÇÃO DE SOLO DE COMPORTAMENTO LATERÍTICO (ARENOSO), COM ESPESSURA DE 20 CM - EXCLUSIVE ESCAVAÇÃO, CARGA E TRANSPORTE E SOLO. AF_09/2024</t>
  </si>
  <si>
    <t xml:space="preserve">CONSTRUÇÃO DE BASE E SUB-BASE PARA PAVIMENTAÇÃO DE SOLO ESTABILIZADO GRANULOMETRICAMENTE COM MISTURA DE SOLOS EM PISTA - EXCLUSIVE SOLO, ESCAVAÇÃO, CARGA E TRANSPORTE. AF_09/2024</t>
  </si>
  <si>
    <t xml:space="preserve">CONSTRUÇÃO DE BASE E SUB-BASE PARA PAVIMENTAÇÃO DE SOLO ESTABILIZADO GRANULOMETRICAMENTE SEM MISTURA DE SOLOS - EXCLUSIVE SOLO, ESCAVAÇÃO, CARGA E TRANSPORTE. AF_09/2024</t>
  </si>
  <si>
    <t xml:space="preserve">ESPALHAMENTO DE MATERIAL COM TRATOR DE ESTEIRAS. AF_09/2024</t>
  </si>
  <si>
    <t xml:space="preserve">EXECUÇÃO E COMPACTAÇÃO DE CAMADA FINAL DE ATERRO (100% DE ENERGIA DO PROCTOR NORMAL) COM SOLO PREDOMINANTEMENTE ARENOSO, EM CAMADAS COM ESPESSURA DE 10 CM - EXCLUSIVE ESCAVAÇÃO, CARGA E TRANSPORTE E SOLO. AF_09/2024</t>
  </si>
  <si>
    <t xml:space="preserve">EXECUÇÃO E COMPACTAÇÃO DE CAMADA FINAL DE ATERRO (100% DE ENERGIA DO PROCTOR NORMAL) COM SOLO PREDOMINANTEMENTE ARENOSO, EM CAMADAS COM ESPESSURA DE 15 CM - EXCLUSIVE ESCAVAÇÃO, CARGA E TRANSPORTE E SOLO. AF_09/2024</t>
  </si>
  <si>
    <t xml:space="preserve">EXECUÇÃO E COMPACTAÇÃO DE CAMADA FINAL DE ATERRO (100% DE ENERGIA DO PROCTOR NORMAL) COM SOLO PREDOMINANTEMENTE ARENOSO, EM CAMADAS COM ESPESSURA DE 20 CM - EXCLUSIVE ESCAVAÇÃO, CARGA E TRANSPORTE E SOLO. AF_09/2024</t>
  </si>
  <si>
    <t xml:space="preserve">EXECUÇÃO E COMPACTAÇÃO DE CAMADA FINAL DE ATERRO (100% DE ENERGIA DO PROCTOR NORMAL) COM SOLO PREDOMINANTEMENTE ARGILOSO, EM CAMADAS COM ESPESSURA DE 10 CM - EXCLUSIVE ESCAVAÇÃO, CARGA E TRANSPORTE E SOLO. AF_09/2024</t>
  </si>
  <si>
    <t xml:space="preserve">EXECUÇÃO E COMPACTAÇÃO DE CAMADA FINAL DE ATERRO (100% DE ENERGIA DO PROCTOR NORMAL) COM SOLO PREDOMINANTEMENTE ARGILOSO, EM CAMADAS COM ESPESSURA DE 15 CM - EXCLUSIVE ESCAVAÇÃO, CARGA E TRANSPORTE E SOLO. AF_09/2024</t>
  </si>
  <si>
    <t xml:space="preserve">EXECUÇÃO E COMPACTAÇÃO DE CAMADA FINAL DE ATERRO (100% DE ENERGIA DO PROCTOR NORMAL) COM SOLO PREDOMINANTEMENTE ARGILOSO, EM CAMADAS COM ESPESSURA DE 20 CM - EXCLUSIVE ESCAVAÇÃO, CARGA E TRANSPORTE E SOLO. AF_09/2024</t>
  </si>
  <si>
    <t xml:space="preserve">EXECUÇÃO E COMPACTAÇÃO DE CORPO DE ATERRO (95% DE ENERGIA DO PROCTOR NORMAL) COM SOLO PREDOMINANTEMENTE ARENOSO ESPESSURA 15CM - EXCLUSIVE MATERIAL, ESCAVAÇÃO, CARGA E TRANSPORTE. AF_09/2024</t>
  </si>
  <si>
    <t xml:space="preserve">EXECUÇÃO E COMPACTAÇÃO DE CORPO DE ATERRO (95% DE ENERGIA DO PROCTOR NORMAL) COM SOLO PREDOMINANTEMENTE ARENOSO, EM CAMADAS COM ESPESSURA DE 20 CM - EXCLUSIVE ESCAVAÇÃO, CARGA E TRANSPORTE E SOLO. AF_09/2024</t>
  </si>
  <si>
    <t xml:space="preserve">EXECUÇÃO E COMPACTAÇÃO DE CORPO DE ATERRO DE ATERRO (95% DE ENERGIA DO PROCTOR NORMAL) COM SOLO PREDOMINANTEMENTE ARENOSO, EM CAMADAS COM ESPESSURA DE 10 CM - EXCLUSIVE ESCAVAÇÃO, CARGA E TRANSPORTE E SOLO. AF_09/2024</t>
  </si>
  <si>
    <t xml:space="preserve">EXECUÇÃO E COMPACTAÇÃO DE CORPO DE ATERRO DE ATERRO (95% DE ENERGIA DO PROCTOR NORMAL) COM SOLO PREDOMINANTEMENTE ARGILOSO ESPESSURA 15 CM - EXCLUSIVE MATERIAL, ESCAVAÇÃO, CARGA E TRANSPORTE. AF_09/2024</t>
  </si>
  <si>
    <t xml:space="preserve">EXECUÇÃO E COMPACTAÇÃO DE CORPO DE ATERRO DE ATERRO (95% DE ENERGIA DO PROCTOR NORMAL) COM SOLO PREDOMINANTEMENTE ARGILOSO, EM CAMADAS COM ESPESSURA DE 10 CM - EXCLUSIVE ESCAVAÇÃO, CARGA E TRANSPORTE E SOLO. AF_09/2024</t>
  </si>
  <si>
    <t xml:space="preserve">EXECUÇÃO E COMPACTAÇÃO DE CORPO DE ATERRO DE ATERRO (95% DE ENERGIA DO PROCTOR NORMAL) COM SOLO PREDOMINANTEMENTE ARGILOSO, EM CAMADAS COM ESPESSURA DE 20 CM - EXCLUSIVE ESCAVAÇÃO, CARGA E TRANSPORTE E SOLO. AF_09/2024</t>
  </si>
  <si>
    <t xml:space="preserve">RECONSTRUÇÃO DE BASE E SUB-BASE PARA PAVIMENTAÇÃO DE BRITA GRADUADA SIMPLES TRATADA COM CIMENTO, COM ESPESSURA DE 10 CM - EXCLUSIVE CARGA E TRANSPORTE. AF_09/2024</t>
  </si>
  <si>
    <t xml:space="preserve">RECONSTRUÇÃO DE BASE E SUB-BASE PARA PAVIMENTAÇÃO DE BRITA GRADUADA SIMPLES TRATADA COM CIMENTO, COM ESPESSURA DE 15 CM - EXCLUSIVE CARGA E TRANSPORTE. AF_09/2024</t>
  </si>
  <si>
    <t xml:space="preserve">RECONSTRUÇÃO DE BASE E SUB-BASE PARA PAVIMENTAÇÃO DE BRITA GRADUADA SIMPLES TRATADA COM CIMENTO, COM ESPESSURA DE 20 CM - EXCLUSIVE CARGA E TRANSPORTE. AF_09/2024</t>
  </si>
  <si>
    <t xml:space="preserve">RECONSTRUÇÃO DE BASE E SUB-BASE PARA PAVIMENTAÇÃO DE BRITA GRADUADA SIMPLES, COM ESPESSURA DE 10 CM - EXCLUSIVE CARGA E TRANSPORTE. AF_09/2024</t>
  </si>
  <si>
    <t xml:space="preserve">RECONSTRUÇÃO DE BASE E SUB-BASE PARA PAVIMENTAÇÃO DE BRITA GRADUADA SIMPLES, COM ESPESSURA DE 15 CM - EXCLUSIVE CARGA E TRANSPORTE. AF_09/2024</t>
  </si>
  <si>
    <t xml:space="preserve">RECONSTRUÇÃO DE BASE E SUB-BASE PARA PAVIMENTAÇÃO DE BRITA GRADUADA SIMPLES, COM ESPESSURA DE 20 CM - EXCLUSIVE CARGA E TRANSPORTE. AF_09/2024</t>
  </si>
  <si>
    <t xml:space="preserve">RECONSTRUÇÃO DE BASE E SUB-BASE PARA PAVIMENTAÇÃO DE CONCRETO COMPACTADO COM ROLO, COM ESPESSURA DE 10 CM - EXCLUSIVE CARGA E TRANSPORTE. AF_09/2024</t>
  </si>
  <si>
    <t xml:space="preserve">RECONSTRUÇÃO DE BASE E SUB-BASE PARA PAVIMENTAÇÃO DE CONCRETO COMPACTADO COM ROLO, COM ESPESSURA DE 15 CM - EXCLUSIVE CARGA E TRANSPORTE. AF_09/2024</t>
  </si>
  <si>
    <t xml:space="preserve">RECONSTRUÇÃO DE BASE E SUB-BASE PARA PAVIMENTAÇÃO DE CONCRETO COMPACTADO COM ROLO, COM ESPESSURA DE 20 CM - EXCLUSIVE CARGA E TRANSPORTE. AF_09/2024</t>
  </si>
  <si>
    <t xml:space="preserve">RECONSTRUÇÃO DE BASE E SUB-BASE PARA PAVIMENTAÇÃO DE MACADAME SECO, COM ESPESSURA DE 10 CM - EXCLUSIVE CARGA E TRANSPORTE. AF_09/2024</t>
  </si>
  <si>
    <t xml:space="preserve">RECONSTRUÇÃO DE BASE E SUB-BASE PARA PAVIMENTAÇÃO DE MACADAME SECO, COM ESPESSURA DE 15 CM - EXCLUSIVE CARGA E TRANSPORTE. AF_09/2024</t>
  </si>
  <si>
    <t xml:space="preserve">RECONSTRUÇÃO DE BASE E SUB-BASE PARA PAVIMENTAÇÃO DE MACADAME SECO, COM ESPESSURA DE 20 CM - EXCLUSIVE CARGA E TRANSPORTE. AF_09/2024</t>
  </si>
  <si>
    <t xml:space="preserve">RECONSTRUÇÃO DE BASE E SUB-BASE PARA PAVIMENTAÇÃO DE MACADAME SECO, COM ESPESSURA DE 25 CM - EXCLUSIVE CARGA E TRANSPORTE. AF_09/2024</t>
  </si>
  <si>
    <t xml:space="preserve">RECONSTRUÇÃO DE BASE E SUB-BASE PARA PAVIMENTAÇÃO DE RACHÃO, COM ESPESSURA DE 30 CM - EXCLUSIVE CARGA E TRANSPORTE. AF_09/2024</t>
  </si>
  <si>
    <t xml:space="preserve">RECONSTRUÇÃO DE BASE E SUB-BASE PARA PAVIMENTAÇÃO DE RACHÃO, COM ESPESSURA DE 40 CM - EXCLUSIVE CARGA E TRANSPORTE. AF_09/2024</t>
  </si>
  <si>
    <t xml:space="preserve">RECONSTRUÇÃO DE BASE E SUB-BASE PARA PAVIMENTAÇÃO DE RACHÃO, COM ESPESSURA DE 50 CM - EXCLUSIVE CARGA E TRANSPORTE. AF_09/2024</t>
  </si>
  <si>
    <t xml:space="preserve">RECONSTRUÇÃO DE BASE E SUB-BASE PARA PAVIMENTAÇÃO DE RACHÃO, COM ESPESSURA DE 60 CM - EXCLUSIVE CARGA E TRANSPORTE. AF_09/2024</t>
  </si>
  <si>
    <t xml:space="preserve">RECONSTRUÇÃO DE BASE E SUB-BASE PARA PAVIMENTAÇÃO DE SOLO (PREDOMINANTEMENTE ARENOSO) BRITA - 40%-60% COM CIMENTO - 4%, MISTURA EM PISTA, COM ESPESSURA DE 10 CM - EXCLUSIVE ESCAVAÇÃO, CARGA E TRANSPORTE E SOLO. AF_09/2024</t>
  </si>
  <si>
    <t xml:space="preserve">RECONSTRUÇÃO DE BASE E SUB-BASE PARA PAVIMENTAÇÃO DE SOLO (PREDOMINANTEMENTE ARENOSO) BRITA - 40%-60% COM CIMENTO - 4%, MISTURA EM PISTA, COM ESPESSURA DE 15 CM - EXCLUSIVE ESCAVAÇÃO, CARGA E TRANSPORTE E SOLO. AF_09/2024</t>
  </si>
  <si>
    <t xml:space="preserve">RECONSTRUÇÃO DE BASE E SUB-BASE PARA PAVIMENTAÇÃO DE SOLO (PREDOMINANTEMENTE ARENOSO) BRITA - 40%-60% COM CIMENTO - 4%, MISTURA EM PISTA, COM ESPESSURA DE 20 CM - EXCLUSIVE ESCAVAÇÃO, CARGA E TRANSPORTE E SOLO. AF_09/2024</t>
  </si>
  <si>
    <t xml:space="preserve">RECONSTRUÇÃO DE BASE E SUB-BASE PARA PAVIMENTAÇÃO DE SOLO (PREDOMINANTEMENTE ARENOSO) BRITA - 40%-60% COM CIMENTO - 4%, MISTURA EM USINA, COM ESPESSURA DE 10 CM - EXCLUSIVE CARGA E TRANSPORTE. AF_09/2024</t>
  </si>
  <si>
    <t xml:space="preserve">RECONSTRUÇÃO DE BASE E SUB-BASE PARA PAVIMENTAÇÃO DE SOLO (PREDOMINANTEMENTE ARENOSO) BRITA - 40%-60% COM CIMENTO - 4%, MISTURA EM USINA, COM ESPESSURA DE 15 CM - EXCLUSIVE CARGA E TRANSPORTE. AF_09/2024</t>
  </si>
  <si>
    <t xml:space="preserve">RECONSTRUÇÃO DE BASE E SUB-BASE PARA PAVIMENTAÇÃO DE SOLO (PREDOMINANTEMENTE ARENOSO) BRITA - 40%-60% COM CIMENTO - 4%, MISTURA EM USINA, COM ESPESSURA DE 20 CM - EXCLUSIVE CARGA E TRANSPORTE. AF_09/2024</t>
  </si>
  <si>
    <t xml:space="preserve">RECONSTRUÇÃO DE BASE E SUB-BASE PARA PAVIMENTAÇÃO DE SOLO (PREDOMINANTEMENTE ARENOSO) BRITA - 40%-60% COM CIMENTO - 6%, MISTURA EM PISTA, COM ESPESSURA DE 10 CM - EXCLUSIVE ESCAVAÇÃO, CARGA E TRANSPORTE E SOLO. AF_09/2024</t>
  </si>
  <si>
    <t xml:space="preserve">RECONSTRUÇÃO DE BASE E SUB-BASE PARA PAVIMENTAÇÃO DE SOLO (PREDOMINANTEMENTE ARENOSO) BRITA - 40%-60% COM CIMENTO - 6%, MISTURA EM PISTA, COM ESPESSURA DE 15 CM - EXCLUSIVE ESCAVAÇÃO, CARGA E TRANSPORTE E SOLO. AF_09/2024</t>
  </si>
  <si>
    <t xml:space="preserve">RECONSTRUÇÃO DE BASE E SUB-BASE PARA PAVIMENTAÇÃO DE SOLO (PREDOMINANTEMENTE ARENOSO) BRITA - 40%-60% COM CIMENTO - 6%, MISTURA EM PISTA, COM ESPESSURA DE 20 CM - EXCLUSIVE ESCAVAÇÃO, CARGA E TRANSPORTE E SOLO. AF_09/2024</t>
  </si>
  <si>
    <t xml:space="preserve">RECONSTRUÇÃO DE BASE E SUB-BASE PARA PAVIMENTAÇÃO DE SOLO (PREDOMINANTEMENTE ARENOSO) BRITA - 40%-60% COM CIMENTO - 6%, MISTURA EM USINA, COM ESPESSURA DE 10 CM - EXCLUSIVE CARGA E TRANSPORTE. AF_09/2024</t>
  </si>
  <si>
    <t xml:space="preserve">RECONSTRUÇÃO DE BASE E SUB-BASE PARA PAVIMENTAÇÃO DE SOLO (PREDOMINANTEMENTE ARENOSO) BRITA - 40%-60% COM CIMENTO - 6%, MISTURA EM USINA, COM ESPESSURA DE 15 CM - EXCLUSIVE CARGA E TRANSPORTE. AF_09/2024</t>
  </si>
  <si>
    <t xml:space="preserve">RECONSTRUÇÃO DE BASE E SUB-BASE PARA PAVIMENTAÇÃO DE SOLO (PREDOMINANTEMENTE ARENOSO) BRITA - 40%-60% COM CIMENTO - 6%, MISTURA EM USINA, COM ESPESSURA DE 20 CM - EXCLUSIVE CARGA E TRANSPORTE. AF_09/2024</t>
  </si>
  <si>
    <t xml:space="preserve">RECONSTRUÇÃO DE BASE E SUB-BASE PARA PAVIMENTAÇÃO DE SOLO (PREDOMINANTEMENTE ARENOSO) BRITA - 40%-60% COM CIMENTO - 8%, MISTURA EM PISTA, COM ESPESSURA DE 10 CM - EXCLUSIVE ESCAVAÇÃO, CARGA E TRANSPORTE E SOLO. AF_09/2024</t>
  </si>
  <si>
    <t xml:space="preserve">RECONSTRUÇÃO DE BASE E SUB-BASE PARA PAVIMENTAÇÃO DE SOLO (PREDOMINANTEMENTE ARENOSO) BRITA - 40%-60% COM CIMENTO - 8%, MISTURA EM PISTA, COM ESPESSURA DE 15 CM - EXCLUSIVE ESCAVAÇÃO, CARGA E TRANSPORTE E SOLO. AF_09/2024</t>
  </si>
  <si>
    <t xml:space="preserve">RECONSTRUÇÃO DE BASE E SUB-BASE PARA PAVIMENTAÇÃO DE SOLO (PREDOMINANTEMENTE ARENOSO) BRITA - 40%-60% COM CIMENTO - 8%, MISTURA EM PISTA, COM ESPESSURA DE 20 CM - EXCLUSIVE ESCAVAÇÃO, CARGA E TRANSPORTE E SOLO. AF_09/2024</t>
  </si>
  <si>
    <t xml:space="preserve">RECONSTRUÇÃO DE BASE E SUB-BASE PARA PAVIMENTAÇÃO DE SOLO (PREDOMINANTEMENTE ARENOSO) BRITA - 40%-60% COM CIMENTO - 8%, MISTURA EM USINA, COM ESPESSURA DE 10 CM - EXCLUSIVE CARGA E TRANSPORTE. AF_09/2024</t>
  </si>
  <si>
    <t xml:space="preserve">RECONSTRUÇÃO DE BASE E SUB-BASE PARA PAVIMENTAÇÃO DE SOLO (PREDOMINANTEMENTE ARENOSO) BRITA - 40%-60% COM CIMENTO - 8%, MISTURA EM USINA, COM ESPESSURA DE 15 CM - EXCLUSIVE CARGA E TRANSPORTE. AF_09/2024</t>
  </si>
  <si>
    <t xml:space="preserve">RECONSTRUÇÃO DE BASE E SUB-BASE PARA PAVIMENTAÇÃO DE SOLO (PREDOMINANTEMENTE ARENOSO) BRITA - 40%-60% COM CIMENTO - 8%, MISTURA EM USINA, COM ESPESSURA DE 20 CM - EXCLUSIVE CARGA E TRANSPORTE. AF_09/2024</t>
  </si>
  <si>
    <t xml:space="preserve">RECONSTRUÇÃO DE BASE E SUB-BASE PARA PAVIMENTAÇÃO DE SOLO (PREDOMINANTEMENTE ARENOSO) BRITA - 40%-60%, MISTURA EM PISTA, COM ESPESSURA DE 10 CM - EXCLUSIVE ESCAVAÇÃO, CARGA E TRANSPORTE E SOLO. AF_09/2024</t>
  </si>
  <si>
    <t xml:space="preserve">RECONSTRUÇÃO DE BASE E SUB-BASE PARA PAVIMENTAÇÃO DE SOLO (PREDOMINANTEMENTE ARENOSO) BRITA - 40%-60%, MISTURA EM PISTA, COM ESPESSURA DE 15 CM - EXCLUSIVE ESCAVAÇÃO, CARGA E TRANSPORTE E SOLO. AF_09/2024</t>
  </si>
  <si>
    <t xml:space="preserve">RECONSTRUÇÃO DE BASE E SUB-BASE PARA PAVIMENTAÇÃO DE SOLO (PREDOMINANTEMENTE ARENOSO) BRITA - 40%-60%, MISTURA EM PISTA, COM ESPESSURA DE 20 CM - EXCLUSIVE ESCAVAÇÃO, CARGA E TRANSPORTE E SOLO. AF_09/2024</t>
  </si>
  <si>
    <t xml:space="preserve">RECONSTRUÇÃO DE BASE E SUB-BASE PARA PAVIMENTAÇÃO DE SOLO (PREDOMINANTEMENTE ARENOSO) BRITA - 40%-60%, MISTURA EM USINA, COM ESPESSURA DE 10 CM - EXCLUSIVE CARGA E TRANSPORTE. AF_09/2024</t>
  </si>
  <si>
    <t xml:space="preserve">RECONSTRUÇÃO DE BASE E SUB-BASE PARA PAVIMENTAÇÃO DE SOLO (PREDOMINANTEMENTE ARENOSO) BRITA - 40%-60%, MISTURA EM USINA, COM ESPESSURA DE 15 CM - EXCLUSIVE CARGA E TRANSPORTE. AF_09/2024</t>
  </si>
  <si>
    <t xml:space="preserve">RECONSTRUÇÃO DE BASE E SUB-BASE PARA PAVIMENTAÇÃO DE SOLO (PREDOMINANTEMENTE ARENOSO) BRITA - 40%-60%, MISTURA EM USINA, COM ESPESSURA DE 20 CM - EXCLUSIVE CARGA E TRANSPORTE. AF_09/2024</t>
  </si>
  <si>
    <t xml:space="preserve">RECONSTRUÇÃO DE BASE E SUB-BASE PARA PAVIMENTAÇÃO DE SOLO (PREDOMINANTEMENTE ARENOSO) BRITA - 50%-50% COM CIMENTO - 4%, MISTURA EM PISTA, COM ESPESSURA DE 10 CM - EXCLUSIVE ESCAVAÇÃO, CARGA E TRANSPORTE E SOLO. AF_09/2024</t>
  </si>
  <si>
    <t xml:space="preserve">RECONSTRUÇÃO DE BASE E SUB-BASE PARA PAVIMENTAÇÃO DE SOLO (PREDOMINANTEMENTE ARENOSO) BRITA - 50%-50% COM CIMENTO - 4%, MISTURA EM PISTA, COM ESPESSURA DE 15 CM - EXCLUSIVE ESCAVAÇÃO, CARGA E TRANSPORTE E SOLO. AF_09/2024</t>
  </si>
  <si>
    <t xml:space="preserve">RECONSTRUÇÃO DE BASE E SUB-BASE PARA PAVIMENTAÇÃO DE SOLO (PREDOMINANTEMENTE ARENOSO) BRITA - 50%-50% COM CIMENTO - 4%, MISTURA EM PISTA, COM ESPESSURA DE 20 CM - EXCLUSIVE ESCAVAÇÃO, CARGA E TRANSPORTE E SOLO. AF_09/2024</t>
  </si>
  <si>
    <t xml:space="preserve">RECONSTRUÇÃO DE BASE E SUB-BASE PARA PAVIMENTAÇÃO DE SOLO (PREDOMINANTEMENTE ARENOSO) BRITA - 50%-50% COM CIMENTO - 4%, MISTURA EM USINA, COM ESPESSURA DE 10 CM - EXCLUSIVE CARGA E TRANSPORTE. AF_09/2024</t>
  </si>
  <si>
    <t xml:space="preserve">RECONSTRUÇÃO DE BASE E SUB-BASE PARA PAVIMENTAÇÃO DE SOLO (PREDOMINANTEMENTE ARENOSO) BRITA - 50%-50% COM CIMENTO - 4%, MISTURA EM USINA, COM ESPESSURA DE 15 CM - EXCLUSIVE CARGA E TRANSPORTE. AF_09/2024</t>
  </si>
  <si>
    <t xml:space="preserve">RECONSTRUÇÃO DE BASE E SUB-BASE PARA PAVIMENTAÇÃO DE SOLO (PREDOMINANTEMENTE ARENOSO) BRITA - 50%-50% COM CIMENTO - 4%, MISTURA EM USINA, COM ESPESSURA DE 20 CM - EXCLUSIVE CARGA E TRANSPORTE. AF_09/2024</t>
  </si>
  <si>
    <t xml:space="preserve">RECONSTRUÇÃO DE BASE E SUB-BASE PARA PAVIMENTAÇÃO DE SOLO (PREDOMINANTEMENTE ARENOSO) BRITA - 50%-50% COM CIMENTO - 6%, MISTURA EM PISTA, COM ESPESSURA DE 10 CM - EXCLUSIVE ESCAVAÇÃO, CARGA E TRANSPORTE E SOLO. AF_09/2024</t>
  </si>
  <si>
    <t xml:space="preserve">RECONSTRUÇÃO DE BASE E SUB-BASE PARA PAVIMENTAÇÃO DE SOLO (PREDOMINANTEMENTE ARENOSO) BRITA - 50%-50% COM CIMENTO - 6%, MISTURA EM PISTA, COM ESPESSURA DE 15 CM - EXCLUSIVE ESCAVAÇÃO, CARGA E TRANSPORTE E SOLO. AF_09/2024</t>
  </si>
  <si>
    <t xml:space="preserve">RECONSTRUÇÃO DE BASE E SUB-BASE PARA PAVIMENTAÇÃO DE SOLO (PREDOMINANTEMENTE ARENOSO) BRITA - 50%-50% COM CIMENTO - 6%, MISTURA EM PISTA, COM ESPESSURA DE 20 CM - EXCLUSIVE ESCAVAÇÃO, CARGA E TRANSPORTE E SOLO. AF_09/2024</t>
  </si>
  <si>
    <t xml:space="preserve">RECONSTRUÇÃO DE BASE E SUB-BASE PARA PAVIMENTAÇÃO DE SOLO (PREDOMINANTEMENTE ARENOSO) BRITA - 50%-50% COM CIMENTO - 6%, MISTURA EM USINA, COM ESPESSURA DE 10 CM - EXCLUSIVE CARGA E TRANSPORTE. AF_09/2024</t>
  </si>
  <si>
    <t xml:space="preserve">RECONSTRUÇÃO DE BASE E SUB-BASE PARA PAVIMENTAÇÃO DE SOLO (PREDOMINANTEMENTE ARENOSO) BRITA - 50%-50% COM CIMENTO - 6%, MISTURA EM USINA, COM ESPESSURA DE 15 CM - EXCLUSIVE CARGA E TRANSPORTE. AF_09/2024</t>
  </si>
  <si>
    <t xml:space="preserve">RECONSTRUÇÃO DE BASE E SUB-BASE PARA PAVIMENTAÇÃO DE SOLO (PREDOMINANTEMENTE ARENOSO) BRITA - 50%-50% COM CIMENTO - 6%, MISTURA EM USINA, COM ESPESSURA DE 20 CM - EXCLUSIVE CARGA E TRANSPORTE. AF_09/2024</t>
  </si>
  <si>
    <t xml:space="preserve">RECONSTRUÇÃO DE BASE E SUB-BASE PARA PAVIMENTAÇÃO DE SOLO (PREDOMINANTEMENTE ARENOSO) BRITA - 50%-50% COM CIMENTO - 8%, MISTURA EM PISTA, COM ESPESSURA DE 10 CM - EXCLUSIVE ESCAVAÇÃO, CARGA E TRANSPORTE E SOLO. AF_09/2024</t>
  </si>
  <si>
    <t xml:space="preserve">RECONSTRUÇÃO DE BASE E SUB-BASE PARA PAVIMENTAÇÃO DE SOLO (PREDOMINANTEMENTE ARENOSO) BRITA - 50%-50% COM CIMENTO - 8%, MISTURA EM PISTA, COM ESPESSURA DE 15 CM - EXCLUSIVE ESCAVAÇÃO, CARGA E TRANSPORTE E SOLO. AF_09/2024</t>
  </si>
  <si>
    <t xml:space="preserve">RECONSTRUÇÃO DE BASE E SUB-BASE PARA PAVIMENTAÇÃO DE SOLO (PREDOMINANTEMENTE ARENOSO) BRITA - 50%-50% COM CIMENTO - 8%, MISTURA EM PISTA, COM ESPESSURA DE 20 CM - EXCLUSIVE ESCAVAÇÃO, CARGA E TRANSPORTE E SOLO. AF_09/2024</t>
  </si>
  <si>
    <t xml:space="preserve">RECONSTRUÇÃO DE BASE E SUB-BASE PARA PAVIMENTAÇÃO DE SOLO (PREDOMINANTEMENTE ARENOSO) BRITA - 50%-50% COM CIMENTO - 8%, MISTURA EM USINA, COM ESPESSURA DE 10 CM - EXCLUSIVE CARGA E TRANSPORTE. AF_09/2024</t>
  </si>
  <si>
    <t xml:space="preserve">RECONSTRUÇÃO DE BASE E SUB-BASE PARA PAVIMENTAÇÃO DE SOLO (PREDOMINANTEMENTE ARENOSO) BRITA - 50%-50% COM CIMENTO - 8%, MISTURA EM USINA, COM ESPESSURA DE 15 CM - EXCLUSIVE CARGA E TRANSPORTE. AF_09/2024</t>
  </si>
  <si>
    <t xml:space="preserve">RECONSTRUÇÃO DE BASE E SUB-BASE PARA PAVIMENTAÇÃO DE SOLO (PREDOMINANTEMENTE ARENOSO) BRITA - 50%-50% COM CIMENTO - 8%, MISTURA EM USINA, COM ESPESSURA DE 20 CM - EXCLUSIVE CARGA E TRANSPORTE. AF_09/2024</t>
  </si>
  <si>
    <t xml:space="preserve">RECONSTRUÇÃO DE BASE E SUB-BASE PARA PAVIMENTAÇÃO DE SOLO (PREDOMINANTEMENTE ARENOSO) BRITA - 50%-50%, MISTURA EM PISTA, COM ESPESSURA DE 10 CM - EXCLUSIVE ESCAVAÇÃO, CARGA E TRANSPORTE E SOLO. AF_09/2024</t>
  </si>
  <si>
    <t xml:space="preserve">RECONSTRUÇÃO DE BASE E SUB-BASE PARA PAVIMENTAÇÃO DE SOLO (PREDOMINANTEMENTE ARENOSO) BRITA - 50%-50%, MISTURA EM PISTA, COM ESPESSURA DE 15 CM - EXCLUSIVE ESCAVAÇÃO, CARGA E TRANSPORTE E SOLO. AF_09/2024</t>
  </si>
  <si>
    <t xml:space="preserve">RECONSTRUÇÃO DE BASE E SUB-BASE PARA PAVIMENTAÇÃO DE SOLO (PREDOMINANTEMENTE ARENOSO) BRITA - 50%-50%, MISTURA EM PISTA, COM ESPESSURA DE 20 CM - EXCLUSIVE ESCAVAÇÃO, CARGA E TRANSPORTE E SOLO. AF_09/2024</t>
  </si>
  <si>
    <t xml:space="preserve">RECONSTRUÇÃO DE BASE E SUB-BASE PARA PAVIMENTAÇÃO DE SOLO (PREDOMINANTEMENTE ARENOSO) BRITA - 50%-50%, MISTURA EM USINA, COM ESPESSURA DE 10 CM - EXCLUSIVE CARGA E TRANSPORTE. AF_09/2024</t>
  </si>
  <si>
    <t xml:space="preserve">RECONSTRUÇÃO DE BASE E SUB-BASE PARA PAVIMENTAÇÃO DE SOLO (PREDOMINANTEMENTE ARENOSO) BRITA - 50%-50%, MISTURA EM USINA, COM ESPESSURA DE 15 CM - EXCLUSIVE CARGA E TRANSPORTE. AF_09/2024</t>
  </si>
  <si>
    <t xml:space="preserve">RECONSTRUÇÃO DE BASE E SUB-BASE PARA PAVIMENTAÇÃO DE SOLO (PREDOMINANTEMENTE ARENOSO) BRITA - 50%-50%, MISTURA EM USINA, COM ESPESSURA DE 20 CM - EXCLUSIVE CARGA E TRANSPORTE. AF_09/2024</t>
  </si>
  <si>
    <t xml:space="preserve">RECONSTRUÇÃO DE BASE E SUB-BASE PARA PAVIMENTAÇÃO DE SOLO (PREDOMINANTEMENTE ARENOSO) COM CIMENTO - 6%, MISTURA EM PISTA, COM ESPESSURA DE 10 CM - EXCLUSIVE ESCAVAÇÃO, CARGA E TRANSPORTE E SOLO. AF_09/2024</t>
  </si>
  <si>
    <t xml:space="preserve">RECONSTRUÇÃO DE BASE E SUB-BASE PARA PAVIMENTAÇÃO DE SOLO (PREDOMINANTEMENTE ARENOSO) COM CIMENTO - 6%, MISTURA EM PISTA, COM ESPESSURA DE 15 CM - EXCLUSIVE ESCAVAÇÃO, CARGA E TRANSPORTE E SOLO. AF_09/2024</t>
  </si>
  <si>
    <t xml:space="preserve">RECONSTRUÇÃO DE BASE E SUB-BASE PARA PAVIMENTAÇÃO DE SOLO (PREDOMINANTEMENTE ARENOSO) COM CIMENTO - 6%, MISTURA EM PISTA, COM ESPESSURA DE 20 CM - EXCLUSIVE ESCAVAÇÃO, CARGA E TRANSPORTE E SOLO. AF_09/2024</t>
  </si>
  <si>
    <t xml:space="preserve">RECONSTRUÇÃO DE BASE E SUB-BASE PARA PAVIMENTAÇÃO DE SOLO (PREDOMINANTEMENTE ARENOSO) COM CIMENTO - 6%, MISTURA EM USINA, COM ESPESSURA DE 10 CM - EXCLUSIVE CARGA E TRANSPORTE. AF_09/2024</t>
  </si>
  <si>
    <t xml:space="preserve">RECONSTRUÇÃO DE BASE E SUB-BASE PARA PAVIMENTAÇÃO DE SOLO (PREDOMINANTEMENTE ARENOSO) COM CIMENTO - 6%, MISTURA EM USINA, COM ESPESSURA DE 15 CM - EXCLUSIVE CARGA E TRANSPORTE. AF_09/2024</t>
  </si>
  <si>
    <t xml:space="preserve">RECONSTRUÇÃO DE BASE E SUB-BASE PARA PAVIMENTAÇÃO DE SOLO (PREDOMINANTEMENTE ARENOSO) COM CIMENTO - 6%, MISTURA EM USINA, COM ESPESSURA DE 20 CM - EXCLUSIVE CARGA E TRANSPORTE. AF_09/2024</t>
  </si>
  <si>
    <t xml:space="preserve">RECONSTRUÇÃO DE BASE E SUB-BASE PARA PAVIMENTAÇÃO DE SOLO (PREDOMINANTEMENTE ARENOSO) COM CIMENTO - 8%, MISTURA EM PISTA, COM ESPESSURA DE 10 CM - EXCLUSIVE ESCAVAÇÃO, CARGA E TRANSPORTE E SOLO. AF_09/2024</t>
  </si>
  <si>
    <t xml:space="preserve">RECONSTRUÇÃO DE BASE E SUB-BASE PARA PAVIMENTAÇÃO DE SOLO (PREDOMINANTEMENTE ARENOSO) COM CIMENTO - 8%, MISTURA EM PISTA, COM ESPESSURA DE 15 CM - EXCLUSIVE ESCAVAÇÃO, CARGA E TRANSPORTE E SOLO. AF_09/2024</t>
  </si>
  <si>
    <t xml:space="preserve">RECONSTRUÇÃO DE BASE E SUB-BASE PARA PAVIMENTAÇÃO DE SOLO (PREDOMINANTEMENTE ARENOSO) COM CIMENTO - 8%, MISTURA EM PISTA, COM ESPESSURA DE 20 CM - EXCLUSIVE ESCAVAÇÃO, CARGA E TRANSPORTE E SOLO. AF_09/2024</t>
  </si>
  <si>
    <t xml:space="preserve">RECONSTRUÇÃO DE BASE E SUB-BASE PARA PAVIMENTAÇÃO DE SOLO (PREDOMINANTEMENTE ARENOSO) COM CIMENTO - 8%, MISTURA EM USINA, COM ESPESSURA DE 10 CM - EXCLUSIVE CARGA E TRANSPORTE. AF_09/2024</t>
  </si>
  <si>
    <t xml:space="preserve">RECONSTRUÇÃO DE BASE E SUB-BASE PARA PAVIMENTAÇÃO DE SOLO (PREDOMINANTEMENTE ARENOSO) COM CIMENTO - 8%, MISTURA EM USINA, COM ESPESSURA DE 15 CM - EXCLUSIVE CARGA E TRANSPORTE. AF_09/2024</t>
  </si>
  <si>
    <t xml:space="preserve">RECONSTRUÇÃO DE BASE E SUB-BASE PARA PAVIMENTAÇÃO DE SOLO (PREDOMINANTEMENTE ARENOSO) COM CIMENTO - 8%, MISTURA EM USINA, COM ESPESSURA DE 20 CM - EXCLUSIVE CARGA E TRANSPORTE. AF_09/2024</t>
  </si>
  <si>
    <t xml:space="preserve">RECONSTRUÇÃO DE BASE E SUB-BASE PARA PAVIMENTAÇÃO DE SOLO (PREDOMINANTEMENTE ARENOSO) MELHORADO COM CIMENTO - 2%, MISTURA EM PISTA, COM ESPESSURA DE 10 CM - EXCLUSIVE ESCAVAÇÃO, CARGA E TRANSPORTE E SOLO. AF_09/2024</t>
  </si>
  <si>
    <t xml:space="preserve">RECONSTRUÇÃO DE BASE E SUB-BASE PARA PAVIMENTAÇÃO DE SOLO (PREDOMINANTEMENTE ARENOSO) MELHORADO COM CIMENTO - 2%, MISTURA EM PISTA, COM ESPESSURA DE 15 CM - EXCLUSIVE ESCAVAÇÃO, CARGA E TRANSPORTE E SOLO. AF_09/2024</t>
  </si>
  <si>
    <t xml:space="preserve">RECONSTRUÇÃO DE BASE E SUB-BASE PARA PAVIMENTAÇÃO DE SOLO (PREDOMINANTEMENTE ARENOSO) MELHORADO COM CIMENTO - 2%, MISTURA EM PISTA, COM ESPESSURA DE 20 CM - EXCLUSIVE ESCAVAÇÃO, CARGA E TRANSPORTE E SOLO. AF_09/2024</t>
  </si>
  <si>
    <t xml:space="preserve">RECONSTRUÇÃO DE BASE E SUB-BASE PARA PAVIMENTAÇÃO DE SOLO (PREDOMINANTEMENTE ARENOSO) MELHORADO COM CIMENTO - 2%, MISTURA EM USINA, COM ESPESSURA DE 10 CM - EXCLUSIVE CARGA E TRANSPORTE. AF_09/2024</t>
  </si>
  <si>
    <t xml:space="preserve">RECONSTRUÇÃO DE BASE E SUB-BASE PARA PAVIMENTAÇÃO DE SOLO (PREDOMINANTEMENTE ARENOSO) MELHORADO COM CIMENTO - 2%, MISTURA EM USINA, COM ESPESSURA DE 15 CM - EXCLUSIVE CARGA E TRANSPORTE. AF_09/2024</t>
  </si>
  <si>
    <t xml:space="preserve">RECONSTRUÇÃO DE BASE E SUB-BASE PARA PAVIMENTAÇÃO DE SOLO (PREDOMINANTEMENTE ARENOSO) MELHORADO COM CIMENTO - 2%, MISTURA EM USINA, COM ESPESSURA DE 20 CM - EXCLUSIVE CARGA E TRANSPORTE. AF_09/2024</t>
  </si>
  <si>
    <t xml:space="preserve">RECONSTRUÇÃO DE BASE E SUB-BASE PARA PAVIMENTAÇÃO DE SOLO (PREDOMINANTEMENTE ARENOSO) MELHORADO COM CIMENTO - 4%, MISTURA EM PISTA, COM ESPESSURA DE 10 CM - EXCLUSIVE ESCAVAÇÃO, CARGA E TRANSPORTE E SOLO. AF_09/2024</t>
  </si>
  <si>
    <t xml:space="preserve">RECONSTRUÇÃO DE BASE E SUB-BASE PARA PAVIMENTAÇÃO DE SOLO (PREDOMINANTEMENTE ARENOSO) MELHORADO COM CIMENTO - 4%, MISTURA EM PISTA, COM ESPESSURA DE 15 CM - EXCLUSIVE ESCAVAÇÃO, CARGA E TRANSPORTE E SOLO. AF_09/2024</t>
  </si>
  <si>
    <t xml:space="preserve">RECONSTRUÇÃO DE BASE E SUB-BASE PARA PAVIMENTAÇÃO DE SOLO (PREDOMINANTEMENTE ARENOSO) MELHORADO COM CIMENTO - 4%, MISTURA EM PISTA, COM ESPESSURA DE 20 CM - EXCLUSIVE ESCAVAÇÃO, CARGA E TRANSPORTE E SOLO. AF_09/2024</t>
  </si>
  <si>
    <t xml:space="preserve">RECONSTRUÇÃO DE BASE E SUB-BASE PARA PAVIMENTAÇÃO DE SOLO (PREDOMINANTEMENTE ARENOSO) MELHORADO COM CIMENTO - 4%, MISTURA EM USINA, COM ESPESSURA DE 10 CM - EXCLUSIVE CARGA E TRANSPORTE. AF_09/2024</t>
  </si>
  <si>
    <t xml:space="preserve">RECONSTRUÇÃO DE BASE E SUB-BASE PARA PAVIMENTAÇÃO DE SOLO (PREDOMINANTEMENTE ARENOSO) MELHORADO COM CIMENTO - 4%, MISTURA EM USINA, COM ESPESSURA DE 15 CM - EXCLUSIVE CARGA E TRANSPORTE. AF_09/2024</t>
  </si>
  <si>
    <t xml:space="preserve">RECONSTRUÇÃO DE BASE E SUB-BASE PARA PAVIMENTAÇÃO DE SOLO (PREDOMINANTEMENTE ARENOSO) MELHORADO COM CIMENTO - 4%, MISTURA EM USINA, COM ESPESSURA DE 20 CM - EXCLUSIVE CARGA E TRANSPORTE. AF_09/2024</t>
  </si>
  <si>
    <t xml:space="preserve">RECONSTRUÇÃO DE BASE E SUB-BASE PARA PAVIMENTAÇÃO DE SOLO (PREDOMINANTEMENTE ARGILOSO) BRITA - 40%-60%, MISTURA EM PISTA, COM ESPESSURA DE 10 CM - EXCLUSIVE ESCAVAÇÃO, CARGA E TRANSPORTE E SOLO. AF_09/2024</t>
  </si>
  <si>
    <t xml:space="preserve">RECONSTRUÇÃO DE BASE E SUB-BASE PARA PAVIMENTAÇÃO DE SOLO (PREDOMINANTEMENTE ARGILOSO) BRITA - 40%-60%, MISTURA EM PISTA, COM ESPESSURA DE 15 CM - EXCLUSIVE ESCAVAÇÃO, CARGA E TRANSPORTE E SOLO. AF_09/2024</t>
  </si>
  <si>
    <t xml:space="preserve">RECONSTRUÇÃO DE BASE E SUB-BASE PARA PAVIMENTAÇÃO DE SOLO (PREDOMINANTEMENTE ARGILOSO) BRITA - 40%-60%, MISTURA EM PISTA, COM ESPESSURA DE 20 CM - EXCLUSIVE ESCAVAÇÃO, CARGA E TRANSPORTE E SOLO. AF_09/2024</t>
  </si>
  <si>
    <t xml:space="preserve">RECONSTRUÇÃO DE BASE E SUB-BASE PARA PAVIMENTAÇÃO DE SOLO (PREDOMINANTEMENTE ARGILOSO) BRITA - 40%-60%, MISTURA EM USINA, COM ESPESSURA DE 10 CM - EXCLUSIVE CARGA E TRANSPORTE. AF_09/2024</t>
  </si>
  <si>
    <t xml:space="preserve">RECONSTRUÇÃO DE BASE E SUB-BASE PARA PAVIMENTAÇÃO DE SOLO (PREDOMINANTEMENTE ARGILOSO) BRITA - 40%-60%, MISTURA EM USINA, COM ESPESSURA DE 15 CM - EXCLUSIVE CARGA E TRANSPORTE. AF_09/2024</t>
  </si>
  <si>
    <t xml:space="preserve">RECONSTRUÇÃO DE BASE E SUB-BASE PARA PAVIMENTAÇÃO DE SOLO (PREDOMINANTEMENTE ARGILOSO) BRITA - 40%-60%, MISTURA EM USINA, COM ESPESSURA DE 20 CM - EXCLUSIVE CARGA E TRANSPORTE. AF_09/2024</t>
  </si>
  <si>
    <t xml:space="preserve">RECONSTRUÇÃO DE BASE E SUB-BASE PARA PAVIMENTAÇÃO DE SOLO (PREDOMINANTEMENTE ARGILOSO) BRITA - 50%-50%, MISTURA EM PISTA, COM ESPESSURA DE 10 CM - EXCLUSIVE ESCAVAÇÃO, CARGA E TRANSPORTE E SOLO. AF_09/2024</t>
  </si>
  <si>
    <t xml:space="preserve">RECONSTRUÇÃO DE BASE E SUB-BASE PARA PAVIMENTAÇÃO DE SOLO (PREDOMINANTEMENTE ARGILOSO) BRITA - 50%-50%, MISTURA EM PISTA, COM ESPESSURA DE 15 CM - EXCLUSIVE ESCAVAÇÃO, CARGA E TRANSPORTE E SOLO. AF_09/2024</t>
  </si>
  <si>
    <t xml:space="preserve">RECONSTRUÇÃO DE BASE E SUB-BASE PARA PAVIMENTAÇÃO DE SOLO (PREDOMINANTEMENTE ARGILOSO) BRITA - 50%-50%, MISTURA EM PISTA, COM ESPESSURA DE 20 CM - EXCLUSIVE ESCAVAÇÃO, CARGA E TRANSPORTE E SOLO. AF_09/2024</t>
  </si>
  <si>
    <t xml:space="preserve">RECONSTRUÇÃO DE BASE E SUB-BASE PARA PAVIMENTAÇÃO DE SOLO (PREDOMINANTEMENTE ARGILOSO) BRITA - 50%-50%, MISTURA EM USINA, COM ESPESSURA DE 10 CM - EXCLUSIVE CARGA E TRANSPORTE. AF_09/2024</t>
  </si>
  <si>
    <t xml:space="preserve">RECONSTRUÇÃO DE BASE E SUB-BASE PARA PAVIMENTAÇÃO DE SOLO (PREDOMINANTEMENTE ARGILOSO) BRITA - 50%-50%, MISTURA EM USINA, COM ESPESSURA DE 15 CM - EXCLUSIVE CARGA E TRANSPORTE. AF_09/2024</t>
  </si>
  <si>
    <t xml:space="preserve">RECONSTRUÇÃO DE BASE E SUB-BASE PARA PAVIMENTAÇÃO DE SOLO (PREDOMINANTEMENTE ARGILOSO) BRITA - 50%-50%, MISTURA EM USINA, COM ESPESSURA DE 20 CM - EXCLUSIVE CARGA E TRANSPORTE. AF_09/2024</t>
  </si>
  <si>
    <t xml:space="preserve">RECONSTRUÇÃO DE BASE E SUB-BASE PARA PAVIMENTAÇÃO DE SOLO DE COMPORTAMENTO LATERÍTICO (ARENOSO), COM ESPESSURA DE 10 CM - EXCLUSIVE ESCAVAÇÃO, CARGA E TRANSPORTE E SOLO. AF_09/2024</t>
  </si>
  <si>
    <t xml:space="preserve">RECONSTRUÇÃO DE BASE E SUB-BASE PARA PAVIMENTAÇÃO DE SOLO DE COMPORTAMENTO LATERÍTICO (ARENOSO), COM ESPESSURA DE 15 CM - EXCLUSIVE ESCAVAÇÃO, CARGA E TRANSPORTE E SOLO. AF_09/2024</t>
  </si>
  <si>
    <t xml:space="preserve">RECONSTRUÇÃO DE BASE E SUB-BASE PARA PAVIMENTAÇÃO DE SOLO DE COMPORTAMENTO LATERÍTICO (ARENOSO), COM ESPESSURA DE 20 CM - EXCLUSIVE ESCAVAÇÃO, CARGA E TRANSPORTE E SOLO. AF_09/2024</t>
  </si>
  <si>
    <t xml:space="preserve">REGULARIZAÇÃO DE SUPERFÍCIES COM MOTONIVELADORA. AF_09/2024</t>
  </si>
  <si>
    <t xml:space="preserve">REGULARIZAÇÃO E COMPACTAÇÃO DE SUBLEITO DE SOLO PREDOMINANTEMENTE ARENOSO, PARA OBRAS DE CONSTRUÇÃO DE PAVIMENTOS. AF_09/2024</t>
  </si>
  <si>
    <t xml:space="preserve">REGULARIZAÇÃO E COMPACTAÇÃO DE SUBLEITO DE SOLO PREDOMINANTEMENTE ARENOSO, PARA OBRAS DE RECONSTRUÇÃO DE PAVIMENTOS. AF_09/2024</t>
  </si>
  <si>
    <t xml:space="preserve">REGULARIZAÇÃO E COMPACTAÇÃO DE SUBLEITO DE SOLO PREDOMINANTEMENTE ARGILOSO, PARA OBRAS DE CONSTRUÇÃO DE PAVIMENTOS. AF_09/2024</t>
  </si>
  <si>
    <t xml:space="preserve">REGULARIZAÇÃO E COMPACTAÇÃO DE SUBLEITO DE SOLO PREDOMINANTEMENTE ARGILOSO, PARA OBRAS DE RECONSTRUÇÃO DE PAVIMENTOS. AF_09/2024</t>
  </si>
  <si>
    <t xml:space="preserve">ARMAÇÃO DE MURO ALA E MURO TESTA UTILIZANDO AÇO CA-50 DE 10 MM - MONTAGEM. AF_07/2021</t>
  </si>
  <si>
    <t xml:space="preserve">ARMAÇÃO DE MURO ALA E MURO TESTA UTILIZANDO AÇO CA-50 DE 12,5 MM - MONTAGEM. AF_07/2021</t>
  </si>
  <si>
    <t xml:space="preserve">ARMAÇÃO DE MURO ALA E MURO TESTA UTILIZANDO AÇO CA-50 DE 16 MM - MONTAGEM. AF_07/2021</t>
  </si>
  <si>
    <t xml:space="preserve">ARMAÇÃO DE MURO ALA E MURO TESTA UTILIZANDO AÇO CA-50 DE 20 MM - MONTAGEM. AF_07/2021</t>
  </si>
  <si>
    <t xml:space="preserve">ARMAÇÃO DE MURO ALA E MURO TESTA UTILIZANDO AÇO CA-50 DE 6,3 MM - MONTAGEM. AF_07/2021</t>
  </si>
  <si>
    <t xml:space="preserve">ARMAÇÃO DE MURO ALA E MURO TESTA UTILIZANDO AÇO CA-50 DE 8 MM - MONTAGEM. AF_07/2021</t>
  </si>
  <si>
    <t xml:space="preserve">ARMAÇÃO DE SOLEIRA UTILIZANDO AÇO CA-50 DE 6,3 MM - MONTAGEM. AF_07/2021</t>
  </si>
  <si>
    <t xml:space="preserve">ARMAÇÃO DE SOLEIRA UTILIZANDO AÇO CA-50 DE 8 MM - MONTAGEM. AF_07/2021</t>
  </si>
  <si>
    <t xml:space="preserve">BOCA PARA BUEIRO DUPLO CELULAR 150 X 150 CM EM CONCRETO, ALAS COM ESCONSIDADE DE 30°, INCLUINDO FÔRMAS E MATERIAIS. AF_07/2021</t>
  </si>
  <si>
    <t xml:space="preserve">BOCA PARA BUEIRO DUPLO CELULAR 150 X 150 CM EM GABIÃO, ALAS COM ESCONSIDADE DE 45°, INCLUINDO FÔRMAS E MATERIAIS. AF_07/2021</t>
  </si>
  <si>
    <t xml:space="preserve">BOCA PARA BUEIRO DUPLO CELULAR 200 X 200 CM EM CONCRETO, ALAS COM ESCONSIDADE DE 30°, INCLUINDO FÔRMAS E MATERIAIS. AF_07/2021</t>
  </si>
  <si>
    <t xml:space="preserve">BOCA PARA BUEIRO DUPLO CELULAR 200 X 200 CM EM GABIÃO, ALAS COM ESCONSIDADE DE 45°, INCLUINDO FÔRMAS E MATERIAIS. AF_07/2021</t>
  </si>
  <si>
    <t xml:space="preserve">BOCA PARA BUEIRO DUPLO CELULAR 250 X 250 CM EM CONCRETO, ALAS COM ESCONSIDADE DE 30°, INCLUINDO FÔRMAS E MATERIAIS. AF_07/2021</t>
  </si>
  <si>
    <t xml:space="preserve">BOCA PARA BUEIRO DUPLO CELULAR 250 X 250 CM EM GABIÃO, ALAS COM ESCONSIDADE DE 45°, INCLUINDO FÔRMAS E MATERIAIS. AF_07/2021</t>
  </si>
  <si>
    <t xml:space="preserve">BOCA PARA BUEIRO DUPLO CELULAR 300 X 300 CM EM CONCRETO, ALAS COM ESCONSIDADE DE 30°, INCLUINDO FÔRMAS E MATERIAIS. AF_07/2021</t>
  </si>
  <si>
    <t xml:space="preserve">BOCA PARA BUEIRO DUPLO CELULAR 300 X 300 CM EM GABIÃO, ALAS COM ESCONSIDADE DE 45°, INCLUINDO FÔRMAS E MATERIAIS. AF_07/2021</t>
  </si>
  <si>
    <t xml:space="preserve">BOCA PARA BUEIRO DUPLO TUBULAR D = 100 CM EM CONCRETO, ALAS COM ESCONSIDADE DE 0°, INCLUINDO FÔRMAS E MATERIAIS. AF_07/2021</t>
  </si>
  <si>
    <t xml:space="preserve">BOCA PARA BUEIRO DUPLO TUBULAR D = 100 CM EM CONCRETO, ALAS COM ESCONSIDADE DE 30°, INCLUINDO FÔRMAS E MATERIAIS. AF_07/2021</t>
  </si>
  <si>
    <t xml:space="preserve">BOCA PARA BUEIRO DUPLO TUBULAR D = 100 CM EM GABIÃO, ALAS COM ESCONSIDADE DE 45°, INCLUINDO FÔRMAS E MATERIAIS. AF_07/2021</t>
  </si>
  <si>
    <t xml:space="preserve">BOCA PARA BUEIRO DUPLO TUBULAR D = 120 CM EM CONCRETO, ALAS COM ESCONSIDADE DE 0°, INCLUINDO FÔRMAS E MATERIAIS. AF_07/2021</t>
  </si>
  <si>
    <t xml:space="preserve">BOCA PARA BUEIRO DUPLO TUBULAR D = 120 CM EM CONCRETO, ALAS COM ESCONSIDADE DE 30°, INCLUINDO FÔRMAS E MATERIAIS. AF_07/2021</t>
  </si>
  <si>
    <t xml:space="preserve">BOCA PARA BUEIRO DUPLO TUBULAR D = 120 CM EM GABIÃO, ALAS COM ESCONSIDADE DE 45°, INCLUINDO FÔRMAS E MATERIAIS. AF_07/2021</t>
  </si>
  <si>
    <t xml:space="preserve">BOCA PARA BUEIRO DUPLO TUBULAR D = 150 CM EM CONCRETO, ALAS COM ESCONSIDADE DE 0°, INCLUINDO FÔRMAS E MATERIAIS. AF_07/2021</t>
  </si>
  <si>
    <t xml:space="preserve">BOCA PARA BUEIRO DUPLO TUBULAR D = 150 CM EM CONCRETO, ALAS COM ESCONSIDADE DE 30°, INCLUINDO FÔRMAS E MATERIAIS. AF_07/2021</t>
  </si>
  <si>
    <t xml:space="preserve">BOCA PARA BUEIRO DUPLO TUBULAR D = 150 CM EM GABIÃO, ALAS COM ESCONSIDADE DE 45°, INCLUINDO FÔRMAS E MATERIAIS. AF_07/2021</t>
  </si>
  <si>
    <t xml:space="preserve">BOCA PARA BUEIRO DUPLO TUBULAR D = 40 CM EM GABIÃO, ALAS COM ESCONSIDADE DE 45°, INCLUINDO FÔRMAS E MATERIAIS. AF_07/2021</t>
  </si>
  <si>
    <t xml:space="preserve">BOCA PARA BUEIRO DUPLO TUBULAR D = 60 CM EM GABIÃO, ALAS COM ESCONSIDADE DE 45°, INCLUINDO FÔRMAS E MATERIAIS. AF_07/2021</t>
  </si>
  <si>
    <t xml:space="preserve">BOCA PARA BUEIRO DUPLO TUBULAR D = 80 CM EM CONCRETO, ALAS COM ESCONSIDADE DE 0°, INCLUINDO FÔRMAS E MATERIAIS. AF_07/2021</t>
  </si>
  <si>
    <t xml:space="preserve">BOCA PARA BUEIRO DUPLO TUBULAR D = 80 CM EM GABIÃO, ALAS COM ESCONSIDADE DE 45°, INCLUINDO FÔRMAS E MATERIAIS. AF_07/2021</t>
  </si>
  <si>
    <t xml:space="preserve">BOCA PARA BUEIRO SIMPLES CELULAR 150 X 150 CM EM CONCRETO, ALAS COM ESCONSIDADE DE 30°, INCLUINDO FÔRMAS E MATERIAIS. AF_07/2021</t>
  </si>
  <si>
    <t xml:space="preserve">BOCA PARA BUEIRO SIMPLES CELULAR 150 X 150 CM EM GABIÃO, ALAS COM ESCONSIDADE DE 45°, INCLUINDO FÔRMAS E MATERIAIS. AF_07/2021</t>
  </si>
  <si>
    <t xml:space="preserve">BOCA PARA BUEIRO SIMPLES CELULAR 200 X 200 CM EM CONCRETO, ALAS COM ESCONSIDADE DE 30°, INCLUINDO FÔRMAS E MATERIAIS. AF_07/2021</t>
  </si>
  <si>
    <t xml:space="preserve">BOCA PARA BUEIRO SIMPLES CELULAR 200 X 200 CM EM GABIÃO, ALAS COM ESCONSIDADE DE 45°, INCLUINDO FÔRMAS E MATERIAIS. AF_07/2021</t>
  </si>
  <si>
    <t xml:space="preserve">BOCA PARA BUEIRO SIMPLES CELULAR 250 X 250 CM EM CONCRETO, ALAS COM ESCONSIDADE DE 30°, INCLUINDO FÔRMAS E MATERIAIS. AF_07/2021</t>
  </si>
  <si>
    <t xml:space="preserve">BOCA PARA BUEIRO SIMPLES CELULAR 250 X 250 CM EM GABIÃO, ALAS COM ESCONSIDADE DE 45°, INCLUINDO FÔRMAS E MATERIAIS. AF_07/2021</t>
  </si>
  <si>
    <t xml:space="preserve">BOCA PARA BUEIRO SIMPLES CELULAR 300 X 300 CM EM CONCRETO, ALAS COM ESCONSIDADE DE 30°, INCLUINDO FÔRMAS E MATERIAIS. AF_07/2021</t>
  </si>
  <si>
    <t xml:space="preserve">BOCA PARA BUEIRO SIMPLES CELULAR 300 X 300 CM EM GABIÃO, ALAS COM ESCONSIDADE DE 45°, INCLUINDO FÔRMAS E MATERIAIS. AF_07/2021</t>
  </si>
  <si>
    <t xml:space="preserve">BOCA PARA BUEIRO SIMPLES TUBULAR D = 100 CM EM CONCRETO, ALAS COM ESCONSIDADE DE 0°, INCLUINDO FÔRMAS E MATERIAIS. AF_07/2021</t>
  </si>
  <si>
    <t xml:space="preserve">BOCA PARA BUEIRO SIMPLES TUBULAR D = 100 CM EM CONCRETO, ALAS COM ESCONSIDADE DE 30°, INCLUINDO FÔRMAS E MATERIAIS. AF_07/2021</t>
  </si>
  <si>
    <t xml:space="preserve">BOCA PARA BUEIRO SIMPLES TUBULAR D = 100 CM EM GABIÃO, ALAS COM ESCONSIDADE DE 45°, INCLUINDO FÔRMAS E MATERIAIS. AF_07/2021</t>
  </si>
  <si>
    <t xml:space="preserve">BOCA PARA BUEIRO SIMPLES TUBULAR D = 120 CM EM CONCRETO, ALAS COM ESCONSIDADE DE 0°, INCLUINDO FÔRMAS E MATERIAIS. AF_07/2021</t>
  </si>
  <si>
    <t xml:space="preserve">BOCA PARA BUEIRO SIMPLES TUBULAR D = 120 CM EM CONCRETO, ALAS COM ESCONSIDADE DE 30°, INCLUINDO FÔRMAS E MATERIAIS. AF_07/2021</t>
  </si>
  <si>
    <t xml:space="preserve">BOCA PARA BUEIRO SIMPLES TUBULAR D = 120 CM EM GABIÃO, ALAS COM ESCONSIDADE DE 45°, INCLUINDO FÔRMAS E MATERIAIS. AF_07/2021</t>
  </si>
  <si>
    <t xml:space="preserve">BOCA PARA BUEIRO SIMPLES TUBULAR D = 150 CM EM CONCRETO, ALAS COM ESCONSIDADE DE 0°, INCLUINDO FÔRMAS E MATERIAIS. AF_07/2021</t>
  </si>
  <si>
    <t xml:space="preserve">BOCA PARA BUEIRO SIMPLES TUBULAR D = 150 CM EM CONCRETO, ALAS COM ESCONSIDADE DE 30°, INCLUINDO FÔRMAS E MATERIAIS. AF_07/2021</t>
  </si>
  <si>
    <t xml:space="preserve">BOCA PARA BUEIRO SIMPLES TUBULAR D = 150 CM EM GABIÃO, ALAS COM ESCONSIDADE DE 45°, INCLUINDO FÔRMAS E MATERIAIS. AF_07/2021</t>
  </si>
  <si>
    <t xml:space="preserve">BOCA PARA BUEIRO SIMPLES TUBULAR D = 40 CM EM CONCRETO, ALAS COM ESCONSIDADE DE 0°, INCLUINDO FÔRMAS E MATERIAIS. AF_07/2021</t>
  </si>
  <si>
    <t xml:space="preserve">BOCA PARA BUEIRO SIMPLES TUBULAR D = 40 CM EM GABIÃO, ALAS COM ESCONSIDADE DE 45°, INCLUINDO FÔRMAS E MATERIAIS. AF_07/2021</t>
  </si>
  <si>
    <t xml:space="preserve">BOCA PARA BUEIRO SIMPLES TUBULAR D = 60 CM EM CONCRETO, ALAS COM ESCONSIDADE DE 0°, INCLUINDO FÔRMAS E MATERIAIS. AF_07/2021</t>
  </si>
  <si>
    <t xml:space="preserve">BOCA PARA BUEIRO SIMPLES TUBULAR D = 60 CM EM CONCRETO, ALAS COM ESCONSIDADE DE 30°, INCLUINDO FÔRMAS E MATERIAIS. AF_07/2021</t>
  </si>
  <si>
    <t xml:space="preserve">BOCA PARA BUEIRO SIMPLES TUBULAR D = 60 CM EM GABIÃO, ALAS COM ESCONSIDADE DE 45°, INCLUINDO FÔRMAS E MATERIAIS. AF_07/2021</t>
  </si>
  <si>
    <t xml:space="preserve">BOCA PARA BUEIRO SIMPLES TUBULAR D = 80 CM EM CONCRETO, ALAS COM ESCONSIDADE DE 0°, INCLUINDO FÔRMAS E MATERIAIS. AF_07/2021</t>
  </si>
  <si>
    <t xml:space="preserve">BOCA PARA BUEIRO SIMPLES TUBULAR D = 80 CM EM CONCRETO, ALAS COM ESCONSIDADE DE 30°, INCLUINDO FÔRMAS E MATERIAIS. AF_07/2021</t>
  </si>
  <si>
    <t xml:space="preserve">BOCA PARA BUEIRO SIMPLES TUBULAR D = 80 CM EM GABIÃO, ALAS COM ESCONSIDADE DE 45°, INCLUINDO FÔRMAS E MATERIAIS. AF_07/2021</t>
  </si>
  <si>
    <t xml:space="preserve">BOCA PARA BUEIRO TRIPLO CELULAR 150 X 150 CM EM CONCRETO, ALAS COM ESCONSIDADE DE 30°, INCLUINDO FÔRMAS E MATERIAIS. AF_07/2021</t>
  </si>
  <si>
    <t xml:space="preserve">BOCA PARA BUEIRO TRIPLO CELULAR 150 X 150 CM EM GABIÃO, ALAS COM ESCONSIDADE DE 45°, INCLUINDO FÔRMAS E MATERIAIS. AF_07/2021</t>
  </si>
  <si>
    <t xml:space="preserve">BOCA PARA BUEIRO TRIPLO CELULAR 200 X 200 CM EM CONCRETO, ALAS COM ESCONSIDADE DE 30°, INCLUINDO FÔRMAS E MATERIAIS. AF_07/2021</t>
  </si>
  <si>
    <t xml:space="preserve">BOCA PARA BUEIRO TRIPLO CELULAR 200 X 200 CM EM GABIÃO, ALAS COM ESCONSIDADE DE 45°, INCLUINDO FÔRMAS E MATERIAIS. AF_07/2021</t>
  </si>
  <si>
    <t xml:space="preserve">BOCA PARA BUEIRO TRIPLO CELULAR 250 X 250 CM EM CONCRETO, ALAS COM ESCONSIDADE DE 30°, INCLUINDO FÔRMAS E MATERIAIS. AF_07/2021</t>
  </si>
  <si>
    <t xml:space="preserve">BOCA PARA BUEIRO TRIPLO CELULAR 250 X 250 CM EM GABIÃO, ALAS COM ESCONSIDADE DE 45°, INCLUINDO FÔRMAS E MATERIAIS. AF_07/2021</t>
  </si>
  <si>
    <t xml:space="preserve">BOCA PARA BUEIRO TRIPLO CELULAR 300 X 300 CM EM CONCRETO, ALAS COM ESCONSIDADE DE 30°, INCLUINDO FÔRMAS E MATERIAIS. AF_07/2021</t>
  </si>
  <si>
    <t xml:space="preserve">BOCA PARA BUEIRO TRIPLO CELULAR 300 X 300 CM EM GABIÃO, ALAS COM ESCONSIDADE DE 45°, INCLUINDO FÔRMAS E MATERIAIS. AF_07/2021</t>
  </si>
  <si>
    <t xml:space="preserve">BOCA PARA BUEIRO TRIPLO TUBULAR D = 100 CM EM CONCRETO, ALAS COM ESCONSIDADE DE 0°, INCLUINDO FÔRMAS E MATERIAIS. AF_07/2021</t>
  </si>
  <si>
    <t xml:space="preserve">BOCA PARA BUEIRO TRIPLO TUBULAR D = 100 CM EM CONCRETO, ALAS COM ESCONSIDADE DE 30°, INCLUINDO FÔRMAS E MATERIAIS. AF_07/2021</t>
  </si>
  <si>
    <t xml:space="preserve">BOCA PARA BUEIRO TRIPLO TUBULAR D = 100 CM EM GABIÃO, ALAS COM ESCONSIDADE DE 45°, INCLUINDO FÔRMAS E MATERIAIS. AF_07/2021</t>
  </si>
  <si>
    <t xml:space="preserve">BOCA PARA BUEIRO TRIPLO TUBULAR D = 120 CM EM CONCRETO, ALAS COM ESCONSIDADE DE 0°, INCLUINDO FÔRMAS E MATERIAIS. AF_07/2021</t>
  </si>
  <si>
    <t xml:space="preserve">BOCA PARA BUEIRO TRIPLO TUBULAR D = 120 CM EM CONCRETO, ALAS COM ESCONSIDADE DE 30°, INCLUINDO FÔRMAS E MATERIAIS. AF_07/2021</t>
  </si>
  <si>
    <t xml:space="preserve">BOCA PARA BUEIRO TRIPLO TUBULAR D = 120 CM EM GABIÃO, ALAS COM ESCONSIDADE DE 45°, INCLUINDO FÔRMAS E MATERIAIS. AF_07/2021</t>
  </si>
  <si>
    <t xml:space="preserve">BOCA PARA BUEIRO TRIPLO TUBULAR D = 150 CM EM CONCRETO, ALAS COM ESCONSIDADE DE 0°, INCLUINDO FÔRMAS E MATERIAIS. AF_07/2021</t>
  </si>
  <si>
    <t xml:space="preserve">BOCA PARA BUEIRO TRIPLO TUBULAR D = 150 CM EM CONCRETO, ALAS COM ESCONSIDADE DE 30°, INCLUINDO FÔRMAS E MATERIAIS. AF_07/2021</t>
  </si>
  <si>
    <t xml:space="preserve">BOCA PARA BUEIRO TRIPLO TUBULAR D = 150 CM EM GABIÃO, ALAS COM ESCONSIDADE DE 45°, INCLUINDO FÔRMAS E MATERIAIS. AF_07/2021</t>
  </si>
  <si>
    <t xml:space="preserve">BOCA PARA BUEIRO TRIPLO TUBULAR D = 40 CM EM GABIÃO, ALAS COM ESCONSIDADE DE 45°, INCLUINDO FÔRMAS E MATERIAIS. AF_07/2021</t>
  </si>
  <si>
    <t xml:space="preserve">BOCA PARA BUEIRO TRIPLO TUBULAR D = 60 CM EM GABIÃO, ALAS COM ESCONSIDADE DE 45°, INCLUINDO FÔRMAS E MATERIAIS. AF_07/2021</t>
  </si>
  <si>
    <t xml:space="preserve">BOCA PARA BUEIRO TRIPLO TUBULAR D = 80 CM EM GABIÃO, ALAS COM ESCONSIDADE DE 45°, INCLUINDO FÔRMAS E MATERIAIS. AF_07/2021</t>
  </si>
  <si>
    <t xml:space="preserve">CONCRETAGEM DE BOCA PARA BUEIRO, FCK = 20 MPA, COM USO DE BOMBA - LANÇAMENTO, ADENSAMENTO E ACABAMENTO. AF_07/2021</t>
  </si>
  <si>
    <t xml:space="preserve">FABRICAÇÃO, MONTAGEM E DESMONTAGEM DE FÔRMA PARA BOCA PARA BUEIRO, EM CHAPA DE MADEIRA COMPENSADA RESINADA, E = 17 MM, 2 UTILIZAÇÕES. AF_07/2021</t>
  </si>
  <si>
    <t xml:space="preserve">BOMBA CENTRÍFUGA, MONOFÁSICA, 0,5 CV OU 0,49 HP, HM 6 A 20 M, Q 1,2 A 8,3 M3/H - FORNECIMENTO E INSTALAÇÃO. AF_11/2025_PS</t>
  </si>
  <si>
    <t xml:space="preserve">BOMBA CENTRÍFUGA, TRIFÁSICA, 1,0 CV OU 0,99 HP, HM 14 A 40 M, Q 0,6 A 8,4 M3/H - FORNECIMENTO E INSTALAÇÃO. AF_11/2025_PS</t>
  </si>
  <si>
    <t xml:space="preserve">BOMBA CENTRÍFUGA, TRIFÁSICA, 1,5 CV OU 1,48 HP, HM 10 A 24 M, Q 6,1 A 21,9 M3/H - FORNECIMENTO E INSTALAÇÃO. AF_11/2025_PS</t>
  </si>
  <si>
    <t xml:space="preserve">BOMBA CENTRÍFUGA, TRIFÁSICA, 1,5 CV OU 1,48 HP, HM 10 A 70 M, Q 1,8 A 5,3 M3/H - FORNECIMENTO E INSTALAÇÃO. AF_11/2025_PS</t>
  </si>
  <si>
    <t xml:space="preserve">BOMBA CENTRÍFUGA, TRIFÁSICA, 10 CV OU 9,86 HP, HM 85 A 140 M, Q 4,2 A 14,9 M3/H - FORNECIMENTO E INSTALAÇÃO. AF_11/2025_PS</t>
  </si>
  <si>
    <t xml:space="preserve">BOMBA CENTRÍFUGA, TRIFÁSICA, 3 CV OU 2,96 HP, HM 34 A 40 M, Q 8,6 A 14,8 M3/H - FORNECIMENTO E INSTALAÇÃO. AF_11/2025_PS</t>
  </si>
  <si>
    <t xml:space="preserve">BOMBA SUBMERSÍVEL, TRIFÁSICA, 3,80 CV OU 3,75 HP, HM 5 A 25,5 M, Q 3,6 A 61,2 M3/H - FORNECIMENTO E INSTALAÇÃO. AF_11/2025</t>
  </si>
  <si>
    <t xml:space="preserve">CHAVE DE BOIA AUTOMÁTICA SUPERIOR/INFERIOR 15A/250V - FORNECIMENTO E INSTALAÇÃO. AF_11/2025</t>
  </si>
  <si>
    <t xml:space="preserve">INSTALAÇÃO DE BOMBA CENTRÍFUGA, MONOFÁSICA, 0,5 CV OU 0,49 HP, HM 6 A 20 M, Q 1,2 A 8,3 M3/H (SEM FORNECIMENTO). AF_11/2025_PS</t>
  </si>
  <si>
    <t xml:space="preserve">INSTALAÇÃO DE BOMBA CENTRÍFUGA, TRIFÁSICA, 1,0 CV OU 0,99 HP, HM 14 A 40 M, Q 0,6 A 8,4 M3/H (SEM FORNECIMENTO). AF_11/2025_PS</t>
  </si>
  <si>
    <t xml:space="preserve">INSTALAÇÃO DE BOMBA CENTRÍFUGA, TRIFÁSICA, 1,5 CV OU 1,48 HP (SEM FORNECIMENTO). AF_11/2025_PS</t>
  </si>
  <si>
    <t xml:space="preserve">INSTALAÇÃO DE BOMBA CENTRÍFUGA, TRIFÁSICA, 10 CV OU 9,86 HP, HM 85 A 140 M, Q 4,2 A 14,9 M3/H (SEM FORNECIMENTO). AF_11/2025_PS</t>
  </si>
  <si>
    <t xml:space="preserve">INSTALAÇÃO DE BOMBA CENTRÍFUGA, TRIFÁSICA, 3 CV OU 2,96 HP, HM 34 A 40 M, Q 8,6 A 14,8 M3/H (SEM FORNECIMENTO). AF_11/2025_PS</t>
  </si>
  <si>
    <t xml:space="preserve">INSTALAÇÃO DE BOMBA SUBMERSÍVEL, TRIFÁSICA, 3,80 CV OU 3,75 HP, HM 5 A 25,5 M, Q 3,6 A 61,2 M3/H (SEM FORNECIMENTO). AF_11/2025</t>
  </si>
  <si>
    <t xml:space="preserve">INSTALAÇÃO DE MOTO BOMBA HORIZONTAL ATÉ 10 CV, HM 75 A 80 M, Q 25,4 A 48 M3/H (SEM FORNECIMENTO). AF_11/2025_PS</t>
  </si>
  <si>
    <t xml:space="preserve">INSTALAÇÃO DE MOTO BOMBA HORIZONTAL DE 12,5 A 25 CV, HM 140 M (SEM FORNECIMENTO). AF_11/2025_PS</t>
  </si>
  <si>
    <t xml:space="preserve">INSTALAÇÃO DE MOTO BOMBA SUBMERSÍVEL ATÉ 10 CV, HM 21 M (SEM FORNECIMENTO). AF_11/2025</t>
  </si>
  <si>
    <t xml:space="preserve">INSTALAÇÃO DE MOTO BOMBA SUBMERSÍVEL DE 11 A 25 CV, HM 33 M (SEM FORNECIMENTO). AF_11/2025</t>
  </si>
  <si>
    <t xml:space="preserve">CAIXA COM GRELHA RETANGULAR DE FERRO FUNDIDO, EM ALVENARIA COM BLOCOS DE CONCRETO, DIMENSÕES INTERNAS: 0,30 X 1,00 X 1,00. AF_12/2020</t>
  </si>
  <si>
    <t xml:space="preserve">CAIXA COM GRELHA RETANGULAR DE FERRO FUNDIDO, EM ALVENARIA COM TIJOLOS CERÂMICOS MACIÇOS, DIMENSÕES INTERNAS: 0,30 X 1,00 X 1,00. AF_12/2020</t>
  </si>
  <si>
    <t xml:space="preserve">CAIXA DE GORDURA DUPLA (CAPACIDADE: 126 L), RETANGULAR, EM ALVENARIA COM BLOCOS DE CONCRETO, DIMENSÕES INTERNAS = 0,4X0,7 M, ALTURA INTERNA = 0,8 M. AF_12/2020</t>
  </si>
  <si>
    <t xml:space="preserve">CAIXA DE GORDURA DUPLA (CAPACIDADE: 126 L), RETANGULAR, EM ALVENARIA COM TIJOLOS CERÂMICOS MACIÇOS, DIMENSÕES INTERNAS = 0,4X0,7 M, ALTURA INTERNA = 0,8 M. AF_12/2020</t>
  </si>
  <si>
    <t xml:space="preserve">CAIXA DE GORDURA ESPECIAL (CAPACIDADE: 312 L - PARA ATÉ 146 PESSOAS SERVIDAS NO PICO), RETANGULAR, EM ALVENARIA COM BLOCOS DE CONCRETO, DIMENSÕES INTERNAS = 0,4X1,2 M, ALTURA INTERNA = 1 M. AF_12/2020</t>
  </si>
  <si>
    <t xml:space="preserve">CAIXA DE GORDURA ESPECIAL (CAPACIDADE: 312 L - PARA ATÉ 146 PESSOAS SERVIDAS NO PICO), RETANGULAR, EM ALVENARIA COM TIJOLOS CERÂMICOS MACIÇOS, DIMENSÕES INTERNAS = 0,4X1,2 M, ALTURA INTERNA = 1 M. AF_12/2020</t>
  </si>
  <si>
    <t xml:space="preserve">CAIXA DE GORDURA PEQUENA (CAPACIDADE: 19 L), CIRCULAR, EM PVC, DIÂMETRO INTERNO= 0,3 M. AF_12/2020</t>
  </si>
  <si>
    <t xml:space="preserve">CAIXA DE GORDURA SIMPLES (CAPACIDADE: 36 L), RETANGULAR, EM ALVENARIA COM BLOCOS DE CONCRETO, DIMENSÕES INTERNAS = 0,2X0,4 M, ALTURA INTERNA = 0,8 M. AF_12/2020</t>
  </si>
  <si>
    <t xml:space="preserve">CAIXA DE GORDURA SIMPLES (CAPACIDADE: 36L), RETANGULAR, EM ALVENARIA COM TIJOLOS CERÂMICOS MACIÇOS, DIMENSÕES INTERNAS = 0,2X0,4 M, ALTURA INTERNA = 0,8 M. AF_12/2020</t>
  </si>
  <si>
    <t xml:space="preserve">CAIXA DE GORDURA SIMPLES, CIRCULAR, EM CONCRETO PRÉ-MOLDADO, DIÂMETRO INTERNO = 0,4 M, ALTURA INTERNA = 0,4 M. AF_12/2020</t>
  </si>
  <si>
    <t xml:space="preserve">CAIXA DE INSPEÇÃO PARA ATERRAMENTO, CIRCULAR, EM POLIETILENO, DIÂMETRO INTERNO = 0,3 M. AF_12/2020</t>
  </si>
  <si>
    <t xml:space="preserve">CAIXA ENTERRADA ELÉTRICA RETANGULAR, EM ALVENARIA COM BLOCOS DE CONCRETO, FUNDO COM BRITA, DIMENSÕES INTERNAS: 0,4X0,4X0,4 M. AF_12/2020</t>
  </si>
  <si>
    <t xml:space="preserve">CAIXA ENTERRADA ELÉTRICA RETANGULAR, EM ALVENARIA COM BLOCOS DE CONCRETO, FUNDO COM BRITA, DIMENSÕES INTERNAS: 0,6X0,6X0,6 M. AF_12/2020</t>
  </si>
  <si>
    <t xml:space="preserve">CAIXA ENTERRADA ELÉTRICA RETANGULAR, EM ALVENARIA COM BLOCOS DE CONCRETO, FUNDO COM BRITA, DIMENSÕES INTERNAS: 0,8X0,8X0,6 M. AF_12/2020</t>
  </si>
  <si>
    <t xml:space="preserve">CAIXA ENTERRADA ELÉTRICA RETANGULAR, EM ALVENARIA COM BLOCOS DE CONCRETO, FUNDO COM BRITA, DIMENSÕES INTERNAS: 1X1X0,6 M. AF_12/2020</t>
  </si>
  <si>
    <t xml:space="preserve">CAIXA ENTERRADA ELÉTRICA RETANGULAR, EM ALVENARIA COM TIJOLOS CERÂMICOS MACIÇOS, FUNDO COM BRITA, DIMENSÕES INTERNAS: 0,3X0,3X0,3 M. AF_12/2020</t>
  </si>
  <si>
    <t xml:space="preserve">CAIXA ENTERRADA ELÉTRICA RETANGULAR, EM ALVENARIA COM TIJOLOS CERÂMICOS MACIÇOS, FUNDO COM BRITA, DIMENSÕES INTERNAS: 0,4X0,4X0,4 M. AF_12/2020</t>
  </si>
  <si>
    <t xml:space="preserve">CAIXA ENTERRADA ELÉTRICA RETANGULAR, EM ALVENARIA COM TIJOLOS CERÂMICOS MACIÇOS, FUNDO COM BRITA, DIMENSÕES INTERNAS: 0,6X0,6X0,6 M. AF_12/2020</t>
  </si>
  <si>
    <t xml:space="preserve">CAIXA ENTERRADA ELÉTRICA RETANGULAR, EM ALVENARIA COM TIJOLOS CERÂMICOS MACIÇOS, FUNDO COM BRITA, DIMENSÕES INTERNAS: 0,8X0,8X0,6 M. AF_12/2020</t>
  </si>
  <si>
    <t xml:space="preserve">CAIXA ENTERRADA ELÉTRICA RETANGULAR, EM ALVENARIA COM TIJOLOS CERÂMICOS MACIÇOS, FUNDO COM BRITA, DIMENSÕES INTERNAS: 1X1X0,6 M. AF_12/2020</t>
  </si>
  <si>
    <t xml:space="preserve">CAIXA ENTERRADA ELÉTRICA RETANGULAR, EM CONCRETO PRÉ-MOLDADO, FUNDO COM BRITA, DIMENSÕES INTERNAS: 0,3X0,3X0,3 M. AF_12/2020</t>
  </si>
  <si>
    <t xml:space="preserve">CAIXA ENTERRADA ELÉTRICA RETANGULAR, EM CONCRETO PRÉ-MOLDADO, FUNDO COM BRITA, DIMENSÕES INTERNAS: 0,4X0,4X0,4 M. AF_12/2020</t>
  </si>
  <si>
    <t xml:space="preserve">CAIXA ENTERRADA ELÉTRICA RETANGULAR, EM CONCRETO PRÉ-MOLDADO, FUNDO COM BRITA, DIMENSÕES INTERNAS: 0,6X0,6X0,5 M. AF_12/2020</t>
  </si>
  <si>
    <t xml:space="preserve">CAIXA ENTERRADA ELÉTRICA RETANGULAR, EM CONCRETO PRÉ-MOLDADO, FUNDO COM BRITA, DIMENSÕES INTERNAS: 0,8X0,8X0,5 M. AF_12/2020</t>
  </si>
  <si>
    <t xml:space="preserve">CAIXA ENTERRADA ELÉTRICA RETANGULAR, EM CONCRETO PRÉ-MOLDADO, FUNDO COM BRITA, DIMENSÕES INTERNAS: 1X1X0,5 M. AF_12/2020</t>
  </si>
  <si>
    <t xml:space="preserve">CAIXA ENTERRADA HIDRÁULICA RETANGULAR EM ALVENARIA COM TIJOLOS CERÂMICOS MACIÇOS, DIMENSÕES INTERNAS: 0,3X0,3X0,3 M PARA REDE DE DRENAGEM. AF_12/2020</t>
  </si>
  <si>
    <t xml:space="preserve">CAIXA ENTERRADA HIDRÁULICA RETANGULAR EM ALVENARIA COM TIJOLOS CERÂMICOS MACIÇOS, DIMENSÕES INTERNAS: 0,3X0,3X0,3 M PARA REDE DE ESGOTO. AF_12/2020</t>
  </si>
  <si>
    <t xml:space="preserve">CAIXA ENTERRADA HIDRÁULICA RETANGULAR EM ALVENARIA COM TIJOLOS CERÂMICOS MACIÇOS, DIMENSÕES INTERNAS: 0,4X0,4X0,4 M PARA REDE DE DRENAGEM. AF_12/2020</t>
  </si>
  <si>
    <t xml:space="preserve">CAIXA ENTERRADA HIDRÁULICA RETANGULAR EM ALVENARIA COM TIJOLOS CERÂMICOS MACIÇOS, DIMENSÕES INTERNAS: 0,4X0,4X0,4 M PARA REDE DE ESGOTO. AF_12/2020</t>
  </si>
  <si>
    <t xml:space="preserve">CAIXA ENTERRADA HIDRÁULICA RETANGULAR EM ALVENARIA COM TIJOLOS CERÂMICOS MACIÇOS, DIMENSÕES INTERNAS: 0,6X0,6X0,6 M PARA REDE DE DRENAGEM. AF_12/2020</t>
  </si>
  <si>
    <t xml:space="preserve">CAIXA ENTERRADA HIDRÁULICA RETANGULAR EM ALVENARIA COM TIJOLOS CERÂMICOS MACIÇOS, DIMENSÕES INTERNAS: 0,6X0,6X0,6 M PARA REDE DE ESGOTO. AF_12/2020</t>
  </si>
  <si>
    <t xml:space="preserve">CAIXA ENTERRADA HIDRÁULICA RETANGULAR EM ALVENARIA COM TIJOLOS CERÂMICOS MACIÇOS, DIMENSÕES INTERNAS: 0,8X0,8X0,6 M PARA REDE DE DRENAGEM. AF_12/2020</t>
  </si>
  <si>
    <t xml:space="preserve">CAIXA ENTERRADA HIDRÁULICA RETANGULAR EM ALVENARIA COM TIJOLOS CERÂMICOS MACIÇOS, DIMENSÕES INTERNAS: 0,8X0,8X0,6 M PARA REDE DE ESGOTO. AF_12/2020</t>
  </si>
  <si>
    <t xml:space="preserve">CAIXA ENTERRADA HIDRÁULICA RETANGULAR EM ALVENARIA COM TIJOLOS CERÂMICOS MACIÇOS, DIMENSÕES INTERNAS: 1X1X0,6 M PARA REDE DE DRENAGEM. AF_12/2020</t>
  </si>
  <si>
    <t xml:space="preserve">CAIXA ENTERRADA HIDRÁULICA RETANGULAR EM ALVENARIA COM TIJOLOS CERÂMICOS MACIÇOS, DIMENSÕES INTERNAS: 1X1X0,6 M PARA REDE DE ESGOTO. AF_12/2020</t>
  </si>
  <si>
    <t xml:space="preserve">CAIXA ENTERRADA HIDRÁULICA RETANGULAR, EM ALVENARIA COM BLOCOS DE CONCRETO, DIMENSÕES INTERNAS: 0,4X0,4X0,4 M PARA REDE DE DRENAGEM. AF_12/2020</t>
  </si>
  <si>
    <t xml:space="preserve">CAIXA ENTERRADA HIDRÁULICA RETANGULAR, EM ALVENARIA COM BLOCOS DE CONCRETO, DIMENSÕES INTERNAS: 0,4X0,4X0,4 M PARA REDE DE ESGOTO. AF_12/2020</t>
  </si>
  <si>
    <t xml:space="preserve">CAIXA ENTERRADA HIDRÁULICA RETANGULAR, EM ALVENARIA COM BLOCOS DE CONCRETO, DIMENSÕES INTERNAS: 0,6X0,6X0,6 M PARA REDE DE DRENAGEM. AF_12/2020</t>
  </si>
  <si>
    <t xml:space="preserve">CAIXA ENTERRADA HIDRÁULICA RETANGULAR, EM ALVENARIA COM BLOCOS DE CONCRETO, DIMENSÕES INTERNAS: 0,6X0,6X0,6 M PARA REDE DE ESGOTO. AF_12/2020</t>
  </si>
  <si>
    <t xml:space="preserve">CAIXA ENTERRADA HIDRÁULICA RETANGULAR, EM ALVENARIA COM BLOCOS DE CONCRETO, DIMENSÕES INTERNAS: 0,8X0,8X0,6 M PARA REDE DE DRENAGEM. AF_12/2020</t>
  </si>
  <si>
    <t xml:space="preserve">CAIXA ENTERRADA HIDRÁULICA RETANGULAR, EM ALVENARIA COM BLOCOS DE CONCRETO, DIMENSÕES INTERNAS: 0,8X0,8X0,6 M PARA REDE DE ESGOTO. AF_12/2020</t>
  </si>
  <si>
    <t xml:space="preserve">CAIXA ENTERRADA HIDRÁULICA RETANGULAR, EM ALVENARIA COM BLOCOS DE CONCRETO, DIMENSÕES INTERNAS: 1X1X0,6 M PARA REDE DE DRENAGEM. AF_12/2020</t>
  </si>
  <si>
    <t xml:space="preserve">CAIXA ENTERRADA HIDRÁULICA RETANGULAR, EM ALVENARIA COM BLOCOS DE CONCRETO, DIMENSÕES INTERNAS: 1X1X0,6 M PARA REDE DE ESGOTO. AF_12/2020</t>
  </si>
  <si>
    <t xml:space="preserve">CAIXA ENTERRADA HIDRÁULICA RETANGULAR, EM CONCRETO PRÉ-MOLDADO, DIMENSÕES INTERNAS: 0,3X0,3X0,3 M. AF_12/2020</t>
  </si>
  <si>
    <t xml:space="preserve">CAIXA ENTERRADA HIDRÁULICA RETANGULAR, EM CONCRETO PRÉ-MOLDADO, DIMENSÕES INTERNAS: 0,4X0,4X0,4 M. AF_12/2020</t>
  </si>
  <si>
    <t xml:space="preserve">CAIXA ENTERRADA HIDRÁULICA RETANGULAR, EM CONCRETO PRÉ-MOLDADO, DIMENSÕES INTERNAS: 0,6X0,6X0,5 M. AF_12/2020</t>
  </si>
  <si>
    <t xml:space="preserve">CAIXA ENTERRADA HIDRÁULICA RETANGULAR, EM CONCRETO PRÉ-MOLDADO, DIMENSÕES INTERNAS: 0,8X0,8X0,5 M. AF_12/2020</t>
  </si>
  <si>
    <t xml:space="preserve">CAIXA ENTERRADA PARA INSTALAÇÕES TELEFÔNICAS TIPO R1, EM ALVENARIA COM BLOCOS DE CONCRETO, DIMENSÕES INTERNAS: 0,35X0,60X0,60 M, EXCLUINDO TAMPÃO. AF_12/2020</t>
  </si>
  <si>
    <t xml:space="preserve">CAIXA ENTERRADA RETENTORA DE AREIA RETANGULAR, EM ALVENARIA COM BLOCOS DE CONCRETO, DIMENSÕES INTERNAS: 1,00 X 1,00 X 1,20 M, EXCLUINDO TAMPÃO. AF_12/2020</t>
  </si>
  <si>
    <t xml:space="preserve">CAIXA ENTERRADA SEPARADORA DE ÓLEO RETANGULAR, EM ALVENARIA COM BLOCOS DE CONCRETO, DIMENSÕES INTERNAS: 0,6 X 0,6 X 1,00 M, EXCLUINDO TAMPÃO. AF_12/2020</t>
  </si>
  <si>
    <t xml:space="preserve">CAIXA ENTERRADA SEPARADORA DE ÓLEO RETANGULAR, EM ALVENARIA COM BLOCOS DE CONCRETO, DIMENSÕES INTERNAS: 0,8 X 0,8 X 1,00 M, EXCLUINDO TAMPÃO. AF_12/2020</t>
  </si>
  <si>
    <t xml:space="preserve">CAIXA ENTERRADA SEPARADORA DE ÓLEO RETANGULAR, EM ALVENARIA COM BLOCOS DE CONCRETO, DIMENSÕES INTERNAS: 1,00 X 1,00 X 1,00 M, EXCLUINDO TAMPÃO. AF_12/2020</t>
  </si>
  <si>
    <t xml:space="preserve">TAMPA CIRCULAR PARA ESGOTO E DRENAGEM, EM CONCRETO PRÉ-MOLDADO, DIÂMETRO INTERNO = 0,60 M E ALTURA = 0,10 M. AF_12/2020</t>
  </si>
  <si>
    <t xml:space="preserve">TAMPA CIRCULAR PARA ESGOTO E DRENAGEM, EM FERRO FUNDIDO, DIÂMETRO INTERNO = 0,6 M. AF_12/2020</t>
  </si>
  <si>
    <t xml:space="preserve">TIL (TUBO DE INSPEÇÃO E LIMPEZA) CONDOMINIAL PARA ESGOTO, EM PVC, DN 100 X 100 MM. AF_12/2020</t>
  </si>
  <si>
    <t xml:space="preserve">TIL (TUBO DE INSPEÇÃO E LIMPEZA) RADIAL PARA ESGOTO, EM PVC, DN 300X200 MM. AF_12/2020</t>
  </si>
  <si>
    <t xml:space="preserve">CAIXA D´ÁGUA EM POLIETILENO, 1000 LITROS (INCLUSOS TUBOS, CONEXÕES E TORNEIRA DE BÓIA) - FORNECIMENTO E INSTALAÇÃO. AF_06/2021</t>
  </si>
  <si>
    <t xml:space="preserve">CAIXA D´ÁGUA EM POLIETILENO, 1000 LITROS - FORNECIMENTO E INSTALAÇÃO. AF_06/2021</t>
  </si>
  <si>
    <t xml:space="preserve">CAIXA D´ÁGUA EM POLIETILENO, 1500 LITROS - FORNECIMENTO E INSTALAÇÃO. AF_06/2021</t>
  </si>
  <si>
    <t xml:space="preserve">CAIXA D´ÁGUA EM POLIETILENO, 2000 LITROS - FORNECIMENTO E INSTALAÇÃO. AF_06/2021</t>
  </si>
  <si>
    <t xml:space="preserve">CAIXA D´ÁGUA EM POLIETILENO, 3000 LITROS - FORNECIMENTO E INSTALAÇÃO. AF_06/2021</t>
  </si>
  <si>
    <t xml:space="preserve">CAIXA D´ÁGUA EM POLIETILENO, 500 LITROS (INCLUSOS TUBOS, CONEXÕES E TORNEIRA DE BÓIA) - FORNECIMENTO E INSTALAÇÃO. AF_06/2021</t>
  </si>
  <si>
    <t xml:space="preserve">CAIXA D´ÁGUA EM POLIETILENO, 500 LITROS - FORNECIMENTO E INSTALAÇÃO. AF_06/2021</t>
  </si>
  <si>
    <t xml:space="preserve">CAIXA D´ÁGUA EM POLIETILENO, 750 LITROS - FORNECIMENTO E INSTALAÇÃO. AF_06/2021</t>
  </si>
  <si>
    <t xml:space="preserve">CAIXA D´ÁGUA EM POLIÉSTER REFORÇADO COM FIBRA DE VIDRO, 1000 LITROS - FORNECIMENTO E INSTALAÇÃO. AF_06/2021</t>
  </si>
  <si>
    <t xml:space="preserve">CAIXA D´ÁGUA EM POLIÉSTER REFORÇADO COM FIBRA DE VIDRO, 10000 LITROS - FORNECIMENTO E INSTALAÇÃO. AF_06/2021</t>
  </si>
  <si>
    <t xml:space="preserve">CAIXA D´ÁGUA EM POLIÉSTER REFORÇADO COM FIBRA DE VIDRO, 1500 LITROS - FORNECIMENTO E INSTALAÇÃO. AF_06/2021</t>
  </si>
  <si>
    <t xml:space="preserve">CAIXA D´ÁGUA EM POLIÉSTER REFORÇADO COM FIBRA DE VIDRO, 15000 LITROS - FORNECIMENTO E INSTALAÇÃO. AF_06/2021</t>
  </si>
  <si>
    <t xml:space="preserve">CAIXA D´ÁGUA EM POLIÉSTER REFORÇADO COM FIBRA DE VIDRO, 2000 LITROS - FORNECIMENTO E INSTALAÇÃO. AF_06/2021</t>
  </si>
  <si>
    <t xml:space="preserve">CAIXA D´ÁGUA EM POLIÉSTER REFORÇADO COM FIBRA DE VIDRO, 20000 LITROS - FORNECIMENTO E INSTALAÇÃO. AF_06/2021</t>
  </si>
  <si>
    <t xml:space="preserve">CAIXA D´ÁGUA EM POLIÉSTER REFORÇADO COM FIBRA DE VIDRO, 3000 LITROS - FORNECIMENTO E INSTALAÇÃO. AF_06/2021</t>
  </si>
  <si>
    <t xml:space="preserve">CAIXA D´ÁGUA EM POLIÉSTER REFORÇADO COM FIBRA DE VIDRO, 500 LITROS - FORNECIMENTO E INSTALAÇÃO. AF_06/2021</t>
  </si>
  <si>
    <t xml:space="preserve">CAIXA D´ÁGUA EM POLIÉSTER REFORÇADO COM FIBRA DE VIDRO, 5000 LITROS - FORNECIMENTO E INSTALAÇÃO. AF_06/2021</t>
  </si>
  <si>
    <t xml:space="preserve">CAIXA D´ÁGUA EM POLIÉSTER REFORÇADO COM FIBRA DE VIDRO, 7000 LITROS - FORNECIMENTO E INSTALAÇÃO. AF_06/2021</t>
  </si>
  <si>
    <t xml:space="preserve">CAIXA D´ÁGUA EM POLIÉSTER REFORÇADO COM FIBRA DE VIDRO, 750 LITROS - FORNECIMENTO E INSTALAÇÃO. AF_06/2021</t>
  </si>
  <si>
    <t xml:space="preserve">FURO EM CAIXA D'ÁGUA COM ESPESSURA DE 2 ATÉ 5 MM E DIÂMETRO DE 100 MM. AF_06/2021</t>
  </si>
  <si>
    <t xml:space="preserve">FURO EM CAIXA D'ÁGUA COM ESPESSURA DE 2 ATÉ 5 MM E DIÂMETRO DE 15 MM. AF_06/2021</t>
  </si>
  <si>
    <t xml:space="preserve">FURO EM CAIXA D'ÁGUA COM ESPESSURA DE 2 ATÉ 5 MM E DIÂMETRO DE 20 MM. AF_06/2021</t>
  </si>
  <si>
    <t xml:space="preserve">FURO EM CAIXA D'ÁGUA COM ESPESSURA DE 2 ATÉ 5 MM E DIÂMETRO DE 25 MM. AF_06/2021</t>
  </si>
  <si>
    <t xml:space="preserve">FURO EM CAIXA D'ÁGUA COM ESPESSURA DE 2 ATÉ 5 MM E DIÂMETRO DE 32 MM. AF_06/2021</t>
  </si>
  <si>
    <t xml:space="preserve">FURO EM CAIXA D'ÁGUA COM ESPESSURA DE 2 ATÉ 5 MM E DIÂMETRO DE 40 MM. AF_06/2021</t>
  </si>
  <si>
    <t xml:space="preserve">FURO EM CAIXA D'ÁGUA COM ESPESSURA DE 2 ATÉ 5 MM E DIÂMETRO DE 50 MM. AF_06/2021</t>
  </si>
  <si>
    <t xml:space="preserve">FURO EM CAIXA D'ÁGUA COM ESPESSURA DE 2 ATÉ 5 MM E DIÂMETRO DE 60 MM. AF_06/2021</t>
  </si>
  <si>
    <t xml:space="preserve">FURO EM CAIXA D'ÁGUA COM ESPESSURA DE 2 ATÉ 5 MM E DIÂMETRO DE 75 MM. AF_06/2021</t>
  </si>
  <si>
    <t xml:space="preserve">FURO EM CAIXA D'ÁGUA COM ESPESSURA DE 6 ATÉ 8 MM E DIÂMETRO DE 100 MM. AF_06/2021</t>
  </si>
  <si>
    <t xml:space="preserve">FURO EM CAIXA D'ÁGUA COM ESPESSURA DE 6 ATÉ 8 MM E DIÂMETRO DE 15 MM. AF_06/2021</t>
  </si>
  <si>
    <t xml:space="preserve">FURO EM CAIXA D'ÁGUA COM ESPESSURA DE 6 ATÉ 8 MM E DIÂMETRO DE 20 MM. AF_06/2021</t>
  </si>
  <si>
    <t xml:space="preserve">FURO EM CAIXA D'ÁGUA COM ESPESSURA DE 6 ATÉ 8 MM E DIÂMETRO DE 25 MM. AF_06/2021</t>
  </si>
  <si>
    <t xml:space="preserve">FURO EM CAIXA D'ÁGUA COM ESPESSURA DE 6 ATÉ 8 MM E DIÂMETRO DE 32 MM. AF_06/2021</t>
  </si>
  <si>
    <t xml:space="preserve">FURO EM CAIXA D'ÁGUA COM ESPESSURA DE 6 ATÉ 8 MM E DIÂMETRO DE 40 MM. AF_06/2021</t>
  </si>
  <si>
    <t xml:space="preserve">FURO EM CAIXA D'ÁGUA COM ESPESSURA DE 6 ATÉ 8 MM E DIÂMETRO DE 50 MM. AF_06/2021</t>
  </si>
  <si>
    <t xml:space="preserve">FURO EM CAIXA D'ÁGUA COM ESPESSURA DE 6 ATÉ 8 MM E DIÂMETRO DE 60 MM. AF_06/2021</t>
  </si>
  <si>
    <t xml:space="preserve">FURO EM CAIXA D'ÁGUA COM ESPESSURA DE 6 ATÉ 8 MM E DIÂMETRO DE 75 MM. AF_06/2021</t>
  </si>
  <si>
    <t xml:space="preserve">CAIXA COM GRELHA RETANGULAR DE FERRO FUNDIDO, EM ALVENARIA COM TIJOLOS CERÂMICOS MACIÇOS, DIMENSÕES INTERNAS: 0,15 X 1,00 X 0,3 M. AF_05/2025</t>
  </si>
  <si>
    <t xml:space="preserve">CAIXA COM GRELHA RETANGULAR DE FERRO FUNDIDO, EM ALVENARIA COM TIJOLOS CERÂMICOS MACIÇOS, DIMENSÕES INTERNAS: 0,20 X 1,00 X 0,4 M. AF_05/2025</t>
  </si>
  <si>
    <t xml:space="preserve">CAIXA COM GRELHA RETANGULAR DE FERRO FUNDIDO, EM ALVENARIA COM TIJOLOS CERÂMICOS MACIÇOS, DIMENSÕES INTERNAS: 0,30 X 1,00 X 0,5 M. AF_05/2025</t>
  </si>
  <si>
    <t xml:space="preserve">CANALETA MEIA CANA PRÉ-MOLDADA DE CONCRETO (D = 20 CM) - FORNECIMENTO E INSTALAÇÃO. AF_05/2025</t>
  </si>
  <si>
    <t xml:space="preserve">CANALETA MEIA CANA PRÉ-MOLDADA DE CONCRETO (D = 30 CM) - FORNECIMENTO E INSTALAÇÃO. AF_05/2025</t>
  </si>
  <si>
    <t xml:space="preserve">CANALETA MEIA CANA PRÉ-MOLDADA DE CONCRETO (D = 40 CM) - FORNECIMENTO E INSTALAÇÃO. AF_05/2025</t>
  </si>
  <si>
    <t xml:space="preserve">CANALETA MEIA CANA PRÉ-MOLDADA DE CONCRETO (D = 50 CM) - FORNECIMENTO E INSTALAÇÃO. AF_05/2025</t>
  </si>
  <si>
    <t xml:space="preserve">CANALETA MEIA CANA PRÉ-MOLDADA DE CONCRETO (D = 60 CM) - FORNECIMENTO E INSTALAÇÃO. AF_05/2025</t>
  </si>
  <si>
    <t xml:space="preserve">CANALETA MEIA CANA PRÉ-MOLDADA DE CONCRETO (D = 80 CM) - FORNECIMENTO E INSTALAÇÃO. AF_05/2025</t>
  </si>
  <si>
    <t xml:space="preserve">CONCRETAGEM DE VALETA/ CANALETA MOLDADA IN LOCO. AF_05/2025</t>
  </si>
  <si>
    <t xml:space="preserve">EXECUÇÃO DE CANALETA DE CONCRETO ARMADO MOLDADA IN LOCO, ESPESSURA DE 0,1 M, GEOMETRIA QUADRADA, COM DIMENSÕES INTERNAS: L=0,20 M; H=0,20 M. AF_05/2025</t>
  </si>
  <si>
    <t xml:space="preserve">EXECUÇÃO DE CANALETA DE CONCRETO ARMADO MOLDADA IN LOCO, ESPESSURA DE 0,1 M, GEOMETRIA QUADRADA, COM DIMENSÕES INTERNAS: L=0,25 M; H=0,25 M. AF_05/2025</t>
  </si>
  <si>
    <t xml:space="preserve">EXECUÇÃO DE CANALETA DE CONCRETO ARMADO MOLDADA IN LOCO, ESPESSURA DE 0,1 M, GEOMETRIA QUADRADA, COM DIMENSÕES INTERNAS: L=0,30 M; H=0,30 M. AF_05/2025</t>
  </si>
  <si>
    <t xml:space="preserve">EXECUÇÃO DE CANALETA DE CONCRETO ARMADO MOLDADA IN LOCO, ESPESSURA DE 0,1 M, GEOMETRIA QUADRADA, COM DIMENSÕES INTERNAS: L=0,35 M; H=0,35 M. AF_05/2025</t>
  </si>
  <si>
    <t xml:space="preserve">EXECUÇÃO DE CANALETA DE CONCRETO ARMADO MOLDADA IN LOCO, ESPESSURA DE 0,1 M, GEOMETRIA QUADRADA, COM DIMENSÕES INTERNAS: L=0,40 M; H=0,40 M. AF_05/2025</t>
  </si>
  <si>
    <t xml:space="preserve">EXECUÇÃO DE CANALETA DE CONCRETO ARMADO MOLDADA IN LOCO, ESPESSURA DE 0,1 M, GEOMETRIA QUADRADA, COM DIMENSÕES INTERNAS: L=0,50 M; H=0,50 M. AF_05/2025</t>
  </si>
  <si>
    <t xml:space="preserve">EXECUÇÃO DE CANALETA DE CONCRETO ARMADO MOLDADA IN LOCO, ESPESSURA DE 0,1 M, GEOMETRIA QUADRADA, COM DIMENSÕES INTERNAS: L=0,60 M; H=0,60 M. AF_05/2025</t>
  </si>
  <si>
    <t xml:space="preserve">EXECUÇÃO DE CANALETA DE CONCRETO MOLDADO IN LOCO, COM GRELHA DE CONCRETO; ESPESSURA DE 0,15 M, GEOMETRIA RETANGULAR, COM DIMENSÕES INTERNAS: L=0,4 M; H=*0,3*M. AF_05/2025</t>
  </si>
  <si>
    <t xml:space="preserve">EXECUÇÃO DE CANALETA DE CONCRETO MOLDADO IN LOCO, COM GRELHA DE CONCRETO; ESPESSURA DE 0,15 M, GEOMETRIA RETANGULAR, COM DIMENSÕES INTERNAS: L=0,60 M; H=0,50 M. AF_05/2025</t>
  </si>
  <si>
    <t xml:space="preserve">EXECUÇÃO DE CANALETA DE CONCRETO MOLDADO IN LOCO, COM GRELHA DE CONCRETO; ESPESSURA DE 0,15 M, GEOMETRIA RETANGULAR, COM DIMENSÕES INTERNAS:L=*0,6* M; H=* 0,3* M. AF_05/2025</t>
  </si>
  <si>
    <t xml:space="preserve">EXECUÇÃO DE CANALETA DE CONCRETO MOLDADO IN LOCO, COM GRELHA DE CONCRETO; ESPESSURA DE 0,20 M, GEOMETRIA RETANGULAR, COM DIMENSÕES INTERNAS: L=0,80 M; H=0,30 M. AF_05/2025</t>
  </si>
  <si>
    <t xml:space="preserve">EXECUÇÃO DE CANALETA DE CONCRETO MOLDADO IN LOCO, COM GRELHA DE CONCRETO; ESPESSURA DE 0,20 M, GEOMETRIA RETANGULAR, COM DIMENSÕES INTERNAS: L=0,80 M; H=0,60 M. AF_05/2025</t>
  </si>
  <si>
    <t xml:space="preserve">EXECUÇÃO DE CANALETA DE CONCRETO MOLDADO IN LOCO, COM GRELHA DE CONCRETO; ESPESSURA DE 0,20 M, GEOMETRIA RETANGULAR, COM DIMENSÕES INTERNAS: L=0,80 M; H=0,90 M. AF_05/2025</t>
  </si>
  <si>
    <t xml:space="preserve">EXECUÇÃO DE VALETA DE CONCRETO ARMADO MOLDADO IN LOCO, ESPESSURA DE 0,08 M, GEOMETRIA TRAPEIZOIDAL, COM DIMENSÕES INTERNAS: B1=*1,20* M; B2=*0,4* M; H=0,4 M. AF_05/2025</t>
  </si>
  <si>
    <t xml:space="preserve">EXECUÇÃO DE VALETA DE CONCRETO ARMADO MOLDADO IN LOCO, ESPESSURA DE 0,08 M, GEOMETRIA TRAPEIZOIDAL, COM DIMENSÕES INTERNAS: B1=0,6 M; B2=0,20 M; H=0,20 M. AF_05/2025</t>
  </si>
  <si>
    <t xml:space="preserve">EXECUÇÃO DE VALETA DE CONCRETO ARMADO MOLDADO IN LOCO, ESPESSURA DE 0,08 M, GEOMETRIA TRAPEIZOIDAL, COM DIMENSÕES INTERNAS: B1=0,7 M; B2=0,30 M; H=0,20 M. AF_05/2025</t>
  </si>
  <si>
    <t xml:space="preserve">EXECUÇÃO DE VALETA DE CONCRETO ARMADO MOLDADO IN LOCO, ESPESSURA DE 0,08 M, GEOMETRIA TRAPEIZOIDAL, COM DIMENSÕES INTERNAS: B1=0,8 M; B2=0,30 M; H=0,25 M. AF_05/2025</t>
  </si>
  <si>
    <t xml:space="preserve">EXECUÇÃO DE VALETA DE CONCRETO ARMADO MOLDADO IN LOCO, ESPESSURA DE 0,08 M, GEOMETRIA TRAPEIZOIDAL, COM DIMENSÕES INTERNAS: B1=0,9 M; B2=0,30 M; H=0,30 M. AF_05/2025</t>
  </si>
  <si>
    <t xml:space="preserve">EXECUÇÃO DE VALETA DE CONCRETO ARMADO MOLDADO IN LOCO, ESPESSURA DE 0,08 M, GEOMETRIA TRAPEIZOIDAL, COM DIMENSÕES INTERNAS: B1=1,0 M; B2=0,40 M; H=0,30 M. AF_05/2025</t>
  </si>
  <si>
    <t xml:space="preserve">EXECUÇÃO DE VALETA DE CONCRETO ARMADO MOLDADO IN LOCO, ESPESSURA DE 0,08 M, GEOMETRIA TRAPEIZOIDAL, COM DIMENSÕES INTERNAS: B1=1,1 M; B2=0,40 M; H=0,35 M. AF_05/2025</t>
  </si>
  <si>
    <t xml:space="preserve">EXECUÇÃO DE VALETA DE CONCRETO MOLDADO IN LOCO, ESPESSURA DE 0,08 M, GEOMETRIA TRAPEIZOIDAL, COM DIMENSÕES INTERNAS: B1=*1,0* M; B2=0,40 M; H=*0,30* M. AF_05/2025</t>
  </si>
  <si>
    <t xml:space="preserve">EXECUÇÃO DE VALETA DE CONCRETO MOLDADO IN LOCO, ESPESSURA DE 0,08 M, GEOMETRIA TRAPEIZOIDAL, COM DIMENSÕES INTERNAS: B1=*1,2* M; B2=*0,4* M; H= 0,4 M. AF_05/2025</t>
  </si>
  <si>
    <t xml:space="preserve">EXECUÇÃO DE VALETA DE CONCRETO MOLDADO IN LOCO, ESPESSURA DE 0,08 M, GEOMETRIA TRAPEIZOIDAL, COM DIMENSÕES INTERNAS: B1=*1,5* M; B2=*0,50* M; H=*0,50* M. AF_05/2025</t>
  </si>
  <si>
    <t xml:space="preserve">EXECUÇÃO DE VALETA DE CONCRETO MOLDADO IN LOCO, ESPESSURA DE 0,08 M, GEOMETRIA TRAPEIZOIDAL, COM DIMENSÕES INTERNAS: B1=*1,8* M; B2=*0,60* M; H=*0,6* M. AF_05/2025</t>
  </si>
  <si>
    <t xml:space="preserve">EXECUÇÃO DE VALETA DE CONCRETO MOLDADO IN LOCO, ESPESSURA DE 0,08 M, GEOMETRIA TRAPEIZOIDAL, COM DIMENSÕES INTERNAS: B1=*2,0* M; B2=*0,8* M; H=0,6 M. AF_05/2025</t>
  </si>
  <si>
    <t xml:space="preserve">EXECUÇÃO DE VALETA DE CONCRETO MOLDADO IN LOCO, ESPESSURA DE 0,08 M, GEOMETRIA TRAPEIZOIDAL, COM DIMENSÕES INTERNAS: B1=0,6M; B2=0,20 M; H=0,20 M. AF_05/2025</t>
  </si>
  <si>
    <t xml:space="preserve">EXECUÇÃO DE VALETA DE CONCRETO MOLDADO IN LOCO, ESPESSURA DE 0,08 M, GEOMETRIA TRAPEIZOIDAL, COM DIMENSÕES INTERNAS: B1=0,7 M; B2=0,30 M; H=0,20 M. AF_05/2025</t>
  </si>
  <si>
    <t xml:space="preserve">EXECUÇÃO DE VALETA DE CONCRETO MOLDADO IN LOCO, ESPESSURA DE 0,08 M, GEOMETRIA TRAPEIZOIDAL, COM DIMENSÕES INTERNAS: B1=0,8 M; B2=0,30 M; H=0,25 M. AF_05/2025</t>
  </si>
  <si>
    <t xml:space="preserve">EXECUÇÃO DE VALETA DE CONCRETO MOLDADO IN LOCO, ESPESSURA DE 0,08 M, GEOMETRIA TRAPEIZOIDAL, COM DIMENSÕES INTERNAS: B1=0,9 M; B2=0,30 M; H=0,30 M. AF_05/2025</t>
  </si>
  <si>
    <t xml:space="preserve">EXECUÇÃO DE VALETA DE CONCRETO MOLDADO IN LOCO, ESPESSURA DE 0,08 M, GEOMETRIA TRAPEIZOIDAL, COM DIMENSÕES INTERNAS: B1=1,2 M; B2=0,6 M; H=0,3 M. AF_05/2025</t>
  </si>
  <si>
    <t xml:space="preserve">EXECUÇÃO DE VALETA DE CONCRETO MOLDADO IN LOCO, ESPESSURA DE 0,08 M, GEOMETRIA TRAPEIZOIDAL, COM DIMENSÕES INTERNAS: B1=1,6 M; B2=1,0 M; H=0,3 M. AF_05/2025</t>
  </si>
  <si>
    <t xml:space="preserve">GRELHA DE FERRO FUNDIDO SIMPLES COM REQUADRO, 150 X 1000 MM, ASSENTADA COM ARGAMASSA 1 : 3 CIMENTO: AREIA - FORNECIMENTO E INSTALAÇÃO. AF_05/2025</t>
  </si>
  <si>
    <t xml:space="preserve">GRELHA DE FERRO FUNDIDO SIMPLES COM REQUADRO, 200 X 1000 MM, ASSENTADA COM ARGAMASSA 1 : 3 CIMENTO: AREIA - FORNECIMENTO E INSTALAÇÃO. AF_05/2025</t>
  </si>
  <si>
    <t xml:space="preserve">GRELHA DE FERRO FUNDIDO SIMPLES COM REQUADRO, 300 X 1000 MM, ASSENTADA COM ARGAMASSA 1 : 3 CIMENTO: AREIA - FORNECIMENTO E INSTALAÇÃO. AF_05/2025</t>
  </si>
  <si>
    <t xml:space="preserve">PREPARO DE SOLO E GABARITO DE MADEIRA PARA VALETA MOLDADA IN LOCO COM GEOMETRIA TRAPEZOIDAL. AF_05/2025</t>
  </si>
  <si>
    <t xml:space="preserve">ALAMBRADO EM MOURÕES DE CONCRETO, COM TELA DE ARAME GALVANIZADO (INCLUSIVE MURETA EM CONCRETO). AF_12/2025</t>
  </si>
  <si>
    <t xml:space="preserve">ALAMBRADO PARA QUADRA POLIESPORTIVA, ESTRUTURADO POR TUBOS DE AÇO GALVANIZADO, (MONTANTES COM DIÂMETRO 2", TRAVESSAS E ESCORAS COM DIÂMETRO 1 ¼"), COM TELA DE ARAME GALVANIZADO, FIO 10 BWG E MALHA QUADRADA 5X5CM (EXCETO MURETA). AF_12/2025</t>
  </si>
  <si>
    <t xml:space="preserve">ALAMBRADO PARA QUADRA POLIESPORTIVA, ESTRUTURADO POR TUBOS DE AÇO GALVANIZADO, (MONTANTES COM DIÂMETRO 2", TRAVESSAS E ESCORAS COM DIÂMETRO 1 ¼"), COM TELA DE ARAME GALVANIZADO, FIO 12 BWG E MALHA QUADRADA 5X5CM (EXCETO MURETA). AF_12/2025</t>
  </si>
  <si>
    <t xml:space="preserve">ALAMBRADO PARA QUADRA POLIESPORTIVA, ESTRUTURADO POR TUBOS DE AÇO GALVANIZADO, (MONTANTES COM DIÂMETRO 2", TRAVESSAS E ESCORAS COM DIÂMETRO 1 ¼"), COM TELA DE ARAME GALVANIZADO, FIO 14 BWG E MALHA QUADRADA 5X5CM (EXCETO MURETA). AF_12/2025</t>
  </si>
  <si>
    <t xml:space="preserve">CERCA COM MOURÕES DE CONCRETO, RETO, H=2,30 M, ESPAÇAMENTO DE 2,5 M, CRAVADOS 0,5 M, COM 4 FIOS DE ARAME DE AÇO OVALADO 15X17 - FORNECIMENTO E INSTALAÇÃO. AF_12/2025</t>
  </si>
  <si>
    <t xml:space="preserve">CERCA COM MOURÕES DE CONCRETO, RETO, H=2,30 M, ESPAÇAMENTO DE 2,5 M, CRAVADOS 0,5 M, COM 4 FIOS DE ARAME FARPADO Nº 14 OU 16 CLASSE 250 - FORNECIMENTO E INSTALAÇÃO. AF_12/2025</t>
  </si>
  <si>
    <t xml:space="preserve">CERCA COM MOURÕES DE CONCRETO, RETO, H=2,30 M, ESPAÇAMENTO DE 2,5 M, CRAVADOS 0,5 M, COM 4 FIOS DE ARAME MISTO - FORNECIMENTO E INSTALAÇÃO. AF_12/2025</t>
  </si>
  <si>
    <t xml:space="preserve">CERCA COM MOURÕES DE CONCRETO, RETO, H=3,00 M, ESPAÇAMENTO DE 2,5 M, CRAVADOS 0,5 M, COM 4 FIOS DE ARAME DE AÇO OVALADO 15X17 - FORNECIMENTO E INSTALAÇÃO. AF_12/2025</t>
  </si>
  <si>
    <t xml:space="preserve">CERCA COM MOURÕES DE CONCRETO, RETO, H=3,00 M, ESPAÇAMENTO DE 2,5 M, CRAVADOS 0,5 M, COM 4 FIOS DE ARAME FARPADO Nº 14 OU 16 CLASSE 250 - FORNECIMENTO E INSTALAÇÃO. AF_12/2025</t>
  </si>
  <si>
    <t xml:space="preserve">CERCA COM MOURÕES DE CONCRETO, RETO, H=3,00 M, ESPAÇAMENTO DE 2,5 M, CRAVADOS 0,5 M, COM 4 FIOS DE ARAME MISTO - FORNECIMENTO E INSTALAÇÃO. AF_12/2025</t>
  </si>
  <si>
    <t xml:space="preserve">CERCA COM MOURÕES DE CONCRETO, SEÇÃO "T" PONTA INCLINADA, 10X10 CM, ESPAÇAMENTO DE 2,5 M, CRAVADOS 0,5 M, COM 11 FIOS DE ARAME DE AÇO OVALADO 15X17 - FORNECIMENTO E INSTALAÇÃO. AF_12/2025</t>
  </si>
  <si>
    <t xml:space="preserve">CERCA COM MOURÕES DE CONCRETO, SEÇÃO "T" PONTA INCLINADA, 10X10CM, ESPAÇAMENTO DE 2,5M, CRAVADOS 0,5M, COM 11 FIOS DE ARAME FARPADO Nº 14 OU 16 - FORNECIMENTO E INSTALAÇÃO. AF_12/2025</t>
  </si>
  <si>
    <t xml:space="preserve">CERCA COM MOURÕES DE CONCRETO, SEÇÃO "T" PONTA INCLINADA, 10X10CM, ESPAÇAMENTO DE 2,5M, CRAVADOS 0,5M, COM 11 FIOS DE ARAME MISTO - FORNECIMENTO E INSTALAÇÃO. AF_12/2025</t>
  </si>
  <si>
    <t xml:space="preserve">CERCA COM MOURÕES DE MADEIRA ROLIÇA, DIÂMETRO 11 CM, ESPAÇAMENTO DE 2,5 M, ALTURA LIVRE DE 1,7 M, CRAVADOS 0,5 M, COM 5 FIOS DE ARAME DE AÇO OVALADO 15X17 - FORNECIMENTO E INSTALAÇÃO. AF_12/2025</t>
  </si>
  <si>
    <t xml:space="preserve">CERCA COM MOURÕES DE MADEIRA ROLIÇA, DIÂMETRO 11 CM, ESPAÇAMENTO DE 2,5 M, ALTURA LIVRE DE 1,7 M, CRAVADOS 0,5 M, COM 5 FIOS DE ARAME MISTO - FORNECIMENTO E INSTALAÇÃO. AF_12/2025</t>
  </si>
  <si>
    <t xml:space="preserve">CERCA COM MOURÕES DE MADEIRA ROLIÇA, DIÂMETRO 11CM, ESPAÇAMENTO DE 2,5M, ALTURA LIVRE DE 1,7M, CRAVADOS 0,5M, COM 5 FIOS DE ARAME FARPADO Nº 14 OU 16 CLASSE 250 - FORNECIMENTO E INSTALAÇÃO. AF_12/2025</t>
  </si>
  <si>
    <t xml:space="preserve">CERCA COM MOURÕES DE MADEIRA, 7,5X7,5 CM, ESPAÇAMENTO DE 2,5 M, ALTURA LIVRE DE 2 M, CRAVADOS 0,5 M, COM 4 FIOS DE ARAME FARPADO Nº 14 OU 16 CLASSE 250 - FORNECIMENTO E INSTALAÇÃO. AF_12/2025</t>
  </si>
  <si>
    <t xml:space="preserve">CERCA COM MOURÕES DE MADEIRA, 7,5X7,5CM, ESPAÇAMENTO DE 2,5M, ALTURA LIVRE DE 2M, CRAVADOS 0,5M, COM 8 FIOS DE ARAME FARPADO Nº 14 OU 16 CLASSE 250 - FORNECIMENTO E INSTALAÇÃO. AF_12/2025</t>
  </si>
  <si>
    <t xml:space="preserve">INSTALAÇÃO DE ESCORAS PARA ALAMBRADO EM TUBO AÇO GALVANIZADO COM COSTURA, CLASSE MÉDIA, DN 1.1/4", E = *3,25* MM, PESO *3,14* KG/M. AF_12/2025</t>
  </si>
  <si>
    <t xml:space="preserve">INSTALAÇÃO DE MOURÃO DE CONCRETO PONTA INCLINADA (CURVA), *10 X 10* CM, H= *2,60* M + CURVA DE 0,40 M. AF_12/2025</t>
  </si>
  <si>
    <t xml:space="preserve">INSTALAÇÃO DE MOURÃO DE CONCRETO PONTA INCLINADA (CURVA), SEÇÃO "T", H = 2,80 M + CURVA COM 0,45 M, COM FUROS PARA FIOS. AF_12/2025</t>
  </si>
  <si>
    <t xml:space="preserve">INSTALAÇÃO DE MOURÃO DE CONCRETO RETO, SEÇÃO QUADRADA *10 X 10* CM, H= 2,30 A 2,50 M. AF_12/2025</t>
  </si>
  <si>
    <t xml:space="preserve">INSTALAÇÃO DE MOURÃO DE CONCRETO RETO, SEÇÃO QUADRADA, *10 X 10* CM, H= 3,00 M. AF_12/2025</t>
  </si>
  <si>
    <t xml:space="preserve">INSTALAÇÃO DE TELA DE ARAME GALVANIZADA, PARA ALAMBRADO COM MOURÕES DE CONCRETO, QUADRANGULAR / LOSANGULAR, FIO 2,11 MM (14 BWG), MALHA 8 X 8 CM, H = 2 M, COM REVESTIMENTO EM PVC. AF_12/2025</t>
  </si>
  <si>
    <t xml:space="preserve">INSTALAÇÃO DE TELA DE ARAME GALVANIZADA, PARA ALAMBRADO COM MOURÕES DE CONCRETO, QUADRANGULAR / LOSANGULAR, FIO 2,11 MM (14 BWG), MALHA 8 X 8 CM, H = 2 M. AF_12/2025</t>
  </si>
  <si>
    <t xml:space="preserve">INSTALAÇÃO DE TELA DE ARAME GALVANIZADA, PARA ALAMBRADO COM TUBOS DE AÇO, QUADRANGULAR / LOSANGULAR, FIO 2,11 MM (14 BWG), MALHA 5 X 5 CM, H = 2 M. AF_12/2025</t>
  </si>
  <si>
    <t xml:space="preserve">INSTALAÇÃO DE TELA DE ARAME GALVANIZADA, PARA ALAMBRADO COM TUBOS DE AÇO, QUADRANGULAR / LOSANGULAR, FIO 2,77 MM (12 BWG), MALHA 5 X 5 CM, H = 2 M. AF_12/2025</t>
  </si>
  <si>
    <t xml:space="preserve">INSTALAÇÃO DE TRAVESSA PARA ALAMBRADO EM TUBO AÇO GALVANIZADO COM COSTURA, CLASSE MÉDIA, DN 1 1/4", E = *3,25* MM, PESO *3,14* KG/M, COM ESPAÇAMENTO DE 2,0 A 2,5 M. AF_12/2025</t>
  </si>
  <si>
    <t xml:space="preserve">INSTALAÇÃO DE TRAVESSA PARA ALAMBRADO EM TUBO AÇO GALVANIZADO COM COSTURA, CLASSE MÉDIA, DN 1", E = *3,25* MM, PESO *3,14* KG/M, COM ESPAÇAMENTO DE 2,0 A 2,5 M. AF_12/2025</t>
  </si>
  <si>
    <t xml:space="preserve">INSTALAÇÃO DE TRAVESSA PARA ALAMBRADO EM TUBO AÇO GALVANIZADO COM COSTURA, CLASSE MÉDIA, DN 2 1/2", E = *3,65* MM, PESO *6,51* KG/M, COM ESPAÇAMENTO DE 2,0 A 2,5 M. AF_12/2025</t>
  </si>
  <si>
    <t xml:space="preserve">INSTALAÇÃO MONTANTE, PARA ALAMBRADO COM 1 M DE ALTURA, EM TUBO AÇO GALVANIZADO COM COSTURA, CLASSE MÉDIA, DN 2 1/2", E = *3,65* MM, PESO *6,51* KG/M. AF_12/2025</t>
  </si>
  <si>
    <t xml:space="preserve">INSTALAÇÃO MONTANTE, PARA ALAMBRADO COM 1 M DE ALTURA, EM TUBO AÇO GALVANIZADO COM COSTURA, CLASSE MÉDIA, DN 2", E = *3,65* MM, PESO *5,10* KG/M. AF_12/2025</t>
  </si>
  <si>
    <t xml:space="preserve">INSTALAÇÃO MONTANTE, PARA ALAMBRADO COM 1 M DE ALTURA, EM TUBO AÇO GALVANIZADO COM COSTURA, CLASSE MÉDIA, DN 3", E = *3,35* MM, PESO *7,32* KG/M. AF_12/2025</t>
  </si>
  <si>
    <t xml:space="preserve">INSTALAÇÃO MONTANTE, PARA ALAMBRADO COM 2,40 A 5,00 M DE ALTURA, EM TUBO AÇO GALVANIZADO COM COSTURA, CLASSE MÉDIA, DN 3", E = *3,35* MM, PESO *7,32* KG/M. AF_12/2025</t>
  </si>
  <si>
    <t xml:space="preserve">INSTALAÇÃO MONTANTE, PARA ALAMBRADO DE 2,40 A 5,00 M DE ALTURA, EM TUBO AÇO GALVANIZADO COM COSTURA, CLASSE MÉDIA, DN 2 1/2", E = *3,65* MM, PESO *6,51* KG/M. AF_12/2025</t>
  </si>
  <si>
    <t xml:space="preserve">INSTALAÇÃO MONTANTE, PARA ALAMBRADO DE 2,40 A 5,00 M DE ALTURA, EM TUBO AÇO GALVANIZADO COM COSTURA, CLASSE MÉDIA, DN 2", E = *3,65* MM, PESO *5,10* KG/M. AF_12/2025</t>
  </si>
  <si>
    <t xml:space="preserve">PORTÃO COM MOURÕES DE MADEIRA ROLIÇA, DIÂMETRO 11 CM, COM 5 FIOS DE ARAME FARPADO Nº 14 CLASSE 250, SEM DOBRADIÇAS - FORNECIMENTO E INSTALAÇÃO. AF_12/2025</t>
  </si>
  <si>
    <t xml:space="preserve">RECOMPOSIÇÃO PARCIAL DE ARAME FARPADO Nº 14 OU 16 CLASSE 250, FIXADO EM CERCA COM MOURÕES DE CONCRETO - FORNECIMENTO E INSTALAÇÃO. AF_12/2025</t>
  </si>
  <si>
    <t xml:space="preserve">CHAPISCO APLICADO EM ALVENARIA (COM PRESENÇA DE VÃOS) E ESTRUTURAS DE CONCRETO DE FACHADA, COM COLHER DE PEDREIRO. ARGAMASSA TRAÇO 1:3 COM PREPARO EM BETONEIRA 400L. AF_10/2022</t>
  </si>
  <si>
    <t xml:space="preserve">CHAPISCO APLICADO EM ALVENARIA (COM PRESENÇA DE VÃOS) E ESTRUTURAS DE CONCRETO DE FACHADA, COM COLHER DE PEDREIRO. ARGAMASSA TRAÇO 1:3 COM PREPARO MANUAL. AF_10/2022</t>
  </si>
  <si>
    <t xml:space="preserve">CHAPISCO APLICADO EM ALVENARIA (COM PRESENÇA DE VÃOS) E ESTRUTURAS DE CONCRETO DE FACHADA, COM EQUIPAMENTO DE PROJEÇÃO. ARGAMASSA TRAÇO 1:3 COM PREPARO EM BETONEIRA 400 L. AF_10/2022</t>
  </si>
  <si>
    <t xml:space="preserve">CHAPISCO APLICADO EM ALVENARIA (COM PRESENÇA DE VÃOS) E ESTRUTURAS DE CONCRETO DE FACHADA, COM EQUIPAMENTO DE PROJEÇÃO. ARGAMASSA TRAÇO 1:3 COM PREPARO MANUAL. AF_10/2022</t>
  </si>
  <si>
    <t xml:space="preserve">CHAPISCO APLICADO EM ALVENARIA (COM PRESENÇA DE VÃOS) E ESTRUTURAS DE CONCRETO DE FACHADA, COM ROLO PARA TEXTURA ACRÍLICA. ARGAMASSA INDUSTRIALIZADA COM PREPARO EM MISTURADOR 300 KG. AF_10/2022</t>
  </si>
  <si>
    <t xml:space="preserve">CHAPISCO APLICADO EM ALVENARIA (COM PRESENÇA DE VÃOS) E ESTRUTURAS DE CONCRETO DE FACHADA, COM ROLO PARA TEXTURA ACRÍLICA. ARGAMASSA INDUSTRIALIZADA COM PREPARO MANUAL. AF_10/2022</t>
  </si>
  <si>
    <t xml:space="preserve">CHAPISCO APLICADO EM ALVENARIA (COM PRESENÇA DE VÃOS) E ESTRUTURAS DE CONCRETO DE FACHADA, COM ROLO PARA TEXTURA ACRÍLICA. ARGAMASSA TRAÇO 1:4 E EMULSÃO POLIMÉRICA (ADESIVO) COM PREPARO EM BETONEIRA 400L. AF_10/2022</t>
  </si>
  <si>
    <t xml:space="preserve">CHAPISCO APLICADO EM ALVENARIA (COM PRESENÇA DE VÃOS) E ESTRUTURAS DE CONCRETO DE FACHADA, COM ROLO PARA TEXTURA ACRÍLICA. ARGAMASSA TRAÇO 1:4 E EMULSÃO POLIMÉRICA (ADESIVO) COM PREPARO MANUAL. AF_10/2022</t>
  </si>
  <si>
    <t xml:space="preserve">CHAPISCO APLICADO EM ALVENARIA (SEM PRESENÇA DE VÃOS) E ESTRUTURAS DE CONCRETO DE FACHADA, COM COLHER DE PEDREIRO. ARGAMASSA TRAÇO 1:3 COM PREPARO EM BETONEIRA 400L. AF_10/2022</t>
  </si>
  <si>
    <t xml:space="preserve">CHAPISCO APLICADO EM ALVENARIA (SEM PRESENÇA DE VÃOS) E ESTRUTURAS DE CONCRETO DE FACHADA, COM COLHER DE PEDREIRO. ARGAMASSA TRAÇO 1:3 COM PREPARO MANUAL. AF_10/2022</t>
  </si>
  <si>
    <t xml:space="preserve">CHAPISCO APLICADO EM ALVENARIA (SEM PRESENÇA DE VÃOS) E ESTRUTURAS DE CONCRETO DE FACHADA, COM EQUIPAMENTO DE PROJEÇÃO. ARGAMASSA TRAÇO 1:3 COM PREPARO EM BETONEIRA 400 L. AF_10/2022</t>
  </si>
  <si>
    <t xml:space="preserve">CHAPISCO APLICADO EM ALVENARIA (SEM PRESENÇA DE VÃOS) E ESTRUTURAS DE CONCRETO DE FACHADA, COM EQUIPAMENTO DE PROJEÇÃO. ARGAMASSA TRAÇO 1:3 COM PREPARO MANUAL. AF_10/2022</t>
  </si>
  <si>
    <t xml:space="preserve">CHAPISCO APLICADO EM ALVENARIA (SEM PRESENÇA DE VÃOS) E ESTRUTURAS DE CONCRETO DE FACHADA, COM ROLO PARA TEXTURA ACRÍLICA. ARGAMASSA INDUSTRIALIZADA COM PREPARO EM MISTURADOR 300 KG. AF_10/2022</t>
  </si>
  <si>
    <t xml:space="preserve">CHAPISCO APLICADO EM ALVENARIA (SEM PRESENÇA DE VÃOS) E ESTRUTURAS DE CONCRETO DE FACHADA, COM ROLO PARA TEXTURA ACRÍLICA. ARGAMASSA INDUSTRIALIZADA COM PREPARO MANUAL. AF_10/2022</t>
  </si>
  <si>
    <t xml:space="preserve">CHAPISCO APLICADO EM ALVENARIA (SEM PRESENÇA DE VÃOS) E ESTRUTURAS DE CONCRETO DE FACHADA, COM ROLO PARA TEXTURA ACRÍLICA. ARGAMASSA TRAÇO 1:4 E EMULSÃO POLIMÉRICA (ADESIVO) COM PREPARO EM BETONEIRA 400L. AF_10/2022</t>
  </si>
  <si>
    <t xml:space="preserve">CHAPISCO APLICADO EM ALVENARIA (SEM PRESENÇA DE VÃOS) E ESTRUTURAS DE CONCRETO DE FACHADA, COM ROLO PARA TEXTURA ACRÍLICA. ARGAMASSA TRAÇO 1:4 E EMULSÃO POLIMÉRICA (ADESIVO) COM PREPARO MANUAL. AF_10/2022</t>
  </si>
  <si>
    <t xml:space="preserve">CHAPISCO APLICADO EM ALVENARIA E ESTRUTURAS DE CONCRETO INTERNAS, COM EQUIPAMENTO DE PROJEÇÃO. ARGAMASSA TRAÇO 1:3 COM PREPARO EM BETONEIRA 400 L. AF_10/2022</t>
  </si>
  <si>
    <t xml:space="preserve">CHAPISCO APLICADO EM ALVENARIA E ESTRUTURAS DE CONCRETO INTERNAS, COM EQUIPAMENTO DE PROJEÇÃO. ARGAMASSA TRAÇO 1:3 COM PREPARO MANUAL. AF_10/2022</t>
  </si>
  <si>
    <t xml:space="preserve">CHAPISCO APLICADO EM ALVENARIAS E ESTRUTURAS DE CONCRETO INTERNAS, COM COLHER DE PEDREIRO. ARGAMASSA TRAÇO 1:3 COM PREPARO EM BETONEIRA 400L. AF_10/2022</t>
  </si>
  <si>
    <t xml:space="preserve">CHAPISCO APLICADO EM ALVENARIAS E ESTRUTURAS DE CONCRETO INTERNAS, COM COLHER DE PEDREIRO. ARGAMASSA TRAÇO 1:3 COM PREPARO MANUAL. AF_10/2022</t>
  </si>
  <si>
    <t xml:space="preserve">CHAPISCO APLICADO NO TETO OU EM ALVENARIA E ESTRUTURA, COM ROLO PARA TEXTURA ACRÍLICA. ARGAMASSA INDUSTRIALIZADA COM PREPARO EM MISTURADOR 300 KG. AF_10/2022</t>
  </si>
  <si>
    <t xml:space="preserve">CHAPISCO APLICADO NO TETO OU EM ALVENARIA E ESTRUTURA, COM ROLO PARA TEXTURA ACRÍLICA. ARGAMASSA INDUSTRIALIZADA COM PREPARO MANUAL. AF_10/2022</t>
  </si>
  <si>
    <t xml:space="preserve">CHAPISCO APLICADO NO TETO OU EM ALVENARIA E ESTRUTURA, COM ROLO PARA TEXTURA ACRÍLICA. ARGAMASSA TRAÇO 1:4 E EMULSÃO POLIMÉRICA (ADESIVO) COM PREPARO EM BETONEIRA 400L. AF_10/2022</t>
  </si>
  <si>
    <t xml:space="preserve">CHAPISCO APLICADO NO TETO OU EM ALVENARIA E ESTRUTURA, COM ROLO PARA TEXTURA ACRÍLICA. ARGAMASSA TRAÇO 1:4 E EMULSÃO POLIMÉRICA (ADESIVO) COM PREPARO MANUAL. AF_10/2022</t>
  </si>
  <si>
    <t xml:space="preserve">CHAPISCO APLICADO NO TETO OU EM ESTRUTURA, COM DESEMPENADEIRA DENTADA. ARGAMASSA INDUSTRIALIZADA COM PREPARO EM MISTURADOR 300 KG. AF_10/2022</t>
  </si>
  <si>
    <t xml:space="preserve">CHAPISCO APLICADO NO TETO OU EM ESTRUTURA, COM DESEMPENADEIRA DENTADA. ARGAMASSA INDUSTRIALIZADA COM PREPARO MANUAL. AF_10/2022</t>
  </si>
  <si>
    <t xml:space="preserve">CHAPISCO APLICADO SOMENTE NA ESTRUTURA DE CONCRETO DA FACHADA, COM DESEMPENADEIRA DENTADA. ARGAMASSA INDUSTRIALIZADA COM PREPARO EM MISTURADOR 300 KG. AF_10/2022</t>
  </si>
  <si>
    <t xml:space="preserve">CHAPISCO APLICADO SOMENTE NA ESTRUTURA DE CONCRETO DA FACHADA, COM DESEMPENADEIRA DENTADA. ARGAMASSA INDUSTRIALIZADA COM PREPARO MANUAL. AF_10/2022</t>
  </si>
  <si>
    <t xml:space="preserve">CONCRETAGEM DE ESCADAS, FCK=25 MPA, COM USO DE BOMBA - LANÇAMENTO, ADENSAMENTO E ACABAMENTO. AF_02/2022_PS</t>
  </si>
  <si>
    <t xml:space="preserve">CONCRETAGEM DE MURETAS, FCK=25 MPA, COM USO DE BOMBA - LANÇAMENTO, ADENSAMENTO E ACABAMENTO. AF_02/2022_PS</t>
  </si>
  <si>
    <t xml:space="preserve">CONCRETAGEM DE PILARES, FCK = 25 MPA, COM USO DE BALDES - LANÇAMENTO, ADENSAMENTO E ACABAMENTO. AF_02/2022</t>
  </si>
  <si>
    <t xml:space="preserve">CONCRETAGEM DE PILARES, FCK = 25 MPA, COM USO DE BOMBA - LANÇAMENTO, ADENSAMENTO E ACABAMENTO. AF_02/2022_PS</t>
  </si>
  <si>
    <t xml:space="preserve">CONCRETAGEM DE PILARES, FCK = 25 MPA, COM USO DE GRUA - LANÇAMENTO, ADENSAMENTO E ACABAMENTO. AF_02/2022</t>
  </si>
  <si>
    <t xml:space="preserve">CONCRETAGEM DE PILARES, FCK=25 MPA, COM USO DE JERICAS EM CREMALHEIRA - LANÇAMENTO, ADENSAMENTO E ACABAMENTO. AF_02/2022</t>
  </si>
  <si>
    <t xml:space="preserve">CONCRETAGEM DE PILARES, FCK=25 MPA, COM USO DE JERICAS EM ELEVADOR DE CABO - LANÇAMENTO, ADENSAMENTO E ACABAMENTO. AF_02/2022</t>
  </si>
  <si>
    <t xml:space="preserve">CONCRETAGEM DE RESERVATÓRIOS, FCK=25 MPA, COM USO DE BOMBA - LANÇAMENTO, ADENSAMENTO E ACABAMENTO. AF_02/2022_PS</t>
  </si>
  <si>
    <t xml:space="preserve">CONCRETAGEM DE VIGAS E LAJES, FCK=25 MPA, PARA LAJES MACIÇAS OU NERVURADAS COM GRUA DE CAÇAMBA DE 500 L EM EDIFICAÇÃO DE MULTIPAVIMENTOS ATÉ 16 ANDARES - LANÇAMENTO, ADENSAMENTO E ACABAMENTO. AF_02/2022</t>
  </si>
  <si>
    <t xml:space="preserve">CONCRETAGEM DE VIGAS E LAJES, FCK=25 MPA, PARA LAJES MACIÇAS OU NERVURADAS COM JERICAS EM CREMALHEIRA EM EDIFICAÇÃO DE MULTIPAVIMENTOS ATÉ 16 ANDARES - LANÇAMENTO, ADENSAMENTO E ACABAMENTO. AF_02/2022</t>
  </si>
  <si>
    <t xml:space="preserve">CONCRETAGEM DE VIGAS E LAJES, FCK=25 MPA, PARA LAJES MACIÇAS OU NERVURADAS COM JERICAS EM ELEVADOR DE CABO EM EDIFICAÇÃO DE MULTIPAVIMENTOS ATÉ 16 ANDARES - LANÇAMENTO, ADENSAMENTO E ACABAMENTO. AF_02/2022</t>
  </si>
  <si>
    <t xml:space="preserve">CONCRETAGEM DE VIGAS E LAJES, FCK=25 MPA, PARA LAJES MACIÇAS OU NERVURADAS COM USO DE BOMBA - LANÇAMENTO, ADENSAMENTO E ACABAMENTO. AF_02/2022_PS</t>
  </si>
  <si>
    <t xml:space="preserve">CONCRETAGEM DE VIGAS E LAJES, FCK=25 MPA, PARA LAJES PREMOLDADAS COM GRUA DE CAÇAMBA DE 350 L EM EDIFICAÇÃO DE MULTIPAVIMENTOS ATÉ 16 ANDARES - LANÇAMENTO, ADENSAMENTO E ACABAMENTO. AF_02/2022</t>
  </si>
  <si>
    <t xml:space="preserve">CONCRETAGEM DE VIGAS E LAJES, FCK=25 MPA, PARA LAJES PREMOLDADAS COM JERICAS EM CREMALHEIRA EM EDIFICAÇÃO DE MULTIPAVIMENTOS ATÉ 16 ANDARES - LANÇAMENTO, ADENSAMENTO E ACABAMENTO. AF_02/2022</t>
  </si>
  <si>
    <t xml:space="preserve">CONCRETAGEM DE VIGAS E LAJES, FCK=25 MPA, PARA LAJES PREMOLDADAS COM JERICAS EM ELEVADOR DE CABO EM EDIFICAÇÃO DE MULTIPAVIMENTOS ATÉ 16 ANDARES - LANÇAMENTO, ADENSAMENTO E ACABAMENTO. AF_02/2022</t>
  </si>
  <si>
    <t xml:space="preserve">CONCRETAGEM DE VIGAS E LAJES, FCK=25 MPA, PARA LAJES PREMOLDADAS COM USO DE BOMBA - LANÇAMENTO, ADENSAMENTO E ACABAMENTO. AF_02/2022_PS</t>
  </si>
  <si>
    <t xml:space="preserve">CONCRETAGEM DE VIGAS E LAJES, FCK=25 MPA, PARA QUALQUER TIPO DE LAJE COM BALDES EM EDIFICAÇÃO DE MULTIPAVIMENTOS ATÉ 04 ANDARES - LANÇAMENTO, ADENSAMENTO E ACABAMENTO. AF_02/2022</t>
  </si>
  <si>
    <t xml:space="preserve">CONCRETAGEM DE VIGAS E LAJES, FCK=25 MPA, PARA QUALQUER TIPO DE LAJE COM BALDES EM EDIFICAÇÃO TÉRREA - LANÇAMENTO, ADENSAMENTO E ACABAMENTO. AF_02/2022</t>
  </si>
  <si>
    <t xml:space="preserve">LANÇAMENTO COM USO DE BALDES, ADENSAMENTO E ACABAMENTO DE CONCRETO EM ESTRUTURAS. AF_02/2022</t>
  </si>
  <si>
    <t xml:space="preserve">LANÇAMENTO COM USO DE BOMBA, ADENSAMENTO E ACABAMENTO DE CONCRETO EM ESTRUTURAS. AF_02/2022</t>
  </si>
  <si>
    <t xml:space="preserve">EXECUÇÃO DE REVESTIMENTO DE CONCRETO PROJETADO COM ESPESSURA DE 10 CM, ARMADO COM FIBRAS DE AÇO, INCLINAÇÃO DE 90°, APLICAÇÃO CONTÍNUA, UTILIZANDO EQUIPAMENTO DE PROJEÇÃO COM 3 M3/H DE CAPACIDADE. AF_07/2024</t>
  </si>
  <si>
    <t xml:space="preserve">EXECUÇÃO DE REVESTIMENTO DE CONCRETO PROJETADO COM ESPESSURA DE 10 CM, ARMADO COM FIBRAS DE AÇO, INCLINAÇÃO DE 90°, APLICAÇÃO CONTÍNUA, UTILIZANDO EQUIPAMENTO DE PROJEÇÃO COM 6 M3/H DE CAPACIDADE. AF_07/2024</t>
  </si>
  <si>
    <t xml:space="preserve">EXECUÇÃO DE REVESTIMENTO DE CONCRETO PROJETADO COM ESPESSURA DE 10 CM, ARMADO COM FIBRAS DE AÇO, INCLINAÇÃO DE 90°, APLICAÇÃO DESCONTÍNUA, UTILIZANDO EQUIPAMENTO DE PROJEÇÃO COM 3 M3/H DE CAPACIDADE. AF_07/2024</t>
  </si>
  <si>
    <t xml:space="preserve">EXECUÇÃO DE REVESTIMENTO DE CONCRETO PROJETADO COM ESPESSURA DE 10 CM, ARMADO COM FIBRAS DE AÇO, INCLINAÇÃO DE 90°, APLICAÇÃO DESCONTÍNUA, UTILIZANDO EQUIPAMENTO DE PROJEÇÃO COM 6 M3/H DE CAPACIDADE. AF_07/2024</t>
  </si>
  <si>
    <t xml:space="preserve">EXECUÇÃO DE REVESTIMENTO DE CONCRETO PROJETADO COM ESPESSURA DE 10 CM, ARMADO COM FIBRAS DE AÇO, INCLINAÇÃO MENOR QUE 90°, APLICAÇÃO CONTÍNUA, UTILIZANDO EQUIPAMENTO DE PROJEÇÃO COM 3 M3/H DE CAPACIDADE. AF_07/2024</t>
  </si>
  <si>
    <t xml:space="preserve">EXECUÇÃO DE REVESTIMENTO DE CONCRETO PROJETADO COM ESPESSURA DE 10 CM, ARMADO COM FIBRAS DE AÇO, INCLINAÇÃO MENOR QUE 90°, APLICAÇÃO CONTÍNUA, UTILIZANDO EQUIPAMENTO DE PROJEÇÃO COM 6 M3/H DE CAPACIDADE. AF_07/2024</t>
  </si>
  <si>
    <t xml:space="preserve">EXECUÇÃO DE REVESTIMENTO DE CONCRETO PROJETADO COM ESPESSURA DE 10 CM, ARMADO COM FIBRAS DE AÇO, INCLINAÇÃO MENOR QUE 90°, APLICAÇÃO DESCONTÍNUA, UTILIZANDO EQUIPAMENTO DE PROJEÇÃO COM 3 M3/H DE CAPACIDADE. AF_07/2024</t>
  </si>
  <si>
    <t xml:space="preserve">EXECUÇÃO DE REVESTIMENTO DE CONCRETO PROJETADO COM ESPESSURA DE 10 CM, ARMADO COM FIBRAS DE AÇO, INCLINAÇÃO MENOR QUE 90°, APLICAÇÃO DESCONTÍNUA, UTILIZANDO EQUIPAMENTO DE PROJEÇÃO COM 6 M3/H DE CAPACIDADE. AF_07/2024</t>
  </si>
  <si>
    <t xml:space="preserve">EXECUÇÃO DE REVESTIMENTO DE CONCRETO PROJETADO COM ESPESSURA DE 10 CM, ARMADO COM TELA, INCLINAÇÃO DE 90°, APLICAÇÃO CONTÍNUA, UTILIZANDO EQUIPAMENTO DE PROJEÇÃO COM 3 M3/H DE CAPACIDADE. AF_07/2024</t>
  </si>
  <si>
    <t xml:space="preserve">EXECUÇÃO DE REVESTIMENTO DE CONCRETO PROJETADO COM ESPESSURA DE 10 CM, ARMADO COM TELA, INCLINAÇÃO DE 90°, APLICAÇÃO CONTÍNUA, UTILIZANDO EQUIPAMENTO DE PROJEÇÃO COM 6 M3/H DE CAPACIDADE. AF_07/2024</t>
  </si>
  <si>
    <t xml:space="preserve">EXECUÇÃO DE REVESTIMENTO DE CONCRETO PROJETADO COM ESPESSURA DE 10 CM, ARMADO COM TELA, INCLINAÇÃO DE 90°, APLICAÇÃO DESCONTÍNUA, UTILIZANDO EQUIPAMENTO DE PROJEÇÃO COM 3 M3/H DE CAPACIDADE. AF_07/2024</t>
  </si>
  <si>
    <t xml:space="preserve">EXECUÇÃO DE REVESTIMENTO DE CONCRETO PROJETADO COM ESPESSURA DE 10 CM, ARMADO COM TELA, INCLINAÇÃO DE 90°, APLICAÇÃO DESCONTÍNUA, UTILIZANDO EQUIPAMENTO DE PROJEÇÃO COM 6 M3/H DE CAPACIDADE. AF_07/2024</t>
  </si>
  <si>
    <t xml:space="preserve">EXECUÇÃO DE REVESTIMENTO DE CONCRETO PROJETADO COM ESPESSURA DE 10 CM, ARMADO COM TELA, INCLINAÇÃO MENOR QUE 90°, APLICAÇÃO CONTÍNUA, UTILIZANDO EQUIPAMENTO DE PROJEÇÃO COM 3 M3/H DE CAPACIDADE. AF_07/2024</t>
  </si>
  <si>
    <t xml:space="preserve">EXECUÇÃO DE REVESTIMENTO DE CONCRETO PROJETADO COM ESPESSURA DE 10 CM, ARMADO COM TELA, INCLINAÇÃO MENOR QUE 90°, APLICAÇÃO CONTÍNUA, UTILIZANDO EQUIPAMENTO DE PROJEÇÃO COM 6 M3/H DE CAPACIDADE. AF_07/2024</t>
  </si>
  <si>
    <t xml:space="preserve">EXECUÇÃO DE REVESTIMENTO DE CONCRETO PROJETADO COM ESPESSURA DE 10 CM, ARMADO COM TELA, INCLINAÇÃO MENOR QUE 90°, APLICAÇÃO DESCONTÍNUA, UTILIZANDO EQUIPAMENTO DE PROJEÇÃO COM 3 M3/H DE CAPACIDADE. AF_07/2024</t>
  </si>
  <si>
    <t xml:space="preserve">EXECUÇÃO DE REVESTIMENTO DE CONCRETO PROJETADO COM ESPESSURA DE 10 CM, ARMADO COM TELA, INCLINAÇÃO MENOR QUE 90°, APLICAÇÃO DESCONTÍNUA, UTILIZANDO EQUIPAMENTO DE PROJEÇÃO COM 6 M3/H DE CAPACIDADE. AF_07/2024</t>
  </si>
  <si>
    <t xml:space="preserve">EXECUÇÃO DE REVESTIMENTO DE CONCRETO PROJETADO COM ESPESSURA DE 7 CM, ARMADO COM FIBRAS DE AÇO, INCLINAÇÃO DE 90°, APLICAÇÃO CONTÍNUA, UTILIZANDO EQUIPAMENTO DE PROJEÇÃO COM 3 M3/H DE CAPACIDADE. AF_07/2024</t>
  </si>
  <si>
    <t xml:space="preserve">EXECUÇÃO DE REVESTIMENTO DE CONCRETO PROJETADO COM ESPESSURA DE 7 CM, ARMADO COM FIBRAS DE AÇO, INCLINAÇÃO DE 90°, APLICAÇÃO CONTÍNUA, UTILIZANDO EQUIPAMENTO DE PROJEÇÃO COM 6 M3/H DE CAPACIDADE. AF_07/2024</t>
  </si>
  <si>
    <t xml:space="preserve">EXECUÇÃO DE REVESTIMENTO DE CONCRETO PROJETADO COM ESPESSURA DE 7 CM, ARMADO COM FIBRAS DE AÇO, INCLINAÇÃO DE 90°, APLICAÇÃO DESCONTÍNUA, UTILIZANDO EQUIPAMENTO DE PROJEÇÃO COM 3 M3/H DE CAPACIDADE. AF_07/2024</t>
  </si>
  <si>
    <t xml:space="preserve">EXECUÇÃO DE REVESTIMENTO DE CONCRETO PROJETADO COM ESPESSURA DE 7 CM, ARMADO COM FIBRAS DE AÇO, INCLINAÇÃO DE 90°, APLICAÇÃO DESCONTÍNUA, UTILIZANDO EQUIPAMENTO DE PROJEÇÃO COM 6 M3/H DE CAPACIDADE. AF_07/2024</t>
  </si>
  <si>
    <t xml:space="preserve">EXECUÇÃO DE REVESTIMENTO DE CONCRETO PROJETADO COM ESPESSURA DE 7 CM, ARMADO COM FIBRAS DE AÇO, INCLINAÇÃO MENOR QUE 90°, APLICAÇÃO CONTÍNUA, UTILIZANDO EQUIPAMENTO DE PROJEÇÃO COM 3 M3/H DE CAPACIDADE. AF_07/2024</t>
  </si>
  <si>
    <t xml:space="preserve">EXECUÇÃO DE REVESTIMENTO DE CONCRETO PROJETADO COM ESPESSURA DE 7 CM, ARMADO COM FIBRAS DE AÇO, INCLINAÇÃO MENOR QUE 90°, APLICAÇÃO CONTÍNUA, UTILIZANDO EQUIPAMENTO DE PROJEÇÃO COM 6 M3/H DE CAPACIDADE. AF_07/2024</t>
  </si>
  <si>
    <t xml:space="preserve">EXECUÇÃO DE REVESTIMENTO DE CONCRETO PROJETADO COM ESPESSURA DE 7 CM, ARMADO COM FIBRAS DE AÇO, INCLINAÇÃO MENOR QUE 90°, APLICAÇÃO DESCONTÍNUA, UTILIZANDO EQUIPAMENTO DE PROJEÇÃO COM 3 M3/H DE CAPACIDADE. AF_07/2024</t>
  </si>
  <si>
    <t xml:space="preserve">EXECUÇÃO DE REVESTIMENTO DE CONCRETO PROJETADO COM ESPESSURA DE 7 CM, ARMADO COM FIBRAS DE AÇO, INCLINAÇÃO MENOR QUE 90°, APLICAÇÃO DESCONTÍNUA, UTILIZANDO EQUIPAMENTO DE PROJEÇÃO COM 6 M3/H DE CAPACIDADE. AF_07/2024</t>
  </si>
  <si>
    <t xml:space="preserve">EXECUÇÃO DE REVESTIMENTO DE CONCRETO PROJETADO COM ESPESSURA DE 7 CM, ARMADO COM TELA, INCLINAÇÃO DE 90°, APLICAÇÃO CONTÍNUA, UTILIZANDO EQUIPAMENTO DE PROJEÇÃO COM 3 M3/H DE CAPACIDADE. AF_07/2024</t>
  </si>
  <si>
    <t xml:space="preserve">EXECUÇÃO DE REVESTIMENTO DE CONCRETO PROJETADO COM ESPESSURA DE 7 CM, ARMADO COM TELA, INCLINAÇÃO DE 90°, APLICAÇÃO CONTÍNUA, UTILIZANDO EQUIPAMENTO DE PROJEÇÃO COM 6 M3/H DE CAPACIDADE. AF_07/2024</t>
  </si>
  <si>
    <t xml:space="preserve">EXECUÇÃO DE REVESTIMENTO DE CONCRETO PROJETADO COM ESPESSURA DE 7 CM, ARMADO COM TELA, INCLINAÇÃO DE 90°, APLICAÇÃO DESCONTÍNUA, UTILIZANDO EQUIPAMENTO DE PROJEÇÃO COM 3 M3/H DE CAPACIDADE. AF_07/2024</t>
  </si>
  <si>
    <t xml:space="preserve">EXECUÇÃO DE REVESTIMENTO DE CONCRETO PROJETADO COM ESPESSURA DE 7 CM, ARMADO COM TELA, INCLINAÇÃO DE 90°, APLICAÇÃO DESCONTÍNUA, UTILIZANDO EQUIPAMENTO DE PROJEÇÃO COM 6 M3/H DE CAPACIDADE. AF_07/2024</t>
  </si>
  <si>
    <t xml:space="preserve">EXECUÇÃO DE REVESTIMENTO DE CONCRETO PROJETADO COM ESPESSURA DE 7 CM, ARMADO COM TELA, INCLINAÇÃO MENOR QUE 90°, APLICAÇÃO CONTÍNUA, UTILIZANDO EQUIPAMENTO DE PROJEÇÃO COM 3 M3/H DE CAPACIDADE. AF_07/2024</t>
  </si>
  <si>
    <t xml:space="preserve">EXECUÇÃO DE REVESTIMENTO DE CONCRETO PROJETADO COM ESPESSURA DE 7 CM, ARMADO COM TELA, INCLINAÇÃO MENOR QUE 90°, APLICAÇÃO CONTÍNUA, UTILIZANDO EQUIPAMENTO DE PROJEÇÃO COM 6 M3/H DE CAPACIDADE. AF_07/2024</t>
  </si>
  <si>
    <t xml:space="preserve">EXECUÇÃO DE REVESTIMENTO DE CONCRETO PROJETADO COM ESPESSURA DE 7 CM, ARMADO COM TELA, INCLINAÇÃO MENOR QUE 90°, APLICAÇÃO DESCONTÍNUA, UTILIZANDO EQUIPAMENTO DE PROJEÇÃO COM 3 M3/H DE CAPACIDADE. AF_07/2024</t>
  </si>
  <si>
    <t xml:space="preserve">EXECUÇÃO DE REVESTIMENTO DE CONCRETO PROJETADO COM ESPESSURA DE 7 CM, ARMADO COM TELA, INCLINAÇÃO MENOR QUE 90°, APLICAÇÃO DESCONTÍNUA, UTILIZANDO EQUIPAMENTO DE PROJEÇÃO COM 6 M3/H DE CAPACIDADE. AF_07/2024</t>
  </si>
  <si>
    <t xml:space="preserve">CONTRAPISO ACÚSTICO EM ARGAMASSA PRONTA, PREPARO MANUAL, APLICADO EM ÁREAS SECA, ACABAMENTO NÃO REFORÇADO, ESPESSURA 6CM. AF_07/2021</t>
  </si>
  <si>
    <t xml:space="preserve">CONTRAPISO ACÚSTICO EM ARGAMASSA PRONTA, PREPARO MANUAL, APLICADO EM ÁREAS SECAS, ACABAMENTO NÃO REFORÇADO, ESPESSURA 5CM. AF_07/2021</t>
  </si>
  <si>
    <t xml:space="preserve">CONTRAPISO ACÚSTICO EM ARGAMASSA PRONTA, PREPARO MANUAL, APLICADO EM ÁREAS SECAS, ACABAMENTO NÃO REFORÇADO, ESPESSURA 7CM. AF_07/2021</t>
  </si>
  <si>
    <t xml:space="preserve">CONTRAPISO ACÚSTICO EM ARGAMASSA PRONTA, PREPARO MECÂNICO COM MISTURADOR 300 KG, APLICADO EM ÁREAS SECAS, ACABAMENTO NÃO REFORÇADO, ESPESSURA 5CM. AF_07/2021</t>
  </si>
  <si>
    <t xml:space="preserve">CONTRAPISO ACÚSTICO EM ARGAMASSA PRONTA, PREPARO MECÂNICO COM MISTURADOR 300 KG, APLICADO EM ÁREAS SECAS, ACABAMENTO NÃO REFORÇADO, ESPESSURA 6CM. AF_07/2021</t>
  </si>
  <si>
    <t xml:space="preserve">CONTRAPISO ACÚSTICO EM ARGAMASSA PRONTA, PREPARO MECÂNICO COM MISTURADOR 300 KG, APLICADO EM ÁREAS SECAS, ACABAMENTO NÃO REFORÇADO, ESPESSURA 7CM. AF_07/2021</t>
  </si>
  <si>
    <t xml:space="preserve">CONTRAPISO ACÚSTICO EM ARGAMASSA TRAÇO 1:4 (CIMENTO E AREIA), PREPARO MANUAL, APLICADO EM ÁREAS SECAS, ACABAMENTO NÃO REFORÇADO, ESPESSURA 5CM. AF_07/2021</t>
  </si>
  <si>
    <t xml:space="preserve">CONTRAPISO ACÚSTICO EM ARGAMASSA TRAÇO 1:4 (CIMENTO E AREIA), PREPARO MANUAL, APLICADO EM ÁREAS SECAS, ACABAMENTO NÃO REFORÇADO, ESPESSURA 6CM. AF_07/2021</t>
  </si>
  <si>
    <t xml:space="preserve">CONTRAPISO ACÚSTICO EM ARGAMASSA TRAÇO 1:4 (CIMENTO E AREIA), PREPARO MANUAL, APLICADO EM ÁREAS SECAS, ACABAMENTO NÃO REFORÇADO, ESPESSURA 7CM. AF_07/2021</t>
  </si>
  <si>
    <t xml:space="preserve">CONTRAPISO ACÚSTICO EM ARGAMASSA TRAÇO 1:4 (CIMENTO E AREIA), PREPARO MECÂNICO COM BETONEIRA 400L, APLICADO EM ÁREAS SECAS, ACABAMENTO NÃO REFORÇADO, ESPESSURA 5CM. AF_07/2021</t>
  </si>
  <si>
    <t xml:space="preserve">CONTRAPISO ACÚSTICO EM ARGAMASSA TRAÇO 1:4 (CIMENTO E AREIA), PREPARO MECÂNICO COM BETONEIRA 400L, APLICADO EM ÁREAS SECAS, ACABAMENTO NÃO REFORÇADO, ESPESSURA 6CM. AF_07/2021</t>
  </si>
  <si>
    <t xml:space="preserve">CONTRAPISO ACÚSTICO EM ARGAMASSA TRAÇO 1:4 (CIMENTO E AREIA), PREPARO MECÂNICO COM BETONEIRA 400L, APLICADO EM ÁREAS SECAS, ACABAMENTO NÃO REFORÇADO, ESPESSURA 7CM. AF_07/2021</t>
  </si>
  <si>
    <t xml:space="preserve">CONTRAPISO COM ARGAMASSA AUTONIVELANTE, APLICADO SOBRE LAJE, ADERIDO, ESPESSURA 2CM. AF_07/2021</t>
  </si>
  <si>
    <t xml:space="preserve">CONTRAPISO COM ARGAMASSA AUTONIVELANTE, APLICADO SOBRE LAJE, ADERIDO, ESPESSURA 3CM. AF_07/2021</t>
  </si>
  <si>
    <t xml:space="preserve">CONTRAPISO COM ARGAMASSA AUTONIVELANTE, APLICADO SOBRE LAJE, ADERIDO, ESPESSURA 4CM. AF_07/2021</t>
  </si>
  <si>
    <t xml:space="preserve">CONTRAPISO COM ARGAMASSA AUTONIVELANTE, APLICADO SOBRE LAJE, NÃO ADERIDO, ESPESSURA 3CM. AF_07/2021</t>
  </si>
  <si>
    <t xml:space="preserve">CONTRAPISO COM ARGAMASSA AUTONIVELANTE, APLICADO SOBRE LAJE, NÃO ADERIDO, ESPESSURA 4CM. AF_07/2021</t>
  </si>
  <si>
    <t xml:space="preserve">CONTRAPISO COM ARGAMASSA AUTONIVELANTE, APLICADO SOBRE LAJE, NÃO ADERIDO, ESPESSURA 5CM. AF_07/2021</t>
  </si>
  <si>
    <t xml:space="preserve">CONTRAPISO EM ARGAMASSA PRONTA, PREPARO MANUAL, APLICADO EM ÁREAS MOLHADAS SOBRE IMPERMEABILIZAÇÃO, ACABAMENTO NÃO REFORÇADO, ESPESSURA 3CM. AF_07/2021</t>
  </si>
  <si>
    <t xml:space="preserve">CONTRAPISO EM ARGAMASSA PRONTA, PREPARO MANUAL, APLICADO EM ÁREAS MOLHADAS SOBRE IMPERMEABILIZAÇÃO, ACABAMENTO NÃO REFORÇADO, ESPESSURA 4CM. AF_07/2021</t>
  </si>
  <si>
    <t xml:space="preserve">CONTRAPISO EM ARGAMASSA PRONTA, PREPARO MANUAL, APLICADO EM ÁREAS MOLHADAS SOBRE LAJE, ADERIDO, ACABAMENTO NÃO REFORÇADO, ESPESSURA 2CM. AF_07/2021</t>
  </si>
  <si>
    <t xml:space="preserve">CONTRAPISO EM ARGAMASSA PRONTA, PREPARO MANUAL, APLICADO EM ÁREAS MOLHADAS SOBRE LAJE, ADERIDO, ACABAMENTO NÃO REFORÇADO, ESPESSURA 3CM. AF_07/2021</t>
  </si>
  <si>
    <t xml:space="preserve">CONTRAPISO EM ARGAMASSA PRONTA, PREPARO MANUAL, APLICADO EM ÁREAS SECAS SOBRE LAJE, ADERIDO, ACABAMENTO NÃO REFORÇADO, ESPESSURA 2CM. AF_07/2021</t>
  </si>
  <si>
    <t xml:space="preserve">CONTRAPISO EM ARGAMASSA PRONTA, PREPARO MANUAL, APLICADO EM ÁREAS SECAS SOBRE LAJE, ADERIDO, ACABAMENTO NÃO REFORÇADO, ESPESSURA 3CM. AF_07/2021</t>
  </si>
  <si>
    <t xml:space="preserve">CONTRAPISO EM ARGAMASSA PRONTA, PREPARO MANUAL, APLICADO EM ÁREAS SECAS SOBRE LAJE, ADERIDO, ACABAMENTO NÃO REFORÇADO, ESPESSURA 4CM. AF_07/2021</t>
  </si>
  <si>
    <t xml:space="preserve">CONTRAPISO EM ARGAMASSA PRONTA, PREPARO MANUAL, APLICADO EM ÁREAS SECAS SOBRE LAJE, NÃO ADERIDO, ACABAMENTO NÃO REFORÇADO, ESPESSURA 4CM. AF_07/2021</t>
  </si>
  <si>
    <t xml:space="preserve">CONTRAPISO EM ARGAMASSA PRONTA, PREPARO MANUAL, APLICADO EM ÁREAS SECAS SOBRE LAJE, NÃO ADERIDO, ACABAMENTO NÃO REFORÇADO, ESPESSURA 5CM. AF_07/2021</t>
  </si>
  <si>
    <t xml:space="preserve">CONTRAPISO EM ARGAMASSA PRONTA, PREPARO MANUAL, APLICADO EM ÁREAS SECAS SOBRE LAJE, NÃO ADERIDO, ACABAMENTO NÃO REFORÇADO, ESPESSURA 6CM. AF_07/2021</t>
  </si>
  <si>
    <t xml:space="preserve">CONTRAPISO EM ARGAMASSA PRONTA, PREPARO MECÂNICO COM MISTURADOR 300 KG, APLICADO EM ÁREAS MOLHADAS SOBRE IMPERMEABILIZAÇÃO, ACABAMENTO NÃO REFORÇADO, ESPESSURA 3CM. AF_07/2021</t>
  </si>
  <si>
    <t xml:space="preserve">CONTRAPISO EM ARGAMASSA PRONTA, PREPARO MECÂNICO COM MISTURADOR 300 KG, APLICADO EM ÁREAS MOLHADAS SOBRE IMPERMEABILIZAÇÃO, ACABAMENTO NÃO REFORÇADO, ESPESSURA 4CM. AF_07/2021</t>
  </si>
  <si>
    <t xml:space="preserve">CONTRAPISO EM ARGAMASSA PRONTA, PREPARO MECÂNICO COM MISTURADOR 300 KG, APLICADO EM ÁREAS MOLHADAS SOBRE LAJE, ADERIDO, ACABAMENTO NÃO REFORÇADO, ESPESSURA 2CM. AF_07/2021</t>
  </si>
  <si>
    <t xml:space="preserve">CONTRAPISO EM ARGAMASSA PRONTA, PREPARO MECÂNICO COM MISTURADOR 300 KG, APLICADO EM ÁREAS MOLHADAS SOBRE LAJE, ADERIDO, ACABAMENTO NÃO REFORÇADO, ESPESSURA 3CM. AF_07/2021</t>
  </si>
  <si>
    <t xml:space="preserve">CONTRAPISO EM ARGAMASSA PRONTA, PREPARO MECÂNICO COM MISTURADOR 300 KG, APLICADO EM ÁREAS SECAS SOBRE LAJE, ADERIDO, ACABAMENTO NÃO REFORÇADO, ESPESSURA 2CM. AF_07/2021</t>
  </si>
  <si>
    <t xml:space="preserve">CONTRAPISO EM ARGAMASSA PRONTA, PREPARO MECÂNICO COM MISTURADOR 300 KG, APLICADO EM ÁREAS SECAS SOBRE LAJE, ADERIDO, ACABAMENTO NÃO REFORÇADO, ESPESSURA 3CM. AF_07/2021</t>
  </si>
  <si>
    <t xml:space="preserve">CONTRAPISO EM ARGAMASSA PRONTA, PREPARO MECÂNICO COM MISTURADOR 300 KG, APLICADO EM ÁREAS SECAS SOBRE LAJE, ADERIDO, ACABAMENTO NÃO REFORÇADO, ESPESSURA 4CM. AF_07/2021</t>
  </si>
  <si>
    <t xml:space="preserve">CONTRAPISO EM ARGAMASSA PRONTA, PREPARO MECÂNICO COM MISTURADOR 300 KG, APLICADO EM ÁREAS SECAS SOBRE LAJE, NÃO ADERIDO, ACABAMENTO NÃO REFORÇADO, ESPESSURA 4CM. AF_07/2021</t>
  </si>
  <si>
    <t xml:space="preserve">CONTRAPISO EM ARGAMASSA PRONTA, PREPARO MECÂNICO COM MISTURADOR 300 KG, APLICADO EM ÁREAS SECAS SOBRE LAJE, NÃO ADERIDO, ACABAMENTO NÃO REFORÇADO, ESPESSURA 6CM. AF_07/2021</t>
  </si>
  <si>
    <t xml:space="preserve">CONTRAPISO EM ARGAMASSA PRONTA, PREPARO MECÂNICO COM MISTURADOR 300 KG, APLICADO EM ÁREAS SECAS SOBRE LAJE, NÃO ADERIDO, ESPESSURA 5CM. AF_07/2021</t>
  </si>
  <si>
    <t xml:space="preserve">CONTRAPISO EM ARGAMASSA TRAÇO 1:4 (CIMENTO E AREIA), PREPARO MANUAL, APLICADO EM ÁREAS MOLHADAS SOBRE IMPERMEABILIZAÇÃO, ACABAMENTO NÃO REFORÇADO, ESPESSURA 3CM. AF_07/2021</t>
  </si>
  <si>
    <t xml:space="preserve">CONTRAPISO EM ARGAMASSA TRAÇO 1:4 (CIMENTO E AREIA), PREPARO MANUAL, APLICADO EM ÁREAS MOLHADAS SOBRE IMPERMEABILIZAÇÃO, ACABAMENTO NÃO REFORÇADO, ESPESSURA 4CM. AF_07/2021</t>
  </si>
  <si>
    <t xml:space="preserve">CONTRAPISO EM ARGAMASSA TRAÇO 1:4 (CIMENTO E AREIA), PREPARO MANUAL, APLICADO EM ÁREAS MOLHADAS SOBRE LAJE, ADERIDO, ACABAMENTO NÃO REFORÇADO, ESPESSURA 2CM. AF_07/2021</t>
  </si>
  <si>
    <t xml:space="preserve">CONTRAPISO EM ARGAMASSA TRAÇO 1:4 (CIMENTO E AREIA), PREPARO MANUAL, APLICADO EM ÁREAS MOLHADAS SOBRE LAJE, ADERIDO, ACABAMENTO NÃO REFORÇADO, ESPESSURA 3CM. AF_07/2021</t>
  </si>
  <si>
    <t xml:space="preserve">CONTRAPISO EM ARGAMASSA TRAÇO 1:4 (CIMENTO E AREIA), PREPARO MANUAL, APLICADO EM ÁREAS SECAS SOBRE LAJE, ADERIDO, ACABAMENTO NÃO REFORÇADO, ESPESSURA 2CM. AF_07/2021</t>
  </si>
  <si>
    <t xml:space="preserve">CONTRAPISO EM ARGAMASSA TRAÇO 1:4 (CIMENTO E AREIA), PREPARO MANUAL, APLICADO EM ÁREAS SECAS SOBRE LAJE, ADERIDO, ACABAMENTO NÃO REFORÇADO, ESPESSURA 3CM. AF_07/2021</t>
  </si>
  <si>
    <t xml:space="preserve">CONTRAPISO EM ARGAMASSA TRAÇO 1:4 (CIMENTO E AREIA), PREPARO MANUAL, APLICADO EM ÁREAS SECAS SOBRE LAJE, ADERIDO, ACABAMENTO NÃO REFORÇADO, ESPESSURA 4CM. AF_07/2021</t>
  </si>
  <si>
    <t xml:space="preserve">CONTRAPISO EM ARGAMASSA TRAÇO 1:4 (CIMENTO E AREIA), PREPARO MANUAL, APLICADO EM ÁREAS SECAS SOBRE LAJE, NÃO ADERIDO, ACABAMENTO NÃO REFORÇADO, ESPESSURA 4CM. AF_07/2021</t>
  </si>
  <si>
    <t xml:space="preserve">CONTRAPISO EM ARGAMASSA TRAÇO 1:4 (CIMENTO E AREIA), PREPARO MANUAL, APLICADO EM ÁREAS SECAS SOBRE LAJE, NÃO ADERIDO, ACABAMENTO NÃO REFORÇADO, ESPESSURA 5CM. AF_07/2021</t>
  </si>
  <si>
    <t xml:space="preserve">CONTRAPISO EM ARGAMASSA TRAÇO 1:4 (CIMENTO E AREIA), PREPARO MANUAL, APLICADO EM ÁREAS SECAS SOBRE LAJE, NÃO ADERIDO, ACABAMENTO NÃO REFORÇADO, ESPESSURA 6CM. AF_07/2021</t>
  </si>
  <si>
    <t xml:space="preserve">CONTRAPISO EM ARGAMASSA TRAÇO 1:4 (CIMENTO E AREIA), PREPARO MECÂNICO COM BETONEIRA 400 L, APLICADO EM ÁREAS MOLHADAS SOBRE IMPERMEABILIZAÇÃO, ACABAMENTO NÃO REFORÇADO, ESPESSURA 3CM. AF_07/2021</t>
  </si>
  <si>
    <t xml:space="preserve">CONTRAPISO EM ARGAMASSA TRAÇO 1:4 (CIMENTO E AREIA), PREPARO MECÂNICO COM BETONEIRA 400 L, APLICADO EM ÁREAS MOLHADAS SOBRE IMPERMEABILIZAÇÃO, ACABAMENTO NÃO REFORÇADO, ESPESSURA 4CM. AF_07/2021</t>
  </si>
  <si>
    <t xml:space="preserve">CONTRAPISO EM ARGAMASSA TRAÇO 1:4 (CIMENTO E AREIA), PREPARO MECÂNICO COM BETONEIRA 400 L, APLICADO EM ÁREAS MOLHADAS SOBRE LAJE, ADERIDO, ACABAMENTO NÃO REFORÇADO, ESPESSURA 2CM. AF_07/2021</t>
  </si>
  <si>
    <t xml:space="preserve">CONTRAPISO EM ARGAMASSA TRAÇO 1:4 (CIMENTO E AREIA), PREPARO MECÂNICO COM BETONEIRA 400 L, APLICADO EM ÁREAS MOLHADAS SOBRE LAJE, ADERIDO, ACABAMENTO NÃO REFORÇADO, ESPESSURA 3CM. AF_07/2021</t>
  </si>
  <si>
    <t xml:space="preserve">CONTRAPISO EM ARGAMASSA TRAÇO 1:4 (CIMENTO E AREIA), PREPARO MECÂNICO COM BETONEIRA 400 L, APLICADO EM ÁREAS SECAS SOBRE LAJE, ADERIDO, ACABAMENTO NÃO REFORÇADO, ESPESSURA 2CM. AF_07/2021</t>
  </si>
  <si>
    <t xml:space="preserve">CONTRAPISO EM ARGAMASSA TRAÇO 1:4 (CIMENTO E AREIA), PREPARO MECÂNICO COM BETONEIRA 400 L, APLICADO EM ÁREAS SECAS SOBRE LAJE, ADERIDO, ACABAMENTO NÃO REFORÇADO, ESPESSURA 3CM. AF_07/2021</t>
  </si>
  <si>
    <t xml:space="preserve">CONTRAPISO EM ARGAMASSA TRAÇO 1:4 (CIMENTO E AREIA), PREPARO MECÂNICO COM BETONEIRA 400 L, APLICADO EM ÁREAS SECAS SOBRE LAJE, ADERIDO, ACABAMENTO NÃO REFORÇADO, ESPESSURA 4CM. AF_07/2021</t>
  </si>
  <si>
    <t xml:space="preserve">CONTRAPISO EM ARGAMASSA TRAÇO 1:4 (CIMENTO E AREIA), PREPARO MECÂNICO COM BETONEIRA 400 L, APLICADO EM ÁREAS SECAS SOBRE LAJE, NÃO ADERIDO, ACABAMENTO NÃO REFORÇADO, ESPESSURA 4CM. AF_07/2021</t>
  </si>
  <si>
    <t xml:space="preserve">CONTRAPISO EM ARGAMASSA TRAÇO 1:4 (CIMENTO E AREIA), PREPARO MECÂNICO COM BETONEIRA 400 L, APLICADO EM ÁREAS SECAS SOBRE LAJE, NÃO ADERIDO, ACABAMENTO NÃO REFORÇADO, ESPESSURA 5CM. AF_07/2021</t>
  </si>
  <si>
    <t xml:space="preserve">CONTRAPISO EM ARGAMASSA TRAÇO 1:4 (CIMENTO E AREIA), PREPARO MECÂNICO COM BETONEIRA 400 L, APLICADO EM ÁREAS SECAS SOBRE LAJE, NÃO ADERIDO, ACABAMENTO NÃO REFORÇADO, ESPESSURA 6CM. AF_07/2021</t>
  </si>
  <si>
    <t xml:space="preserve">REFORÇO SUPERFICIAL PARA CONTRAPISOS DE ARGAMASSA SEMI-SECA. AF_07/2021</t>
  </si>
  <si>
    <t xml:space="preserve">APARELHO PARA CORTE E SOLDA OXI-ACETILENO SOBRE RODAS, INCLUSIVE CILINDROS E MAÇARICOS - CHI DIURNO. AF_05/2023</t>
  </si>
  <si>
    <t xml:space="preserve">CHI</t>
  </si>
  <si>
    <t xml:space="preserve">APARELHO PARA CORTE E SOLDA OXI-ACETILENO SOBRE RODAS, INCLUSIVE CILINDROS E MAÇARICOS - CHP DIURNO. AF_05/2023</t>
  </si>
  <si>
    <t xml:space="preserve">CHP</t>
  </si>
  <si>
    <t xml:space="preserve">BATE-ESTACAS POR GRAVIDADE, POTÊNCIA DE 160 HP, PESO DO MARTELO ATÉ 3 TONELADAS - CHI DIURNO. AF_11/2014</t>
  </si>
  <si>
    <t xml:space="preserve">BATE-ESTACAS POR GRAVIDADE, POTÊNCIA DE 160 HP, PESO DO MARTELO ATÉ 3 TONELADAS - CHP DIURNO. AF_11/2014</t>
  </si>
  <si>
    <t xml:space="preserve">BETONEIRA CAPACIDADE NOMINAL 400 L, CAPACIDADE DE MISTURA 310 L, MOTOR A DIESEL POTÊNCIA 5,0 HP, SEM CARREGADOR - CHI DIURNO. AF_05/2023</t>
  </si>
  <si>
    <t xml:space="preserve">BETONEIRA CAPACIDADE NOMINAL 400 L, CAPACIDADE DE MISTURA 310 L, MOTOR A DIESEL POTÊNCIA 5,0 HP, SEM CARREGADOR - CHP DIURNO. AF_05/2023</t>
  </si>
  <si>
    <t xml:space="preserve">BETONEIRA CAPACIDADE NOMINAL 400 L, CAPACIDADE DE MISTURA 310 L, MOTOR A GASOLINA POTÊNCIA 5,5 HP, SEM CARREGADOR - CHI DIURNO. AF_02/2016</t>
  </si>
  <si>
    <t xml:space="preserve">BETONEIRA CAPACIDADE NOMINAL 400 L, CAPACIDADE DE MISTURA 310 L, MOTOR A GASOLINA POTÊNCIA 5,5 HP, SEM CARREGADOR - CHP DIURNO. AF_02/2016</t>
  </si>
  <si>
    <t xml:space="preserve">BETONEIRA CAPACIDADE NOMINAL DE 400 L, CAPACIDADE DE MISTURA 280 L, MOTOR ELÉTRICO TRIFÁSICO POTÊNCIA DE 2 CV, SEM CARREGADOR - CHI DIURNO. AF_05/2023</t>
  </si>
  <si>
    <t xml:space="preserve">BETONEIRA CAPACIDADE NOMINAL DE 400 L, CAPACIDADE DE MISTURA 280 L, MOTOR ELÉTRICO TRIFÁSICO POTÊNCIA DE 2 CV, SEM CARREGADOR - CHP DIURNO. AF_05/2023</t>
  </si>
  <si>
    <t xml:space="preserve">BETONEIRA CAPACIDADE NOMINAL DE 600 L, CAPACIDADE DE MISTURA 360 L, MOTOR ELÉTRICO TRIFÁSICO POTÊNCIA DE 4 CV, SEM CARREGADOR - CHI DIURNO. AF_05/2023</t>
  </si>
  <si>
    <t xml:space="preserve">BETONEIRA CAPACIDADE NOMINAL DE 600 L, CAPACIDADE DE MISTURA 360 L, MOTOR ELÉTRICO TRIFÁSICO POTÊNCIA DE 4 CV, SEM CARREGADOR - CHP DIURNO. AF_05/2023</t>
  </si>
  <si>
    <t xml:space="preserve">BETONEIRA CAPACIDADE NOMINAL DE 600 L, CAPACIDADE DE MISTURA 440 L, MOTOR A DIESEL POTÊNCIA 10 HP, COM CARREGADOR - CHI DIURNO. AF_05/2023</t>
  </si>
  <si>
    <t xml:space="preserve">BETONEIRA CAPACIDADE NOMINAL DE 600 L, CAPACIDADE DE MISTURA 440 L, MOTOR A DIESEL POTÊNCIA 10 HP, COM CARREGADOR - CHP DIURNO. AF_05/2023</t>
  </si>
  <si>
    <t xml:space="preserve">BOMBA CENTRÍFUGA MONOESTÁGIO COM MOTOR ELÉTRICO MONOFÁSICO, POTÊNCIA 15 HP, DIÂMETRO DO ROTOR 173 MM, HM/Q = 30 MCA / 90 M3/H A 45 MCA / 55 M3/H - CHI DIURNO. AF_06/2015</t>
  </si>
  <si>
    <t xml:space="preserve">BOMBA CENTRÍFUGA MONOESTÁGIO COM MOTOR ELÉTRICO MONOFÁSICO, POTÊNCIA 15 HP, DIÂMETRO DO ROTOR 173 MM, HM/Q = 30 MCA / 90 M3/H A 45 MCA / 55 M3/H - CHP DIURNO. AF_06/2015</t>
  </si>
  <si>
    <t xml:space="preserve">BOMBA DE PROJEÇÃO DE CONCRETO SECO, POTÊNCIA 10 CV, VAZÃO 3 M3/H - CHI DIURNO. AF_06/2015</t>
  </si>
  <si>
    <t xml:space="preserve">BOMBA DE PROJEÇÃO DE CONCRETO SECO, POTÊNCIA 10 CV, VAZÃO 3 M3/H - CHP DIURNO. AF_06/2015</t>
  </si>
  <si>
    <t xml:space="preserve">BOMBA DE PROJEÇÃO DE CONCRETO SECO, POTÊNCIA 10 CV, VAZÃO 6 M3/H - CHI DIURNO. AF_06/2015</t>
  </si>
  <si>
    <t xml:space="preserve">BOMBA DE PROJEÇÃO DE CONCRETO SECO, POTÊNCIA 10 CV, VAZÃO 6 M3/H - CHP DIURNO. AF_06/2015</t>
  </si>
  <si>
    <t xml:space="preserve">BOMBA SUBMERSÍVEL ELÉTRICA TRIFÁSICA, POTÊNCIA 2,96 HP, Ø ROTOR 144 MM SEMI-ABERTO, BOCAL DE SAÍDA Ø 2", HM/Q = 2 MCA / 38,8 M3/H A 28 MCA / 5 M3/H - CHI DIURNO. AF_06/2014</t>
  </si>
  <si>
    <t xml:space="preserve">BOMBA SUBMERSÍVEL ELÉTRICA TRIFÁSICA, POTÊNCIA 2,96 HP, Ø ROTOR 144 MM SEMI-ABERTO, BOCAL DE SAÍDA Ø 2", HM/Q = 2 MCA / 38,8 M3/H A 28 MCA / 5 M3/H - CHP DIURNO. AF_06/2014</t>
  </si>
  <si>
    <t xml:space="preserve">BOMBA TRIPLEX, PARA INJEÇÃO DE NATA DE CIMENTO, VAZÃO MÁXIMA DE 100 LITROS/MINUTO, PRESSÃO MÁXIMA DE 70 BAR - CHI DIURNO. AF_06/2015</t>
  </si>
  <si>
    <t xml:space="preserve">BOMBA TRIPLEX, PARA INJEÇÃO DE NATA DE CIMENTO, VAZÃO MÁXIMA DE 100 LITROS/MINUTO, PRESSÃO MÁXIMA DE 70 BAR - CHP DIURNO. AF_06/2015</t>
  </si>
  <si>
    <t xml:space="preserve">CAMINHONETE CABINE SIMPLES COM MOTOR 1.6 FLEX, CÂMBIO MANUAL, POTÊNCIA 101/104 CV, 2 PORTAS - CHI DIURNO. AF_11/2015</t>
  </si>
  <si>
    <t xml:space="preserve">CAMINHONETE CABINE SIMPLES COM MOTOR 1.6 FLEX, CÂMBIO MANUAL, POTÊNCIA 101/104 CV, 2 PORTAS - CHP DIURNO. AF_11/2015</t>
  </si>
  <si>
    <t xml:space="preserve">CAMINHONETE COM MOTOR A DIESEL, POTÊNCIA 180 CV, CABINE DUPLA, 4X4 - CHI DIURNO. AF_11/2015</t>
  </si>
  <si>
    <t xml:space="preserve">CAMINHONETE COM MOTOR A DIESEL, POTÊNCIA 180 CV, CABINE DUPLA, 4X4 - CHP DIURNO. AF_11/2015</t>
  </si>
  <si>
    <t xml:space="preserve">CAMINHÃO BASCULANTE 10 M3, TRUCADO CABINE SIMPLES, PESO BRUTO TOTAL 23.000 KG, CARGA ÚTIL MÁXIMA 15.935 KG, DISTÂNCIA ENTRE EIXOS 4,80 M, POTÊNCIA 230 CV INCLUSIVE CAÇAMBA METÁLICA - CHI DIURNO. AF_06/2014</t>
  </si>
  <si>
    <t xml:space="preserve">CAMINHÃO BASCULANTE 10 M3, TRUCADO CABINE SIMPLES, PESO BRUTO TOTAL 23.000 KG, CARGA ÚTIL MÁXIMA 15.935 KG, DISTÂNCIA ENTRE EIXOS 4,80 M, POTÊNCIA 230 CV INCLUSIVE CAÇAMBA METÁLICA - CHP DIURNO. AF_06/2014</t>
  </si>
  <si>
    <t xml:space="preserve">CAMINHÃO BASCULANTE 10 M3, TRUCADO, POTÊNCIA 230 CV, INCLUSIVE CAÇAMBA METÁLICA, COM DISTRIBUIDOR DE AGREGADOS ACOPLADO - CHI DIURNO. AF_02/2017</t>
  </si>
  <si>
    <t xml:space="preserve">CAMINHÃO BASCULANTE 10 M3, TRUCADO, POTÊNCIA 230 CV, INCLUSIVE CAÇAMBA METÁLICA, COM DISTRIBUIDOR DE AGREGADOS ACOPLADO - CHP DIURNO. AF_02/2017</t>
  </si>
  <si>
    <t xml:space="preserve">CAMINHÃO BASCULANTE 14 M3, COM CAVALO MECÂNICO DE CAPACIDADE MÁXIMA DE TRAÇÃO COMBINADO DE 36000 KG, POTÊNCIA 286 CV, INCLUSIVE SEMIREBOQUE COM CAÇAMBA METÁLICA - CHI DIURNO. AF_12/2014</t>
  </si>
  <si>
    <t xml:space="preserve">CAMINHÃO BASCULANTE 14 M3, COM CAVALO MECÂNICO DE CAPACIDADE MÁXIMA DE TRAÇÃO COMBINADO DE 36000 KG, POTÊNCIA 286 CV, INCLUSIVE SEMIREBOQUE COM CAÇAMBA METÁLICA - CHP DIURNO. AF_12/2014</t>
  </si>
  <si>
    <t xml:space="preserve">CAMINHÃO BASCULANTE 18 M3, COM CAVALO MECÂNICO DE CAPACIDADE MÁXIMA DE TRAÇÃO COMBINADO DE 45000 KG, POTÊNCIA 330 CV, INCLUSIVE SEMIREBOQUE COM CAÇAMBA METÁLICA - CHI DIURNO. AF_12/2014</t>
  </si>
  <si>
    <t xml:space="preserve">CAMINHÃO BASCULANTE 18 M3, COM CAVALO MECÂNICO DE CAPACIDADE MÁXIMA DE TRAÇÃO COMBINADO DE 45000 KG, POTÊNCIA 330 CV, INCLUSIVE SEMIREBOQUE COM CAÇAMBA METÁLICA - CHP DIURNO. AF_12/2014</t>
  </si>
  <si>
    <t xml:space="preserve">CAMINHÃO BASCULANTE 6 M3 TOCO, PESO BRUTO TOTAL 16.000 KG, CARGA ÚTIL MÁXIMA 11.130 KG, DISTÂNCIA ENTRE EIXOS 5,36 M, POTÊNCIA 185 CV, INCLUSIVE CAÇAMBA METÁLICA - CHI DIURNO. AF_06/2014</t>
  </si>
  <si>
    <t xml:space="preserve">CAMINHÃO BASCULANTE 6 M3 TOCO, PESO BRUTO TOTAL 16.000 KG, CARGA ÚTIL MÁXIMA 11.130 KG, DISTÂNCIA ENTRE EIXOS 5,36 M, POTÊNCIA 185 CV, INCLUSIVE CAÇAMBA METÁLICA - CHP DIURNO. AF_06/2014</t>
  </si>
  <si>
    <t xml:space="preserve">CAMINHÃO BASCULANTE 6 M3, PESO BRUTO TOTAL 16.000 KG, CARGA ÚTIL MÁXIMA 13.071 KG, DISTÂNCIA ENTRE EIXOS 4,80 M, POTÊNCIA 230 CV INCLUSIVE CAÇAMBA METÁLICA - CHI DIURNO. AF_06/2014</t>
  </si>
  <si>
    <t xml:space="preserve">CAMINHÃO BASCULANTE 6 M3, PESO BRUTO TOTAL 16.000 KG, CARGA ÚTIL MÁXIMA 13.071 KG, DISTÂNCIA ENTRE EIXOS 4,80 M, POTÊNCIA 230 CV INCLUSIVE CAÇAMBA METÁLICA - CHP DIURNO. AF_06/2014</t>
  </si>
  <si>
    <t xml:space="preserve">CAMINHÃO DE TRANSPORTE DE MATERIAL ASFÁLTICO 20.000 L, COM CAVALO MECÂNICO DE CAPACIDADE MÁXIMA DE TRAÇÃO COMBINADO DE 45.000 KG, POTÊNCIA 330 CV, INCLUSIVE TANQUE DE ASFALTO COM MAÇARICO - CHI DIURNO. AF_12/2015</t>
  </si>
  <si>
    <t xml:space="preserve">CAMINHÃO DE TRANSPORTE DE MATERIAL ASFÁLTICO 20.000 L, COM CAVALO MECÂNICO DE CAPACIDADE MÁXIMA DE TRAÇÃO COMBINADO DE 45.000 KG, POTÊNCIA 330 CV, INCLUSIVE TANQUE DE ASFALTO COM MAÇARICO - CHP DIURNO. AF_12/2015</t>
  </si>
  <si>
    <t xml:space="preserve">CAMINHÃO DE TRANSPORTE DE MATERIAL ASFÁLTICO 30.000 L, COM CAVALO MECÂNICO DE CAPACIDADE MÁXIMA DE TRAÇÃO COMBINADO DE 66.000 KG, POTÊNCIA 360 CV, INCLUSIVE TANQUE DE ASFALTO COM SERPENTINA - CHI DIURNO. AF_08/2015</t>
  </si>
  <si>
    <t xml:space="preserve">CAMINHÃO DE TRANSPORTE DE MATERIAL ASFÁLTICO 30.000 L, COM CAVALO MECÂNICO DE CAPACIDADE MÁXIMA DE TRAÇÃO COMBINADO DE 66.000 KG, POTÊNCIA 360 CV, INCLUSIVE TANQUE DE ASFALTO COM SERPENTINA - CHP DIURNO. AF_08/2015</t>
  </si>
  <si>
    <t xml:space="preserve">CAMINHÃO PARA EQUIPAMENTO DE LIMPEZA A SUCÇÃO COM CAMINHÃO TRUCADO DE PESO BRUTO TOTAL 23000 KG, CARGA ÚTIL MÁXIMA 15935 KG, DISTÂNCIA ENTRE EIXOS 4,80 M, POTÊNCIA 230 CV, INCLUSIVE LIMPADORA A SUCÇÃO, TANQUE 12000 L - CHI DIURNO. AF_05/2023</t>
  </si>
  <si>
    <t xml:space="preserve">CAMINHÃO PARA EQUIPAMENTO DE LIMPEZA A SUCÇÃO, COM CAMINHÃO TRUCADO DE PESO BRUTO TOTAL 23000 KG, CARGA ÚTIL MÁXIMA 15935 KG, DISTÂNCIA ENTRE EIXOS 4,80 M, POTÊNCIA 230 CV, INCLUSIVE LIMPADORA A SUCÇÃO, TANQUE 12000 L - CHP DIURNO. AF_05/2023</t>
  </si>
  <si>
    <t xml:space="preserve">CAMINHÃO PIPA 10.000 L TRUCADO, PESO BRUTO TOTAL 23.000 KG, CARGA ÚTIL MÁXIMA 15.935 KG, DISTÂNCIA ENTRE EIXOS 4,8 M, POTÊNCIA 230 CV, INCLUSIVE TANQUE DE AÇO PARA TRANSPORTE DE ÁGUA - CHI DIURNO. AF_06/2014</t>
  </si>
  <si>
    <t xml:space="preserve">CAMINHÃO PIPA 10.000 L TRUCADO, PESO BRUTO TOTAL 23.000 KG, CARGA ÚTIL MÁXIMA 15.935 KG, DISTÂNCIA ENTRE EIXOS 4,8 M, POTÊNCIA 230 CV, INCLUSIVE TANQUE DE AÇO PARA TRANSPORTE DE ÁGUA - CHP DIURNO. AF_06/2014</t>
  </si>
  <si>
    <t xml:space="preserve">CAMINHÃO PIPA 14.000 L TRUCADO, PESO BRUTO TOTAL 23.000 KG, CARGA ÚTIL MÁXIMA 16.540 KG, DISTÂNCIA ENTRE EIXOS 4,8 M, POTÊNCIA 256 CV, INCLUSIVE TANQUE DE AÇO PARA TRANSPORTE DE ÁGUA - CHI DIURNO. AF_10/2025</t>
  </si>
  <si>
    <t xml:space="preserve">CAMINHÃO PIPA 14.000 L TRUCADO, PESO BRUTO TOTAL 23.000 KG, CARGA ÚTIL MÁXIMA 16.540 KG, DISTÂNCIA ENTRE EIXOS 4,8 M, POTÊNCIA 256 CV, INCLUSIVE TANQUE DE AÇO PARA TRANSPORTE DE ÁGUA - CHP DIURNO. AF_10/2025</t>
  </si>
  <si>
    <t xml:space="preserve">CAMINHÃO PIPA 6.000 L, PESO BRUTO TOTAL 13.000 KG, DISTÂNCIA ENTRE EIXOS 4,80 M, POTÊNCIA 189 CV INCLUSIVE TANQUE DE AÇO PARA TRANSPORTE DE ÁGUA, CAPACIDADE 6 M3 - CHI DIURNO. AF_06/2014</t>
  </si>
  <si>
    <t xml:space="preserve">CAMINHÃO PIPA 6.000 L, PESO BRUTO TOTAL 13.000 KG, DISTÂNCIA ENTRE EIXOS 4,80 M, POTÊNCIA 189 CV INCLUSIVE TANQUE DE AÇO PARA TRANSPORTE DE ÁGUA, CAPACIDADE 6 M3 - CHP DIURNO. AF_06/2014</t>
  </si>
  <si>
    <t xml:space="preserve">CAMINHÃO TOCO, PBT 14.300 KG, CARGA ÚTIL MÁX. 9.710 KG, DIST. ENTRE EIXOS 3,56 M, POTÊNCIA 185 CV, INCLUSIVE CARROCERIA FIXA ABERTA DE MADEIRA P/ TRANSPORTE GERAL DE CARGA SECA, DIMEN. APROX. 2,50 X 6,50 X 0,50 M - CHI DIURNO. AF_06/2014</t>
  </si>
  <si>
    <t xml:space="preserve">CAMINHÃO TOCO, PBT 14.300 KG, CARGA ÚTIL MÁX. 9.710 KG, DIST. ENTRE EIXOS 3,56 M, POTÊNCIA 185 CV, INCLUSIVE CARROCERIA FIXA ABERTA DE MADEIRA P/ TRANSPORTE GERAL DE CARGA SECA, DIMEN. APROX. 2,50 X 6,50 X 0,50 M - CHP DIURNO. AF_06/2014</t>
  </si>
  <si>
    <t xml:space="preserve">CAMINHÃO TOCO, PBT 16.000 KG, CARGA ÚTIL MÁX. 10.685 KG, DIST. ENTRE EIXOS 4,8 M, POTÊNCIA 189 CV, INCLUSIVE CARROCERIA FIXA ABERTA DE MADEIRA P/ TRANSPORTE GERAL DE CARGA SECA, DIMEN. APROX. 2,5 X 7,00 X 0,50 M - CHI DIURNO. AF_06/2014</t>
  </si>
  <si>
    <t xml:space="preserve">CAMINHÃO TOCO, PBT 16.000 KG, CARGA ÚTIL MÁX. 10.685 KG, DIST. ENTRE EIXOS 4,8 M, POTÊNCIA 189 CV, INCLUSIVE CARROCERIA FIXA ABERTA DE MADEIRA P/ TRANSPORTE GERAL DE CARGA SECA, DIMEN. APROX. 2,5 X 7,00 X 0,50 M - CHP DIURNO. AF_06/2014</t>
  </si>
  <si>
    <t xml:space="preserve">CAMINHÃO TOCO, PBT 23.000 KG, CARGA ÚTIL MÁX. 16.540 KG, DIST. ENTRE EIXOS 4,8 M, POTÊNCIA 256 CV, INCLUSIVE CARROCERIA FIXA ABERTA DE MADEIRA P/ TRANSPORTE GERAL DE CARGA SECA, DIMEN. APROX. 2,6 X 12,50 X 0,50 M - CHI DIURNO. AF_10/2025</t>
  </si>
  <si>
    <t xml:space="preserve">CAMINHÃO TOCO, PBT 23.000 KG, CARGA ÚTIL MÁX. 16.540 KG, DIST. ENTRE EIXOS 4,8 M, POTÊNCIA 256 CV, INCLUSIVE CARROCERIA FIXA ABERTA DE MADEIRA P/ TRANSPORTE GERAL DE CARGA SECA, DIMEN. APROX. 2,6 X 12,50 X 0,50 M - CHP DIURNO. AF_10/2025</t>
  </si>
  <si>
    <t xml:space="preserve">CAMINHÃO TOCO, PESO BRUTO TOTAL 14.300 KG, CARGA ÚTIL MÁXIMA 9590 KG, DISTÂNCIA ENTRE EIXOS 4,76 M, POTÊNCIA 185 CV (NÃO INCLUI CARROCERIA) - CHI DIURNO. AF_06/2014</t>
  </si>
  <si>
    <t xml:space="preserve">CAMINHÃO TOCO, PESO BRUTO TOTAL 14.300 KG, CARGA ÚTIL MÁXIMA 9590 KG, DISTÂNCIA ENTRE EIXOS 4,76 M, POTÊNCIA 185 CV (NÃO INCLUI CARROCERIA) - CHP DIURNO. AF_06/2014</t>
  </si>
  <si>
    <t xml:space="preserve">CAMINHÃO TOCO, PESO BRUTO TOTAL 16.000 KG, CARGA ÚTIL MÁXIMA DE 10.685 KG, DISTÂNCIA ENTRE EIXOS 4,80 M, POTÊNCIA 189 CV EXCLUSIVE CARROCERIA - CHI DIURNO. AF_06/2014</t>
  </si>
  <si>
    <t xml:space="preserve">CAMINHÃO TOCO, PESO BRUTO TOTAL 16.000 KG, CARGA ÚTIL MÁXIMA DE 10.685 KG, DISTÂNCIA ENTRE EIXOS 4,80 M, POTÊNCIA 189 CV EXCLUSIVE CARROCERIA - CHP DIURNO. AF_06/2014</t>
  </si>
  <si>
    <t xml:space="preserve">CAMINHÃO TRUCADO (C/ TERCEIRO EIXO) ELETRÔNICO - POTÊNCIA 231CV - PBT = 22000KG - DIST. ENTRE EIXOS 5170 MM - INCLUI CARROCERIA FIXA ABERTA DE MADEIRA - CHI DIURNO. AF_06/2015</t>
  </si>
  <si>
    <t xml:space="preserve">CAMINHÃO TRUCADO (C/ TERCEIRO EIXO) ELETRÔNICO - POTÊNCIA 231CV - PBT = 22000KG - DIST. ENTRE EIXOS 5170 MM - INCLUI CARROCERIA FIXA ABERTA DE MADEIRA - CHP DIURNO. AF_06/2015</t>
  </si>
  <si>
    <t xml:space="preserve">COMPACTADOR DE SOLOS DE PERCUSSÃO (SOQUETE) COM MOTOR A GASOLINA 4 TEMPOS, POTÊNCIA 4 CV - CHI DIURNO. AF_08/2015</t>
  </si>
  <si>
    <t xml:space="preserve">COMPACTADOR DE SOLOS DE PERCUSSÃO (SOQUETE) COM MOTOR A GASOLINA 4 TEMPOS, POTÊNCIA 4 CV - CHP DIURNO. AF_08/2015</t>
  </si>
  <si>
    <t xml:space="preserve">COMPACTADOR DE SOLOS DE PERCUSÃO (SOQUETE) COM MOTOR A GASOLINA, POTÊNCIA 3 CV - CHI DIURNO. AF_09/2016</t>
  </si>
  <si>
    <t xml:space="preserve">COMPACTADOR DE SOLOS DE PERCUSÃO (SOQUETE) COM MOTOR A GASOLINA, POTÊNCIA 3 CV - CHP DIURNO. AF_09/2016</t>
  </si>
  <si>
    <t xml:space="preserve">COMPRESSOR DE AR REBOCAVEL, VAZÃO 250 PCM, PRESSAO DE TRABALHO 102 PSI, MOTOR A DIESEL POTÊNCIA 81 CV - CHI DIURNO. AF_06/2015</t>
  </si>
  <si>
    <t xml:space="preserve">COMPRESSOR DE AR REBOCAVEL, VAZÃO 250 PCM, PRESSAO DE TRABALHO 102 PSI, MOTOR A DIESEL POTÊNCIA 81 CV - CHP DIURNO. AF_06/2015</t>
  </si>
  <si>
    <t xml:space="preserve">COMPRESSOR DE AR REBOCAVEL, VAZÃO 400 PCM, PRESSAO DE TRABALHO 102 PSI, MOTOR A DIESEL POTÊNCIA 110 CV - CHI DIURNO. AF_06/2015</t>
  </si>
  <si>
    <t xml:space="preserve">COMPRESSOR DE AR REBOCAVEL, VAZÃO 400 PCM, PRESSAO DE TRABALHO 102 PSI, MOTOR A DIESEL POTÊNCIA 110 CV - CHP DIURNO. AF_06/2015</t>
  </si>
  <si>
    <t xml:space="preserve">COMPRESSOR DE AR REBOCÁVEL, VAZÃO 189 PCM, PRESSÃO EFETIVA DE TRABALHO 102 PSI, MOTOR DIESEL, POTÊNCIA 63 CV - CHI DIURNO. AF_06/2015</t>
  </si>
  <si>
    <t xml:space="preserve">COMPRESSOR DE AR REBOCÁVEL, VAZÃO 189 PCM, PRESSÃO EFETIVA DE TRABALHO 102 PSI, MOTOR DIESEL, POTÊNCIA 63 CV - CHP DIURNO. AF_06/2015</t>
  </si>
  <si>
    <t xml:space="preserve">COMPRESSOR DE AR REBOCÁVEL, VAZÃO 748 PCM, PRESSÃO EFETIVA DE TRABALHO 102 PSI, MOTOR DIESEL, POTÊNCIA 210 CV - CHI DIURNO. AF_06/2015</t>
  </si>
  <si>
    <t xml:space="preserve">COMPRESSOR DE AR REBOCÁVEL, VAZÃO 748 PCM, PRESSÃO EFETIVA DE TRABALHO 102 PSI, MOTOR DIESEL, POTÊNCIA 210 CV - CHP DIURNO. AF_06/2015</t>
  </si>
  <si>
    <t xml:space="preserve">COMPRESSOR DE AR REBOCÁVEL, VAZÃO 89 PCM, PRESSÃO EFETIVA DE TRABALHO 102 PSI, MOTOR DIESEL, POTÊNCIA 20 CV - CHI DIURNO. AF_06/2015</t>
  </si>
  <si>
    <t xml:space="preserve">COMPRESSOR DE AR REBOCÁVEL, VAZÃO 89 PCM, PRESSÃO EFETIVA DE TRABALHO 102 PSI, MOTOR DIESEL, POTÊNCIA 20 CV - CHP DIURNO. AF_06/2015</t>
  </si>
  <si>
    <t xml:space="preserve">COMPRESSOR DE AR, VAZAO DE 10 PCM, RESERVATORIO 100 L, PRESSAO DE TRABALHO ENTRE 6,9 E 9,7 BAR POTENCIA 2 HP, TENSAO 110/220 V - CHI DIURNO. AF_05/2023</t>
  </si>
  <si>
    <t xml:space="preserve">COMPRESSOR DE AR, VAZAO DE 10 PCM, RESERVATORIO 100 L, PRESSAO DE TRABALHO ENTRE 6,9 E 9,7 BAR, POTENCIA 2 HP, TENSAO 110/220 V - CHP DIURNO. AF_05/2023</t>
  </si>
  <si>
    <t xml:space="preserve">CORTADEIRA HIDRÁULICA DE VERGALHÃO, PARA AÇO DE DIÂMETRO ATÉ 50 MM, MOTOR ELÉTRICO TRIFÁSICO, POTÊNCIA DE 5,5 HP A 7,5 HP - CHI DIURNO. AF_12/2025</t>
  </si>
  <si>
    <t xml:space="preserve">CORTADEIRA HIDRÁULICA DE VERGALHÃO, PARA AÇO DE DIÂMETRO ATÉ 50 MM, MOTOR ELÉTRICO TRIFÁSICO, POTÊNCIA DE 5,5 HP A 7,5 HP - CHP DIURNO. AF_12/2025</t>
  </si>
  <si>
    <t xml:space="preserve">CORTADORA DE PISO COM MOTOR 4 TEMPOS A GASOLINA, POTÊNCIA DE 13 HP, COM DISCO DE CORTE DIAMANTADO SEGMENTADO PARA CONCRETO, DIÂMETRO DE 350 MM, FURO DE 1" (14 X 1") - CHI DIURNO. AF_08/2015</t>
  </si>
  <si>
    <t xml:space="preserve">CORTADORA DE PISO COM MOTOR 4 TEMPOS A GASOLINA, POTÊNCIA DE 13 HP, COM DISCO DE CORTE DIAMANTADO SEGMENTADO PARA CONCRETO, DIÂMETRO DE 350 MM, FURO DE 1" (14 X 1") - CHP DIURNO. AF_08/2015</t>
  </si>
  <si>
    <t xml:space="preserve">DESEMPENADEIRA DE CONCRETO, PESO DE 78 KG, 4 PÁS, MOTOR A GASOLINA, POTÊNCIA 5,5 HP - CHI DIURNO. AF_05/2023</t>
  </si>
  <si>
    <t xml:space="preserve">DESEMPENADEIRA DE CONCRETO, PESO DE 78 KG, 4 PÁS, MOTOR A GASOLINA, POTÊNCIA 5,5 HP - CHP DIURNO. AF_05/2023</t>
  </si>
  <si>
    <t xml:space="preserve">DISTRIBUIDOR DE AGREGADOS AUTOPROPELIDO, CAP 3 M3, A DIESEL, POTÊNCIA 176CV - CHI DIURNO. AF_07/2016</t>
  </si>
  <si>
    <t xml:space="preserve">DISTRIBUIDOR DE AGREGADOS AUTOPROPELIDO, CAP 3 M3, A DIESEL, POTÊNCIA 176CV - CHP DIURNO. AF_07/2016</t>
  </si>
  <si>
    <t xml:space="preserve">DISTRIBUIDOR DE AGREGADOS REBOCAVEL, CAPACIDADE 1,9 M³, LARGURA DE TRABALHO 3,66 M - CHI DIURNO. AF_11/2015</t>
  </si>
  <si>
    <t xml:space="preserve">DISTRIBUIDOR DE AGREGADOS REBOCAVEL, CAPACIDADE 1,9 M³, LARGURA DE TRABALHO 3,66 M - CHP DIURNO. AF_11/2015</t>
  </si>
  <si>
    <t xml:space="preserve">DOBRADEIRA ELETROMECÂNICA DE VERGALHÃO, PARA AÇO DE DIÂMETRO ATÉ 1 1/2", MOTOR ELÉTRICO TRIFÁSICO, POTÊNCIA DE 3 HP ATÉ 5 HP- CHI DIURNO. AF_12/2025</t>
  </si>
  <si>
    <t xml:space="preserve">DOBRADEIRA ELETROMECÂNICA DE VERGALHÃO, PARA AÇO DE DIÂMETRO ATÉ 1 1/2", MOTOR ELÉTRICO TRIFÁSICO, POTÊNCIA DE 3 HP ATÉ 5 HP- CHP DIURNO. AF_12/2025</t>
  </si>
  <si>
    <t xml:space="preserve">DOSADOR DE AREIA, CAPACIDADE DE 26 LITROS - CHI DIURNO. AF_05/2023</t>
  </si>
  <si>
    <t xml:space="preserve">DOSADOR DE AREIA, CAPACIDADE DE 26 LITROS - CHP DIURNO. AF_05/2023</t>
  </si>
  <si>
    <t xml:space="preserve">ESCAVADEIRA HIDRAULICA SOBRE ESTEIRA, EQUIPADA COM CLAMSHELL, COM CAPACIDADE DA CAÇAMBA ENTRE 1,20 E 1,50 M3, PESO OPERACIONAL ENTRE 20,00 E 22,00 TON, POTENCIA LIQUIDA ENTRE 150 E 160 HP - CHI DIURNO. AF_11/2016</t>
  </si>
  <si>
    <t xml:space="preserve">ESCAVADEIRA HIDRAULICA SOBRE ESTEIRA, EQUIPADA COM CLAMSHELL, COM CAPACIDADE DA CAÇAMBA ENTRE 1,20 E 1,50 M3, PESO OPERACIONAL ENTRE 20,00 E 22,00 TON, POTENCIA LIQUIDA ENTRE 150 E 160 HP - CHP DIURNO. AF_11/2016</t>
  </si>
  <si>
    <t xml:space="preserve">ESCAVADEIRA HIDRÁULICA DE BRAÇO LONGO (LONGO ALCANCE) SOBRE ESTEIRAS, CAÇAMBA 0,52 M3, PESO OPERACIONAL 24 T, POTÊNCIA LÍQUIDA 155 HP - CHI DIURNO. AF_06/2023</t>
  </si>
  <si>
    <t xml:space="preserve">ESCAVADEIRA HIDRÁULICA DE BRAÇO LONGO (LONGO ALCANCE) SOBRE ESTEIRAS, CAÇAMBA 0,52 M3, PESO OPERACIONAL 24 T, POTÊNCIA LÍQUIDA 155 HP - CHP DIURNO. AF_06/2023</t>
  </si>
  <si>
    <t xml:space="preserve">ESCAVADEIRA HIDRÁULICA SOBRE ESTEIRAS, CAÇAMBA 0,80 M3, PESO OPERACIONAL 17 T, POTENCIA BRUTA 111 HP - CHI DIURNO. AF_06/2014</t>
  </si>
  <si>
    <t xml:space="preserve">ESCAVADEIRA HIDRÁULICA SOBRE ESTEIRAS, CAÇAMBA 0,80 M3, PESO OPERACIONAL 17 T, POTENCIA BRUTA 111 HP - CHP DIURNO. AF_06/2014</t>
  </si>
  <si>
    <t xml:space="preserve">ESCAVADEIRA HIDRÁULICA SOBRE ESTEIRAS, CAÇAMBA 1,20 M3, PESO OPERACIONAL 21 T, POTÊNCIA BRUTA 155 HP - CHI DIURNO. AF_06/2014</t>
  </si>
  <si>
    <t xml:space="preserve">ESCAVADEIRA HIDRÁULICA SOBRE ESTEIRAS, CAÇAMBA 1,20 M3, PESO OPERACIONAL 21 T, POTÊNCIA BRUTA 155 HP - CHP DIURNO. AF_06/2014</t>
  </si>
  <si>
    <t xml:space="preserve">ESPARGIDOR DE ASFALTO PRESSURIZADO COM TANQUE DE 2500 L, REBOCÁVEL COM MOTOR A GASOLINA POTÊNCIA 3,4 HP - CHI DIURNO. AF_07/2014</t>
  </si>
  <si>
    <t xml:space="preserve">ESPARGIDOR DE ASFALTO PRESSURIZADO COM TANQUE DE 2500 L, REBOCÁVEL COM MOTOR A GASOLINA POTÊNCIA 3,4 HP - CHP DIURNO. AF_07/2014</t>
  </si>
  <si>
    <t xml:space="preserve">ESPARGIDOR DE ASFALTO PRESSURIZADO, TANQUE 6 M3 COM ISOLAÇÃO TÉRMICA, AQUECIDO COM 2 MAÇARICOS, COM BARRA ESPARGIDORA 3,60 M, MONTADO SOBRE CAMINHÃO TOCO, PBT 14.300 KG, POTÊNCIA 185 CV - CHI DIURNO. AF_05/2023</t>
  </si>
  <si>
    <t xml:space="preserve">ESPARGIDOR DE ASFALTO PRESSURIZADO, TANQUE 6 M3 COM ISOLAÇÃO TÉRMICA, AQUECIDO COM 2 MAÇARICOS, COM BARRA ESPARGIDORA 3,60 M, MONTADO SOBRE CAMINHÃO TOCO, PBT 14.300 KG, POTÊNCIA 185 CV - CHP DIURNO. AF_05/2023</t>
  </si>
  <si>
    <t xml:space="preserve">FRESADORA DE ASFALTO A FRIO SOBRE RODAS, LARGURA FRESAGEM DE 1,0 M, POTÊNCIA 208 HP - CHI DIURNO. AF_11/2014</t>
  </si>
  <si>
    <t xml:space="preserve">FRESADORA DE ASFALTO A FRIO SOBRE RODAS, LARGURA FRESAGEM DE 1,0 M, POTÊNCIA 208 HP - CHP DIURNO. AF_11/2014</t>
  </si>
  <si>
    <t xml:space="preserve">FRESADORA DE ASFALTO A FRIO SOBRE RODAS, LARGURA FRESAGEM DE 2,0 M, POTÊNCIA 550 HP - CHI DIURNO. AF_11/2014</t>
  </si>
  <si>
    <t xml:space="preserve">FRESADORA DE ASFALTO A FRIO SOBRE RODAS, LARGURA FRESAGEM DE 2,0 M, POTÊNCIA 550 HP - CHP DIURNO. AF_11/2014</t>
  </si>
  <si>
    <t xml:space="preserve">GERADOR PORTÁTIL MONOFÁSICO, POTÊNCIA 5500 VA, MOTOR A GASOLINA, POTÊNCIA DO MOTOR 13 CV - CHI DIURNO. AF_03/2016</t>
  </si>
  <si>
    <t xml:space="preserve">GERADOR PORTÁTIL MONOFÁSICO, POTÊNCIA 5500 VA, MOTOR A GASOLINA, POTÊNCIA DO MOTOR 13 CV - CHP DIURNO. AF_03/2016</t>
  </si>
  <si>
    <t xml:space="preserve">GRADE DE DISCO CONTROLE REMOTO REBOCÁVEL, COM 24 DISCOS 24 X 6 MM COM PNEUS PARA TRANSPORTE - CHP DIURNO. AF_06/2014</t>
  </si>
  <si>
    <t xml:space="preserve">GRADE DE DISCO CONTROLE REMOTO REBOCÁVEL, COM 24 DISCOS 24" X 6 MM COM PNEUS PARA TRANSPORTE - CHI DIURNO. AF_06/2014</t>
  </si>
  <si>
    <t xml:space="preserve">GRADE DE DISCO REBOCÁVEL COM 20 DISCOS 24" X 6 MM COM PNEUS PARA TRANSPORTE - CHI DIURNO. AF_06/2014</t>
  </si>
  <si>
    <t xml:space="preserve">GRADE DE DISCO REBOCÁVEL COM 20 DISCOS 24" X 6 MM COM PNEUS PARA TRANSPORTE - CHP DIURNO. AF_06/2014</t>
  </si>
  <si>
    <t xml:space="preserve">GRUA ASCENCIONAL, LANCA DE 42 M, CAPACIDADE DE 1,5 T A 30 M, ALTURA ATE 39 M - CHP DIURNO. AF_05/2023</t>
  </si>
  <si>
    <t xml:space="preserve">GRUA ASCENCIONAL, LANÇA DE 42 M, CAPACIDADE DE 1,5 T A 30 M, ALTURA ATÉ 39 M - CHI DIURNO. AF_05/2023</t>
  </si>
  <si>
    <t xml:space="preserve">GRUA ASCENSIONAL, LANCA DE 30 M, CAPACIDADE DE 1,0 T A 30 M, ALTURA ATE 39 M - CHP DIURNO. AF_05/2023</t>
  </si>
  <si>
    <t xml:space="preserve">GRUA ASCENSIONAL, LANÇA DE 30 M, CAPACIDADE DE 1,0 T A 30 M, ALTURA ATÉ 39 M - CHI DIURNO. AF_05/2023</t>
  </si>
  <si>
    <t xml:space="preserve">GRUPO DE SOLDAGEM COM GERADOR A DIESEL 60 CV PARA SOLDA ELÉTRICA, SOBRE 04 RODAS, COM MOTOR 4 CILINDROS 600 A - CHI DIURNO. AF_02/2016</t>
  </si>
  <si>
    <t xml:space="preserve">GRUPO DE SOLDAGEM COM GERADOR A DIESEL 60 CV PARA SOLDA ELÉTRICA, SOBRE 04 RODAS, COM MOTOR 4 CILINDROS 600 A - CHP DIURNO. AF_02/2016</t>
  </si>
  <si>
    <t xml:space="preserve">GRUPO GERADOR COM CARENAGEM, MOTOR DIESEL POTÊNCIA STANDART ENTRE 250 E 260 KVA - CHI DIURNO. AF_12/2016</t>
  </si>
  <si>
    <t xml:space="preserve">GRUPO GERADOR COM CARENAGEM, MOTOR DIESEL POTÊNCIA STANDART ENTRE 250 E 260 KVA - CHP DIURNO. AF_12/2016</t>
  </si>
  <si>
    <t xml:space="preserve">GRUPO GERADOR ESTACIONÁRIO, MOTOR DIESEL POTÊNCIA 170 KVA - CHI DIURNO. AF_02/2016</t>
  </si>
  <si>
    <t xml:space="preserve">GRUPO GERADOR ESTACIONÁRIO, MOTOR DIESEL POTÊNCIA 170 KVA - CHP DIURNO. AF_02/2016</t>
  </si>
  <si>
    <t xml:space="preserve">GRUPO GERADOR ESTACIONÁRIO, POTÊNCIA 150 KVA, MOTOR A DIESEL- CHI DIURNO. AF_03/2016</t>
  </si>
  <si>
    <t xml:space="preserve">GRUPO GERADOR ESTACIONÁRIO, POTÊNCIA 150 KVA, MOTOR A DIESEL- CHP DIURNO. AF_03/2016</t>
  </si>
  <si>
    <t xml:space="preserve">GRUPO GERADOR REBOCÁVEL, POTÊNCIA 66 KVA, MOTOR A DIESEL - CHI DIURNO. AF_03/2016</t>
  </si>
  <si>
    <t xml:space="preserve">GRUPO GERADOR REBOCÁVEL, POTÊNCIA 66 KVA, MOTOR A DIESEL - CHP DIURNO. AF_03/2016</t>
  </si>
  <si>
    <t xml:space="preserve">GUINCHO ELÉTRICO DE COLUNA, CAPACIDADE 400 KG, COM MOTO FREIO, MOTOR TRIFÁSICO DE 1,25 CV - CHI DIURNO. AF_03/2016</t>
  </si>
  <si>
    <t xml:space="preserve">GUINCHO ELÉTRICO DE COLUNA, CAPACIDADE 400 KG, COM MOTO FREIO, MOTOR TRIFÁSICO DE 1,25 CV - CHP DIURNO. AF_03/2016</t>
  </si>
  <si>
    <t xml:space="preserve">GUINDASTE HIDRÁULICO AUTOPROPELIDO, COM LANÇA TELESCÓPICA 28,80 M, CAPACIDADE MÁXIMA 30 T, POTÊNCIA 97 KW, TRAÇÃO 4 X 4 - CHI DIURNO. AF_11/2014</t>
  </si>
  <si>
    <t xml:space="preserve">GUINDASTE HIDRÁULICO AUTOPROPELIDO, COM LANÇA TELESCÓPICA 28,80 M, CAPACIDADE MÁXIMA 30 T, POTÊNCIA 97 KW, TRAÇÃO 4 X 4 - CHP DIURNO. AF_11/2014</t>
  </si>
  <si>
    <t xml:space="preserve">GUINDASTE HIDRÁULICO AUTOPROPELIDO, COM LANÇA TELESCÓPICA 40 M, CAPACIDADE MÁXIMA 60 T, POTÊNCIA 260 KW - CHI DIURNO. AF_03/2016</t>
  </si>
  <si>
    <t xml:space="preserve">GUINDASTE HIDRÁULICO AUTOPROPELIDO, COM LANÇA TELESCÓPICA 40 M, CAPACIDADE MÁXIMA 60 T, POTÊNCIA 260 KW - CHP DIURNO. AF_03/2016</t>
  </si>
  <si>
    <t xml:space="preserve">GUINDAUTO HIDRÁULICO, CAPACIDADE MÁXIMA DE CARGA 14340 KG, MOMENTO MÁXIMO DE CARGA 42,3 TM, ALCANCE MÁXIMO HORIZONTAL16,80 M, INCLUSIVE CAMINHÃO TOCO PBT 23.000 KG, POTÊNCIA DE 256 CV - CHI DIURNO. AF_10/2025</t>
  </si>
  <si>
    <t xml:space="preserve">GUINDAUTO HIDRÁULICO, CAPACIDADE MÁXIMA DE CARGA 14340 KG, MOMENTO MÁXIMO DE CARGA 42,3 TM, ALCANCE MÁXIMO HORIZONTAL16,80 M, INCLUSIVE CAMINHÃO TOCO PBT 23.000 KG, POTÊNCIA DE 256 CV - CHP DIURNO. AF_10/2025</t>
  </si>
  <si>
    <t xml:space="preserve">GUINDAUTO HIDRÁULICO, CAPACIDADE MÁXIMA DE CARGA 3300 KG, MOMENTO MÁXIMO DE CARGA 5,8 TM, ALCANCE MÁXIMO HORIZONTAL 7,60 M, INCLUSIVE CAMINHÃO TOCO PBT 16.000 KG, POTÊNCIA DE 189 CV - CHI DIURNO. AF_03/2016</t>
  </si>
  <si>
    <t xml:space="preserve">GUINDAUTO HIDRÁULICO, CAPACIDADE MÁXIMA DE CARGA 3300 KG, MOMENTO MÁXIMO DE CARGA 5,8 TM, ALCANCE MÁXIMO HORIZONTAL 7,60 M, INCLUSIVE CAMINHÃO TOCO PBT 16.000 KG, POTÊNCIA DE 189 CV - CHP DIURNO. AF_03/2016</t>
  </si>
  <si>
    <t xml:space="preserve">GUINDAUTO HIDRÁULICO, CAPACIDADE MÁXIMA DE CARGA 6200 KG, MOMENTO MÁXIMO DE CARGA 11,7 TM, ALCANCE MÁXIMO HORIZONTAL 9,70 M, INCLUSIVE CAMINHÃO TOCO PBT 16.000 KG, POTÊNCIA DE 189 CV - CHI DIURNO. AF_06/2014</t>
  </si>
  <si>
    <t xml:space="preserve">GUINDAUTO HIDRÁULICO, CAPACIDADE MÁXIMA DE CARGA 6200 KG, MOMENTO MÁXIMO DE CARGA 11,7 TM, ALCANCE MÁXIMO HORIZONTAL 9,70 M, INCLUSIVE CAMINHÃO TOCO PBT 16.000 KG, POTÊNCIA DE 189 CV - CHP DIURNO. AF_06/2014</t>
  </si>
  <si>
    <t xml:space="preserve">GUINDAUTO HIDRÁULICO, CAPACIDADE MÁXIMA DE CARGA 6500 KG, MOMENTO MÁXIMO DE CARGA 5,8 TM, ALCANCE MÁXIMO HORIZONTAL 7,60 M, INCLUSIVE CAMINHÃO TOCO PBT 9.700 KG, POTÊNCIA DE 160 CV - CHI DIURNO. AF_08/2015</t>
  </si>
  <si>
    <t xml:space="preserve">GUINDAUTO HIDRÁULICO, CAPACIDADE MÁXIMA DE CARGA 6500 KG, MOMENTO MÁXIMO DE CARGA 5,8 TM, ALCANCE MÁXIMO HORIZONTAL 7,60 M, INCLUSIVE CAMINHÃO TOCO PBT 9.700 KG, POTÊNCIA DE 160 CV - CHP DIURNO. AF_08/2015</t>
  </si>
  <si>
    <t xml:space="preserve">GUINDAUTO HIDRÁULICO, CAPACIDADE MÁXIMA DE CARGA 8500 KG, MOMENTO MÁXIMO DE CARGA 30,4 TM, ALCANCE MÁXIMO HORIZONTAL 14,30 M, INCLUSIVE CAMINHÃO TRUCADO PBT 23.000 KG, POTÊNCIA DE 256 CV E CARROCERIA FIXA ABERTA DE MADEIRA - CHI DIURNO. AF_05/2025</t>
  </si>
  <si>
    <t xml:space="preserve">GUINDAUTO HIDRÁULICO, CAPACIDADE MÁXIMA DE CARGA 8500 KG, MOMENTO MÁXIMO DE CARGA 30,4 TM, ALCANCE MÁXIMO HORIZONTAL 14,30 M, INCLUSIVE CAMINHÃO TRUCADO PBT 23.000 KG, POTÊNCIA DE 256 CV E CARROCERIA FIXA ABERTA DE MADEIRA - CHP DIURNO. AF_05/2025</t>
  </si>
  <si>
    <t xml:space="preserve">INVERSOR DE SOLDA MONOFÁSICO DE 160 A, POTÊNCIA DE 7000 W, TENSÃO DE 220 V, TURBO VENTILADO, PROTEÇÃO POR TERMOSTATO, PARA ELETRODOS DE 2,0 A 4,0 MM - CHI DIURNO. AF_06/2018</t>
  </si>
  <si>
    <t xml:space="preserve">INVERSOR DE SOLDA MONOFÁSICO DE 160 A, POTÊNCIA DE 7000 W, TENSÃO DE 220 V, TURBO VENTILADO, PROTEÇÃO POR TERMOSTATO, PARA ELETRODOS DE 2,0 A 4,0 MM - CHP DIURNO. AF_06/2018</t>
  </si>
  <si>
    <t xml:space="preserve">LAVADORA DE ALTA PRESSAO (LAVA-JATO) PARA AGUA FRIA, PRESSAO DE OPERACAO ENTRE 1400 E 1900 LIB/POL2, VAZAO MAXIMA ENTRE 400 E 700 L/H - CHI DIURNO. AF_05/2023</t>
  </si>
  <si>
    <t xml:space="preserve">LAVADORA DE ALTA PRESSAO (LAVA-JATO) PARA AGUA FRIA, PRESSAO DE OPERACAO ENTRE 1400 E 1900 LIB/POL2, VAZAO MAXIMA ENTRE 400 E 700 L/H - CHP DIURNO. AF_05/2023</t>
  </si>
  <si>
    <t xml:space="preserve">MANIPULADOR TELESCÓPICO, POTÊNCIA DE 85 HP, CAPACIDADE DE CARGA DE 3.500 KG, ALTURA MÁXIMA DE ELEVAÇÃO DE 12,3 M - CHI DIURNO. AF_05/2023</t>
  </si>
  <si>
    <t xml:space="preserve">MANIPULADOR TELESCÓPICO, POTÊNCIA DE 85 HP, CAPACIDADE DE CARGA DE 3.500 KG, ALTURA MÁXIMA DE ELEVAÇÃO DE 12,3 M - CHP DIURNO. AF_05/2023</t>
  </si>
  <si>
    <t xml:space="preserve">MARTELETE OU ROMPEDOR PNEUMÁTICO MANUAL, 28 KG, COM SILENCIADOR - CHI DIURNO. AF_07/2016</t>
  </si>
  <si>
    <t xml:space="preserve">MARTELETE OU ROMPEDOR PNEUMÁTICO MANUAL, 28 KG, COM SILENCIADOR - CHP DIURNO. AF_07/2016</t>
  </si>
  <si>
    <t xml:space="preserve">MARTELO DEMOLIDOR ELÉTRICO, COM POTÊNCIA DE 2.000 W, 1.000 IMPACTOS POR MINUTO, PESO DE 30 KG - CHI DIURNO. AF_01/2021</t>
  </si>
  <si>
    <t xml:space="preserve">MARTELO DEMOLIDOR ELÉTRICO, COM POTÊNCIA DE 2.000 W, 1.000 IMPACTOS POR MINUTO, PESO DE 30 KG - CHP DIURNO. AF_01/2021</t>
  </si>
  <si>
    <t xml:space="preserve">MARTELO DEMOLIDOR PNEUMÁTICO MANUAL, 32 KG - CHI DIURNO. AF_09/2016</t>
  </si>
  <si>
    <t xml:space="preserve">MARTELO DEMOLIDOR PNEUMÁTICO MANUAL, 32 KG - CHP DIURNO. AF_09/2016</t>
  </si>
  <si>
    <t xml:space="preserve">MARTELO PERFURADOR PNEUMÁTICO MANUAL, HASTE 19 X 108 MM, *11* KG - CHI DIURNO. AF_02/2025</t>
  </si>
  <si>
    <t xml:space="preserve">MARTELO PERFURADOR PNEUMÁTICO MANUAL, HASTE 19 X 108 MM, *11* KG - CHP DIURNO. AF_02/2025</t>
  </si>
  <si>
    <t xml:space="preserve">MINICARREGADEIRA SOBRE RODAS POTENCIA 47HP CAPACIDADE OPERACAO 646 KG, COM VASSOURA MECÂNICA ACOPLADA - CHI DIURNO. AF_03/2017</t>
  </si>
  <si>
    <t xml:space="preserve">MINICARREGADEIRA SOBRE RODAS POTENCIA 47HP CAPACIDADE OPERACAO 646 KG, COM VASSOURA MECÂNICA ACOPLADA - CHP DIURNO. AF_03/2017</t>
  </si>
  <si>
    <t xml:space="preserve">MINICARREGADEIRA SOBRE RODAS, POTÊNCIA LÍQUIDA DE 47 HP, CAPACIDADE NOMINAL DE OPERAÇÃO DE 646 KG - CHI DIURNO. AF_06/2015</t>
  </si>
  <si>
    <t xml:space="preserve">MINICARREGADEIRA SOBRE RODAS, POTÊNCIA LÍQUIDA DE 47 HP, CAPACIDADE NOMINAL DE OPERAÇÃO DE 646 KG - CHP DIURNO. AF_06/2015</t>
  </si>
  <si>
    <t xml:space="preserve">MINIESCAVADEIRA SOBRE ESTEIRAS, POTÊNCIA LÍQUIDA DE *30* HP, PESO OPERACIONAL DE *3.500* KG - CHI DIURNO. AF_04/2017</t>
  </si>
  <si>
    <t xml:space="preserve">MINIESCAVADEIRA SOBRE ESTEIRAS, POTÊNCIA LÍQUIDA DE *30* HP, PESO OPERACIONAL DE *3.500* KG - CHP DIURNO. AF_04/2017</t>
  </si>
  <si>
    <t xml:space="preserve">MISTURADOR DE ARGAMASSA, EIXO HORIZONTAL, CAPACIDADE DE MISTURA 160 KG, MOTOR ELÉTRICO POTÊNCIA 3 CV - CHI DIURNO. AF_05/2023</t>
  </si>
  <si>
    <t xml:space="preserve">MISTURADOR DE ARGAMASSA, EIXO HORIZONTAL, CAPACIDADE DE MISTURA 160 KG, MOTOR ELÉTRICO POTÊNCIA 3 CV - CHP DIURNO. AF_05/2023</t>
  </si>
  <si>
    <t xml:space="preserve">MISTURADOR DE ARGAMASSA, EIXO HORIZONTAL, CAPACIDADE DE MISTURA 300 KG, MOTOR ELÉTRICO POTÊNCIA 5 CV - CHI DIURNO. AF_05/2023</t>
  </si>
  <si>
    <t xml:space="preserve">MISTURADOR DE ARGAMASSA, EIXO HORIZONTAL, CAPACIDADE DE MISTURA 300 KG, MOTOR ELÉTRICO POTÊNCIA 5 CV - CHP DIURNO. AF_05/2023</t>
  </si>
  <si>
    <t xml:space="preserve">MISTURADOR DE ARGAMASSA, EIXO HORIZONTAL, CAPACIDADE DE MISTURA 600 KG, MOTOR ELÉTRICO POTÊNCIA 7,5 CV - CHI DIURNO. AF_05/2023</t>
  </si>
  <si>
    <t xml:space="preserve">MISTURADOR DE ARGAMASSA, EIXO HORIZONTAL, CAPACIDADE DE MISTURA 600 KG, MOTOR ELÉTRICO POTÊNCIA 7,5 CV - CHP DIURNO. AF_05/2023</t>
  </si>
  <si>
    <t xml:space="preserve">MISTURADOR DUPLO HORIZONTAL DE ALTA TURBULÊNCIA, CAPACIDADE / VOLUME 2 X 500 LITROS, MOTORES ELÉTRICOS MÍNIMO 5 CV CADA, PARA NATA CIMENTO, ARGAMASSA E OUTROS - CHI DIURNO. AF_06/2015</t>
  </si>
  <si>
    <t xml:space="preserve">MISTURADOR DUPLO HORIZONTAL DE ALTA TURBULÊNCIA, CAPACIDADE / VOLUME 2 X 500 LITROS, MOTORES ELÉTRICOS MÍNIMO 5 CV CADA, PARA NATA CIMENTO, ARGAMASSA E OUTROS - CHP DIURNO. AF_06/2015</t>
  </si>
  <si>
    <t xml:space="preserve">MOTOBOMBA CENTRÍFUGA, MOTOR A GASOLINA, POTÊNCIA 5,42 HP, BOCAIS 1 1/2" X 1", DIÂMETRO ROTOR 143 MM HM/Q = 6 MCA / 16,8 M3/H A 38 MCA / 6,6 M3/H - CHI DIURNO. AF_06/2014</t>
  </si>
  <si>
    <t xml:space="preserve">MOTOBOMBA CENTRÍFUGA, MOTOR A GASOLINA, POTÊNCIA 5,42 HP, BOCAIS 1 1/2" X 1", DIÂMETRO ROTOR 143 MM HM/Q = 6 MCA / 16,8 M3/H A 38 MCA / 6,6 M3/H - CHP DIURNO. AF_06/2014</t>
  </si>
  <si>
    <t xml:space="preserve">MOTOBOMBA TRASH (PARA ÁGUA SUJA) AUTO ESCORVANTE, MOTOR GASOLINA DE 6,41 HP, DIÂMETROS DE SUCÇÃO X RECALQUE: 3" X 3", HM/Q = 10 MCA / 60 M3/H A 23 MCA / 0 M3/H - CHI DIURNO. AF_10/2014</t>
  </si>
  <si>
    <t xml:space="preserve">MOTOBOMBA TRASH (PARA ÁGUA SUJA) AUTO ESCORVANTE, MOTOR GASOLINA DE 6,41 HP, DIÂMETROS DE SUCÇÃO X RECALQUE: 3" X 3", HM/Q = 10 MCA / 60 M3/H A 23 MCA / 0 M3/H - CHP DIURNO. AF_10/2014</t>
  </si>
  <si>
    <t xml:space="preserve">MOTONIVELADORA POTÊNCIA BÁSICA LÍQUIDA (PRIMEIRA MARCHA) 125 HP, PESO BRUTO 13032 KG, LARGURA DA LÂMINA DE 3,7 M - CHI DIURNO. AF_06/2014</t>
  </si>
  <si>
    <t xml:space="preserve">MOTONIVELADORA POTÊNCIA BÁSICA LÍQUIDA (PRIMEIRA MARCHA) 125 HP, PESO BRUTO 13032 KG, LARGURA DA LÂMINA DE 3,7 M - CHP DIURNO. AF_06/2014</t>
  </si>
  <si>
    <t xml:space="preserve">MÁQUINA DEMARCADORA DE FAIXA DE TRÁFEGO À FRIO, AUTOPROPELIDA, POTÊNCIA 38 HP - CHI DIURNO. AF_07/2016</t>
  </si>
  <si>
    <t xml:space="preserve">MÁQUINA DEMARCADORA DE FAIXA DE TRÁFEGO À FRIO, AUTOPROPELIDA, POTÊNCIA 38 HP - CHP DIURNO. AF_07/2016</t>
  </si>
  <si>
    <t xml:space="preserve">MÁQUINA EXTRUSORA DE CONCRETO PARA GUIAS E SARJETAS, MOTOR A DIESEL, POTÊNCIA 14 CV - CHI DIURNO. AF_12/2015</t>
  </si>
  <si>
    <t xml:space="preserve">MÁQUINA EXTRUSORA DE CONCRETO PARA GUIAS E SARJETAS, MOTOR A DIESEL, POTÊNCIA 14 CV - CHP DIURNO. AF_12/2015</t>
  </si>
  <si>
    <t xml:space="preserve">MÁQUINA JATO DE PRESSAO PORTÁTIL, CAMARA DE 1 SAIDA, CAPACIDADE 280 L, DIAMETRO 670 MM, BICO DE JATO CURTO VENTURI DE 5/16", MANGUEIRA DE 1" COM COMPRESSOR DE AR REBOCÁVEL 189 PCM E MOTOR DIESEL 63 CV - CHI DIURNO. AF_05/2023</t>
  </si>
  <si>
    <t xml:space="preserve">MÁQUINA JATO DE PRESSAO PORTÁTIL, CAMARA DE 1 SAIDA, CAPACIDADE 280 L, DIAMETRO 670 MM, BICO DE JATO CURTO VENTURI DE 5/16", MANGUEIRA DE 1" COM COMPRESSOR DE AR REBOCÁVEL 189 PCM E MOTOR DIESEL 63 CV - CHP DIURNO. AF_05/2023</t>
  </si>
  <si>
    <t xml:space="preserve">PENEIRA ROTATIVA COM MOTOR ELÉTRICO TRIFÁSICO DE 2 CV, CILINDRO DE 1 M X 0,60 M, COM FUROS DE 3,17 MM - CHI DIURNO. AF_05/2023</t>
  </si>
  <si>
    <t xml:space="preserve">PENEIRA ROTATIVA COM MOTOR ELÉTRICO TRIFÁSICO DE 2 CV, CILINDRO DE 1 M X 0,60 M, COM FUROS DE 3,17 MM - CHP DIURNO. AF_05/2023</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</si>
  <si>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</si>
  <si>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</si>
  <si>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</si>
  <si>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</si>
  <si>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PERFURATRIZ DE COROA DIAMANTADA PARA CONCRETO, DIÂMETRO ATÉ 250 MM, MOTOR ELÉTRICO 220 V, POTÊNCIA 2.500 W - CHI DIURNO. AF_05/2023</t>
  </si>
  <si>
    <t xml:space="preserve">PERFURATRIZ DE COROA DIAMANTADA PARA CONCRETO, DIÂMETRO ATÉ 250 MM, MOTOR ELÉTRICO 220 V, POTÊNCIA 2.500 W - CHP DIURNO. AF_05/2023</t>
  </si>
  <si>
    <t xml:space="preserve">PERFURATRIZ HIDRÁULICA SOBRE CAMINHÃO COM TRADO CURTO ACOPLADO, PROFUNDIDADE MÁXIMA DE 20 M, DIÂMETRO MÁXIMO DE 1500 MM, POTÊNCIA INSTALADA DE 137 HP, MESA ROTATIVA COM TORQUE MÁXIMO DE 30 KNM - CHI DIURNO. AF_06/2015</t>
  </si>
  <si>
    <t xml:space="preserve">PERFURATRIZ HIDRÁULICA SOBRE CAMINHÃO COM TRADO CURTO ACOPLADO, PROFUNDIDADE MÁXIMA DE 20 M, DIÂMETRO MÁXIMO DE 1500 MM, POTÊNCIA INSTALADA DE 137 HP, MESA ROTATIVA COM TORQUE MÁXIMO DE 30 KNM - CHP DIURNO. AF_06/2015</t>
  </si>
  <si>
    <t xml:space="preserve">PERFURATRIZ HIDRÁULICA SOBRE ESTEIRA, TORQUE MÁXIMO 161 KNM, PROFUNDIDADE MÁXIMA 54 M, DIÂMETRO MÁXIMO 1500 MM, POTÊNCIA MOTOR 268 HP - CHI DIURNO. AF_04/2019</t>
  </si>
  <si>
    <t xml:space="preserve">PERFURATRIZ HIDRÁULICA SOBRE ESTEIRA, TORQUE MÁXIMO 161 KNM, PROFUNDIDADE MÁXIMA 54 M, DIÂMETRO MÁXIMO 1500 MM, POTÊNCIA MOTOR 268 HP - CHP DIURNO. AF_04/2019</t>
  </si>
  <si>
    <t xml:space="preserve">PERFURATRIZ HIDRÁULICA SOBRE ESTEIRA, TORQUE MÁXIMO 98 KNM, PROFUNDIDADE MÁXIMA 25 M, DIÂMETRO MÁXIMO 115 MM, POTÊNCIA MOTOR 190 HP - CHI DIURNO. AF_02/2021</t>
  </si>
  <si>
    <t xml:space="preserve">PERFURATRIZ HIDRÁULICA SOBRE ESTEIRA, TORQUE MÁXIMO 98 KNM, PROFUNDIDADE MÁXIMA 25 M, DIÂMETRO MÁXIMO 115 MM, POTÊNCIA MOTOR 190 HP - CHP DIURNO. AF_02/2021</t>
  </si>
  <si>
    <t xml:space="preserve">PERFURATRIZ MANUAL, TORQUE MÁXIMO 83 N.M, POTÊNCIA 5 CV, COM DIÂMETRO MÁXIMO 4" - CHI DIURNO. AF_06/2015</t>
  </si>
  <si>
    <t xml:space="preserve">PERFURATRIZ MANUAL, TORQUE MÁXIMO 83 N.M, POTÊNCIA 5 CV, COM DIÂMETRO MÁXIMO 4" - CHP DIURNO. AF_06/2015</t>
  </si>
  <si>
    <t xml:space="preserve">PERFURATRIZ PARA EXECUÇÃO DE ESTACAS SECANTES, TIPO HÉLICE CONTÍNUA COM CABEÇOTE DUPLO E TUBO METÁLICO - CHI DIURNO. AF_04/2019</t>
  </si>
  <si>
    <t xml:space="preserve">PERFURATRIZ PARA EXECUÇÃO DE ESTACAS SECANTES, TIPO HÉLICE CONTÍNUA COM CABEÇOTE DUPLO E TUBO METÁLICO - CHP DIURNO. AF_04/2019</t>
  </si>
  <si>
    <t xml:space="preserve">PERFURATRIZ PARA FURO DIRECIONAL HORIZONTAL (HDD) COM CAPACIDADE ATÉ 89 KN, POTÊNCIA 24,8 HP A 80 HP (INCLUSO FERRAMENTAS E LOCALIZADOR) - CHI DIURNO. AF_05/2023</t>
  </si>
  <si>
    <t xml:space="preserve">PERFURATRIZ PARA FURO DIRECIONAL HORIZONTAL (HDD) COM CAPACIDADE ATÉ 89 KN, POTÊNCIA 24,8 HP A 80 HP (INCLUSO FERRAMENTAS E LOCALIZADOR) - CHP DIURNO. AF_05/2023</t>
  </si>
  <si>
    <t xml:space="preserve">PERFURATRIZ PARA FURO DIRECIONAL HORIZONTAL (HDD) COM CAPACIDADE DE 201 KN A 560 KN, POTÊNCIA 200 HP A 260 HP (INCLUSO FERRAMENTAS E LOCALIZADOR) - CHI DIURNO. AF_05/2023</t>
  </si>
  <si>
    <t xml:space="preserve">PERFURATRIZ PARA FURO DIRECIONAL HORIZONTAL (HDD) COM CAPACIDADE DE 201 KN A 560 KN, POTÊNCIA 200 HP A 260 HP (INCLUSO FERRAMENTAS E LOCALIZADOR) - CHP DIURNO. AF_05/2023</t>
  </si>
  <si>
    <t xml:space="preserve">PERFURATRIZ PARA FURO DIRECIONAL HORIZONTAL (HDD) COM CAPACIDADE DE 90 KN A 200 KN, POTÊNCIA 100 HP A 160 HP (INCLUSO FERRAMENTAS E LOCALIZADOR) - CHI DIURNO. AF_05/2023</t>
  </si>
  <si>
    <t xml:space="preserve">PERFURATRIZ PARA FURO DIRECIONAL HORIZONTAL (HDD) COM CAPACIDADE DE 90 KN A 200 KN, POTÊNCIA 100 HP A 160 HP (INCLUSO FERRAMENTAS E LOCALIZADOR) - CHP DIURNO. AF_05/2023</t>
  </si>
  <si>
    <t xml:space="preserve">PERFURATRIZ ROTATIVA SOBRE ESTEIRA, TORQUE MAXIMO 2500 KGM, POTENCIA 110 HP, MOTOR DIESEL - CHI DIURNO. AF_05/2017</t>
  </si>
  <si>
    <t xml:space="preserve">PERFURATRIZ ROTATIVA SOBRE ESTEIRA, TORQUE MAXIMO 2500 KGM, POTENCIA 110 HP, MOTOR DIESEL- CHP DIURNO. AF_05/2017</t>
  </si>
  <si>
    <t xml:space="preserve">PERFURATRIZ SOBRE ESTEIRA, TORQUE MÁXIMO 600 KGF, PESO MÉDIO 1000 KG, POTÊNCIA 20 HP, DIÂMETRO MÁXIMO 10" - CHI DIURNO. AF_06/2015</t>
  </si>
  <si>
    <t xml:space="preserve">PERFURATRIZ SOBRE ESTEIRA, TORQUE MÁXIMO 600 KGF, PESO MÉDIO 1000 KG, POTÊNCIA 20 HP, DIÂMETRO MÁXIMO 10" - CHP DIURNO. AF_06/2015</t>
  </si>
  <si>
    <t xml:space="preserve">PERFURATRIZ SOBRE ESTEIRA, TORQUE MÁXIMO 600 KGF, POTÊNCIA ENTRE 50 E 60 HP, DIÂMETRO MÁXIMO 10" - CHI DIURNO. AF_11/2016</t>
  </si>
  <si>
    <t xml:space="preserve">PERFURATRIZ SOBRE ESTEIRA, TORQUE MÁXIMO 600 KGF, POTÊNCIA ENTRE 50 E 60 HP, DIÂMETRO MÁXIMO 10" - CHP DIURNO. AF_11/2016</t>
  </si>
  <si>
    <t xml:space="preserve">PLACA VIBRATÓRIA REVERSÍVEL COM MOTOR 4 TEMPOS A GASOLINA, FORÇA CENTRÍFUGA DE 25 KN (2500 KGF), POTÊNCIA 5,5 CV - CHI DIURNO. AF_08/2015</t>
  </si>
  <si>
    <t xml:space="preserve">PLACA VIBRATÓRIA REVERSÍVEL COM MOTOR 4 TEMPOS A GASOLINA, FORÇA CENTRÍFUGA DE 25 KN (2500 KGF), POTÊNCIA 5,5 CV - CHP DIURNO. AF_08/2015</t>
  </si>
  <si>
    <t xml:space="preserve">POLIDORA DE PISO (POLITRIZ), PESO DE 100KG, DIÂMETRO 450 MM, MOTOR ELÉTRICO, POTÊNCIA 4 HP - CHI DIURNO. AF_05/2023</t>
  </si>
  <si>
    <t xml:space="preserve">POLIDORA DE PISO (POLITRIZ), PESO DE 100KG, DIÂMETRO 450 MM, MOTOR ELÉTRICO, POTÊNCIA 4 HP - CHP DIURNO. AF_05/2023</t>
  </si>
  <si>
    <t xml:space="preserve">PROJETOR DE ARGAMASSA, CAPACIDADE DE PROJEÇÃO 1,5 M3/H, ALCANCE DE 30 ATÉ 60 M, MOTOR ELÉTRICO POTÊNCIA 7,5 HP - CHI DIURNO. AF_06/2014</t>
  </si>
  <si>
    <t xml:space="preserve">PROJETOR DE ARGAMASSA, CAPACIDADE DE PROJEÇÃO 1,5 M3/H, ALCANCE DE 30 ATÉ 60 M, MOTOR ELÉTRICO POTÊNCIA 7,5 HP - CHP DIURNO. AF_06/2014</t>
  </si>
  <si>
    <t xml:space="preserve">PROJETOR DE ARGAMASSA, CAPACIDADE DE PROJEÇÃO 2 M3/H, ALCANCE ATÉ 50 M, MOTOR ELÉTRICO POTÊNCIA 7,5 HP - CHI DIURNO. AF_06/2014</t>
  </si>
  <si>
    <t xml:space="preserve">PROJETOR DE ARGAMASSA, CAPACIDADE DE PROJEÇÃO 2 M3/H, ALCANCE ATÉ 50 M, MOTOR ELÉTRICO POTÊNCIA 7,5 HP - CHP DIURNO. AF_06/2014</t>
  </si>
  <si>
    <t xml:space="preserve">PROJETOR PNEUMÁTICO DE ARGAMASSA PARA CHAPISCO E REBOCO COM RECIPIENTE ACOPLADO, TIPO CANEQUINHA, COM COMPRESSOR DE AR REBOCÁVEL VAZÃO 89 PCM E MOTOR DIESEL DE 20 CV - CHI DIURNO. AF_05/2023</t>
  </si>
  <si>
    <t xml:space="preserve">PROJETOR PNEUMÁTICO DE ARGAMASSA PARA CHAPISCO E REBOCO COM RECIPIENTE ACOPLADO, TIPO CANEQUINHA, COM COMPRESSOR DE AR REBOCÁVEL VAZÃO 89 PCM E MOTOR DIESEL DE 20 CV - CHP DIURNO. AF_05/2023</t>
  </si>
  <si>
    <t xml:space="preserve">PÁ CARREGADEIRA SOBRE RODAS, POTÊNCIA 197 HP, CAPACIDADE DA CAÇAMBA 2,5 A 3,5 M3, PESO OPERACIONAL 18338 KG - CHI DIURNO. AF_06/2014</t>
  </si>
  <si>
    <t xml:space="preserve">PÁ CARREGADEIRA SOBRE RODAS, POTÊNCIA 197 HP, CAPACIDADE DA CAÇAMBA 2,5 A 3,5 M3, PESO OPERACIONAL 18338 KG - CHP DIURNO. AF_06/2014</t>
  </si>
  <si>
    <t xml:space="preserve">PÁ CARREGADEIRA SOBRE RODAS, POTÊNCIA LÍQUIDA 128 HP, CAPACIDADE DA CAÇAMBA 1,7 A 2,8 M3, PESO OPERACIONAL 11632 KG - CHI DIURNO. AF_06/2014</t>
  </si>
  <si>
    <t xml:space="preserve">PÁ CARREGADEIRA SOBRE RODAS, POTÊNCIA LÍQUIDA 128 HP, CAPACIDADE DA CAÇAMBA 1,7 A 2,8 M3, PESO OPERACIONAL 11632 KG - CHP DIURNO. AF_06/2014</t>
  </si>
  <si>
    <t xml:space="preserve">RECICLADORA DE ASFALTO A FRIO SOBRE RODAS, LARGURA FRESAGEM DE 2,0 M, POTÊNCIA 422 HP - CHI DIURNO. AF_11/2014</t>
  </si>
  <si>
    <t xml:space="preserve">RECICLADORA DE ASFALTO A FRIO SOBRE RODAS, LARGURA FRESAGEM DE 2,0 M, POTÊNCIA 422 HP - CHP DIURNO. AF_11/2014</t>
  </si>
  <si>
    <t xml:space="preserve">RETROESCAVADEIRA SOBRE RODAS COM CARREGADEIRA, TRAÇÃO 4X2, POTÊNCIA LÍQ. 79 HP, CAÇAMBA CARREG. CAP. MÍN. 1 M3, CAÇAMBA RETRO CAP. 0,20 M3, PESO OPERACIONAL MÍN. 6.570 KG, PROFUNDIDADE ESCAVAÇÃO MÁX. 4,37 M - CHI DIURNO. AF_06/2014</t>
  </si>
  <si>
    <t xml:space="preserve">RETROESCAVADEIRA SOBRE RODAS COM CARREGADEIRA, TRAÇÃO 4X2, POTÊNCIA LÍQ. 79 HP, CAÇAMBA CARREG. CAP. MÍN. 1 M3, CAÇAMBA RETRO CAP. 0,20 M3, PESO OPERACIONAL MÍN. 6.570 KG, PROFUNDIDADE ESCAVAÇÃO MÁX. 4,37 M - CHP DIURNO. AF_06/2014</t>
  </si>
  <si>
    <t xml:space="preserve">RETROESCAVADEIRA SOBRE RODAS COM CARREGADEIRA, TRAÇÃO 4X4, POTÊNCIA LÍQ. 72 HP, CAÇAMBA CARREG. CAP. MÍN. 0,79 M3, CAÇAMBA RETRO CAP. 0,18 M3, PESO OPERACIONAL MÍN. 7.140 KG, PROFUNDIDADE ESCAVAÇÃO MÁX. 4,50 M - CHI DIURNO. AF_06/2014</t>
  </si>
  <si>
    <t xml:space="preserve">RETROESCAVADEIRA SOBRE RODAS COM CARREGADEIRA, TRAÇÃO 4X4, POTÊNCIA LÍQ. 72 HP, CAÇAMBA CARREG. CAP. MÍN. 0,79 M3, CAÇAMBA RETRO CAP. 0,18 M3, PESO OPERACIONAL MÍN. 7.140 KG, PROFUNDIDADE ESCAVAÇÃO MÁX. 4,50 M - CHP DIURNO. AF_06/2014</t>
  </si>
  <si>
    <t xml:space="preserve">RETROESCAVADEIRA SOBRE RODAS COM CARREGADEIRA, TRAÇÃO 4X4, POTÊNCIA LÍQ. 88 HP, CAÇAMBA CARREG. CAP. MÍN. 1 M3, CAÇAMBA RETRO CAP. 0,26 M3, PESO OPERACIONAL MÍN. 6.674 KG, PROFUNDIDADE ESCAVAÇÃO MÁX. 4,37 M - CHI DIURNO. AF_06/2014</t>
  </si>
  <si>
    <t xml:space="preserve">RETROESCAVADEIRA SOBRE RODAS COM CARREGADEIRA, TRAÇÃO 4X4, POTÊNCIA LÍQ. 88 HP, CAÇAMBA CARREG. CAP. MÍN. 1 M3, CAÇAMBA RETRO CAP. 0,26 M3, PESO OPERACIONAL MÍN. 6.674 KG, PROFUNDIDADE ESCAVAÇÃO MÁX. 4,37 M - CHP DIURNO. AF_06/2014</t>
  </si>
  <si>
    <t xml:space="preserve">ROLO COMPACTADOR DE PNEUS ESTÁTICO, PRESSÃO VARIÁVEL, POTÊNCIA 111 HP, PESO SEM/COM LASTRO 9,5 / 26 T, LARGURA DE TRABALHO 1,90 M - CHI DIURNO. AF_07/2014</t>
  </si>
  <si>
    <t xml:space="preserve">ROLO COMPACTADOR DE PNEUS ESTÁTICO, PRESSÃO VARIÁVEL, POTÊNCIA 111 HP, PESO SEM/COM LASTRO 9,5 / 26 T, LARGURA DE TRABALHO 1,90 M - CHP DIURNO. AF_07/2014</t>
  </si>
  <si>
    <t xml:space="preserve">ROLO COMPACTADOR DE PNEUS, ESTÁTICO, PRESSÃO VARIÁVEL, POTÊNCIA 110 HP, PESO SEM/COM LASTRO 10,8/27 T, LARGURA DE ROLAGEM 2,30 M - CHI DIURNO. AF_06/2017</t>
  </si>
  <si>
    <t xml:space="preserve">ROLO COMPACTADOR DE PNEUS, ESTÁTICO, PRESSÃO VARIÁVEL, POTÊNCIA 110 HP, PESO SEM/COM LASTRO 10,8/27 T, LARGURA DE ROLAGEM 2,30 M - CHP DIURNO. AF_06/2017</t>
  </si>
  <si>
    <t xml:space="preserve">ROLO COMPACTADOR PE DE CARNEIRO VIBRATORIO, POTENCIA 125 HP, PESO OPERACIONAL SEM/COM LASTRO 11,95 / 13,30 T, IMPACTO DINAMICO 38,5 / 22,5 T, LARGURA DE TRABALHO 2,15 M - CHI DIURNO. AF_06/2014</t>
  </si>
  <si>
    <t xml:space="preserve">ROLO COMPACTADOR PE DE CARNEIRO VIBRATORIO, POTENCIA 125 HP, PESO OPERACIONAL SEM/COM LASTRO 11,95 / 13,30 T, IMPACTO DINAMICO 38,5 / 22,5 T, LARGURA DE TRABALHO 2,15 M - CHP DIURNO. AF_06/2014</t>
  </si>
  <si>
    <t xml:space="preserve">ROLO COMPACTADOR VIBRATORIO TANDEM, ACO LISO, POTENCIA 125 HP, PESO SEM/COM LASTRO 10,20/11,65 T, LARGURA DE TRABALHO 1,73 M - CHI DIURNO. AF_11/2016</t>
  </si>
  <si>
    <t xml:space="preserve">ROLO COMPACTADOR VIBRATORIO TANDEM, ACO LISO, POTENCIA 125 HP, PESO SEM/COM LASTRO 10,20/11,65 T, LARGURA DE TRABALHO 1,73 M - CHP DIURNO. AF_11/2016</t>
  </si>
  <si>
    <t xml:space="preserve">ROLO COMPACTADOR VIBRATÓRIO DE UM CILINDRO AÇO LISO, POTÊNCIA 80 HP, PESO OPERACIONAL MÁXIMO 8,1 T, IMPACTO DINÂMICO 16,15 / 9,5 T, LARGURA DE TRABALHO 1,68 M - CHI DIURNO. AF_06/2014</t>
  </si>
  <si>
    <t xml:space="preserve">ROLO COMPACTADOR VIBRATÓRIO DE UM CILINDRO AÇO LISO, POTÊNCIA 80 HP, PESO OPERACIONAL MÁXIMO 8,1 T, IMPACTO DINÂMICO 16,15 / 9,5 T, LARGURA DE TRABALHO 1,68 M - CHP DIURNO. AF_06/2014</t>
  </si>
  <si>
    <t xml:space="preserve">ROLO COMPACTADOR VIBRATÓRIO PÉ DE CARNEIRO PARA SOLOS, POTÊNCIA 80 HP, PESO OPERACIONAL SEM/COM LASTRO 7,4 / 8,8 T, LARGURA DE TRABALHO 1,68 M - CHI DIURNO. AF_02/2016</t>
  </si>
  <si>
    <t xml:space="preserve">ROLO COMPACTADOR VIBRATÓRIO PÉ DE CARNEIRO PARA SOLOS, POTÊNCIA 80 HP, PESO OPERACIONAL SEM/COM LASTRO 7,4 / 8,8 T, LARGURA DE TRABALHO 1,68 M - CHP DIURNO. AF_02/2016</t>
  </si>
  <si>
    <t xml:space="preserve">ROLO COMPACTADOR VIBRATÓRIO PÉ DE CARNEIRO, OPERADO POR CONTROLE REMOTO, POTÊNCIA 12,5 KW, PESO OPERACIONAL 1,675 T, LARGURA DE TRABALHO 0,85 M - CHI DIURNO. AF_02/2016</t>
  </si>
  <si>
    <t xml:space="preserve">ROLO COMPACTADOR VIBRATÓRIO PÉ DE CARNEIRO, OPERADO POR CONTROLE REMOTO, POTÊNCIA 12,5 KW, PESO OPERACIONAL 1,675 T, LARGURA DE TRABALHO 0,85 M - CHP DIURNO. AF_02/2016</t>
  </si>
  <si>
    <t xml:space="preserve">ROLO COMPACTADOR VIBRATÓRIO REBOCÁVEL, CILINDRO DE AÇO LISO, POTÊNCIA DE TRAÇÃO DE 65 CV, PESO 4,7 T, IMPACTO DINÂMICO 18,3 T, LARGURA DE TRABALHO 1,67 M - CHI DIURNO. AF_02/2016</t>
  </si>
  <si>
    <t xml:space="preserve">ROLO COMPACTADOR VIBRATÓRIO REBOCÁVEL, CILINDRO DE AÇO LISO, POTÊNCIA DE TRAÇÃO DE 65 CV, PESO 4,7 T, IMPACTO DINÂMICO 18,3 T, LARGURA DE TRABALHO 1,67 M - CHP DIURNO. AF_02/2016</t>
  </si>
  <si>
    <t xml:space="preserve">ROLO COMPACTADOR VIBRATÓRIO TANDEM AÇO LISO, POTÊNCIA 58 HP, PESO SEM/COM LASTRO 6,5 / 9,4 T, LARGURA DE TRABALHO 1,2 M - CHI DIURNO. AF_06/2014</t>
  </si>
  <si>
    <t xml:space="preserve">ROLO COMPACTADOR VIBRATÓRIO TANDEM AÇO LISO, POTÊNCIA 58 HP, PESO SEM/COM LASTRO 6,5 / 9,4 T, LARGURA DE TRABALHO 1,2 M - CHP DIURNO. AF_06/2014</t>
  </si>
  <si>
    <t xml:space="preserve">RÉGUA VIBRATÓRIA DUPLA PARA CONCRETO, PESO DE 60KG, COMPRIMENTO 4 M, COM MOTOR A GASOLINA, POTÊNCIA 5,5 HP - CHI DIURNO. AF_09/2016</t>
  </si>
  <si>
    <t xml:space="preserve">RÉGUA VIBRATÓRIA DUPLA PARA CONCRETO, PESO DE 60KG, COMPRIMENTO 4 M, COM MOTOR A GASOLINA, POTÊNCIA 5,5 HP - CHP DIURNO. AF_09/2016</t>
  </si>
  <si>
    <t xml:space="preserve">SERRA CIRCULAR DE BANCADA COM MOTOR ELÉTRICO POTÊNCIA DE 5HP, COM COIFA PARA DISCO 10" - CHI DIURNO. AF_08/2015</t>
  </si>
  <si>
    <t xml:space="preserve">SERRA CIRCULAR DE BANCADA COM MOTOR ELÉTRICO POTÊNCIA DE 5HP, COM COIFA PARA DISCO 10" - CHP DIURNO. AF_08/2015</t>
  </si>
  <si>
    <t xml:space="preserve">TALHA MANUAL DE CORRENTE, CAPACIDADE DE 2 TON. COM ELEVAÇÃO DE 3 M - CHI DIURNO. AF_07/2016</t>
  </si>
  <si>
    <t xml:space="preserve">TALHA MANUAL DE CORRENTE, CAPACIDADE DE 2 TON. COM ELEVAÇÃO DE 3 M - CHP DIURNO. AF_07/2016</t>
  </si>
  <si>
    <t xml:space="preserve">TANQUE DE ASFALTO ESTACIONÁRIO COM MAÇARICO, CAPACIDADE 20.000 L - CHI DIURNO. AF_05/2023</t>
  </si>
  <si>
    <t xml:space="preserve">TANQUE DE ASFALTO ESTACIONÁRIO COM MAÇARICO, CAPACIDADE 20.000 L - CHP DIURNO. AF_05/2023</t>
  </si>
  <si>
    <t xml:space="preserve">TANQUE DE ASFALTO ESTACIONÁRIO COM SERPENTINA, CAPACIDADE 30.000 L - CHI DIURNO. AF_05/2023</t>
  </si>
  <si>
    <t xml:space="preserve">TANQUE DE ASFALTO ESTACIONÁRIO COM SERPENTINA, CAPACIDADE 30.000 L - CHP DIURNO. AF_05/2023</t>
  </si>
  <si>
    <t xml:space="preserve">TERMOFUSORA PARA TUBOS E CONEXÕES EM PPR COM DIÂMETROS DE 20 A 63 MM, POTÊNCIA DE 800 W, TENSAO 220 V - CHI DIURNO. AF_05/2022</t>
  </si>
  <si>
    <t xml:space="preserve">TERMOFUSORA PARA TUBOS E CONEXÕES EM PPR COM DIÂMETROS DE 20 A 63 MM, POTÊNCIA DE 800 W, TENSAO 220 V - CHP DIURNO. AF_05/2022</t>
  </si>
  <si>
    <t xml:space="preserve">TERMOFUSORA PARA TUBOS E CONEXÕES EM PPR COM DIÂMETROS DE 75 A 110 MM, POTÊNCIA DE *1100* W, TENSÃO 220 V - CHI DIURNO. AF_05/2022</t>
  </si>
  <si>
    <t xml:space="preserve">TERMOFUSORA PARA TUBOS E CONEXÕES EM PPR COM DIÂMETROS DE 75 A 110 MM, POTÊNCIA DE *1100* W, TENSÃO 220 V - CHP DIURNO. AF_05/2022</t>
  </si>
  <si>
    <t xml:space="preserve">TRATOR DE ESTEIRAS, POTÊNCIA 100 HP, PESO OPERACIONAL 9,4 T, COM LÂMINA 2,19 M3 - CHI DIURNO. AF_06/2014</t>
  </si>
  <si>
    <t xml:space="preserve">TRATOR DE ESTEIRAS, POTÊNCIA 100 HP, PESO OPERACIONAL 9,4 T, COM LÂMINA 2,19 M3 - CHP DIURNO. AF_06/2014</t>
  </si>
  <si>
    <t xml:space="preserve">TRATOR DE ESTEIRAS, POTÊNCIA 125 HP, PESO OPERACIONAL 12,9 T, COM LÂMINA 2,7 M3 - CHI DIURNO. AF_10/2014</t>
  </si>
  <si>
    <t xml:space="preserve">TRATOR DE ESTEIRAS, POTÊNCIA 125 HP, PESO OPERACIONAL 12,9 T, COM LÂMINA 2,7 M3 - CHP DIURNO. AF_10/2014</t>
  </si>
  <si>
    <t xml:space="preserve">TRATOR DE ESTEIRAS, POTÊNCIA 150 HP, PESO OPERACIONAL 16,7 T, COM RODA MOTRIZ ELEVADA E LÂMINA 3,18 M3 - CHI DIURNO. AF_06/2014</t>
  </si>
  <si>
    <t xml:space="preserve">TRATOR DE ESTEIRAS, POTÊNCIA 150 HP, PESO OPERACIONAL 16,7 T, COM RODA MOTRIZ ELEVADA E LÂMINA 3,18 M3 - CHP DIURNO. AF_06/2014</t>
  </si>
  <si>
    <t xml:space="preserve">TRATOR DE ESTEIRAS, POTÊNCIA 170 HP, PESO OPERACIONAL 19 T, CAÇAMBA 5,2 M3 - CHI DIURNO. AF_06/2014</t>
  </si>
  <si>
    <t xml:space="preserve">TRATOR DE ESTEIRAS, POTÊNCIA 170 HP, PESO OPERACIONAL 19 T, CAÇAMBA 5,2 M3 - CHP DIURNO. AF_06/2014</t>
  </si>
  <si>
    <t xml:space="preserve">TRATOR DE ESTEIRAS, POTÊNCIA 347 HP, PESO OPERACIONAL 38,5 T, COM LÂMINA 8,70 M3 - CHI DIURNO. AF_06/2014</t>
  </si>
  <si>
    <t xml:space="preserve">TRATOR DE ESTEIRAS, POTÊNCIA 347 HP, PESO OPERACIONAL 38,5 T, COM LÂMINA 8,70 M3 - CHP DIURNO. AF_06/2014</t>
  </si>
  <si>
    <t xml:space="preserve">TRATOR DE PNEUS COM POTÊNCIA DE 122 CV, TRAÇÃO 4X4, COM GRADE DE DISCOS ACOPLADA - CHI DIURNO. AF_02/2017</t>
  </si>
  <si>
    <t xml:space="preserve">TRATOR DE PNEUS COM POTÊNCIA DE 122 CV, TRAÇÃO 4X4, COM GRADE DE DISCOS ACOPLADA - CHP DIURNO. AF_02/2017</t>
  </si>
  <si>
    <t xml:space="preserve">TRATOR DE PNEUS COM POTÊNCIA DE 122 CV, TRAÇÃO 4X4, COM VASSOURA MECÂNICA ACOPLADA - CHI DIURNO. AF_02/2017</t>
  </si>
  <si>
    <t xml:space="preserve">TRATOR DE PNEUS COM POTÊNCIA DE 122 CV, TRAÇÃO 4X4, COM VASSOURA MECÂNICA ACOPLADA - CHP DIURNO. AF_02/2017</t>
  </si>
  <si>
    <t xml:space="preserve">TRATOR DE PNEUS COM POTÊNCIA DE 85 CV, TRAÇÃO 4X4, COM GRADE DE DISCOS ACOPLADA - CHI DIURNO. AF_02/2017</t>
  </si>
  <si>
    <t xml:space="preserve">TRATOR DE PNEUS COM POTÊNCIA DE 85 CV, TRAÇÃO 4X4, COM GRADE DE DISCOS ACOPLADA - CHP DIURNO. AF_02/2017</t>
  </si>
  <si>
    <t xml:space="preserve">TRATOR DE PNEUS COM POTÊNCIA DE 85 CV, TRAÇÃO 4X4, COM VASSOURA MECÂNICA ACOPLADA - CHI DIURNO. AF_02/2017</t>
  </si>
  <si>
    <t xml:space="preserve">TRATOR DE PNEUS COM POTÊNCIA DE 85 CV, TRAÇÃO 4X4, COM VASSOURA MECÂNICA ACOPLADA - CHP DIURNO. AF_03/2017</t>
  </si>
  <si>
    <t xml:space="preserve">TRATOR DE PNEUS, POTÊNCIA 122 CV, TRAÇÃO 4X4, PESO COM LASTRO DE 4.510 KG - CHI DIURNO. AF_06/2014</t>
  </si>
  <si>
    <t xml:space="preserve">TRATOR DE PNEUS, POTÊNCIA 122 CV, TRAÇÃO 4X4, PESO COM LASTRO DE 4.510 KG - CHP DIURNO. AF_06/2014</t>
  </si>
  <si>
    <t xml:space="preserve">TRATOR DE PNEUS, POTÊNCIA 85 CV, TRAÇÃO 4X4, PESO COM LASTRO DE 4.675 KG - CHI DIURNO. AF_06/2014</t>
  </si>
  <si>
    <t xml:space="preserve">TRATOR DE PNEUS, POTÊNCIA 85 CV, TRAÇÃO 4X4, PESO COM LASTRO DE 4.675 KG - CHP DIURNO. AF_06/2014</t>
  </si>
  <si>
    <t xml:space="preserve">USINA DE ASFALTO À FRIO, CAPACIDADE DE 40 A 60 TON/HORA, ELÉTRICA POTÊNCIA 30 CV - CHI DIURNO. AF_05/2023</t>
  </si>
  <si>
    <t xml:space="preserve">USINA DE ASFALTO À FRIO, CAPACIDADE DE 40 A 60 TON/HORA, ELÉTRICA POTÊNCIA 30 CV - CHP DIURNO. AF_05/2023</t>
  </si>
  <si>
    <t xml:space="preserve">USINA DE ASFALTO, TIPO GRAVIMÉTRICA, PROD 150 TON/HORA - CHI DIURNO. AF_12/2019</t>
  </si>
  <si>
    <t xml:space="preserve">USINA DE ASFALTO, TIPO GRAVIMÉTRICA, PROD 150 TON/HORA - CHP DIURNO. AF_12/2019</t>
  </si>
  <si>
    <t xml:space="preserve">USINA DE CONCRETO FIXA, CAPACIDADE NOMINAL DE 90 A 120 M3/H, SEM SILO - CHI DIURNO. AF_07/2016</t>
  </si>
  <si>
    <t xml:space="preserve">USINA DE CONCRETO FIXA, CAPACIDADE NOMINAL DE 90 A 120 M3/H, SEM SILO - CHP DIURNO.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</si>
  <si>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</si>
  <si>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</si>
  <si>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 xml:space="preserve">USINA DE MISTURA ASFÁLTICA À QUENTE, TIPO CONTRA FLUXO, PROD 100 A 140 TON/HORA - CHI DIURNO. AF_12/2019</t>
  </si>
  <si>
    <t xml:space="preserve">USINA DE MISTURA ASFÁLTICA À QUENTE, TIPO CONTRA FLUXO, PROD 100 A 140 TON/HORA - CHP DIURNO. AF_12/2019</t>
  </si>
  <si>
    <t xml:space="preserve">USINA DE MISTURA ASFÁLTICA À QUENTE, TIPO CONTRA FLUXO, PROD 40 A 80 TON/HORA - CHI DIURNO. AF_05/2023</t>
  </si>
  <si>
    <t xml:space="preserve">USINA DE MISTURA ASFÁLTICA À QUENTE, TIPO CONTRA FLUXO, PROD 40 A 80 TON/HORA - CHP DIURNO. AF_05/2023</t>
  </si>
  <si>
    <t xml:space="preserve">USINA MISTURADORA DE SOLOS, CAPACIDADE DE 200 A 500 TON/H, POTENCIA 75KW - CHI DIURNO. AF_07/2016</t>
  </si>
  <si>
    <t xml:space="preserve">USINA MISTURADORA DE SOLOS, CAPACIDADE DE 200 A 500 TON/H, POTENCIA 75KW - CHP DIURNO. AF_07/2016</t>
  </si>
  <si>
    <t xml:space="preserve">VASSOURA MECÂNICA REBOCÁVEL COM ESCOVA CILÍNDRICA, LARGURA ÚTIL DE VARRIMENTO DE 2,44 M - CHI DIURNO. AF_06/2014</t>
  </si>
  <si>
    <t xml:space="preserve">VASSOURA MECÂNICA REBOCÁVEL COM ESCOVA CILÍNDRICA, LARGURA ÚTIL DE VARRIMENTO DE 2,44 M - CHP DIURNO. AF_06/2014</t>
  </si>
  <si>
    <t xml:space="preserve">VIBRADOR DE IMERSÃO, DIÂMETRO DE PONTEIRA 45MM, MOTOR ELÉTRICO TRIFÁSICO POTÊNCIA DE 2 CV - CHI DIURNO. AF_06/2015</t>
  </si>
  <si>
    <t xml:space="preserve">VIBRADOR DE IMERSÃO, DIÂMETRO DE PONTEIRA 45MM, MOTOR ELÉTRICO TRIFÁSICO POTÊNCIA DE 2 CV - CHP DIURNO. AF_06/2015</t>
  </si>
  <si>
    <t xml:space="preserve">VIBROACABADORA DE ASFALTO SOBRE ESTEIRAS, LARG. PAVIM. 2,60 M A 5,75 M, POT. 110 HP, CAP. 450 T/ H - CHI DIURNO. AF_11/2025</t>
  </si>
  <si>
    <t xml:space="preserve">VIBROACABADORA DE ASFALTO SOBRE ESTEIRAS, LARG. PAVIM. 2,60 M A 5,75 M, POT. 110 HP, CAP. 450 T/ H - CHP DIURNO. AF_11/2025</t>
  </si>
  <si>
    <t xml:space="preserve">VIBROACABADORA DE ASFALTO SOBRE ESTEIRAS, LARG. PAVIM. MÁX. 8,00 M, POT. 100 KW/ 134 HP, CAP. 600 T/ H - CHI DIURNO. AF_11/2025</t>
  </si>
  <si>
    <t xml:space="preserve">VIBROACABADORA DE ASFALTO SOBRE ESTEIRAS, LARG. PAVIM. MÁX. 8,00 M, POT. 100 KW/ 134 HP, CAP. 600 T/ H - CHP DIURNO. AF_11/2025</t>
  </si>
  <si>
    <t xml:space="preserve">VIBROACABADORA DE ASFALTO SOBRE ESTEIRAS, LARGURA DE PAVIMENTAÇÃO 1,90 M A 5,30 M, POTÊNCIA 105 HP CAPACIDADE 450 T/H - CHI DIURNO. AF_11/2014</t>
  </si>
  <si>
    <t xml:space="preserve">VIBROACABADORA DE ASFALTO SOBRE ESTEIRAS, LARGURA DE PAVIMENTAÇÃO 1,90 M A 5,30 M, POTÊNCIA 105 HP CAPACIDADE 450 T/H - CHP DIURNO. AF_11/2014</t>
  </si>
  <si>
    <t xml:space="preserve">VIBROACABADORA DE ASFALTO SOBRE ESTEIRAS, LARGURA DE PAVIMENTAÇÃO 2,13 M A 4,55 M, POTÊNCIA 100 HP CAPACIDADE 400 T/H - CHP DIURNO. AF_11/2014</t>
  </si>
  <si>
    <t xml:space="preserve">VIBROACABADORA DE ASFALTO SOBRE ESTEIRAS, LARGURA DE PAVIMENTAÇÃO 2,13 M A 4,55 M, POTÊNCIA 100 HP, CAPACIDADE 400 T/H - CHI DIURNO. AF_11/2014</t>
  </si>
  <si>
    <t xml:space="preserve">VIBROACABADORA DE ASFALTO SOBRE RODAS, LARGURA DE PAVIMENTAÇÃO DE 1,70 A 4,20 M, POTÊNCIA 78 KW/105 HP, CAPACIDADE 300 T/H - CHI DIURNO. AF_11/2025</t>
  </si>
  <si>
    <t xml:space="preserve">VIBROACABADORA DE ASFALTO SOBRE RODAS, LARGURA DE PAVIMENTAÇÃO DE 1,70 A 4,20 M, POTÊNCIA 78 KW/105 HP, CAPACIDADE 300 T/H - CHP DIURNO. AF_11/2025</t>
  </si>
  <si>
    <t xml:space="preserve">DEMOLIÇÃO DE ALVENARIA DE BLOCO FURADO, DE FORMA MANUAL, COM REAPROVEITAMENTO. AF_09/2023</t>
  </si>
  <si>
    <t xml:space="preserve">DEMOLIÇÃO DE ALVENARIA DE BLOCO FURADO, DE FORMA MANUAL, SEM REAPROVEITAMENTO. AF_09/2023</t>
  </si>
  <si>
    <t xml:space="preserve">DEMOLIÇÃO DE ALVENARIA DE TIJOLO MACIÇO, DE FORMA MANUAL, COM REAPROVEITAMENTO. AF_09/2023</t>
  </si>
  <si>
    <t xml:space="preserve">DEMOLIÇÃO DE ALVENARIA DE TIJOLO MACIÇO, DE FORMA MANUAL, SEM REAPROVEITAMENTO. AF_09/2023</t>
  </si>
  <si>
    <t xml:space="preserve">DEMOLIÇÃO DE ALVENARIA PARA QUALQUER TIPO DE BLOCO, DE FORMA MECANIZADA, SEM REAPROVEITAMENTO. AF_09/2023</t>
  </si>
  <si>
    <t xml:space="preserve">DEMOLIÇÃO DE ARGAMASSAS, DE FORMA DE FORMA MECANIZADA COM MARTELETE, SEM REAPROVEITAMENTO. AF_09/2023</t>
  </si>
  <si>
    <t xml:space="preserve">DEMOLIÇÃO DE ARGAMASSAS, DE FORMA MANUAL, SEM REAPROVEITAMENTO. AF_09/2023</t>
  </si>
  <si>
    <t xml:space="preserve">DEMOLIÇÃO DE GUIAS, SARJETAS OU SARJETÕES, DE FORMA MECANIZADA, SEM REAPROVEITAMENTO. AF_09/2023</t>
  </si>
  <si>
    <t xml:space="preserve">DEMOLIÇÃO DE LAJES, EM CONCRETO ARMADO, DE FORMA MANUAL, SEM REAPROVEITAMENTO. AF_09/2023</t>
  </si>
  <si>
    <t xml:space="preserve">DEMOLIÇÃO DE LAJES, EM CONCRETO ARMADO, DE FORMA MECANIZADA COM MARTELETE, SEM REAPROVEITAMENTO. AF_09/2023</t>
  </si>
  <si>
    <t xml:space="preserve">DEMOLIÇÃO DE PILARES E VIGAS EM CONCRETO ARMADO, DE FORMA MANUAL, SEM REAPROVEITAMENTO. AF_09/2023</t>
  </si>
  <si>
    <t xml:space="preserve">DEMOLIÇÃO DE PILARES E VIGAS EM CONCRETO ARMADO, DE FORMA MECANIZADA COM MARTELETE, SEM REAPROVEITAMENTO. AF_09/2023</t>
  </si>
  <si>
    <t xml:space="preserve">DEMOLIÇÃO DE PISO DE CONCRETO SIMPLES, DE FORMA MANUAL, SEM REAPROVEITAMENTO. AF_09/2023</t>
  </si>
  <si>
    <t xml:space="preserve">DEMOLIÇÃO DE PISO DE CONCRETO SIMPLES, DE FORMA MECANIZADA COM MARTELETE, SEM REAPROVEITAMENTO. AF_09/2023</t>
  </si>
  <si>
    <t xml:space="preserve">DEMOLIÇÃO DE REVESTIMENTO CERÂMICO, DE FORMA MANUAL, SEM REAPROVEITAMENTO. AF_09/2023</t>
  </si>
  <si>
    <t xml:space="preserve">DEMOLIÇÃO DE REVESTIMENTO CERÂMICO, DE FORMA MECANIZADA COM MARTELETE, SEM REAPROVEITAMENTO. AF_09/2023</t>
  </si>
  <si>
    <t xml:space="preserve">DEMOLIÇÃO DE RODAPÉ CERÂMICO, DE FORMA MANUAL, SEM REAPROVEITAMENTO. AF_09/2023</t>
  </si>
  <si>
    <t xml:space="preserve">DEMOLIÇÃO PARCIAL DE PAVIMENTO ASFÁLTICO, DE FORMA MECANIZADA, SEM REAPROVEITAMENTO. AF_09/2023</t>
  </si>
  <si>
    <t xml:space="preserve">REMOÇAO DE GUIAS PRÉ-FABRICADAS DE CONCRETO, DE FORMA MECANIZADA, COM REAPROVEITAMENTO. AF_09/2023</t>
  </si>
  <si>
    <t xml:space="preserve">REMOÇÃO CALHAS E RUFOS, DE FORMA MANUAL, SEM REAPROVEITAMENTO. AF_09/2023</t>
  </si>
  <si>
    <t xml:space="preserve">REMOÇÃO DE ACESSÓRIOS, DE FORMA MANUAL, SEM REAPROVEITAMENTO. AF_09/2023</t>
  </si>
  <si>
    <t xml:space="preserve">REMOÇÃO DE ALAMBRADOS PARA QUADRAS POLIESPORTIVAS, ESTRUTURADO POR TUBOS DE AÇO GALVANIZADO, COM TELA DE ARAME GALVANIZADO, DE FORMA MANUAL, SEM REAPROVEITAMENTO. AF_09/2023</t>
  </si>
  <si>
    <t xml:space="preserve">REMOÇÃO DE CABOS ELÉTRICOS, COM SEÇÃO DE 10 MM², FORMA MANUAL, SEM REAPROVEITAMENTO. AF_09/2023</t>
  </si>
  <si>
    <t xml:space="preserve">REMOÇÃO DE CABOS ELÉTRICOS, COM SEÇÃO DE 16 MM², FORMA MANUAL, SEM REAPROVEITAMENTO. AF_09/2023</t>
  </si>
  <si>
    <t xml:space="preserve">REMOÇÃO DE CABOS ELÉTRICOS, COM SEÇÃO DE 25 MM², FORMA MANUAL, SEM REAPROVEITAMENTO. AF_09/2023</t>
  </si>
  <si>
    <t xml:space="preserve">REMOÇÃO DE CABOS ELÉTRICOS, COM SEÇÃO DE ATÉ 2,5 MM², DE FORMA MANUAL, SEM REAPROVEITAMENTO. AF_09/2023</t>
  </si>
  <si>
    <t xml:space="preserve">REMOÇÃO DE CABOS ELÉTRICOS, COM SEÇÃO MAIOR QUE 2,5 MM² E MENOR QUE 10 MM², DE FORMA MANUAL, SEM REAPROVEITAMENTO. AF_09/2023</t>
  </si>
  <si>
    <t xml:space="preserve">REMOÇÃO DE CERCAS E MOURÕES, DE FORMA MANUAL, SEM REAPROVEITAMENTO. AF_09/2023</t>
  </si>
  <si>
    <t xml:space="preserve">REMOÇÃO DE CHAPAS E PERFIS DE DRYWALL, DE FORMA MANUAL, SEM REAPROVEITAMENTO. AF_09/2023</t>
  </si>
  <si>
    <t xml:space="preserve">REMOÇÃO DE FORRO DE GESSO, DE FORMA MANUAL, SEM REAPROVEITAMENTO. AF_09/2023</t>
  </si>
  <si>
    <t xml:space="preserve">REMOÇÃO DE FORROS DE DRYWALL, PVC E FIBROMINERAL, DE FORMA MANUAL, SEM REAPROVEITAMENTO. AF_09/2023</t>
  </si>
  <si>
    <t xml:space="preserve">REMOÇÃO DE INTERRUPTORES/TOMADAS ELÉTRICAS, DE FORMA MANUAL, SEM REAPROVEITAMENTO. AF_09/2023</t>
  </si>
  <si>
    <t xml:space="preserve">REMOÇÃO DE JANELAS, DE FORMA MANUAL, SEM REAPROVEITAMENTO. AF_09/2023</t>
  </si>
  <si>
    <t xml:space="preserve">REMOÇÃO DE LOUÇAS, DE FORMA MANUAL, SEM REAPROVEITAMENTO. AF_09/2023</t>
  </si>
  <si>
    <t xml:space="preserve">REMOÇÃO DE LUMINÁRIAS, DE FORMA MANUAL, SEM REAPROVEITAMENTO. AF_09/2023</t>
  </si>
  <si>
    <t xml:space="preserve">REMOÇÃO DE METAIS SANITÁRIOS, DE FORMA MANUAL, SEM REAPROVEITAMENTO. AF_09/2023</t>
  </si>
  <si>
    <t xml:space="preserve">REMOÇÃO DE PISO DE BLOCO INTERTRAVADO OU DE PEDRA PORTUGUESA, DE FORMA MANUAL, COM REAPROVEITAMENTO. AF_09/2023</t>
  </si>
  <si>
    <t xml:space="preserve">REMOÇÃO DE PISO DE MADEIRA (ASSOALHO E BARROTE), DE FORMA MANUAL, SEM REAPROVEITAMENTO. AF_09/2023</t>
  </si>
  <si>
    <t xml:space="preserve">REMOÇÃO DE PLACAS DE SINALIZAÇÃO VIÁRIA, DE FORMA MANUAL, SEM REAPROVEITAMENTO. AF_09/2023</t>
  </si>
  <si>
    <t xml:space="preserve">REMOÇÃO DE PLACAS E PILARETES DE CONCRETO, DE FORMA MANUAL, SEM REAPROVEITAMENTO. AF_09/2023</t>
  </si>
  <si>
    <t xml:space="preserve">REMOÇÃO DE PORTAS, DE FORMA MANUAL, SEM REAPROVEITAMENTO. AF_09/2023</t>
  </si>
  <si>
    <t xml:space="preserve">REMOÇÃO DE PROTEÇÃO TÉRMICA PARA COBERTURA EM EPS, DE FORMA MANUAL, SEM REAPROVEITAMENTO. AF_09/2023</t>
  </si>
  <si>
    <t xml:space="preserve">REMOÇÃO DE SUPORTE METÁLICO OU DE MADEIRA PARA PLACAS DE SINALIZAÇÃO VIÁRIA, DE FORMA MANUAL, SEM REAPROVEITAMENTO. AF_09/2023</t>
  </si>
  <si>
    <t xml:space="preserve">REMOÇÃO DE TAPUME/ CHAPAS METÁLICAS E DE MADEIRA, DE FORMA MANUAL, SEM REAPROVEITAMENTO. AF_09/2023</t>
  </si>
  <si>
    <t xml:space="preserve">REMOÇÃO DE TELA DE ARAME GALVANIZADO DE ALAMBRADOS PARA QUADRAS POLIESPORTIVAS, DE FORMA MANUAL, SEM REMOÇÃO DA ESTRUTURA DE SUSTENTAÇÃO, SEM REAPROVEITAMENTO. AF_09/2023</t>
  </si>
  <si>
    <t xml:space="preserve">REMOÇÃO DE TELHAS DE FIBROCIMENTO METÁLICA E CERÂMICA, DE FORMA MANUAL, SEM REAPROVEITAMENTO. AF_09/2023</t>
  </si>
  <si>
    <t xml:space="preserve">REMOÇÃO DE TELHAS DE FIBROCIMENTO, METÁLICA E CERÂMICA, DE FORMA MECANIZADA, COM USO DE GUINDASTE, SEM REAPROVEITAMENTO. AF_09/2023</t>
  </si>
  <si>
    <t xml:space="preserve">REMOÇÃO DE TESOURAS DE MADEIRA, COM VÃO MAIOR OU IGUAL A 8M, DE FORMA MANUAL, SEM REAPROVEITAMENTO. AF_09/2023</t>
  </si>
  <si>
    <t xml:space="preserve">REMOÇÃO DE TESOURAS DE MADEIRA, COM VÃO MAIOR OU IGUAL A 8M, DE FORMA MECANIZADA, COM REAPROVEITAMENTO. AF_09/2023</t>
  </si>
  <si>
    <t xml:space="preserve">REMOÇÃO DE TESOURAS DE MADEIRA, COM VÃO MENOR QUE 8M, DE FORMA MANUAL, SEM REAPROVEITAMENTO. AF_09/2023</t>
  </si>
  <si>
    <t xml:space="preserve">REMOÇÃO DE TESOURAS DE MADEIRA, COM VÃO MENOR QUE 8M, DE FORMA MECANIZADA, COM REAPROVEITAMENTO. AF_09/2023</t>
  </si>
  <si>
    <t xml:space="preserve">REMOÇÃO DE TESOURAS METÁLICAS, COM VÃO MAIOR OU IGUAL A 8M, DE FORMA MANUAL, SEM REAPROVEITAMENTO. AF_09/2023</t>
  </si>
  <si>
    <t xml:space="preserve">REMOÇÃO DE TESOURAS METÁLICAS, COM VÃO MAIOR OU IGUAL A 8M, DE FORMA MECANIZADA, COM REAPROVEITAMENTO. AF_09/2023</t>
  </si>
  <si>
    <t xml:space="preserve">REMOÇÃO DE TESOURAS METÁLICAS, COM VÃO MENOR QUE 8M, DE FORMA MANUAL, SEM REAPROVEITAMENTO. AF_09/2023</t>
  </si>
  <si>
    <t xml:space="preserve">REMOÇÃO DE TESOURAS METÁLICAS, COM VÃO MENOR QUE 8M, DE FORMA MECANIZADA, COM REAPROVEITAMENTO. AF_09/2023</t>
  </si>
  <si>
    <t xml:space="preserve">REMOÇÃO DE TRAMA DE MADEIRA PARA COBERTURA, DE FORMA MANUAL, SEM REAPROVEITAMENTO. AF_09/2023</t>
  </si>
  <si>
    <t xml:space="preserve">REMOÇÃO DE TRAMA METÁLICA OU DE MADEIRA PARA FORRO, DE FORMA MANUAL, SEM REAPROVEITAMENTO. AF_09/2023</t>
  </si>
  <si>
    <t xml:space="preserve">REMOÇÃO DE TRAMA METÁLICA PARA COBERTURA, DE FORMA MANUAL, SEM REAPROVEITAMENTO. AF_09/2023</t>
  </si>
  <si>
    <t xml:space="preserve">REMOÇÃO DE TUBULAÇÕES (TUBOS E CONEXÕES) DE ÁGUA FRIA, DE FORMA MANUAL, SEM REAPROVEITAMENTO. AF_09/2023</t>
  </si>
  <si>
    <t xml:space="preserve">APARELHO PARA CORTE E SOLDA OXI-ACETILENO SOBRE RODAS, INCLUSIVE CILINDROS E MAÇARICOS - DEPRECIAÇÃO. AF_05/2023</t>
  </si>
  <si>
    <t xml:space="preserve">H</t>
  </si>
  <si>
    <t xml:space="preserve">APARELHO PARA CORTE E SOLDA OXI-ACETILENO SOBRE RODAS, INCLUSIVE CILINDROS E MAÇARICOS - JUROS. AF_05/2023</t>
  </si>
  <si>
    <t xml:space="preserve">APARELHO PARA CORTE E SOLDA OXI-ACETILENO SOBRE RODAS, INCLUSIVE CILINDROS E MAÇARICOS - MANUTENÇÃO. AF_05/2023</t>
  </si>
  <si>
    <t xml:space="preserve">APARELHO PARA CORTE E SOLDA OXI-ACETILENO SOBRE RODAS, INCLUSIVE CILINDROS E MAÇARICOS - MATERIAIS NA OPERAÇÃO. AF_05/2023</t>
  </si>
  <si>
    <t xml:space="preserve">BATE ESTACA PARA INSTALAÇÃO DE DEFENSAS METÁLICAS (GUARD RAIL) FIXO, INCLUSIVE CAMINHÃO TOCO PBT 9.700 KG, POTÊNCIA DE 160 CV - MATERIAIS NA OPERAÇÃO. AF_05/2023</t>
  </si>
  <si>
    <t xml:space="preserve">BATE-ESTACAS POR GRAVIDADE, POTÊNCIA DE 160 HP, PESO DO MARTELO ATÉ 3 TONELADAS - DEPRECIAÇÃO. AF_11/2014</t>
  </si>
  <si>
    <t xml:space="preserve">BATE-ESTACAS POR GRAVIDADE, POTÊNCIA DE 160 HP, PESO DO MARTELO ATÉ 3 TONELADAS - JUROS. AF_11/2014</t>
  </si>
  <si>
    <t xml:space="preserve">BATE-ESTACAS POR GRAVIDADE, POTÊNCIA DE 160 HP, PESO DO MARTELO ATÉ 3 TONELADAS - MANUTENÇÃO. AF_11/2014</t>
  </si>
  <si>
    <t xml:space="preserve">BATE-ESTACAS POR GRAVIDADE, POTÊNCIA DE 160 HP, PESO DO MARTELO ATÉ 3 TONELADAS - MATERIAIS NA OPERAÇÃO. AF_11/2014</t>
  </si>
  <si>
    <t xml:space="preserve">BETONEIRA CAPACIDADE NOMINAL 400 L, CAPACIDADE DE MISTURA 310 L, MOTOR A DIESEL POTÊNCIA 5,0 CV, SEM CARREGADOR - DEPRECIAÇÃO. AF_05/2023</t>
  </si>
  <si>
    <t xml:space="preserve">BETONEIRA CAPACIDADE NOMINAL 400 L, CAPACIDADE DE MISTURA 310 L, MOTOR A DIESEL POTÊNCIA 5,0 CV, SEM CARREGADOR - JUROS. AF_05/2023</t>
  </si>
  <si>
    <t xml:space="preserve">BETONEIRA CAPACIDADE NOMINAL 400 L, CAPACIDADE DE MISTURA 310 L, MOTOR A DIESEL POTÊNCIA 5,0 CV, SEM CARREGADOR - MANUTENÇÃO. AF_05/2023</t>
  </si>
  <si>
    <t xml:space="preserve">BETONEIRA CAPACIDADE NOMINAL 400 L, CAPACIDADE DE MISTURA 310 L, MOTOR A DIESEL POTÊNCIA 5,0 CV, SEM CARREGADOR - MATERIAIS NA OPERAÇÃO. AF_05/2023</t>
  </si>
  <si>
    <t xml:space="preserve">BETONEIRA CAPACIDADE NOMINAL 400 L, CAPACIDADE DE MISTURA 310 L, MOTOR A GASOLINA POTÊNCIA 5,5 CV, SEM CARREGADOR - DEPRECIAÇÃO. AF_02/2016</t>
  </si>
  <si>
    <t xml:space="preserve">BETONEIRA CAPACIDADE NOMINAL 400 L, CAPACIDADE DE MISTURA 310 L, MOTOR A GASOLINA POTÊNCIA 5,5 CV, SEM CARREGADOR - JUROS. AF_02/2016</t>
  </si>
  <si>
    <t xml:space="preserve">BETONEIRA CAPACIDADE NOMINAL 400 L, CAPACIDADE DE MISTURA 310 L, MOTOR A GASOLINA POTÊNCIA 5,5 CV, SEM CARREGADOR - MANUTENÇÃO. AF_02/2016</t>
  </si>
  <si>
    <t xml:space="preserve">BETONEIRA CAPACIDADE NOMINAL 400 L, CAPACIDADE DE MISTURA 310 L, MOTOR A GASOLINA POTÊNCIA 5,5 CV, SEM CARREGADOR - MATERIAIS NA OPERAÇÃO. AF_02/2016</t>
  </si>
  <si>
    <t xml:space="preserve">BETONEIRA CAPACIDADE NOMINAL DE 250 L, CAPACIDADE DE MISTURA DE 175 L, MOTOR ELÉTRICO MONOFÁSICO POTÊNCIA 1CV - MATERIAIS NA OPERAÇÃO. AF_05/2023</t>
  </si>
  <si>
    <t xml:space="preserve">BETONEIRA CAPACIDADE NOMINAL DE 400 L, CAPACIDADE DE MISTURA 280 L, MOTOR ELÉTRICO TRIFÁSICO POTÊNCIA DE 2 CV, SEM CARREGADOR - DEPRECIAÇÃO. AF_05/2023</t>
  </si>
  <si>
    <t xml:space="preserve">BETONEIRA CAPACIDADE NOMINAL DE 400 L, CAPACIDADE DE MISTURA 280 L, MOTOR ELÉTRICO TRIFÁSICO POTÊNCIA DE 2 CV, SEM CARREGADOR - JUROS. AF_05/2023</t>
  </si>
  <si>
    <t xml:space="preserve">BETONEIRA CAPACIDADE NOMINAL DE 400 L, CAPACIDADE DE MISTURA 280 L, MOTOR ELÉTRICO TRIFÁSICO POTÊNCIA DE 2 CV, SEM CARREGADOR - MANUTENÇÃO. AF_05/2023</t>
  </si>
  <si>
    <t xml:space="preserve">BETONEIRA CAPACIDADE NOMINAL DE 400 L, CAPACIDADE DE MISTURA 280 L, MOTOR ELÉTRICO TRIFÁSICO POTÊNCIA DE 2 CV, SEM CARREGADOR - MATERIAIS NA OPERAÇÃO. AF_05/2023</t>
  </si>
  <si>
    <t xml:space="preserve">BETONEIRA CAPACIDADE NOMINAL DE 600 L, CAPACIDADE DE MISTURA 360 L, MOTOR ELÉTRICO TRIFÁSICO POTÊNCIA DE 4 CV, SEM CARREGADOR - DEPRECIAÇÃO. AF_05/2023</t>
  </si>
  <si>
    <t xml:space="preserve">BETONEIRA CAPACIDADE NOMINAL DE 600 L, CAPACIDADE DE MISTURA 360 L, MOTOR ELÉTRICO TRIFÁSICO POTÊNCIA DE 4 CV, SEM CARREGADOR - JUROS. AF_05/2023</t>
  </si>
  <si>
    <t xml:space="preserve">BETONEIRA CAPACIDADE NOMINAL DE 600 L, CAPACIDADE DE MISTURA 360 L, MOTOR ELÉTRICO TRIFÁSICO POTÊNCIA DE 4 CV, SEM CARREGADOR - MANUTENÇÃO. AF_05/2023</t>
  </si>
  <si>
    <t xml:space="preserve">BETONEIRA CAPACIDADE NOMINAL DE 600 L, CAPACIDADE DE MISTURA 360 L, MOTOR ELÉTRICO TRIFÁSICO POTÊNCIA DE 4 CV, SEM CARREGADOR - MATERIAIS NA OPERAÇÃO. AF_05/2023</t>
  </si>
  <si>
    <t xml:space="preserve">BETONEIRA CAPACIDADE NOMINAL DE 600 L, CAPACIDADE DE MISTURA 440 L, MOTOR A DIESEL POTÊNCIA 10 CV, COM CARREGADOR - DEPRECIAÇÃO. AF_05/2023</t>
  </si>
  <si>
    <t xml:space="preserve">BETONEIRA CAPACIDADE NOMINAL DE 600 L, CAPACIDADE DE MISTURA 440 L, MOTOR A DIESEL POTÊNCIA 10 CV, COM CARREGADOR - JUROS. AF_05/2023</t>
  </si>
  <si>
    <t xml:space="preserve">BETONEIRA CAPACIDADE NOMINAL DE 600 L, CAPACIDADE DE MISTURA 440 L, MOTOR A DIESEL POTÊNCIA 10 CV, COM CARREGADOR - MANUTENÇÃO. AF_05/2023</t>
  </si>
  <si>
    <t xml:space="preserve">BETONEIRA CAPACIDADE NOMINAL DE 600 L, CAPACIDADE DE MISTURA 440 L, MOTOR A DIESEL POTÊNCIA 10 CV, COM CARREGADOR - MATERIAIS NA OPERAÇÃO. AF_05/2023</t>
  </si>
  <si>
    <t xml:space="preserve">BOMBA CENTRÍFUGA MONOESTÁGIO COM MOTOR ELÉTRICO MONOFÁSICO, POTÊNCIA 15 HP, DIÂMETRO DO ROTOR 173 MM, HM/Q = 30 MCA / 90 M3/H A 45 MCA / 55 M3/H - DEPRECIAÇÃO. AF_06/2015</t>
  </si>
  <si>
    <t xml:space="preserve">BOMBA CENTRÍFUGA MONOESTÁGIO COM MOTOR ELÉTRICO MONOFÁSICO, POTÊNCIA 15 HP, DIÂMETRO DO ROTOR 173 MM, HM/Q = 30 MCA / 90 M3/H A 45 MCA / 55 M3/H - JUROS. AF_06/2015</t>
  </si>
  <si>
    <t xml:space="preserve">BOMBA CENTRÍFUGA MONOESTÁGIO COM MOTOR ELÉTRICO MONOFÁSICO, POTÊNCIA 15 HP, DIÂMETRO DO ROTOR 173 MM, HM/Q = 30 MCA / 90 M3/H A 45 MCA / 55 M3/H - MANUTENÇÃO. AF_06/2015</t>
  </si>
  <si>
    <t xml:space="preserve">BOMBA CENTRÍFUGA MONOESTÁGIO COM MOTOR ELÉTRICO MONOFÁSICO, POTÊNCIA 15 HP, DIÂMETRO DO ROTOR 173 MM, HM/Q = 30 MCA / 90 M3/H A 45 MCA / 55 M3/H - MATERIAIS NA OPERAÇÃO. AF_06/2015</t>
  </si>
  <si>
    <t xml:space="preserve">BOMBA DE INJEÇÃO, ELÉTRICA, TRIFÁSICA, POTÊNCIA 7,5 CV - MATERIAIS NA OPERAÇÃO. AF_08/2025</t>
  </si>
  <si>
    <t xml:space="preserve">BOMBA DE PROJEÇÃO DE CONCRETO SECO, POTÊNCIA 10 CV, VAZÃO 3 M3/H - DEPRECIAÇÃO. AF_06/2015</t>
  </si>
  <si>
    <t xml:space="preserve">BOMBA DE PROJEÇÃO DE CONCRETO SECO, POTÊNCIA 10 CV, VAZÃO 3 M3/H - JUROS. AF_06/2015</t>
  </si>
  <si>
    <t xml:space="preserve">BOMBA DE PROJEÇÃO DE CONCRETO SECO, POTÊNCIA 10 CV, VAZÃO 3 M3/H - MANUTENÇÃO. AF_06/2015</t>
  </si>
  <si>
    <t xml:space="preserve">BOMBA DE PROJEÇÃO DE CONCRETO SECO, POTÊNCIA 10 CV, VAZÃO 3 M3/H - MATERIAIS NA OPERAÇÃO. AF_06/2015</t>
  </si>
  <si>
    <t xml:space="preserve">BOMBA DE PROJEÇÃO DE CONCRETO SECO, POTÊNCIA 10 CV, VAZÃO 6 M3/H - DEPRECIAÇÃO. AF_06/2015</t>
  </si>
  <si>
    <t xml:space="preserve">BOMBA DE PROJEÇÃO DE CONCRETO SECO, POTÊNCIA 10 CV, VAZÃO 6 M3/H - JUROS. AF_06/2015</t>
  </si>
  <si>
    <t xml:space="preserve">BOMBA DE PROJEÇÃO DE CONCRETO SECO, POTÊNCIA 10 CV, VAZÃO 6 M3/H - MANUTENÇÃO. AF_06/2015</t>
  </si>
  <si>
    <t xml:space="preserve">BOMBA DE PROJEÇÃO DE CONCRETO SECO, POTÊNCIA 10 CV, VAZÃO 6 M3/H - MATERIAIS NA OPERAÇÃO. AF_06/2015</t>
  </si>
  <si>
    <t xml:space="preserve">BOMBA SUBMERSÍVEL ELÉTRICA TRIFÁSICA, POTÊNCIA 2,96 HP, Ø ROTOR 144 MM SEMI-ABERTO, BOCAL DE SAÍDA Ø 2", HM/Q = 2 MCA / 38,8 M3/H A 28 MCA / 5 M3/H - DEPRECIAÇÃO. AF_06/2014</t>
  </si>
  <si>
    <t xml:space="preserve">BOMBA SUBMERSÍVEL ELÉTRICA TRIFÁSICA, POTÊNCIA 2,96 HP, Ø ROTOR 144 MM SEMI-ABERTO, BOCAL DE SAÍDA Ø 2", HM/Q = 2 MCA / 38,8 M3/H A 28 MCA / 5 M3/H - JUROS. AF_06/2014</t>
  </si>
  <si>
    <t xml:space="preserve">BOMBA SUBMERSÍVEL ELÉTRICA TRIFÁSICA, POTÊNCIA 2,96 HP, Ø ROTOR 144 MM SEMI-ABERTO, BOCAL DE SAÍDA Ø 2", HM/Q = 2 MCA / 38,8 M3/H A 28 MCA / 5 M3/H - MANUTENÇÃO. AF_06/2014</t>
  </si>
  <si>
    <t xml:space="preserve">BOMBA SUBMERSÍVEL ELÉTRICA TRIFÁSICA, POTÊNCIA 2,96 HP, Ø ROTOR 144 MM SEMI-ABERTO, BOCAL DE SAÍDA Ø 2", HM/Q = 2 MCA / 38,8 M3/H A 28 MCA / 5 M3/H - MATERIAIS NA OPERAÇÃO. AF_06/2014</t>
  </si>
  <si>
    <t xml:space="preserve">BOMBA TRIPLEX, PARA INJEÇÃO DE NATA DE CIMENTO, VAZÃO MÁXIMA DE 100 LITROS/MINUTO, PRESSÃO MÁXIMA DE 70 BAR - DEPRECIAÇÃO. AF_06/2015</t>
  </si>
  <si>
    <t xml:space="preserve">BOMBA TRIPLEX, PARA INJEÇÃO DE NATA DE CIMENTO, VAZÃO MÁXIMA DE 100 LITROS/MINUTO, PRESSÃO MÁXIMA DE 70 BAR - JUROS. AF_06/2015</t>
  </si>
  <si>
    <t xml:space="preserve">BOMBA TRIPLEX, PARA INJEÇÃO DE NATA DE CIMENTO, VAZÃO MÁXIMA DE 100 LITROS/MINUTO, PRESSÃO MÁXIMA DE 70 BAR - MANUTENÇÃO. AF_06/2015</t>
  </si>
  <si>
    <t xml:space="preserve">BOMBA TRIPLEX, PARA INJEÇÃO DE NATA DE CIMENTO, VAZÃO MÁXIMA DE 100 LITROS/MINUTO, PRESSÃO MÁXIMA DE 70 BAR - MATERIAIS NA OPERAÇÃO. AF_06/2015</t>
  </si>
  <si>
    <t xml:space="preserve">CALDEIRA A GÁS COM TERMOSTATO, CAPACIDADE 100 LITROS - MATERIAIS NA OPERAÇÃO. AF_05/2023</t>
  </si>
  <si>
    <t xml:space="preserve">CAMINHONETE CABINE SIMPLES COM MOTOR 1.6 FLEX, CÂMBIO MANUAL, POTÊNCIA 101/104 CV, 2 PORTAS - DEPRECIAÇÃO. AF_11/2015</t>
  </si>
  <si>
    <t xml:space="preserve">CAMINHONETE CABINE SIMPLES COM MOTOR 1.6 FLEX, CÂMBIO MANUAL, POTÊNCIA 101/104 CV, 2 PORTAS - IMPOSTOS E SEGUROS. AF_11/2015</t>
  </si>
  <si>
    <t xml:space="preserve">CAMINHONETE CABINE SIMPLES COM MOTOR 1.6 FLEX, CÂMBIO MANUAL, POTÊNCIA 101/104 CV, 2 PORTAS - JUROS. AF_11/2015</t>
  </si>
  <si>
    <t xml:space="preserve">CAMINHONETE CABINE SIMPLES COM MOTOR 1.6 FLEX, CÂMBIO MANUAL, POTÊNCIA 101/104 CV, 2 PORTAS - MANUTENÇÃO. AF_11/2015</t>
  </si>
  <si>
    <t xml:space="preserve">CAMINHONETE CABINE SIMPLES COM MOTOR 1.6 FLEX, CÂMBIO MANUAL, POTÊNCIA 101/104 CV, 2 PORTAS - MATERIAIS NA OPERAÇÃO. AF_11/2015</t>
  </si>
  <si>
    <t xml:space="preserve">CAMINHONETE COM MOTOR A DIESEL, POTÊNCIA 180 CV, CABINE DUPLA, 4X4 - DEPRECIAÇÃO. AF_11/2015</t>
  </si>
  <si>
    <t xml:space="preserve">CAMINHONETE COM MOTOR A DIESEL, POTÊNCIA 180 CV, CABINE DUPLA, 4X4 - IMPOSTOS E SEGUROS. AF_11/2015</t>
  </si>
  <si>
    <t xml:space="preserve">CAMINHONETE COM MOTOR A DIESEL, POTÊNCIA 180 CV, CABINE DUPLA, 4X4 - JUROS. AF_11/2015</t>
  </si>
  <si>
    <t xml:space="preserve">CAMINHONETE COM MOTOR A DIESEL, POTÊNCIA 180 CV, CABINE DUPLA, 4X4 - MANUTENÇÃO. AF_11/2015</t>
  </si>
  <si>
    <t xml:space="preserve">CAMINHONETE COM MOTOR A DIESEL, POTÊNCIA 180 CV, CABINE DUPLA, 4X4 - MATERIAIS NA OPERAÇÃO. AF_11/2015</t>
  </si>
  <si>
    <t xml:space="preserve">CAMINHÃO BASCULANTE 10 M3, TRUCADO CABINE SIMPLES, PESO BRUTO TOTAL 23.000 KG, CARGA ÚTIL MÁXIMA 15.935 KG, DISTÂNCIA ENTRE EIXOS 4,80 M, POTÊNCIA 230 CV INCLUSIVE CAÇAMBA METÁLICA - DEPRECIAÇÃO. AF_06/2014</t>
  </si>
  <si>
    <t xml:space="preserve">CAMINHÃO BASCULANTE 10 M3, TRUCADO CABINE SIMPLES, PESO BRUTO TOTAL 23.000 KG, CARGA ÚTIL MÁXIMA 15.935 KG, DISTÂNCIA ENTRE EIXOS 4,80 M, POTÊNCIA 230 CV INCLUSIVE CAÇAMBA METÁLICA - IMPOSTOS E SEGUROS. AF_06/2014</t>
  </si>
  <si>
    <t xml:space="preserve">CAMINHÃO BASCULANTE 10 M3, TRUCADO CABINE SIMPLES, PESO BRUTO TOTAL 23.000 KG, CARGA ÚTIL MÁXIMA 15.935 KG, DISTÂNCIA ENTRE EIXOS 4,80 M, POTÊNCIA 230 CV INCLUSIVE CAÇAMBA METÁLICA - JUROS. AF_06/2014</t>
  </si>
  <si>
    <t xml:space="preserve">CAMINHÃO BASCULANTE 10 M3, TRUCADO CABINE SIMPLES, PESO BRUTO TOTAL 23.000 KG, CARGA ÚTIL MÁXIMA 15.935 KG, DISTÂNCIA ENTRE EIXOS 4,80 M, POTÊNCIA 230 CV INCLUSIVE CAÇAMBA METÁLICA - MANUTENÇÃO. AF_06/2014</t>
  </si>
  <si>
    <t xml:space="preserve">CAMINHÃO BASCULANTE 10 M3, TRUCADO CABINE SIMPLES, PESO BRUTO TOTAL 23.000 KG, CARGA ÚTIL MÁXIMA 15.935 KG, DISTÂNCIA ENTRE EIXOS 4,80 M, POTÊNCIA 230 CV INCLUSIVE CAÇAMBA METÁLICA - MATERIAIS NA OPERAÇÃO. AF_06/2014</t>
  </si>
  <si>
    <t xml:space="preserve">CAMINHÃO BASCULANTE 10 M3, TRUCADO, POTÊNCIA 230 CV, INCLUSIVE CAÇAMBA METÁLICA, COM DISTRIBUIDOR DE AGREGADOS ACOPLADO - DEPRECIAÇÃO. AF_02/2017</t>
  </si>
  <si>
    <t xml:space="preserve">CAMINHÃO BASCULANTE 10 M3, TRUCADO, POTÊNCIA 230 CV, INCLUSIVE CAÇAMBA METÁLICA, COM DISTRIBUIDOR DE AGREGADOS ACOPLADO - IMPOSTOS E SEGUROS. AF_02/2017</t>
  </si>
  <si>
    <t xml:space="preserve">CAMINHÃO BASCULANTE 10 M3, TRUCADO, POTÊNCIA 230 CV, INCLUSIVE CAÇAMBA METÁLICA, COM DISTRIBUIDOR DE AGREGADOS ACOPLADO - JUROS. AF_02/2017</t>
  </si>
  <si>
    <t xml:space="preserve">CAMINHÃO BASCULANTE 10 M3, TRUCADO, POTÊNCIA 230 CV, INCLUSIVE CAÇAMBA METÁLICA, COM DISTRIBUIDOR DE AGREGADOS ACOPLADO - MANUTENÇÃO. AF_02/2017</t>
  </si>
  <si>
    <t xml:space="preserve">CAMINHÃO BASCULANTE 10 M3, TRUCADO, POTÊNCIA 230 CV, INCLUSIVE CAÇAMBA METÁLICA, COM DISTRIBUIDOR DE AGREGADOS ACOPLADO - MATERIAIS NA OPERAÇÃO. AF_02/2017</t>
  </si>
  <si>
    <t xml:space="preserve">CAMINHÃO BASCULANTE 14 M3, COM CAVALO MECÂNICO DE CAPACIDADE MÁXIMA DE TRAÇÃO COMBINADO DE 36000 KG, POTÊNCIA 286 CV, INCLUSIVE SEMIREBOQUE COM CAÇAMBA METÁLICA - DEPRECIAÇÃO. AF_12/2014</t>
  </si>
  <si>
    <t xml:space="preserve">CAMINHÃO BASCULANTE 14 M3, COM CAVALO MECÂNICO DE CAPACIDADE MÁXIMA DE TRAÇÃO COMBINADO DE 36000 KG, POTÊNCIA 286 CV, INCLUSIVE SEMIREBOQUE COM CAÇAMBA METÁLICA - IMPOSTOS E SEGUROS. AF_12/2014</t>
  </si>
  <si>
    <t xml:space="preserve">CAMINHÃO BASCULANTE 14 M3, COM CAVALO MECÂNICO DE CAPACIDADE MÁXIMA DE TRAÇÃO COMBINADO DE 36000 KG, POTÊNCIA 286 CV, INCLUSIVE SEMIREBOQUE COM CAÇAMBA METÁLICA - JUROS. AF_12/2014</t>
  </si>
  <si>
    <t xml:space="preserve">CAMINHÃO BASCULANTE 14 M3, COM CAVALO MECÂNICO DE CAPACIDADE MÁXIMA DE TRAÇÃO COMBINADO DE 36000 KG, POTÊNCIA 286 CV, INCLUSIVE SEMIREBOQUE COM CAÇAMBA METÁLICA - MANUTENÇÃO. AF_12/2014</t>
  </si>
  <si>
    <t xml:space="preserve">CAMINHÃO BASCULANTE 14 M3, COM CAVALO MECÂNICO DE CAPACIDADE MÁXIMA DE TRAÇÃO COMBINADO DE 36000 KG, POTÊNCIA 286 CV, INCLUSIVE SEMIREBOQUE COM CAÇAMBA METÁLICA - MATERIAIS NA OPERAÇÃO. AF_12/2014</t>
  </si>
  <si>
    <t xml:space="preserve">CAMINHÃO BASCULANTE 18 M3, COM CAVALO MECÂNICO DE CAPACIDADE MÁXIMA DE TRAÇÃO COMBINADO DE 45000 KG, POTÊNCIA 330 CV, INCLUSIVE SEMIREBOQUE COM CAÇAMBA METÁLICA - DEPRECIAÇÃO. AF_12/2014</t>
  </si>
  <si>
    <t xml:space="preserve">CAMINHÃO BASCULANTE 18 M3, COM CAVALO MECÂNICO DE CAPACIDADE MÁXIMA DE TRAÇÃO COMBINADO DE 45000 KG, POTÊNCIA 330 CV, INCLUSIVE SEMIREBOQUE COM CAÇAMBA METÁLICA - IMPOSTOS E SEGUROS. AF_12/2014</t>
  </si>
  <si>
    <t xml:space="preserve">CAMINHÃO BASCULANTE 18 M3, COM CAVALO MECÂNICO DE CAPACIDADE MÁXIMA DE TRAÇÃO COMBINADO DE 45000 KG, POTÊNCIA 330 CV, INCLUSIVE SEMIREBOQUE COM CAÇAMBA METÁLICA - JUROS. AF_12/2014</t>
  </si>
  <si>
    <t xml:space="preserve">CAMINHÃO BASCULANTE 18 M3, COM CAVALO MECÂNICO DE CAPACIDADE MÁXIMA DE TRAÇÃO COMBINADO DE 45000 KG, POTÊNCIA 330 CV, INCLUSIVE SEMIREBOQUE COM CAÇAMBA METÁLICA - MANUTENÇÃO. AF_12/2014</t>
  </si>
  <si>
    <t xml:space="preserve">CAMINHÃO BASCULANTE 18 M3, COM CAVALO MECÂNICO DE CAPACIDADE MÁXIMA DE TRAÇÃO COMBINADO DE 45000 KG, POTÊNCIA 330 CV, INCLUSIVE SEMIREBOQUE COM CAÇAMBA METÁLICA - MATERIAIS NA OPERAÇÃO. AF_12/2014</t>
  </si>
  <si>
    <t xml:space="preserve">CAMINHÃO BASCULANTE 6 M3 TOCO, PESO BRUTO TOTAL 16.000 KG, CARGA ÚTIL MÁXIMA 11.130 KG, DISTÂNCIA ENTRE EIXOS 5,36 M, POTÊNCIA 185 CV, INCLUSIVE CAÇAMBA METÁLICA - DEPRECIAÇÃO. AF_06/2014</t>
  </si>
  <si>
    <t xml:space="preserve">CAMINHÃO BASCULANTE 6 M3 TOCO, PESO BRUTO TOTAL 16.000 KG, CARGA ÚTIL MÁXIMA 11.130 KG, DISTÂNCIA ENTRE EIXOS 5,36 M, POTÊNCIA 185 CV, INCLUSIVE CAÇAMBA METÁLICA - IMPOSTOS E SEGUROS. AF_06/2014</t>
  </si>
  <si>
    <t xml:space="preserve">CAMINHÃO BASCULANTE 6 M3 TOCO, PESO BRUTO TOTAL 16.000 KG, CARGA ÚTIL MÁXIMA 11.130 KG, DISTÂNCIA ENTRE EIXOS 5,36 M, POTÊNCIA 185 CV, INCLUSIVE CAÇAMBA METÁLICA - JUROS. AF_06/2014</t>
  </si>
  <si>
    <t xml:space="preserve">CAMINHÃO BASCULANTE 6 M3 TOCO, PESO BRUTO TOTAL 16.000 KG, CARGA ÚTIL MÁXIMA 11.130 KG, DISTÂNCIA ENTRE EIXOS 5,36 M, POTÊNCIA 185 CV, INCLUSIVE CAÇAMBA METÁLICA - MANUTENÇÃO. AF_06/2014</t>
  </si>
  <si>
    <t xml:space="preserve">CAMINHÃO BASCULANTE 6 M3 TOCO, PESO BRUTO TOTAL 16.000 KG, CARGA ÚTIL MÁXIMA 11.130 KG, DISTÂNCIA ENTRE EIXOS 5,36 M, POTÊNCIA 185 CV, INCLUSIVE CAÇAMBA METÁLICA - MATERIAIS NA OPERAÇÃO. AF_06/2014</t>
  </si>
  <si>
    <t xml:space="preserve">CAMINHÃO BASCULANTE 6 M3, PESO BRUTO TOTAL 16.000 KG, CARGA ÚTIL MÁXIMA 13.071 KG, DISTÂNCIA ENTRE EIXOS 4,80 M, POTÊNCIA 230 CV INCLUSIVE CAÇAMBA METÁLICA - DEPRECIAÇÃO. AF_06/2014</t>
  </si>
  <si>
    <t xml:space="preserve">CAMINHÃO BASCULANTE 6 M3, PESO BRUTO TOTAL 16.000 KG, CARGA ÚTIL MÁXIMA 13.071 KG, DISTÂNCIA ENTRE EIXOS 4,80 M, POTÊNCIA 230 CV INCLUSIVE CAÇAMBA METÁLICA - IMPOSTOS E SEGUROS. AF_06/2014</t>
  </si>
  <si>
    <t xml:space="preserve">CAMINHÃO BASCULANTE 6 M3, PESO BRUTO TOTAL 16.000 KG, CARGA ÚTIL MÁXIMA 13.071 KG, DISTÂNCIA ENTRE EIXOS 4,80 M, POTÊNCIA 230 CV INCLUSIVE CAÇAMBA METÁLICA - JUROS. AF_06/2014</t>
  </si>
  <si>
    <t xml:space="preserve">CAMINHÃO BASCULANTE 6 M3, PESO BRUTO TOTAL 16.000 KG, CARGA ÚTIL MÁXIMA 13.071 KG, DISTÂNCIA ENTRE EIXOS 4,80 M, POTÊNCIA 230 CV INCLUSIVE CAÇAMBA METÁLICA - MANUTENÇÃO. AF_06/2014</t>
  </si>
  <si>
    <t xml:space="preserve">CAMINHÃO BASCULANTE 6 M3, PESO BRUTO TOTAL 16.000 KG, CARGA ÚTIL MÁXIMA 13.071 KG, DISTÂNCIA ENTRE EIXOS 4,80 M, POTÊNCIA 230 CV INCLUSIVE CAÇAMBA METÁLICA - MATERIAIS NA OPERAÇÃO. AF_06/2014</t>
  </si>
  <si>
    <t xml:space="preserve">CAMINHÃO BITRUCK TRAÇÃO 8X2, PBT 29.000 KG, PESO BRUTO TOTAL COMBINADO (PBTC) *36.000* KG, POTÊNCIA 321 CV, INCLUSIVE PLATAFORMA GUINCHO-SOCORRO, COMPRIMENTO ÚTIL 10 M, LARGURA 2,60 M COM GUINCHO DE ARRASTE BASCULANTE - MATERIAIS NA OPERAÇÃO. AF_11/2025</t>
  </si>
  <si>
    <t xml:space="preserve">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</si>
  <si>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 xml:space="preserve">CAMINHÃO DE TRANSPORTE DE MATERIAL ASFÁLTICO 20.000 L, COM CAVALO MECÂNICO DE CAPACIDADE MÁXIMA DE TRAÇÃO COMBINADO DE 45.000 KG, POTÊNCIA 330 CV, INCLUSIVE TANQUE DE ASFALTO COM MAÇARICO - DEPRECIAÇÃO. AF_12/2015</t>
  </si>
  <si>
    <t xml:space="preserve">CAMINHÃO DE TRANSPORTE DE MATERIAL ASFÁLTICO 20.000 L, COM CAVALO MECÂNICO DE CAPACIDADE MÁXIMA DE TRAÇÃO COMBINADO DE 45.000 KG, POTÊNCIA 330 CV, INCLUSIVE TANQUE DE ASFALTO COM MAÇARICO - IMPOSTOS E SEGUROS. AF_12/2015</t>
  </si>
  <si>
    <t xml:space="preserve">CAMINHÃO DE TRANSPORTE DE MATERIAL ASFÁLTICO 20.000 L, COM CAVALO MECÂNICO DE CAPACIDADE MÁXIMA DE TRAÇÃO COMBINADO DE 45.000 KG, POTÊNCIA 330 CV, INCLUSIVE TANQUE DE ASFALTO COM MAÇARICO - JUROS. AF_12/2015</t>
  </si>
  <si>
    <t xml:space="preserve">CAMINHÃO DE TRANSPORTE DE MATERIAL ASFÁLTICO 20.000 L, COM CAVALO MECÂNICO DE CAPACIDADE MÁXIMA DE TRAÇÃO COMBINADO DE 45.000 KG, POTÊNCIA 330 CV, INCLUSIVE TANQUE DE ASFALTO COM MAÇARICO - MANUTENÇÃO. AF_12/2015</t>
  </si>
  <si>
    <t xml:space="preserve">CAMINHÃO DE TRANSPORTE DE MATERIAL ASFÁLTICO 20.000 L, COM CAVALO MECÂNICO DE CAPACIDADE MÁXIMA DE TRAÇÃO COMBINADO DE 45.000 KG, POTÊNCIA 330 CV, INCLUSIVE TANQUE DE ASFALTO COM MAÇARICO - MATERIAIS NA OPERAÇÃO. AF_12/2015</t>
  </si>
  <si>
    <t xml:space="preserve">CAMINHÃO DE TRANSPORTE DE MATERIAL ASFÁLTICO 30.000 L, COM CAVALO MECÂNICO DE CAPACIDADE MÁXIMA DE TRAÇÃO COMBINADO DE 66.000 KG, POTÊNCIA 360 CV, INCLUSIVE TANQUE DE ASFALTO COM SERPENTINA - DEPRECIAÇÃO. AF_08/2015</t>
  </si>
  <si>
    <t xml:space="preserve">CAMINHÃO DE TRANSPORTE DE MATERIAL ASFÁLTICO 30.000 L, COM CAVALO MECÂNICO DE CAPACIDADE MÁXIMA DE TRAÇÃO COMBINADO DE 66.000 KG, POTÊNCIA 360 CV, INCLUSIVE TANQUE DE ASFALTO COM SERPENTINA - IMPOSTOS E SEGUROS. AF_08/2015</t>
  </si>
  <si>
    <t xml:space="preserve">CAMINHÃO DE TRANSPORTE DE MATERIAL ASFÁLTICO 30.000 L, COM CAVALO MECÂNICO DE CAPACIDADE MÁXIMA DE TRAÇÃO COMBINADO DE 66.000 KG, POTÊNCIA 360 CV, INCLUSIVE TANQUE DE ASFALTO COM SERPENTINA - JUROS. AF_08/2015</t>
  </si>
  <si>
    <t xml:space="preserve">CAMINHÃO DE TRANSPORTE DE MATERIAL ASFÁLTICO 30.000 L, COM CAVALO MECÂNICO DE CAPACIDADE MÁXIMA DE TRAÇÃO COMBINADO DE 66.000 KG, POTÊNCIA 360 CV, INCLUSIVE TANQUE DE ASFALTO COM SERPENTINA - MANUTENÇÃO. AF_08/2015</t>
  </si>
  <si>
    <t xml:space="preserve">CAMINHÃO DE TRANSPORTE DE MATERIAL ASFÁLTICO 30.000 L, COM CAVALO MECÂNICO DE CAPACIDADE MÁXIMA DE TRAÇÃO COMBINADO DE 66.000 KG, POTÊNCIA 360 CV, INCLUSIVE TANQUE DE ASFALTO COM SERPENTINA - MATERIAIS NA OPERAÇÃO. AF_08/2015</t>
  </si>
  <si>
    <t xml:space="preserve">CAMINHÃO PARA EQUIPAMENTO DE LIMPEZA A SUCÇÃO COM CAMINHÃO TRUCADO DE PESO BRUTO TOTAL 23000 KG, CARGA ÚTIL MÁX. 15935 KG, DISTÂNCIA ENTRE EIXOS 4,80 M, POTÊNCIA 230 CV, INCLUSIVE LIMPADORA A SUCÇÃO, TANQUE 12000 L - MATERIAIS NA OPERAÇÃO. AF_05/2023</t>
  </si>
  <si>
    <t xml:space="preserve">CAMINHÃO PARA EQUIPAMENTO DE LIMPEZA A SUCÇÃO COM CAMINHÃO TRUCADO DE PESO BRUTO TOTAL 23000 KG, CARGA ÚTIL MÁXIMA 15935 KG, DISTÂNCIA ENTRE EIXOS 4,80 M, POTÊNCIA 230 CV, INCLUSIVE LIMPADORA A SUCÇÃO, TANQUE 12000 L - DEPRECIAÇÃO. AF_05/2023</t>
  </si>
  <si>
    <t xml:space="preserve">CAMINHÃO PARA EQUIPAMENTO DE LIMPEZA A SUCÇÃO COM CAMINHÃO TRUCADO DE PESO BRUTO TOTAL 23000 KG, CARGA ÚTIL MÁXIMA 15935 KG, DISTÂNCIA ENTRE EIXOS 4,80 M, POTÊNCIA 230 CV, INCLUSIVE LIMPADORA A SUCÇÃO, TANQUE 12000 L - IMPOSTOS E SEGUROS. AF_05/2023</t>
  </si>
  <si>
    <t xml:space="preserve">CAMINHÃO PARA EQUIPAMENTO DE LIMPEZA A SUCÇÃO COM CAMINHÃO TRUCADO DE PESO BRUTO TOTAL 23000 KG, CARGA ÚTIL MÁXIMA 15935 KG, DISTÂNCIA ENTRE EIXOS 4,80 M, POTÊNCIA 230 CV, INCLUSIVE LIMPADORA A SUCÇÃO, TANQUE 12000 L - JUROS. AF_05/2023</t>
  </si>
  <si>
    <t xml:space="preserve">CAMINHÃO PARA EQUIPAMENTO DE LIMPEZA A SUCÇÃO COM CAMINHÃO TRUCADO DE PESO BRUTO TOTAL 23000 KG, CARGA ÚTIL MÁXIMA 15935 KG, DISTÂNCIA ENTRE EIXOS 4,80 M, POTÊNCIA 230 CV, INCLUSIVE LIMPADORA A SUCÇÃO, TANQUE 12000 L - MANUTENÇÃO. AF_05/2023</t>
  </si>
  <si>
    <t xml:space="preserve">CAMINHÃO PIPA 10.000 L TRUCADO, PESO BRUTO TOTAL 23.000 KG, CARGA ÚTIL MÁXIMA 15.935 KG, DISTÂNCIA ENTRE EIXOS 4,8 M, POTÊNCIA 230 CV, INCLUSIVE TANQUE DE AÇO PARA TRANSPORTE DE ÁGUA - DEPRECIAÇÃO. AF_06/2014</t>
  </si>
  <si>
    <t xml:space="preserve">CAMINHÃO PIPA 10.000 L TRUCADO, PESO BRUTO TOTAL 23.000 KG, CARGA ÚTIL MÁXIMA 15.935 KG, DISTÂNCIA ENTRE EIXOS 4,8 M, POTÊNCIA 230 CV, INCLUSIVE TANQUE DE AÇO PARA TRANSPORTE DE ÁGUA - IMPOSTOS E SEGUROS. AF_06/2014</t>
  </si>
  <si>
    <t xml:space="preserve">CAMINHÃO PIPA 10.000 L TRUCADO, PESO BRUTO TOTAL 23.000 KG, CARGA ÚTIL MÁXIMA 15.935 KG, DISTÂNCIA ENTRE EIXOS 4,8 M, POTÊNCIA 230 CV, INCLUSIVE TANQUE DE AÇO PARA TRANSPORTE DE ÁGUA - JUROS. AF_06/2014</t>
  </si>
  <si>
    <t xml:space="preserve">CAMINHÃO PIPA 10.000 L TRUCADO, PESO BRUTO TOTAL 23.000 KG, CARGA ÚTIL MÁXIMA 15.935 KG, DISTÂNCIA ENTRE EIXOS 4,8 M, POTÊNCIA 230 CV, INCLUSIVE TANQUE DE AÇO PARA TRANSPORTE DE ÁGUA - MANUTENÇÃO. AF_06/2014</t>
  </si>
  <si>
    <t xml:space="preserve">CAMINHÃO PIPA 10.000 L TRUCADO, PESO BRUTO TOTAL 23.000 KG, CARGA ÚTIL MÁXIMA 15.935 KG, DISTÂNCIA ENTRE EIXOS 4,8 M, POTÊNCIA 230 CV, INCLUSIVE TANQUE DE AÇO PARA TRANSPORTE DE ÁGUA - MATERIAIS NA OPERAÇÃO. AF_06/2014</t>
  </si>
  <si>
    <t xml:space="preserve">CAMINHÃO PIPA 14.000 L TRUCADO, PESO BRUTO TOTAL 23.000 KG, CARGA ÚTIL MÁXIMA 16.540 KG, DISTÂNCIA ENTRE EIXOS 4,8 M, POTÊNCIA 256 CV, INCLUSIVE TANQUE DE AÇO PARA TRANSPORTE DE ÁGUA - DEPRECIAÇÃO. AF_10/2025</t>
  </si>
  <si>
    <t xml:space="preserve">CAMINHÃO PIPA 14.000 L TRUCADO, PESO BRUTO TOTAL 23.000 KG, CARGA ÚTIL MÁXIMA 16.540 KG, DISTÂNCIA ENTRE EIXOS 4,8 M, POTÊNCIA 256 CV, INCLUSIVE TANQUE DE AÇO PARA TRANSPORTE DE ÁGUA - IMPOSTOS E SEGUROS. AF_10/2025</t>
  </si>
  <si>
    <t xml:space="preserve">CAMINHÃO PIPA 14.000 L TRUCADO, PESO BRUTO TOTAL 23.000 KG, CARGA ÚTIL MÁXIMA 16.540 KG, DISTÂNCIA ENTRE EIXOS 4,8 M, POTÊNCIA 256 CV, INCLUSIVE TANQUE DE AÇO PARA TRANSPORTE DE ÁGUA - JUROS. AF_10/2025</t>
  </si>
  <si>
    <t xml:space="preserve">CAMINHÃO PIPA 14.000 L TRUCADO, PESO BRUTO TOTAL 23.000 KG, CARGA ÚTIL MÁXIMA 16.540 KG, DISTÂNCIA ENTRE EIXOS 4,8 M, POTÊNCIA 256 CV, INCLUSIVE TANQUE DE AÇO PARA TRANSPORTE DE ÁGUA - MANUTENÇÃO. AF_10/2025</t>
  </si>
  <si>
    <t xml:space="preserve">CAMINHÃO PIPA 14.000 L TRUCADO, PESO BRUTO TOTAL 23.000 KG, CARGA ÚTIL MÁXIMA 16.540 KG, DISTÂNCIA ENTRE EIXOS 4,8 M, POTÊNCIA 256 CV, INCLUSIVE TANQUE DE AÇO PARA TRANSPORTE DE ÁGUA - MATERIAIS NA OPERAÇÃO. AF_10/2025</t>
  </si>
  <si>
    <t xml:space="preserve">CAMINHÃO PIPA 6.000 L, PESO BRUTO TOTAL 13.000 KG, DISTÂNCIA ENTRE EIXOS 4,80 M, POTÊNCIA 189 CV INCLUSIVE TANQUE DE AÇO PARA TRANSPORTE DE ÁGUA, CAPACIDADE 6 M3 - DEPRECIAÇÃO. AF_06/2014</t>
  </si>
  <si>
    <t xml:space="preserve">CAMINHÃO PIPA 6.000 L, PESO BRUTO TOTAL 13.000 KG, DISTÂNCIA ENTRE EIXOS 4,80 M, POTÊNCIA 189 CV INCLUSIVE TANQUE DE AÇO PARA TRANSPORTE DE ÁGUA, CAPACIDADE 6 M3 - IMPOSTOS E SEGUROS. AF_06/2014</t>
  </si>
  <si>
    <t xml:space="preserve">CAMINHÃO PIPA 6.000 L, PESO BRUTO TOTAL 13.000 KG, DISTÂNCIA ENTRE EIXOS 4,80 M, POTÊNCIA 189 CV INCLUSIVE TANQUE DE AÇO PARA TRANSPORTE DE ÁGUA, CAPACIDADE 6 M3 - JUROS. AF_06/2014</t>
  </si>
  <si>
    <t xml:space="preserve">CAMINHÃO PIPA 6.000 L, PESO BRUTO TOTAL 13.000 KG, DISTÂNCIA ENTRE EIXOS 4,80 M, POTÊNCIA 189 CV INCLUSIVE TANQUE DE AÇO PARA TRANSPORTE DE ÁGUA, CAPACIDADE 6 M3 - MANUTENÇÃO. AF_06/2014</t>
  </si>
  <si>
    <t xml:space="preserve">CAMINHÃO PIPA 6.000 L, PESO BRUTO TOTAL 13.000 KG, DISTÂNCIA ENTRE EIXOS 4,80 M, POTÊNCIA 189 CV INCLUSIVE TANQUE DE AÇO PARA TRANSPORTE DE ÁGUA, CAPACIDADE 6 M3 - MATERIAIS NA OPERAÇÃO. AF_06/2014</t>
  </si>
  <si>
    <t xml:space="preserve">CAMINHÃO TANQUE PARA HIDROSSEMEADURA, COM CAPACIDADE DE 8.000 LITROS, INCLUINDO BOMBA PARA LANÇAMENTO COM MOTOR DIESEL COM POTÊNCIA DE 105 CV - MATERIAIS NA OPERAÇÃO. AF_06/2023</t>
  </si>
  <si>
    <t xml:space="preserve">CAMINHÃO TOCO, PBT 14.300 KG, CARGA ÚTIL MÁX. 9.710 KG, DIST. ENTRE EIXOS 3,56 M, POTÊNCIA 185 CV, INCLUSIVE CARROCERIA FIXA ABERTA DE MADEIRA P/ TRANSPORTE GERAL DE CARGA SECA, DIMEN. APROX. 2,50 X 6,50 X 0,50 M - DEPRECIAÇÃO. AF_06/2014</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</si>
  <si>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</si>
  <si>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CAMINHÃO TOCO, PBT 14.300 KG, CARGA ÚTIL MÁX. 9.710 KG, DIST. ENTRE EIXOS 3,56 M, POTÊNCIA 185 CV, INCLUSIVE CARROCERIA FIXA ABERTA DE MADEIRA P/ TRANSPORTE GERAL DE CARGA SECA, DIMEN. APROX. 2,50 X 6,50 X 0,50 M - JUROS. AF_06/2014</t>
  </si>
  <si>
    <t xml:space="preserve">CAMINHÃO TOCO, PBT 14.300 KG, CARGA ÚTIL MÁX. 9.710 KG, DIST. ENTRE EIXOS 3,56 M, POTÊNCIA 185 CV, INCLUSIVE CARROCERIA FIXA ABERTA DE MADEIRA P/ TRANSPORTE GERAL DE CARGA SECA, DIMEN. APROX. 2,50 X 6,50 X 0,50 M - MANUTENÇÃO. AF_06/2014</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</si>
  <si>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</si>
  <si>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CAMINHÃO TOCO, PBT 16.000 KG, CARGA ÚTIL MÁX. 10.685 KG, DIST. ENTRE EIXOS 4,8 M, POTÊNCIA 189 CV, INCLUSIVE CARROCERIA FIXA ABERTA DE MADEIRA P/ TRANSPORTE GERAL DE CARGA SECA, DIMEN. APROX. 2,5 X 7,00 X 0,50 M - DEPRECIAÇÃO. AF_06/2014</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</si>
  <si>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</si>
  <si>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CAMINHÃO TOCO, PBT 16.000 KG, CARGA ÚTIL MÁX. 10.685 KG, DIST. ENTRE EIXOS 4,8 M, POTÊNCIA 189 CV, INCLUSIVE CARROCERIA FIXA ABERTA DE MADEIRA P/ TRANSPORTE GERAL DE CARGA SECA, DIMEN. APROX. 2,5 X 7,00 X 0,50 M - JUROS. AF_06/2014</t>
  </si>
  <si>
    <t xml:space="preserve">CAMINHÃO TOCO, PBT 16.000 KG, CARGA ÚTIL MÁX. 10.685 KG, DIST. ENTRE EIXOS 4,8 M, POTÊNCIA 189 CV, INCLUSIVE CARROCERIA FIXA ABERTA DE MADEIRA P/ TRANSPORTE GERAL DE CARGA SECA, DIMEN. APROX. 2,5 X 7,00 X 0,50 M - MANUTENÇÃO. AF_06/2014</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</si>
  <si>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</si>
  <si>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CAMINHÃO TOCO, PBT 16.000 KG, CARGA ÚTIL MÁX. 10.830 KG, DIST. ENTRE EIXOS 3,56 M, POTÊNCIA 226 CV, INCLUSIVE PLATAFORMA SOBRE CHASSI, COMPRIMENTO ÚTIL 10 M, LARGURA 2,60 M COM GUINCHO DE ARRASTE E RAMPA COM ACIONAMENTO ELETRO-HIDRÁULICO - MATERIAIS NA OPERAÇÃO. AF_11/2025</t>
  </si>
  <si>
    <t xml:space="preserve">CAMINHÃO TOCO, PBT 23.000 KG, CARGA ÚTIL MÁX. 16.540 KG, DIST. ENTRE EIXOS 4,8 M, POTÊNCIA 256 CV, INCLUSIVE CARROCERIA FIXA ABERTA DE MADEIRA P/ TRANSPORTE GERAL DE CARGA SECA, DIMEN. APROX. 2,6 X 12,50 X 0,50 M - DEPRECIAÇÃO. AF_10/2025</t>
  </si>
  <si>
    <t xml:space="preserve">CAMINHÃO TOCO, PBT 23.000 KG, CARGA ÚTIL MÁX. 16.540 KG, DIST. ENTRE EIXOS 4,8 M, POTÊNCIA 256 CV, INCLUSIVE CARROCERIA FIXA ABERTA DE MADEIRA P/ TRANSPORTE GERAL DE CARGA SECA, DIMEN. APROX. 2,6 X 12,50 X 0,50 M - IMPOSTOS E SEGUROS. AF_10/2025</t>
  </si>
  <si>
    <t xml:space="preserve">CAMINHÃO TOCO, PBT 23.000 KG, CARGA ÚTIL MÁX. 16.540 KG, DIST. ENTRE EIXOS 4,8 M, POTÊNCIA 256 CV, INCLUSIVE CARROCERIA FIXA ABERTA DE MADEIRA P/ TRANSPORTE GERAL DE CARGA SECA, DIMEN. APROX. 2,6 X 12,50 X 0,50 M - JUROS. AF_10/2025</t>
  </si>
  <si>
    <t xml:space="preserve">CAMINHÃO TOCO, PBT 23.000 KG, CARGA ÚTIL MÁX. 16.540 KG, DIST. ENTRE EIXOS 4,8 M, POTÊNCIA 256 CV, INCLUSIVE CARROCERIA FIXA ABERTA DE MADEIRA P/ TRANSPORTE GERAL DE CARGA SECA, DIMEN. APROX. 2,6 X 12,50 X 0,50 M - MANUTENÇÃO. AF_10/2025</t>
  </si>
  <si>
    <t xml:space="preserve">CAMINHÃO TOCO, PBT 23.000 KG, CARGA ÚTIL MÁX. 16.540 KG, DIST. ENTRE EIXOS 4,8 M, POTÊNCIA 256 CV, INCLUSIVE CARROCERIA FIXA ABERTA DE MADEIRA P/ TRANSPORTE GERAL DE CARGA SECA, DIMEN. APROX. 2,6 X 12,50 X 0,50 M - MATERIAIS NA OPERAÇÃO. AF_10/2025</t>
  </si>
  <si>
    <t xml:space="preserve">CAMINHÃO TOCO, PBT 23.000 KG, CARGA ÚTIL MÁX. 16.540 KG, DIST. ENTRE EIXOS 4,80 M, POTÊNCIA 256 CV, INCLUSIVE PLATAFORMA GUINCHO-SOCORRO, COMPRIMENTO ÚTIL 10 M, LARGURA 2,60 M COM GUINCHO DE ARRASTE BASCULANTE - MATERIAIS NA OPERAÇÃO. AF_11/2025</t>
  </si>
  <si>
    <t xml:space="preserve">CAMINHÃO TOCO, PBT 23.000 KG, CARGA ÚTIL MÁX. 16.540 KG, DIST. ENTRE EIXOS 4,80 M, POTÊNCIA 256 CV, INCLUSIVE PLATAFORMA SOBRE CHASSI, COMPRIMENTO ÚTIL 10 M, LARGURA 2,60 M COM GUINCHO DE ARRASTE E RAMPA COM ACIONAMENTO ELETRO-HIDRÁULICO - MATERIAIS NA OPERAÇÃO. AF_11/2025</t>
  </si>
  <si>
    <t xml:space="preserve">CAMINHÃO TOCO, PESO BRUTO TOTAL 14.300 KG, CARGA ÚTIL MÁXIMA 9590 KG, DISTÂNCIA ENTRE EIXOS 4,76 M, POTÊNCIA 185 CV (NÃO INCLUI CARROCERIA) - DEPRECIAÇÃO. AF_06/2014</t>
  </si>
  <si>
    <t xml:space="preserve">CAMINHÃO TOCO, PESO BRUTO TOTAL 14.300 KG, CARGA ÚTIL MÁXIMA 9590 KG, DISTÂNCIA ENTRE EIXOS 4,76 M, POTÊNCIA 185 CV (NÃO INCLUI CARROCERIA) - IMPOSTOS E SEGUROS. AF_06/2014</t>
  </si>
  <si>
    <t xml:space="preserve">CAMINHÃO TOCO, PESO BRUTO TOTAL 14.300 KG, CARGA ÚTIL MÁXIMA 9590 KG, DISTÂNCIA ENTRE EIXOS 4,76 M, POTÊNCIA 185 CV (NÃO INCLUI CARROCERIA) - JUROS. AF_06/2014</t>
  </si>
  <si>
    <t xml:space="preserve">CAMINHÃO TOCO, PESO BRUTO TOTAL 14.300 KG, CARGA ÚTIL MÁXIMA 9590 KG, DISTÂNCIA ENTRE EIXOS 4,76 M, POTÊNCIA 185 CV (NÃO INCLUI CARROCERIA) - MANUTENÇÃO. AF_06/2014</t>
  </si>
  <si>
    <t xml:space="preserve">CAMINHÃO TOCO, PESO BRUTO TOTAL 14.300 KG, CARGA ÚTIL MÁXIMA 9590 KG, DISTÂNCIA ENTRE EIXOS 4,76 M, POTÊNCIA 185 CV (NÃO INCLUI CARROCERIA) - MATERIAIS NA OPERAÇÃO. AF_06/2014</t>
  </si>
  <si>
    <t xml:space="preserve">CAMINHÃO TOCO, PESO BRUTO TOTAL 16.000 KG, CARGA ÚTIL MÁXIMA DE 10.685 KG, DISTÂNCIA ENTRE EIXOS 4,80 M, POTÊNCIA 189 CV EXCLUSIVE CARROCERIA - DEPRECIAÇÃO. AF_06/2014</t>
  </si>
  <si>
    <t xml:space="preserve">CAMINHÃO TOCO, PESO BRUTO TOTAL 16.000 KG, CARGA ÚTIL MÁXIMA DE 10.685 KG, DISTÂNCIA ENTRE EIXOS 4,80 M, POTÊNCIA 189 CV EXCLUSIVE CARROCERIA - IMPOSTOS E SEGUROS. AF_06/2014</t>
  </si>
  <si>
    <t xml:space="preserve">CAMINHÃO TOCO, PESO BRUTO TOTAL 16.000 KG, CARGA ÚTIL MÁXIMA DE 10.685 KG, DISTÂNCIA ENTRE EIXOS 4,80 M, POTÊNCIA 189 CV EXCLUSIVE CARROCERIA - JUROS. AF_06/2014</t>
  </si>
  <si>
    <t xml:space="preserve">CAMINHÃO TOCO, PESO BRUTO TOTAL 16.000 KG, CARGA ÚTIL MÁXIMA DE 10.685 KG, DISTÂNCIA ENTRE EIXOS 4,80 M, POTÊNCIA 189 CV EXCLUSIVE CARROCERIA - MANUTENÇÃO. AF_06/2014</t>
  </si>
  <si>
    <t xml:space="preserve">CAMINHÃO TOCO, PESO BRUTO TOTAL 16.000 KG, CARGA ÚTIL MÁXIMA DE 10.685 KG, DISTÂNCIA ENTRE EIXOS 4,80 M, POTÊNCIA 189 CV EXCLUSIVE CARROCERIA - MATERIAIS NA OPERAÇÃO. AF_06/2014</t>
  </si>
  <si>
    <t xml:space="preserve">CAMINHÃO TRUCADO (C/ TERCEIRO EIXO) ELETRÔNICO - POTÊNCIA 231CV - PBT = 22000KG - DIST. ENTRE EIXOS 5170 MM - INCLUI CARROCERIA FIXA ABERTA DE MADEIRA - DEPRECIAÇÃO. AF_06/2015</t>
  </si>
  <si>
    <t xml:space="preserve">CAMINHÃO TRUCADO (C/ TERCEIRO EIXO) ELETRÔNICO - POTÊNCIA 231CV - PBT = 22000KG - DIST. ENTRE EIXOS 5170 MM - INCLUI CARROCERIA FIXA ABERTA DE MADEIRA - IMPOSTOS E SEGUROS. AF_06/2015</t>
  </si>
  <si>
    <t xml:space="preserve">CAMINHÃO TRUCADO (C/ TERCEIRO EIXO) ELETRÔNICO - POTÊNCIA 231CV - PBT = 22000KG - DIST. ENTRE EIXOS 5170 MM - INCLUI CARROCERIA FIXA ABERTA DE MADEIRA - JUROS. AF_06/2015</t>
  </si>
  <si>
    <t xml:space="preserve">CAMINHÃO TRUCADO (C/ TERCEIRO EIXO) ELETRÔNICO - POTÊNCIA 231CV - PBT = 22000KG - DIST. ENTRE EIXOS 5170 MM - INCLUI CARROCERIA FIXA ABERTA DE MADEIRA - MANUTENÇÃO. AF_06/2015</t>
  </si>
  <si>
    <t xml:space="preserve">CAMINHÃO TRUCADO (C/ TERCEIRO EIXO) ELETRÔNICO - POTÊNCIA 231CV - PBT = 22000KG - DIST. ENTRE EIXOS 5170 MM - INCLUI CARROCERIA FIXA ABERTA DE MADEIRA - MATERIAIS NA OPERAÇÃO. AF_06/2015</t>
  </si>
  <si>
    <t xml:space="preserve">CAVALO MECÂNICO TRAÇÃO 6X2, PBT COMBINADO 56.000 KG, CAPACIDADE MÁX. TRAÇÃO 66.000 KG, POTÊNCIA 360 CV, INCLUSIVE CARROCERIA FIXA ABERTA DE MADEIRA P/ TRANSPORTE GERAL DE CARGA SECA, DIMEN. APROX. 2,6 X 14,50 X 0,50 M - MATERIAIS NA OPERAÇÃO. AF_10/2025</t>
  </si>
  <si>
    <t xml:space="preserve">CAVALO MECÂNICO TRAÇÃO 6X2, PBT COMBINADO 56.000 KG, CAPACIDADE MÁX. TRAÇÃO 66.000 KG, POTÊNCIA 360 CV, INCLUSIVE PRANCHA REBAIXADA 3 EIXOS, DIMENSÕES *17,33 X 3,00* M, COM RAMPA DE ACIONAMENTO HIDRÁULICO - MATERIAIS NA OPERAÇÃO. AF_11/2025</t>
  </si>
  <si>
    <t xml:space="preserve">CAVALO MECÂNICO TRAÇÃO 6X2, PBT COMBINADO 56.000 KG, CAPACIDADE MÁX. TRAÇÃO 66.000 KG, POTÊNCIA 360 CV, INCLUSIVE PRANCHA RETA 3 EIXOS, COMPRIMENTO ÚTIL 11,3 M, PESCOÇO DE 3,5 M, LARGURA 3,00 M, COM RAMPA DE ACIONAMENTO HIDRÁULICO - MATERIAIS NA OPERAÇÃO. AF_11/2025</t>
  </si>
  <si>
    <t xml:space="preserve">CENTRAL DE LAMA BENTONÍTICA (DEPÓSITO DE BENTONITA, MISTURADOR DE ALTA TURBULÊNCIA, SILOS DE ARMAZENAMENTO DE LAMA E ÁGUA, LABORATÓRIO DE CONTROLE DE QUALIDADE DA LAMA) - MATERIAIS NA OPERAÇÃO. AF_04/2019</t>
  </si>
  <si>
    <t xml:space="preserve">COMPACTADOR DE SOLOS DE PERCUSSÃO (SOQUETE) COM MOTOR A GASOLINA 4 TEMPOS, POTÊNCIA 4 CV - DEPRECIAÇÃO. AF_08/2015</t>
  </si>
  <si>
    <t xml:space="preserve">COMPACTADOR DE SOLOS DE PERCUSSÃO (SOQUETE) COM MOTOR A GASOLINA 4 TEMPOS, POTÊNCIA 4 CV - JUROS. AF_08/2015</t>
  </si>
  <si>
    <t xml:space="preserve">COMPACTADOR DE SOLOS DE PERCUSSÃO (SOQUETE) COM MOTOR A GASOLINA 4 TEMPOS, POTÊNCIA 4 CV - MANUTENÇÃO. AF_08/2015</t>
  </si>
  <si>
    <t xml:space="preserve">COMPACTADOR DE SOLOS DE PERCUSSÃO (SOQUETE) COM MOTOR A GASOLINA 4 TEMPOS, POTÊNCIA 4 CV - MATERIAIS NA OPERAÇÃO. AF_08/2015</t>
  </si>
  <si>
    <t xml:space="preserve">COMPACTADOR DE SOLOS DE PERCUSÃO (SOQUETE) COM MOTOR A GASOLINA, POTÊNCIA 3 CV - DEPRECIAÇÃO. AF_09/2016</t>
  </si>
  <si>
    <t xml:space="preserve">COMPACTADOR DE SOLOS DE PERCUSÃO (SOQUETE) COM MOTOR A GASOLINA, POTÊNCIA 3 CV - JUROS. AF_09/2016</t>
  </si>
  <si>
    <t xml:space="preserve">COMPACTADOR DE SOLOS DE PERCUSÃO (SOQUETE) COM MOTOR A GASOLINA, POTÊNCIA 3 CV - MANUTENÇÃO. AF_09/2016</t>
  </si>
  <si>
    <t xml:space="preserve">COMPACTADOR DE SOLOS DE PERCUSÃO (SOQUETE) COM MOTOR A GASOLINA, POTÊNCIA 3 CV - MATERIAIS NA OPERAÇÃO. AF_09/2016</t>
  </si>
  <si>
    <t xml:space="preserve">COMPRESSOR DE AR REBOCAVEL, VAZÃO 250 PCM, PRESSAO DE TRABALHO 102 PSI, MOTOR A DIESEL POTÊNCIA 81 CV - DEPRECIAÇÃO. AF_06/2015</t>
  </si>
  <si>
    <t xml:space="preserve">COMPRESSOR DE AR REBOCAVEL, VAZÃO 250 PCM, PRESSAO DE TRABALHO 102 PSI, MOTOR A DIESEL POTÊNCIA 81 CV - JUROS. AF_06/2015</t>
  </si>
  <si>
    <t xml:space="preserve">COMPRESSOR DE AR REBOCAVEL, VAZÃO 250 PCM, PRESSAO DE TRABALHO 102 PSI, MOTOR A DIESEL POTÊNCIA 81 CV - MANUTENÇÃO. AF_06/2015</t>
  </si>
  <si>
    <t xml:space="preserve">COMPRESSOR DE AR REBOCAVEL, VAZÃO 250 PCM, PRESSAO DE TRABALHO 102 PSI, MOTOR A DIESEL POTÊNCIA 81 CV - MATERIAIS NA OPERAÇÃO. AF_06/2015</t>
  </si>
  <si>
    <t xml:space="preserve">COMPRESSOR DE AR REBOCAVEL, VAZÃO 400 PCM, PRESSAO DE TRABALHO 102 PSI, MOTOR A DIESEL POTÊNCIA 110 CV - DEPRECIAÇÃO. AF_06/2015</t>
  </si>
  <si>
    <t xml:space="preserve">COMPRESSOR DE AR REBOCAVEL, VAZÃO 400 PCM, PRESSAO DE TRABALHO 102 PSI, MOTOR A DIESEL POTÊNCIA 110 CV - JUROS. AF_06/2015</t>
  </si>
  <si>
    <t xml:space="preserve">COMPRESSOR DE AR REBOCAVEL, VAZÃO 400 PCM, PRESSAO DE TRABALHO 102 PSI, MOTOR A DIESEL POTÊNCIA 110 CV - MANUTENÇÃO. AF_06/2015</t>
  </si>
  <si>
    <t xml:space="preserve">COMPRESSOR DE AR REBOCAVEL, VAZÃO 400 PCM, PRESSAO DE TRABALHO 102 PSI, MOTOR A DIESEL POTÊNCIA 110 CV - MATERIAIS NA OPERAÇÃO. AF_06/2015</t>
  </si>
  <si>
    <t xml:space="preserve">COMPRESSOR DE AR REBOCÁVEL, VAZÃO 189 PCM, PRESSÃO EFETIVA DE TRABALHO 102 PSI, MOTOR DIESEL, POTÊNCIA 63 CV - DEPRECIAÇÃO. AF_06/2015</t>
  </si>
  <si>
    <t xml:space="preserve">COMPRESSOR DE AR REBOCÁVEL, VAZÃO 189 PCM, PRESSÃO EFETIVA DE TRABALHO 102 PSI, MOTOR DIESEL, POTÊNCIA 63 CV - JUROS. AF_06/2015</t>
  </si>
  <si>
    <t xml:space="preserve">COMPRESSOR DE AR REBOCÁVEL, VAZÃO 189 PCM, PRESSÃO EFETIVA DE TRABALHO 102 PSI, MOTOR DIESEL, POTÊNCIA 63 CV - MANUTENÇÃO. AF_06/2015</t>
  </si>
  <si>
    <t xml:space="preserve">COMPRESSOR DE AR REBOCÁVEL, VAZÃO 189 PCM, PRESSÃO EFETIVA DE TRABALHO 102 PSI, MOTOR DIESEL, POTÊNCIA 63 CV - MATERIAIS NA OPERAÇÃO. AF_06/2015</t>
  </si>
  <si>
    <t xml:space="preserve">COMPRESSOR DE AR REBOCÁVEL, VAZÃO 748 PCM, PRESSÃO EFETIVA DE TRABALHO 102 PSI, MOTOR DIESEL, POTÊNCIA 210 CV - DEPRECIAÇÃO. AF_06/2015</t>
  </si>
  <si>
    <t xml:space="preserve">COMPRESSOR DE AR REBOCÁVEL, VAZÃO 748 PCM, PRESSÃO EFETIVA DE TRABALHO 102 PSI, MOTOR DIESEL, POTÊNCIA 210 CV - JUROS. AF_06/2015</t>
  </si>
  <si>
    <t xml:space="preserve">COMPRESSOR DE AR REBOCÁVEL, VAZÃO 748 PCM, PRESSÃO EFETIVA DE TRABALHO 102 PSI, MOTOR DIESEL, POTÊNCIA 210 CV - MANUTENÇÃO. AF_06/2015</t>
  </si>
  <si>
    <t xml:space="preserve">COMPRESSOR DE AR REBOCÁVEL, VAZÃO 748 PCM, PRESSÃO EFETIVA DE TRABALHO 102 PSI, MOTOR DIESEL, POTÊNCIA 210 CV - MATERIAIS NA OPERAÇÃO. AF_06/2015</t>
  </si>
  <si>
    <t xml:space="preserve">COMPRESSOR DE AR REBOCÁVEL, VAZÃO 89 PCM, PRESSÃO EFETIVA DE TRABALHO 102 PSI, MOTOR DIESEL, POTÊNCIA 20 CV - DEPRECIAÇÃO. AF_06/2015</t>
  </si>
  <si>
    <t xml:space="preserve">COMPRESSOR DE AR REBOCÁVEL, VAZÃO 89 PCM, PRESSÃO EFETIVA DE TRABALHO 102 PSI, MOTOR DIESEL, POTÊNCIA 20 CV - JUROS. AF_06/2015</t>
  </si>
  <si>
    <t xml:space="preserve">COMPRESSOR DE AR REBOCÁVEL, VAZÃO 89 PCM, PRESSÃO EFETIVA DE TRABALHO 102 PSI, MOTOR DIESEL, POTÊNCIA 20 CV - MANUTENÇÃO. AF_06/2015</t>
  </si>
  <si>
    <t xml:space="preserve">COMPRESSOR DE AR REBOCÁVEL, VAZÃO 89 PCM, PRESSÃO EFETIVA DE TRABALHO 102 PSI, MOTOR DIESEL, POTÊNCIA 20 CV - MATERIAIS NA OPERAÇÃO. AF_06/2015</t>
  </si>
  <si>
    <t xml:space="preserve">COMPRESSOR DE AR, VAZAO DE 10 PCM, RESERVATORIO 100 L, PRESSAO DE TRABALHO ENTRE 6,9 E 9,7 BAR, POTENCIA 2 HP, TENSAO 110/220 V - DEPRECIAÇÃO. AF_05/2023</t>
  </si>
  <si>
    <t xml:space="preserve">COMPRESSOR DE AR, VAZAO DE 10 PCM, RESERVATORIO 100 L, PRESSAO DE TRABALHO ENTRE 6,9 E 9,7 BAR, POTENCIA 2 HP, TENSAO 110/220 V - JUROS. AF_05/2023</t>
  </si>
  <si>
    <t xml:space="preserve">COMPRESSOR DE AR, VAZAO DE 10 PCM, RESERVATORIO 100 L, PRESSAO DE TRABALHO ENTRE 6,9 E 9,7 BAR, POTENCIA 2 HP, TENSAO 110/220 V - MANUTENÇÃO. AF_05/2023</t>
  </si>
  <si>
    <t xml:space="preserve">COMPRESSOR DE AR, VAZAO DE 10 PCM, RESERVATORIO 100 L, PRESSAO DE TRABALHO ENTRE 6,9 E 9,7 BAR, POTENCIA 2 HP, TENSAO 110/220 V - MATERIAIS NA OPERAÇÃO. AF_05/2023</t>
  </si>
  <si>
    <t xml:space="preserve">CONJUNTO CILINDRO E BOMBA HIDRÁULICA PARA PROTENSÃO DE MONOBARRAS PARA TIRANTES, ESFORÇO MÁXIMO DE 30 TONELADAS - MATERIAIS NA OPERAÇÃO. AF_05/2023</t>
  </si>
  <si>
    <t xml:space="preserve">CONJUNTO MACACO E BOMBA HIDRÁULICA PARA PROTENSAO DE CORDOALHAS, ESFORÇO MAXIMO DE 115 TONELADAS - MATERIAIS NA OPERAÇÃO. AF_05/2023</t>
  </si>
  <si>
    <t xml:space="preserve">CONJUNTO MACACO HIDRÁULICO E CENTRAL DE BOMBEAMENTO MOTORIZADO 1,8 KW PARA PROTENSÃO DE MONOCABOS PARA CONCRETO PROTENDIDO, ESFORÇO MÁXIMO DE 20 TONELADAS - MATERIAIS NA OPERAÇÃO. AF_05/2022</t>
  </si>
  <si>
    <t xml:space="preserve">CONJUNTO MACACO HIDRÁULICO E CENTRAL DE BOMBEAMENTO MOTORIZADO 1,8 KW PARA PROTENSÃO DE MONOCABOS PARA CONCRETO PROTENDIDO, ESFORÇO MÁXIMO DE 30 TONELADAS - MATERIAIS NA OPERAÇÃO. AF_05/2022</t>
  </si>
  <si>
    <t xml:space="preserve">CORTADEIRA HIDRÁULICA DE VERGALHÃO, PARA AÇO DE DIÂMETRO ATÉ 50 MM, MOTOR ELÉTRICO TRIFÁSICO, POTÊNCIA DE 5,5 HP A 7,5 HP - DEPRECIAÇÃO. AF_12/2025</t>
  </si>
  <si>
    <t xml:space="preserve">CORTADEIRA HIDRÁULICA DE VERGALHÃO, PARA AÇO DE DIÂMETRO ATÉ 50 MM, MOTOR ELÉTRICO TRIFÁSICO, POTÊNCIA DE 5,5 HP A 7,5 HP - JUROS. AF_12/2025</t>
  </si>
  <si>
    <t xml:space="preserve">CORTADEIRA HIDRÁULICA DE VERGALHÃO, PARA AÇO DE DIÂMETRO ATÉ 50 MM, MOTOR ELÉTRICO TRIFÁSICO, POTÊNCIA DE 5,5 HP A 7,5 HP - MANUTENÇÃO. AF_12/2025</t>
  </si>
  <si>
    <t xml:space="preserve">CORTADEIRA HIDRÁULICA DE VERGALHÃO, PARA AÇO DE DIÂMETRO ATÉ 50 MM, MOTOR ELÉTRICO TRIFÁSICO, POTÊNCIA DE 5,5 HP A 7,5 HP - MATERIAIS NA OPERAÇÃO. AF_12/2025</t>
  </si>
  <si>
    <t xml:space="preserve">CORTADORA DE PISO COM MOTOR 4 TEMPOS A GASOLINA, POTÊNCIA DE 13 HP, COM DISCO DE CORTE DIAMANTADO SEGMENTADO PARA CONCRETO, DIÂMETRO DE 350 MM, FURO DE 1" (14 X 1") - DEPRECIAÇÃO. AF_08/2015</t>
  </si>
  <si>
    <t xml:space="preserve">CORTADORA DE PISO COM MOTOR 4 TEMPOS A GASOLINA, POTÊNCIA DE 13 HP, COM DISCO DE CORTE DIAMANTADO SEGMENTADO PARA CONCRETO, DIÂMETRO DE 350 MM, FURO DE 1" (14 X 1") - JUROS. AF_08/2015</t>
  </si>
  <si>
    <t xml:space="preserve">CORTADORA DE PISO COM MOTOR 4 TEMPOS A GASOLINA, POTÊNCIA DE 13 HP, COM DISCO DE CORTE DIAMANTADO SEGMENTADO PARA CONCRETO, DIÂMETRO DE 350 MM, FURO DE 1" (14 X 1") - MANUTENÇÃO. AF_08/2015</t>
  </si>
  <si>
    <t xml:space="preserve">CORTADORA DE PISO COM MOTOR 4 TEMPOS A GASOLINA, POTÊNCIA DE 13 HP, COM DISCO DE CORTE DIAMANTADO SEGMENTADO PARA CONCRETO, DIÂMETRO DE 350 MM, FURO DE 1" (14 X 1") - MATERIAIS NA OPERAÇÃO. AF_08/2015</t>
  </si>
  <si>
    <t xml:space="preserve">DESEMPENADEIRA DE CONCRETO, PESO DE 78 KG, 4 PÁS, MOTOR A GASOLINA, POTÊNCIA 5,5 HP - DEPRECIAÇÃO. AF_05/2023</t>
  </si>
  <si>
    <t xml:space="preserve">DESEMPENADEIRA DE CONCRETO, PESO DE 78 KG, 4 PÁS, MOTOR A GASOLINA, POTÊNCIA 5,5 HP - JUROS. AF_05/2023</t>
  </si>
  <si>
    <t xml:space="preserve">DESEMPENADEIRA DE CONCRETO, PESO DE 78 KG, 4 PÁS, MOTOR A GASOLINA, POTÊNCIA 5,5 HP - MANUTENÇÃO. AF_05/2023</t>
  </si>
  <si>
    <t xml:space="preserve">DESEMPENADEIRA DE CONCRETO, PESO DE 78 KG, 4 PÁS, MOTOR A GASOLINA, POTÊNCIA 5,5 HP MATERIAIS NA OPERAÇÃO. AF_05/2023</t>
  </si>
  <si>
    <t xml:space="preserve">DISTRIBUIDOR DE AGREGADOS AUTOPROPELIDO, C/AP 3 M3, A DIESEL, POTÊNCIA 176CV - JUROS. AF_07/2016</t>
  </si>
  <si>
    <t xml:space="preserve">DISTRIBUIDOR DE AGREGADOS AUTOPROPELIDO, CAP 3 M3, A DIESEL, POTÊNCIA 176CV - DEPRECIAÇÃO. AF_07/2016</t>
  </si>
  <si>
    <t xml:space="preserve">DISTRIBUIDOR DE AGREGADOS AUTOPROPELIDO, CAP 3 M3, A DIESEL, POTÊNCIA 176CV - MANUTENÇÃO. AF_07/2016</t>
  </si>
  <si>
    <t xml:space="preserve">DISTRIBUIDOR DE AGREGADOS AUTOPROPELIDO, CAP 3 M3, A DIESEL, POTÊNCIA 176CV - MATERIAIS NA OPERAÇÃO. AF_07/2016</t>
  </si>
  <si>
    <t xml:space="preserve">DISTRIBUIDOR DE AGREGADOS REBOCAVEL, CAPACIDADE 1,9 M³, LARGURA DE TRABALHO 3,66 M - DEPRECIAÇÃO. AF_11/2015</t>
  </si>
  <si>
    <t xml:space="preserve">DISTRIBUIDOR DE AGREGADOS REBOCAVEL, CAPACIDADE 1,9 M³, LARGURA DE TRABALHO 3,66 M - JUROS. AF_11/2015</t>
  </si>
  <si>
    <t xml:space="preserve">DISTRIBUIDOR DE AGREGADOS REBOCAVEL, CAPACIDADE 1,9 M³, LARGURA DE TRABALHO 3,66 M - MANUTENÇÃO. AF_11/2015</t>
  </si>
  <si>
    <t xml:space="preserve">DOBRADEIRA ELETROMECÂNICA DE VERGALHÃO, PARA AÇO DE DIÂMETRO ATÉ 1 1/2", MOTOR ELÉTRICO TRIFÁSICO, POTÊNCIA DE 3 HP ATÉ 5 HP - DEPRECIAÇÃO. AF_12/2025</t>
  </si>
  <si>
    <t xml:space="preserve">DOBRADEIRA ELETROMECÂNICA DE VERGALHÃO, PARA AÇO DE DIÂMETRO ATÉ 1 1/2", MOTOR ELÉTRICO TRIFÁSICO, POTÊNCIA DE 3 HP ATÉ 5 HP - JUROS. AF_12/2025</t>
  </si>
  <si>
    <t xml:space="preserve">DOBRADEIRA ELETROMECÂNICA DE VERGALHÃO, PARA AÇO DE DIÂMETRO ATÉ 1 1/2", MOTOR ELÉTRICO TRIFÁSICO, POTÊNCIA DE 3 HP ATÉ 5 HP - MANUTENÇÃO. AF_12/2025</t>
  </si>
  <si>
    <t xml:space="preserve">DOBRADEIRA ELETROMECÂNICA DE VERGALHÃO, PARA AÇO DE DIÂMETRO ATÉ 1 1/2", MOTOR ELÉTRICO TRIFÁSICO, POTÊNCIA DE 3 HP ATÉ 5 HP - MATERIAIS NA OPERAÇÃO. AF_12/2025</t>
  </si>
  <si>
    <t xml:space="preserve">DOSADOR DE AREIA, CAPACIDADE DE 26 LITROS - DEPRECIAÇÃO. AF_05/2023</t>
  </si>
  <si>
    <t xml:space="preserve">DOSADOR DE AREIA, CAPACIDADE DE 26 LITROS - JUROS. AF_05/2023</t>
  </si>
  <si>
    <t xml:space="preserve">DOSADOR DE AREIA, CAPACIDADE DE 26 LITROS - MANUTENÇÃO. AF_05/2023</t>
  </si>
  <si>
    <t xml:space="preserve">ENCERADEIRA INDUSTRIAL, 400 MM, 220V, 1 HP - MATERIAIS NA OPERAÇÃO. AF_05/2023</t>
  </si>
  <si>
    <t xml:space="preserve">ESCAVADEIRA HIDRAULICA SOBRE ESTEIRA, EQUIPADA COM CLAMSHELL, COM CAPACIDADE DA CAÇAMBA ENTRE 1,20 E 1,50 M3, PESO OPERACIONAL ENTRE 20,00 E 22,00 TON, POTENCIA LIQUIDA ENTRE 150 E 160 HP - DEPRECIAÇÃO. AF_11/2016</t>
  </si>
  <si>
    <t xml:space="preserve">ESCAVADEIRA HIDRAULICA SOBRE ESTEIRA, EQUIPADA COM CLAMSHELL, COM CAPACIDADE DA CAÇAMBA ENTRE 1,20 E 1,50 M3, PESO OPERACIONAL ENTRE 20,00 E 22,00 TON, POTENCIA LIQUIDA ENTRE 150 E 160 HP - JUROS. AF_11/2016</t>
  </si>
  <si>
    <t xml:space="preserve">ESCAVADEIRA HIDRAULICA SOBRE ESTEIRA, EQUIPADA COM CLAMSHELL, COM CAPACIDADE DA CAÇAMBA ENTRE 1,20 E 1,50 M3, PESO OPERACIONAL ENTRE 20,00 E 22,00 TON, POTENCIA LIQUIDA ENTRE 150 E 160 HP - MANUTENÇÃO. AF_11/2016</t>
  </si>
  <si>
    <t xml:space="preserve">ESCAVADEIRA HIDRAULICA SOBRE ESTEIRA, EQUIPADA COM CLAMSHELL, COM CAPACIDADE DA CAÇAMBA ENTRE 1,20 E 1,50 M3, PESO OPERACIONAL ENTRE 20,00 E 22,00 TON, POTENCIA LIQUIDA ENTRE 150 E 160 HP - MATERIAIS NA OPERAÇÃO. AF_11/2016</t>
  </si>
  <si>
    <t xml:space="preserve">ESCAVADEIRA HIDRÁULICA DE BRAÇO LONGO (LONGO ALCANCE) SOBRE ESTEIRAS, CAÇAMBA 0,52 M3, PESO OPERACIONAL 24 T, POTÊNCIA LÍQUIDA 155 HP - DEPRECIAÇÃO. AF_06/2023</t>
  </si>
  <si>
    <t xml:space="preserve">ESCAVADEIRA HIDRÁULICA DE BRAÇO LONGO (LONGO ALCANCE) SOBRE ESTEIRAS, CAÇAMBA 0,52 M3, PESO OPERACIONAL 24 T, POTÊNCIA LÍQUIDA 155 HP - JUROS. AF_06/2023</t>
  </si>
  <si>
    <t xml:space="preserve">ESCAVADEIRA HIDRÁULICA DE BRAÇO LONGO (LONGO ALCANCE) SOBRE ESTEIRAS, CAÇAMBA 0,52 M3, PESO OPERACIONAL 24 T, POTÊNCIA LÍQUIDA 155 HP - MANUTENÇÃO. AF_06/2023</t>
  </si>
  <si>
    <t xml:space="preserve">ESCAVADEIRA HIDRÁULICA DE BRAÇO LONGO (LONGO ALCANCE) SOBRE ESTEIRAS, CAÇAMBA 0,52 M3, PESO OPERACIONAL 24 T, POTÊNCIA LÍQUIDA 155 HP - MATERIAIS NA OPERAÇÃO. AF_06/2023</t>
  </si>
  <si>
    <t xml:space="preserve">ESCAVADEIRA HIDRÁULICA SOBRE ESTEIRA, PESO OPERACIONAL 21,00 T, POTÊNCIA NOMINAL 155 HP, COM MARTELO VIBRATÓRIO HIDRÁULICO *1200 A 2200* KG - MATERIAIS NA OPERAÇÃO. AF_11/2025</t>
  </si>
  <si>
    <t xml:space="preserve">ESCAVADEIRA HIDRÁULICA SOBRE ESTEIRA, PESO OPERACIONAL 21,00 T, POTÊNCIA NOMINAL 155 HP, COM TORRE DE CRAVAÇÃO PARA EXECUÇÃO DE GEODRENO VERTICAL, LANÇA DE 32 M, PARA DRENO FIBROQUÍMICO DE LARGURA PADRÃO (100 MM) - MATERIAIS NA OPERAÇÃO. AF_12/2025</t>
  </si>
  <si>
    <t xml:space="preserve">ESCAVADEIRA HIDRÁULICA SOBRE ESTEIRA, PESO OPERACIONAL ENTRE 22,00 E 23,50 T, POTÊNCIA NOMINAL 139 HP, COM MARTELO ROMPEDOR HIDRÁULICO 1700 KG - MATERIAIS NA OPERAÇÃO. AF_04/2019</t>
  </si>
  <si>
    <t xml:space="preserve">ESCAVADEIRA HIDRÁULICA SOBRE ESTEIRAS, CAÇAMBA 0,80 M3, PESO OPERACIONAL 17 T, POTENCIA BRUTA 111 HP - DEPRECIAÇÃO. AF_06/2014</t>
  </si>
  <si>
    <t xml:space="preserve">ESCAVADEIRA HIDRÁULICA SOBRE ESTEIRAS, CAÇAMBA 0,80 M3, PESO OPERACIONAL 17 T, POTENCIA BRUTA 111 HP - JUROS. AF_06/2014</t>
  </si>
  <si>
    <t xml:space="preserve">ESCAVADEIRA HIDRÁULICA SOBRE ESTEIRAS, CAÇAMBA 0,80 M3, PESO OPERACIONAL 17 T, POTENCIA BRUTA 111 HP - MANUTENÇÃO. AF_06/2014</t>
  </si>
  <si>
    <t xml:space="preserve">ESCAVADEIRA HIDRÁULICA SOBRE ESTEIRAS, CAÇAMBA 0,80 M3, PESO OPERACIONAL 17 T, POTENCIA BRUTA 111 HP - MATERIAIS NA OPERAÇÃO. AF_06/2014</t>
  </si>
  <si>
    <t xml:space="preserve">ESCAVADEIRA HIDRÁULICA SOBRE ESTEIRAS, CAÇAMBA 1,20 M3, PESO OPERACIONAL 21 T, POTÊNCIA BRUTA 155 HP - DEPRECIAÇÃO. AF_06/2014</t>
  </si>
  <si>
    <t xml:space="preserve">ESCAVADEIRA HIDRÁULICA SOBRE ESTEIRAS, CAÇAMBA 1,20 M3, PESO OPERACIONAL 21 T, POTÊNCIA BRUTA 155 HP - JUROS. AF_06/2014</t>
  </si>
  <si>
    <t xml:space="preserve">ESCAVADEIRA HIDRÁULICA SOBRE ESTEIRAS, CAÇAMBA 1,20 M3, PESO OPERACIONAL 21 T, POTÊNCIA BRUTA 155 HP - MANUTENÇÃO. AF_06/2014</t>
  </si>
  <si>
    <t xml:space="preserve">ESCAVADEIRA HIDRÁULICA SOBRE ESTEIRAS, CAÇAMBA 1,20 M3, PESO OPERACIONAL 21 T, POTÊNCIA BRUTA 155 HP - MATERIAIS NA OPERAÇÃO. AF_06/2014</t>
  </si>
  <si>
    <t xml:space="preserve">ESPARGIDOR DE ASFALTO PRESSURIZADO COM TANQUE DE 2500 L, REBOCÁVEL COM MOTOR A GASOLINA POTÊNCIA 3,4 HP - DEPRECIAÇÃO. AF_07/2014</t>
  </si>
  <si>
    <t xml:space="preserve">ESPARGIDOR DE ASFALTO PRESSURIZADO COM TANQUE DE 2500 L, REBOCÁVEL COM MOTOR A GASOLINA POTÊNCIA 3,4 HP - JUROS. AF_07/2014</t>
  </si>
  <si>
    <t xml:space="preserve">ESPARGIDOR DE ASFALTO PRESSURIZADO COM TANQUE DE 2500 L, REBOCÁVEL COM MOTOR A GASOLINA POTÊNCIA 3,4 HP - MANUTENÇÃO. AF_07/2014</t>
  </si>
  <si>
    <t xml:space="preserve">ESPARGIDOR DE ASFALTO PRESSURIZADO COM TANQUE DE 2500 L, REBOCÁVEL COM MOTOR A GASOLINA POTÊNCIA 3,4 HP - MATERIAIS NA OPERAÇÃO. AF_07/2014</t>
  </si>
  <si>
    <t xml:space="preserve">ESPARGIDOR DE ASFALTO PRESSURIZADO, TANQUE 6 M3 COM ISOLAÇÃO TÉRMICA, AQUECIDO COM 2 MAÇARICOS, COM BARRA ESPARGIDORA 3,60 M, MONTADO SOBRE CAMINHÃO TOCO, PBT 14.300 KG, POTÊNCIA 185 CV - DEPRECIAÇÃO. AF_05/2023</t>
  </si>
  <si>
    <t xml:space="preserve">ESPARGIDOR DE ASFALTO PRESSURIZADO, TANQUE 6 M3 COM ISOLAÇÃO TÉRMICA, AQUECIDO COM 2 MAÇARICOS, COM BARRA ESPARGIDORA 3,60 M, MONTADO SOBRE CAMINHÃO TOCO, PBT 14.300 KG, POTÊNCIA 185 CV - IMPOSTOS E SEGUROS. AF_05/2023</t>
  </si>
  <si>
    <t xml:space="preserve">ESPARGIDOR DE ASFALTO PRESSURIZADO, TANQUE 6 M3 COM ISOLAÇÃO TÉRMICA, AQUECIDO COM 2 MAÇARICOS, COM BARRA ESPARGIDORA 3,60 M, MONTADO SOBRE CAMINHÃO TOCO, PBT 14.300 KG, POTÊNCIA 185 CV - JUROS. AF_05/2023</t>
  </si>
  <si>
    <t xml:space="preserve">ESPARGIDOR DE ASFALTO PRESSURIZADO, TANQUE 6 M3 COM ISOLAÇÃO TÉRMICA, AQUECIDO COM 2 MAÇARICOS, COM BARRA ESPARGIDORA 3,60 M, MONTADO SOBRE CAMINHÃO TOCO, PBT 14.300 KG, POTÊNCIA 185 CV - MANUTENÇÃO. AF_08/2015</t>
  </si>
  <si>
    <t xml:space="preserve">ESPARGIDOR DE ASFALTO PRESSURIZADO, TANQUE 6 M3 COM ISOLAÇÃO TÉRMICA, AQUECIDO COM 2 MAÇARICOS, COM BARRA ESPARGIDORA 3,60 M, MONTADO SOBRE CAMINHÃO TOCO, PBT 14.300 KG, POTÊNCIA 185 CV - MATERIAIS NA OPERAÇÃO. AF_05/2023</t>
  </si>
  <si>
    <t xml:space="preserve">FRESADORA DE ASFALTO A FRIO SOBRE RODAS, LARGURA FRESAGEM DE 1,0 M, POTÊNCIA 208 HP - DEPRECIAÇÃO. AF_11/2014</t>
  </si>
  <si>
    <t xml:space="preserve">FRESADORA DE ASFALTO A FRIO SOBRE RODAS, LARGURA FRESAGEM DE 1,0 M, POTÊNCIA 208 HP - JUROS. AF_11/2014</t>
  </si>
  <si>
    <t xml:space="preserve">FRESADORA DE ASFALTO A FRIO SOBRE RODAS, LARGURA FRESAGEM DE 1,0 M, POTÊNCIA 208 HP - MANUTENÇÃO. AF_11/2014</t>
  </si>
  <si>
    <t xml:space="preserve">FRESADORA DE ASFALTO A FRIO SOBRE RODAS, LARGURA FRESAGEM DE 1,0 M, POTÊNCIA 208 HP - MATERIAIS NA OPERAÇÃO. AF_11/2014</t>
  </si>
  <si>
    <t xml:space="preserve">FRESADORA DE ASFALTO A FRIO SOBRE RODAS, LARGURA FRESAGEM DE 2,0 M, POTÊNCIA 550 HP - DEPRECIAÇÃO. AF_11/2014</t>
  </si>
  <si>
    <t xml:space="preserve">FRESADORA DE ASFALTO A FRIO SOBRE RODAS, LARGURA FRESAGEM DE 2,0 M, POTÊNCIA 550 HP - JUROS. AF_11/2014</t>
  </si>
  <si>
    <t xml:space="preserve">FRESADORA DE ASFALTO A FRIO SOBRE RODAS, LARGURA FRESAGEM DE 2,0 M, POTÊNCIA 550 HP - MANUTENÇÃO. AF_11/2014</t>
  </si>
  <si>
    <t xml:space="preserve">FRESADORA DE ASFALTO A FRIO SOBRE RODAS, LARGURA FRESAGEM DE 2,0 M, POTÊNCIA 550 HP - MATERIAIS NA OPERAÇÃO. AF_11/2014</t>
  </si>
  <si>
    <t xml:space="preserve">FURADEIRA ELETROMAGNÉTICA, VELOCIDADE (SEM CARGA/ COM CARGA) 450/ 270 RPM, ESPESSURA MÁXIMA DA CHAPA A SER FURADA 50 MM, PORÇA DE ADESÃO MAGNÉTICA 17000 N, POTÊNCIA 1100 W, ALIMENTÇÃO 220 - 60 HZ, MONOFÁSICA - MATERIAIS NA OPERAÇÃO. AF_08/2019</t>
  </si>
  <si>
    <t xml:space="preserve">GERADOR PORTÁTIL MONOFÁSICO, POTÊNCIA 5500 VA, MOTOR A GASOLINA, POTÊNCIA DO MOTOR 13 CV - DEPRECIAÇÃO. AF_03/2016</t>
  </si>
  <si>
    <t xml:space="preserve">GERADOR PORTÁTIL MONOFÁSICO, POTÊNCIA 5500 VA, MOTOR A GASOLINA, POTÊNCIA DO MOTOR 13 CV - JUROS. AF_03/2016</t>
  </si>
  <si>
    <t xml:space="preserve">GERADOR PORTÁTIL MONOFÁSICO, POTÊNCIA 5500 VA, MOTOR A GASOLINA, POTÊNCIA DO MOTOR 13 CV - MANUTENÇÃO. AF_03/2016</t>
  </si>
  <si>
    <t xml:space="preserve">GERADOR PORTÁTIL MONOFÁSICO, POTÊNCIA 5500 VA, MOTOR A GASOLINA, POTÊNCIA DO MOTOR 13 CV - MATERIAIS NA OPERAÇÃO. AF_03/2016</t>
  </si>
  <si>
    <t xml:space="preserve">GRADE DE DISCO CONTROLE REMOTO REBOCÁVEL, COM 24 DISCOS 24" X 6 MM COM PNEUS PARA TRANSPORTE - DEPRECIAÇÃO. AF_06/2014</t>
  </si>
  <si>
    <t xml:space="preserve">GRADE DE DISCO CONTROLE REMOTO REBOCÁVEL, COM 24 DISCOS 24" X 6 MM COM PNEUS PARA TRANSPORTE - JUROS. AF_06/2014</t>
  </si>
  <si>
    <t xml:space="preserve">GRADE DE DISCO CONTROLE REMOTO REBOCÁVEL, COM 24 DISCOS 24" X 6 MM COM PNEUS PARA TRANSPORTE - MANUTENÇÃO. AF_06/2014</t>
  </si>
  <si>
    <t xml:space="preserve">GRADE DE DISCO REBOCÁVEL COM 20 DISCOS 24" X 6 MM COM PNEUS PARA TRANSPORTE - DEPRECIAÇÃO. AF_06/2014</t>
  </si>
  <si>
    <t xml:space="preserve">GRADE DE DISCO REBOCÁVEL COM 20 DISCOS 24" X 6 MM COM PNEUS PARA TRANSPORTE - JUROS. AF_06/2014</t>
  </si>
  <si>
    <t xml:space="preserve">GRADE DE DISCO REBOCÁVEL COM 20 DISCOS 24" X 6 MM COM PNEUS PARA TRANSPORTE - MANUTENÇÃO. AF_06/2014</t>
  </si>
  <si>
    <t xml:space="preserve">GRUA ASCENCIONAL, LANCA DE 42 M, CAPACIDADE DE 1,5 T A 30 M, ALTURA ATE 39 M JUROS. AF_05/2023</t>
  </si>
  <si>
    <t xml:space="preserve">GRUA ASCENCIONAL, LANCA DE 42 M, CAPACIDADE DE 1,5 T A 30 M, ALTURA ATE 39 M MANUTENÇÃO. AF_05/2023</t>
  </si>
  <si>
    <t xml:space="preserve">GRUA ASCENCIONAL, LANCA DE 42 M, CAPACIDADE DE 1,5 T A 30 M, ALTURA ATE 39 M MATERIAIS NA OPERAÇÃO. AF_05/2023</t>
  </si>
  <si>
    <t xml:space="preserve">GRUA ASCENCIONAL, LANÇA DE 30 M, CAPACIDADE DE 1,0 T A 30 M, ALTURA ATÉ 39 M DEPRECIAÇÃO. AF_05/2023</t>
  </si>
  <si>
    <t xml:space="preserve">GRUA ASCENCIONAL, LANÇA DE 30 M, CAPACIDADE DE 1,0 T A 30 M, ALTURA ATÉ 39 M JUROS. AF_05/2023</t>
  </si>
  <si>
    <t xml:space="preserve">GRUA ASCENCIONAL, LANÇA DE 30 M, CAPACIDADE DE 1,0 T A 30 M, ALTURA ATÉ 39 M MANUTENÇÃO. AF_05/2023</t>
  </si>
  <si>
    <t xml:space="preserve">GRUA ASCENCIONAL, LANÇA DE 30 M, CAPACIDADE DE 1,0 T A 30 M, ALTURA ATÉ 39 M MATERIAIS NA OPERAÇÃO. AF_05/2023</t>
  </si>
  <si>
    <t xml:space="preserve">GRUA ASCENCIONAL, LANÇA DE 42 M, CAPACIDADE DE 1,5 T A 30 M, ALTURA ATÉ 39 M DEPRECIAÇÃO. AF_05/2023</t>
  </si>
  <si>
    <t xml:space="preserve">GRUPO DE SOLDAGEM COM GERADOR A DIESEL 60 CV PARA SOLDA ELÉTRICA, SOBRE 04 RODAS, COM MOTOR 4 CILINDROS 600 A - DEPRECIAÇÃO. AF_02/2016</t>
  </si>
  <si>
    <t xml:space="preserve">GRUPO DE SOLDAGEM COM GERADOR A DIESEL 60 CV PARA SOLDA ELÉTRICA, SOBRE 04 RODAS, COM MOTOR 4 CILINDROS 600 A - JUROS. AF_02/2016</t>
  </si>
  <si>
    <t xml:space="preserve">GRUPO DE SOLDAGEM COM GERADOR A DIESEL 60 CV PARA SOLDA ELÉTRICA, SOBRE 04 RODAS, COM MOTOR 4 CILINDROS 600 A - MANUTENÇÃO. AF_02/2016</t>
  </si>
  <si>
    <t xml:space="preserve">GRUPO DE SOLDAGEM COM GERADOR A DIESEL 60 CV PARA SOLDA ELÉTRICA, SOBRE 04 RODAS, COM MOTOR 4 CILINDROS 600 A - MATERIAIS NA OPERAÇÃO. AF_02/2016</t>
  </si>
  <si>
    <t xml:space="preserve">GRUPO GERADOR COM CARENAGEM, MOTOR DIESEL POTÊNCIA STANDART ENTRE 250 E 260 KVA - DEPRECIAÇÃO. AF_12/2016</t>
  </si>
  <si>
    <t xml:space="preserve">GRUPO GERADOR COM CARENAGEM, MOTOR DIESEL POTÊNCIA STANDART ENTRE 250 E 260 KVA - JUROS. AF_12/2016</t>
  </si>
  <si>
    <t xml:space="preserve">GRUPO GERADOR COM CARENAGEM, MOTOR DIESEL POTÊNCIA STANDART ENTRE 250 E 260 KVA - MANUTENÇÃO. AF_12/2016</t>
  </si>
  <si>
    <t xml:space="preserve">GRUPO GERADOR COM CARENAGEM, MOTOR DIESEL POTÊNCIA STANDART ENTRE 250 E 260 KVA - MATERIAIS NA OPERAÇÃO. AF_12/2016</t>
  </si>
  <si>
    <t xml:space="preserve">GRUPO GERADOR DIESEL, COM CARENAGEM, POTÊNCIA STANDART ENTRE 400 E 460 KVA, VELOCIDADE DE 1800 RPM, FREQUÊNCIA DE 60 HZ - MATERIAIS NA OPERAÇÃO. AF_05/2023</t>
  </si>
  <si>
    <t xml:space="preserve">GRUPO GERADOR ESTACIONÁRIO, MOTOR DIESEL POTÊNCIA 170 KVA - DEPRECIAÇÃO. AF_02/2016</t>
  </si>
  <si>
    <t xml:space="preserve">GRUPO GERADOR ESTACIONÁRIO, MOTOR DIESEL POTÊNCIA 170 KVA - JUROS. AF_02/2016</t>
  </si>
  <si>
    <t xml:space="preserve">GRUPO GERADOR ESTACIONÁRIO, MOTOR DIESEL POTÊNCIA 170 KVA - MANUTENÇÃO. AF_02/2016</t>
  </si>
  <si>
    <t xml:space="preserve">GRUPO GERADOR ESTACIONÁRIO, MOTOR DIESEL POTÊNCIA 170 KVA - MATERIAIS NA OPERAÇÃO. AF_02/2016</t>
  </si>
  <si>
    <t xml:space="preserve">GRUPO GERADOR ESTACIONÁRIO, POTÊNCIA 150 KVA, MOTOR A DIESEL- DEPRECIAÇÃO. AF_03/2016</t>
  </si>
  <si>
    <t xml:space="preserve">GRUPO GERADOR ESTACIONÁRIO, POTÊNCIA 150 KVA, MOTOR A DIESEL- JUROS. AF_03/2016</t>
  </si>
  <si>
    <t xml:space="preserve">GRUPO GERADOR ESTACIONÁRIO, POTÊNCIA 150 KVA, MOTOR A DIESEL- MANUTENÇÃO. AF_03/2016</t>
  </si>
  <si>
    <t xml:space="preserve">GRUPO GERADOR ESTACIONÁRIO, POTÊNCIA 150 KVA, MOTOR A DIESEL- MATERIAIS NA OPERAÇÃO. AF_03/2016</t>
  </si>
  <si>
    <t xml:space="preserve">GRUPO GERADOR REBOCÁVEL, POTÊNCIA 66 KVA, MOTOR A DIESEL - DEPRECIAÇÃO. AF_03/2016</t>
  </si>
  <si>
    <t xml:space="preserve">GRUPO GERADOR REBOCÁVEL, POTÊNCIA 66 KVA, MOTOR A DIESEL - JUROS. AF_03/2016</t>
  </si>
  <si>
    <t xml:space="preserve">GRUPO GERADOR REBOCÁVEL, POTÊNCIA 66 KVA, MOTOR A DIESEL - MANUTENÇÃO. AF_03/2016</t>
  </si>
  <si>
    <t xml:space="preserve">GRUPO GERADOR REBOCÁVEL, POTÊNCIA 66 KVA, MOTOR A DIESEL - MATERIAIS NA OPERAÇÃO. AF_03/2016</t>
  </si>
  <si>
    <t xml:space="preserve">GUINCHO ELÉTRICO DE COLUNA, CAPACIDADE 400 KG, COM MOTO FREIO, MOTOR TRIFÁSICO DE 1,25 CV - DEPRECIAÇÃO. AF_03/2016</t>
  </si>
  <si>
    <t xml:space="preserve">GUINCHO ELÉTRICO DE COLUNA, CAPACIDADE 400 KG, COM MOTO FREIO, MOTOR TRIFÁSICO DE 1,25 CV - JUROS. AF_03/2016</t>
  </si>
  <si>
    <t xml:space="preserve">GUINCHO ELÉTRICO DE COLUNA, CAPACIDADE 400 KG, COM MOTO FREIO, MOTOR TRIFÁSICO DE 1,25 CV - MANUTENÇÃO. AF_03/2016</t>
  </si>
  <si>
    <t xml:space="preserve">GUINCHO ELÉTRICO DE COLUNA, CAPACIDADE 400 KG, COM MOTO FREIO, MOTOR TRIFÁSICO DE 1,25 CV - MATERIAIS NA OPERAÇÃO. AF_03/2016</t>
  </si>
  <si>
    <t xml:space="preserve">GUINDASTE DERRICK, LANÇA DE *20* M, CARGA MÁXIMA 10T, POTÊNCIA 45 KW - MATERIAIS NA OPERAÇÃO. AF_01/2024</t>
  </si>
  <si>
    <t xml:space="preserve">GUINDASTE HIDRAULICO AUTOPROPELIDO, COM LANÇA TRELIÇADA 40 M, CAPACIDADE MÁXIMA 75 T, EQUIPADO COM CLAMSHELL - MATERIAIS NA OPERAÇÃO. AF_04/2019</t>
  </si>
  <si>
    <t xml:space="preserve">GUINDASTE HIDRÁULICO AUTOPROPELIDO, COM LANÇA TELESCÓPICA 28,80 M, CAPACIDADE MÁXIMA 30 T, POTÊNCIA 97 KW, TRAÇÃO 4 X 4 - DEPRECIAÇÃO. AF_11/2014</t>
  </si>
  <si>
    <t xml:space="preserve">GUINDASTE HIDRÁULICO AUTOPROPELIDO, COM LANÇA TELESCÓPICA 28,80 M, CAPACIDADE MÁXIMA 30 T, POTÊNCIA 97 KW, TRAÇÃO 4 X 4 - IMPOSTOS E SEGUROS. AF_11/2014</t>
  </si>
  <si>
    <t xml:space="preserve">GUINDASTE HIDRÁULICO AUTOPROPELIDO, COM LANÇA TELESCÓPICA 28,80 M, CAPACIDADE MÁXIMA 30 T, POTÊNCIA 97 KW, TRAÇÃO 4 X 4 - JUROS. AF_11/2014</t>
  </si>
  <si>
    <t xml:space="preserve">GUINDASTE HIDRÁULICO AUTOPROPELIDO, COM LANÇA TELESCÓPICA 28,80 M, CAPACIDADE MÁXIMA 30 T, POTÊNCIA 97 KW, TRAÇÃO 4 X 4 - MANUTENÇÃO. AF_11/2014</t>
  </si>
  <si>
    <t xml:space="preserve">GUINDASTE HIDRÁULICO AUTOPROPELIDO, COM LANÇA TELESCÓPICA 28,80 M, CAPACIDADE MÁXIMA 30 T, POTÊNCIA 97 KW, TRAÇÃO 4 X 4 - MATERIAIS NA OPERAÇÃO. AF_11/2014</t>
  </si>
  <si>
    <t xml:space="preserve">GUINDASTE HIDRÁULICO AUTOPROPELIDO, COM LANÇA TELESCÓPICA 40 M, CAPACIDADE MÁXIMA 60 T, POTÊNCIA 260 KW - DEPRECIAÇÃO. AF_03/2016</t>
  </si>
  <si>
    <t xml:space="preserve">GUINDASTE HIDRÁULICO AUTOPROPELIDO, COM LANÇA TELESCÓPICA 40 M, CAPACIDADE MÁXIMA 60 T, POTÊNCIA 260 KW - IMPOSTOS E SEGUROS. AF_03/2016</t>
  </si>
  <si>
    <t xml:space="preserve">GUINDASTE HIDRÁULICO AUTOPROPELIDO, COM LANÇA TELESCÓPICA 40 M, CAPACIDADE MÁXIMA 60 T, POTÊNCIA 260 KW - JUROS. AF_03/2016</t>
  </si>
  <si>
    <t xml:space="preserve">GUINDASTE HIDRÁULICO AUTOPROPELIDO, COM LANÇA TELESCÓPICA 40 M, CAPACIDADE MÁXIMA 60 T, POTÊNCIA 260 KW - MANUTENÇÃO. AF_03/2016</t>
  </si>
  <si>
    <t xml:space="preserve">GUINDASTE HIDRÁULICO AUTOPROPELIDO, COM LANÇA TELESCÓPICA 40 M, CAPACIDADE MÁXIMA 60 T, POTÊNCIA 260 KW - MATERIAIS NA OPERAÇÃO. AF_03/2016</t>
  </si>
  <si>
    <t xml:space="preserve">GUINDASTE HIDRÁULICO AUTOPROPELIDO, COM LANÇA TRELICADA 41 M, CAPACIDADE MÁXIMA DE ELEVAÇÃO 43 T, POTÊNCIA 230 KW, EQUIPADO COM CAÇAMBA DE ARRASTO (DRAGLINE) DE 0,76 M3 - MATERIAIS NA OPERAÇÃO. AF_06/2023</t>
  </si>
  <si>
    <t xml:space="preserve">GUINDASTE HIDRÁULICO RODOVIÁRIO, LANCA TELESCÓPICA DE *50+20* M, CAPACIDADE MÁXIMA DE 90T, 4 EIXOS, POTÊNCIA 330 KW, MOTOR DIESEL - MATERIAIS NA OPERAÇÃO. AF_01/2024</t>
  </si>
  <si>
    <t xml:space="preserve">GUINDASTE SOBRE ESTEIRAS, COM LANÇA TRELIÇADA 40 M, CAPACIDADE MÁXIMA 75 T - MATERIAIS NA OPERAÇÃO. AF_04/2019</t>
  </si>
  <si>
    <t xml:space="preserve">GUINDASTE SOBRE ESTEIRAS, COM LANÇA TRELIÇADA 40 M, CAPACIDADE MÁXIMA 75 T, EQUIPADO COM CLAMSHELL - MATERIAIS NA OPERAÇÃO. AF_04/2019</t>
  </si>
  <si>
    <t xml:space="preserve">GUINDAUTO HIDRÁULICO, CAPACIDADE MÁXIMA DE CARGA 14340 KG, MOMENTO MÁXIMO DE CARGA 42,3 TM, ALCANCE MÁXIMO HORIZONTAL16,80 M, INCLUSIVE CAMINHÃO TOCO PBT 23.000 KG, POTÊNCIA DE 256 CV - DEPRECIAÇÃO. AF_10/2025</t>
  </si>
  <si>
    <t xml:space="preserve">GUINDAUTO HIDRÁULICO, CAPACIDADE MÁXIMA DE CARGA 14340 KG, MOMENTO MÁXIMO DE CARGA 42,3 TM, ALCANCE MÁXIMO HORIZONTAL16,80 M, INCLUSIVE CAMINHÃO TOCO PBT 23.000 KG, POTÊNCIA DE 256 CV - IMPOSTOS E SEGUROS. AF_10/2025</t>
  </si>
  <si>
    <t xml:space="preserve">GUINDAUTO HIDRÁULICO, CAPACIDADE MÁXIMA DE CARGA 14340 KG, MOMENTO MÁXIMO DE CARGA 42,3 TM, ALCANCE MÁXIMO HORIZONTAL16,80 M, INCLUSIVE CAMINHÃO TOCO PBT 23.000 KG, POTÊNCIA DE 256 CV - JUROS. AF_10/2025</t>
  </si>
  <si>
    <t xml:space="preserve">GUINDAUTO HIDRÁULICO, CAPACIDADE MÁXIMA DE CARGA 14340 KG, MOMENTO MÁXIMO DE CARGA 42,3 TM, ALCANCE MÁXIMO HORIZONTAL16,80 M, INCLUSIVE CAMINHÃO TOCO PBT 23.000 KG, POTÊNCIA DE 256 CV - MANUTENÇÃO. AF_10/2025</t>
  </si>
  <si>
    <t xml:space="preserve">GUINDAUTO HIDRÁULICO, CAPACIDADE MÁXIMA DE CARGA 14340 KG, MOMENTO MÁXIMO DE CARGA 42,3 TM, ALCANCE MÁXIMO HORIZONTAL16,80 M, INCLUSIVE CAMINHÃO TOCO PBT 23.000 KG, POTÊNCIA DE 256 CV - MATERIAIS NA OPERAÇÃO. AF_10/2025</t>
  </si>
  <si>
    <t xml:space="preserve">GUINDAUTO HIDRÁULICO, CAPACIDADE MÁXIMA DE CARGA 3300 KG, MOMENTO MÁXIMO DE CARGA 5,8 TM, ALCANCE MÁXIMO HORIZONTAL 7,60 M, INCLUSIVE CAMINHÃO TOCO PBT 16.000 KG, POTÊNCIA DE 189 CV - DEPRECIAÇÃO. AF_03/2016</t>
  </si>
  <si>
    <t xml:space="preserve">GUINDAUTO HIDRÁULICO, CAPACIDADE MÁXIMA DE CARGA 3300 KG, MOMENTO MÁXIMO DE CARGA 5,8 TM, ALCANCE MÁXIMO HORIZONTAL 7,60 M, INCLUSIVE CAMINHÃO TOCO PBT 16.000 KG, POTÊNCIA DE 189 CV - IMPOSTOS E SEGUROS. AF_03/2016</t>
  </si>
  <si>
    <t xml:space="preserve">GUINDAUTO HIDRÁULICO, CAPACIDADE MÁXIMA DE CARGA 3300 KG, MOMENTO MÁXIMO DE CARGA 5,8 TM, ALCANCE MÁXIMO HORIZONTAL 7,60 M, INCLUSIVE CAMINHÃO TOCO PBT 16.000 KG, POTÊNCIA DE 189 CV - JUROS. AF_03/2016</t>
  </si>
  <si>
    <t xml:space="preserve">GUINDAUTO HIDRÁULICO, CAPACIDADE MÁXIMA DE CARGA 3300 KG, MOMENTO MÁXIMO DE CARGA 5,8 TM, ALCANCE MÁXIMO HORIZONTAL 7,60 M, INCLUSIVE CAMINHÃO TOCO PBT 16.000 KG, POTÊNCIA DE 189 CV - MANUTENÇÃO. AF_03/2016</t>
  </si>
  <si>
    <t xml:space="preserve">GUINDAUTO HIDRÁULICO, CAPACIDADE MÁXIMA DE CARGA 3300 KG, MOMENTO MÁXIMO DE CARGA 5,8 TM, ALCANCE MÁXIMO HORIZONTAL 7,60 M, INCLUSIVE CAMINHÃO TOCO PBT 16.000 KG, POTÊNCIA DE 189 CV - MATERIAIS NA OPERAÇÃO. AF_03/2016</t>
  </si>
  <si>
    <t xml:space="preserve">GUINDAUTO HIDRÁULICO, CAPACIDADE MÁXIMA DE CARGA 6200 KG, MOMENTO MÁXIMO DE CARGA 11,7 TM, ALCANCE MÁXIMO HORIZONTAL 9,70 M, INCLUSIVE CAMINHÃO TOCO PBT 16.000 KG, POTÊNCIA DE 189 CV - DEPRECIAÇÃO. AF_06/2014</t>
  </si>
  <si>
    <t xml:space="preserve">GUINDAUTO HIDRÁULICO, CAPACIDADE MÁXIMA DE CARGA 6200 KG, MOMENTO MÁXIMO DE CARGA 11,7 TM, ALCANCE MÁXIMO HORIZONTAL 9,70 M, INCLUSIVE CAMINHÃO TOCO PBT 16.000 KG, POTÊNCIA DE 189 CV - IMPOSTOS E SEGUROS. AF_08/2015</t>
  </si>
  <si>
    <t xml:space="preserve">GUINDAUTO HIDRÁULICO, CAPACIDADE MÁXIMA DE CARGA 6200 KG, MOMENTO MÁXIMO DE CARGA 11,7 TM, ALCANCE MÁXIMO HORIZONTAL 9,70 M, INCLUSIVE CAMINHÃO TOCO PBT 16.000 KG, POTÊNCIA DE 189 CV - JUROS. AF_06/2014</t>
  </si>
  <si>
    <t xml:space="preserve">GUINDAUTO HIDRÁULICO, CAPACIDADE MÁXIMA DE CARGA 6200 KG, MOMENTO MÁXIMO DE CARGA 11,7 TM, ALCANCE MÁXIMO HORIZONTAL 9,70 M, INCLUSIVE CAMINHÃO TOCO PBT 16.000 KG, POTÊNCIA DE 189 CV - MANUTENÇÃO. AF_06/2014</t>
  </si>
  <si>
    <t xml:space="preserve">GUINDAUTO HIDRÁULICO, CAPACIDADE MÁXIMA DE CARGA 6200 KG, MOMENTO MÁXIMO DE CARGA 11,7 TM, ALCANCE MÁXIMO HORIZONTAL 9,70 M, INCLUSIVE CAMINHÃO TOCO PBT 16.000 KG, POTÊNCIA DE 189 CV - MATERIAIS NA OPERAÇÃO. AF_08/2015</t>
  </si>
  <si>
    <t xml:space="preserve">GUINDAUTO HIDRÁULICO, CAPACIDADE MÁXIMA DE CARGA 6200 KG, MOMENTO MÁXIMO DE CARGA 11,7 TM, ALCANCE MÁXIMO HORIZONTAL 9,70 M, INCLUSIVE CAMINHÃO TOCO PBT 16.000 KG, POTÊNCIA DE 189 CV E CESTA AÉREA COM ISOLAMENTO CLASSE C - MATERIAIS NA OPERAÇÃO. AF_01/2025</t>
  </si>
  <si>
    <t xml:space="preserve">GUINDAUTO HIDRÁULICO, CAPACIDADE MÁXIMA DE CARGA 6500 KG, MOMENTO MÁXIMO DE CARGA 5,8 TM, ALCANCE MÁXIMO HORIZONTAL 7,60 M, INCLUSIVE CAMINHÃO TOCO PBT 9.700 KG, POTÊNCIA DE 160 CV - DEPRECIAÇÃO. AF_08/2015</t>
  </si>
  <si>
    <t xml:space="preserve">GUINDAUTO HIDRÁULICO, CAPACIDADE MÁXIMA DE CARGA 6500 KG, MOMENTO MÁXIMO DE CARGA 5,8 TM, ALCANCE MÁXIMO HORIZONTAL 7,60 M, INCLUSIVE CAMINHÃO TOCO PBT 9.700 KG, POTÊNCIA DE 160 CV - IMPOSTOS E SEGUROS. AF_08/2015</t>
  </si>
  <si>
    <t xml:space="preserve">GUINDAUTO HIDRÁULICO, CAPACIDADE MÁXIMA DE CARGA 6500 KG, MOMENTO MÁXIMO DE CARGA 5,8 TM, ALCANCE MÁXIMO HORIZONTAL 7,60 M, INCLUSIVE CAMINHÃO TOCO PBT 9.700 KG, POTÊNCIA DE 160 CV - JUROS. AF_08/2015</t>
  </si>
  <si>
    <t xml:space="preserve">GUINDAUTO HIDRÁULICO, CAPACIDADE MÁXIMA DE CARGA 6500 KG, MOMENTO MÁXIMO DE CARGA 5,8 TM, ALCANCE MÁXIMO HORIZONTAL 7,60 M, INCLUSIVE CAMINHÃO TOCO PBT 9.700 KG, POTÊNCIA DE 160 CV - MANUTENÇÃO. AF_08/2015</t>
  </si>
  <si>
    <t xml:space="preserve">GUINDAUTO HIDRÁULICO, CAPACIDADE MÁXIMA DE CARGA 6500 KG, MOMENTO MÁXIMO DE CARGA 5,8 TM, ALCANCE MÁXIMO HORIZONTAL 7,60 M, INCLUSIVE CAMINHÃO TOCO PBT 9.700 KG, POTÊNCIA DE 160 CV - MATERIAIS NA OPERAÇÃO. AF_08/2015</t>
  </si>
  <si>
    <t xml:space="preserve">GUINDAUTO HIDRÁULICO, CAPACIDADE MÁXIMA DE CARGA 8500 KG, MOMENTO MÁXIMO DE CARGA 30,4 TM, ALCANCE MÁXIMO HORIZONTAL 14,30 M, INCLUSIVE CAMINHÃO TRUCADO PBT 23.000 KG, POTÊNCIA DE 256 CV E CARROCERIA FIXA ABERTA DE MADEIRA - DEPRECIAÇÃO. AF_05/2025</t>
  </si>
  <si>
    <t xml:space="preserve">GUINDAUTO HIDRÁULICO, CAPACIDADE MÁXIMA DE CARGA 8500 KG, MOMENTO MÁXIMO DE CARGA 30,4 TM, ALCANCE MÁXIMO HORIZONTAL 14,30 M, INCLUSIVE CAMINHÃO TRUCADO PBT 23.000 KG, POTÊNCIA DE 256 CV E CARROCERIA FIXA ABERTA DE MADEIRA - IMPOSTOS E SEGUROS. AF_05/2025</t>
  </si>
  <si>
    <t xml:space="preserve">GUINDAUTO HIDRÁULICO, CAPACIDADE MÁXIMA DE CARGA 8500 KG, MOMENTO MÁXIMO DE CARGA 30,4 TM, ALCANCE MÁXIMO HORIZONTAL 14,30 M, INCLUSIVE CAMINHÃO TRUCADO PBT 23.000 KG, POTÊNCIA DE 256 CV E CARROCERIA FIXA ABERTA DE MADEIRA - JUROS. AF_05/2025</t>
  </si>
  <si>
    <t xml:space="preserve">GUINDAUTO HIDRÁULICO, CAPACIDADE MÁXIMA DE CARGA 8500 KG, MOMENTO MÁXIMO DE CARGA 30,4 TM, ALCANCE MÁXIMO HORIZONTAL 14,30 M, INCLUSIVE CAMINHÃO TRUCADO PBT 23.000 KG, POTÊNCIA DE 256 CV E CARROCERIA FIXA ABERTA DE MADEIRA - MANUTENÇÃO. AF_05/2025</t>
  </si>
  <si>
    <t xml:space="preserve">GUINDAUTO HIDRÁULICO, CAPACIDADE MÁXIMA DE CARGA 8500 KG, MOMENTO MÁXIMO DE CARGA 30,4 TM, ALCANCE MÁXIMO HORIZONTAL 14,30 M, INCLUSIVE CAMINHÃO TRUCADO PBT 23.000 KG, POTÊNCIA DE 256 CV E CARROCERIA FIXA ABERTA DE MADEIRA - MATERIAIS NA OPERAÇÃO. AF_05/2025</t>
  </si>
  <si>
    <t xml:space="preserve">INVERSOR DE SOLDA MONOFÁSICO DE 160 A, POTÊNCIA DE 7000 W, TENSÃO DE 220 V, TURBO VENTILADO, PROTEÇÃO POR TERMOSTATO, PARA ELETRODOS DE 2,0 A 4,0 MM - DEPRECIAÇÃO. AF_06/2018</t>
  </si>
  <si>
    <t xml:space="preserve">INVERSOR DE SOLDA MONOFÁSICO DE 160 A, POTÊNCIA DE 7000 W, TENSÃO DE 220 V, TURBO VENTILADO, PROTEÇÃO POR TERMOSTATO, PARA ELETRODOS DE 2,0 A 4,0 MM - JUROS. AF_06/2018</t>
  </si>
  <si>
    <t xml:space="preserve">INVERSOR DE SOLDA MONOFÁSICO DE 160 A, POTÊNCIA DE 7000 W, TENSÃO DE 220 V, TURBO VENTILADO, PROTEÇÃO POR TERMOSTATO, PARA ELETRODOS DE 2,0 A 4,0 MM - MANUTENÇÃO. AF_06/2018</t>
  </si>
  <si>
    <t xml:space="preserve">INVERSOR DE SOLDA MONOFÁSICO DE 160 A, POTÊNCIA DE 7000 W, TENSÃO DE 220 V, TURBO VENTILADO, PROTEÇÃO POR TERMOSTATO, PARA ELETRODOS DE 2,0 A 4,0 MM - MATERIAIS NA OPERAÇÃO. AF_06/2018</t>
  </si>
  <si>
    <t xml:space="preserve">LAVADORA DE ALTA PRESSAO (LAVA-JATO) PARA AGUA FRIA, PRESSAO DE OPERACAO ENTRE 1400 E 1900 LIB/POL2, VAZAO MAXIMA ENTRE 400 E 700 L/H - DEPRECIAÇÃO. AF_05/2023</t>
  </si>
  <si>
    <t xml:space="preserve">LAVADORA DE ALTA PRESSAO (LAVA-JATO) PARA AGUA FRIA, PRESSAO DE OPERACAO ENTRE 1400 E 1900 LIB/POL2, VAZAO MAXIMA ENTRE 400 E 700 L/H - JUROS. AF_05/2023</t>
  </si>
  <si>
    <t xml:space="preserve">LAVADORA DE ALTA PRESSAO (LAVA-JATO) PARA AGUA FRIA, PRESSAO DE OPERACAO ENTRE 1400 E 1900 LIB/POL2, VAZAO MAXIMA ENTRE 400 E 700 L/H - MANUTENÇÃO. AF_05/2023</t>
  </si>
  <si>
    <t xml:space="preserve">LAVADORA DE ALTA PRESSAO (LAVA-JATO) PARA AGUA FRIA, PRESSAO DE OPERACAO ENTRE 1400 E 1900 LIB/POL2, VAZAO MAXIMA ENTRE 400 E 700 L/H - MATERIAIS NA OPERAÇÃO. AF_05/2023</t>
  </si>
  <si>
    <t xml:space="preserve">LIXADEIRA DE PAREDE, COM LED, POTÊNCIA 750 W, FREQUÊNCIA 60 HZ, VELOCIDADE 1000 A 2100 RPM, DIÂMETRO DA LIXA 225 MM - MATERIAIS NA OPERAÇÃO. AF_12/2022</t>
  </si>
  <si>
    <t xml:space="preserve">MANIPULADOR TELESCÓPICO, POTÊNCIA DE 85 HP, CAPACIDADE DE CARGA DE 3.500 KG, ALTURA MÁXIMA DE ELEVAÇÃO DE 12,3 M - DEPRECIAÇÃO. AF_05/2023</t>
  </si>
  <si>
    <t xml:space="preserve">MANIPULADOR TELESCÓPICO, POTÊNCIA DE 85 HP, CAPACIDADE DE CARGA DE 3.500 KG, ALTURA MÁXIMA DE ELEVAÇÃO DE 12,3 M - JUROS. AF_05/2023</t>
  </si>
  <si>
    <t xml:space="preserve">MANIPULADOR TELESCÓPICO, POTÊNCIA DE 85 HP, CAPACIDADE DE CARGA DE 3.500 KG, ALTURA MÁXIMA DE ELEVAÇÃO DE 12,3 M - MANUTENÇÃO. AF_05/2023</t>
  </si>
  <si>
    <t xml:space="preserve">MANIPULADOR TELESCÓPICO, POTÊNCIA DE 85 HP, CAPACIDADE DE CARGA DE 3.500 KG, ALTURA MÁXIMA DE ELEVAÇÃO DE 12,3 M - MATERIAIS NA OPERAÇÃO. AF_05/2023</t>
  </si>
  <si>
    <t xml:space="preserve">MARTELETE OU ROMPEDOR PNEUMÁTICO MANUAL, 28 KG, COM SILENCIADOR - DEPRECIAÇÃO. AF_07/2016</t>
  </si>
  <si>
    <t xml:space="preserve">MARTELETE OU ROMPEDOR PNEUMÁTICO MANUAL, 28 KG, COM SILENCIADOR - JUROS. AF_07/2016</t>
  </si>
  <si>
    <t xml:space="preserve">MARTELETE OU ROMPEDOR PNEUMÁTICO MANUAL, 28 KG, COM SILENCIADOR - MANUTENÇÃO. AF_07/2016</t>
  </si>
  <si>
    <t xml:space="preserve">MARTELETE PERFURADOR/ ROMPEDOR ELÉTRICO, POTÊNCIA 800 W, 220 V - MATERIAIS NA OPERAÇÃO. AF_05/2023</t>
  </si>
  <si>
    <t xml:space="preserve">MARTELO DEMOLIDOR ELÉTRICO, COM POTÊNCIA DE 2.000 W, 1.000 IMPACTOS POR MINUTO, PESO DE 30 KG - DEPRECIAÇÃO. AF_01/2021</t>
  </si>
  <si>
    <t xml:space="preserve">MARTELO DEMOLIDOR ELÉTRICO, COM POTÊNCIA DE 2.000 W, 1.000 IMPACTOS POR MINUTO, PESO DE 30 KG - JUROS. AF_01/2021</t>
  </si>
  <si>
    <t xml:space="preserve">MARTELO DEMOLIDOR ELÉTRICO, COM POTÊNCIA DE 2.000 W, 1.000 IMPACTOS POR MINUTO, PESO DE 30 KG - MANUTENÇÃO. AF_01/2021</t>
  </si>
  <si>
    <t xml:space="preserve">MARTELO DEMOLIDOR ELÉTRICO, COM POTÊNCIA DE 2.000 W, 1.000 IMPACTOS POR MINUTO, PESO DE 30 KG - MATERIAIS NA OPERAÇÃO. AF_01/2021</t>
  </si>
  <si>
    <t xml:space="preserve">MARTELO DEMOLIDOR PNEUMÁTICO MANUAL, 32 KG - DEPRECIAÇÃO. AF_09/2016</t>
  </si>
  <si>
    <t xml:space="preserve">MARTELO DEMOLIDOR PNEUMÁTICO MANUAL, 32 KG - JUROS. AF_09/2016</t>
  </si>
  <si>
    <t xml:space="preserve">MARTELO DEMOLIDOR PNEUMÁTICO MANUAL, 32 KG - MANUTENÇÃO. AF_09/2016</t>
  </si>
  <si>
    <t xml:space="preserve">MARTELO PERFURADOR PNEUMÁTICO MANUAL, HASTE 19 X 108 MM, *11* KG - DEPRECIAÇÃO. AF_02/2025</t>
  </si>
  <si>
    <t xml:space="preserve">MARTELO PERFURADOR PNEUMÁTICO MANUAL, HASTE 19 X 108 MM, *11* KG - JUROS. AF_02/2025</t>
  </si>
  <si>
    <t xml:space="preserve">MARTELO PERFURADOR PNEUMÁTICO MANUAL, HASTE 19 X 108 MM, *11* KG - MANUTENÇÃO. AF_02/2025</t>
  </si>
  <si>
    <t xml:space="preserve">MINI GUINDASTE ARANHA SOBRE ESTEIRAS E LANCA TELESCÓPICA, CAPACIDADE MÁXIMA DE CARGA 3,0 TON, RAIO MÁXIMO DE TRABALHO 8,25 M, ALTURA DE LANÇA DO SOLO 9,2 M, 55 M DE CABO DE AÇO 8 MM, MOTOR ELÉTRICO 220/380 VOLTS - MATERIAIS NA OPERAÇÃO. AF_03/2022</t>
  </si>
  <si>
    <t xml:space="preserve">MINICARREGADEIRA SOBRE RODAS POTENCIA 47HP CAPACIDADE OPERACAO 646 KG, COM VASSOURA MECÂNICA ACOPLADA - DEPRECIAÇÃO. AF_03/2017</t>
  </si>
  <si>
    <t xml:space="preserve">MINICARREGADEIRA SOBRE RODAS POTENCIA 47HP CAPACIDADE OPERACAO 646 KG, COM VASSOURA MECÂNICA ACOPLADA - JUROS. AF_03/2017</t>
  </si>
  <si>
    <t xml:space="preserve">MINICARREGADEIRA SOBRE RODAS POTENCIA 47HP CAPACIDADE OPERACAO 646 KG, COM VASSOURA MECÂNICA ACOPLADA - MANUTENÇÃO. AF_03/2017</t>
  </si>
  <si>
    <t xml:space="preserve">MINICARREGADEIRA SOBRE RODAS POTENCIA 47HP CAPACIDADE OPERACAO 646 KG, COM VASSOURA MECÂNICA ACOPLADA - MATERIAIS NA OPERAÇÃO. AF_03/2017</t>
  </si>
  <si>
    <t xml:space="preserve">MINICARREGADEIRA SOBRE RODAS, POTÊNCIA LÍQUIDA DE 47 HP, CAPACIDADE NOMINAL DE OPERAÇÃO DE 646 KG - DEPRECIAÇÃO. AF_06/2015</t>
  </si>
  <si>
    <t xml:space="preserve">MINICARREGADEIRA SOBRE RODAS, POTÊNCIA LÍQUIDA DE 47 HP, CAPACIDADE NOMINAL DE OPERAÇÃO DE 646 KG - JUROS. AF_06/2015</t>
  </si>
  <si>
    <t xml:space="preserve">MINICARREGADEIRA SOBRE RODAS, POTÊNCIA LÍQUIDA DE 47 HP, CAPACIDADE NOMINAL DE OPERAÇÃO DE 646 KG - MANUTENÇÃO. AF_06/2015</t>
  </si>
  <si>
    <t xml:space="preserve">MINICARREGADEIRA SOBRE RODAS, POTÊNCIA LÍQUIDA DE 47 HP, CAPACIDADE NOMINAL DE OPERAÇÃO DE 646 KG - MATERIAIS NA OPERAÇÃO. AF_06/2015</t>
  </si>
  <si>
    <t xml:space="preserve">MINIESCAVADEIRA SOBRE ESTEIRAS, POTÊNCIA LÍQUIDA DE *30* HP, PESO OPERACIONAL DE *3.500* KG - DEPRECIAÇÃO. AF_04/2017</t>
  </si>
  <si>
    <t xml:space="preserve">MINIESCAVADEIRA SOBRE ESTEIRAS, POTÊNCIA LÍQUIDA DE *30* HP, PESO OPERACIONAL DE *3.500* KG - JUROS. AF_04/2017</t>
  </si>
  <si>
    <t xml:space="preserve">MINIESCAVADEIRA SOBRE ESTEIRAS, POTÊNCIA LÍQUIDA DE *30* HP, PESO OPERACIONAL DE *3.500* KG - MANUTENÇÃO. AF_04/2017</t>
  </si>
  <si>
    <t xml:space="preserve">MINIESCAVADEIRA SOBRE ESTEIRAS, POTÊNCIA LÍQUIDA DE *30* HP, PESO OPERACIONAL DE *3.500* KG - MATERIAIS NA OPERAÇÃO. AF_04/2017</t>
  </si>
  <si>
    <t xml:space="preserve">MISTURADOR DE ARGAMASSA, EIXO HORIZONTAL, CAPACIDADE DE MISTURA 160 KG, MOTOR ELÉTRICO POTÊNCIA 3 CV - DEPRECIAÇÃO. AF_05/2023</t>
  </si>
  <si>
    <t xml:space="preserve">MISTURADOR DE ARGAMASSA, EIXO HORIZONTAL, CAPACIDADE DE MISTURA 160 KG, MOTOR ELÉTRICO POTÊNCIA 3 CV - JUROS. AF_05/2023</t>
  </si>
  <si>
    <t xml:space="preserve">MISTURADOR DE ARGAMASSA, EIXO HORIZONTAL, CAPACIDADE DE MISTURA 160 KG, MOTOR ELÉTRICO POTÊNCIA 3 CV - MANUTENÇÃO. AF_05/2023</t>
  </si>
  <si>
    <t xml:space="preserve">MISTURADOR DE ARGAMASSA, EIXO HORIZONTAL, CAPACIDADE DE MISTURA 160 KG, MOTOR ELÉTRICO POTÊNCIA 3 CV - MATERIAIS NA OPERAÇÃO. AF_05/2023</t>
  </si>
  <si>
    <t xml:space="preserve">MISTURADOR DE ARGAMASSA, EIXO HORIZONTAL, CAPACIDADE DE MISTURA 300 KG, MOTOR ELÉTRICO POTÊNCIA 5 CV - DEPRECIAÇÃO. AF_05/2023</t>
  </si>
  <si>
    <t xml:space="preserve">MISTURADOR DE ARGAMASSA, EIXO HORIZONTAL, CAPACIDADE DE MISTURA 300 KG, MOTOR ELÉTRICO POTÊNCIA 5 CV - JUROS. AF_05/2023</t>
  </si>
  <si>
    <t xml:space="preserve">MISTURADOR DE ARGAMASSA, EIXO HORIZONTAL, CAPACIDADE DE MISTURA 300 KG, MOTOR ELÉTRICO POTÊNCIA 5 CV - MANUTENÇÃO. AF_05/2023</t>
  </si>
  <si>
    <t xml:space="preserve">MISTURADOR DE ARGAMASSA, EIXO HORIZONTAL, CAPACIDADE DE MISTURA 300 KG, MOTOR ELÉTRICO POTÊNCIA 5 CV - MATERIAIS NA OPERAÇÃO. AF_05/2023</t>
  </si>
  <si>
    <t xml:space="preserve">MISTURADOR DE ARGAMASSA, EIXO HORIZONTAL, CAPACIDADE DE MISTURA 600 KG, MOTOR ELÉTRICO POTÊNCIA 7,5 CV - DEPRECIAÇÃO. AF_05/2023</t>
  </si>
  <si>
    <t xml:space="preserve">MISTURADOR DE ARGAMASSA, EIXO HORIZONTAL, CAPACIDADE DE MISTURA 600 KG, MOTOR ELÉTRICO POTÊNCIA 7,5 CV - JUROS. AF_05/2023</t>
  </si>
  <si>
    <t xml:space="preserve">MISTURADOR DE ARGAMASSA, EIXO HORIZONTAL, CAPACIDADE DE MISTURA 600 KG, MOTOR ELÉTRICO POTÊNCIA 7,5 CV - MANUTENÇÃO. AF_05/2023</t>
  </si>
  <si>
    <t xml:space="preserve">MISTURADOR DE ARGAMASSA, EIXO HORIZONTAL, CAPACIDADE DE MISTURA 600 KG, MOTOR ELÉTRICO POTÊNCIA 7,5 CV - MATERIAIS NA OPERAÇÃO. AF_05/2023</t>
  </si>
  <si>
    <t xml:space="preserve">MISTURADOR DUPLO HORIZONTAL DE ALTA TURBULÊNCIA, CAPACIDADE / VOLUME 2 X 500 LITROS, MOTORES ELÉTRICOS MÍNIMO 5 CV CADA, PARA NATA CIMENTO, ARGAMASSA E OUTROS - DEPRECIAÇÃO. AF_06/2015</t>
  </si>
  <si>
    <t xml:space="preserve">MISTURADOR DUPLO HORIZONTAL DE ALTA TURBULÊNCIA, CAPACIDADE / VOLUME 2 X 500 LITROS, MOTORES ELÉTRICOS MÍNIMO 5 CV CADA, PARA NATA CIMENTO, ARGAMASSA E OUTROS - JUROS. AF_06/2015</t>
  </si>
  <si>
    <t xml:space="preserve">MISTURADOR DUPLO HORIZONTAL DE ALTA TURBULÊNCIA, CAPACIDADE / VOLUME 2 X 500 LITROS, MOTORES ELÉTRICOS MÍNIMO 5 CV CADA, PARA NATA CIMENTO, ARGAMASSA E OUTROS - MANUTENÇÃO. AF_06/2015</t>
  </si>
  <si>
    <t xml:space="preserve">MISTURADOR DUPLO HORIZONTAL DE ALTA TURBULÊNCIA, CAPACIDADE / VOLUME 2 X 500 LITROS, MOTORES ELÉTRICOS MÍNIMO 5 CV CADA, PARA NATA CIMENTO, ARGAMASSA E OUTROS - MATERIAIS NA OPERAÇÃO. AF_06/2015</t>
  </si>
  <si>
    <t xml:space="preserve">MISTURADOR PARA PREPARO DE LAMA ESTABILIZANTE COM CAPACIDADE DE *4000* L, COM BOMBA CENTRÍFUGA 5,5 HP A 23,07 HP, PARA SISTEMA DE FURO DIRECIONAL - MATERIAIS NA OPERAÇÃO. AF_05/2023</t>
  </si>
  <si>
    <t xml:space="preserve">MOTOBOMBA CENTRÍFUGA, MOTOR A GASOLINA, POTÊNCIA 5,42 HP, BOCAIS 1 1/2" X 1", DIÂMETRO ROTOR 143 MM HM/Q = 6 MCA / 16,8 M3/H A 38 MCA / 6,6 M3/H - DEPRECIAÇÃO. AF_06/2014</t>
  </si>
  <si>
    <t xml:space="preserve">MOTOBOMBA CENTRÍFUGA, MOTOR A GASOLINA, POTÊNCIA 5,42 HP, BOCAIS 1 1/2" X 1", DIÂMETRO ROTOR 143 MM HM/Q = 6 MCA / 16,8 M3/H A 38 MCA / 6,6 M3/H - JUROS. AF_06/2014</t>
  </si>
  <si>
    <t xml:space="preserve">MOTOBOMBA CENTRÍFUGA, MOTOR A GASOLINA, POTÊNCIA 5,42 HP, BOCAIS 1 1/2" X 1", DIÂMETRO ROTOR 143 MM HM/Q = 6 MCA / 16,8 M3/H A 38 MCA / 6,6 M3/H - MANUTENÇÃO. AF_06/2014</t>
  </si>
  <si>
    <t xml:space="preserve">MOTOBOMBA CENTRÍFUGA, MOTOR A GASOLINA, POTÊNCIA 5,42 HP, BOCAIS 1 1/2" X 1", DIÂMETRO ROTOR 143 MM HM/Q = 6 MCA / 16,8 M3/H A 38 MCA / 6,6 M3/H - MATERIAIS NA OPERAÇÃO. AF_06/2014</t>
  </si>
  <si>
    <t xml:space="preserve">MOTOBOMBA TRASH (PARA ÁGUA SUJA) AUTO ESCORVANTE, MOTOR GASOLINA DE 6,41 HP, DIÂMETROS DE SUCÇÃO X RECALQUE: 3" X 3", HM/Q = 10 MCA / 60 M3/H A 23 MCA / 0 M3/H - DEPRECIAÇÃO. AF_10/2014</t>
  </si>
  <si>
    <t xml:space="preserve">MOTOBOMBA TRASH (PARA ÁGUA SUJA) AUTO ESCORVANTE, MOTOR GASOLINA DE 6,41 HP, DIÂMETROS DE SUCÇÃO X RECALQUE: 3" X 3", HM/Q = 10 MCA / 60 M3/H A 23 MCA / 0 M3/H - JUROS. AF_10/2014</t>
  </si>
  <si>
    <t xml:space="preserve">MOTOBOMBA TRASH (PARA ÁGUA SUJA) AUTO ESCORVANTE, MOTOR GASOLINA DE 6,41 HP, DIÂMETROS DE SUCÇÃO X RECALQUE: 3" X 3", HM/Q = 10 MCA / 60 M3/H A 23 MCA / 0 M3/H - MANUTENÇÃO. AF_10/2014</t>
  </si>
  <si>
    <t xml:space="preserve">MOTOBOMBA TRASH (PARA ÁGUA SUJA) AUTO ESCORVANTE, MOTOR GASOLINA DE 6,41 HP, DIÂMETROS DE SUCÇÃO X RECALQUE: 3" X 3", HM/Q = 10 MCA / 60 M3/H A 23 MCA / 0 M3/H - MATERIAIS NA OPERAÇÃO. AF_10/2014</t>
  </si>
  <si>
    <t xml:space="preserve">MOTONIVELADORA POTÊNCIA BÁSICA LÍQUIDA (PRIMEIRA MARCHA) 125 HP, PESO BRUTO 13032 KG, LARGURA DA LÂMINA DE 3,7 M - DEPRECIAÇÃO. AF_06/2014</t>
  </si>
  <si>
    <t xml:space="preserve">MOTONIVELADORA POTÊNCIA BÁSICA LÍQUIDA (PRIMEIRA MARCHA) 125 HP, PESO BRUTO 13032 KG, LARGURA DA LÂMINA DE 3,7 M - JUROS. AF_06/2014</t>
  </si>
  <si>
    <t xml:space="preserve">MOTONIVELADORA POTÊNCIA BÁSICA LÍQUIDA (PRIMEIRA MARCHA) 125 HP, PESO BRUTO 13032 KG, LARGURA DA LÂMINA DE 3,7 M - MANUTENÇÃO. AF_06/2014</t>
  </si>
  <si>
    <t xml:space="preserve">MOTONIVELADORA POTÊNCIA BÁSICA LÍQUIDA (PRIMEIRA MARCHA) 125 HP, PESO BRUTO 13032 KG, LARGURA DA LÂMINA DE 3,7 M - MATERIAIS NA OPERAÇÃO. AF_06/2014</t>
  </si>
  <si>
    <t xml:space="preserve">MÁQUINA DEMARCADORA DE FAIXA DE TRÁFEGO À FRIO, AUTOPROPELIDA, POTÊNCIA 38 HP - DEPRECIAÇÃO. AF_07/2016</t>
  </si>
  <si>
    <t xml:space="preserve">MÁQUINA DEMARCADORA DE FAIXA DE TRÁFEGO À FRIO, AUTOPROPELIDA, POTÊNCIA 38 HP - JUROS. AF_07/2016</t>
  </si>
  <si>
    <t xml:space="preserve">MÁQUINA DEMARCADORA DE FAIXA DE TRÁFEGO À FRIO, AUTOPROPELIDA, POTÊNCIA 38 HP - MANUTENÇÃO. AF_07/2016</t>
  </si>
  <si>
    <t xml:space="preserve">MÁQUINA DEMARCADORA DE FAIXA DE TRÁFEGO À FRIO, AUTOPROPELIDA, POTÊNCIA 38 HP - MATERIAIS NA OPERAÇÃO. AF_07/2016</t>
  </si>
  <si>
    <t xml:space="preserve">MÁQUINA DEMARCADORA DE FAIXA DE TRÁFEGO À FRIO, TRAÇÃO MANUAL, 4 CV, PRESSÃO MAX 3300 PSI, TANQUE 20 L - MATERIAIS NA OPERAÇÃO. AF_06/2021</t>
  </si>
  <si>
    <t xml:space="preserve">MÁQUINA EXTRUSORA DE CONCRETO PARA GUIAS E SARJETAS, MOTOR A DIESEL, POTÊNCIA 14 CV - DEPRECIAÇÃO. AF_12/2015</t>
  </si>
  <si>
    <t xml:space="preserve">MÁQUINA EXTRUSORA DE CONCRETO PARA GUIAS E SARJETAS, MOTOR A DIESEL, POTÊNCIA 14 CV - JUROS. AF_12/2015</t>
  </si>
  <si>
    <t xml:space="preserve">MÁQUINA EXTRUSORA DE CONCRETO PARA GUIAS E SARJETAS, MOTOR A DIESEL, POTÊNCIA 14 CV - MANUTENÇÃO. AF_12/2015</t>
  </si>
  <si>
    <t xml:space="preserve">MÁQUINA EXTRUSORA DE CONCRETO PARA GUIAS E SARJETAS, MOTOR A DIESEL, POTÊNCIA 14 CV - MATERIAIS NA OPERAÇÃO. AF_12/2015</t>
  </si>
  <si>
    <t xml:space="preserve">MÁQUINA FORMER DOBRAS DIVERSAS: 220V/380V TRIFÁSICO OU MONOFÁSICO, CAPACIDADE 0,5-1,27MM, MOTOR 2CV - MATERIAIS NA OPERAÇÃO. AF_05/2023</t>
  </si>
  <si>
    <t xml:space="preserve">MÁQUINA JATO DE PRESSAO PORTÁTIL, CAMARA DE 1 SAIDA, CAPACIDADE 280 L, DIAMETRO 670 MM, BICO DE JATO CURTO VENTURI DE 5/16", MANGUEIRA DE 1" COM COMPRESSOR DE AR REBOCÁVEL 189 PCM E MOTOR DIESEL 63 CV - DEPRECIAÇÃO. AF_05/2023</t>
  </si>
  <si>
    <t xml:space="preserve">MÁQUINA JATO DE PRESSAO PORTÁTIL, CAMARA DE 1 SAIDA, CAPACIDADE 280 L, DIAMETRO 670 MM, BICO DE JATO CURTO VENTURI DE 5/16", MANGUEIRA DE 1" COM COMPRESSOR DE AR REBOCÁVEL 189 PCM E MOTOR DIESEL 63 CV - JUROS. AF_05/2023</t>
  </si>
  <si>
    <t xml:space="preserve">MÁQUINA JATO DE PRESSAO PORTÁTIL, CAMARA DE 1 SAIDA, CAPACIDADE 280 L, DIAMETRO 670 MM, BICO DE JATO CURTO VENTURI DE 5/16", MANGUEIRA DE 1" COM COMPRESSOR DE AR REBOCÁVEL 189 PCM E MOTOR DIESEL 63 CV - MANUTENÇÃO. AF_05/2023</t>
  </si>
  <si>
    <t xml:space="preserve">MÁQUINA JATO DE PRESSAO PORTÁTIL, CAMARA DE 1 SAIDA, CAPACIDADE 280 L, DIAMETRO 670 MM, BICO DE JATO CURTO VENTURI DE 5/16", MANGUEIRA DE 1" COM COMPRESSOR DE AR REBOCÁVEL 189 PCM E MOTOR DIESEL 63 CV - MATERIAIS NA OPERAÇÃO. AF_05/2023</t>
  </si>
  <si>
    <t xml:space="preserve">MÁQUINA METALEIRA UNIVERSAL MODELO IW 110/180 BTD - MATERIAIS NA OPERAÇÃO. AF_05/2023</t>
  </si>
  <si>
    <t xml:space="preserve">MÁQUINA PARA SOLDA POR ELETROFUSÃO PARA TUBOS DE POLIETILENO DE ALTA DENSIDADE (PEAD) COM DIÂMETRO EXTERNO DE 20 A 1600 MM, POTÊNCIA DE 3500 W - MATERIAIS NA OPERAÇÃO. AF_05/2023</t>
  </si>
  <si>
    <t xml:space="preserve">MÁQUINA PARA SOLDA POR ELETROFUSÃO PARA TUBOS DE POLIETILENO DE ALTA DENSIDADE (PEAD) COM DIÂMETRO EXTERNO DE 20 A 800 MM, POTÊNCIA ENTRE 2750 E 3000 W - MATERIAIS NA OPERAÇÃO. AF_05/2023</t>
  </si>
  <si>
    <t xml:space="preserve">MÁQUINA PARA SOLDA POR TERMOFUSÃO PARA TUBOS DE POLIETILENO DE ALTA DENSIDADE (PEAD) COM DIÂMETRO EXTERNO DE 315 A 630 MM, POTÊNCIA ENTRE 8000 E 12350 W - MATERIAIS NA OPERAÇÃO. AF_05/2023</t>
  </si>
  <si>
    <t xml:space="preserve">MÁQUINA PARA SOLDA POR TERMOFUSÃO PARA TUBOS DE POLIETILENO DE ALTA DENSIDADE (PEAD) COM DIÂMETRO EXTERNO DE 710 A 1200 MM, POTÊNCIA ENTRE 16000 E 29500 W - MATERIAIS NA OPERAÇÃO. AF_05/2023</t>
  </si>
  <si>
    <t xml:space="preserve">MÁQUINA PARA SOLDA POR TERMOFUSÃO PARA TUBOS DE POLIETILENO DE ALTA DENSIDADE (PEAD) COM DIÂMETRO EXTERNO DE 90 A 315 MM, POTÊNCIA ENTRE 2500 E 5350 W - MATERIAIS NA OPERAÇÃO. AF_05/2023</t>
  </si>
  <si>
    <t xml:space="preserve">MÁQUINA SOLDA ARCO COM PISTOLA DE SOLDAGEM PARA STUD BOLT DE 5 MM A 22 MM - MATERIAIS NA OPERAÇÃO. AF_05/2023</t>
  </si>
  <si>
    <t xml:space="preserve">PENEIRA ROTATIVA COM MOTOR ELÉTRICO MONOFÁSICO DE *0,5 A 1,0* CV, CILINDRO COM DIÂMETRO DE *0,48 A 0,85* M E COMPRIMENTO DE *1,0 A 1,65* M - MATERIAIS NA OPERAÇÃO. AF_11/2025</t>
  </si>
  <si>
    <t xml:space="preserve">PENEIRA ROTATIVA COM MOTOR ELÉTRICO TRIFÁSICO DE 2 CV, CILINDRO DE 1 M X 0,60 M, COM FUROS DE 3,17 MM - DEPRECIAÇÃO. AF_05/2023</t>
  </si>
  <si>
    <t xml:space="preserve">PENEIRA ROTATIVA COM MOTOR ELÉTRICO TRIFÁSICO DE 2 CV, CILINDRO DE 1 M X 0,60 M, COM FUROS DE 3,17 MM - JUROS. AF_05/2023</t>
  </si>
  <si>
    <t xml:space="preserve">PENEIRA ROTATIVA COM MOTOR ELÉTRICO TRIFÁSICO DE 2 CV, CILINDRO DE 1 M X 0,60 M, COM FUROS DE 3,17 MM - MANUTENÇÃO. AF_05/2023</t>
  </si>
  <si>
    <t xml:space="preserve">PENEIRA ROTATIVA COM MOTOR ELÉTRICO TRIFÁSICO DE 2 CV, CILINDRO DE 1 M X 0,60 M, COM FUROS DE 3,17 MM - MATERIAIS NA OPERAÇÃO. AF_05/2023</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</si>
  <si>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</si>
  <si>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PERFURATRIZ COM TORRE METÁLICA PARA EXECUÇÃO DE ESTACA HÉLICE CONTÍNUA, PROFUNDIDADE MÁXIMA DE 30 M, DIÂMETRO MÁXIMO DE 800 MM, POTÊNCIA INSTALADA DE 268 HP, MESA ROTATIVA COM TORQUE MÁXIMO DE 170 KNM - JUROS. AF_06/2015</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</si>
  <si>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</si>
  <si>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</si>
  <si>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</si>
  <si>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PERFURATRIZ COM TORRE METÁLICA PARA EXECUÇÃO DE ESTACA HÉLICE CONTÍNUA, PROFUNDIDADE MÁXIMA DE 32 M, DIÂMETRO MÁXIMO DE 1000 MM, POTÊNCIA INSTALADA DE 350 HP, MESA ROTATIVA COM TORQUE MÁXIMO DE 263 KNM - JUROS. AF_01/2016</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</si>
  <si>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</si>
  <si>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</si>
  <si>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PERFURATRIZ DE COROA DIAMANTADA PARA CONCRETO, DIÂMETRO ATÉ 250 MM, MOTOR ELÉTRICO 220 V, POTÊNCIA 2.500 W - DEPRECIAÇÃO. AF_05/2023</t>
  </si>
  <si>
    <t xml:space="preserve">PERFURATRIZ DE COROA DIAMANTADA PARA CONCRETO, DIÂMETRO ATÉ 250 MM, MOTOR ELÉTRICO 220 V, POTÊNCIA 2.500 W - JUROS. AF_05/2023</t>
  </si>
  <si>
    <t xml:space="preserve">PERFURATRIZ DE COROA DIAMANTADA PARA CONCRETO, DIÂMETRO ATÉ 250 MM, MOTOR ELÉTRICO 220 V, POTÊNCIA 2.500 W - MANUTENÇÃO. AF_05/2023</t>
  </si>
  <si>
    <t xml:space="preserve">PERFURATRIZ DE COROA DIAMANTADA PARA CONCRETO, DIÂMETRO ATÉ 250 MM, MOTOR ELÉTRICO 220 V, POTÊNCIA 2.500 W - MATERIAIS NA OPERAÇÃO. AF_05/2023</t>
  </si>
  <si>
    <t xml:space="preserve">PERFURATRIZ HIDRÁULICA SOBRE CAMINHÃO COM TRADO CURTO ACOPLADO, PROFUNDIDADE MÁXIMA DE 20 M, DIÂMETRO MÁXIMO DE 1500 MM, POTÊNCIA INSTALADA DE 137 HP, MESA ROTATIVA COM TORQUE MÁXIMO DE 30 KNM - DEPRECIAÇÃO. AF_06/2015</t>
  </si>
  <si>
    <t xml:space="preserve">PERFURATRIZ HIDRÁULICA SOBRE CAMINHÃO COM TRADO CURTO ACOPLADO, PROFUNDIDADE MÁXIMA DE 20 M, DIÂMETRO MÁXIMO DE 1500 MM, POTÊNCIA INSTALADA DE 137 HP, MESA ROTATIVA COM TORQUE MÁXIMO DE 30 KNM - IMPOSTOS E SEGUROS. AF_06/2015</t>
  </si>
  <si>
    <t xml:space="preserve">PERFURATRIZ HIDRÁULICA SOBRE CAMINHÃO COM TRADO CURTO ACOPLADO, PROFUNDIDADE MÁXIMA DE 20 M, DIÂMETRO MÁXIMO DE 1500 MM, POTÊNCIA INSTALADA DE 137 HP, MESA ROTATIVA COM TORQUE MÁXIMO DE 30 KNM - JUROS. AF_06/2015</t>
  </si>
  <si>
    <t xml:space="preserve">PERFURATRIZ HIDRÁULICA SOBRE CAMINHÃO COM TRADO CURTO ACOPLADO, PROFUNDIDADE MÁXIMA DE 20 M, DIÂMETRO MÁXIMO DE 1500 MM, POTÊNCIA INSTALADA DE 137 HP, MESA ROTATIVA COM TORQUE MÁXIMO DE 30 KNM - MANUTENÇÃO. AF_06/2015</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</si>
  <si>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</si>
  <si>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PERFURATRIZ HIDRÁULICA SOBRE ESTEIRA, TORQUE MÁXIMO 161 KNM, PROFUNDIDADE MÁXIMA 54 M, DIÂMETRO MÁXIMO 1500 MM, POTÊNCIA MOTOR 268 HP - DEPRECIAÇÃO. AF_04/2019</t>
  </si>
  <si>
    <t xml:space="preserve">PERFURATRIZ HIDRÁULICA SOBRE ESTEIRA, TORQUE MÁXIMO 161 KNM, PROFUNDIDADE MÁXIMA 54 M, DIÂMETRO MÁXIMO 1500 MM, POTÊNCIA MOTOR 268 HP - JUROS. AF_04/2019</t>
  </si>
  <si>
    <t xml:space="preserve">PERFURATRIZ HIDRÁULICA SOBRE ESTEIRA, TORQUE MÁXIMO 161 KNM, PROFUNDIDADE MÁXIMA 54 M, DIÂMETRO MÁXIMO 1500 MM, POTÊNCIA MOTOR 268 HP - MANUTENÇÃO. AF_04/2019</t>
  </si>
  <si>
    <t xml:space="preserve">PERFURATRIZ HIDRÁULICA SOBRE ESTEIRA, TORQUE MÁXIMO 161 KNM, PROFUNDIDADE MÁXIMA 54 M, DIÂMETRO MÁXIMO 1500 MM, POTÊNCIA MOTOR 268 HP - MATERIAIS NA OPERAÇÃO. AF_04/2019</t>
  </si>
  <si>
    <t xml:space="preserve">PERFURATRIZ HIDRÁULICA SOBRE ESTEIRA, TORQUE MÁXIMO 98 KNM, PROFUNDIDADE MÁXIMA 25 M, DIÂMETRO MÁXIMO 115 MM, POTÊNCIA MOTOR 190 HP - DEPRECIAÇÃO. AF_02/2021</t>
  </si>
  <si>
    <t xml:space="preserve">PERFURATRIZ HIDRÁULICA SOBRE ESTEIRA, TORQUE MÁXIMO 98 KNM, PROFUNDIDADE MÁXIMA 25 M, DIÂMETRO MÁXIMO 115 MM, POTÊNCIA MOTOR 190 HP - JUROS. AF_02/2021</t>
  </si>
  <si>
    <t xml:space="preserve">PERFURATRIZ HIDRÁULICA SOBRE ESTEIRA, TORQUE MÁXIMO 98 KNM, PROFUNDIDADE MÁXIMA 25 M, DIÂMETRO MÁXIMO 115 MM, POTÊNCIA MOTOR 190 HP - MANUTENÇÃO. AF_02/2021</t>
  </si>
  <si>
    <t xml:space="preserve">PERFURATRIZ HIDRÁULICA SOBRE ESTEIRA, TORQUE MÁXIMO 98 KNM, PROFUNDIDADE MÁXIMA 25 M, DIÂMETRO MÁXIMO 115 MM, POTÊNCIA MOTOR 190 HP - MATERIAIS NA OPERAÇÃO. AF_02/2021</t>
  </si>
  <si>
    <t xml:space="preserve">PERFURATRIZ MANUAL, TORQUE MÁXIMO 83 N.M, POTÊNCIA 5 CV, COM DIÂMETRO MÁXIMO 4" - DEPRECIAÇÃO. AF_06/2015</t>
  </si>
  <si>
    <t xml:space="preserve">PERFURATRIZ MANUAL, TORQUE MÁXIMO 83 N.M, POTÊNCIA 5 CV, COM DIÂMETRO MÁXIMO 4" - JUROS. AF_06/2015</t>
  </si>
  <si>
    <t xml:space="preserve">PERFURATRIZ MANUAL, TORQUE MÁXIMO 83 N.M, POTÊNCIA 5 CV, COM DIÂMETRO MÁXIMO 4" - MANUTENÇÃO. AF_06/2015</t>
  </si>
  <si>
    <t xml:space="preserve">PERFURATRIZ MANUAL, TORQUE MÁXIMO 83 N.M, POTÊNCIA 5 CV, COM DIÂMETRO MÁXIMO 4" - MATERIAIS NA OPERAÇÃO. AF_06/2015</t>
  </si>
  <si>
    <t xml:space="preserve">PERFURATRIZ PARA EXECUÇÃO DE ESTACAS SECANTES, TIPO HÉLICE CONTÍNUA COM CABEÇOTE DUPLO E TUBO METÁLICO - DEPRECIAÇÃO. AF_04/2019</t>
  </si>
  <si>
    <t xml:space="preserve">PERFURATRIZ PARA EXECUÇÃO DE ESTACAS SECANTES, TIPO HÉLICE CONTÍNUA COM CABEÇOTE DUPLO E TUBO METÁLICO - JUROS. AF_04/2019</t>
  </si>
  <si>
    <t xml:space="preserve">PERFURATRIZ PARA EXECUÇÃO DE ESTACAS SECANTES, TIPO HÉLICE CONTÍNUA COM CABEÇOTE DUPLO E TUBO METÁLICO - MANUTENÇÃO. AF_04/2019</t>
  </si>
  <si>
    <t xml:space="preserve">PERFURATRIZ PARA EXECUÇÃO DE ESTACAS SECANTES, TIPO HÉLICE CONTÍNUA COM CABEÇOTE DUPLO E TUBO METÁLICO - MATERIAIS NA OPERAÇÃO. AF_04/2019</t>
  </si>
  <si>
    <t xml:space="preserve">PERFURATRIZ PARA FURO DIRECIONAL HORIZONTAL (HDD) COM CAPACIDADE ATÉ 89 KN, POTÊNCIA 24,8 HP A 80 HP (INCLUSO FERRAMENTAS E LOCALIZADOR) - DEPRECIAÇÃO. AF_05/2023</t>
  </si>
  <si>
    <t xml:space="preserve">PERFURATRIZ PARA FURO DIRECIONAL HORIZONTAL (HDD) COM CAPACIDADE ATÉ 89 KN, POTÊNCIA 24,8 HP A 80 HP (INCLUSO FERRAMENTAS E LOCALIZADOR) - JUROS. AF_05/2023</t>
  </si>
  <si>
    <t xml:space="preserve">PERFURATRIZ PARA FURO DIRECIONAL HORIZONTAL (HDD) COM CAPACIDADE ATÉ 89 KN, POTÊNCIA 24,8 HP A 80 HP (INCLUSO FERRAMENTAS E LOCALIZADOR) - MANUTENÇÃO. AF_05/2023</t>
  </si>
  <si>
    <t xml:space="preserve">PERFURATRIZ PARA FURO DIRECIONAL HORIZONTAL (HDD) COM CAPACIDADE ATÉ 89 KN, POTÊNCIA 24,8 HP A 80 HP (INCLUSO FERRAMENTAS E LOCALIZADOR) - MATERIAIS NA OPERAÇÃO. AF_05/2023</t>
  </si>
  <si>
    <t xml:space="preserve">PERFURATRIZ PARA FURO DIRECIONAL HORIZONTAL (HDD) COM CAPACIDADE DE 201 KN A 560 KN, POTÊNCIA 200 HP A 260 HP (INCLUSO FERRAMENTAS E LOCALIZADOR) - DEPRECIAÇÃO. AF_05/2023</t>
  </si>
  <si>
    <t xml:space="preserve">PERFURATRIZ PARA FURO DIRECIONAL HORIZONTAL (HDD) COM CAPACIDADE DE 201 KN A 560 KN, POTÊNCIA 200 HP A 260 HP (INCLUSO FERRAMENTAS E LOCALIZADOR) - JUROS. AF_05/2023</t>
  </si>
  <si>
    <t xml:space="preserve">PERFURATRIZ PARA FURO DIRECIONAL HORIZONTAL (HDD) COM CAPACIDADE DE 201 KN A 560 KN, POTÊNCIA 200 HP A 260 HP (INCLUSO FERRAMENTAS E LOCALIZADOR) - MANUTENÇÃO. AF_05/2023</t>
  </si>
  <si>
    <t xml:space="preserve">PERFURATRIZ PARA FURO DIRECIONAL HORIZONTAL (HDD) COM CAPACIDADE DE 201 KN A 560 KN, POTÊNCIA 200 HP A 260 HP (INCLUSO FERRAMENTAS E LOCALIZADOR) - MATERIAIS NA OPERAÇÃO. AF_05/2023</t>
  </si>
  <si>
    <t xml:space="preserve">PERFURATRIZ PARA FURO DIRECIONAL HORIZONTAL (HDD) COM CAPACIDADE DE 90 KN A 200 KN, POTÊNCIA 100 HP A 160 HP (INCLUSO FERRAMENTAS E LOCALIZADOR - MANUTENÇÃO. AF_05/2023</t>
  </si>
  <si>
    <t xml:space="preserve">PERFURATRIZ PARA FURO DIRECIONAL HORIZONTAL (HDD) COM CAPACIDADE DE 90 KN A 200 KN, POTÊNCIA 100 HP A 160 HP (INCLUSO FERRAMENTAS E LOCALIZADOR) - DEPRECIAÇÃO. AF_05/2023</t>
  </si>
  <si>
    <t xml:space="preserve">PERFURATRIZ PARA FURO DIRECIONAL HORIZONTAL (HDD) COM CAPACIDADE DE 90 KN A 200 KN, POTÊNCIA 100 HP A 160 HP (INCLUSO FERRAMENTAS E LOCALIZADOR) - JUROS. AF_05/2023</t>
  </si>
  <si>
    <t xml:space="preserve">PERFURATRIZ PARA FURO DIRECIONAL HORIZONTAL (HDD) COM CAPACIDADE DE 90 KN A 200 KN, POTÊNCIA 100 HP A 160 HP (INCLUSO FERRAMENTAS E LOCALIZADOR) - MATERIAIS NA OPERAÇÃO. AF_05/2023</t>
  </si>
  <si>
    <t xml:space="preserve">PERFURATRIZ ROTATIVA SOBRE ESTEIRA, TORQUE MAXIMO 2500 KGM, POTENCIA 110 HP, MOTOR DIESEL - DEPRECIAÇÃO. AF_05/2017</t>
  </si>
  <si>
    <t xml:space="preserve">PERFURATRIZ ROTATIVA SOBRE ESTEIRA, TORQUE MAXIMO 2500 KGM, POTENCIA 110 HP, MOTOR DIESEL - JUROS. AF_05/2017</t>
  </si>
  <si>
    <t xml:space="preserve">PERFURATRIZ ROTATIVA SOBRE ESTEIRA, TORQUE MAXIMO 2500 KGM, POTENCIA 110 HP, MOTOR DIESEL - MANUTENÇÃO. AF_05/2017</t>
  </si>
  <si>
    <t xml:space="preserve">PERFURATRIZ ROTATIVA SOBRE ESTEIRA, TORQUE MAXIMO 2500 KGM, POTENCIA 110 HP, MOTOR DIESEL - MATERIAIS NA OPERAÇÃO. AF_05/2017</t>
  </si>
  <si>
    <t xml:space="preserve">PERFURATRIZ SOBRE ESTEIRA, TORQUE MÁXIMO 600 KGF, PESO MÉDIO 1000 KG, POTÊNCIA 20 HP, DIÂMETRO MÁXIMO 10" - DEPRECIAÇÃO. AF_06/2015</t>
  </si>
  <si>
    <t xml:space="preserve">PERFURATRIZ SOBRE ESTEIRA, TORQUE MÁXIMO 600 KGF, PESO MÉDIO 1000 KG, POTÊNCIA 20 HP, DIÂMETRO MÁXIMO 10" - JUROS. AF_06/2015</t>
  </si>
  <si>
    <t xml:space="preserve">PERFURATRIZ SOBRE ESTEIRA, TORQUE MÁXIMO 600 KGF, PESO MÉDIO 1000 KG, POTÊNCIA 20 HP, DIÂMETRO MÁXIMO 10" - MANUTENÇÃO. AF_06/2015</t>
  </si>
  <si>
    <t xml:space="preserve">PERFURATRIZ SOBRE ESTEIRA, TORQUE MÁXIMO 600 KGF, PESO MÉDIO 1000 KG, POTÊNCIA 20 HP, DIÂMETRO MÁXIMO 10" - MATERIAIS NA OPERAÇÃO. AF_06/2015</t>
  </si>
  <si>
    <t xml:space="preserve">PERFURATRIZ SOBRE ESTEIRA, TORQUE MÁXIMO 600 KGF, POTÊNCIA ENTRE 50 E 60 HP, DIÂMETRO MÁXIMO 10" - DEPRECIAÇÃO. AF_11/2016</t>
  </si>
  <si>
    <t xml:space="preserve">PERFURATRIZ SOBRE ESTEIRA, TORQUE MÁXIMO 600 KGF, POTÊNCIA ENTRE 50 E 60 HP, DIÂMETRO MÁXIMO 10" - JUROS. AF_11/2016</t>
  </si>
  <si>
    <t xml:space="preserve">PERFURATRIZ SOBRE ESTEIRA, TORQUE MÁXIMO 600 KGF, POTÊNCIA ENTRE 50 E 60 HP, DIÂMETRO MÁXIMO 10" - MANUTENÇÃO. AF_11/2016</t>
  </si>
  <si>
    <t xml:space="preserve">PERFURATRIZ SOBRE ESTEIRA, TORQUE MÁXIMO 600 KGF, POTÊNCIA ENTRE 50 E 60 HP, DIÂMETRO MÁXIMO 10" - MATERIAIS NA OPERAÇÃO. AF_11/2016</t>
  </si>
  <si>
    <t xml:space="preserve">PLACA VIBRATÓRIA REVERSÍVEL COM MOTOR 4 TEMPOS A GASOLINA, FORÇA CENTRÍFUGA DE 25 KN (2500 KGF), POTÊNCIA 5,5 CV - DEPRECIAÇÃO. AF_08/2015</t>
  </si>
  <si>
    <t xml:space="preserve">PLACA VIBRATÓRIA REVERSÍVEL COM MOTOR 4 TEMPOS A GASOLINA, FORÇA CENTRÍFUGA DE 25 KN (2500 KGF), POTÊNCIA 5,5 CV - JUROS. AF_08/2015</t>
  </si>
  <si>
    <t xml:space="preserve">PLACA VIBRATÓRIA REVERSÍVEL COM MOTOR 4 TEMPOS A GASOLINA, FORÇA CENTRÍFUGA DE 25 KN (2500 KGF), POTÊNCIA 5,5 CV - MANUTENÇÃO. AF_08/2015</t>
  </si>
  <si>
    <t xml:space="preserve">PLACA VIBRATÓRIA REVERSÍVEL COM MOTOR 4 TEMPOS A GASOLINA, FORÇA CENTRÍFUGA DE 25 KN (2500 KGF), POTÊNCIA 5,5 CV - MATERIAIS NA OPERAÇÃO. AF_08/2015</t>
  </si>
  <si>
    <t xml:space="preserve">PLATAFORMA ELEVATÓRIA - MATERIAIS NA OPERAÇÃO. AF_04/2019</t>
  </si>
  <si>
    <t xml:space="preserve">POLIDORA DE PISO (POLITRIZ), PESO DE 100KG, DIÂMETRO 450 MM, MOTOR ELÉTRICO, POTÊNCIA 4 HP - DEPRECIAÇÃO. AF_05/2023</t>
  </si>
  <si>
    <t xml:space="preserve">POLIDORA DE PISO (POLITRIZ), PESO DE 100KG, DIÂMETRO 450 MM, MOTOR ELÉTRICO, POTÊNCIA 4 HP - JUROS. AF_05/2023</t>
  </si>
  <si>
    <t xml:space="preserve">POLIDORA DE PISO (POLITRIZ), PESO DE 100KG, DIÂMETRO 450 MM, MOTOR ELÉTRICO, POTÊNCIA 4 HP - MANUTENÇÃO. AF_05/2023</t>
  </si>
  <si>
    <t xml:space="preserve">POLIDORA DE PISO (POLITRIZ), PESO DE 100KG, DIÂMETRO 450 MM, MOTOR ELÉTRICO, POTÊNCIA 4 HP - MATERIAIS NA OPERAÇÃO. AF_05/2023</t>
  </si>
  <si>
    <t xml:space="preserve">POLIGUINDASTE, CAPACIDADE MÁXIMA DE CARGA 8000 KG, PARA TRANSPORTE DE CAÇAMBAS ESTACIONÁRIAS, INCLUSIVE CAMINHÃO TOCO PBT 14.300 KG, POTÊNCIA DE 185 CV - MATERIAIS NA OPERAÇÃO. AF_10/2025</t>
  </si>
  <si>
    <t xml:space="preserve">PROJETOR DE ARGAMASSA, CAPACIDADE DE PROJEÇÃO 1,5 M3/H, ALCANCE DE 30 ATÉ 60 M, MOTOR ELÉTRICO POTÊNCIA 7,5 HP - DEPRECIAÇÃO. AF_06/2014</t>
  </si>
  <si>
    <t xml:space="preserve">PROJETOR DE ARGAMASSA, CAPACIDADE DE PROJEÇÃO 1,5 M3/H, ALCANCE DE 30 ATÉ 60 M, MOTOR ELÉTRICO POTÊNCIA 7,5 HP - JUROS. AF_06/2014</t>
  </si>
  <si>
    <t xml:space="preserve">PROJETOR DE ARGAMASSA, CAPACIDADE DE PROJEÇÃO 1,5 M3/H, ALCANCE DE 30 ATÉ 60 M, MOTOR ELÉTRICO POTÊNCIA 7,5 HP - MANUTENÇÃO. AF_06/2014</t>
  </si>
  <si>
    <t xml:space="preserve">PROJETOR DE ARGAMASSA, CAPACIDADE DE PROJEÇÃO 1,5 M3/H, ALCANCE DE 30 ATÉ 60 M, MOTOR ELÉTRICO POTÊNCIA 7,5 HP - MATERIAIS NA OPERAÇÃO. AF_06/2014</t>
  </si>
  <si>
    <t xml:space="preserve">PROJETOR DE ARGAMASSA, CAPACIDADE DE PROJEÇÃO 2 M3/H, ALCANCE ATÉ 50 M, MOTOR ELÉTRICO POTÊNCIA 7,5 HP - DEPRECIAÇÃO. AF_06/2014</t>
  </si>
  <si>
    <t xml:space="preserve">PROJETOR DE ARGAMASSA, CAPACIDADE DE PROJEÇÃO 2 M3/H, ALCANCE ATÉ 50 M, MOTOR ELÉTRICO POTÊNCIA 7,5 HP - JUROS. AF_06/2014</t>
  </si>
  <si>
    <t xml:space="preserve">PROJETOR DE ARGAMASSA, CAPACIDADE DE PROJEÇÃO 2 M3/H, ALCANCE ATÉ 50 M, MOTOR ELÉTRICO POTÊNCIA 7,5 HP - MANUTENÇÃO. AF_06/2014</t>
  </si>
  <si>
    <t xml:space="preserve">PROJETOR DE ARGAMASSA, CAPACIDADE DE PROJEÇÃO 2 M3/H, ALCANCE ATÉ 50 M, MOTOR ELÉTRICO POTÊNCIA 7,5 HP - MATERIAIS NA OPERAÇÃO. AF_06/2014</t>
  </si>
  <si>
    <t xml:space="preserve">PROJETOR PNEUMÁTICO DE ARGAMASSA PARA CHAPISCO E REBOCO COM RECIPIENTE ACOPLADO, TIPO CANEQUINHA, COM COMPRESSOR DE AR REBOCÁVEL VAZÃO 89 PCM E MOTOR DIESEL DE 20 CV - DEPRECIAÇÃO. AF_05/2023</t>
  </si>
  <si>
    <t xml:space="preserve">PROJETOR PNEUMÁTICO DE ARGAMASSA PARA CHAPISCO E REBOCO COM RECIPIENTE ACOPLADO, TIPO CANEQUINHA, COM COMPRESSOR DE AR REBOCÁVEL VAZÃO 89 PCM E MOTOR DIESEL DE 20 CV - JUROS. AF_05/2023</t>
  </si>
  <si>
    <t xml:space="preserve">PROJETOR PNEUMÁTICO DE ARGAMASSA PARA CHAPISCO E REBOCO COM RECIPIENTE ACOPLADO, TIPO CANEQUINHA, COM COMPRESSOR DE AR REBOCÁVEL VAZÃO 89 PCM E MOTOR DIESEL DE 20 CV - MANUTENÇÃO. AF_05/2023</t>
  </si>
  <si>
    <t xml:space="preserve">PROJETOR PNEUMÁTICO DE ARGAMASSA PARA CHAPISCO E REBOCO COM RECIPIENTE ACOPLADO, TIPO CANEQUINHA, COM COMPRESSOR DE AR REBOCÁVEL VAZÃO 89 PCM E MOTOR DIESEL DE 20 CV - MATERIAIS NA OPERAÇÃO. AF_05/2023</t>
  </si>
  <si>
    <t xml:space="preserve">PULVERIZADOR DE TINTA ELÉTRICO/MÁQUINA DE PINTURA AIRLESS, VAZÃO 2 L/MIN - MATERIAIS NA OPERAÇÃO. AF_05/2023</t>
  </si>
  <si>
    <t xml:space="preserve">PÁ CARREGADEIRA SOBRE RODAS, POTÊNCIA 197 HP, CAPACIDADE DA CAÇAMBA 2,5 A 3,5 M3, PESO OPERACIONAL 18338 KG - DEPRECIAÇÃO. AF_06/2014</t>
  </si>
  <si>
    <t xml:space="preserve">PÁ CARREGADEIRA SOBRE RODAS, POTÊNCIA 197 HP, CAPACIDADE DA CAÇAMBA 2,5 A 3,5 M3, PESO OPERACIONAL 18338 KG - JUROS. AF_06/2014</t>
  </si>
  <si>
    <t xml:space="preserve">PÁ CARREGADEIRA SOBRE RODAS, POTÊNCIA 197 HP, CAPACIDADE DA CAÇAMBA 2,5 A 3,5 M3, PESO OPERACIONAL 18338 KG - MANUTENÇÃO. AF_06/2014</t>
  </si>
  <si>
    <t xml:space="preserve">PÁ CARREGADEIRA SOBRE RODAS, POTÊNCIA 197 HP, CAPACIDADE DA CAÇAMBA 2,5 A 3,5 M3, PESO OPERACIONAL 18338 KG - MATERIAIS NA OPERAÇÃO. AF_06/2014</t>
  </si>
  <si>
    <t xml:space="preserve">PÁ CARREGADEIRA SOBRE RODAS, POTÊNCIA LÍQUIDA 128 HP, CAPACIDADE DA CAÇAMBA 1,7 A 2,8 M3, PESO OPERACIONAL 11632 KG - DEPRECIAÇÃO. AF_06/2014</t>
  </si>
  <si>
    <t xml:space="preserve">PÁ CARREGADEIRA SOBRE RODAS, POTÊNCIA LÍQUIDA 128 HP, CAPACIDADE DA CAÇAMBA 1,7 A 2,8 M3, PESO OPERACIONAL 11632 KG - JUROS. AF_06/2014</t>
  </si>
  <si>
    <t xml:space="preserve">PÁ CARREGADEIRA SOBRE RODAS, POTÊNCIA LÍQUIDA 128 HP, CAPACIDADE DA CAÇAMBA 1,7 A 2,8 M3, PESO OPERACIONAL 11632 KG - MANUTENÇÃO. AF_06/2014</t>
  </si>
  <si>
    <t xml:space="preserve">PÁ CARREGADEIRA SOBRE RODAS, POTÊNCIA LÍQUIDA 128 HP, CAPACIDADE DA CAÇAMBA 1,7 A 2,8 M3, PESO OPERACIONAL 11632 KG - MATERIAIS NA OPERAÇÃO. AF_06/2014</t>
  </si>
  <si>
    <t xml:space="preserve">PÓRTICO ROLANTE MONOVIGA, PERFIL I, 4 PERNAS, CAPACIDADE 5 T - MATERIAIS NA OPERAÇÃO. AF_04/2019</t>
  </si>
  <si>
    <t xml:space="preserve">RECICLADORA DE ASFALTO A FRIO SOBRE RODAS, LARGURA FRESAGEM DE 2,0 M, POTÊNCIA 422 HP - DEPRECIAÇÃO. AF_11/2014</t>
  </si>
  <si>
    <t xml:space="preserve">RECICLADORA DE ASFALTO A FRIO SOBRE RODAS, LARGURA FRESAGEM DE 2,0 M, POTÊNCIA 422 HP - JUROS. AF_11/2014</t>
  </si>
  <si>
    <t xml:space="preserve">RECICLADORA DE ASFALTO A FRIO SOBRE RODAS, LARGURA FRESAGEM DE 2,0 M, POTÊNCIA 422 HP - MANUTENÇÃO. AF_11/2014</t>
  </si>
  <si>
    <t xml:space="preserve">RECICLADORA DE ASFALTO A FRIO SOBRE RODAS, LARGURA FRESAGEM DE 2,0 M, POTÊNCIA 422 HP - MATERIAIS NA OPERAÇÃO. AF_11/2014</t>
  </si>
  <si>
    <t xml:space="preserve">RETROESCAVADEIRA SOBRE RODAS COM CARREGADEIRA, PESO OPERACIONAL MÍN. 6,674, POTÊNCIA LÍQ 88 HP, COM MARTELO ROMPEDOR HIDRÁULICO ENTRE 275 A 362 KG - MATERIAIS NA OPERAÇÃO. AF_02/2021</t>
  </si>
  <si>
    <t xml:space="preserve">RETROESCAVADEIRA SOBRE RODAS COM CARREGADEIRA, TRAÇÃO 4X2, POTÊNCIA LÍQ. 79 HP, CAÇAMBA CARREG. CAP. MÍN. 1 M3, CAÇAMBA RETRO CAP. 0,20 M3, PESO OPERACIONAL MÍN. 6.570 KG, PROFUNDIDADE ESCAVAÇÃO MÁX. 4,37 M - DEPRECIAÇÃO. AF_06/2014</t>
  </si>
  <si>
    <t xml:space="preserve">RETROESCAVADEIRA SOBRE RODAS COM CARREGADEIRA, TRAÇÃO 4X2, POTÊNCIA LÍQ. 79 HP, CAÇAMBA CARREG. CAP. MÍN. 1 M3, CAÇAMBA RETRO CAP. 0,20 M3, PESO OPERACIONAL MÍN. 6.570 KG, PROFUNDIDADE ESCAVAÇÃO MÁX. 4,37 M - JUROS. AF_06/2014</t>
  </si>
  <si>
    <t xml:space="preserve">RETROESCAVADEIRA SOBRE RODAS COM CARREGADEIRA, TRAÇÃO 4X2, POTÊNCIA LÍQ. 79 HP, CAÇAMBA CARREG. CAP. MÍN. 1 M3, CAÇAMBA RETRO CAP. 0,20 M3, PESO OPERACIONAL MÍN. 6.570 KG, PROFUNDIDADE ESCAVAÇÃO MÁX. 4,37 M - MANUTENÇÃO. AF_06/2014</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</si>
  <si>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</si>
  <si>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</si>
  <si>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RETROESCAVADEIRA SOBRE RODAS COM CARREGADEIRA, TRAÇÃO 4X4, POTÊNCIA LÍQ. 72 HP, CAÇAMBA CARREG. CAP. MÍN. 0,79 M3, CAÇAMBA RETRO CAP. 0,18 M3, PESO OPERACIONAL MÍN. 7.140 KG, PROFUNDIDADE ESCAVAÇÃO MÁX. 4,50 M - JUROS. AF_06/2014</t>
  </si>
  <si>
    <t xml:space="preserve">RETROESCAVADEIRA SOBRE RODAS COM CARREGADEIRA, TRAÇÃO 4X4, POTÊNCIA LÍQ. 72 HP, CAÇAMBA CARREG. CAP. MÍN. 0,79 M3, CAÇAMBA RETRO CAP. 0,18 M3, PESO OPERACIONAL MÍN. 7.140 KG, PROFUNDIDADE ESCAVAÇÃO MÁX. 4,50 M - MANUTENÇÃO. AF_06/2014</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</si>
  <si>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</si>
  <si>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RETROESCAVADEIRA SOBRE RODAS COM CARREGADEIRA, TRAÇÃO 4X4, POTÊNCIA LÍQ. 88 HP, CAÇAMBA CARREG. CAP. MÍN. 1 M3, CAÇAMBA RETRO CAP. 0,26 M3, PESO OPERACIONAL MÍN. 6.674 KG, PROFUNDIDADE ESCAVAÇÃO MÁX. 4,37 M - DEPRECIAÇÃO. AF_06/2014</t>
  </si>
  <si>
    <t xml:space="preserve">RETROESCAVADEIRA SOBRE RODAS COM CARREGADEIRA, TRAÇÃO 4X4, POTÊNCIA LÍQ. 88 HP, CAÇAMBA CARREG. CAP. MÍN. 1 M3, CAÇAMBA RETRO CAP. 0,26 M3, PESO OPERACIONAL MÍN. 6.674 KG, PROFUNDIDADE ESCAVAÇÃO MÁX. 4,37 M - JUROS. AF_06/2014</t>
  </si>
  <si>
    <t xml:space="preserve">RETROESCAVADEIRA SOBRE RODAS COM CARREGADEIRA, TRAÇÃO 4X4, POTÊNCIA LÍQ. 88 HP, CAÇAMBA CARREG. CAP. MÍN. 1 M3, CAÇAMBA RETRO CAP. 0,26 M3, PESO OPERACIONAL MÍN. 6.674 KG, PROFUNDIDADE ESCAVAÇÃO MÁX. 4,37 M - MANUTENÇÃO. AF_06/2014</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</si>
  <si>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</si>
  <si>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ROLO COMPACTADOR DE PNEUS ESTÁTICO, PRESSÃO VARIÁVEL, POTÊNCIA 111 HP, PESO SEM/COM LASTRO 9,5 / 26 T, LARGURA DE TRABALHO 1,90 M - DEPRECIAÇÃO. AF_07/2014</t>
  </si>
  <si>
    <t xml:space="preserve">ROLO COMPACTADOR DE PNEUS ESTÁTICO, PRESSÃO VARIÁVEL, POTÊNCIA 111 HP, PESO SEM/COM LASTRO 9,5 / 26 T, LARGURA DE TRABALHO 1,90 M - JUROS. AF_07/2014</t>
  </si>
  <si>
    <t xml:space="preserve">ROLO COMPACTADOR DE PNEUS ESTÁTICO, PRESSÃO VARIÁVEL, POTÊNCIA 111 HP, PESO SEM/COM LASTRO 9,5 / 26 T, LARGURA DE TRABALHO 1,90 M - MANUTENÇÃO. AF_07/2014</t>
  </si>
  <si>
    <t xml:space="preserve">ROLO COMPACTADOR DE PNEUS ESTÁTICO, PRESSÃO VARIÁVEL, POTÊNCIA 111 HP, PESO SEM/COM LASTRO 9,5 / 26 T, LARGURA DE TRABALHO 1,90 M - MATERIAIS NA OPERAÇÃO. AF_07/2014</t>
  </si>
  <si>
    <t xml:space="preserve">ROLO COMPACTADOR DE PNEUS, ESTÁTICO, PRESSÃO VARIÁVEL, POTÊNCIA 110 HP, PESO SEM/COM LASTRO 10,8/27 T, LARGURA DE ROLAGEM 2,30 M - DEPRECIAÇÃO. AF_06/2017</t>
  </si>
  <si>
    <t xml:space="preserve">ROLO COMPACTADOR DE PNEUS, ESTÁTICO, PRESSÃO VARIÁVEL, POTÊNCIA 110 HP, PESO SEM/COM LASTRO 10,8/27 T, LARGURA DE ROLAGEM 2,30 M - JUROS. AF_06/2017</t>
  </si>
  <si>
    <t xml:space="preserve">ROLO COMPACTADOR DE PNEUS, ESTÁTICO, PRESSÃO VARIÁVEL, POTÊNCIA 110 HP, PESO SEM/COM LASTRO 10,8/27 T, LARGURA DE ROLAGEM 2,30 M - MANUTENÇÃO. AF_06/2017</t>
  </si>
  <si>
    <t xml:space="preserve">ROLO COMPACTADOR DE PNEUS, ESTÁTICO, PRESSÃO VARIÁVEL, POTÊNCIA 110 HP, PESO SEM/COM LASTRO 10,8/27 T, LARGURA DE ROLAGEM 2,30 M - MATERIAIS NA OPERAÇÃO. AF_06/2017</t>
  </si>
  <si>
    <t xml:space="preserve">ROLO COMPACTADOR PE DE CARNEIRO VIBRATORIO, POTENCIA 125 HP, PESO OPERACIONAL SEM/COM LASTRO 11,95 / 13,30 T, IMPACTO DINAMICO 38,5 / 22,5 T, LARGURA DE TRABALHO 2,15 M - DEPRECIAÇÃO. AF_06/2014</t>
  </si>
  <si>
    <t xml:space="preserve">ROLO COMPACTADOR PE DE CARNEIRO VIBRATORIO, POTENCIA 125 HP, PESO OPERACIONAL SEM/COM LASTRO 11,95 / 13,30 T, IMPACTO DINAMICO 38,5 / 22,5 T, LARGURA DE TRABALHO 2,15 M - JUROS. AF_06/2014</t>
  </si>
  <si>
    <t xml:space="preserve">ROLO COMPACTADOR PE DE CARNEIRO VIBRATORIO, POTENCIA 125 HP, PESO OPERACIONAL SEM/COM LASTRO 11,95 / 13,30 T, IMPACTO DINAMICO 38,5 / 22,5 T, LARGURA DE TRABALHO 2,15 M - MANUTENÇÃO. AF_06/2014</t>
  </si>
  <si>
    <t xml:space="preserve">ROLO COMPACTADOR PE DE CARNEIRO VIBRATORIO, POTENCIA 125 HP, PESO OPERACIONAL SEM/COM LASTRO 11,95 / 13,30 T, IMPACTO DINAMICO 38,5 / 22,5 T, LARGURA DE TRABALHO 2,15 M - MATERIAIS NA OPERAÇÃO. AF_06/2014</t>
  </si>
  <si>
    <t xml:space="preserve">ROLO COMPACTADOR VIBRATORIO TANDEM, ACO LISO, POTENCIA 125 HP, PESO SEM/COM LASTRO 10,20/11,65 T, LARGURA DE TRABALHO 1,73 M - DEPRECIAÇÃO. AF_11/2016</t>
  </si>
  <si>
    <t xml:space="preserve">ROLO COMPACTADOR VIBRATORIO TANDEM, ACO LISO, POTENCIA 125 HP, PESO SEM/COM LASTRO 10,20/11,65 T, LARGURA DE TRABALHO 1,73 M - JUROS. AF_11/2016</t>
  </si>
  <si>
    <t xml:space="preserve">ROLO COMPACTADOR VIBRATORIO TANDEM, ACO LISO, POTENCIA 125 HP, PESO SEM/COM LASTRO 10,20/11,65 T, LARGURA DE TRABALHO 1,73 M - MANUTENÇÃO. AF_11/2016</t>
  </si>
  <si>
    <t xml:space="preserve">ROLO COMPACTADOR VIBRATORIO TANDEM, ACO LISO, POTENCIA 125 HP, PESO SEM/COM LASTRO 10,20/11,65 T, LARGURA DE TRABALHO 1,73 M - MATERIAIS NA OPERAÇÃO. AF_11/2016</t>
  </si>
  <si>
    <t xml:space="preserve">ROLO COMPACTADOR VIBRATÓRIO DE UM CILINDRO AÇO LISO, POTÊNCIA 80 HP, PESO OPERACIONAL MÁXIMO 8,1 T, IMPACTO DINÂMICO 16,15 / 9,5 T, LARGURA DE TRABALHO 1,68 M - DEPRECIAÇÃO. AF_06/2014</t>
  </si>
  <si>
    <t xml:space="preserve">ROLO COMPACTADOR VIBRATÓRIO DE UM CILINDRO AÇO LISO, POTÊNCIA 80 HP, PESO OPERACIONAL MÁXIMO 8,1 T, IMPACTO DINÂMICO 16,15 / 9,5 T, LARGURA DE TRABALHO 1,68 M - JUROS. AF_06/2014</t>
  </si>
  <si>
    <t xml:space="preserve">ROLO COMPACTADOR VIBRATÓRIO DE UM CILINDRO AÇO LISO, POTÊNCIA 80 HP, PESO OPERACIONAL MÁXIMO 8,1 T, IMPACTO DINÂMICO 16,15 / 9,5 T, LARGURA DE TRABALHO 1,68 M - MANUTENÇÃO. AF_06/2014</t>
  </si>
  <si>
    <t xml:space="preserve">ROLO COMPACTADOR VIBRATÓRIO DE UM CILINDRO AÇO LISO, POTÊNCIA 80 HP, PESO OPERACIONAL MÁXIMO 8,1 T, IMPACTO DINÂMICO 16,15 / 9,5 T, LARGURA DE TRABALHO 1,68 M - MATERIAIS NA OPERAÇÃO. AF_06/2014</t>
  </si>
  <si>
    <t xml:space="preserve">ROLO COMPACTADOR VIBRATÓRIO PÉ DE CARNEIRO PARA SOLOS, POTÊNCIA 80 HP, PESO OPERACIONAL SEM/COM LASTRO 7,4 / 8,8 T, LARGURA DE TRABALHO 1,68 M - DEPRECIAÇÃO. AF_02/2016</t>
  </si>
  <si>
    <t xml:space="preserve">ROLO COMPACTADOR VIBRATÓRIO PÉ DE CARNEIRO PARA SOLOS, POTÊNCIA 80 HP, PESO OPERACIONAL SEM/COM LASTRO 7,4 / 8,8 T, LARGURA DE TRABALHO 1,68 M - JUROS. AF_02/2016</t>
  </si>
  <si>
    <t xml:space="preserve">ROLO COMPACTADOR VIBRATÓRIO PÉ DE CARNEIRO PARA SOLOS, POTÊNCIA 80 HP, PESO OPERACIONAL SEM/COM LASTRO 7,4 / 8,8 T, LARGURA DE TRABALHO 1,68 M - MANUTENÇÃO. AF_02/2016</t>
  </si>
  <si>
    <t xml:space="preserve">ROLO COMPACTADOR VIBRATÓRIO PÉ DE CARNEIRO PARA SOLOS, POTÊNCIA 80 HP, PESO OPERACIONAL SEM/COM LASTRO 7,4 / 8,8 T, LARGURA DE TRABALHO 1,68 M - MATERIAIS NA OPERAÇÃO. AF_02/2016</t>
  </si>
  <si>
    <t xml:space="preserve">ROLO COMPACTADOR VIBRATÓRIO PÉ DE CARNEIRO, OPERADO POR CONTROLE REMOTO, POTÊNCIA 12,5 KW, PESO OPERACIONAL 1,675 T, LARGURA DE TRABALHO 0,85 M - DEPRECIAÇÃO. AF_02/2016</t>
  </si>
  <si>
    <t xml:space="preserve">ROLO COMPACTADOR VIBRATÓRIO PÉ DE CARNEIRO, OPERADO POR CONTROLE REMOTO, POTÊNCIA 12,5 KW, PESO OPERACIONAL 1,675 T, LARGURA DE TRABALHO 0,85 M - JUROS. AF_02/2016</t>
  </si>
  <si>
    <t xml:space="preserve">ROLO COMPACTADOR VIBRATÓRIO PÉ DE CARNEIRO, OPERADO POR CONTROLE REMOTO, POTÊNCIA 12,5 KW, PESO OPERACIONAL 1,675 T, LARGURA DE TRABALHO 0,85 M - MANUTENÇÃO. AF_02/2016</t>
  </si>
  <si>
    <t xml:space="preserve">ROLO COMPACTADOR VIBRATÓRIO PÉ DE CARNEIRO, OPERADO POR CONTROLE REMOTO, POTÊNCIA 12,5 KW, PESO OPERACIONAL 1,675 T, LARGURA DE TRABALHO 0,85 M - MATERIAIS NA OPERAÇÃO. AF_02/2016</t>
  </si>
  <si>
    <t xml:space="preserve">ROLO COMPACTADOR VIBRATÓRIO REBOCÁVEL, CILINDRO DE AÇO LISO, POTÊNCIA DE TRAÇÃO DE 65 CV, PESO 4,7 T, IMPACTO DINÂMICO 18,3 T, LARGURA DE TRABALHO 1,67 M - DEPRECIAÇÃO. AF_02/2016</t>
  </si>
  <si>
    <t xml:space="preserve">ROLO COMPACTADOR VIBRATÓRIO REBOCÁVEL, CILINDRO DE AÇO LISO, POTÊNCIA DE TRAÇÃO DE 65 CV, PESO 4,7 T, IMPACTO DINÂMICO 18,3 T, LARGURA DE TRABALHO 1,67 M - JUROS. AF_02/2016</t>
  </si>
  <si>
    <t xml:space="preserve">ROLO COMPACTADOR VIBRATÓRIO REBOCÁVEL, CILINDRO DE AÇO LISO, POTÊNCIA DE TRAÇÃO DE 65 CV, PESO 4,7 T, IMPACTO DINÂMICO 18,3 T, LARGURA DE TRABALHO 1,67 M - MANUTENÇÃO. AF_02/2016</t>
  </si>
  <si>
    <t xml:space="preserve">ROLO COMPACTADOR VIBRATÓRIO TANDEM AÇO LISO, POTÊNCIA 58 HP, PESO SEM/COM LASTRO 6,5 / 9,4 T, LARGURA DE TRABALHO 1,2 M - DEPRECIAÇÃO. AF_06/2014</t>
  </si>
  <si>
    <t xml:space="preserve">ROLO COMPACTADOR VIBRATÓRIO TANDEM AÇO LISO, POTÊNCIA 58 HP, PESO SEM/COM LASTRO 6,5 / 9,4 T, LARGURA DE TRABALHO 1,2 M - JUROS. AF_06/2014</t>
  </si>
  <si>
    <t xml:space="preserve">ROLO COMPACTADOR VIBRATÓRIO TANDEM AÇO LISO, POTÊNCIA 58 HP, PESO SEM/COM LASTRO 6,5 / 9,4 T, LARGURA DE TRABALHO 1,2 M - MANUTENÇÃO. AF_06/2014</t>
  </si>
  <si>
    <t xml:space="preserve">ROLO COMPACTADOR VIBRATÓRIO TANDEM AÇO LISO, POTÊNCIA 58 HP, PESO SEM/COM LASTRO 6,5 / 9,4 T, LARGURA DE TRABALHO 1,2 M - MATERIAIS NA OPERAÇÃO. AF_06/2014</t>
  </si>
  <si>
    <t xml:space="preserve">RÉGUA VIBRATÓRIA DUPLA PARA CONCRETO, PESO DE 60KG, COMPRIMENTO 4 M, COM MOTOR A GASOLINA, POTÊNCIA 5,5 HP - DEPRECIAÇÃO. AF_09/2016</t>
  </si>
  <si>
    <t xml:space="preserve">RÉGUA VIBRATÓRIA DUPLA PARA CONCRETO, PESO DE 60KG, COMPRIMENTO 4 M, COM MOTOR A GASOLINA, POTÊNCIA 5,5 HP - JUROS. AF_09/2016</t>
  </si>
  <si>
    <t xml:space="preserve">RÉGUA VIBRATÓRIA DUPLA PARA CONCRETO, PESO DE 60KG, COMPRIMENTO 4 M, COM MOTOR A GASOLINA, POTÊNCIA 5,5 HP - MANUTENÇÃO. AF_09/2016</t>
  </si>
  <si>
    <t xml:space="preserve">RÉGUA VIBRATÓRIA DUPLA PARA CONCRETO, PESO DE 60KG, COMPRIMENTO 4 M, COM MOTOR A GASOLINA, POTÊNCIA 5,5 HP - MATERIAIS NA OPERAÇÃO. AF_09/2016</t>
  </si>
  <si>
    <t xml:space="preserve">SERRA CIRCULAR DE BANCADA COM MOTOR ELÉTRICO POTÊNCIA DE 5HP, COM COIFA PARA DISCO 10" - DEPRECIAÇÃO. AF_08/2015</t>
  </si>
  <si>
    <t xml:space="preserve">SERRA CIRCULAR DE BANCADA COM MOTOR ELÉTRICO POTÊNCIA DE 5HP, COM COIFA PARA DISCO 10" - JUROS. AF_08/2015</t>
  </si>
  <si>
    <t xml:space="preserve">SERRA CIRCULAR DE BANCADA COM MOTOR ELÉTRICO POTÊNCIA DE 5HP, COM COIFA PARA DISCO 10" - MANUTENÇÃO. AF_08/2015</t>
  </si>
  <si>
    <t xml:space="preserve">SERRA CIRCULAR DE BANCADA COM MOTOR ELÉTRICO POTÊNCIA DE 5HP, COM COIFA PARA DISCO 10" - MATERIAIS NA OPERAÇÃO. AF_08/2015</t>
  </si>
  <si>
    <t xml:space="preserve">SERRA FITA HORIZONTAL, ELÉTRICA, COM CONTROLE HIDRÁULICO, PAINEL DE COMANDO EM 24 V, MOTOR ELÉTRICO 1,5 CV, DIMENSÕES DA FITA 3880 X 27 X 0,9 MM, TRIFÁSICA - MATERIAIS NA OPERAÇÃO. AF_05/2023</t>
  </si>
  <si>
    <t xml:space="preserve">TALHA MANUAL DE CORRENTE, CAPACIDADE DE 2 TON. COM ELEVAÇÃO DE 3 M - DEPRECIAÇÃO. AF_07/2016</t>
  </si>
  <si>
    <t xml:space="preserve">TALHA MANUAL DE CORRENTE, CAPACIDADE DE 2 TON. COM ELEVAÇÃO DE 3 M - JUROS. AF_07/2016</t>
  </si>
  <si>
    <t xml:space="preserve">TALHA MANUAL DE CORRENTE, CAPACIDADE DE 2 TON. COM ELEVAÇÃO DE 3 M - MANUTENÇÃO. AF_07/2016</t>
  </si>
  <si>
    <t xml:space="preserve">TANQUE DE ASFALTO ESTACIONÁRIO COM MAÇARICO, CAPACIDADE 20.000 L - DEPRECIAÇÃO. AF_05/2023</t>
  </si>
  <si>
    <t xml:space="preserve">TANQUE DE ASFALTO ESTACIONÁRIO COM MAÇARICO, CAPACIDADE 20.000 L - JUROS. AF_05/2023</t>
  </si>
  <si>
    <t xml:space="preserve">TANQUE DE ASFALTO ESTACIONÁRIO COM MAÇARICO, CAPACIDADE 20.000 L - MANUTENÇÃO. AF_05/2023</t>
  </si>
  <si>
    <t xml:space="preserve">TANQUE DE ASFALTO ESTACIONÁRIO COM MAÇARICO, CAPACIDADE 20.000 L - MATERIAIS NA OPERAÇÃO. AF_05/2023</t>
  </si>
  <si>
    <t xml:space="preserve">TANQUE DE ASFALTO ESTACIONÁRIO COM SERPENTINA, CAPACIDADE 30.000 L - DEPRECIAÇÃO. AF_05/2023</t>
  </si>
  <si>
    <t xml:space="preserve">TANQUE DE ASFALTO ESTACIONÁRIO COM SERPENTINA, CAPACIDADE 30.000 L - JUROS. AF_05/2023</t>
  </si>
  <si>
    <t xml:space="preserve">TANQUE DE ASFALTO ESTACIONÁRIO COM SERPENTINA, CAPACIDADE 30.000 L - MANUTENÇÃO. AF_05/2023</t>
  </si>
  <si>
    <t xml:space="preserve">TANQUE DE ASFALTO ESTACIONÁRIO COM SERPENTINA, CAPACIDADE 30.000 L - MATERIAIS NA OPERAÇÃO. AF_05/2023</t>
  </si>
  <si>
    <t xml:space="preserve">TARTARUGA DE OXICORTE CG1, MONOFÁSICA, 220 V, FREQUÊNCIA 50 HZ, VELOCIDADE DE CORTE (MM/MIN) 50 A 750, DIÂMETRO MÍNIMO DO COMPASSO MM 200 - MATERIAIS NA OPERAÇÃO. AF_05/2023</t>
  </si>
  <si>
    <t xml:space="preserve">TERMOFUSORA PARA TUBOS E CONEXÕES EM PPR COM DIÂMETROS DE 20 A 63 MM, POTÊNCIA DE 800 W, TENSAO 220 V - DEPRECIAÇÃO. AF_05/2022</t>
  </si>
  <si>
    <t xml:space="preserve">TERMOFUSORA PARA TUBOS E CONEXÕES EM PPR COM DIÂMETROS DE 20 A 63 MM, POTÊNCIA DE 800 W, TENSAO 220 V - JUROS. AF_05/2022</t>
  </si>
  <si>
    <t xml:space="preserve">TERMOFUSORA PARA TUBOS E CONEXÕES EM PPR COM DIÂMETROS DE 20 A 63 MM, POTÊNCIA DE 800 W, TENSAO 220 V - MANUTENÇÃO. AF_05/2022</t>
  </si>
  <si>
    <t xml:space="preserve">TERMOFUSORA PARA TUBOS E CONEXÕES EM PPR COM DIÂMETROS DE 20 A 63 MM, POTÊNCIA DE 800 W, TENSAO 220 V - MATERIAIS NA OPERAÇÃO. AF_05/2022</t>
  </si>
  <si>
    <t xml:space="preserve">TERMOFUSORA PARA TUBOS E CONEXÕES EM PPR COM DIÂMETROS DE 75 A 110 MM, POTÊNCIA DE *1100* W, TENSÃO 220 V - DEPRECIAÇÃO. AF_05/2022</t>
  </si>
  <si>
    <t xml:space="preserve">TERMOFUSORA PARA TUBOS E CONEXÕES EM PPR COM DIÂMETROS DE 75 A 110 MM, POTÊNCIA DE *1100* W, TENSÃO 220 V - JUROS. AF_05/2022</t>
  </si>
  <si>
    <t xml:space="preserve">TERMOFUSORA PARA TUBOS E CONEXÕES EM PPR COM DIÂMETROS DE 75 A 110 MM, POTÊNCIA DE *1100* W, TENSÃO 220 V - MANUTENÇÃO. AF_05/2022</t>
  </si>
  <si>
    <t xml:space="preserve">TERMOFUSORA PARA TUBOS E CONEXÕES EM PPR COM DIÂMETROS DE 75 A 110 MM, POTÊNCIA DE *1100* W, TENSÃO 220 V - MATERIAIS NA OPERAÇÃO. AF_05/2022</t>
  </si>
  <si>
    <t xml:space="preserve">TORRE, COMPOSTA POR GUINCHO MECÂNICO, GUINCHO MANUAL, CABOS DE AÇO, PITEIRA E SOQUETE - MATERIAIS NA OPERAÇÃO. AF_05/2023</t>
  </si>
  <si>
    <t xml:space="preserve">TRATOR DE ESTEIRAS, POTÊNCIA 100 HP, PESO OPERACIONAL 9,4 T, COM LÂMINA 2,19 M3 - DEPRECIAÇÃO. AF_06/2014</t>
  </si>
  <si>
    <t xml:space="preserve">TRATOR DE ESTEIRAS, POTÊNCIA 100 HP, PESO OPERACIONAL 9,4 T, COM LÂMINA 2,19 M3 - JUROS. AF_06/2014</t>
  </si>
  <si>
    <t xml:space="preserve">TRATOR DE ESTEIRAS, POTÊNCIA 100 HP, PESO OPERACIONAL 9,4 T, COM LÂMINA 2,19 M3 - MANUTENÇÃO. AF_06/2014</t>
  </si>
  <si>
    <t xml:space="preserve">TRATOR DE ESTEIRAS, POTÊNCIA 100 HP, PESO OPERACIONAL 9,4 T, COM LÂMINA 2,19 M3 - MATERIAIS NA OPERAÇÃO. AF_06/2014</t>
  </si>
  <si>
    <t xml:space="preserve">TRATOR DE ESTEIRAS, POTÊNCIA 125 HP, PESO OPERACIONAL 12,9 T, COM LÂMINA 2,7 M3 - DEPRECIAÇÃO. AF_10/2014</t>
  </si>
  <si>
    <t xml:space="preserve">TRATOR DE ESTEIRAS, POTÊNCIA 125 HP, PESO OPERACIONAL 12,9 T, COM LÂMINA 2,7 M3 - JUROS. AF_10/2014</t>
  </si>
  <si>
    <t xml:space="preserve">TRATOR DE ESTEIRAS, POTÊNCIA 125 HP, PESO OPERACIONAL 12,9 T, COM LÂMINA 2,7 M3 - MANUTENÇÃO. AF_10/2014</t>
  </si>
  <si>
    <t xml:space="preserve">TRATOR DE ESTEIRAS, POTÊNCIA 125 HP, PESO OPERACIONAL 12,9 T, COM LÂMINA 2,7 M3 - MATERIAIS NA OPERAÇÃO. AF_10/2014</t>
  </si>
  <si>
    <t xml:space="preserve">TRATOR DE ESTEIRAS, POTÊNCIA 150 HP, PESO OPERACIONAL 16,7 T, COM RODA MOTRIZ ELEVADA E LÂMINA 3,18 M3 - DEPRECIAÇÃO. AF_06/2014</t>
  </si>
  <si>
    <t xml:space="preserve">TRATOR DE ESTEIRAS, POTÊNCIA 150 HP, PESO OPERACIONAL 16,7 T, COM RODA MOTRIZ ELEVADA E LÂMINA 3,18 M3 - JUROS. AF_06/2014</t>
  </si>
  <si>
    <t xml:space="preserve">TRATOR DE ESTEIRAS, POTÊNCIA 150 HP, PESO OPERACIONAL 16,7 T, COM RODA MOTRIZ ELEVADA E LÂMINA 3,18 M3 - MANUTENÇÃO. AF_06/2014</t>
  </si>
  <si>
    <t xml:space="preserve">TRATOR DE ESTEIRAS, POTÊNCIA 150 HP, PESO OPERACIONAL 16,7 T, COM RODA MOTRIZ ELEVADA E LÂMINA 3,18 M3 - MATERIAIS NA OPERAÇÃO. AF_06/2014</t>
  </si>
  <si>
    <t xml:space="preserve">TRATOR DE ESTEIRAS, POTÊNCIA 170 HP, PESO OPERACIONAL 19 T, CAÇAMBA 5,2 M3 - DEPRECIAÇÃO. AF_06/2014</t>
  </si>
  <si>
    <t xml:space="preserve">TRATOR DE ESTEIRAS, POTÊNCIA 170 HP, PESO OPERACIONAL 19 T, CAÇAMBA 5,2 M3 - JUROS. AF_06/2014</t>
  </si>
  <si>
    <t xml:space="preserve">TRATOR DE ESTEIRAS, POTÊNCIA 170 HP, PESO OPERACIONAL 19 T, CAÇAMBA 5,2 M3 - MANUTENÇÃO. AF_06/2014</t>
  </si>
  <si>
    <t xml:space="preserve">TRATOR DE ESTEIRAS, POTÊNCIA 170 HP, PESO OPERACIONAL 19 T, CAÇAMBA 5,2 M3 - MATERIAIS NA OPERAÇÃO. AF_06/2014</t>
  </si>
  <si>
    <t xml:space="preserve">TRATOR DE ESTEIRAS, POTÊNCIA 347 HP, PESO OPERACIONAL 38,5 T, COM LÂMINA 8,70 M3 - DEPRECIAÇÃO. AF_06/2014</t>
  </si>
  <si>
    <t xml:space="preserve">TRATOR DE ESTEIRAS, POTÊNCIA 347 HP, PESO OPERACIONAL 38,5 T, COM LÂMINA 8,70 M3 - JUROS. AF_06/2014</t>
  </si>
  <si>
    <t xml:space="preserve">TRATOR DE ESTEIRAS, POTÊNCIA 347 HP, PESO OPERACIONAL 38,5 T, COM LÂMINA 8,70 M3 - MANUTENÇÃO. AF_06/2014</t>
  </si>
  <si>
    <t xml:space="preserve">TRATOR DE ESTEIRAS, POTÊNCIA 347 HP, PESO OPERACIONAL 38,5 T, COM LÂMINA 8,70 M3 - MATERIAIS NA OPERAÇÃO. AF_06/2014</t>
  </si>
  <si>
    <t xml:space="preserve">TRATOR DE PNEUS COM POTÊNCIA DE 122 CV, TRAÇÃO 4X4, COM GRADE DE DISCOS ACOPLADA - DEPRECIAÇÃO. AF_02/2017</t>
  </si>
  <si>
    <t xml:space="preserve">TRATOR DE PNEUS COM POTÊNCIA DE 122 CV, TRAÇÃO 4X4, COM GRADE DE DISCOS ACOPLADA - JUROS. AF_02/2017</t>
  </si>
  <si>
    <t xml:space="preserve">TRATOR DE PNEUS COM POTÊNCIA DE 122 CV, TRAÇÃO 4X4, COM GRADE DE DISCOS ACOPLADA - MANUTENÇÃO. AF_02/2017</t>
  </si>
  <si>
    <t xml:space="preserve">TRATOR DE PNEUS COM POTÊNCIA DE 122 CV, TRAÇÃO 4X4, COM GRADE DE DISCOS ACOPLADA - MATERIAIS NA OPERAÇÃO. AF_02/2017</t>
  </si>
  <si>
    <t xml:space="preserve">TRATOR DE PNEUS COM POTÊNCIA DE 122 CV, TRAÇÃO 4X4, COM VASSOURA MECÂNICA ACOPLADA - DEPRECIAÇÃO. AF_02/2017</t>
  </si>
  <si>
    <t xml:space="preserve">TRATOR DE PNEUS COM POTÊNCIA DE 122 CV, TRAÇÃO 4X4, COM VASSOURA MECÂNICA ACOPLADA - JUROS. AF_02/2017</t>
  </si>
  <si>
    <t xml:space="preserve">TRATOR DE PNEUS COM POTÊNCIA DE 122 CV, TRAÇÃO 4X4, COM VASSOURA MECÂNICA ACOPLADA - MANUTENÇÃO. AF_02/2017</t>
  </si>
  <si>
    <t xml:space="preserve">TRATOR DE PNEUS COM POTÊNCIA DE 122 CV, TRAÇÃO 4X4, COM VASSOURA MECÂNICA ACOPLADA - MATERIAIS NA OPERAÇÃO. AF_02/2017</t>
  </si>
  <si>
    <t xml:space="preserve">TRATOR DE PNEUS COM POTÊNCIA DE 85 CV, TRAÇÃO 4X4, COM GRADE DE DISCOS ACOPLADA - DEPRECIAÇÃO. AF_02/2017</t>
  </si>
  <si>
    <t xml:space="preserve">TRATOR DE PNEUS COM POTÊNCIA DE 85 CV, TRAÇÃO 4X4, COM GRADE DE DISCOS ACOPLADA - JUROS. AF_02/2017</t>
  </si>
  <si>
    <t xml:space="preserve">TRATOR DE PNEUS COM POTÊNCIA DE 85 CV, TRAÇÃO 4X4, COM GRADE DE DISCOS ACOPLADA - MANUTENÇÃO. AF_02/2017</t>
  </si>
  <si>
    <t xml:space="preserve">TRATOR DE PNEUS COM POTÊNCIA DE 85 CV, TRAÇÃO 4X4, COM GRADE DE DISCOS ACOPLADA - MATERIAIS NA OPERAÇÃO. AF_02/2017</t>
  </si>
  <si>
    <t xml:space="preserve">TRATOR DE PNEUS COM POTÊNCIA DE 85 CV, TRAÇÃO 4X4, COM VASSOURA MECÂNICA ACOPLADA - DEPRECIAÇÃO. AF_03/2017</t>
  </si>
  <si>
    <t xml:space="preserve">TRATOR DE PNEUS COM POTÊNCIA DE 85 CV, TRAÇÃO 4X4, COM VASSOURA MECÂNICA ACOPLADA - JUROS. AF_03/2017</t>
  </si>
  <si>
    <t xml:space="preserve">TRATOR DE PNEUS COM POTÊNCIA DE 85 CV, TRAÇÃO 4X4, COM VASSOURA MECÂNICA ACOPLADA - MANUTENÇÃO. AF_03/2017</t>
  </si>
  <si>
    <t xml:space="preserve">TRATOR DE PNEUS COM POTÊNCIA DE 85 CV, TRAÇÃO 4X4, COM VASSOURA MECÂNICA ACOPLADA - MATERIAIS NA OPERAÇÃO. AF_03/2017</t>
  </si>
  <si>
    <t xml:space="preserve">TRATOR DE PNEUS, POTÊNCIA 122 CV, TRAÇÃO 4X4, PESO COM LASTRO DE 4.510 KG - DEPRECIAÇÃO. AF_06/2014</t>
  </si>
  <si>
    <t xml:space="preserve">TRATOR DE PNEUS, POTÊNCIA 122 CV, TRAÇÃO 4X4, PESO COM LASTRO DE 4.510 KG - JUROS. AF_06/2014</t>
  </si>
  <si>
    <t xml:space="preserve">TRATOR DE PNEUS, POTÊNCIA 122 CV, TRAÇÃO 4X4, PESO COM LASTRO DE 4.510 KG - MANUTENÇÃO. AF_06/2014</t>
  </si>
  <si>
    <t xml:space="preserve">TRATOR DE PNEUS, POTÊNCIA 122 CV, TRAÇÃO 4X4, PESO COM LASTRO DE 4.510 KG - MATERIAIS NA OPERAÇÃO. AF_06/2014</t>
  </si>
  <si>
    <t xml:space="preserve">TRATOR DE PNEUS, POTÊNCIA 85 CV, TRAÇÃO 4X4, PESO COM LASTRO DE 4.675 KG - DEPRECIAÇÃO. AF_06/2014</t>
  </si>
  <si>
    <t xml:space="preserve">TRATOR DE PNEUS, POTÊNCIA 85 CV, TRAÇÃO 4X4, PESO COM LASTRO DE 4.675 KG - JUROS. AF_06/2014</t>
  </si>
  <si>
    <t xml:space="preserve">TRATOR DE PNEUS, POTÊNCIA 85 CV, TRAÇÃO 4X4, PESO COM LASTRO DE 4.675 KG - MANUTENÇÃO. AF_06/2014</t>
  </si>
  <si>
    <t xml:space="preserve">TRATOR DE PNEUS, POTÊNCIA 85 CV, TRAÇÃO 4X4, PESO COM LASTRO DE 4.675 KG - MATERIAIS NA OPERAÇÃO. AF_06/2014</t>
  </si>
  <si>
    <t xml:space="preserve">UNIDADE DOSADORA AIRLESS TIPO HOT SPRAY - MATERIAIS NA OPERAÇÃO. AF_05/2023</t>
  </si>
  <si>
    <t xml:space="preserve">USINA DE ASFALTO À FRIO, CAPACIDADE DE 40 A 60 TON/HORA, ELÉTRICA POTÊNCIA 30 CV - DEPRECIAÇÃO. AF_05/2023</t>
  </si>
  <si>
    <t xml:space="preserve">USINA DE ASFALTO À FRIO, CAPACIDADE DE 40 A 60 TON/HORA, ELÉTRICA POTÊNCIA 30 CV - JUROS. AF_05/2023</t>
  </si>
  <si>
    <t xml:space="preserve">USINA DE ASFALTO À FRIO, CAPACIDADE DE 40 A 60 TON/HORA, ELÉTRICA POTÊNCIA 30 CV - MANUTENÇÃO. AF_05/2023</t>
  </si>
  <si>
    <t xml:space="preserve">USINA DE ASFALTO À FRIO, CAPACIDADE DE 40 A 60 TON/HORA, ELÉTRICA POTÊNCIA 30 CV - MATERIAIS NA OPERAÇÃO. AF_05/2023</t>
  </si>
  <si>
    <t xml:space="preserve">USINA DE ASFALTO, TIPO GRAVIMÉTRICA, PROD 150 TON/HORA - DEPRECIAÇÃO. AF_12/2019</t>
  </si>
  <si>
    <t xml:space="preserve">USINA DE ASFALTO, TIPO GRAVIMÉTRICA, PROD 150 TON/HORA - JUROS. AF_12/2019</t>
  </si>
  <si>
    <t xml:space="preserve">USINA DE ASFALTO, TIPO GRAVIMÉTRICA, PROD 150 TON/HORA - MANUTENÇÃO. AF_12/2019</t>
  </si>
  <si>
    <t xml:space="preserve">USINA DE ASFALTO, TIPO GRAVIMÉTRICA, PROD 150 TON/HORA - MATERIAIS NA OPERAÇÃO. AF_12/2019</t>
  </si>
  <si>
    <t xml:space="preserve">USINA DE CONCRETO FIXA, CAPACIDADE NOMINAL DE 90 A 120 M3/H, SEM SILO - DEPRECIAÇÃO. AF_07/2016</t>
  </si>
  <si>
    <t xml:space="preserve">USINA DE CONCRETO FIXA, CAPACIDADE NOMINAL DE 90 A 120 M3/H, SEM SILO - JUROS. AF_07/2016</t>
  </si>
  <si>
    <t xml:space="preserve">USINA DE CONCRETO FIXA, CAPACIDADE NOMINAL DE 90 A 120 M3/H, SEM SILO - MANUTENÇÃO. AF_07/2016</t>
  </si>
  <si>
    <t xml:space="preserve">USINA DE CONCRETO FIXA, CAPACIDADE NOMINAL DE 90 A 120 M3/H, SEM SILO - MATERIAIS NA OPERAÇÃO. AF_07/2016</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</si>
  <si>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</si>
  <si>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</si>
  <si>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</si>
  <si>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</si>
  <si>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 xml:space="preserve">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</si>
  <si>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 xml:space="preserve">USINA DE MISTURA ASFÁLTICA À QUENTE, TIPO CONTRA FLUXO, PROD 100 A 140 TON/HORA - DEPRECIAÇÃO. AF_12/2019</t>
  </si>
  <si>
    <t xml:space="preserve">USINA DE MISTURA ASFÁLTICA À QUENTE, TIPO CONTRA FLUXO, PROD 100 A 140 TON/HORA - JUROS. AF_12/2019</t>
  </si>
  <si>
    <t xml:space="preserve">USINA DE MISTURA ASFÁLTICA À QUENTE, TIPO CONTRA FLUXO, PROD 100 A 140 TON/HORA - MANUTENÇÃO. AF_12/2019</t>
  </si>
  <si>
    <t xml:space="preserve">USINA DE MISTURA ASFÁLTICA À QUENTE, TIPO CONTRA FLUXO, PROD 100 A 140 TON/HORA - MATERIAIS NA OPERAÇÃO. AF_12/2019</t>
  </si>
  <si>
    <t xml:space="preserve">USINA DE MISTURA ASFÁLTICA À QUENTE, TIPO CONTRA FLUXO, PROD 40 A 80 TON/HORA - DEPRECIAÇÃO. AF_05/2023</t>
  </si>
  <si>
    <t xml:space="preserve">USINA DE MISTURA ASFÁLTICA À QUENTE, TIPO CONTRA FLUXO, PROD 40 A 80 TON/HORA - JUROS. AF_05/2023</t>
  </si>
  <si>
    <t xml:space="preserve">USINA DE MISTURA ASFÁLTICA À QUENTE, TIPO CONTRA FLUXO, PROD 40 A 80 TON/HORA - MANUTENÇÃO. AF_05/2023</t>
  </si>
  <si>
    <t xml:space="preserve">USINA DE MISTURA ASFÁLTICA À QUENTE, TIPO CONTRA FLUXO, PROD 40 A 80 TON/HORA - MATERIAIS NA OPERAÇÃO. AF_05/2023</t>
  </si>
  <si>
    <t xml:space="preserve">USINA MISTURADORA DE SOLOS, CAPACIDADE DE 200 A 500 TON/H, POTENCIA 75KW - DEPRECIAÇÃO. AF_07/2016</t>
  </si>
  <si>
    <t xml:space="preserve">USINA MISTURADORA DE SOLOS, CAPACIDADE DE 200 A 500 TON/H, POTENCIA 75KW - JUROS. AF_07/2016</t>
  </si>
  <si>
    <t xml:space="preserve">USINA MISTURADORA DE SOLOS, CAPACIDADE DE 200 A 500 TON/H, POTENCIA 75KW - MANUTENÇÃO. AF_07/2016</t>
  </si>
  <si>
    <t xml:space="preserve">USINA MISTURADORA DE SOLOS, CAPACIDADE DE 200 A 500 TON/H, POTENCIA 75KW - MATERIAIS NA OPERAÇÃO. AF_07/2016</t>
  </si>
  <si>
    <t xml:space="preserve">VARREDEIRA DE GRAMA SINTÉTICA A GASOLINA, 2,4 CV, 4 TEMPOS - MATERIAIS NA OPERAÇÃO. AF_05/2023</t>
  </si>
  <si>
    <t xml:space="preserve">VASSOURA MECÂNICA REBOCÁVEL COM ESCOVA CILÍNDRICA, LARGURA ÚTIL DE VARRIMENTO DE 2,44 M - DEPRECIAÇÃO. AF_06/2014</t>
  </si>
  <si>
    <t xml:space="preserve">VASSOURA MECÂNICA REBOCÁVEL COM ESCOVA CILÍNDRICA, LARGURA ÚTIL DE VARRIMENTO DE 2,44 M - JUROS. AF_06/2014</t>
  </si>
  <si>
    <t xml:space="preserve">VASSOURA MECÂNICA REBOCÁVEL COM ESCOVA CILÍNDRICA, LARGURA ÚTIL DE VARRIMENTO DE 2,44 M - MANUTENÇÃO. AF_06/2014</t>
  </si>
  <si>
    <t xml:space="preserve">VIBRADOR DE IMERSÃO, DIÂMETRO DE PONTEIRA 45MM, MOTOR ELÉTRICO TRIFÁSICO POTÊNCIA DE 2 CV - DEPRECIAÇÃO. AF_06/2015</t>
  </si>
  <si>
    <t xml:space="preserve">VIBRADOR DE IMERSÃO, DIÂMETRO DE PONTEIRA 45MM, MOTOR ELÉTRICO TRIFÁSICO POTÊNCIA DE 2 CV - JUROS. AF_06/2015</t>
  </si>
  <si>
    <t xml:space="preserve">VIBRADOR DE IMERSÃO, DIÂMETRO DE PONTEIRA 45MM, MOTOR ELÉTRICO TRIFÁSICO POTÊNCIA DE 2 CV - MANUTENÇÃO. AF_06/2015</t>
  </si>
  <si>
    <t xml:space="preserve">VIBRADOR DE IMERSÃO, DIÂMETRO DE PONTEIRA 45MM, MOTOR ELÉTRICO TRIFÁSICO POTÊNCIA DE 2 CV - MATERIAIS NA OPERAÇÃO. AF_06/2015</t>
  </si>
  <si>
    <t xml:space="preserve">VIBROACABADORA DE ASFALTO SOBRE ESTEIRAS, LARG. PAVIM. 2,60 M A 5,75 M, POT. 110 HP, CAP. 450 T/ H - DEPRECIAÇÃO. AF_11/2025</t>
  </si>
  <si>
    <t xml:space="preserve">VIBROACABADORA DE ASFALTO SOBRE ESTEIRAS, LARG. PAVIM. 2,60 M A 5,75 M, POT. 110 HP, CAP. 450 T/ H - JUROS. AF_11/2025</t>
  </si>
  <si>
    <t xml:space="preserve">VIBROACABADORA DE ASFALTO SOBRE ESTEIRAS, LARG. PAVIM. 2,60 M A 5,75 M, POT. 110 HP, CAP. 450 T/ H - MANUTENÇÃO. AF_11/2025</t>
  </si>
  <si>
    <t xml:space="preserve">VIBROACABADORA DE ASFALTO SOBRE ESTEIRAS, LARG. PAVIM. 2,60 M A 5,75 M, POT. 110 HP, CAP. 450 T/ H - MATERIAIS NA OPERAÇÃO. AF_11/2025</t>
  </si>
  <si>
    <t xml:space="preserve">VIBROACABADORA DE ASFALTO SOBRE ESTEIRAS, LARG. PAVIM. MÁX. 8,00 M, POT. 100 KW/ 134 HP, CAP. 600 T/ H - DEPRECIAÇÃO. AF_11/2025</t>
  </si>
  <si>
    <t xml:space="preserve">VIBROACABADORA DE ASFALTO SOBRE ESTEIRAS, LARG. PAVIM. MÁX. 8,00 M, POT. 100 KW/ 134 HP, CAP. 600 T/ H - JUROS. AF_11/2025</t>
  </si>
  <si>
    <t xml:space="preserve">VIBROACABADORA DE ASFALTO SOBRE ESTEIRAS, LARG. PAVIM. MÁX. 8,00 M, POT. 100 KW/ 134 HP, CAP. 600 T/ H - MANUTENÇÃO. AF_11/2025</t>
  </si>
  <si>
    <t xml:space="preserve">VIBROACABADORA DE ASFALTO SOBRE ESTEIRAS, LARG. PAVIM. MÁX. 8,00 M, POT. 100 KW/ 134 HP, CAP. 600 T/ H - MATERIAIS NA OPERAÇÃO. AF_11/2025</t>
  </si>
  <si>
    <t xml:space="preserve">VIBROACABADORA DE ASFALTO SOBRE ESTEIRAS, LARGURA DE PAVIMENTAÇÃO 1,90 M A 5,30 M, POTÊNCIA 105 HP CAPACIDADE 450 T/H - DEPRECIAÇÃO. AF_11/2014</t>
  </si>
  <si>
    <t xml:space="preserve">VIBROACABADORA DE ASFALTO SOBRE ESTEIRAS, LARGURA DE PAVIMENTAÇÃO 1,90 M A 5,30 M, POTÊNCIA 105 HP CAPACIDADE 450 T/H - JUROS. AF_11/2014</t>
  </si>
  <si>
    <t xml:space="preserve">VIBROACABADORA DE ASFALTO SOBRE ESTEIRAS, LARGURA DE PAVIMENTAÇÃO 1,90 M A 5,30 M, POTÊNCIA 105 HP CAPACIDADE 450 T/H - MANUTENÇÃO. AF_11/2014</t>
  </si>
  <si>
    <t xml:space="preserve">VIBROACABADORA DE ASFALTO SOBRE ESTEIRAS, LARGURA DE PAVIMENTAÇÃO 1,90 M A 5,30 M, POTÊNCIA 105 HP CAPACIDADE 450 T/H - MATERIAIS NA OPERAÇÃO. AF_11/2014</t>
  </si>
  <si>
    <t xml:space="preserve">VIBROACABADORA DE ASFALTO SOBRE ESTEIRAS, LARGURA DE PAVIMENTAÇÃO 2,13 M A 4,55 M, POTÊNCIA 100 HP, CAPACIDADE 400 T/H - DEPRECIAÇÃO. AF_11/2014</t>
  </si>
  <si>
    <t xml:space="preserve">VIBROACABADORA DE ASFALTO SOBRE ESTEIRAS, LARGURA DE PAVIMENTAÇÃO 2,13 M A 4,55 M, POTÊNCIA 100 HP, CAPACIDADE 400 T/H - JUROS. AF_11/2014</t>
  </si>
  <si>
    <t xml:space="preserve">VIBROACABADORA DE ASFALTO SOBRE ESTEIRAS, LARGURA DE PAVIMENTAÇÃO 2,13 M A 4,55 M, POTÊNCIA 100 HP, CAPACIDADE 400 T/H - MANUTENÇÃO. AF_11/2014</t>
  </si>
  <si>
    <t xml:space="preserve">VIBROACABADORA DE ASFALTO SOBRE ESTEIRAS, LARGURA DE PAVIMENTAÇÃO 2,13 M A 4,55 M, POTÊNCIA 100 HP, CAPACIDADE 400 T/H - MATERIAIS NA OPERAÇÃO. AF_11/2014</t>
  </si>
  <si>
    <t xml:space="preserve">VIBROACABADORA DE ASFALTO SOBRE RODAS, LARGURA DE PAVIMENTAÇÃO DE 1,70 A 4,20 M, POTÊNCIA 78 KW/105 HP, CAPACIDADE 300 T/H - DEPRECIAÇÃO. AF_11/2025</t>
  </si>
  <si>
    <t xml:space="preserve">VIBROACABADORA DE ASFALTO SOBRE RODAS, LARGURA DE PAVIMENTAÇÃO DE 1,70 A 4,20 M, POTÊNCIA 78 KW/105 HP, CAPACIDADE 300 T/H - JUROS. AF_11/2025</t>
  </si>
  <si>
    <t xml:space="preserve">VIBROACABADORA DE ASFALTO SOBRE RODAS, LARGURA DE PAVIMENTAÇÃO DE 1,70 A 4,20 M, POTÊNCIA 78 KW/105 HP, CAPACIDADE 300 T/H - MANUTENÇÃO. AF_11/2025</t>
  </si>
  <si>
    <t xml:space="preserve">VIBROACABADORA DE ASFALTO SOBRE RODAS, LARGURA DE PAVIMENTAÇÃO DE 1,70 A 4,20 M, POTÊNCIA 78 KW/105 HP, CAPACIDADE 300 T/H - MATERIAIS NA OPERAÇÃO. AF_11/2025</t>
  </si>
  <si>
    <t xml:space="preserve">ARMAÇÃO DE DESCIDA D'ÁGUA UTILIZANDO AÇO CA-60 DE 5 MM - MONTAGEM. AF_08/2022</t>
  </si>
  <si>
    <t xml:space="preserve">BACIA DE DISSIPAÇÃO, LARGURA ATÉ 1 M, TIPO BACIA EM PEDRA DE MÃO FIXADA COM CONCRETO (DEB 01, 02), COM PREPARO MANUAL, FCK = 20 MPA, LANÇADO MANUALMENTE, INCLUINDO MATERIAIS E FÔRMAS (2 UTILIZAÇÕES). AF_08/2022</t>
  </si>
  <si>
    <t xml:space="preserve">BACIA DE DISSIPAÇÃO, LARGURA DE 1 A 4 M, TIPO BACIA EM PEDRA DE MÃO FIXADA COM CONCRETO (DEB 03, 04, 05, 06), COM PREPARO MANUAL, FCK = 20 MPA, LANÇADO MANUALMENTE, INCLUINDO MATERIAIS E FÔRMAS (2 UTILIZAÇÕES). AF_08/2022</t>
  </si>
  <si>
    <t xml:space="preserve">BACIA DE DISSIPAÇÃO, LARGURA DE 4 A 9,2 M, TIPO BACIA EM PEDRA DE MÃO FIXADA COM CONCRETO (DEB 07, 08, 09, 10, 11, 12, 13), COM PREPARO MANUAL, FCK = 20 MPA, LANÇADO MANUALMENTE, INCLUINDO MATERIAIS E FÔRMAS (2 UTILIZAÇÕES). AF_08/2022</t>
  </si>
  <si>
    <t xml:space="preserve">BACIA DE DISSIPAÇÃO, TIPO BACIA COM DENTES DE CONCRETO (01), COM PREPARO MANUAL, FCK = 20 MPA, LANÇADO MANUALMENTE, INCLUINDO MATERIAIS E FÔRMAS (2 UTILIZAÇÕES). AF_08/2022</t>
  </si>
  <si>
    <t xml:space="preserve">BACIA DE DISSIPAÇÃO, TIPO BACIA EM PEDRA DE MÃO ARGAMASSADA (DES 01, 02, 03, 04), LANÇADO MANUALMENTE, INCLUINDO MATERIAIS E FÔRMAS (2 UTILIZAÇÕES). AF_08/2022</t>
  </si>
  <si>
    <t xml:space="preserve">CONCRETAGEM DE DISSIPADOR DE ENERGIA, CONCRETO USINADO, FCK = 20 MPA, COM USO DE BOMBA - LANÇAMENTO, ADENSAMENTO E ACABAMENTO. AF_08/2022</t>
  </si>
  <si>
    <t xml:space="preserve">CONCRETAGEM DE DISSIPADOR DE ENERGIA, FCK = 20 MPA, COM USO DE JERICAS E PREPARO EM BETONEIRA DE 600 L - AREIA E BRITA COMERCIAIS - LANÇAMENTO, ADENSAMENTO E ACABAMENTO. AF_08/2022</t>
  </si>
  <si>
    <t xml:space="preserve">DESCIDA D'ÁGUA RÁPIDA (DAR 03), EM CONCRETO USINADO, FCK = 20 MPA, LANÇADO COM BOMBA, INCLUINDO ARMAÇÃO, MATERIAIS E FÔRMAS (2 UTILIZAÇÕES). AF_08/2022</t>
  </si>
  <si>
    <t xml:space="preserve">ESCADA HIDRÁULICA, LARGURA ATÉ 1M, TIPO DESCIDA D'ÁGUA DE CORTE OU ATERRO EM DEGRAUS (DCD 02, 04 E DAD 02), EM CONCRETO USINADO, FCK = 20 MPA, LANÇADO COM BOMBA, INCLUINDO ARMAÇÃO, MATERIAIS E FÔRMAS (3 UTILIZAÇÕES). AF_08/2022</t>
  </si>
  <si>
    <t xml:space="preserve">ESCADA HIDRÁULICA, LARGURA DE 1 A 4,1 M, TIPO DESCIDA D'ÁGUA DE ATERRO EM DEGRAUS (DAD 04, 06, 08, 10, 12, 14, 16, 18), EM CONCRETO USINADO, FCK = 20 MPA, LANÇADO COM BOMBA, INCLUINDO ARMAÇÃO, MATERIAIS E FÔRMAS (3 UTILIZAÇÕES). AF_08/2022</t>
  </si>
  <si>
    <t xml:space="preserve">FABRICAÇÃO, MONTAGEM E DESMONTAGEM DE FÔRMA PARA BACIA DE DISSIPAÇÃO, EM MADEIRA SERRADA, E = 25 MM, 2 UTILIZAÇÕES. AF_08/2022</t>
  </si>
  <si>
    <t xml:space="preserve">FABRICAÇÃO, MONTAGEM E DESMONTAGEM DE FÔRMA PARA ESCADA HIDRÁULICA, EM CHAPA DE MADEIRA COMPENSADA RESINADA, E = 17 MM, 3 UTILIZAÇÕES. AF_08/2022</t>
  </si>
  <si>
    <t xml:space="preserve">PEDRA ARGAMASSADA COM CIMENTO E AREIA 1:3, 40% DE ARGAMASSA EM VOLUME - AREIA E PEDRA DE MÃO COMERCIAIS - FORNECIMENTO E ASSENTAMENTO. AF_08/2022</t>
  </si>
  <si>
    <t xml:space="preserve">PEDRA DE MÃO FIXADA COM CONCRETO PARA BACIA DE DISSIPAÇÃO, 40% DE CONCRETO EM VOLUME, FCK = 20 MPA, COM USO DE JERICA E PREPARO EM BETONEIRA DE 600 L - AREIA, BRITA E PEDRA DE MÃO COMERCIAIS - LANÇAMENTO, ADENSAMENTO E ACABAMENTO. AF_08/2022</t>
  </si>
  <si>
    <t xml:space="preserve">DRAGAGEM DE MATERIAIS DE 1A CATEGORIA E COMPOSTOS ORGÂNICOS E INORGÂNICOS COM ESCAVADEIRA HIDRÁULICA (CAÇAMBA: 0,80 M3/111 HP). AF_03/2024</t>
  </si>
  <si>
    <t xml:space="preserve">DRAGAGEM DE MATERIAIS DE 1A CATEGORIA E COMPOSTOS ORGÂNICOS E INORGÂNICOS COM ESCAVADEIRA HIDRÁULICA DE LONGO ALCANCE (CAÇAMBA: 0,52 M3/155 HP). AF_03/2024</t>
  </si>
  <si>
    <t xml:space="preserve">DRAGAGEM DE MATERIAIS DE 1A CATEGORIA E COMPOSTOS ORGÂNICOS E INORGÂNICOS COM RETROESCAVADEIRA (CAÇAMBA: 0,26 M3/88 HP). AF_03/2024</t>
  </si>
  <si>
    <t xml:space="preserve">ASSENTAMENTO DE TUBO DRENO DE PEAD CORRUGADO EM GEOCOMPOSTO, DN 100 MM - FORNECIMENTO E INSTALAÇÃO. AF_01/2026</t>
  </si>
  <si>
    <t xml:space="preserve">ASSENTAMENTO DE TUBO DRENO DE PEAD CORRUGADO EM GEOCOMPOSTO, DN 160 MM - FORNECIMENTO E INSTALAÇÃO. AF_01/2026</t>
  </si>
  <si>
    <t xml:space="preserve">ASSENTAMENTO DE TUBO DRENO DE PEAD CORRUGADO EM GEOCOMPOSTO, DN 200 MM - FORNECIMENTO E INSTALAÇÃO. AF_01/2026</t>
  </si>
  <si>
    <t xml:space="preserve">ASSENTAMENTO DE TUBO DRENO DE PEAD CORRUGADO EM GEOCOMPOSTO, DN 65 MM - FORNECIMENTO E INSTALAÇÃO. AF_01/2026</t>
  </si>
  <si>
    <t xml:space="preserve">CONEXÃO TUBO CORRUGADO PEAD EM TUBO PVC PARA DRENAGEM DE GEOCOMPOSTO APENAS INSTALAÇÃO. AF_01/2026</t>
  </si>
  <si>
    <t xml:space="preserve">JOELHO 45 GRAUS, PVC, SOLDÁVEL, DN 20 MM, INSTALADO EM DRENO DE AR CONDICIONADO - FORNECIMENTO E INSTALAÇÃO. AF_08/2022</t>
  </si>
  <si>
    <t xml:space="preserve">JOELHO 45 GRAUS, PVC, SOLDÁVEL, DN 25MM, INSTALADO EM DRENO DE AR-CONDICIONADO - FORNECIMENTO E INSTALAÇÃO. AF_08/2022</t>
  </si>
  <si>
    <t xml:space="preserve">JOELHO 45 GRAUS, PVC, SOLDÁVEL, DN 32 MM, INSTALADO EM DRENO DE AR CONDICIONADO - FORNECIMENTO E INSTALAÇÃO. AF_08/2022</t>
  </si>
  <si>
    <t xml:space="preserve">JOELHO 90 GRAUS, PVC, SOLDÁVEL, DN 20 MM, INSTALADO EM DRENO DE AR CONDICIONADO - FORNECIMENTO E INSTALAÇÃO. AF_08/2022</t>
  </si>
  <si>
    <t xml:space="preserve">JOELHO 90 GRAUS, PVC, SOLDÁVEL, DN 25MM, INSTALADO EM DRENO DE AR-CONDICIONADO - FORNECIMENTO E INSTALAÇÃO. AF_08/2022</t>
  </si>
  <si>
    <t xml:space="preserve">JOELHO 90 GRAUS, PVC, SOLDÁVEL, DN 32 MM, INSTALADO EM DRENO DE AR CONDICIONADO - FORNECIMENTO E INSTALAÇÃO. AF_08/2022</t>
  </si>
  <si>
    <t xml:space="preserve">LUVA, PVC, SOLDÁVEL, DN 20 MM, INSTALADO EM DRENO DE AR CONDICIONADO - FORNECIMENTO E INSTALAÇÃO. AF_08/2022</t>
  </si>
  <si>
    <t xml:space="preserve">LUVA, PVC, SOLDÁVEL, DN 25MM, INSTALADO EM DRENO DE AR-CONDICIONADO - FORNECIMENTO E INSTALAÇÃO. AF_08/2022</t>
  </si>
  <si>
    <t xml:space="preserve">LUVA, PVC, SOLDÁVEL, DN 32 MM, INSTALADO EM DRENO DE AR CONDICIONADO - FORNECIMENTO E INSTALAÇÃO. AF_08/2022</t>
  </si>
  <si>
    <t xml:space="preserve">TE, PVC, SOLDÁVEL, DN 20 MM, INSTALADO EM DRENO DE AR CONDICIONADO - FORNECIMENTO E INSTALAÇÃO. AF_08/2022</t>
  </si>
  <si>
    <t xml:space="preserve">TE, PVC, SOLDÁVEL, DN 25MM, INSTALADO EM DRENO DE AR-CONDICIONADO - FORNECIMENTO E INSTALAÇÃO. AF_08/2022</t>
  </si>
  <si>
    <t xml:space="preserve">TE, PVC, SOLDÁVEL, DN 32 MM, INSTALADO EM DRENO DE AR CONDICIONADO - FORNECIMENTO E INSTALAÇÃO. AF_08/2022</t>
  </si>
  <si>
    <t xml:space="preserve">TUBO, PVC, SOLDÁVEL, DE 20MM, INSTALADO EM DRENO DE AR CONDICIONADO - FORNECIMENTO E INSTALAÇÃO. AF_08/2022</t>
  </si>
  <si>
    <t xml:space="preserve">TUBO, PVC, SOLDÁVEL, DE 25MM, INSTALADO EM DRENO DE AR-CONDICIONADO - FORNECIMENTO E INSTALAÇÃO. AF_08/2022</t>
  </si>
  <si>
    <t xml:space="preserve">TUBO, PVC, SOLDÁVEL, DE 32MM, INSTALADO EM DRENO DE AR CONDICIONADO - FORNECIMENTO E INSTALAÇÃO. AF_08/2022</t>
  </si>
  <si>
    <t xml:space="preserve">DRENO BARBACÃ, DN 100 MM, COM MATERIAL DRENANTE. AF_07/2021</t>
  </si>
  <si>
    <t xml:space="preserve">DRENO BARBACÃ, DN 50 MM, COM MATERIAL DRENANTE. AF_07/2021</t>
  </si>
  <si>
    <t xml:space="preserve">DRENO BARBACÃ, DN 75 MM, COM MATERIAL DRENANTE. AF_07/2021</t>
  </si>
  <si>
    <t xml:space="preserve">DRENO EM MURO DE CONTENÇÃO, EXECUTADO NO PÉ DO MURO, COM TUBO DE PEAD CORRUGADO FLEXÍVEL PERFURADO, ENCHIMENTO COM BRITA, ENVOLVIDO COM MANTA GEOTÊXTIL. AF_07/2021</t>
  </si>
  <si>
    <t xml:space="preserve">DRENO EM MURO DE CONTENÇÃO, EXECUTADO NO PÉ DO MURO, COM TUBO DE PVC CORRUGADO RÍGIDO PERFURADO, ENCHIMENTO COM BRITA, ENVOLVIDO COM MANTA GEOTÊXTIL. AF_07/2021</t>
  </si>
  <si>
    <t xml:space="preserve">DRENO ESPINHA DE PEIXE (SEÇÃO (0,40 X 0,40 M), COM TUBO DE PEAD CORRUGADO PERFURADO, DN 100 MM, ENCHIMENTO COM BRITA, ENVOLVIDO COM MANTA GEOTÊXTIL, INCLUSIVE CONEXÕES. AF_07/2021</t>
  </si>
  <si>
    <t xml:space="preserve">DRENO ESPINHA DE PEIXE (SEÇÃO 0,40 X 0,40 M), COM TUBO DE PEAD CORRUGADO PERFURADO, DN 100 MM, ENCHIMENTO COM AREIA, INCLUSIVE CONEXÕES. AF_07/2021</t>
  </si>
  <si>
    <t xml:space="preserve">DRENO ESPINHA DE PEIXE (SEÇÃO 0,40 X 0,40 M), COM TUBO DE PVC CORRUGADO RÍGIDO PERFURADO, DN 100 MM, ENCHIMENTO COM AREIA, INCLUSIVE CONEXÕES. AF_07/2021</t>
  </si>
  <si>
    <t xml:space="preserve">DRENO ESPINHA DE PEIXE (SEÇÃO 0,40 X 0,40 M), COM TUBO DE PVC CORRUGADO RÍGIDO PERFURADO, DN 100 MM, ENCHIMENTO COM BRITA, ENVOLVIDO COM MANTA GEOTÊXTIL, INCLUSIVE CONEXÕES. AF_07/2021</t>
  </si>
  <si>
    <t xml:space="preserve">DRENO ESPINHA DE PEIXE (SEÇÃO 0,50 X 0,80 M), COM TUBO DE PEAD CORRUGADO PERFURADO, DN 100 MM, ENCHIMENTO COM AREIA, INCLUSIVE CONEXÕES. AF_07/2021</t>
  </si>
  <si>
    <t xml:space="preserve">DRENO ESPINHA DE PEIXE (SEÇÃO 0,50 X 0,80 M), COM TUBO DE PEAD CORRUGADO PERFURADO, DN 100 MM, ENCHIMENTO COM BRITA, ENVOLVIDO COM MANTA GEOTÊXTIL, INCLUSIVE CONEXÕES. AF_07/2021</t>
  </si>
  <si>
    <t xml:space="preserve">DRENO ESPINHA DE PEIXE (SEÇÃO 0,50 X 0,80 M), COM TUBO DE PVC CORRUGADO RÍGIDO PERFURADO, DN 100 MM, ENCHIMENTO COM AREIA, INCLUSIVE CONEXÕES. AF_07/2021</t>
  </si>
  <si>
    <t xml:space="preserve">DRENO ESPINHA DE PEIXE (SEÇÃO 0,50 X 0,80 M), COM TUBO DE PVC CORRUGADO RÍGIDO PERFURADO, DN 100 MM, ENCHIMENTO COM BRITA, ENVOLVIDO COM MANTA GEOTÊXTIL, INCLUSIVE CONEXÕES. AF_07/2021</t>
  </si>
  <si>
    <t xml:space="preserve">DRENO PROFUNDO (SEÇÃO 0,50 X 1,50 M), CEGO, ENCHIMENTO DE BRITA, ENVOLVIDO COM MANTA GEOTÊXTIL, COM SELO DE ARGILA. AF_07/2021</t>
  </si>
  <si>
    <t xml:space="preserve">DRENO PROFUNDO (SEÇÃO 0,50 X 1,50 M), CEGO, ENCHIMENTO DE BRITA, ENVOLVIDO COM MANTA GEOTÊXTIL. AF_07/2021</t>
  </si>
  <si>
    <t xml:space="preserve">DRENO PROFUNDO (SEÇÃO 0,50 X 1,50 M), COM TUBO DE CONCRETO SIMPLES POROSO, DN 200 MM, ENCHIMENTO COM AREIA, COM SELO DE ARGILA. AF_07/2021</t>
  </si>
  <si>
    <t xml:space="preserve">DRENO PROFUNDO (SEÇÃO 0,50 X 1,50 M), COM TUBO DE CONCRETO SIMPLES POROSO, DN 200 MM, ENCHIMENTO COM AREIA. AF_07/2021</t>
  </si>
  <si>
    <t xml:space="preserve">DRENO PROFUNDO (SEÇÃO 0,50 X 1,50 M), COM TUBO DE CONCRETO SIMPLES POROSO, DN 200 MM, ENCHIMENTO COM BRITA, ENVOLVIDO COM MANTA GEOTÊXTIL, COM SELO DE ARGILA. AF_07/2021</t>
  </si>
  <si>
    <t xml:space="preserve">DRENO PROFUNDO (SEÇÃO 0,50 X 1,50 M), COM TUBO DE CONCRETO SIMPLES POROSO, DN 200 MM, ENCHIMENTO COM BRITA, ENVOLVIDO COM MANTA GEOTÊXTIL. AF_07/2021</t>
  </si>
  <si>
    <t xml:space="preserve">DRENO PROFUNDO (SEÇÃO 0,50 X 1,50 M), COM TUBO DE PEAD CORRUGADO PERFURADO, DN 100 MM, ENCHIMENTO COM AREIA, COM SELO DE ARGILA. AF_07/2021</t>
  </si>
  <si>
    <t xml:space="preserve">DRENO PROFUNDO (SEÇÃO 0,50 X 1,50 M), COM TUBO DE PEAD CORRUGADO PERFURADO, DN 100 MM, ENCHIMENTO COM AREIA. AF_07/2021</t>
  </si>
  <si>
    <t xml:space="preserve">DRENO PROFUNDO (SEÇÃO 0,50 X 1,50 M), COM TUBO DE PEAD CORRUGADO PERFURADO, DN 100 MM, ENCHIMENTO COM BRITA, ENVOLVIDO COM MANTA GEOTÊXTIL, COM SELO DE ARGILA. AF_07/2021</t>
  </si>
  <si>
    <t xml:space="preserve">DRENO PROFUNDO (SEÇÃO 0,50 X 1,50 M), COM TUBO DE PEAD CORRUGADO PERFURADO, DN 100 MM, ENCHIMENTO COM BRITA, ENVOLVIDO COM MANTA GEOTÊXTIL. AF_07/2021</t>
  </si>
  <si>
    <t xml:space="preserve">DRENO PROFUNDO (SEÇÃO 0,50 X 1,50 M), COM TUBO DE PVC CORRUGADO RÍGIDO PERFURADO, DN 100 MM, ENCHIMENTO COM AREIA, COM SELO DE ARGILA. AF_07/2021</t>
  </si>
  <si>
    <t xml:space="preserve">DRENO PROFUNDO (SEÇÃO 0,50 X 1,50 M), COM TUBO DE PVC CORRUGADO RÍGIDO PERFURADO, DN 100 MM, ENCHIMENTO COM AREIA. AF_07/2021</t>
  </si>
  <si>
    <t xml:space="preserve">DRENO PROFUNDO (SEÇÃO 0,50 X 1,50 M), COM TUBO DE PVC CORRUGADO RÍGIDO PERFURADO, DN 100 MM, ENCHIMENTO COM BRITA, ENVOLVIDO COM MANTA GEOTÊXTIL, COM SELO DE ARGILA. AF_07/2021</t>
  </si>
  <si>
    <t xml:space="preserve">DRENO PROFUNDO (SEÇÃO 0,50 X 1,50 M), COM TUBO DE PVC CORRUGADO RÍGIDO PERFURADO, DN 100 MM, ENCHIMENTO COM BRITA, ENVOLVIDO COM MANTA GEOTÊXTIL. AF_07/2021</t>
  </si>
  <si>
    <t xml:space="preserve">DRENO SUBSUPERFICIAL (SEÇÃO 0,40 X 0,40 M), CEGO, ENCHIMENTO DE BRITA, ENVOLVIDO COM MANTA GEOTÊXTIL. AF_07/2021</t>
  </si>
  <si>
    <t xml:space="preserve">DRENO SUBSUPERFICIAL (SEÇÃO 0,40 X 0,40 M), CEGO, ENCHIMENTO DE BRITA. AF_07/2021</t>
  </si>
  <si>
    <t xml:space="preserve">DRENO SUBSUPERFICIAL (SEÇÃO 0,40 X 0,40 M), COM TUBO DE CONCRETO SIMPLES POROSO, DN 200 MM, ENCHIMENTO COM AREIA. AF_07/2021</t>
  </si>
  <si>
    <t xml:space="preserve">DRENO SUBSUPERFICIAL (SEÇÃO 0,40 X 0,40 M), COM TUBO DE CONCRETO SIMPLES POROSO, DN 200 MM, ENCHIMENTO COM BRITA, ENVOLVIDO COM MANTA GEOTÊXTIL. AF_07/2021</t>
  </si>
  <si>
    <t xml:space="preserve">DRENO SUBSUPERFICIAL (SEÇÃO 0,40 X 0,40 M), COM TUBO DE PEAD CORRUGADO PERFURADO, DN 100 MM, ENCHIMENTO COM AREIA. AF_07/2021</t>
  </si>
  <si>
    <t xml:space="preserve">DRENO SUBSUPERFICIAL (SEÇÃO 0,40 X 0,40 M), COM TUBO DE PEAD CORRUGADO PERFURADO, DN 100 MM, ENCHIMENTO COM BRITA, ENVOLVIDO COM MANTA GEOTÊXTIL. AF_07/2021</t>
  </si>
  <si>
    <t xml:space="preserve">DRENO SUBSUPERFICIAL (SEÇÃO 0,40 X 0,40 M), COM TUBO DE PVC CORRUGADO RÍGIDO PERFURADO, DN 100 MM, ENCHIMENTO COM AREIA. AF_07/2021</t>
  </si>
  <si>
    <t xml:space="preserve">DRENO SUBSUPERFICIAL (SEÇÃO 0,40 X 0,40 M), COM TUBO DE PVC CORRUGADO RÍGIDO PERFURADO, DN 100 MM, ENCHIMENTO COM BRITA, ENVOLVIDO COM MANTA GEOTÊXTIL. AF_07/2021</t>
  </si>
  <si>
    <t xml:space="preserve">ENCHIMENTO DE AREIA PARA DRENO, LANÇAMENTO MANUAL. AF_07/2021</t>
  </si>
  <si>
    <t xml:space="preserve">ENCHIMENTO DE AREIA PARA DRENO, LANÇAMENTO MECANIZADO. AF_07/2021</t>
  </si>
  <si>
    <t xml:space="preserve">ENCHIMENTO DE BRITA PARA DRENO, LANÇAMENTO MANUAL. AF_07/2021</t>
  </si>
  <si>
    <t xml:space="preserve">ENCHIMENTO DE BRITA PARA DRENO, LANÇAMENTO MECANIZADO. AF_07/2021</t>
  </si>
  <si>
    <t xml:space="preserve">GEOTÊXTIL NÃO TECIDO 100% POLIÉSTER, RESISTÊNCIA A TRAÇÃO DE 14 KN/M (RT - 14), INSTALADO EM DRENO - FORNECIMENTO E INSTALAÇÃO. AF_07/2021</t>
  </si>
  <si>
    <t xml:space="preserve">GEOTÊXTIL NÃO TECIDO 100% POLIÉSTER, RESISTÊNCIA A TRAÇÃO DE 26 KN/M (RT - 26), INSTALADO EM DRENO - FORNECIMENTO E INSTALAÇÃO. AF_07/2021</t>
  </si>
  <si>
    <t xml:space="preserve">GEOTÊXTIL NÃO TECIDO 100% POLIÉSTER, RESISTÊNCIA A TRAÇÃO DE 31 KN/M (RT-31), INSTALADO EM DRENO - FORNECIMENTO E INSTALAÇÃO. AF_07/2021</t>
  </si>
  <si>
    <t xml:space="preserve">GEOTÊXTIL NÃO TECIDO 100% POLIÉSTER, RESISTÊNCIA A TRAÇÃO DE 9 KN/M (RT - 9), INSTALADO EM DRENO - FORNECIMENTO E INSTALAÇÃO. AF_07/2021</t>
  </si>
  <si>
    <t xml:space="preserve">JUNÇÃO DUPLA DE PVC, SÉRIE NORMAL, PARA ESGOTO PREDIAL, DN 100 X 100 X 100 MM, INSTALADA EM DRENO - FORNECIMENTO E INSTALAÇÃO. AF_07/2021</t>
  </si>
  <si>
    <t xml:space="preserve">JUNÇÃO SIMPLES DE PVC, 45 GRAUS, SÉRIE NORMAL, PARA ESGOTO PREDIAL, DN 100 MM, INSTALADA EM DRENO - FORNECIMENTO E INSTALAÇÃO. AF_07/2021</t>
  </si>
  <si>
    <t xml:space="preserve">LUVA DE PVC, SÉRIE NORMAL, PARA ESGOTO PREDIAL, DN 100 MM, INSTALADA EM DRENO - FORNECIMENTO E INSTALAÇÃO. AF_07/2021</t>
  </si>
  <si>
    <t xml:space="preserve">TUBO DE CONCRETO SIMPLES POROSO, DN 200 MM, PARA DRENO - FORNECIMENTO E ASSENTAMENTO. AF_07/2021</t>
  </si>
  <si>
    <t xml:space="preserve">TUBO DE PEAD CORRUGADO PERFURADO, DN 100 MM, PARA DRENO - FORNECIMENTO E ASSENTAMENTO. AF_07/2021</t>
  </si>
  <si>
    <t xml:space="preserve">TUBO DE PVC CORRUGADO RÍGIDO PERFURADO, DN 100 MM, PARA DRENO - FORNECIMENTO E ASSENTAMENTO. AF_07/2021</t>
  </si>
  <si>
    <t xml:space="preserve">PINTURA ANTICORROSIVA DE DUTO METÁLICO. AF_03/2024</t>
  </si>
  <si>
    <t xml:space="preserve">COTOVELO HORIZONTAL 90º PARA ELETROCALHA, LISA OU PERFURADA EM AÇO GALVANIZADO, LARGURA DE 100MM E ALTURA DE 50MM - FORNECIMENTO E INSTALAÇÃO. AF_04/2023</t>
  </si>
  <si>
    <t xml:space="preserve">COTOVELO HORIZONTAL 90º PARA ELETROCALHA, LISA OU PERFURADA EM AÇO GALVANIZADO, LARGURA DE 50MM E ALTURA DE 50MM - FORNECIMENTO E INSTALAÇÃO. AF_04/2023</t>
  </si>
  <si>
    <t xml:space="preserve">COTOVELO HORIZONTAL 90º PARA ELETROCALHA, LISA OU PERFURADA EM AÇO GALVANIZADO, LARGURA DE 75MM E ALTURA DE 50MM - FORNECIMENTO E INSTALAÇÃO. AF_04/2023</t>
  </si>
  <si>
    <t xml:space="preserve">COTOVELO HORIZONTAL 90º, PARA ELETROCALHA, LISA OU PERFURADA EM AÇO GALVANIZADO, LARGURA DE 125MM E ALTURA DE 50MM - FORNECIMENTO E INSTALAÇÃO. AF_04/2023</t>
  </si>
  <si>
    <t xml:space="preserve">COTOVELO HORIZONTAL 90º, PARA ELETROCALHA, LISA OU PERFURADA EM AÇO GALVANIZADO, LARGURA DE 150MM E ALTURA DE 50MM - FORNECIMENTO E INSTALAÇÃO. AF_04/2023</t>
  </si>
  <si>
    <t xml:space="preserve">COTOVELO HORIZONTAL 90º, PARA ELETROCALHA, LISA OU PERFURADA EM AÇO GALVANIZADO, LARGURA DE 200MM E ALTURA DE 50MM - FORNECIMENTO E INSTALAÇÃO. AF_04/2023</t>
  </si>
  <si>
    <t xml:space="preserve">COTOVELO HORIZONTAL 90º, PARA ELETROCALHA, LISA OU PERFURADA EM AÇO GALVANIZADO, LARGURA DE 250MM E ALTURA DE 50MM - FORNECIMENTO E INSTALAÇÃO. AF_04/2023</t>
  </si>
  <si>
    <t xml:space="preserve">COTOVELO HORIZONTAL 90º, PARA ELETROCALHA, LISA OU PERFURADA EM AÇO GALVANIZADO, LARGURA DE 300MM E ALTURA DE 50MM - FORNECIMENTO E INSTALAÇÃO. AF_04/2023</t>
  </si>
  <si>
    <t xml:space="preserve">COTOVELO HORIZONTAL 90º, PARA ELETROCALHA, LISA OU PERFURADA EM AÇO GALVANIZADO, LARGURA DE 400MM E ALTURA DE 50MM - FORNECIMENTO E INSTALAÇÃO. AF_04/2023</t>
  </si>
  <si>
    <t xml:space="preserve">COTOVELO HORIZONTAL 90º, PARA ELETROCALHA, LISA OU PERFURADA EM AÇO GALVANIZADO, LARGURA DE 500MM E ALTURA DE 50MM - FORNECIMENTO E INSTALAÇÃO. AF_04/2023</t>
  </si>
  <si>
    <t xml:space="preserve">COTOVELO HORIZONTAL 90º, PARA ELETROCALHA, LISA OU PERFURADA EM AÇO GALVANIZADO, LARGURA DE 600MM E ALTURA DE 50MM - FORNECIMENTO E INSTALAÇÃO. AF_04/2023</t>
  </si>
  <si>
    <t xml:space="preserve">COTOVELO HORIZONTAL 90º, PARA ELETROCALHA, LISA OU PERFURADA EM AÇO GALVANIZADO, LARGURA DE 700MM E ALTURA DE 50MM - FORNECIMENTO E INSTALAÇÃO. AF_04/2023</t>
  </si>
  <si>
    <t xml:space="preserve">COTOVELO HORIZONTAL 90º, PARA ELETROCALHA, LISA OU PERFURADA EM AÇO GALVANIZADO, LARGURA DE 800MM E ALTURA DE 50MM - FORNECIMENTO E INSTALAÇÃO. AF_04/2023</t>
  </si>
  <si>
    <t xml:space="preserve">COTOVELO RETO 90º PARA ELETROCALHA, LISA OU PERFURADA EM AÇO GALVANIZADO, LARGURA DE 100MM E ALTURA DE 50MM - FORNECIMENTO E INSTALAÇÃO. AF_04/2023</t>
  </si>
  <si>
    <t xml:space="preserve">COTOVELO RETO 90º PARA ELETROCALHA, LISA OU PERFURADA EM AÇO GALVANIZADO, LARGURA DE 50MM E ALTURA DE 50MM - FORNECIMENTO E INSTALAÇÃO. AF_04/2023</t>
  </si>
  <si>
    <t xml:space="preserve">COTOVELO RETO 90º PARA ELETROCALHA, LISA OU PERFURADA EM AÇO GALVANIZADO, LARGURA DE 75MM E ALTURA DE 50MM - FORNECIMENTO E INSTALAÇÃO. AF_04/2023</t>
  </si>
  <si>
    <t xml:space="preserve">COTOVELO RETO 90º, PARA ELETROCALHA, LISA OU PERFURADA EM AÇO GALVANIZADO, LARGURA DE 125MM E ALTURA DE 50MM - FORNECIMENTO E INSTALAÇÃO. AF_04/2023</t>
  </si>
  <si>
    <t xml:space="preserve">COTOVELO RETO 90º, PARA ELETROCALHA, LISA OU PERFURADA EM AÇO GALVANIZADO, LARGURA DE 150MM E ALTURA DE 50MM - FORNECIMENTO E INSTALAÇÃO. AF_04/2023</t>
  </si>
  <si>
    <t xml:space="preserve">COTOVELO RETO 90º, PARA ELETROCALHA, LISA OU PERFURADA EM AÇO GALVANIZADO, LARGURA DE 200MM E ALTURA DE 50MM - FORNECIMENTO E INSTALAÇÃO. AF_04/2023</t>
  </si>
  <si>
    <t xml:space="preserve">COTOVELO RETO 90º, PARA ELETROCALHA, LISA OU PERFURADA EM AÇO GALVANIZADO, LARGURA DE 250MM E ALTURA DE 50MM - FORNECIMENTO E INSTALAÇÃO. AF_04/2023</t>
  </si>
  <si>
    <t xml:space="preserve">COTOVELO RETO 90º, PARA ELETROCALHA, LISA OU PERFURADA EM AÇO GALVANIZADO, LARGURA DE 300MM E ALTURA DE 50MM - FORNECIMENTO E INSTALAÇÃO. AF_04/2023</t>
  </si>
  <si>
    <t xml:space="preserve">COTOVELO RETO 90º, PARA ELETROCALHA, LISA OU PERFURADA EM AÇO GALVANIZADO, LARGURA DE 400MM E ALTURA DE 50MM - FORNECIMENTO E INSTALAÇÃO. AF_04/2023</t>
  </si>
  <si>
    <t xml:space="preserve">COTOVELO RETO 90º, PARA ELETROCALHA, LISA OU PERFURADA EM AÇO GALVANIZADO, LARGURA DE 500MM E ALTURA DE 50MM - FORNECIMENTO E INSTALAÇÃO. AF_04/2023</t>
  </si>
  <si>
    <t xml:space="preserve">COTOVELO RETO 90º, PARA ELETROCALHA, LISA OU PERFURADA EM AÇO GALVANIZADO, LARGURA DE 600MM E ALTURA DE 50MM - FORNECIMENTO E INSTALAÇÃO. AF_04/2023</t>
  </si>
  <si>
    <t xml:space="preserve">COTOVELO RETO 90º, PARA ELETROCALHA, LISA OU PERFURADA EM AÇO GALVANIZADO, LARGURA DE 700MM E ALTURA DE 50MM - FORNECIMENTO E INSTALAÇÃO. AF_04/2023</t>
  </si>
  <si>
    <t xml:space="preserve">COTOVELO RETO 90º, PARA ELETROCALHA, LISA OU PERFURADA EM AÇO GALVANIZADO, LARGURA DE 800MM E ALTURA DE 50MM - FORNECIMENTO E INSTALAÇÃO. AF_04/2023</t>
  </si>
  <si>
    <t xml:space="preserve">CURVA HORIZONTAL 90º PARA ELETROCALHA, LISA OU PERFURADA EM AÇO GALVANIZADO, LARGURA DE 100MM E ALTURA DE 50MM - FORNECIMENTO E INSTALAÇÃO. AF_04/2023</t>
  </si>
  <si>
    <t xml:space="preserve">CURVA HORIZONTAL 90º PARA ELETROCALHA, LISA OU PERFURADA EM AÇO GALVANIZADO, LARGURA DE 50MM E ALTURA DE 50MM - FORNECIMENTO E INSTALAÇÃO. AF_04/2023</t>
  </si>
  <si>
    <t xml:space="preserve">CURVA HORIZONTAL 90º, PARA ELETROCALHA, LISA OU PERFURADA EM AÇO GALVANIZADO, LARGURA DE 125MM E ALTURA DE 50MM - FORNECIMENTO E INSTALAÇÃO. AF_04/2023</t>
  </si>
  <si>
    <t xml:space="preserve">CURVA HORIZONTAL 90º, PARA ELETROCALHA, LISA OU PERFURADA EM AÇO GALVANIZADO, LARGURA DE 150MM E ALTURA DE 50MM - FORNECIMENTO E INSTALAÇÃO. AF_04/2023</t>
  </si>
  <si>
    <t xml:space="preserve">CURVA HORIZONTAL 90º, PARA ELETROCALHA, LISA OU PERFURADA EM AÇO GALVANIZADO, LARGURA DE 200MM E ALTURA DE 50MM - FORNECIMENTO E INSTALAÇÃO. AF_04/2023</t>
  </si>
  <si>
    <t xml:space="preserve">CURVA HORIZONTAL 90º, PARA ELETROCALHA, LISA OU PERFURADA EM AÇO GALVANIZADO, LARGURA DE 250MM E ALTURA DE 50MM - FORNECIMENTO E INSTALAÇÃO. AF_04/2023</t>
  </si>
  <si>
    <t xml:space="preserve">CURVA HORIZONTAL 90º, PARA ELETROCALHA, LISA OU PERFURADA EM AÇO GALVANIZADO, LARGURA DE 300MM E ALTURA DE 50MM - FORNECIMENTO E INSTALAÇÃO. AF_04/2023</t>
  </si>
  <si>
    <t xml:space="preserve">CURVA HORIZONTAL 90º, PARA ELETROCALHA, LISA OU PERFURADA EM AÇO GALVANIZADO, LARGURA DE 400MM E ALTURA DE 50MM - FORNECIMENTO E INSTALAÇÃO. AF_04/2023</t>
  </si>
  <si>
    <t xml:space="preserve">CURVA HORIZONTAL 90º, PARA ELETROCALHA, LISA OU PERFURADA EM AÇO GALVANIZADO, LARGURA DE 500MM E ALTURA DE 50MM - FORNECIMENTO E INSTALAÇÃO. AF_04/2023</t>
  </si>
  <si>
    <t xml:space="preserve">CURVA HORIZONTAL 90º, PARA ELETROCALHA, LISA OU PERFURADA EM AÇO GALVANIZADO, LARGURA DE 600MM E ALTURA DE 50MM - FORNECIMENTO E INSTALAÇÃO. AF_04/2023</t>
  </si>
  <si>
    <t xml:space="preserve">CURVA HORIZONTAL 90º, PARA ELETROCALHA, LISA OU PERFURADA EM AÇO GALVANIZADO, LARGURA DE 700MM E ALTURA DE 50MM - FORNECIMENTO E INSTALAÇÃO. AF_04/2023</t>
  </si>
  <si>
    <t xml:space="preserve">CURVA HORIZONTAL 90º, PARA ELETROCALHA, LISA OU PERFURADA EM AÇO GALVANIZADO, LARGURA DE 75MM E ALTURA DE 50MM - FORNECIMENTO E INSTALAÇÃO. AF_04/2023</t>
  </si>
  <si>
    <t xml:space="preserve">CURVA HORIZONTAL 90º, PARA ELETROCALHA, LISA OU PERFURADA EM AÇO GALVANIZADO, LARGURA DE 800MM E ALTURA DE 50MM - FORNECIMENTO E INSTALAÇÃO. AF_04/2023</t>
  </si>
  <si>
    <t xml:space="preserve">ELETROCALHA LISA OU PERFURADA EM AÇO GALVANIZADO, LARGURA 100MM E ALTURA 50MM, INCLUSIVE EMENDA E FIXAÇÃO - FORNECIMENTO E INSTALAÇÃO. AF_04/2023</t>
  </si>
  <si>
    <t xml:space="preserve">ELETROCALHA LISA OU PERFURADA EM AÇO GALVANIZADO, LARGURA 125MM E ALTURA 50MM, INCLUSIVE EMENDA E FIXAÇÃO - FORNECIMENTO E INSTALAÇÃO. AF_04/2023</t>
  </si>
  <si>
    <t xml:space="preserve">ELETROCALHA LISA OU PERFURADA EM AÇO GALVANIZADO, LARGURA 150MM E ALTURA 50MM, INCLUSIVE EMENDA E FIXAÇÃO - FORNECIMENTO E INSTALAÇÃO. AF_04/2023</t>
  </si>
  <si>
    <t xml:space="preserve">ELETROCALHA LISA OU PERFURADA EM AÇO GALVANIZADO, LARGURA 200MM E ALTURA 50MM, INCLUSIVE EMENDA E FIXAÇÃO - FORNECIMENTO E INSTALAÇÃO. AF_04/2023</t>
  </si>
  <si>
    <t xml:space="preserve">ELETROCALHA LISA OU PERFURADA EM AÇO GALVANIZADO, LARGURA 250MM E ALTURA 50MM, INCLUSIVE EMENDA E FIXAÇÃO - FORNECIMENTO E INSTALAÇÃO. AF_04/2023</t>
  </si>
  <si>
    <t xml:space="preserve">ELETROCALHA LISA OU PERFURADA EM AÇO GALVANIZADO, LARGURA 300MM E ALTURA 50MM, INCLUSIVE EMENDA E FIXAÇÃO - FORNECIMENTO E INSTALAÇÃO. AF_04/2023</t>
  </si>
  <si>
    <t xml:space="preserve">ELETROCALHA LISA OU PERFURADA EM AÇO GALVANIZADO, LARGURA 400MM E ALTURA 50MM, INCLUSIVE EMENDA E FIXAÇÃO - FORNECIMENTO E INSTALAÇÃO. AF_04/2023</t>
  </si>
  <si>
    <t xml:space="preserve">ELETROCALHA LISA OU PERFURADA EM AÇO GALVANIZADO, LARGURA 500MM E ALTURA 50MM, INCLUSIVE EMENDA E FIXAÇÃO - FORNECIMENTO E INSTALAÇÃO. AF_04/2023</t>
  </si>
  <si>
    <t xml:space="preserve">ELETROCALHA LISA OU PERFURADA EM AÇO GALVANIZADO, LARGURA 50MM E ALTURA 50MM, INCLUSIVE EMENDA E FIXAÇÃO - FORNECIMENTO E INSTALAÇÃO. AF_04/2023</t>
  </si>
  <si>
    <t xml:space="preserve">ELETROCALHA LISA OU PERFURADA EM AÇO GALVANIZADO, LARGURA 600MM E ALTURA 50MM, INCLUSIVE EMENDA E FIXAÇÃO - FORNECIMENTO E INSTALAÇÃO. AF_04/2023</t>
  </si>
  <si>
    <t xml:space="preserve">ELETROCALHA LISA OU PERFURADA EM AÇO GALVANIZADO, LARGURA 700MM E ALTURA 50MM, INCLUSIVE EMENDA E FIXAÇÃO - FORNECIMENTO E INSTALAÇÃO. AF_04/2023</t>
  </si>
  <si>
    <t xml:space="preserve">ELETROCALHA LISA OU PERFURADA EM AÇO GALVANIZADO, LARGURA 75MM E ALTURA 50MM, INCLUSIVE EMENDA E FIXAÇÃO - FORNECIMENTO E INSTALAÇÃO. AF_04/2023</t>
  </si>
  <si>
    <t xml:space="preserve">ELETROCALHA LISA OU PERFURADA EM AÇO GALVANIZADO, LARGURA 800MM E ALTURA 50MM, INCLUSIVE EMENDA E FIXAÇÃO - FORNECIMENTO E INSTALAÇÃO. AF_04/2023</t>
  </si>
  <si>
    <t xml:space="preserve">EMENDA PARA ELETROCALHA, LISA OU PERFURADA EM AÇO GALVANIZADO, LARGURA 100MM E ALTURA 50MM - FORNECIMENTO E INSTALAÇÃO. AF_04/2023</t>
  </si>
  <si>
    <t xml:space="preserve">EMENDA PARA ELETROCALHA, LISA OU PERFURADA EM AÇO GALVANIZADO, LARGURA 125MM E ALTURA 50MM - FORNECIMENTO E INSTALAÇÃO. AF_04/2023</t>
  </si>
  <si>
    <t xml:space="preserve">EMENDA PARA ELETROCALHA, LISA OU PERFURADA EM AÇO GALVANIZADO, LARGURA 150MM E ALTURA 50MM - FORNECIMENTO E INSTALAÇÃO. AF_04/2023</t>
  </si>
  <si>
    <t xml:space="preserve">EMENDA PARA ELETROCALHA, LISA OU PERFURADA EM AÇO GALVANIZADO, LARGURA 50MM E ALTURA 50MM - FORNECIMENTO E INSTALAÇÃO. AF_04/2023</t>
  </si>
  <si>
    <t xml:space="preserve">EMENDA PARA ELETROCALHA, LISA OU PERFURADA EM AÇO GALVANIZADO, LARGURA 75MM E ALTURA 50MM - FORNECIMENTO E INSTALAÇÃO. AF_04/2023</t>
  </si>
  <si>
    <t xml:space="preserve">EMENDA PARA ELETROCALHA, LISA OU PERFURADA EM AÇO GALVANIZADO, LARGURA DE 200MM E ALTURA DE 50MM - FORNECIMENTO E INSTALAÇÃO. AF_04/2023</t>
  </si>
  <si>
    <t xml:space="preserve">EMENDA PARA ELETROCALHA, LISA OU PERFURADA EM AÇO GALVANIZADO, LARGURA DE 250MM E ALTURA DE 50MM - FORNECIMENTO E INSTALAÇÃO. AF_04/2023</t>
  </si>
  <si>
    <t xml:space="preserve">EMENDA PARA ELETROCALHA, LISA OU PERFURADA EM AÇO GALVANIZADO, LARGURA DE 300MM E ALTURA DE 50MM - FORNECIMENTO E INSTALAÇÃO. AF_04/2023</t>
  </si>
  <si>
    <t xml:space="preserve">EMENDA PARA ELETROCALHA, LISA OU PERFURADA EM AÇO GALVANIZADO, LARGURA DE 400MM E ALTURA DE 50MM - FORNECIMENTO E INSTALAÇÃO. AF_04/2023</t>
  </si>
  <si>
    <t xml:space="preserve">EMENDA PARA ELETROCALHA, LISA OU PERFURADA EM AÇO GALVANIZADO, LARGURA DE 500MM E ALTURA DE 50MM - FORNECIMENTO E INSTALAÇÃO. AF_04/2023</t>
  </si>
  <si>
    <t xml:space="preserve">EMENDA PARA ELETROCALHA, LISA OU PERFURADA EM AÇO GALVANIZADO, LARGURA DE 600MM E ALTURA DE 50MM - FORNECIMENTO E INSTALAÇÃO. AF_04/2023</t>
  </si>
  <si>
    <t xml:space="preserve">EMENDA PARA ELETROCALHA, LISA OU PERFURADA EM AÇO GALVANIZADO, LARGURA DE 700MM E ALTURA DE 50MM - FORNECIMENTO E INSTALAÇÃO. AF_04/2023</t>
  </si>
  <si>
    <t xml:space="preserve">EMENDA PARA ELETROCALHA, LISA OU PERFURADA EM AÇO GALVANIZADO, LARGURA DE 800MM E ALTURA DE 50MM - FORNECIMENTO E INSTALAÇÃO. AF_04/2023</t>
  </si>
  <si>
    <t xml:space="preserve">REDUÇÃO PARA ELETROCALHA, LISA OU PERFURADA EM AÇO GALVANIZADO, 100X75MM E ALTURA 50MM - FORNECIMENTO E INSTALAÇÃO. AF_04/2023</t>
  </si>
  <si>
    <t xml:space="preserve">REDUÇÃO PARA ELETROCALHA, LISA OU PERFURADA EM AÇO GALVANIZADO, 125X100MM E ALTURA DE 50MM - FORNECIMENTO E INSTALAÇÃO. AF_04/2023</t>
  </si>
  <si>
    <t xml:space="preserve">REDUÇÃO PARA ELETROCALHA, LISA OU PERFURADA EM AÇO GALVANIZADO, 150X125MM E ALTURA DE 50MM - FORNECIMENTO E INSTALAÇÃO. AF_04/2023</t>
  </si>
  <si>
    <t xml:space="preserve">REDUÇÃO PARA ELETROCALHA, LISA OU PERFURADA EM AÇO GALVANIZADO, 75X50MM E ALTURA 50MM - FORNECIMENTO E INSTALAÇÃO. AF_04/2023</t>
  </si>
  <si>
    <t xml:space="preserve">REDUÇÃO PARA ELETROCALHA, LISA OU PERFURADA EM AÇO GALVANIZADO, LARGURA DE 200X150MM E ALTURA DE 50MM - FORNECIMENTO E INSTALAÇÃO. AF_04/2023</t>
  </si>
  <si>
    <t xml:space="preserve">REDUÇÃO PARA ELETROCALHA, LISA OU PERFURADA EM AÇO GALVANIZADO, LARGURA DE 250X200MM E ALTURA DE 50MM - FORNECIMENTO E INSTALAÇÃO. AF_04/2023</t>
  </si>
  <si>
    <t xml:space="preserve">REDUÇÃO PARA ELETROCALHA, LISA OU PERFURADA EM AÇO GALVANIZADO, LARGURA DE 300X250MM E ALTURA DE 50MM - FORNECIMENTO E INSTALAÇÃO. AF_04/2023</t>
  </si>
  <si>
    <t xml:space="preserve">REDUÇÃO PARA ELETROCALHA, LISA OU PERFURADA EM AÇO GALVANIZADO, LARGURA DE 400X300MM E ALTURA DE 50MM - FORNECIMENTO E INSTALAÇÃO. AF_04/2023</t>
  </si>
  <si>
    <t xml:space="preserve">REDUÇÃO PARA ELETROCALHA, LISA OU PERFURADA EM AÇO GALVANIZADO, LARGURA DE 500X400MM E ALTURA DE 50MM - FORNECIMENTO E INSTALAÇÃO. AF_04/2023</t>
  </si>
  <si>
    <t xml:space="preserve">REDUÇÃO PARA ELETROCALHA, LISA OU PERFURADA EM AÇO GALVANIZADO, LARGURA DE 600X500MM E ALTURA DE 50MM - FORNECIMENTO E INSTALAÇÃO. AF_04/2023</t>
  </si>
  <si>
    <t xml:space="preserve">REDUÇÃO PARA ELETROCALHA, LISA OU PERFURADA EM AÇO GALVANIZADO, LARGURA DE 700X600MM E ALTURA DE 50MM - FORNECIMENTO E INSTALAÇÃO. AF_04/2023</t>
  </si>
  <si>
    <t xml:space="preserve">REDUÇÃO PARA ELETROCALHA, LISA OU PERFURADA EM AÇO GALVANIZADO, LARGURA DE 800X700MM E ALTURA DE 50MM - FORNECIMENTO E INSTALAÇÃO. AF_04/2023</t>
  </si>
  <si>
    <t xml:space="preserve">TÊ HORIZONTAL 90º, PARA ELETROCALHA, LISA OU PERFURADA EM AÇO GALVANIZADO, LARGURA DE 100MM E ALTURA DE 50MM - FORNECIMENTO E INSTALAÇÃO. AF_04/2023</t>
  </si>
  <si>
    <t xml:space="preserve">TÊ HORIZONTAL 90º, PARA ELETROCALHA, LISA OU PERFURADA EM AÇO GALVANIZADO, LARGURA DE 125MM E ALTURA DE 50MM - FORNECIMENTO E INSTALAÇÃO. AF_04/2023</t>
  </si>
  <si>
    <t xml:space="preserve">TÊ HORIZONTAL 90º, PARA ELETROCALHA, LISA OU PERFURADA EM AÇO GALVANIZADO, LARGURA DE 150MM E ALTURA DE 50MM - FORNECIMENTO E INSTALAÇÃO. AF_04/2023</t>
  </si>
  <si>
    <t xml:space="preserve">TÊ HORIZONTAL 90º, PARA ELETROCALHA, LISA OU PERFURADA EM AÇO GALVANIZADO, LARGURA DE 200MM E ALTURA DE 50MM - FORNECIMENTO E INSTALAÇÃO. AF_04/2023</t>
  </si>
  <si>
    <t xml:space="preserve">TÊ HORIZONTAL 90º, PARA ELETROCALHA, LISA OU PERFURADA EM AÇO GALVANIZADO, LARGURA DE 250MM E ALTURA DE 50MM - FORNECIMENTO E INSTALAÇÃO. AF_04/2023</t>
  </si>
  <si>
    <t xml:space="preserve">TÊ HORIZONTAL 90º, PARA ELETROCALHA, LISA OU PERFURADA EM AÇO GALVANIZADO, LARGURA DE 300MM E ALTURA DE 50MM - FORNECIMENTO E INSTALAÇÃO. AF_04/2023</t>
  </si>
  <si>
    <t xml:space="preserve">TÊ HORIZONTAL 90º, PARA ELETROCALHA, LISA OU PERFURADA EM AÇO GALVANIZADO, LARGURA DE 400MM E ALTURA DE 50MM - FORNECIMENTO E INSTALAÇÃO. AF_04/2023</t>
  </si>
  <si>
    <t xml:space="preserve">TÊ HORIZONTAL 90º, PARA ELETROCALHA, LISA OU PERFURADA EM AÇO GALVANIZADO, LARGURA DE 500MM E ALTURA DE 50MM - FORNECIMENTO E INSTALAÇÃO. AF_04/2023</t>
  </si>
  <si>
    <t xml:space="preserve">TÊ HORIZONTAL 90º, PARA ELETROCALHA, LISA OU PERFURADA EM AÇO GALVANIZADO, LARGURA DE 50MM E ALTURA DE 50MM - FORNECIMENTO E INSTALAÇÃO. AF_04/2023</t>
  </si>
  <si>
    <t xml:space="preserve">TÊ HORIZONTAL 90º, PARA ELETROCALHA, LISA OU PERFURADA EM AÇO GALVANIZADO, LARGURA DE 600MM E ALTURA DE 50MM - FORNECIMENTO E INSTALAÇÃO. AF_04/2023</t>
  </si>
  <si>
    <t xml:space="preserve">TÊ HORIZONTAL 90º, PARA ELETROCALHA, LISA OU PERFURADA EM AÇO GALVANIZADO, LARGURA DE 700MM E ALTURA DE 50MM - FORNECIMENTO E INSTALAÇÃO. AF_04/2023</t>
  </si>
  <si>
    <t xml:space="preserve">TÊ HORIZONTAL 90º, PARA ELETROCALHA, LISA OU PERFURADA EM AÇO GALVANIZADO, LARGURA DE 75MM E ALTURA DE 50MM - FORNECIMENTO E INSTALAÇÃO. AF_04/2023</t>
  </si>
  <si>
    <t xml:space="preserve">TÊ HORIZONTAL 90º, PARA ELETROCALHA, LISA OU PERFURADA EM AÇO GALVANIZADO, LARGURA DE 800MM E ALTURA DE 50MM - FORNECIMENTO E INSTALAÇÃO. AF_04/2023</t>
  </si>
  <si>
    <t xml:space="preserve">AQUECEDOR SOLAR COMPACTO, KIT PARA 1 COLETOR SOLAR EM VIDRO TEMPERADO E SERPENTINA EM TUBO DE COBRE SEM SUPORTE, RESERVATÓRIO, FIXAÇÕES E TUBOS - FORNECIMENTO E INSTALAÇÃO. AF_01/2026</t>
  </si>
  <si>
    <t xml:space="preserve">BLOCO CONCRETADO NO LOCAL, 20X20X15CM, PARA BASE DE FIXAÇÃO DA ESTRUTURA SOLAR PARA LAJE DE CONCRETO - FORNECIMENTO E INSTALAÇÃO. AF_01/2026</t>
  </si>
  <si>
    <t xml:space="preserve">RESERVATÓRIO TÉRMICO/BOILER SOLAR EM AÇO INOX 1000 L COM 5 PLACAS COLETORAS EM VIDRO TEMPERADO COM SERPENTINA EM TUBO DE COBRE 2 X 1 M - FORNECIMENTO E INSTALAÇÃO. AF_01/2026</t>
  </si>
  <si>
    <t xml:space="preserve">RESERVATÓRIO TÉRMICO/BOILER SOLAR EM AÇO INOX 400 L COM 2 PLACAS COLETORAS EM VIDRO TEMPERADO COM SERPENTINA EM TUBO DE COBRE 2 X 1 M - FORNECIMENTO E INSTALAÇÃO. AF_01/2026</t>
  </si>
  <si>
    <t xml:space="preserve">RESERVATÓRIO TÉRMICO/BOILER SOLAR EM AÇO INOX 600 L COM 3 PLACAS COLETORAS EM VIDRO TEMPERADO COM SERPENTINA EM TUBO DE COBRE 2 X 1 M - FORNECIMENTO E INSTALAÇÃO. AF_01/2026</t>
  </si>
  <si>
    <t xml:space="preserve">RESERVATÓRIO TÉRMICO/BOILER SOLAR EM AÇO INOX 800 L COM 4 PLACAS COLETORAS EM VIDRO TEMPERADO COM SERPENTINA EM TUBO DE COBRE 2 X 1 M - FORNECIMENTO E INSTALAÇÃO. AF_01/2026</t>
  </si>
  <si>
    <t xml:space="preserve">COLOCAÇÃO DE TELA EM ANDAIME FACHADEIRO. AF_03/2024</t>
  </si>
  <si>
    <t xml:space="preserve">FECHAMENTO REMOVÍVEL DE ABERTURA DE CAIXILHO EM MADEIRA - 4 MONTAGENS EM OBRA. AF_03/2024</t>
  </si>
  <si>
    <t xml:space="preserve">FECHAMENTO REMOVÍVEL DE ABERTURA NO PISO EM MADEIRA - 1 MONTAGEM EM OBRA. AF_03/2024</t>
  </si>
  <si>
    <t xml:space="preserve">FECHAMENTO REMOVÍVEL DE VÃO DE PORTAS EM MADEIRA (VÃO DO ELEVADOR) - 1 MONTAGEM EM OBRA. AF_03/2024</t>
  </si>
  <si>
    <t xml:space="preserve">FITA DE SINALIZAÇÃO FIXADA NA ESTRUTURA. AF_03/2024</t>
  </si>
  <si>
    <t xml:space="preserve">GUARDA-CORPO EM LAJE PÓS-DESFÔRMA COM ESCORAS DE MADEIRA ESTRONCADAS NA ESTRUTURA, TRAVESSÕES DE MADEIRA E FECHAMENTO EM TELA DE POLIPROPILENO PARA EDIFÍCIOS ACIMA DE 4 PAVIMENTOS (2 MONTAGENS). AF_03/2024</t>
  </si>
  <si>
    <t xml:space="preserve">GUARDA-CORPO EM LAJE PÓS-DESFÔRMA COM ESCORAS DE MADEIRA ESTRONCADAS NA ESTRUTURA, TRAVESSÕES DE MADEIRA E FECHAMENTO EM TELA DE POLIPROPILENO PARA EDIFÍCIOS COM ATÉ 4 PAVIMENTOS (1 MONTAGEM). AF_03/2024</t>
  </si>
  <si>
    <t xml:space="preserve">GUARDA-CORPO EM LAJE PÓS-DESFÔRMA COM ESCORAS METÁLICAS ESTRONCADAS NA ESTRUTURA, TRAVESSÕES DE MADEIRA E FECHAMENTO EM TELA DE POLIPROPILENO PARA EDIFÍCIOS ACIMA DE 4 PAVIMENTOS (2 MONTAGENS). AF_03/2024_PS</t>
  </si>
  <si>
    <t xml:space="preserve">GUARDA-CORPO EM LAJE PÓS-DESFÔRMA COM ESCORAS METÁLICAS ESTRONCADAS NA ESTRUTURA, TRAVESSÕES DE MADEIRA E FECHAMENTO EM TELA DE POLIPROPILENO PARA EDIFÍCIOS COM ATÉ 4 PAVIMENTOS (1 MONTAGEM). AF_03/2024_PS</t>
  </si>
  <si>
    <t xml:space="preserve">GUARDA-CORPO FIXADO EM FÔRMA DE MADEIRA COM MONTANTES E TRAVESSÕES EM MADEIRA E FECHAMENTO EM PLACA COMPENSADO PARA EDIFÍCIOS COM 3 PAVIMENTOS. AF_03/2024</t>
  </si>
  <si>
    <t xml:space="preserve">GUARDA-CORPO FIXADO EM FÔRMA DE MADEIRA COM MONTANTES E TRAVESSÕES EM MADEIRA E FECHAMENTO EM PLACA COMPENSADO PARA EDIFÍCIOS COM ALTURA IGUAL OU SUPERIOR A 4 PAVIMENTOS. AF_03/2024</t>
  </si>
  <si>
    <t xml:space="preserve">GUARDA-CORPO FIXADO EM FÔRMA DE MADEIRA COM MONTANTES E TRAVESSÕES EM MADEIRA E FECHAMENTO EM PLACA COMPENSADO PARA EDIFÍCIOS COM ATÉ 2 PAVIMENTOS. AF_03/2024</t>
  </si>
  <si>
    <t xml:space="preserve">GUARDA-CORPO FIXADO EM FÔRMA DE MADEIRA COM MONTANTES E TRAVESSÕES EM MADEIRA PRÉ-MONTADOS PARA EDIFÍCIOS COM 3 PAVIMENTOS. AF_03/2024</t>
  </si>
  <si>
    <t xml:space="preserve">GUARDA-CORPO FIXADO EM FÔRMA DE MADEIRA COM MONTANTES E TRAVESSÕES EM MADEIRA PRÉ-MONTADOS PARA EDIFÍCIOS COM ALTURA IGUAL OU SUPERIOR A 4 PAVIMENTOS. AF_03/2024</t>
  </si>
  <si>
    <t xml:space="preserve">GUARDA-CORPO FIXADO EM FÔRMA DE MADEIRA COM MONTANTES E TRAVESSÕES EM MADEIRA PRÉ-MONTADOS PARA EDIFÍCIOS COM ATÉ 2 PAVIMENTOS. AF_03/2024</t>
  </si>
  <si>
    <t xml:space="preserve">GUARDA-CORPO PARA POÇO DE CREMALHEIRA, COM MONTANTE METÁLICO FIXADO EM LAJE COM CHUMBADOR PARABOLT E FECHAMENTO EM PAINEL DE TELA METÁLICA (EXCLUSO PROTEÇÃO). AF_03/2024</t>
  </si>
  <si>
    <t xml:space="preserve">INSTALAÇÃO DE SINALIZADOR NOTURNO LED. AF_03/2024</t>
  </si>
  <si>
    <t xml:space="preserve">MONTAGEM E DESMONTAGEM DE ANDAIME MODULAR FACHADEIRO, COM PISO METÁLICO, PARA EDIFÍCIOS COM MULTIPLOS PAVIMENTOS (EXCLUSIVE ANDAIME E LIMPEZA). AF_03/2024</t>
  </si>
  <si>
    <t xml:space="preserve">MONTAGEM E DESMONTAGEM DE ANDAIME MULTIDIRECIONAL (EXCLUSIVE ANDAIME E LIMPEZA). AF_03/2024</t>
  </si>
  <si>
    <t xml:space="preserve">MONTAGEM E DESMONTAGEM DE ANDAIME TUBULAR TIPO "TORRE" (EXCLUSIVE ANDAIME E LIMPEZA). AF_03/2024</t>
  </si>
  <si>
    <t xml:space="preserve">PLATAFORMA DE PROTEÇÃO PRINCIPAL PARA ALVENARIA ESTRUTURAL PARA SER APOIADA EM ANDAIME, INCLUSIVE MONTAGEM E DESMONTAGEM. AF_03/2024</t>
  </si>
  <si>
    <t xml:space="preserve">PONTEIRAS DE PROTEÇÃO DE PONTAS E VERGALHÕES EXPOSTOS EM ALVENARIA ESTRUTURAL. AF_03/2024</t>
  </si>
  <si>
    <t xml:space="preserve">PONTEIRAS DE PROTEÇÃO DE PONTAS E VERGALHÕES EXPOSTOS EM ESTRUTURAS DE CONCRETO ARMADO CONVENCIONAL. AF_03/2024</t>
  </si>
  <si>
    <t xml:space="preserve">PONTEIRAS DE PROTEÇÃO DE PONTAS E VERGALHÕES EXPOSTOS EM FUNDAÇÕES. AF_03/2024</t>
  </si>
  <si>
    <t xml:space="preserve">PROTEÇÃO DE ACESSO A CREMALHEIRA, COM CANCELA FIXADA EM LAJE - 1 MONTAGEM (EXCLUSO CANCELA). AF_03/2024</t>
  </si>
  <si>
    <t xml:space="preserve">PROTEÇÃO DE PEDESTRES, INCLUSIVE MONTAGEM E DESMONTAGEM. AF_03/2024_PS</t>
  </si>
  <si>
    <t xml:space="preserve">SINALIZAÇÃO COM FITA FIXADA EM CONE PLÁSTICO, INCLUINDO CONE. AF_03/2024</t>
  </si>
  <si>
    <t xml:space="preserve">ARMAÇÃO DE ESCADA, DE UMA ESTRUTURA CONVENCIONAL DE CONCRETO ARMADO UTILIZANDO AÇO CA-50 DE 10,0 MM - MONTAGEM. AF_11/2020</t>
  </si>
  <si>
    <t xml:space="preserve">ARMAÇÃO DE ESCADA, DE UMA ESTRUTURA CONVENCIONAL DE CONCRETO ARMADO UTILIZANDO AÇO CA-50 DE 12,5 MM - MONTAGEM. AF_11/2020</t>
  </si>
  <si>
    <t xml:space="preserve">ARMAÇÃO DE ESCADA, DE UMA ESTRUTURA CONVENCIONAL DE CONCRETO ARMADO UTILIZANDO AÇO CA-50 DE 16,0 MM - MONTAGEM. AF_11/2020</t>
  </si>
  <si>
    <t xml:space="preserve">ARMAÇÃO DE ESCADA, DE UMA ESTRUTURA CONVENCIONAL DE CONCRETO ARMADO UTILIZANDO AÇO CA-50 DE 6,3 MM - MONTAGEM. AF_11/2020</t>
  </si>
  <si>
    <t xml:space="preserve">ARMAÇÃO DE ESCADA, DE UMA ESTRUTURA CONVENCIONAL DE CONCRETO ARMADO UTILIZANDO AÇO CA-50 DE 8,0 MM - MONTAGEM. AF_11/2020</t>
  </si>
  <si>
    <t xml:space="preserve">ARMAÇÃO DE ESCADA, DE UMA ESTRUTURA CONVENCIONAL DE CONCRETO ARMADO UTILIZANDO AÇO CA-60 DE 5,0 MM - MONTAGEM. AF_11/2020</t>
  </si>
  <si>
    <t xml:space="preserve">ESCADA EM CONCRETO ARMADO MOLDADO IN LOCO, FCK 25 MPA, COM 1 LANCE E LAJE CASCATA, FÔRMA EM CHAPA DE MADEIRA COMPENSADA RESINADA. AF_11/2020</t>
  </si>
  <si>
    <t xml:space="preserve">ESCADA EM CONCRETO ARMADO MOLDADO IN LOCO, FCK 25 MPA, COM 1 LANCE E LAJE PLANA, FÔRMA EM CHAPA DE MADEIRA COMPENSADA RESINADA. AF_11/2020</t>
  </si>
  <si>
    <t xml:space="preserve">ESCADA EM CONCRETO ARMADO MOLDADO IN LOCO, FCK 25 MPA, COM 2 LANCES EM L E LAJE CASCATA, FÔRMA EM CHAPA DE MADEIRA COMPENSADA RESINADA. AF_11/2020</t>
  </si>
  <si>
    <t xml:space="preserve">ESCADA EM CONCRETO ARMADO MOLDADO IN LOCO, FCK 25 MPA, COM 2 LANCES EM L E LAJE PLANA, FÔRMA EM CHAPA DE MADEIRA COMPENSADA RESINADA. AF_11/2020</t>
  </si>
  <si>
    <t xml:space="preserve">ESCADA EM CONCRETO ARMADO MOLDADO IN LOCO, FCK 25 MPA, COM 2 LANCES EM U E LAJE CASCATA, FÔRMA EM CHAPA DE MADEIRA COMPENSADA RESINADA. AF_11/2020</t>
  </si>
  <si>
    <t xml:space="preserve">ESCADA EM CONCRETO ARMADO MOLDADO IN LOCO, FCK 25 MPA, COM 2 LANCES EM U E LAJE PLANA, FÔRMA EM CHAPA DE MADEIRA COMPENSADA RESINADA. AF_11/2020</t>
  </si>
  <si>
    <t xml:space="preserve">ESCADA EM CONCRETO ARMADO MOLDADO IN LOCO, FCK 25 MPA, COM 2 LANCES EM X E LAJE CASCATA, FÔRMA EM CHAPA DE MADEIRA COMPENSADA RESINADA. AF_11/2020</t>
  </si>
  <si>
    <t xml:space="preserve">ESCADA EM CONCRETO ARMADO MOLDADO IN LOCO, FCK 25 MPA, COM 2 LANCES EM X E LAJE PLANA, FÔRMA EM CHAPA DE MADEIRA COMPENSADA RESINADA. AF_11/2020</t>
  </si>
  <si>
    <t xml:space="preserve">FABRICAÇÃO DE FÔRMA PARA ESCADA DUPLA COM 2 LANCES EM "X" E LAJE CASCATA, EM CHAPA DE MADEIRA COMPENSADA PLASTIFICADA, E=18 MM. AF_11/2020</t>
  </si>
  <si>
    <t xml:space="preserve">FABRICAÇÃO DE FÔRMA PARA ESCADA DUPLA COM 2 LANCES EM "X" E LAJE CASCATA, EM CHAPA DE MADEIRA COMPENSADA RESINADA, E= 17 MM. AF_11/2020</t>
  </si>
  <si>
    <t xml:space="preserve">FABRICAÇÃO DE FÔRMA PARA ESCADA DUPLA COM 2 LANCES EM "X" E LAJE PLANA, EM CHAPA DE MADEIRA COMPENSADA PLASTIFICADA, E=18 MM. AF_11/2020</t>
  </si>
  <si>
    <t xml:space="preserve">FABRICAÇÃO DE FÔRMA PARA ESCADA DUPLA COM 2 LANCES EM "X" E LAJE PLANA, EM CHAPA DE MADEIRA COMPENSADA RESINADA, E= 17 MM. AF_11/2020</t>
  </si>
  <si>
    <t xml:space="preserve">FABRICAÇÃO DE FÔRMA PARA ESCADA DUPLA COM 2 LANCES EM X E LAJE CASCATA, EM MADEIRA SERRADA, E=25 MM. AF_11/2020</t>
  </si>
  <si>
    <t xml:space="preserve">FABRICAÇÃO DE FÔRMA PARA ESCADA DUPLA COM 2 LANCES EM X E LAJE PLANA, EM MADEIRA SERRADA, E=25 MM. AF_11/2020</t>
  </si>
  <si>
    <t xml:space="preserve">FABRICAÇÃO DE FÔRMA PARA ESCADAS, COM 1 LANCE E LAJE CASCATA, EM CHAPA DE MADEIRA COMPENSADA PLASTIFICADA, E=18 MM. AF_11/2020</t>
  </si>
  <si>
    <t xml:space="preserve">FABRICAÇÃO DE FÔRMA PARA ESCADAS, COM 1 LANCE E LAJE CASCATA, EM CHAPA DE MADEIRA COMPENSADA RESINADA, E= 17 MM. AF_11/2020</t>
  </si>
  <si>
    <t xml:space="preserve">FABRICAÇÃO DE FÔRMA PARA ESCADAS, COM 1 LANCE E LAJE CASCATA, EM MADEIRA SERRADA, E=25 MM. AF_11/2020</t>
  </si>
  <si>
    <t xml:space="preserve">FABRICAÇÃO DE FÔRMA PARA ESCADAS, COM 1 LANCE E LAJE PLANA, EM CHAPA DE MADEIRA COMPENSADA PLASTIFICADA, E=18 MM. AF_11/2020</t>
  </si>
  <si>
    <t xml:space="preserve">FABRICAÇÃO DE FÔRMA PARA ESCADAS, COM 1 LANCE E LAJE PLANA, EM CHAPA DE MADEIRA COMPENSADA RESINADA, E= 17 MM. AF_11/2020</t>
  </si>
  <si>
    <t xml:space="preserve">FABRICAÇÃO DE FÔRMA PARA ESCADAS, COM 1 LANCE E LAJE PLANA, EM MADEIRA SERRADA, E=25 MM. AF_11/2020</t>
  </si>
  <si>
    <t xml:space="preserve">FABRICAÇÃO DE FÔRMA PARA ESCADAS, COM 2 LANCES EM "L" E LAJE CASCATA, EM CHAPA DE MADEIRA COMPENSADA PLASTIFICADA, E=18 MM. AF_11/2020</t>
  </si>
  <si>
    <t xml:space="preserve">FABRICAÇÃO DE FÔRMA PARA ESCADAS, COM 2 LANCES EM "L" E LAJE CASCATA, EM CHAPA DE MADEIRA COMPENSADA RESINADA, E= 17 MM. AF_11/2020</t>
  </si>
  <si>
    <t xml:space="preserve">FABRICAÇÃO DE FÔRMA PARA ESCADAS, COM 2 LANCES EM "L" E LAJE CASCATA, EM MADEIRA SERRADA, E=25 MM. AF_11/2020</t>
  </si>
  <si>
    <t xml:space="preserve">FABRICAÇÃO DE FÔRMA PARA ESCADAS, COM 2 LANCES EM "L" E LAJE PLANA, EM CHAPA DE MADEIRA COMPENSADA PLASTIFICADA, E=18 MM. AF_11/2020</t>
  </si>
  <si>
    <t xml:space="preserve">FABRICAÇÃO DE FÔRMA PARA ESCADAS, COM 2 LANCES EM "L" E LAJE PLANA, EM CHAPA DE MADEIRA COMPENSADA RESINADA, E= 17 MM. AF_11/2020</t>
  </si>
  <si>
    <t xml:space="preserve">FABRICAÇÃO DE FÔRMA PARA ESCADAS, COM 2 LANCES EM "L" E LAJE PLANA, EM MADEIRA SERRADA, E=25 MM. AF_11/2020</t>
  </si>
  <si>
    <t xml:space="preserve">FABRICAÇÃO DE FÔRMA PARA ESCADAS, COM 2 LANCES EM "U" E LAJE CASCATA, EM CHAPA DE MADEIRA COMPENSADA PLASTIFICADA, E=18 MM. AF_11/2020</t>
  </si>
  <si>
    <t xml:space="preserve">FABRICAÇÃO DE FÔRMA PARA ESCADAS, COM 2 LANCES EM "U" E LAJE CASCATA, EM CHAPA DE MADEIRA COMPENSADA RESINADA, E= 17 MM. AF_11/2020</t>
  </si>
  <si>
    <t xml:space="preserve">FABRICAÇÃO DE FÔRMA PARA ESCADAS, COM 2 LANCES EM "U" E LAJE CASCATA, EM MADEIRA SERRADA, E=25 MM. AF_11/2020</t>
  </si>
  <si>
    <t xml:space="preserve">FABRICAÇÃO DE FÔRMA PARA ESCADAS, COM 2 LANCES EM "U" E LAJE PLANA, EM CHAPA DE MADEIRA COMPENSADA PLASTIFICADA, E=18 MM. AF_11/2020</t>
  </si>
  <si>
    <t xml:space="preserve">FABRICAÇÃO DE FÔRMA PARA ESCADAS, COM 2 LANCES EM "U" E LAJE PLANA, EM CHAPA DE MADEIRA COMPENSADA RESINADA, E= 17 MM. AF_11/2020</t>
  </si>
  <si>
    <t xml:space="preserve">FABRICAÇÃO DE FÔRMA PARA ESCADAS, COM 2 LANCES EM "U" E LAJE PLANA, EM MADEIRA SERRADA, E=25 MM. AF_11/2020</t>
  </si>
  <si>
    <t xml:space="preserve">MONTAGEM E DESMONTAGEM DE FÔRMA PARA ESCADA DUPLA COM 2 LANCES EM "X" E LAJE CASCATA, EM CHAPA DE MADEIRA COMPENSADA PLASTIFICADA, 10 UTILIZAÇÕES. AF_11/2020</t>
  </si>
  <si>
    <t xml:space="preserve">MONTAGEM E DESMONTAGEM DE FÔRMA PARA ESCADA DUPLA COM 2 LANCES EM "X" E LAJE CASCATA, EM CHAPA DE MADEIRA COMPENSADA PLASTIFICADA, 6 UTILIZAÇÕES. AF_11/2020</t>
  </si>
  <si>
    <t xml:space="preserve">MONTAGEM E DESMONTAGEM DE FÔRMA PARA ESCADA DUPLA COM 2 LANCES EM "X" E LAJE CASCATA, EM CHAPA DE MADEIRA COMPENSADA PLASTIFICADA, 8 UTILIZAÇÕES. AF_11/2020</t>
  </si>
  <si>
    <t xml:space="preserve">MONTAGEM E DESMONTAGEM DE FÔRMA PARA ESCADA DUPLA COM 2 LANCES EM "X" E LAJE CASCATA, EM CHAPA DE MADEIRA COMPENSADA RESINADA, 2 UTILIZAÇÕES. AF_11/2020</t>
  </si>
  <si>
    <t xml:space="preserve">MONTAGEM E DESMONTAGEM DE FÔRMA PARA ESCADA DUPLA COM 2 LANCES EM "X" E LAJE CASCATA, EM CHAPA DE MADEIRA COMPENSADA RESINADA, 4 UTILIZAÇÕES. AF_11/2020</t>
  </si>
  <si>
    <t xml:space="preserve">MONTAGEM E DESMONTAGEM DE FÔRMA PARA ESCADA DUPLA COM 2 LANCES EM "X" E LAJE CASCATA, EM MADEIRA SERRADA, 1 UTILIZAÇÃO. AF_11/2020</t>
  </si>
  <si>
    <t xml:space="preserve">MONTAGEM E DESMONTAGEM DE FÔRMA PARA ESCADA DUPLA COM 2 LANCES EM "X" E LAJE CASCATA, EM MADEIRA SERRADA, 2 UTILIZAÇÕES. AF_11/2020</t>
  </si>
  <si>
    <t xml:space="preserve">MONTAGEM E DESMONTAGEM DE FÔRMA PARA ESCADA DUPLA COM 2 LANCES EM "X" E LAJE PLANA, EM CHAPA DE MADEIRA COMPENSADA PLASTIFICADA, 10 UTILIZAÇÕES. AF_11/2020</t>
  </si>
  <si>
    <t xml:space="preserve">MONTAGEM E DESMONTAGEM DE FÔRMA PARA ESCADA DUPLA COM 2 LANCES EM "X" E LAJE PLANA, EM CHAPA DE MADEIRA COMPENSADA PLASTIFICADA, 6 UTILIZAÇÕES. AF_11/2020</t>
  </si>
  <si>
    <t xml:space="preserve">MONTAGEM E DESMONTAGEM DE FÔRMA PARA ESCADA DUPLA COM 2 LANCES EM "X" E LAJE PLANA, EM CHAPA DE MADEIRA COMPENSADA PLASTIFICADA, 8 UTILIZAÇÕES. AF_11/2020</t>
  </si>
  <si>
    <t xml:space="preserve">MONTAGEM E DESMONTAGEM DE FÔRMA PARA ESCADA DUPLA COM 2 LANCES EM "X" E LAJE PLANA, EM CHAPA DE MADEIRA COMPENSADA RESINADA, 2 UTILIZAÇÕES. AF_11/2020</t>
  </si>
  <si>
    <t xml:space="preserve">MONTAGEM E DESMONTAGEM DE FÔRMA PARA ESCADA DUPLA COM 2 LANCES EM "X" E LAJE PLANA, EM CHAPA DE MADEIRA COMPENSADA RESINADA, 4 UTILIZAÇÕES. AF_11/2020</t>
  </si>
  <si>
    <t xml:space="preserve">MONTAGEM E DESMONTAGEM DE FÔRMA PARA ESCADA DUPLA COM 2 LANCES EM "X" E LAJE PLANA, EM MADEIRA SERRADA, 1 UTILIZAÇÃO. AF_11/2020</t>
  </si>
  <si>
    <t xml:space="preserve">MONTAGEM E DESMONTAGEM DE FÔRMA PARA ESCADA DUPLA COM 2 LANCES EM "X" E LAJE PLANA, EM MADEIRA SERRADA, 2 UTILIZAÇÕES. AF_11/2020</t>
  </si>
  <si>
    <t xml:space="preserve">MONTAGEM E DESMONTAGEM DE FÔRMA PARA ESCADAS, COM 1 LANCE E LAJE CASCATA, EM CHAPA DE MADEIRA COMPENSADA PLASTIFICADA, 10 UTILIZAÇÕES. AF_11/2020</t>
  </si>
  <si>
    <t xml:space="preserve">MONTAGEM E DESMONTAGEM DE FÔRMA PARA ESCADAS, COM 1 LANCE E LAJE CASCATA, EM CHAPA DE MADEIRA COMPENSADA PLASTIFICADA, 6 UTILIZAÇÕES. AF_11/2020</t>
  </si>
  <si>
    <t xml:space="preserve">MONTAGEM E DESMONTAGEM DE FÔRMA PARA ESCADAS, COM 1 LANCE E LAJE CASCATA, EM CHAPA DE MADEIRA COMPENSADA PLASTIFICADA, 8 UTILIZAÇÕES. AF_11/2020</t>
  </si>
  <si>
    <t xml:space="preserve">MONTAGEM E DESMONTAGEM DE FÔRMA PARA ESCADAS, COM 1 LANCE E LAJE CASCATA, EM CHAPA DE MADEIRA COMPENSADA RESINADA, 2 UTILIZAÇÕES. AF_11/2020</t>
  </si>
  <si>
    <t xml:space="preserve">MONTAGEM E DESMONTAGEM DE FÔRMA PARA ESCADAS, COM 1 LANCE E LAJE CASCATA, EM CHAPA DE MADEIRA COMPENSADA RESINADA, 4 UTILIZAÇÕES. AF_11/2020</t>
  </si>
  <si>
    <t xml:space="preserve">MONTAGEM E DESMONTAGEM DE FÔRMA PARA ESCADAS, COM 1 LANCE E LAJE CASCATA, EM MADEIRA SERRADA, 1 UTILIZAÇÃO. AF_11/2020</t>
  </si>
  <si>
    <t xml:space="preserve">MONTAGEM E DESMONTAGEM DE FÔRMA PARA ESCADAS, COM 1 LANCE E LAJE CASCATA, EM MADEIRA SERRADA, 2 UTILIZAÇÕES. AF_11/2020</t>
  </si>
  <si>
    <t xml:space="preserve">MONTAGEM E DESMONTAGEM DE FÔRMA PARA ESCADAS, COM 1 LANCE E LAJE PLANA, EM CHAPA DE MADEIRA COMPENSADA PLASTIFICADA, 10 UTILIZAÇÕES. AF_11/2020</t>
  </si>
  <si>
    <t xml:space="preserve">MONTAGEM E DESMONTAGEM DE FÔRMA PARA ESCADAS, COM 1 LANCE E LAJE PLANA, EM CHAPA DE MADEIRA COMPENSADA PLASTIFICADA, 6 UTILIZAÇÕES. AF_11/2020</t>
  </si>
  <si>
    <t xml:space="preserve">MONTAGEM E DESMONTAGEM DE FÔRMA PARA ESCADAS, COM 1 LANCE E LAJE PLANA, EM CHAPA DE MADEIRA COMPENSADA PLASTIFICADA, 8 UTILIZAÇÕES. AF_11/2020</t>
  </si>
  <si>
    <t xml:space="preserve">MONTAGEM E DESMONTAGEM DE FÔRMA PARA ESCADAS, COM 1 LANCE E LAJE PLANA, EM CHAPA DE MADEIRA COMPENSADA RESINADA, 2 UTILIZAÇÕES. AF_11/2020</t>
  </si>
  <si>
    <t xml:space="preserve">MONTAGEM E DESMONTAGEM DE FÔRMA PARA ESCADAS, COM 1 LANCE E LAJE PLANA, EM CHAPA DE MADEIRA COMPENSADA RESINADA, 4 UTILIZAÇÕES. AF_11/2020</t>
  </si>
  <si>
    <t xml:space="preserve">MONTAGEM E DESMONTAGEM DE FÔRMA PARA ESCADAS, COM 1 LANCE E LAJE PLANA, EM MADEIRA SERRADA, 1 UTILIZAÇÃO. AF_11/2020</t>
  </si>
  <si>
    <t xml:space="preserve">MONTAGEM E DESMONTAGEM DE FÔRMA PARA ESCADAS, COM 1 LANCE E LAJE PLANA, EM MADEIRA SERRADA, 2 UTILIZAÇÕES. AF_11/2020</t>
  </si>
  <si>
    <t xml:space="preserve">MONTAGEM E DESMONTAGEM DE FÔRMA PARA ESCADAS, COM 2 LANCES EM "L" E LAJE CASCATA, EM CHAPA DE MADEIRA COMPENSADA PLASTIFICADA, 10 UTILIZAÇÕES. AF_11/2020</t>
  </si>
  <si>
    <t xml:space="preserve">MONTAGEM E DESMONTAGEM DE FÔRMA PARA ESCADAS, COM 2 LANCES EM "L" E LAJE CASCATA, EM CHAPA DE MADEIRA COMPENSADA PLASTIFICADA, 6 UTILIZAÇÕES. AF_11/2020</t>
  </si>
  <si>
    <t xml:space="preserve">MONTAGEM E DESMONTAGEM DE FÔRMA PARA ESCADAS, COM 2 LANCES EM "L" E LAJE CASCATA, EM CHAPA DE MADEIRA COMPENSADA PLASTIFICADA, 8 UTILIZAÇÕES. AF_11/2020</t>
  </si>
  <si>
    <t xml:space="preserve">MONTAGEM E DESMONTAGEM DE FÔRMA PARA ESCADAS, COM 2 LANCES EM "L" E LAJE CASCATA, EM CHAPA DE MADEIRA COMPENSADA RESINADA, 2 UTILIZAÇÕES. AF_11/2020</t>
  </si>
  <si>
    <t xml:space="preserve">MONTAGEM E DESMONTAGEM DE FÔRMA PARA ESCADAS, COM 2 LANCES EM "L" E LAJE CASCATA, EM CHAPA DE MADEIRA COMPENSADA RESINADA, 4 UTILIZAÇÕES. AF_11/2020</t>
  </si>
  <si>
    <t xml:space="preserve">MONTAGEM E DESMONTAGEM DE FÔRMA PARA ESCADAS, COM 2 LANCES EM "L" E LAJE CASCATA, EM MADEIRA SERRADA, 1 UTILIZAÇÃO. AF_11/2020</t>
  </si>
  <si>
    <t xml:space="preserve">MONTAGEM E DESMONTAGEM DE FÔRMA PARA ESCADAS, COM 2 LANCES EM "L" E LAJE CASCATA, EM MADEIRA SERRADA, 2 UTILIZAÇÕES. AF_11/2020</t>
  </si>
  <si>
    <t xml:space="preserve">MONTAGEM E DESMONTAGEM DE FÔRMA PARA ESCADAS, COM 2 LANCES EM "L" E LAJE PLANA, EM CHAPA DE MADEIRA COMPENSADA PLASTIFICADA, 10 UTILIZAÇÕES. AF_11/2020</t>
  </si>
  <si>
    <t xml:space="preserve">MONTAGEM E DESMONTAGEM DE FÔRMA PARA ESCADAS, COM 2 LANCES EM "L" E LAJE PLANA, EM CHAPA DE MADEIRA COMPENSADA PLASTIFICADA, 6 UTILIZAÇÕES. AF_11/2020</t>
  </si>
  <si>
    <t xml:space="preserve">MONTAGEM E DESMONTAGEM DE FÔRMA PARA ESCADAS, COM 2 LANCES EM "L" E LAJE PLANA, EM CHAPA DE MADEIRA COMPENSADA PLASTIFICADA, 8 UTILIZAÇÕES. AF_11/2020</t>
  </si>
  <si>
    <t xml:space="preserve">MONTAGEM E DESMONTAGEM DE FÔRMA PARA ESCADAS, COM 2 LANCES EM "L" E LAJE PLANA, EM CHAPA DE MADEIRA COMPENSADA RESINADA, 2 UTILIZAÇÕES. AF_11/2020</t>
  </si>
  <si>
    <t xml:space="preserve">MONTAGEM E DESMONTAGEM DE FÔRMA PARA ESCADAS, COM 2 LANCES EM "L" E LAJE PLANA, EM CHAPA DE MADEIRA COMPENSADA RESINADA, 4 UTILIZAÇÕES. AF_11/2020</t>
  </si>
  <si>
    <t xml:space="preserve">MONTAGEM E DESMONTAGEM DE FÔRMA PARA ESCADAS, COM 2 LANCES EM "L" E LAJE PLANA, EM MADEIRA SERRADA, 1 UTILIZAÇÃO. AF_11/2020</t>
  </si>
  <si>
    <t xml:space="preserve">MONTAGEM E DESMONTAGEM DE FÔRMA PARA ESCADAS, COM 2 LANCES EM "L" E LAJE PLANA, EM MADEIRA SERRADA, 2 UTILIZAÇÕES. AF_11/2020</t>
  </si>
  <si>
    <t xml:space="preserve">MONTAGEM E DESMONTAGEM DE FÔRMA PARA ESCADAS, COM 2 LANCES EM "U" E LAJE CASCATA, EM CHAPA DE MADEIRA COMPENSADA PLASTIFICADA, 10 UTILIZAÇÕES. AF_11/2020</t>
  </si>
  <si>
    <t xml:space="preserve">MONTAGEM E DESMONTAGEM DE FÔRMA PARA ESCADAS, COM 2 LANCES EM "U" E LAJE CASCATA, EM CHAPA DE MADEIRA COMPENSADA PLASTIFICADA, 6 UTILIZAÇÕES. AF_11/2020</t>
  </si>
  <si>
    <t xml:space="preserve">MONTAGEM E DESMONTAGEM DE FÔRMA PARA ESCADAS, COM 2 LANCES EM "U" E LAJE CASCATA, EM CHAPA DE MADEIRA COMPENSADA PLASTIFICADA, 8 UTILIZAÇÕES. AF_11/2020</t>
  </si>
  <si>
    <t xml:space="preserve">MONTAGEM E DESMONTAGEM DE FÔRMA PARA ESCADAS, COM 2 LANCES EM "U" E LAJE CASCATA, EM CHAPA DE MADEIRA COMPENSADA RESINADA, 2 UTILIZAÇÕES. AF_11/2020</t>
  </si>
  <si>
    <t xml:space="preserve">MONTAGEM E DESMONTAGEM DE FÔRMA PARA ESCADAS, COM 2 LANCES EM "U" E LAJE CASCATA, EM CHAPA DE MADEIRA COMPENSADA RESINADA, 4 UTILIZAÇÕES. AF_11/2020</t>
  </si>
  <si>
    <t xml:space="preserve">MONTAGEM E DESMONTAGEM DE FÔRMA PARA ESCADAS, COM 2 LANCES EM "U" E LAJE CASCATA, EM MADEIRA SERRADA, 1 UTILIZAÇÃO. AF_11/2020</t>
  </si>
  <si>
    <t xml:space="preserve">MONTAGEM E DESMONTAGEM DE FÔRMA PARA ESCADAS, COM 2 LANCES EM "U" E LAJE CASCATA, EM MADEIRA SERRADA, 2 UTILIZAÇÕES. AF_11/2020</t>
  </si>
  <si>
    <t xml:space="preserve">MONTAGEM E DESMONTAGEM DE FÔRMA PARA ESCADAS, COM 2 LANCES EM "U" E LAJE PLANA, EM CHAPA DE MADEIRA COMPENSADA PLASTIFICADA, 10 UTILIZAÇÕES. AF_11/2020</t>
  </si>
  <si>
    <t xml:space="preserve">MONTAGEM E DESMONTAGEM DE FÔRMA PARA ESCADAS, COM 2 LANCES EM "U" E LAJE PLANA, EM CHAPA DE MADEIRA COMPENSADA PLASTIFICADA, 6 UTILIZAÇÕES. AF_11/2020</t>
  </si>
  <si>
    <t xml:space="preserve">MONTAGEM E DESMONTAGEM DE FÔRMA PARA ESCADAS, COM 2 LANCES EM "U" E LAJE PLANA, EM CHAPA DE MADEIRA COMPENSADA PLASTIFICADA, 8 UTILIZAÇÕES. AF_11/2020</t>
  </si>
  <si>
    <t xml:space="preserve">MONTAGEM E DESMONTAGEM DE FÔRMA PARA ESCADAS, COM 2 LANCES EM "U" E LAJE PLANA, EM CHAPA DE MADEIRA COMPENSADA RESINADA, 2 UTILIZAÇÕES. AF_11/2020</t>
  </si>
  <si>
    <t xml:space="preserve">MONTAGEM E DESMONTAGEM DE FÔRMA PARA ESCADAS, COM 2 LANCES EM "U" E LAJE PLANA, EM CHAPA DE MADEIRA COMPENSADA RESINADA, 4 UTILIZAÇÕES. AF_11/2020</t>
  </si>
  <si>
    <t xml:space="preserve">MONTAGEM E DESMONTAGEM DE FÔRMA PARA ESCADAS, COM 2 LANCES EM "U" E LAJE PLANA, EM MADEIRA SERRADA, 1 UTILIZAÇÃO. AF_11/2020</t>
  </si>
  <si>
    <t xml:space="preserve">MONTAGEM E DESMONTAGEM DE FÔRMA PARA ESCADAS, COM 2 LANCES EM "U" E LAJE PLANA, EM MADEIRA SERRADA, 2 UTILIZAÇÕES. AF_11/2020</t>
  </si>
  <si>
    <t xml:space="preserve">ESCAVAÇÃO HORIZONTAL EM SOLO DE 1A CATEGORIA COM TRATOR DE ESTEIRAS (100HP/LÂMINA: 2,19M3). AF_07/2020</t>
  </si>
  <si>
    <t xml:space="preserve">ESCAVAÇÃO HORIZONTAL EM SOLO DE 1A CATEGORIA COM TRATOR DE ESTEIRAS (125HP/LÂMINA: 2,70M3). AF_07/2020</t>
  </si>
  <si>
    <t xml:space="preserve">ESCAVAÇÃO HORIZONTAL EM SOLO DE 1A CATEGORIA COM TRATOR DE ESTEIRAS (150HP/LÂMINA: 3,18M3). AF_07/2020</t>
  </si>
  <si>
    <t xml:space="preserve">ESCAVAÇÃO HORIZONTAL EM SOLO DE 1A CATEGORIA COM TRATOR DE ESTEIRAS (170HP/LÂMINA: 5,20M3). AF_07/2020</t>
  </si>
  <si>
    <t xml:space="preserve">ESCAVAÇÃO HORIZONTAL EM SOLO DE 1A CATEGORIA COM TRATOR DE ESTEIRAS (347HP/LÂMINA: 8,70M3). AF_07/2020</t>
  </si>
  <si>
    <t xml:space="preserve">ESCAVAÇÃO HORIZONTAL, INCLUINDO CARGA E DESCARGA EM SOLO DE 1A CATEGORIA COM TRATOR DE ESTEIRAS (100HP/LÂMINA: 2,19M3). AF_07/2020</t>
  </si>
  <si>
    <t xml:space="preserve">ESCAVAÇÃO HORIZONTAL, INCLUINDO CARGA E DESCARGA EM SOLO DE 1A CATEGORIA COM TRATOR DE ESTEIRAS (125HP/LÂMINA: 2,70M3). AF_07/2020</t>
  </si>
  <si>
    <t xml:space="preserve">ESCAVAÇÃO HORIZONTAL, INCLUINDO CARGA E DESCARGA EM SOLO DE 1A CATEGORIA COM TRATOR DE ESTEIRAS (150HP/LÂMINA: 3,18M3). AF_07/2020</t>
  </si>
  <si>
    <t xml:space="preserve">ESCAVAÇÃO HORIZONTAL, INCLUINDO CARGA E DESCARGA EM SOLO DE 1A CATEGORIA COM TRATOR DE ESTEIRAS (170HP/LÂMINA: 5,20M3). AF_07/2020</t>
  </si>
  <si>
    <t xml:space="preserve">ESCAVAÇÃO HORIZONTAL, INCLUINDO CARGA E DESCARGA EM SOLO DE 1A CATEGORIA COM TRATOR DE ESTEIRAS (347HP/LÂMINA: 8,70M3). AF_07/2020</t>
  </si>
  <si>
    <t xml:space="preserve">ESCAVAÇÃO HORIZONTAL, INCLUINDO CARGA, DESCARGA E TRANSPORTE EM SOLO DE 1A CATEGORIA COM TRATOR DE ESTEIRAS (100HP/LÂMINA: 2,19M3) E CAMINHÃO BASCULANTE DE 10M3, DMT ATÉ 200M. AF_07/2020</t>
  </si>
  <si>
    <t xml:space="preserve">ESCAVAÇÃO HORIZONTAL, INCLUINDO CARGA, DESCARGA E TRANSPORTE EM SOLO DE 1A CATEGORIA COM TRATOR DE ESTEIRAS (100HP/LÂMINA: 2,19M3) E CAMINHÃO BASCULANTE DE 14M3, DMT ATÉ 200M. AF_07/2020</t>
  </si>
  <si>
    <t xml:space="preserve">ESCAVAÇÃO HORIZONTAL, INCLUINDO CARGA, DESCARGA E TRANSPORTE EM SOLO DE 1A CATEGORIA COM TRATOR DE ESTEIRAS (125HP/LÂMINA: 2,70M3) E CAMINHÃO BASCULANTE DE 10M3, DMT ATÉ 200M. AF_07/2020</t>
  </si>
  <si>
    <t xml:space="preserve">ESCAVAÇÃO HORIZONTAL, INCLUINDO CARGA, DESCARGA E TRANSPORTE EM SOLO DE 1A CATEGORIA COM TRATOR DE ESTEIRAS (125HP/LÂMINA: 2,70M3) E CAMINHÃO BASCULANTE DE 14M3, DMT ATÉ 200M. AF_07/2020</t>
  </si>
  <si>
    <t xml:space="preserve">ESCAVAÇÃO HORIZONTAL, INCLUINDO CARGA, DESCARGA E TRANSPORTE EM SOLO DE 1A CATEGORIA COM TRATOR DE ESTEIRAS (150HP/LÂMINA: 3,18M3) E CAMINHÃO BASCULANTE DE 10M3, DMT ATÉ 200M AF_07/2020</t>
  </si>
  <si>
    <t xml:space="preserve">ESCAVAÇÃO HORIZONTAL, INCLUINDO CARGA, DESCARGA E TRANSPORTE EM SOLO DE 1A CATEGORIA COM TRATOR DE ESTEIRAS (150HP/LÂMINA: 3,18M3) E CAMINHÃO BASCULANTE DE 14M3, DMT ATÉ 200M. AF_07/2020</t>
  </si>
  <si>
    <t xml:space="preserve">ESCAVAÇÃO HORIZONTAL, INCLUINDO CARGA, DESCARGA E TRANSPORTE EM SOLO DE 1A CATEGORIA COM TRATOR DE ESTEIRAS (170HP/LÂMINA: 5,20M3) E CAMINHÃO BASCULANTE DE 10M3, DMT ATÉ 200M. AF_07/2020</t>
  </si>
  <si>
    <t xml:space="preserve">ESCAVAÇÃO HORIZONTAL, INCLUINDO CARGA, DESCARGA E TRANSPORTE EM SOLO DE 1A CATEGORIA COM TRATOR DE ESTEIRAS (170HP/LÂMINA: 5,20M3) E CAMINHÃO BASCULANTE DE 14M3, DMT ATÉ 200M. AF_07/2020</t>
  </si>
  <si>
    <t xml:space="preserve">ESCAVAÇÃO HORIZONTAL, INCLUINDO CARGA, DESCARGA E TRANSPORTE EM SOLO DE 1A CATEGORIA COM TRATOR DE ESTEIRAS (347HP/LÂMINA: 8,70M3) E CAMINHÃO BASCULANTE DE 10M3, DMT ATÉ 200M. AF_07/2020</t>
  </si>
  <si>
    <t xml:space="preserve">ESCAVAÇÃO HORIZONTAL, INCLUINDO CARGA, DESCARGA E TRANSPORTE EM SOLO DE 1A CATEGORIA COM TRATOR DE ESTEIRAS (347HP/LÂMINA: 8,70M3) E CAMINHÃO BASCULANTE DE 14M3, DMT ATÉ 200M. AF_07/2020</t>
  </si>
  <si>
    <t xml:space="preserve">ESCAVAÇÃO HORIZONTAL, INCLUINDO ESCARIFICAÇÃO EM SOLO DE 2A CATEGORIA COM TRATOR DE ESTEIRAS (100HP/LÂMINA: 2,19M3). AF_07/2020</t>
  </si>
  <si>
    <t xml:space="preserve">ESCAVAÇÃO HORIZONTAL, INCLUINDO ESCARIFICAÇÃO EM SOLO DE 2A CATEGORIA COM TRATOR DE ESTEIRAS (125HP/LÂMINA: 2,70M3). AF_07/2020</t>
  </si>
  <si>
    <t xml:space="preserve">ESCAVAÇÃO HORIZONTAL, INCLUINDO ESCARIFICAÇÃO EM SOLO DE 2A CATEGORIA COM TRATOR DE ESTEIRAS (150HP/LÂMINA: 3,18M3). AF_07/2020</t>
  </si>
  <si>
    <t xml:space="preserve">ESCAVAÇÃO HORIZONTAL, INCLUINDO ESCARIFICAÇÃO EM SOLO DE 2A CATEGORIA COM TRATOR DE ESTEIRAS (170HP/LÂMINA: 5,20M3). AF_07/2020</t>
  </si>
  <si>
    <t xml:space="preserve">ESCAVAÇÃO HORIZONTAL, INCLUINDO ESCARIFICAÇÃO EM SOLO DE 2A CATEGORIA COM TRATOR DE ESTEIRAS (347HP/LÂMINA: 8,70M3). AF_07/2020</t>
  </si>
  <si>
    <t xml:space="preserve">ESCAVAÇÃO HORIZONTAL, INCLUINDO ESCARIFICAÇÃO, CARGA E DESCARGA EM SOLO DE 2A CATEGORIA COM TRATOR DE ESTEIRAS (100HP/LÂMINA: 2,19M3). AF_07/2020</t>
  </si>
  <si>
    <t xml:space="preserve">ESCAVAÇÃO HORIZONTAL, INCLUINDO ESCARIFICAÇÃO, CARGA E DESCARGA EM SOLO DE 2A CATEGORIA COM TRATOR DE ESTEIRAS (125HP/LÂMINA: 2,70M3). AF_07/2020</t>
  </si>
  <si>
    <t xml:space="preserve">ESCAVAÇÃO HORIZONTAL, INCLUINDO ESCARIFICAÇÃO, CARGA E DESCARGA EM SOLO DE 2A CATEGORIA COM TRATOR DE ESTEIRAS (150HP/LÂMINA: 3,18M3). AF_07/2020</t>
  </si>
  <si>
    <t xml:space="preserve">ESCAVAÇÃO HORIZONTAL, INCLUINDO ESCARIFICAÇÃO, CARGA E DESCARGA EM SOLO DE 2A CATEGORIA COM TRATOR DE ESTEIRAS (170HP/LÂMINA: 5,20M3). AF_07/2020</t>
  </si>
  <si>
    <t xml:space="preserve">ESCAVAÇÃO HORIZONTAL, INCLUINDO ESCARIFICAÇÃO, CARGA E DESCARGA EM SOLO DE 2A CATEGORIA COM TRATOR DE ESTEIRAS (347HP/LÂMINA: 8,70M3). AF_07/2020</t>
  </si>
  <si>
    <t xml:space="preserve">ESCAVAÇÃO HORIZONTAL, INCLUINDO ESCARIFICAÇÃO, CARGA, DESCARGA E TRANSPORTE EM SOLO DE 2A CATEGORIA COM TRATOR DE ESTEIRAS (100HP/LÂMINA: 2,19M3) E CAMINHÃO BASCULANTE DE 10M3, DMT ATÉ 200M. AF_07/2020</t>
  </si>
  <si>
    <t xml:space="preserve">ESCAVAÇÃO HORIZONTAL, INCLUINDO ESCARIFICAÇÃO, CARGA, DESCARGA E TRANSPORTE EM SOLO DE 2A CATEGORIA COM TRATOR DE ESTEIRAS (100HP/LÂMINA: 2,19M3) E CAMINHÃO BASCULANTE DE 14M3, DMT ATÉ 200M. AF_07/2020</t>
  </si>
  <si>
    <t xml:space="preserve">ESCAVAÇÃO HORIZONTAL, INCLUINDO ESCARIFICAÇÃO, CARGA, DESCARGA E TRANSPORTE EM SOLO DE 2A CATEGORIA COM TRATOR DE ESTEIRAS (125HP/LÂMINA: 2,70M3) E CAMINHÃO BASCULANTE DE 10M3, DMT ATÉ 200M. AF_07/2020</t>
  </si>
  <si>
    <t xml:space="preserve">ESCAVAÇÃO HORIZONTAL, INCLUINDO ESCARIFICAÇÃO, CARGA, DESCARGA E TRANSPORTE EM SOLO DE 2A CATEGORIA COM TRATOR DE ESTEIRAS (125HP/LÂMINA: 2,70M3) E CAMINHÃO BASCULANTE DE 14M3, DMT ATÉ 200M. AF_07/2020</t>
  </si>
  <si>
    <t xml:space="preserve">ESCAVAÇÃO HORIZONTAL, INCLUINDO ESCARIFICAÇÃO, CARGA, DESCARGA E TRANSPORTE EM SOLO DE 2A CATEGORIA COM TRATOR DE ESTEIRAS (150HP/LÂMINA: 3,18M3) E CAMINHÃO BASCULANTE DE 10M3, DMT ATÉ 200M. AF_07/2020</t>
  </si>
  <si>
    <t xml:space="preserve">ESCAVAÇÃO HORIZONTAL, INCLUINDO ESCARIFICAÇÃO, CARGA, DESCARGA E TRANSPORTE EM SOLO DE 2A CATEGORIA COM TRATOR DE ESTEIRAS (150HP/LÂMINA: 3,18M3) E CAMINHÃO BASCULANTE DE 14M3, DMT ATÉ 200M. AF_07/2020</t>
  </si>
  <si>
    <t xml:space="preserve">ESCAVAÇÃO HORIZONTAL, INCLUINDO ESCARIFICAÇÃO, CARGA, DESCARGA E TRANSPORTE EM SOLO DE 2A CATEGORIA COM TRATOR DE ESTEIRAS (170HP/LÂMINA: 5,20M3) E CAMINHÃO BASCULANTE DE 10M3, DMT ATÉ 200M. AF_07/2020</t>
  </si>
  <si>
    <t xml:space="preserve">ESCAVAÇÃO HORIZONTAL, INCLUINDO ESCARIFICAÇÃO, CARGA, DESCARGA E TRANSPORTE EM SOLO DE 2A CATEGORIA COM TRATOR DE ESTEIRAS (170HP/LÂMINA: 5,20M3) E CAMINHÃO BASCULANTE DE 14M3, DMT ATÉ 200M. AF_07/2020</t>
  </si>
  <si>
    <t xml:space="preserve">ESCAVAÇÃO HORIZONTAL, INCLUINDO ESCARIFICAÇÃO, CARGA, DESCARGA E TRANSPORTE EM SOLO DE 2A CATEGORIA COM TRATOR DE ESTEIRAS (347HP/LÂMINA: 8,70M3) E CAMINHÃO BASCULANTE DE 10M3, DMT ATÉ 200M. AF_07/2020</t>
  </si>
  <si>
    <t xml:space="preserve">ESCAVAÇÃO HORIZONTAL, INCLUINDO ESCARIFICAÇÃO, CARGA, DESCARGA E TRANSPORTE EM SOLO DE 2A CATEGORIA COM TRATOR DE ESTEIRAS (347HP/LÂMINA: 8,70M3) E CAMINHÃO BASCULANTE DE 14M3, DMT ATÉ 200M. AF_07/2020</t>
  </si>
  <si>
    <t xml:space="preserve">ESCAVAÇÃO VERTICAL PARA EDIFICAÇÃO, COM CARGA, DESCARGA E TRANSPORTE DE SOLO DE 1ª CATEGORIA, COM ESCAVADEIRA HIDRÁULICA (CAÇAMBA: 0,8 M³ / 111 HP), FROTA DE 2 CAMINHÕES BASCULANTES DE 18 M³, DMT ATÉ 1 KM E VELOCIDADE MÉDIA 14 KM/H. AF_05/2020</t>
  </si>
  <si>
    <t xml:space="preserve">ESCAVAÇÃO VERTICAL PARA EDIFICAÇÃO, COM CARGA, DESCARGA E TRANSPORTE DE SOLO DE 1ª CATEGORIA, COM ESCAVADEIRA HIDRÁULICA (CAÇAMBA: 0,8 M³ / 111 HP), FROTA DE 3 CAMINHÕES BASCULANTES DE 14 M³, DMT ATÉ 1 KM E VELOCIDADE MÉDIA 14 KM/H. AF_05/2020</t>
  </si>
  <si>
    <t xml:space="preserve">ESCAVAÇÃO VERTICAL PARA EDIFICAÇÃO, COM CARGA, DESCARGA E TRANSPORTE DE SOLO DE 1ª CATEGORIA, COM ESCAVADEIRA HIDRÁULICA (CAÇAMBA: 0,8 M³ / 111 HP), FROTA DE 4 CAMINHÕES BASCULANTES DE 14 M³, DMT DE 1,5 KM E VELOCIDADE MÉDIA 18 KM/H. AF_05/2020</t>
  </si>
  <si>
    <t xml:space="preserve">ESCAVAÇÃO VERTICAL PARA EDIFICAÇÃO, COM CARGA, DESCARGA E TRANSPORTE DE SOLO DE 1ª CATEGORIA, COM ESCAVADEIRA HIDRÁULICA (CAÇAMBA: 0,8 M³ / 111 HP), FROTA DE 4 CAMINHÕES BASCULANTES DE 14 M³, DMT DE 2 KM E VELOCIDADE MÉDIA 19 KM/H. AF_05/2020</t>
  </si>
  <si>
    <t xml:space="preserve">ESCAVAÇÃO VERTICAL PARA EDIFICAÇÃO, COM CARGA, DESCARGA E TRANSPORTE DE SOLO DE 1ª CATEGORIA, COM ESCAVADEIRA HIDRÁULICA (CAÇAMBA: 0,8 M³ / 111 HP), FROTA DE 4 CAMINHÕES BASCULANTES DE 18 M³, DMT DE 1,5 KM E VELOCIDADE MÉDIA 18 KM/H. AF_05/2020</t>
  </si>
  <si>
    <t xml:space="preserve">ESCAVAÇÃO VERTICAL PARA EDIFICAÇÃO, COM CARGA, DESCARGA E TRANSPORTE DE SOLO DE 1ª CATEGORIA, COM ESCAVADEIRA HIDRÁULICA (CAÇAMBA: 0,8 M³ / 111 HP), FROTA DE 4 CAMINHÕES BASCULANTES DE 18 M³, DMT DE 2 KM E VELOCIDADE MÉDIA 19 KM/H. AF_05/2020</t>
  </si>
  <si>
    <t xml:space="preserve">ESCAVAÇÃO VERTICAL PARA EDIFICAÇÃO, COM CARGA, DESCARGA E TRANSPORTE DE SOLO DE 1ª CATEGORIA, COM ESCAVADEIRA HIDRÁULICA (CAÇAMBA: 0,8 M³ / 111 HP), FROTA DE 5 CAMINHÕES BASCULANTES DE 14 M³, DMT DE 3 KM E VELOCIDADE MÉDIA 20 KM/H. AF_05/2020</t>
  </si>
  <si>
    <t xml:space="preserve">ESCAVAÇÃO VERTICAL PARA EDIFICAÇÃO, COM CARGA, DESCARGA E TRANSPORTE DE SOLO DE 1ª CATEGORIA, COM ESCAVADEIRA HIDRÁULICA (CAÇAMBA: 0,8 M³ / 111 HP), FROTA DE 5 CAMINHÕES BASCULANTES DE 18 M³, DMT DE 3 KM E VELOCIDADE MÉDIA 20 KM/H. AF_05/2020</t>
  </si>
  <si>
    <t xml:space="preserve">ESCAVAÇÃO VERTICAL PARA EDIFICAÇÃO, COM CARGA, DESCARGA E TRANSPORTE DE SOLO DE 1ª CATEGORIA, COM ESCAVADEIRA HIDRÁULICA (CAÇAMBA: 0,8 M³ / 111 HP), FROTA DE 5 CAMINHÕES BASCULANTES DE 18 M³, DMT DE 4 KM E VELOCIDADE MÉDIA 22 KM/H. AF_05/2020</t>
  </si>
  <si>
    <t xml:space="preserve">ESCAVAÇÃO VERTICAL PARA EDIFICAÇÃO, COM CARGA, DESCARGA E TRANSPORTE DE SOLO DE 1ª CATEGORIA, COM ESCAVADEIRA HIDRÁULICA (CAÇAMBA: 0,8 M³ / 111 HP), FROTA DE 6 CAMINHÕES BASCULANTES DE 14 M³, DMT DE 4 KM E VELOCIDADE MÉDIA 22 KM/H. AF_05/2020</t>
  </si>
  <si>
    <t xml:space="preserve">ESCAVAÇÃO VERTICAL PARA EDIFICAÇÃO, COM CARGA, DESCARGA E TRANSPORTE DE SOLO DE 1ª CATEGORIA, COM ESCAVADEIRA HIDRÁULICA (CAÇAMBA: 0,8 M³ / 111 HP), FROTA DE 6 CAMINHÕES BASCULANTES DE 18 M³, DMT DE 6 KM E VELOCIDADE MÉDIA 22 KM/H. AF_05/2020</t>
  </si>
  <si>
    <t xml:space="preserve">ESCAVAÇÃO VERTICAL PARA EDIFICAÇÃO, COM CARGA, DESCARGA E TRANSPORTE DE SOLO DE 1ª CATEGORIA, COM ESCAVADEIRA HIDRÁULICA (CAÇAMBA: 0,8 M³ / 111 HP), FROTA DE 7 CAMINHÕES BASCULANTES DE 14 M³, DMT DE 6 KM E VELOCIDADE MÉDIA 22 KM/H. AF_05/2020</t>
  </si>
  <si>
    <t xml:space="preserve">ESCAVAÇÃO VERTICAL PARA EDIFICAÇÃO, COM CARGA, DESCARGA E TRANSPORTE DE SOLO DE 1ª CATEGORIA, COM ESCAVADEIRA HIDRÁULICA (CAÇAMBA: 0,8 M³ / 111HP), FROTA DE 3 CAMINHÕES BASCULANTES DE 10 M³, DMT ATÉ 1 KM E VELOCIDADE MÉDIA 14 KM/H. AF_05/2020</t>
  </si>
  <si>
    <t xml:space="preserve">ESCAVAÇÃO VERTICAL PARA EDIFICAÇÃO, COM CARGA, DESCARGA E TRANSPORTE DE SOLO DE 1ª CATEGORIA, COM ESCAVADEIRA HIDRÁULICA (CAÇAMBA: 0,8 M³ / 111HP), FROTA DE 5 CAMINHÕES BASCULANTES DE 10 M³, DMT DE 1,5 KM E VELOCIDADE MÉDIA 18 KM/H. AF_05/2020</t>
  </si>
  <si>
    <t xml:space="preserve">ESCAVAÇÃO VERTICAL PARA EDIFICAÇÃO, COM CARGA, DESCARGA E TRANSPORTE DE SOLO DE 1ª CATEGORIA, COM ESCAVADEIRA HIDRÁULICA (CAÇAMBA: 0,8 M³ / 111HP), FROTA DE 5 CAMINHÕES BASCULANTES DE 10 M³, DMT DE 2 KM E VELOCIDADE MÉDIA 19 KM/H. AF_05/2020</t>
  </si>
  <si>
    <t xml:space="preserve">ESCAVAÇÃO VERTICAL PARA EDIFICAÇÃO, COM CARGA, DESCARGA E TRANSPORTE DE SOLO DE 1ª CATEGORIA, COM ESCAVADEIRA HIDRÁULICA (CAÇAMBA: 0,8 M³ / 111HP), FROTA DE 6 CAMINHÕES BASCULANTES DE 10 M³, DMT DE 3 KM E VELOCIDADE MÉDIA 20 KM/H. AF_05/2020</t>
  </si>
  <si>
    <t xml:space="preserve">ESCAVAÇÃO VERTICAL PARA EDIFICAÇÃO, COM CARGA, DESCARGA E TRANSPORTE DE SOLO DE 1ª CATEGORIA, COM ESCAVADEIRA HIDRÁULICA (CAÇAMBA: 0,8 M³ / 111HP), FROTA DE 7 CAMINHÕES BASCULANTES DE 10 M³, DMT DE 4 KM E VELOCIDADE MÉDIA 22 KM/H. AF_05/2020</t>
  </si>
  <si>
    <t xml:space="preserve">ESCAVAÇÃO VERTICAL PARA EDIFICAÇÃO, COM CARGA, DESCARGA E TRANSPORTE DE SOLO DE 1ª CATEGORIA, COM ESCAVADEIRA HIDRÁULICA (CAÇAMBA: 0,8 M³ / 111HP), FROTA DE 9 CAMINHÕES BASCULANTES DE 10 M³, DMT DE 6 KM E VELOCIDADE MÉDIA 22 KM/H. AF_05/2020</t>
  </si>
  <si>
    <t xml:space="preserve">ESCAVAÇÃO VERTICAL PARA EDIFICAÇÃO, COM CARGA, DESCARGA E TRANSPORTE DE SOLO DE 1ª CATEGORIA, COM ESCAVADEIRA HIDRÁULICA (CAÇAMBA: 1,2 M³ / 155 HP), FROTA DE 3 CAMINHÕES BASCULANTES DE 14 M³, DMT ATÉ 1 KM E VELOCIDADE MÉDIA 14 KM/H. AF_05/2020</t>
  </si>
  <si>
    <t xml:space="preserve">ESCAVAÇÃO VERTICAL PARA EDIFICAÇÃO, COM CARGA, DESCARGA E TRANSPORTE DE SOLO DE 1ª CATEGORIA, COM ESCAVADEIRA HIDRÁULICA (CAÇAMBA: 1,2 M³ / 155 HP), FROTA DE 3 CAMINHÕES BASCULANTES DE 18 M³, DMT ATÉ 1 KM E VELOCIDADE MÉDIA 14 KM/H. AF_05/2020</t>
  </si>
  <si>
    <t xml:space="preserve">ESCAVAÇÃO VERTICAL PARA EDIFICAÇÃO, COM CARGA, DESCARGA E TRANSPORTE DE SOLO DE 1ª CATEGORIA, COM ESCAVADEIRA HIDRÁULICA (CAÇAMBA: 1,2 M³ / 155 HP), FROTA DE 5 CAMINHÕES BASCULANTES DE 14 M³, DMT DE 1,5 KM E VELOCIDADE MÉDIA 18 KM/H. AF_05/2020</t>
  </si>
  <si>
    <t xml:space="preserve">ESCAVAÇÃO VERTICAL PARA EDIFICAÇÃO, COM CARGA, DESCARGA E TRANSPORTE DE SOLO DE 1ª CATEGORIA, COM ESCAVADEIRA HIDRÁULICA (CAÇAMBA: 1,2 M³ / 155 HP), FROTA DE 5 CAMINHÕES BASCULANTES DE 14 M³, DMT DE 2 KM E VELOCIDADE MÉDIA 19 KM/H. AF_05/2020</t>
  </si>
  <si>
    <t xml:space="preserve">ESCAVAÇÃO VERTICAL PARA EDIFICAÇÃO, COM CARGA, DESCARGA E TRANSPORTE DE SOLO DE 1ª CATEGORIA, COM ESCAVADEIRA HIDRÁULICA (CAÇAMBA: 1,2 M³ / 155 HP), FROTA DE 5 CAMINHÕES BASCULANTES DE 18 M³, DMT DE 1,5 KM E VELOCIDADE MÉDIA 18 KM/H. AF_05/2020</t>
  </si>
  <si>
    <t xml:space="preserve">ESCAVAÇÃO VERTICAL PARA EDIFICAÇÃO, COM CARGA, DESCARGA E TRANSPORTE DE SOLO DE 1ª CATEGORIA, COM ESCAVADEIRA HIDRÁULICA (CAÇAMBA: 1,2 M³ / 155 HP), FROTA DE 5 CAMINHÕES BASCULANTES DE 18 M³, DMT DE 2 KM E VELOCIDADE MÉDIA 19 KM/H. AF_05/2020</t>
  </si>
  <si>
    <t xml:space="preserve">ESCAVAÇÃO VERTICAL PARA EDIFICAÇÃO, COM CARGA, DESCARGA E TRANSPORTE DE SOLO DE 1ª CATEGORIA, COM ESCAVADEIRA HIDRÁULICA (CAÇAMBA: 1,2 M³ / 155 HP), FROTA DE 6 CAMINHÕES BASCULANTES DE 14 M³, DMT DE 3 KM E VELOCIDADE MÉDIA 20 KM/H. AF_05/2020</t>
  </si>
  <si>
    <t xml:space="preserve">ESCAVAÇÃO VERTICAL PARA EDIFICAÇÃO, COM CARGA, DESCARGA E TRANSPORTE DE SOLO DE 1ª CATEGORIA, COM ESCAVADEIRA HIDRÁULICA (CAÇAMBA: 1,2 M³ / 155 HP), FROTA DE 6 CAMINHÕES BASCULANTES DE 18 M³, DMT DE 3 KM E VELOCIDADE MÉDIA 20 KM/H. AF_05/2020</t>
  </si>
  <si>
    <t xml:space="preserve">ESCAVAÇÃO VERTICAL PARA EDIFICAÇÃO, COM CARGA, DESCARGA E TRANSPORTE DE SOLO DE 1ª CATEGORIA, COM ESCAVADEIRA HIDRÁULICA (CAÇAMBA: 1,2 M³ / 155 HP), FROTA DE 6 CAMINHÕES BASCULANTES DE 18 M³, DMT DE 4 KM E VELOCIDADE MÉDIA 22 KM/H. AF_05/2020</t>
  </si>
  <si>
    <t xml:space="preserve">ESCAVAÇÃO VERTICAL PARA EDIFICAÇÃO, COM CARGA, DESCARGA E TRANSPORTE DE SOLO DE 1ª CATEGORIA, COM ESCAVADEIRA HIDRÁULICA (CAÇAMBA: 1,2 M³ / 155 HP), FROTA DE 7 CAMINHÕES BASCULANTES DE 14 M³, DMT DE 4 KM E VELOCIDADE MÉDIA 22 KM/H. AF_05/2020</t>
  </si>
  <si>
    <t xml:space="preserve">ESCAVAÇÃO VERTICAL PARA EDIFICAÇÃO, COM CARGA, DESCARGA E TRANSPORTE DE SOLO DE 1ª CATEGORIA, COM ESCAVADEIRA HIDRÁULICA (CAÇAMBA: 1,2 M³ / 155 HP), FROTA DE 8 CAMINHÕES BASCULANTES DE 18 M³, DMT DE 6 KM E VELOCIDADE MÉDIA 22 KM/H. AF_05/2020</t>
  </si>
  <si>
    <t xml:space="preserve">ESCAVAÇÃO VERTICAL PARA EDIFICAÇÃO, COM CARGA, DESCARGA E TRANSPORTE DE SOLO DE 1ª CATEGORIA, COM ESCAVADEIRA HIDRÁULICA (CAÇAMBA: 1,2 M³ / 155 HP), FROTA DE 9 CAMINHÕES BASCULANTES DE 14 M³, DMT DE 6 KM E VELOCIDADE MÉDIA 22 KM/H. AF_05/2020</t>
  </si>
  <si>
    <t xml:space="preserve">ESCAVAÇÃO VERTICAL PARA EDIFICAÇÃO, COM CARGA, DESCARGA E TRANSPORTE DE SOLO DE 1ª CATEGORIA, COM ESCAVADEIRA HIDRÁULICA (CAÇAMBA: 1,2 M³ / 155HP), FROTA DE 10 CAMINHÕES BASCULANTES DE 10 M³, DMT DE 6 KM E VELOCIDADE MÉDIA 22 KM/H. AF_05/2020</t>
  </si>
  <si>
    <t xml:space="preserve">ESCAVAÇÃO VERTICAL PARA EDIFICAÇÃO, COM CARGA, DESCARGA E TRANSPORTE DE SOLO DE 1ª CATEGORIA, COM ESCAVADEIRA HIDRÁULICA (CAÇAMBA: 1,2 M³ / 155HP), FROTA DE 3 CAMINHÕES BASCULANTES DE 10 M³, DMT ATÉ 1 KM E VELOCIDADE MÉDIA 14 KM/H. AF_05/2020</t>
  </si>
  <si>
    <t xml:space="preserve">ESCAVAÇÃO VERTICAL PARA EDIFICAÇÃO, COM CARGA, DESCARGA E TRANSPORTE DE SOLO DE 1ª CATEGORIA, COM ESCAVADEIRA HIDRÁULICA (CAÇAMBA: 1,2 M³ / 155HP), FROTA DE 6 CAMINHÕES BASCULANTES DE 10 M³, DMT DE 1,5 KM E VELOCIDADE MÉDIA 18 KM/H. AF_05/2020</t>
  </si>
  <si>
    <t xml:space="preserve">ESCAVAÇÃO VERTICAL PARA EDIFICAÇÃO, COM CARGA, DESCARGA E TRANSPORTE DE SOLO DE 1ª CATEGORIA, COM ESCAVADEIRA HIDRÁULICA (CAÇAMBA: 1,2 M³ / 155HP), FROTA DE 6 CAMINHÕES BASCULANTES DE 10 M³, DMT DE 2 KM E VELOCIDADE MÉDIA 19 KM/H. AF_05/2020</t>
  </si>
  <si>
    <t xml:space="preserve">ESCAVAÇÃO VERTICAL PARA EDIFICAÇÃO, COM CARGA, DESCARGA E TRANSPORTE DE SOLO DE 1ª CATEGORIA, COM ESCAVADEIRA HIDRÁULICA (CAÇAMBA: 1,2 M³ / 155HP), FROTA DE 7 CAMINHÕES BASCULANTES DE 10 M³, DMT DE 3 KM E VELOCIDADE MÉDIA 20 KM/H. AF_05/2020</t>
  </si>
  <si>
    <t xml:space="preserve">ESCAVAÇÃO VERTICAL PARA EDIFICAÇÃO, COM CARGA, DESCARGA E TRANSPORTE DE SOLO DE 1ª CATEGORIA, COM ESCAVADEIRA HIDRÁULICA (CAÇAMBA: 1,2 M³ / 155HP), FROTA DE 8 CAMINHÕES BASCULANTES DE 10 M³, DMT DE 4 KM E VELOCIDADE MÉDIA 22 KM/H. AF_05/2020</t>
  </si>
  <si>
    <t xml:space="preserve">ESCAVAÇÃO VERTICAL PARA INFRAESTRUTURA, COM CARGA, DESCARGA E TRANSPORTE DE SOLO DE 1ª CATEGORIA, COM ESCAVADEIRA HIDRÁULICA (CAÇAMBA: 0,8 M³ / 111 HP), FROTA DE 3 CAMINHÕES BASCULANTES DE 14 M³, DMT ATÉ 1 KM E VELOCIDADE MÉDIA14 KM/H. AF_05/2020</t>
  </si>
  <si>
    <t xml:space="preserve">ESCAVAÇÃO VERTICAL PARA INFRAESTRUTURA, COM CARGA, DESCARGA E TRANSPORTE DE SOLO DE 1ª CATEGORIA, COM ESCAVADEIRA HIDRÁULICA (CAÇAMBA: 0,8 M³ / 111 HP), FROTA DE 3 CAMINHÕES BASCULANTES DE 18 M³, DMT ATÉ 1 KM E VELOCIDADE MÉDIA14 KM/H. AF_05/2020</t>
  </si>
  <si>
    <t xml:space="preserve">ESCAVAÇÃO VERTICAL PARA INFRAESTRUTURA, COM CARGA, DESCARGA E TRANSPORTE DE SOLO DE 1ª CATEGORIA, COM ESCAVADEIRA HIDRÁULICA (CAÇAMBA: 0,8 M³ / 111HP), FROTA DE 10 CAMINHÕES BASCULANTES DE 10 M³, DMT DE 6 KM E VELOCIDADE MÉDIA22 KM/H. AF_05/2020</t>
  </si>
  <si>
    <t xml:space="preserve">ESCAVAÇÃO VERTICAL PARA INFRAESTRUTURA, COM CARGA, DESCARGA E TRANSPORTE DE SOLO DE 1ª CATEGORIA, COM ESCAVADEIRA HIDRÁULICA (CAÇAMBA: 0,8 M³ / 111HP), FROTA DE 3 CAMINHÕES BASCULANTES DE 10 M³, DMT ATÉ 1 KM E VELOCIDADE MÉDIA14 KM/H. AF_05/2020</t>
  </si>
  <si>
    <t xml:space="preserve">ESCAVAÇÃO VERTICAL PARA INFRAESTRUTURA, COM CARGA, DESCARGA E TRANSPORTE DE SOLO DE 1ª CATEGORIA, COM ESCAVADEIRA HIDRÁULICA (CAÇAMBA: 0,8 M³ / 111HP), FROTA DE 4 CAMINHÕES BASCULANTES DE 18 M³, DMT DE 1,5 KM E VELOCIDADE MÉDIA18 KM/H. AF_05/2020</t>
  </si>
  <si>
    <t xml:space="preserve">ESCAVAÇÃO VERTICAL PARA INFRAESTRUTURA, COM CARGA, DESCARGA E TRANSPORTE DE SOLO DE 1ª CATEGORIA, COM ESCAVADEIRA HIDRÁULICA (CAÇAMBA: 0,8 M³ / 111HP), FROTA DE 4 CAMINHÕES BASCULANTES DE 18 M³, DMT DE 2 KM E VELOCIDADE MÉDIA 19 KM/H. AF_05/2020</t>
  </si>
  <si>
    <t xml:space="preserve">ESCAVAÇÃO VERTICAL PARA INFRAESTRUTURA, COM CARGA, DESCARGA E TRANSPORTE DE SOLO DE 1ª CATEGORIA, COM ESCAVADEIRA HIDRÁULICA (CAÇAMBA: 0,8 M³ / 111HP), FROTA DE 5 CAMINHÕES BASCULANTES DE 10 M³, DMT DE 1,5 KM E VELOCIDADE MÉDIA18 KM/H. AF_05/2020</t>
  </si>
  <si>
    <t xml:space="preserve">ESCAVAÇÃO VERTICAL PARA INFRAESTRUTURA, COM CARGA, DESCARGA E TRANSPORTE DE SOLO DE 1ª CATEGORIA, COM ESCAVADEIRA HIDRÁULICA (CAÇAMBA: 0,8 M³ / 111HP), FROTA DE 5 CAMINHÕES BASCULANTES DE 14 M³, DMT DE 1,5 KM E VELOCIDADE MÉDIA18 KM/H. AF_05/2020</t>
  </si>
  <si>
    <t xml:space="preserve">ESCAVAÇÃO VERTICAL PARA INFRAESTRUTURA, COM CARGA, DESCARGA E TRANSPORTE DE SOLO DE 1ª CATEGORIA, COM ESCAVADEIRA HIDRÁULICA (CAÇAMBA: 0,8 M³ / 111HP), FROTA DE 5 CAMINHÕES BASCULANTES DE 14 M³, DMT DE 2 KM E VELOCIDADE MÉDIA 19 KM/H. AF_05/2020</t>
  </si>
  <si>
    <t xml:space="preserve">ESCAVAÇÃO VERTICAL PARA INFRAESTRUTURA, COM CARGA, DESCARGA E TRANSPORTE DE SOLO DE 1ª CATEGORIA, COM ESCAVADEIRA HIDRÁULICA (CAÇAMBA: 0,8 M³ / 111HP), FROTA DE 5 CAMINHÕES BASCULANTES DE 18 M³, DMT DE 3 KM E VELOCIDADE MÉDIA 20 KM/H. AF_05/2020</t>
  </si>
  <si>
    <t xml:space="preserve">ESCAVAÇÃO VERTICAL PARA INFRAESTRUTURA, COM CARGA, DESCARGA E TRANSPORTE DE SOLO DE 1ª CATEGORIA, COM ESCAVADEIRA HIDRÁULICA (CAÇAMBA: 0,8 M³ / 111HP), FROTA DE 6 CAMINHÕES BASCULANTES DE 10 M³, DMT DE 2 KM E VELOCIDADE MÉDIA 19 KM/H. AF_05/2020</t>
  </si>
  <si>
    <t xml:space="preserve">ESCAVAÇÃO VERTICAL PARA INFRAESTRUTURA, COM CARGA, DESCARGA E TRANSPORTE DE SOLO DE 1ª CATEGORIA, COM ESCAVADEIRA HIDRÁULICA (CAÇAMBA: 0,8 M³ / 111HP), FROTA DE 6 CAMINHÕES BASCULANTES DE 14 M³, DMT DE 3 KM E VELOCIDADE MÉDIA 20 KM/H. AF_05/2020</t>
  </si>
  <si>
    <t xml:space="preserve">ESCAVAÇÃO VERTICAL PARA INFRAESTRUTURA, COM CARGA, DESCARGA E TRANSPORTE DE SOLO DE 1ª CATEGORIA, COM ESCAVADEIRA HIDRÁULICA (CAÇAMBA: 0,8 M³ / 111HP), FROTA DE 6 CAMINHÕES BASCULANTES DE 14 M³, DMT DE 4 KM E VELOCIDADE MÉDIA 22 KM/H. AF_05/2020</t>
  </si>
  <si>
    <t xml:space="preserve">ESCAVAÇÃO VERTICAL PARA INFRAESTRUTURA, COM CARGA, DESCARGA E TRANSPORTE DE SOLO DE 1ª CATEGORIA, COM ESCAVADEIRA HIDRÁULICA (CAÇAMBA: 0,8 M³ / 111HP), FROTA DE 6 CAMINHÕES BASCULANTES DE 18 M³, DMT DE 4 KM E VELOCIDADE MÉDIA 22 KM/H. AF_05/2020</t>
  </si>
  <si>
    <t xml:space="preserve">ESCAVAÇÃO VERTICAL PARA INFRAESTRUTURA, COM CARGA, DESCARGA E TRANSPORTE DE SOLO DE 1ª CATEGORIA, COM ESCAVADEIRA HIDRÁULICA (CAÇAMBA: 0,8 M³ / 111HP), FROTA DE 7 CAMINHÕES BASCULANTES DE 10 M³, DMT DE 3 KM E VELOCIDADE MÉDIA 20 KM/H. AF_05/2020</t>
  </si>
  <si>
    <t xml:space="preserve">ESCAVAÇÃO VERTICAL PARA INFRAESTRUTURA, COM CARGA, DESCARGA E TRANSPORTE DE SOLO DE 1ª CATEGORIA, COM ESCAVADEIRA HIDRÁULICA (CAÇAMBA: 0,8 M³ / 111HP), FROTA DE 7 CAMINHÕES BASCULANTES DE 18 M³, DMT DE 6 KM E VELOCIDADE MÉDIA 22 KM/H. AF_05/2020</t>
  </si>
  <si>
    <t xml:space="preserve">ESCAVAÇÃO VERTICAL PARA INFRAESTRUTURA, COM CARGA, DESCARGA E TRANSPORTE DE SOLO DE 1ª CATEGORIA, COM ESCAVADEIRA HIDRÁULICA (CAÇAMBA: 0,8 M³ / 111HP), FROTA DE 8 CAMINHÕES BASCULANTES DE 10 M³, DMT DE 4 KM E VELOCIDADE MÉDIA 22 KM/H. AF_05/2020</t>
  </si>
  <si>
    <t xml:space="preserve">ESCAVAÇÃO VERTICAL PARA INFRAESTRUTURA, COM CARGA, DESCARGA E TRANSPORTE DE SOLO DE 1ª CATEGORIA, COM ESCAVADEIRA HIDRÁULICA (CAÇAMBA: 0,8 M³ / 111HP), FROTA DE 8 CAMINHÕES BASCULANTES DE 14 M³, DMT DE 6 KM E VELOCIDADE MÉDIA 22 KM/H. AF_05/2020</t>
  </si>
  <si>
    <t xml:space="preserve">ESCAVAÇÃO VERTICAL PARA INFRAESTRUTURA, COM CARGA, DESCARGA E TRANSPORTE DE SOLO DE 1ª CATEGORIA, COM ESCAVADEIRA HIDRÁULICA (CAÇAMBA: 1,2 M³ / 155 HP), FROTA DE 3 CAMINHÕES BASCULANTES DE 14 M³, DMT ATÉ 1 KM E VELOCIDADE MÉDIA14 KM/H. AF_05/2020</t>
  </si>
  <si>
    <t xml:space="preserve">ESCAVAÇÃO VERTICAL PARA INFRAESTRUTURA, COM CARGA, DESCARGA E TRANSPORTE DE SOLO DE 1ª CATEGORIA, COM ESCAVADEIRA HIDRÁULICA (CAÇAMBA: 1,2 M³ / 155 HP), FROTA DE 3 CAMINHÕES BASCULANTES DE 18 M³, DMT ATÉ 1 KM E VELOCIDADE MÉDIA14 KM/H. AF_05/2020</t>
  </si>
  <si>
    <t xml:space="preserve">ESCAVAÇÃO VERTICAL PARA INFRAESTRUTURA, COM CARGA, DESCARGA E TRANSPORTE DE SOLO DE 1ª CATEGORIA, COM ESCAVADEIRA HIDRÁULICA (CAÇAMBA: 1,2 M³ / 155HP), FROTA DE 10 CAMINHÕES BASCULANTES DE 14 M³, DMT DE 6 KM E VELOCIDADE MÉDIA22 KM/H. AF_05/2020</t>
  </si>
  <si>
    <t xml:space="preserve">ESCAVAÇÃO VERTICAL PARA INFRAESTRUTURA, COM CARGA, DESCARGA E TRANSPORTE DE SOLO DE 1ª CATEGORIA, COM ESCAVADEIRA HIDRÁULICA (CAÇAMBA: 1,2 M³ / 155HP), FROTA DE 12 CAMINHÕES BASCULANTES DE 10 M³, DMT DE 6 KM E VELOCIDADE MÉDIA22 KM/H. AF_05/2020</t>
  </si>
  <si>
    <t xml:space="preserve">ESCAVAÇÃO VERTICAL PARA INFRAESTRUTURA, COM CARGA, DESCARGA E TRANSPORTE DE SOLO DE 1ª CATEGORIA, COM ESCAVADEIRA HIDRÁULICA (CAÇAMBA: 1,2 M³ / 155HP), FROTA DE 4 CAMINHÕES BASCULANTES DE 10 M³, DMT ATÉ 1 KM E VELOCIDADE MÉDIA14 KM/H. AF_05/2020</t>
  </si>
  <si>
    <t xml:space="preserve">ESCAVAÇÃO VERTICAL PARA INFRAESTRUTURA, COM CARGA, DESCARGA E TRANSPORTE DE SOLO DE 1ª CATEGORIA, COM ESCAVADEIRA HIDRÁULICA (CAÇAMBA: 1,2 M³ / 155HP), FROTA DE 5 CAMINHÕES BASCULANTES DE 18 M³, DMT DE 1,5 KM E VELOCIDADE MÉDIA18 KM/H. AF_05/2020</t>
  </si>
  <si>
    <t xml:space="preserve">ESCAVAÇÃO VERTICAL PARA INFRAESTRUTURA, COM CARGA, DESCARGA E TRANSPORTE DE SOLO DE 1ª CATEGORIA, COM ESCAVADEIRA HIDRÁULICA (CAÇAMBA: 1,2 M³ / 155HP), FROTA DE 6 CAMINHÕES BASCULANTES DE 10 M³, DMT DE 1,5 KM E VELOCIDADE MÉDIA18 KM/H. AF_05/2020</t>
  </si>
  <si>
    <t xml:space="preserve">ESCAVAÇÃO VERTICAL PARA INFRAESTRUTURA, COM CARGA, DESCARGA E TRANSPORTE DE SOLO DE 1ª CATEGORIA, COM ESCAVADEIRA HIDRÁULICA (CAÇAMBA: 1,2 M³ / 155HP), FROTA DE 6 CAMINHÕES BASCULANTES DE 14 M³, DMT DE 2 KM E VELOCIDADE MÉDIA 19 KM/H. AF_05/2020</t>
  </si>
  <si>
    <t xml:space="preserve">ESCAVAÇÃO VERTICAL PARA INFRAESTRUTURA, COM CARGA, DESCARGA E TRANSPORTE DE SOLO DE 1ª CATEGORIA, COM ESCAVADEIRA HIDRÁULICA (CAÇAMBA: 1,2 M³ / 155HP), FROTA DE 6 CAMINHÕES BASCULANTES DE 18 M³, DMT DE 2 KM E VELOCIDADE MÉDIA 19 KM/H. AF_05/2020</t>
  </si>
  <si>
    <t xml:space="preserve">ESCAVAÇÃO VERTICAL PARA INFRAESTRUTURA, COM CARGA, DESCARGA E TRANSPORTE DE SOLO DE 1ª CATEGORIA, COM ESCAVADEIRA HIDRÁULICA (CAÇAMBA: 1,2 M³ / 155HP), FROTA DE 6 CAMINHÕES BASCULANTES DE 18 M³, DMT DE 3 KM E VELOCIDADE MÉDIA 20 KM/H. AF_05/2020</t>
  </si>
  <si>
    <t xml:space="preserve">ESCAVAÇÃO VERTICAL PARA INFRAESTRUTURA, COM CARGA, DESCARGA E TRANSPORTE DE SOLO DE 1ª CATEGORIA, COM ESCAVADEIRA HIDRÁULICA (CAÇAMBA: 1,2 M³ / 155HP), FROTA DE 7 CAMINHÕES BASCULANTES DE 10 M³, DMT DE 2 KM E VELOCIDADE MÉDIA 19 KM/H. AF_05/2020</t>
  </si>
  <si>
    <t xml:space="preserve">ESCAVAÇÃO VERTICAL PARA INFRAESTRUTURA, COM CARGA, DESCARGA E TRANSPORTE DE SOLO DE 1ª CATEGORIA, COM ESCAVADEIRA HIDRÁULICA (CAÇAMBA: 1,2 M³ / 155HP), FROTA DE 7 CAMINHÕES BASCULANTES DE 14 M³, DMT DE 3 KM E VELOCIDADE MÉDIA 20 KM/H. AF_05/2020</t>
  </si>
  <si>
    <t xml:space="preserve">ESCAVAÇÃO VERTICAL PARA INFRAESTRUTURA, COM CARGA, DESCARGA E TRANSPORTE DE SOLO DE 1ª CATEGORIA, COM ESCAVADEIRA HIDRÁULICA (CAÇAMBA: 1,2 M³ / 155HP), FROTA DE 7 CAMINHÕES BASCULANTES DE 18 M³, DMT DE 4 KM E VELOCIDADE MÉDIA 22 KM/H. AF_05/2020</t>
  </si>
  <si>
    <t xml:space="preserve">ESCAVAÇÃO VERTICAL PARA INFRAESTRUTURA, COM CARGA, DESCARGA E TRANSPORTE DE SOLO DE 1ª CATEGORIA, COM ESCAVADEIRA HIDRÁULICA (CAÇAMBA: 1,2 M³ / 155HP), FROTA DE 8 CAMINHÕES BASCULANTES DE 10 M³, DMT DE 3 KM E VELOCIDADE MÉDIA 20 KM/H. AF_05/2020</t>
  </si>
  <si>
    <t xml:space="preserve">ESCAVAÇÃO VERTICAL PARA INFRAESTRUTURA, COM CARGA, DESCARGA E TRANSPORTE DE SOLO DE 1ª CATEGORIA, COM ESCAVADEIRA HIDRÁULICA (CAÇAMBA: 1,2 M³ / 155HP), FROTA DE 8 CAMINHÕES BASCULANTES DE 14 M³, DMT DE 4 KM E VELOCIDADE MÉDIA 22 KM/H. AF_05/2020</t>
  </si>
  <si>
    <t xml:space="preserve">ESCAVAÇÃO VERTICAL PARA INFRAESTRUTURA, COM CARGA, DESCARGA E TRANSPORTE DE SOLO DE 1ª CATEGORIA, COM ESCAVADEIRA HIDRÁULICA (CAÇAMBA: 1,2 M³ / 155HP), FROTA DE 9 CAMINHÕES BASCULANTES DE 10 M³, DMT DE 4 KM E VELOCIDADE MÉDIA 22 KM/H. AF_05/2020</t>
  </si>
  <si>
    <t xml:space="preserve">ESCAVAÇÃO VERTICAL PARA INFRAESTRUTURA, COM CARGA, DESCARGA E TRANSPORTE DE SOLO DE 1ª CATEGORIA, COM ESCAVADEIRA HIDRÁULICA (CAÇAMBA: 1,2 M³ / 155HP), FROTA DE 9 CAMINHÕES BASCULANTES DE 18 M³, DMT DE 6 KM E VELOCIDADE MÉDIA 22 KM/H. AF_05/2020</t>
  </si>
  <si>
    <t xml:space="preserve">ESCAVAÇÃO VERTICAL PARA INFRAESTRUTURA, COM CARGA, DESCARGA E TRANSPORTE DE SOLO DE 1ª CATEGORIA, COM ESCAVADEIRA HIDRÁULICA (CAÇAMBA: 1,2M³ / 155HP), FROTA DE 6 CAMINHÕES BASCULANTES DE 14 M³, DMT DE 1,5 KM E VELOCIDADE MÉDIA18 KM/H. AF_05/2020</t>
  </si>
  <si>
    <t xml:space="preserve">ESCAVAÇÃO MANUAL DE VALA. AF_09/2024</t>
  </si>
  <si>
    <t xml:space="preserve">ESCAVAÇÃO MECANIZADA DE VALA COM PROF. ATÉ 1,5 M (MÉDIA MONTANTE E JUSANTE/UMA COMPOSIÇÃO POR TRECHO), ESCAVADEIRA (0,8 M3), LARG. DE 1,5 M A 2,5 M, EM SOLO DE 1A CATEGORIA, EM LOCAIS COM ALTO NÍVEL DE INTERFERÊNCIA. AF_09/2024</t>
  </si>
  <si>
    <t xml:space="preserve">ESCAVAÇÃO MECANIZADA DE VALA COM PROF. ATÉ 1,5 M (MÉDIA MONTANTE E JUSANTE/UMA COMPOSIÇÃO POR TRECHO), ESCAVADEIRA (0,8 M3), LARG. DE 1,5 M A 2,5 M, EM SOLO DE 1A CATEGORIA, LOCAIS COM BAIXO NÍVEL DE INTERFERÊNCIA. AF_09/2024</t>
  </si>
  <si>
    <t xml:space="preserve">ESCAVAÇÃO MECANIZADA DE VALA COM PROF. ATÉ 1,5 M (MÉDIA MONTANTE E JUSANTE/UMA COMPOSIÇÃO POR TRECHO), ESCAVADEIRA (0,8 M3), LARG. DE 1,5 M A 2,5 M, EM SOLO DE 2A CATEGORIA, EM LOCAIS COM ALTO NÍVEL DE INTERFERÊNCIA. AF_09/2024</t>
  </si>
  <si>
    <t xml:space="preserve">ESCAVAÇÃO MECANIZADA DE VALA COM PROF. ATÉ 1,5 M (MÉDIA MONTANTE E JUSANTE/UMA COMPOSIÇÃO POR TRECHO), ESCAVADEIRA (0,8 M3), LARG. DE 1,5 M A 2,5 M, EM SOLO DE 2A CATEGORIA, LOCAIS COM BAIXO NÍVEL DE INTERFERÊNCIA. AF_09/2024</t>
  </si>
  <si>
    <t xml:space="preserve">ESCAVAÇÃO MECANIZADA DE VALA COM PROF. ATÉ 1,5 M (MÉDIA MONTANTE E JUSANTE/UMA COMPOSIÇÃO POR TRECHO), ESCAVADEIRA (0,8 M3), LARG. DE 1,5 M A 2,5 M, EM SOLO MOLE, EM LOCAIS COM ALTO NÍVEL DE INTERFERÊNCIA. AF_09/2024</t>
  </si>
  <si>
    <t xml:space="preserve">ESCAVAÇÃO MECANIZADA DE VALA COM PROF. ATÉ 1,5 M (MÉDIA MONTANTE E JUSANTE/UMA COMPOSIÇÃO POR TRECHO), ESCAVADEIRA (0,8 M3), LARG. DE 1,5 M A 2,5 M, EM SOLO MOLE, LOCAIS COM BAIXO NÍVEL DE INTERFERÊNCIA. AF_09/2024</t>
  </si>
  <si>
    <t xml:space="preserve">ESCAVAÇÃO MECANIZADA DE VALA COM PROF. ATÉ 1,5 M (MÉDIA MONTANTE E JUSANTE/UMA COMPOSIÇÃO POR TRECHO), ESCAVADEIRA (0,8 M3), LARG. MENOR QUE 1,5 M, EM SOLO DE 1A CATEGORIA, EM LOCAIS COM ALTO NÍVEL DE INTERFERÊNCIA. AF_09/2024</t>
  </si>
  <si>
    <t xml:space="preserve">ESCAVAÇÃO MECANIZADA DE VALA COM PROF. ATÉ 1,5 M (MÉDIA MONTANTE E JUSANTE/UMA COMPOSIÇÃO POR TRECHO), ESCAVADEIRA (0,8 M3),LARG. ATÉ 1,5 M, EM SOLO DE 2A CATEGORIA, EM LOCAIS COM ALTO NÍVEL DE INTERFERÊNCIA. AF_09/2024</t>
  </si>
  <si>
    <t xml:space="preserve">ESCAVAÇÃO MECANIZADA DE VALA COM PROF. ATÉ 1,5 M (MÉDIA MONTANTE E JUSANTE/UMA COMPOSIÇÃO POR TRECHO), ESCAVADEIRA (0,8 M3),LARG. MENOR QUE 1,5 M, EM SOLO DE 1A CATEGORIA, LOCAIS COM BAIXO NÍVEL DE INTERFERÊNCIA. AF_09/2024</t>
  </si>
  <si>
    <t xml:space="preserve">ESCAVAÇÃO MECANIZADA DE VALA COM PROF. ATÉ 1,5 M (MÉDIA MONTANTE E JUSANTE/UMA COMPOSIÇÃO POR TRECHO), ESCAVADEIRA (0,8 M3),LARG. MENOR QUE 1,5 M, EM SOLO DE MOLE, EM LOCAIS COM ALTO NÍVEL DE INTERFERÊNCIA. AF_09/2024</t>
  </si>
  <si>
    <t xml:space="preserve">ESCAVAÇÃO MECANIZADA DE VALA COM PROF. ATÉ 1,5 M (MÉDIA MONTANTE E JUSANTE/UMA COMPOSIÇÃO POR TRECHO), ESCAVADEIRA (0,8 M3),LARG. MENOR QUE 1,5 M, EM SOLO MOLE, LOCAIS COM BAIXO NÍVEL DE INTERFERÊNCIA. AF_09/2024</t>
  </si>
  <si>
    <t xml:space="preserve">ESCAVAÇÃO MECANIZADA DE VALA COM PROF. ATÉ 1,5 M (MÉDIA MONTANTE E JUSANTE/UMA COMPOSIÇÃO POR TRECHO), RETROESCAV. (0,26 M3), LARG. DE 0,8 M A 1,5 M, EM SOLO DE 1A CATEGORIA, EM LOCAIS COM ALTO NÍVEL DE INTERFERÊNCIA. AF_09/2024</t>
  </si>
  <si>
    <t xml:space="preserve">ESCAVAÇÃO MECANIZADA DE VALA COM PROF. ATÉ 1,5 M (MÉDIA MONTANTE E JUSANTE/UMA COMPOSIÇÃO POR TRECHO), RETROESCAV. (0,26 M3), LARG. DE 0,8 M A 1,5 M, EM SOLO DE 2A CATEGORIA, EM LOCAIS COM ALTO NÍVEL DE INTERFERÊNCIA. AF_09/2024</t>
  </si>
  <si>
    <t xml:space="preserve">ESCAVAÇÃO MECANIZADA DE VALA COM PROF. ATÉ 1,5 M (MÉDIA MONTANTE E JUSANTE/UMA COMPOSIÇÃO POR TRECHO), RETROESCAV. (0,26 M3), LARG. DE 0,8 M A 1,5 M, EM SOLO DE 2A CATEGORIA, EM LOCAIS COM BAIXO NÍVEL DE INTERFERÊNCIA. AF_09/2024</t>
  </si>
  <si>
    <t xml:space="preserve">ESCAVAÇÃO MECANIZADA DE VALA COM PROF. ATÉ 1,5 M (MÉDIA MONTANTE E JUSANTE/UMA COMPOSIÇÃO POR TRECHO), RETROESCAV. (0,26 M3), LARG. DE 0,8 M A 1,5 M, EM SOLO MOLE, EM LOCAIS COM ALTO NÍVEL DE INTERFERÊNCIA. AF_09/2024</t>
  </si>
  <si>
    <t xml:space="preserve">ESCAVAÇÃO MECANIZADA DE VALA COM PROF. ATÉ 1,5 M (MÉDIA MONTANTE E JUSANTE/UMA COMPOSIÇÃO POR TRECHO), RETROESCAV. (0,26 M3), LARG. DE 0,8 M A 1,5 M, EM SOLO MOLE, LOCAIS COM BAIXO NÍVEL DE INTERFERÊNCIA. AF_09/2024</t>
  </si>
  <si>
    <t xml:space="preserve">ESCAVAÇÃO MECANIZADA DE VALA COM PROF. ATÉ 1,5 M (MÉDIA MONTANTE E JUSANTE/UMA COMPOSIÇÃO POR TRECHO), RETROESCAV. (0,26 M3), LARG. MENOR QUE 0,8 M, EM SOLO DE 1A CATEGORIA, EM LOCAIS COM ALTO NÍVEL DE INTERFERÊNCIA. AF_09/2024</t>
  </si>
  <si>
    <t xml:space="preserve">ESCAVAÇÃO MECANIZADA DE VALA COM PROF. ATÉ 1,5 M (MÉDIA MONTANTE E JUSANTE/UMA COMPOSIÇÃO POR TRECHO), RETROESCAV. (0,26 M3), LARG. MENOR QUE 0,8 M, EM SOLO DE 2A CATEGORIA, EM LOCAIS COM ALTO NÍVEL DE INTERFERÊNCIA. AF_09/2024</t>
  </si>
  <si>
    <t xml:space="preserve">ESCAVAÇÃO MECANIZADA DE VALA COM PROF. ATÉ 1,5 M (MÉDIA MONTANTE E JUSANTE/UMA COMPOSIÇÃO POR TRECHO), RETROESCAV. (0,26 M3), LARG. MENOR QUE 0,8 M, EM SOLO MOLE, EM LOCAIS COM ALTO NÍVEL DE INTERFERÊNCIA. AF_09/2024</t>
  </si>
  <si>
    <t xml:space="preserve">ESCAVAÇÃO MECANIZADA DE VALA COM PROF. ATÉ 1,5 M (MÉDIA MONTANTE E JUSANTE/UMA COMPOSIÇÃO POR TRECHO), RETROESCAV. (0,26 M3), LARG. MENOR QUE 0,8 M, EM SOLO MOLE, LOCAIS COM BAIXO NÍVEL DE INTERFERÊNCIA. AF_09/2024</t>
  </si>
  <si>
    <t xml:space="preserve">ESCAVAÇÃO MECANIZADA DE VALA COM PROF. ATÉ 1,5 M (MÉDIA MONTANTE E JUSANTE/UMA COMPOSIÇÃO POR TRECHO), RETROESCAV. (0,26 M3), LARGURA MENOR QUE 0,8 M, EM SOLO DE 2A CATEGORIA, EM LOCAIS COM BAIXO NÍVEL DE INTERFERÊNCIA. AF_09/2024</t>
  </si>
  <si>
    <t xml:space="preserve">ESCAVAÇÃO MECANIZADA DE VALA COM PROF. ATÉ 1,5 M (MÉDIA MONTANTE E JUSANTE/UMA COMPOSIÇÃO POR TRECHO),COM ESCAVADEIRA (0,8 M3), LARG. MENOR QUE 1,5 M, EM SOLO DE 2A CATEGORIA, LOCAIS COM BAIXO NÍVEL DE INTERFERÊNCIA. AF_09/2024</t>
  </si>
  <si>
    <t xml:space="preserve">ESCAVAÇÃO MECANIZADA DE VALA COM PROF. DE 3,0 M ATÉ 4,5 M (MÉDIA MONTANTE E JUSANTE/UMA COMPOSIÇÃO POR TRECHO), ESCAVADEIRA (1,2 M3), LARG. DE 1,5 M A 2,5 M, EM SOLO DE 2A CATEGORIA, EM LOCAIS COM ALTO NÍVEL DE INTERFERÊNCIA. AF_09/2024</t>
  </si>
  <si>
    <t xml:space="preserve">ESCAVAÇÃO MECANIZADA DE VALA COM PROF. DE 3,0 M ATÉ 4,5 M (MÉDIA MONTANTE E JUSANTE/UMA COMPOSIÇÃO POR TRECHO), ESCAVADEIRA (1,2 M3), LARG. DE 1,5 M A 2,5 M, EM SOLO MOLE, EM LOCAIS COM ALTO NÍVEL DE INTERFERÊNCIA. AF_09/2024</t>
  </si>
  <si>
    <t xml:space="preserve">ESCAVAÇÃO MECANIZADA DE VALA COM PROF. DE 3,0 M ATÉ 4,5 M(MÉDIA MONTANTE E JUSANTE/UMA COMPOSIÇÃO POR TRECHO), ESCAVADEIRA (1,2 M3), LARG. DE 1,5 M A 2,5 M, EM SOLO DE 1A CATEGORIA, EM LOCAIS COM ALTO NÍVEL DE INTERFERÊNCIA. AF_09/2024</t>
  </si>
  <si>
    <t xml:space="preserve">ESCAVAÇÃO MECANIZADA DE VALA COM PROF. MAIOR QUE 1,5 M ATÉ 3,0 M (MÉDIA MONTANTE E JUSANTE/UMA COMPOSIÇÃO POR TRECHO), ESCAVADEIRA (0,8 M3), LARG. ATÉ 1,5 M, EM SOLO DE 2A CATEGORIA, EM LOCAIS COM ALTO NÍVEL DE INTERFERÊNCIA. AF_09/2024</t>
  </si>
  <si>
    <t xml:space="preserve">ESCAVAÇÃO MECANIZADA DE VALA COM PROF. MAIOR QUE 1,5 M ATÉ 3,0 M (MÉDIA MONTANTE E JUSANTE/UMA COMPOSIÇÃO POR TRECHO), ESCAVADEIRA (0,8 M3), LARGURA ATÉ 1,5 M, EM SOLO DE 1A CATEGORIA, EM LOCAIS COM ALTO NÍVEL DE INTERFERÊNCIA. AF_09/2024</t>
  </si>
  <si>
    <t xml:space="preserve">ESCAVAÇÃO MECANIZADA DE VALA COM PROF. MAIOR QUE 1,5 M ATÉ 3,0 M (MÉDIA MONTANTE E JUSANTE/UMA COMPOSIÇÃO POR TRECHO), ESCAVADEIRA (0,8 M3), LARGURA ATÉ 1,5 M, EM SOLO MOLE, EM LOCAIS COM ALTO NÍVEL DE INTERFERÊNCIA. AF_09/2024</t>
  </si>
  <si>
    <t xml:space="preserve">ESCAVAÇÃO MECANIZADA DE VALA COM PROF. MAIOR QUE 1,5 M ATÉ 3,0 M (MÉDIA MONTANTE E JUSANTE/UMA COMPOSIÇÃO POR TRECHO), RETROESCAV. (0,26 M3), LARG. DE 0,8 M A 1,5 M, EM SOLO DE 2A CATEGORIA, EM LOCAIS COM ALTO NÍVEL DE INTERFERÊNCIA. AF_09/2024</t>
  </si>
  <si>
    <t xml:space="preserve">ESCAVAÇÃO MECANIZADA DE VALA COM PROF. MAIOR QUE 1,5 M ATÉ 3,0 M (MÉDIA MONTANTE E JUSANTE/UMA COMPOSIÇÃO POR TRECHO), RETROESCAV. (0,26 M3), LARG. DE 0,8 M A 1,5 M, EM SOLO DE 2A CATEGORIA, EM LOCAIS COM BAIXO NÍVEL DE INTERFERÊNCIA. AF_09/2024</t>
  </si>
  <si>
    <t xml:space="preserve">ESCAVAÇÃO MECANIZADA DE VALA COM PROF. MAIOR QUE 1,5 M ATÉ 3,0 M (MÉDIA MONTANTE E JUSANTE/UMA COMPOSIÇÃO POR TRECHO), RETROESCAV. (0,26 M3), LARG. DE 0,8 M A 1,5 M, EM SOLO MOLE, EM LOCAIS COM ALTO NÍVEL DE INTERFERÊNCIA. AF_09/2024</t>
  </si>
  <si>
    <t xml:space="preserve">ESCAVAÇÃO MECANIZADA DE VALA COM PROF. MAIOR QUE 1,5 M ATÉ 3,0 M (MÉDIA MONTANTE E JUSANTE/UMA COMPOSIÇÃO POR TRECHO), RETROESCAV. (0,26 M3), LARG. DE 0,8 M A 1,5 M, EM SOLO MOLE, LOCAIS COM BAIXO NÍVEL DE INTERFERÊNCIA. AF_09/2024</t>
  </si>
  <si>
    <t xml:space="preserve">ESCAVAÇÃO MECANIZADA DE VALA COM PROF. MAIOR QUE 1,5 M ATÉ 3,0 M (MÉDIA MONTANTE E JUSANTE/UMA COMPOSIÇÃO POR TRECHO), RETROESCAV. (0,26 M3), LARG. MENOR QUE 0,8 M, EM SOLO DE 1A CATEGORIA, EM LOCAIS COM ALTO NÍVEL DE INTERFERÊNCIA. AF_09/2024</t>
  </si>
  <si>
    <t xml:space="preserve">ESCAVAÇÃO MECANIZADA DE VALA COM PROF. MAIOR QUE 1,5 M ATÉ 3,0 M (MÉDIA MONTANTE E JUSANTE/UMA COMPOSIÇÃO POR TRECHO), RETROESCAV. (0,26 M3), LARG. MENOR QUE 0,8 M, EM SOLO DE 2A CATEGORIA, EM LOCAIS COM ALTO NÍVEL DE INTERFERÊNCIA. AF_09/2024</t>
  </si>
  <si>
    <t xml:space="preserve">ESCAVAÇÃO MECANIZADA DE VALA COM PROF. MAIOR QUE 1,5 M ATÉ 3,0 M (MÉDIA MONTANTE E JUSANTE/UMA COMPOSIÇÃO POR TRECHO), RETROESCAV. (0,26 M3), LARG. MENOR QUE 0,8 M, EM SOLO MOLE, EM LOCAIS COM ALTO NÍVEL DE INTERFERÊNCIA. AF_09/2024</t>
  </si>
  <si>
    <t xml:space="preserve">ESCAVAÇÃO MECANIZADA DE VALA COM PROF. MAIOR QUE 1,5 M ATÉ 3,0 M (MÉDIA MONTANTE E JUSANTE/UMA COMPOSIÇÃO POR TRECHO), RETROESCAV. (0,26 M3), LARGURA DE 0,8 M A 1,5 M, EM SOLO DE 1A CATEGORIA, EM LOCAIS COM ALTO NÍVEL DE INTERFERÊNCIA. AF_09/2024</t>
  </si>
  <si>
    <t xml:space="preserve">ESCAVAÇÃO MECANIZADA DE VALA COM PROF. MAIOR QUE 1,5 M ATÉ 3,0 M (MÉDIA MONTANTE E JUSANTE/UMA COMPOSIÇÃO POR TRECHO), RETROESCAV. (0,26 M3),LARG. MENOR QUE 0,8 M, EM SOLO DE 2A CATEGORIA, EM LOCAIS COM BAIXO NÍVEL DE INTERFERÊNCIA. AF_09/2024</t>
  </si>
  <si>
    <t xml:space="preserve">ESCAVAÇÃO MECANIZADA DE VALA COM PROF. MAIOR QUE 1,5 M ATÉ 3,0 M (MÉDIA MONTANTE E JUSANTE/UMA COMPOSIÇÃO POR TRECHO), RETROESCAV. (0,26 M3),LARG. MENOR QUE 0,8 M, EM SOLO MOLE, LOCAIS COM BAIXO NÍVEL DE INTERFERÊNCIA. AF_09/2024</t>
  </si>
  <si>
    <t xml:space="preserve">ESCAVAÇÃO MECANIZADA DE VALA COM PROF. MAIOR QUE 1,5 M ATÉ 3,0 M (MÉDIA MONTANTE E JUSANTE/UMA COMPOSIÇÃO POR TRECHO),COM ESCAVADEIRA (1,2 M3), LARG. DE 1,5 M A 2,5 M, EM SOLO MOLE, LOCAIS COM BAIXO NÍVEL DE INTERFERÊNCIA. AF_09/2024</t>
  </si>
  <si>
    <t xml:space="preserve">ESCAVAÇÃO MECANIZADA DE VALA COM PROF. MAIOR QUE 1,5 M ATÉ 3,0 M (MÉDIA MONTANTE E JUSANTE/UMA COMPOSIÇÃO POR TRECHO),COM ESCAVADEIRA (1,2 M3),LARG. DE 1,5 M A 2,5 M, EM SOLO DE 1A CATEGORIA, LOCAIS COM BAIXO NÍVEL DE INTERFERÊNCIA. AF_09/2024</t>
  </si>
  <si>
    <t xml:space="preserve">ESCAVAÇÃO MECANIZADA DE VALA COM PROF. MAIOR QUE 1,5 M ATÉ 3,0 M (MÉDIA MONTANTE E JUSANTE/UMA COMPOSIÇÃO POR TRECHO),COM ESCAVADEIRA (1,2 M3),LARG. DE 1,5 M A 2,5 M, EM SOLO DE 2A CATEGORIA, EM LOCAIS COM ALTO NÍVEL DE INTERFERÊNCIA. AF_09/2024</t>
  </si>
  <si>
    <t xml:space="preserve">ESCAVAÇÃO MECANIZADA DE VALA COM PROF. MAIOR QUE 1,5 M ATÉ 3,0 M (MÉDIA MONTANTE E JUSANTE/UMA COMPOSIÇÃO POR TRECHO),COM ESCAVADEIRA (1,2 M3),LARG. DE 1,5 M A 2,5 M, EM SOLO DE 2A CATEGORIA, LOCAIS COM BAIXO NÍVEL DE INTERFERÊNCIA. AF_09/2024</t>
  </si>
  <si>
    <t xml:space="preserve">ESCAVAÇÃO MECANIZADA DE VALA COM PROF. MAIOR QUE 1,5 M ATÉ 3,0 M (MÉDIA MONTANTE E JUSANTE/UMA COMPOSIÇÃO POR TRECHO),COM ESCAVADEIRA (1,2 M3),LARG. DE 1,5 M A 2,5 M, EM SOLO MOLE, EM LOCAIS COM ALTO NÍVEL DE INTERFERÊNCIA. AF_09/2024</t>
  </si>
  <si>
    <t xml:space="preserve">ESCAVAÇÃO MECANIZADA DE VALA COM PROF. MAIOR QUE 1,5 M E ATÉ 3,0 M (MÉDIA MONTANTE E JUSANTE/UMA COMPOSIÇÃO POR TRECHO), ESCAVADEIRA (0,8 M3), LARG. MENOR QUE 1,5 M, EM SOLO DE 2A CATEGORIA, LOCAIS COM BAIXO NÍVEL DE INTERFERÊNCIA. AF_09/2024</t>
  </si>
  <si>
    <t xml:space="preserve">ESCAVAÇÃO MECANIZADA DE VALA COM PROF. MAIOR QUE 1,5 M E ATÉ 3,0 M (MÉDIA MONTANTE E JUSANTE/UMA COMPOSIÇÃO POR TRECHO), ESCAVADEIRA (0,8 M3), LARG. MENOR QUE 1,5 M, EM SOLO MOLE, LOCAIS COM BAIXO NÍVEL DE INTERFERÊNCIA. AF_09/2024</t>
  </si>
  <si>
    <t xml:space="preserve">ESCAVAÇÃO MECANIZADA DE VALA COM PROF. MAIOR QUE 1,5 M E ATÉ 3,0 M(MÉDIA MONTANTE E JUSANTE/UMA COMPOSIÇÃO POR TRECHO), ESCAVADEIRA (0,8 M3), LARG. MENOR QUE 1,5 M, EM SOLO DE 1A CATEGORIA, LOCAIS COM BAIXO NÍVEL DE INTERFERÊNCIA. AF_09/2024</t>
  </si>
  <si>
    <t xml:space="preserve">ESCAVAÇÃO MECANIZADA DE VALA COM PROF. MAIOR QUE 1,50 M ATÉ 3,0 M (MÉDIA MONTANTE E JUSANTE/UMA COMPOSIÇÃO POR TRECHO), ESCAVADEIRA (1,2 M3), LARG. DE 1,5 M A 2,5 M, EM SOLO DE 1A CATEGORIA, EM LOCAIS COM ALTO NÍVEL DE INTERFERÊNCIA. AF_09/2024</t>
  </si>
  <si>
    <t xml:space="preserve">ESCAVAÇÃO MECANIZADA DE VALA COM PROF. MAIOR QUE 3,0 M ATÉ 4,5 M (MÉDIA MONTANTE E JUSANTE/UMA COMPOSIÇÃO POR TRECHO), ESCAVADEIRA (0,8 M3), LARG. MENOR QUE 1,5 M, EM SOLO DE 1A CATEGORIA, LOCAIS COM BAIXO NÍVEL DE INTERFERÊNCIA. AF_09/2024</t>
  </si>
  <si>
    <t xml:space="preserve">ESCAVAÇÃO MECANIZADA DE VALA COM PROF. MAIOR QUE 3,0 M ATÉ 4,5 M (MÉDIA MONTANTE E JUSANTE/UMA COMPOSIÇÃO POR TRECHO), ESCAVADEIRA (0,8 M3), LARG. MENOR QUE 1,5 M, EM SOLO DE 2A CATEGORIA, EM LOCAIS COM ALTO NÍVEL DE INTERFERÊNCIA. AF_09/2024</t>
  </si>
  <si>
    <t xml:space="preserve">ESCAVAÇÃO MECANIZADA DE VALA COM PROF. MAIOR QUE 3,0 M ATÉ 4,5 M (MÉDIA MONTANTE E JUSANTE/UMA COMPOSIÇÃO POR TRECHO), ESCAVADEIRA (0,8 M3), LARG. MENOR QUE 1,5 M, EM SOLO MOLE, EM LOCAIS COM ALTO NÍVEL DE INTERFERÊNCIA. AF_09/2024</t>
  </si>
  <si>
    <t xml:space="preserve">ESCAVAÇÃO MECANIZADA DE VALA COM PROF. MAIOR QUE 3,0 M ATÉ 4,5 M (MÉDIA MONTANTE E JUSANTE/UMA COMPOSIÇÃO POR TRECHO), ESCAVADEIRA (1,2 M3), LARG. DE 1,5 M A 2,5 M, EM SOLO DE 1A CATEGORIA, LOCAIS COM BAIXO NÍVEL DE INTERFERÊNCIA. AF_09/2024</t>
  </si>
  <si>
    <t xml:space="preserve">ESCAVAÇÃO MECANIZADA DE VALA COM PROF. MAIOR QUE 3,0 M ATÉ 4,5 M (MÉDIA MONTANTE E JUSANTE/UMA COMPOSIÇÃO POR TRECHO), ESCAVADEIRA (1,2 M3), LARG. DE 1,5 M A 2,5 M, EM SOLO DE 2A CATEGORIA, LOCAIS COM BAIXO NÍVEL DE INTERFERÊNCIA. AF_09/2024</t>
  </si>
  <si>
    <t xml:space="preserve">ESCAVAÇÃO MECANIZADA DE VALA COM PROF. MAIOR QUE 3,0 M ATÉ 4,5 M (MÉDIA MONTANTE E JUSANTE/UMA COMPOSIÇÃO POR TRECHO), ESCAVADEIRA (1,2 M3), LARG. DE 1,5 M A 2,5 M, EM SOLO MOLE, LOCAIS COM BAIXO NÍVEL DE INTERFERÊNCIA. AF_09/2024</t>
  </si>
  <si>
    <t xml:space="preserve">ESCAVAÇÃO MECANIZADA DE VALA COM PROF. MAIOR QUE 3,0 M ATÉ 4,5 M(MÉDIA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</si>
  <si>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 LARG. MENOR QUE 1,5 M, EM SOLO DE 1A CATEGORIA, EM LOCAIS COM ALTO NÍVEL DE INTERFERÊNCIA. AF_09/2024</t>
  </si>
  <si>
    <t xml:space="preserve">ESCAVAÇÃO MECANIZADA DE VALA COM PROF. MAIOR QUE 4,5 M ATÉ 6,0 M (MÉDIA MONTANTE E JUSANTE/UMA COMPOSIÇÃO POR TRECHO), ESCAVADEIRA (0,8 M3),LARG. MENOR QUE 1,5 M, EM SOLO DE MOLE, EM LOCAIS COM ALTO NÍVEL DE INTERFERÊNCIA. AF_09/2024</t>
  </si>
  <si>
    <t xml:space="preserve">ESCAVAÇÃO MECANIZADA DE VALA COM PROF. MAIOR QUE 4,5 M ATÉ 6,0 M (MÉDIA MONTANTE E JUSANTE/UMA COMPOSIÇÃO POR TRECHO), ESCAVADEIRA (1,2 M3), LARG. DE 1,5 M A 2,5 M, EM SOLO DE 1A CATEGORIA, LOCAIS COM BAIXO NÍVEL DE INTERFERÊNCIA. AF_09/2024</t>
  </si>
  <si>
    <t xml:space="preserve">ESCAVAÇÃO MECANIZADA DE VALA COM PROF. MAIOR QUE 4,5 M ATÉ 6,0 M (MÉDIA MONTANTE E JUSANTE/UMA COMPOSIÇÃO POR TRECHO), ESCAVADEIRA (1,2 M3), LARG. DE 1,5 M A 2,5 M, EM SOLO DE 2A CATEGORIA, EM LOCAIS COM ALTO NÍVEL DE INTERFERÊNCIA. AF_09/2024</t>
  </si>
  <si>
    <t xml:space="preserve">ESCAVAÇÃO MECANIZADA DE VALA COM PROF. MAIOR QUE 4,5 M ATÉ 6,0 M (MÉDIA MONTANTE E JUSANTE/UMA COMPOSIÇÃO POR TRECHO), ESCAVADEIRA (1,2 M3), LARG. DE 1,5 M A 2,5 M, EM SOLO DE 2A CATEGORIA, LOCAIS COM BAIXO NÍVEL DE INTERFERÊNCIA. AF_09/2024</t>
  </si>
  <si>
    <t xml:space="preserve">ESCAVAÇÃO MECANIZADA DE VALA COM PROF. MAIOR QUE 4,5 M ATÉ 6,0 M (MÉDIA MONTANTE E JUSANTE/UMA COMPOSIÇÃO POR TRECHO), ESCAVADEIRA (1,2 M3), LARG. DE 1,5 M A 2,5 M, EM SOLO MOLE, EM LOCAIS COM ALTO NÍVEL DE INTERFERÊNCIA. AF_09/2024</t>
  </si>
  <si>
    <t xml:space="preserve">ESCAVAÇÃO MECANIZADA DE VALA COM PROF. MAIOR QUE 4,5 M ATÉ 6,0 M (MÉDIA MONTANTE E JUSANTE/UMA COMPOSIÇÃO POR TRECHO), ESCAVADEIRA (1,2 M3), LARG. DE 1,5 M A 2,5 M, EM SOLO MOLE, LOCAIS COM BAIXO NÍVEL DE INTERFERÊNCIA. AF_09/2024</t>
  </si>
  <si>
    <t xml:space="preserve">ESCAVAÇÃO MECANIZADA DE VALA COM PROF. MAIOR QUE 4,5 M ATÉ 6,0 M (MÉDIA MONTANTE E JUSANTE/UMA COMPOSIÇÃO POR TRECHO),COM ESCAVADEIRA (0,8 M3), LARG. MENOR QUE 1,5 M, EM SOLO DE 1A CATEGORIA, LOCAIS COM BAIXO NÍVEL DE INTERFERÊNCIA. AF_09/2024</t>
  </si>
  <si>
    <t xml:space="preserve">ESCAVAÇÃO MECANIZADA DE VALA COM PROF. MAIOR QUE 4,5 M ATÉ 6,0 M (MÉDIA MONTANTE E JUSANTE/UMA COMPOSIÇÃO POR TRECHO),COM ESCAVADEIRA (0,8 M3), LARG. MENOR QUE 1,5 M, EM SOLO MOLE, LOCAIS COM BAIXO NÍVEL DE INTERFERÊNCIA. AF_09/2024</t>
  </si>
  <si>
    <t xml:space="preserve">ESCAVAÇÃO MECANIZADA DE VALA COM PROF. MAIOR QUE 4,5 M ATÉ 6,0 M(MÉDIA MONTANTE E JUSANTE/UMA COMPOSIÇÃO POR TRECHO), ESCAVADEIRA (1,2 M3), LARG. DE 1,5 M A 2,5 M, EM SOLO DE 1A CATEGORIA, EM LOCAIS COM ALTO NÍVEL DE INTERFERÊNCIA. AF_09/2024</t>
  </si>
  <si>
    <t xml:space="preserve">ESCAVAÇÃO MECANIZADA DE VALA COM PROF.MAIOR QUE 3,0 M ATÉ 4,5 M (MÉDIA MONTANTE E JUSANTE/UMA COMPOSIÇÃO POR TRECHO), ESCAVADEIRA (0,8 M3), LARG. MENOR QUE 1,5 M, EM SOLO DE 2A CATEGORIA, LOCAIS COM BAIXO NÍVEL DE INTERFERÊNCIA. AF_09/2024</t>
  </si>
  <si>
    <t xml:space="preserve">ESCAVAÇÃO MECANIZADA DE VALA COM PROF.MAIOR QUE 3,0 M ATÉ 4,5 M (MÉDIA MONTANTE E JUSANTE/UMA COMPOSIÇÃO POR TRECHO), ESCAVADEIRA (0,8 M3), LARG. MENOR QUE 1,5 M, EM SOLO MOLE, LOCAIS COM BAIXO NÍVEL DE INTERFERÊNCIA. AF_09/2024</t>
  </si>
  <si>
    <t xml:space="preserve">ESCAVAÇÃO MECANIZADA DE VALA COM PROF.MAIOR QUE 4,5 M ATÉ 6,0 M (MÉDIA MONTANTE E JUSANTE/UMA COMPOSIÇÃO POR TRECHO),COM ESCAVADEIRA (0,8 M3), LARG. MENOR QUE 1,5 M, EM SOLO DE 2A CATEGORIA, EM LOCAIS COM ALTO NÍVEL DE INTERFERÊNCIA. AF_09/2024</t>
  </si>
  <si>
    <t xml:space="preserve">ESCAVAÇÃO MECANIZADA DE VALA COM PROF.MAIOR QUE 4,5 M ATÉ 6,0 M (MÉDIA MONTANTE E JUSANTE/UMA COMPOSIÇÃO POR TRECHO),COM ESCAVADEIRA (0,8 M3), LARG. MENOR QUE 1,5 M, EM SOLO DE 2A CATEGORIA, EM LOCAIS COM BAIXO NÍVEL DE INTERFERÊNCIA. AF_09/2024</t>
  </si>
  <si>
    <t xml:space="preserve">ESCAVAÇÃO MECANIZADA DE VALA COM PROFUNDIDADE ATÉ 1,5 M (MÉDIA MONTANTE E JUSANTE/UMA COMPOSIÇÃO POR TRECHO), RETROESCAV. (0,26 M3), LARGURA DE 0,8 M A 1,5 M, EM SOLO DE 1A CATEGORIA, LOCAIS COM BAIXO NÍVEL DE INTERFERÊNCIA. AF_09/2024</t>
  </si>
  <si>
    <t xml:space="preserve">ESCAVAÇÃO MECANIZADA DE VALA COM PROFUNDIDADE ATÉ 1,5 M (MÉDIA MONTANTE E JUSANTE/UMA COMPOSIÇÃO POR TRECHO), RETROESCAV. (0,26 M3), LARGURA MENOR QUE 0,8 M, EM SOLO DE 1A CATEGORIA, LOCAIS COM BAIXO NÍVEL DE INTERFERÊNCIA. AF_09/2024</t>
  </si>
  <si>
    <t xml:space="preserve">ESCAVAÇÃO MECANIZADA DE VALA COM PROFUNDIDADE MAIOR QUE 1,5 M ATÉ 3,0 M (MÉDIA MONTANTE E JUSANTE/UMA COMPOSIÇÃO POR TRECHO), RETROESCAV (0,26 M3), LARGURA DE 0,8 M A 1,5 M, EM SOLO DE 1A CATEGORIA, LOCAIS COM BAIXO NÍVEL DE INTERFERÊNCIA. AF_09/2024</t>
  </si>
  <si>
    <t xml:space="preserve">ESCAVAÇÃO MECANIZADA DE VALA COM PROFUNDIDADE MAIOR QUE 1,5 M ATÉ 3,0 M (MÉDIA MONTANTE E JUSANTE/UMA COMPOSIÇÃO POR TRECHO), RETROESCAV. (0,26 M3), LARGURA MENOR QUE 0,8 M, EM SOLO DE 1A CATEGORIA, LOCAIS COM BAIXO NÍVEL DE INTERFERÊNCIA. AF_09/2024</t>
  </si>
  <si>
    <t xml:space="preserve">DESMONTE DE MATERIAL DE 3ª CATEGORIA (BLOCOS DE ROCHAS OU MATACOS), COM MARTELETE PNEUMÁTICO MANUAL - EXCLUSIVE CARGA E TRANSPORTE. AF_03/2021</t>
  </si>
  <si>
    <t xml:space="preserve">DESMONTE DE MATERIAL DE 3ª CATEGORIA (BLOCOS DE ROCHAS OU MATACOS), EM VALA, COM MARTELETE PNEUMÁTICO MANUAL - EXCLUSIVE RETIRADA, CARGA E TRANSPORTE. AF_03/2021</t>
  </si>
  <si>
    <t xml:space="preserve">RETIRADA DE MATERIAL DE 3ª CATEGORIA (APÓS ESCAVAÇÃO/DESMONTE) EM VALAS, COM ESCAVADEIRA HIDRÁULICA - EXCLUSIVE CARGA E TRANSPORTE. AF_03/2021</t>
  </si>
  <si>
    <t xml:space="preserve">RETIRADA DE MATERIAL DE 3ª CATEGORIA (APÓS ESCAVAÇÃO/DESMONTE) EM VALAS, COM RETROESCAVADEIRA - EXCLUSIVE CARGA E TRANSPORTE. AF_03/2021</t>
  </si>
  <si>
    <t xml:space="preserve">ESCORAMENTO DE VALA, TIPO BLINDAGEM COM PROFUNDIDADE DE 0 A 1,5 M, LARGURA MAIOR OU IGUAL A 1,5 M E MENOR QUE 2,5 M - EXECUÇÃO, NÃO INCLUI MATERIAL. AF_01/2026</t>
  </si>
  <si>
    <t xml:space="preserve">ESCORAMENTO DE VALA, TIPO BLINDAGEM, COM PROFUNDIDADE DE 0 A 1,5 M, LARGURA MENOR QUE 1,5 M - EXECUÇÃO, NÃO INCLUI MATERIAL. AF_01/2026</t>
  </si>
  <si>
    <t xml:space="preserve">ESCORAMENTO DE VALA, TIPO BLINDAGEM, COM PROFUNDIDADE DE 1,5 A 3,0 M, LARGURA MAIOR OU IGUAL A 1,5 M E MENOR QUE 2,5 M - EXECUÇÃO, NÃO INCLUI MATERIAL. AF_01/2026</t>
  </si>
  <si>
    <t xml:space="preserve">ESCORAMENTO DE VALA, TIPO BLINDAGEM, COM PROFUNDIDADE DE 1,5 A 3,0 M, LARGURA MENOR QUE 1,5 M - EXECUÇÃO, NÃO INCLUI MATERIAL. AF_01/2026</t>
  </si>
  <si>
    <t xml:space="preserve">ESCORAMENTO DE VALA, TIPO BLINDAGEM, COM PROFUNDIDADE DE 3,0 A 4,5 M, LARGURA MAIOR OU IGUAL A 1,5 M E MENOR QUE 2,5 M - EXECUÇÃO, NÃO INCLUI MATERIAL. AF_01/2026</t>
  </si>
  <si>
    <t xml:space="preserve">ESCORAMENTO DE VALA, TIPO BLINDAGEM, COM PROFUNDIDADE DE 3,0 A 4,5 M, LARGURA MENOR QUE 1,5 M - EXECUÇÃO, NÃO INCLUI MATERIAL. AF_01/2026</t>
  </si>
  <si>
    <t xml:space="preserve">ESCORAMENTO DE VALA, TIPO CONTÍNUO COM PERFIL METÁLICO "U", COM PROFUNDIDADE DE 0 A 1,5 M, LARGURA MENOR QUE 1,5 M. AF_01/2026</t>
  </si>
  <si>
    <t xml:space="preserve">ESCORAMENTO DE VALA, TIPO CONTÍNUO COM PERFIL METÁLICO "U", COM PROFUNDIDADE DE 1,5 A 3,0 M, LARGURA MAIOR OU IGUAL 1,5 M E MENOR QUE 2,5 M. AF_01/2026</t>
  </si>
  <si>
    <t xml:space="preserve">ESCORAMENTO DE VALA, TIPO CONTÍNUO COM PERFIL METÁLICO "U", COM PROFUNDIDADE DE 1,5 A 3,0 M, LARGURA MENOR QUE 1,5 M. AF_01/2026</t>
  </si>
  <si>
    <t xml:space="preserve">ESCORAMENTO DE VALA, TIPO CONTÍNUO COM PERFIL METÁLICO "U", COM PROFUNDIDADE DE 3,0 A 4,5 M, LARGURA MAIOR OU IGUAL A 1,5 M E MENOR QUE 2,5 M. AF_01/2026</t>
  </si>
  <si>
    <t xml:space="preserve">ESCORAMENTO DE VALA, TIPO CONTÍNUO COM PERFIL METÁLICO "U", COM PROFUNDIDADE DE 3,0 A 4,5 M, LARGURA MENOR QUE 1,5 M. AF_01/2026</t>
  </si>
  <si>
    <t xml:space="preserve">ESCORAMENTO DE VALA, TIPO CONTÍNUO, COM PROFUNDIDADE DE 0 A 1,5 M, LARGURA MAIOR OU IGUAL A 1,5 M E MENOR QUE 2,5 M. AF_01/2026</t>
  </si>
  <si>
    <t xml:space="preserve">ESCORAMENTO DE VALA, TIPO CONTÍNUO, COM PROFUNDIDADE DE 0 A 1,5 M, LARGURA MENOR QUE 1,5 M. AF_01/2026</t>
  </si>
  <si>
    <t xml:space="preserve">ESCORAMENTO DE VALA, TIPO CONTÍNUO, COM PROFUNDIDADE DE 1,5 A 3,0 M, LARGURA MAIOR OU IGUAL A 1,5 M E MENOR QUE 2,5 M. AF_01/2026</t>
  </si>
  <si>
    <t xml:space="preserve">ESCORAMENTO DE VALA, TIPO CONTÍNUO, COM PROFUNDIDADE DE 1,5 M A 3,0 M, LARGURA MENOR QUE 1,5 M. AF_01/2026</t>
  </si>
  <si>
    <t xml:space="preserve">ESCORAMENTO DE VALA, TIPO CONTÍNUO, COM PROFUNDIDADE DE 3,0 A 4,5 M, LARGURA MAIOR OU IGUAL A 1,5 E MENOR QUE 2,5 M. AF_01/2026</t>
  </si>
  <si>
    <t xml:space="preserve">ESCORAMENTO DE VALA, TIPO CONTÍNUO, COM PROFUNDIDADE DE 3,0 A 4,5 M, LARGURA MENOR QUE 1,5 M. AF_01/2026</t>
  </si>
  <si>
    <t xml:space="preserve">ESCORAMENTO DE VALA, TIPO DESCONTÍNUO, COM PROFUNDIDADE DE 0 A 1,5 M, LARGURA MAIOR OU IGUAL A 1,5 M E MENOR QUE 2,5 M. AF_01/2026</t>
  </si>
  <si>
    <t xml:space="preserve">ESCORAMENTO DE VALA, TIPO DESCONTÍNUO, COM PROFUNDIDADE DE 0 A 1,5 M, LARGURA MENOR QUE 1,5 M. AF_01/2026</t>
  </si>
  <si>
    <t xml:space="preserve">ESCORAMENTO DE VALA, TIPO DESCONTÍNUO, COM PROFUNDIDADE DE 1,5 A 3,0 M, LARGURA MAIOR OU IGUAL A 1,5 M E MENOR QUE 2,5 M. AF_01/2026</t>
  </si>
  <si>
    <t xml:space="preserve">ESCORAMENTO DE VALA, TIPO DESCONTÍNUO, COM PROFUNDIDADE DE 1,5 M A 3,0 M, LARGURA MENOR QUE 1,5 M. AF_01/2026</t>
  </si>
  <si>
    <t xml:space="preserve">ESCORAMENTO DE VALA, TIPO DESCONTÍNUO, COM PROFUNDIDADE DE 3,0 A 4,5 M, LARGURA MAIOR OU IGUAL A 1,5 E MENOR QUE 2,5 M. AF_01/2026</t>
  </si>
  <si>
    <t xml:space="preserve">ESCORAMENTO DE VALA, TIPO DESCONTÍNUO, COM PROFUNDIDADE DE 3,0 A 4,5 M, LARGURA MENOR QUE 1,5 M. AF_01/2026</t>
  </si>
  <si>
    <t xml:space="preserve">ESCORAMENTO DE VALA, TIPO PONTALETEAMENTO, COM PROFUNDIDADE DE 0 A 1,5 M, LARGURA MAIOR OU IGUAL A 1,5 M E MENOR QUE 2,5 M. AF_01/2026</t>
  </si>
  <si>
    <t xml:space="preserve">ESCORAMENTO DE VALA, TIPO PONTALETEAMENTO, COM PROFUNDIDADE DE 0 A 1,5 M, LARGURA MENOR QUE 1,5 M. AF_01/2026</t>
  </si>
  <si>
    <t xml:space="preserve">ESCORAMENTO DE VALA, TIPO PONTALETEAMENTO, COM PROFUNDIDADE DE 1,5 A 3,0 M, LARGURA MAIOR OU IGUAL A 1,5 M E MENOR QUE 2,5 M. AF_01/2026</t>
  </si>
  <si>
    <t xml:space="preserve">ESCORAMENTO DE VALA, TIPO PONTALETEAMENTO, COM PROFUNDIDADE DE 1,5 A 3,0 M, LARGURA MENOR QUE 1,5 M. AF_01/2026</t>
  </si>
  <si>
    <t xml:space="preserve">ESCORAMENTO DE VALA, TIPO PONTALETEAMENTO, COM PROFUNDIDADE DE 3,0 A 4,5 M, LARGURA MAIOR OU IGUAL A 1,5 M E MENOR QUE 2,5 M. AF_01/2026</t>
  </si>
  <si>
    <t xml:space="preserve">ESCORAMENTO DE VALA, TIPO PONTALETEAMENTO, COM PROFUNDIDADE DE 3,0 A 4,5 M, LARGURA MENOR QUE 1,5 M. AF_01/2026</t>
  </si>
  <si>
    <t xml:space="preserve">ESCORAMENTO DE VALA,TIPO CONTÍNUO COM PERFIL METÁLICO "U", COM PROFUNDIDADE DE 0 A 1,5 M, LARGURA MAIOR OU IGUAL A 1,5 E MENOR QUE 2,5 M. AF_01/2026</t>
  </si>
  <si>
    <t xml:space="preserve">PREPARO DE FUNDO DE VALA COM LARGURA MAIOR OU IGUAL A 1,5 M E MENOR QUE 2,5 M (ACERTO DO SOLO NATURAL), EM LOCAL COM NÍVEL ALTO DE INTERFERÊNCIA. AF_01/2026</t>
  </si>
  <si>
    <t xml:space="preserve">PREPARO DE FUNDO DE VALA COM LARGURA MAIOR OU IGUAL A 1,5 M E MENOR QUE 2,5 M (ACERTO DO SOLO NATURAL), EM LOCAL COM NÍVEL BAIXO DE INTERFERÊNCIA. AF_01/2026</t>
  </si>
  <si>
    <t xml:space="preserve">PREPARO DE FUNDO DE VALA COM LARGURA MAIOR OU IGUAL A 1,5 M E MENOR QUE 2,5 M, COM CAMADA DE AREIA, LANÇAMENTO MANUAL. AF_01/2026</t>
  </si>
  <si>
    <t xml:space="preserve">PREPARO DE FUNDO DE VALA COM LARGURA MAIOR OU IGUAL A 1,5 M E MENOR QUE 2,5 M, COM CAMADA DE AREIA, LANÇAMENTO MECANIZADO. AF_01/2026</t>
  </si>
  <si>
    <t xml:space="preserve">PREPARO DE FUNDO DE VALA COM LARGURA MAIOR OU IGUAL A 1,5 M E MENOR QUE 2,5 M, COM CAMADA DE BRITA, LANÇAMENTO MANUAL. AF_01/2026</t>
  </si>
  <si>
    <t xml:space="preserve">PREPARO DE FUNDO DE VALA COM LARGURA MAIOR OU IGUAL A 1,5 M E MENOR QUE 2,5 M, COM CAMADA DE BRITA, LANÇAMENTO MECANIZADO. AF_01/2026</t>
  </si>
  <si>
    <t xml:space="preserve">PREPARO DE FUNDO DE VALA COM LARGURA MENOR QUE 1,5 M (ACERTO DO SOLO NATURAL), EM LOCAL COM NÍVEL ALTO DE INTERFERÊNCIA. AF_01/2026</t>
  </si>
  <si>
    <t xml:space="preserve">PREPARO DE FUNDO DE VALA COM LARGURA MENOR QUE 1,5 M (ACERTO DO SOLO NATURAL), EM LOCAL COM NÍVEL BAIXO DE INTERFERÊNCIA. AF_01/2026</t>
  </si>
  <si>
    <t xml:space="preserve">PREPARO DE FUNDO DE VALA COM LARGURA MENOR QUE 1,5 M, COM CAMADA DE AREIA, LANÇAMENTO MANUAL. AF_01/2026</t>
  </si>
  <si>
    <t xml:space="preserve">PREPARO DE FUNDO DE VALA COM LARGURA MENOR QUE 1,5 M, COM CAMADA DE AREIA, LANÇAMENTO MECANIZADO. AF_01/2026</t>
  </si>
  <si>
    <t xml:space="preserve">PREPARO DE FUNDO DE VALA COM LARGURA MENOR QUE 1,5 M, COM CAMADA DE BRITA, LANÇAMENTO MANUAL. AF_01/2026</t>
  </si>
  <si>
    <t xml:space="preserve">PREPARO DE FUNDO DE VALA COM LARGURA MENOR QUE 1,5 M, COM CAMADA DE BRITA, LANÇAMENTO MECANIZADO. AF_01/2026</t>
  </si>
  <si>
    <t xml:space="preserve">ESGOTAMENTO DE VALA COM BOMBA SUBMERSÍVEL. AF_12/2022</t>
  </si>
  <si>
    <t xml:space="preserve">INSTALAÇÃO DE MATERIAL GRANULAR FILTRANTE PARA SISTEMA DE REBAIXAMENTO DE LENÇOL FREÁTICO POR POÇOS PROFUNDOSA, DIÂMETRO DO POÇO DE 400 MM. AF_12/2022</t>
  </si>
  <si>
    <t xml:space="preserve">INSTALAÇÃO E DESINSTALAÇÃO DE CONJUNTO DE BOMBAS, À VÁCUO E CENTRÍFUGA, PARA SISTEMA DE REBAIXAMENTO DE LENÇOL FREÁTICO POR PONTEIRAS FILTRANTES (EXCLUI O FORNECIMENTO DE BOMBAS). AF_12/2022</t>
  </si>
  <si>
    <t xml:space="preserve">INSTALAÇÃO E DESINSTALAÇÃO DE REGISTRO DE PVC PARA SISTEMA DE REBAIXAMENTO DE LENÇOL FREÁTICO POR PONTEIRAS FILTRANTES. AF_12/2022</t>
  </si>
  <si>
    <t xml:space="preserve">INSTALAÇÃO E DESINSTALAÇÃO DE SISTEMA DE BOMBA PARA SISTEMA DE REBAIXAMENTO DE LENÇOL FREÁTICO POR POÇOS PROFUNDOS (EXCLUI O FORNECIMENTO DE BOMBA). AF_12/2022</t>
  </si>
  <si>
    <t xml:space="preserve">INSTALAÇÃO E DESINSTALAÇÃO DE TUBO COLETOR DE PVC, DIÂMETRO DE 100 MM, PARA SISTEMA DE REBAIXAMENTO DE LENÇOL FREÁTICO POR PONTEIRAS FILTRANTES. AF_12/2022</t>
  </si>
  <si>
    <t xml:space="preserve">INSTALAÇÃO E RETIRADA DE REVESTIMENTO METÁLICO PARA PERFURAÇÃO DE SOLO PARA SISTEMA DE REBAIXAMENTO DE LENÇOL FREÁTICO POR PORÇOS PROFUNDOS, DIÂMETRO DO POÇO DE 400 MM. AF_12/2022</t>
  </si>
  <si>
    <t xml:space="preserve">PERFURAÇÃO DE SOLO PARA SISTEMA DE REBAIXAMENTO DE LENÇOL FREÁTICO POR POÇOS PROFUNDOS, DIÂMETRO DO POÇO DE 400 MM. AF_12/2022</t>
  </si>
  <si>
    <t xml:space="preserve">CAIXILHO FIXO DE ALUMÍNIO PARA VIDRO (VIDRO INCLUSO), BATENTE/ REQUADRO DE 4 A 14 CM, SEM GUARNIÇÃO/ ALIZAR, FIXAÇÃO COM PARAFUSOS, VEDAÇÃO COM SILICONE, EXCLUSIVE CONTRAMARCO - FORNECIMENTO E INSTALAÇÃO. AF_11/2024</t>
  </si>
  <si>
    <t xml:space="preserve">CONTRAMARCO DE ALUMÍNIO, FIXAÇÃO COM ARGAMASSA - FORNECIMENTO E INSTALAÇÃO. AF_11/2024</t>
  </si>
  <si>
    <t xml:space="preserve">CONTRAMARCO DE ALUMÍNIO, FIXAÇÃO COM PARAFUSO - FORNECIMENTO E INSTALAÇÃO. AF_11/2024</t>
  </si>
  <si>
    <t xml:space="preserve">CONTRAMARCO DE AÇO, FIXAÇÃO COM ARGAMASSA - FORNECIMENTO E INSTALAÇÃO. AF_11/2024</t>
  </si>
  <si>
    <t xml:space="preserve">CONTRAMARCO DE AÇO, FIXAÇÃO COM PARAFUSO - FORNECIMENTO E INSTALAÇÃO. AF_11/2024</t>
  </si>
  <si>
    <t xml:space="preserve">GUARNIÇÃO DE ALUMÍNIO. AF_11/2024</t>
  </si>
  <si>
    <t xml:space="preserve">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</si>
  <si>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</si>
  <si>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 xml:space="preserve">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</si>
  <si>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JANELA DE ALUMÍNIO TIPO MAXIM-AR, BATENTE/ REQUADRO 3 A 14 CM, VIDRO INCLUSO, FIXAÇÃO COM PARAFUSO, SEM GUARNIÇÃO/ ALIZAR, DIMENSÕES 60X80 (A X L) CM, SEM ACABAMENTO, VEDAÇÃO COM SILICONE, EXCLUSIVE CONTRAMARCO - FORNECIMENTO E INSTALAÇÃO. AF_11/2024</t>
  </si>
  <si>
    <t xml:space="preserve">JANELA DE AÇO DE CORRER COM 4 FOLHAS PARA VIDRO (VIDROS NÃO INCLUSOS), BATENTE/ REQUADRO INCLUSO (6 A 14 CM), FIXAÇÃO COM ARGAMASSA, COM PINTURA ANTICORROSIVA, COM FERRAGENS, FIXAÇÃO COM ARGAMASSA, EXCLUSIVE CONTRAMARCO - FORNECIMENTO E INSTALAÇÃO. AF_11/2024</t>
  </si>
  <si>
    <t xml:space="preserve">JANELA DE AÇO GALVANIZADO TIPO MAXIMO-AR, PINT. ANTICORROSIVA, COM BATENTE/REQUADRO DE 6 A 14 CM, SEM VIDRO, COM GRADE, 1 FL, 60 X 80 CM (A X L), FIXAÇÃO COM ARGAMASSA, EXCLUSIVE CONTRAMARCO - FORNECIMENTO E INSTALAÇÃO. AF_11/2024</t>
  </si>
  <si>
    <t xml:space="preserve">JANELA DE AÇO TIPO BASCULANTE, PARA VIDROS (VIDROS NÃO INCLUSOS), BATENTE/ REQUADRO INCLUSO (6,5 A 14 CM), DIMENSÕES 60X60 CM, COM COM PINTURA ANTICORROSIVA, SEM ACABAMENTO, COM FERRAGENS, FIXAÇÃO COM ARGAMASSA, EXCLUSIVE CONTRAMARCO - FORNECIMENTO E INSTALAÇÃO. AF_11/2024</t>
  </si>
  <si>
    <t xml:space="preserve">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</si>
  <si>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 xml:space="preserve">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</si>
  <si>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 xml:space="preserve">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</si>
  <si>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</si>
  <si>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</si>
  <si>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</si>
  <si>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 xml:space="preserve">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</si>
  <si>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 xml:space="preserve">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</si>
  <si>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 xml:space="preserve">ALIZAR DE 5X1,5CM PARA PORTA FIXADO COM PREGOS - SOMENTE INSTALAÇÃO. AF_10/2025</t>
  </si>
  <si>
    <t xml:space="preserve">ALIZAR DE 5X1,5CM PARA PORTA FIXADO COM PREGOS, PADRÃO MÉDIO - FORNECIMENTO E INSTALAÇÃO. AF_10/2025</t>
  </si>
  <si>
    <t xml:space="preserve">ALIZAR DE 5X1,5CM PARA PORTA FIXADO COM PREGOS, PADRÃO POPULAR - FORNECIMENTO E INSTALAÇÃO. AF_10/2025</t>
  </si>
  <si>
    <t xml:space="preserve">BATENTE PARA PORTA COM BANDEIRA, FIXAÇÃO COM PARAFUSO E BUCHA. AF_10/2025</t>
  </si>
  <si>
    <t xml:space="preserve">BATENTE PARA PORTA DE MADEIRA, FIXAÇÃO COM ARGAMASSA, PADRÃO MÉDIO - FORNECIMENTO E INSTALAÇÃO. AF_10/2025</t>
  </si>
  <si>
    <t xml:space="preserve">BATENTE PARA PORTA DE MADEIRA, FIXAÇÃO COM ARGAMASSA, PADRÃO POPULAR FORNECIMENTO E INSTALAÇÃO. AF_10/2025</t>
  </si>
  <si>
    <t xml:space="preserve">BATENTE PARA PORTA DE MADEIRA, PADRÃO MÉDIO - FORNECIMENTO E MONTAGEM. AF_10/2025</t>
  </si>
  <si>
    <t xml:space="preserve">BATENTE PARA PORTA DE MADEIRA, PADRÃO POPULAR - FORNECIMENTO E MONTAGEM. AF_10/2025</t>
  </si>
  <si>
    <t xml:space="preserve">CREMONA EM LATÃO CROMADO OU POLIDO, COMPLETA. AF_10/2025</t>
  </si>
  <si>
    <t xml:space="preserve">DOBRADIÇA EM AÇO/FERRO, 3" X 2 1/2", E=1,9 A 2MM, SEN ANEL, CROMADO OU ZINCADO, TAMPA BOLA, COM PARAFUSOS. AF_10/2025</t>
  </si>
  <si>
    <t xml:space="preserve">DOBRADIÇA TIPO VAI E VEM EM LATÃO POLIDO 3". AF_10/2025</t>
  </si>
  <si>
    <t xml:space="preserve">FECHADURA DE EMBUTIR COM CILINDRO, EXTERNA, COMPLETA, ACABAMENTO PADRÃO MÉDIO, INCLUSO EXECUÇÃO DE FURO - FORNECIMENTO E INSTALAÇÃO. AF_10/2025</t>
  </si>
  <si>
    <t xml:space="preserve">FECHADURA DE EMBUTIR COM CILINDRO, EXTERNA, COMPLETA, ACABAMENTO PADRÃO POPULAR, INCLUSO EXECUÇÃO DE FURO - FORNECIMENTO E INSTALAÇÃO. AF_10/2025</t>
  </si>
  <si>
    <t xml:space="preserve">FECHADURA DE EMBUTIR PARA PORTA DE BANHEIRO, COMPLETA, ACABAMENTO PADRÃO MÉDIO, INCLUSO EXECUÇÃO DE FURO - FORNECIMENTO E INSTALAÇÃO. AF_10/2025</t>
  </si>
  <si>
    <t xml:space="preserve">FECHADURA DE EMBUTIR PARA PORTA DE BANHEIRO, COMPLETA, ACABAMENTO PADRÃO POPULAR, INCLUSO EXECUÇÃO DE FURO - FORNECIMENTO E INSTALAÇÃO. AF_10/2025</t>
  </si>
  <si>
    <t xml:space="preserve">FECHADURA DE EMBUTIR PARA PORTAS INTERNAS, COMPLETA, ACABAMENTO PADRÃO MÉDIO, COM EXECUÇÃO DE FURO - FORNECIMENTO E INSTALAÇÃO. AF_10/2025</t>
  </si>
  <si>
    <t xml:space="preserve">FECHADURA DE EMBUTIR PARA PORTAS INTERNAS, COMPLETA, ACABAMENTO PADRÃO POPULAR, COM EXECUÇÃO DE FURO - FORNECIMENTO E INSTALAÇÃO. AF_10/2025</t>
  </si>
  <si>
    <t xml:space="preserve">FECHO DE EMBUTIR TIPO UNHA 22CM. AF_10/2025</t>
  </si>
  <si>
    <t xml:space="preserve">FECHO DE EMBUTIR TIPO UNHA 40CM. AF_10/2025</t>
  </si>
  <si>
    <t xml:space="preserve">KIT DE PORTA DE MADEIRA FRISADA, SEMI-OCA (LEVE OU MÉDIA), PADRÃO MÉDIO 60X210CM, ESPESSURA DE 3CM, ITENS INCLUSOS: DOBRADIÇAS, MONTAGEM E INSTALAÇÃO DO BATENTE, SEM FECHADURA - FORNECIMENTO E INSTALAÇÃO. AF_10/2025</t>
  </si>
  <si>
    <t xml:space="preserve">KIT DE PORTA DE MADEIRA FRISADA, SEMI-OCA (LEVE OU MÉDIA), PADRÃO MÉDIO, 60X210CM,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</si>
  <si>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DE BATENTE, FECHADURA COM EXECUÇÃO DO FURO - FORNECIMENTO E INSTALAÇÃO. AF_10/2025</t>
  </si>
  <si>
    <t xml:space="preserve">KIT DE PORTA DE MADEIRA FRISADA, SEMI-OCA (LEVE OU MÉDIA), PADRÃO MÉDIO, 70X210CM, ESPESSURA DE 3CM, ITENS INCLUSOS: DOBRADIÇAS, MONTAGEM E INSTALAÇÃO DO BATENTE, SEM FECHADURA - FORNECIMENTO E INSTALAÇÃO. AF_10/2025</t>
  </si>
  <si>
    <t xml:space="preserve">KIT DE PORTA DE MADEIRA FRISADA, SEMI-OCA (LEVE OU MÉDIA), PADRÃO MÉDIO, 80X210CM, ESPESSURA DE 3,5CM, ITENS INCLUSOS: DOBRADIÇAS, MONTAGEM E INSTALAÇÃO DE BATENTE, FECHADURA COM EXECUÇÃO DO FURO - FORNECIMENTO E INSTALAÇÃO. AF_10/2025</t>
  </si>
  <si>
    <t xml:space="preserve">KIT DE PORTA DE MADEIRA FRISADA, SEMI-OCA (LEVE OU MÉDIA), PADRÃO MÉDIO, 80X210CM, ESPESSURA DE 3,5CM, ITENS INCLUSOS: DOBRADIÇAS, MONTAGEM E INSTALAÇÃO DO BATENTE, SEM FECHADURA - FORNECIMENTO E INSTALAÇÃO. AF_10/2025</t>
  </si>
  <si>
    <t xml:space="preserve">KIT DE PORTA DE MADEIRA FRISADA, SEMI-OCA (LEVE OU MÉDIA), PADRÃO POPULAR, 60X210CM, ESPESSURA DE 3CM, ITENS INCLUSOS: DOBRADIÇAS, MONTAGEM E INSTALAÇÃO DE BATENTE, FECHADURA COM EXECUÇÃO DO FURO - FORNECIMENTO E INSTALAÇÃO. AF_10/2025</t>
  </si>
  <si>
    <t xml:space="preserve">KIT DE PORTA DE MADEIRA FRISADA, SEMI-OCA (LEVE OU MÉDIA), PADRÃO POPULAR, 60X210CM, ESPESSURA DE 3CM, ITENS INCLUSOS: DOBRADIÇAS, MONTAGEM E INSTALAÇÃO DO BATENTE, SEM FECHADURA - FORNECIMENTO E INSTALAÇÃO. AF_10/2025</t>
  </si>
  <si>
    <t xml:space="preserve">KIT DE PORTA DE MADEIRA FRISADA, SEMI-OCA (LEVE OU MÉDIA), PADRÃO POPULAR, 70X210CM, ESPESSURA DE 3CM, ITENS INCLUSOS: DOBRADIÇAS, MONTAGEM E INSTALAÇÃO DE BATENTE, FECHADURA COM EXECUÇÃO DO FURO - FORNECIMENTO E INSTALAÇÃO. AF_10/2025</t>
  </si>
  <si>
    <t xml:space="preserve">KIT DE PORTA DE MADEIRA FRISADA, SEMI-OCA (LEVE OU MÉDIA), PADRÃO POPULAR, 70X210CM, ESPESSURA DE 3CM, ITENS INCLUSOS: DOBRADIÇAS, MONTAGEM E INSTALAÇÃO DO BATENTE, SEM FECHADURA - FORNECIMENTO E INSTALAÇÃO. AF_10/2025</t>
  </si>
  <si>
    <t xml:space="preserve">KIT DE PORTA DE MADEIRA FRISADA, SEMI-OCA (LEVE OU MÉDIA), PADRÃO POPULAR, 80X210CM, ESPESSURA DE 3,5CM, ITENS INCLUSOS: DOBRADIÇAS, MONTAGEM E INSTALAÇÃO DE BATENTE, FECHADURA COM EXECUÇÃO DO FURO - FORNECIMENTO E INSTALAÇÃO. AF_10/2025</t>
  </si>
  <si>
    <t xml:space="preserve">KIT DE PORTA DE MADEIRA FRISADA, SEMI-OCA (LEVE OU MÉDIA), PADRÃO POPULAR, 80X210CM, ESPESSURA DE 3,5CM, ITENS INCLUSOS: DOBRADIÇAS, MONTAGEM E INSTALAÇÃO DO BATENTE, SEM FECHADURA - FORNECIMENTO E INSTALAÇÃO. AF_10/2025</t>
  </si>
  <si>
    <t xml:space="preserve">KIT DE PORTA DE MADEIRA PARA PINTURA, MACIÇA (PESADA OU SUPERPESADA), PADRÃO MÉDIO, 80X210CM, ESPESSURA DE 3,5CM, ITENS INCLUSOS: DOBRADIÇAS, MONTAGEM E INSTALAÇÃO DO BATENTE, FECHADURA COM EXECUÇÃO DO FURO - FORNECIMENTO E INSTALAÇÃO. AF_10/2025</t>
  </si>
  <si>
    <t xml:space="preserve">KIT DE PORTA DE MADEIRA PARA PINTURA, MACIÇA (PESADA OU SUPERPESADA), PADRÃO MÉDIO, 90X210CM, ESPESSURA DE 3,5CM, ITENS INCLUSOS: DOBRADIÇAS, MONTAGEM E INSTALAÇÃO DO BATENTE, FECHADURA COM EXECUÇÃO DO FURO - FORNECIMENTO E INSTALAÇÃO. AF_10/2025</t>
  </si>
  <si>
    <t xml:space="preserve">KIT DE PORTA DE MADEIRA PARA PINTURA, MACIÇA (PESADA OU SUPERPESADA), PADRÃO POPULAR, 80X210CM, ESPESSURA DE 3,5CM, ITENS INCLUSOS: DOBRADIÇAS, MONTAGEM E INSTALAÇÃO DO BATENTE, FECHADURA COM EXECUÇÃO DO FURO - FORNECIMENTO E INSTALAÇÃO. AF_10/2025</t>
  </si>
  <si>
    <t xml:space="preserve">KIT DE PORTA DE MADEIRA PARA PINTURA, MACIÇA (PESADA OU SUPERPESADA), PADRÃO POPULAR, 90X210CM,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</si>
  <si>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FECHADURA COM EXECUÇÃO DO FURO - FORNECIMENTO E INSTALAÇÃO. AF_10/2025</t>
  </si>
  <si>
    <t xml:space="preserve">KIT DE PORTA DE MADEIRA PARA PINTURA, SEMI-OCA (LEVE OU MÉDIA), PADRÃO MÉDIO, 60X210CM, ESPESSURA DE 3,5CM, ITENS INCLUSOS: DOBRADIÇAS, MONTAGEM E INSTALAÇÃO DO BATENTE, SEM FECHADURA - FORNECIMENTO E INSTALAÇÃO. AF_10/2025</t>
  </si>
  <si>
    <t xml:space="preserve">KIT DE PORTA DE MADEIRA PARA PINTURA, SEMI-OCA (LEVE OU MÉDIA), PADRÃO MÉDIO, 70X210CM, ESPESSURA DE 3,5CM, ITENS INCLUSOS: DOBRADIÇAS, MONTAGEM E INSTALAÇÃO DO BATENTE, FECHADURA COM EXECUÇÃO DO FURO - FORNECIMENTO E INSTALAÇÃO. AF_10/2025</t>
  </si>
  <si>
    <t xml:space="preserve">KIT DE PORTA DE MADEIRA PARA PINTURA, SEMI-OCA (LEVE OU MÉDIA), PADRÃO MÉDIO, 70X210CM, ESPESSURA DE 3,5CM, ITENS INCLUSOS: DOBRADIÇAS, MONTAGEM E INSTALAÇÃO DO BATENTE, SEM FECHADURA - FORNECIMENTO E INSTALAÇÃO. AF_10/2025</t>
  </si>
  <si>
    <t xml:space="preserve">KIT DE PORTA DE MADEIRA PARA PINTURA, SEMI-OCA (LEVE OU MÉDIA), PADRÃO MÉDIO, 80X210CM, ESPESSURA DE 3,5CM, ITENS INCLUSOS: DOBRADIÇAS, MONTAGEM E INSTALAÇÃO DO BATENTE, FECHADURA COM EXECUÇÃO DO FURO - FORNECIMENTO E INSTALAÇÃO. AF_10/2025</t>
  </si>
  <si>
    <t xml:space="preserve">KIT DE PORTA DE MADEIRA PARA PINTURA, SEMI-OCA (LEVE OU MÉDIA), PADRÃO MÉDIO, 80X210CM, ESPESSURA DE 3,5CM, ITENS INCLUSOS: DOBRADIÇAS, MONTAGEM E INSTALAÇÃO DO BATENTE, SEM FECHADURA - FORNECIMENTO E INSTALAÇÃO. AF_10/2025</t>
  </si>
  <si>
    <t xml:space="preserve">KIT DE PORTA DE MADEIRA PARA PINTURA, SEMI-OCA (LEVE OU MÉDIA), PADRÃO MÉDIO, 90X210CM, ESPESSURA DE 3,5CM, ITENS INCLUSOS: DOBRADIÇAS, MONTAGEM E INSTALAÇÃO DO BATENTE, FECHADURA COM EXECUÇÃO DO FURO - FORNECIMENTO E INSTALAÇÃO. AF_10/2025</t>
  </si>
  <si>
    <t xml:space="preserve">KIT DE PORTA DE MADEIRA PARA PINTURA, SEMI-OCA (LEVE OU MÉDIA), PADRÃO MÉDIO, 90X210CM, ESPESSURA DE 3,5CM, ITENS INCLUSOS: DOBRADIÇAS, MONTAGEM E INSTALAÇÃO DO BATENTE, SEM FECHADURA - FORNECIMENTO E INSTALAÇÃO. AF_10/2025</t>
  </si>
  <si>
    <t xml:space="preserve">KIT DE PORTA DE MADEIRA PARA PINTURA, SEMI-OCA (LEVE OU MÉDIA), PADRÃO POPULAR, 60X210CM, ESPESSURA DE 3,5CM, ITENS INCLUSOS: DOBRADIÇAS, MONTAGEM E INSTALAÇÃO DO BATENTE, FECHADURA COM EXECUÇÃO DO FURO - FORNECIMENTO E INSTALAÇÃO. AF_10/2025</t>
  </si>
  <si>
    <t xml:space="preserve">KIT DE PORTA DE MADEIRA PARA PINTURA, SEMI-OCA (LEVE OU MÉDIA), PADRÃO POPULAR, 60X210CM, ESPESSURA DE 3,5CM, ITENS INCLUSOS: DOBRADIÇAS, MONTAGEM E INSTALAÇÃO DO BATENTE, SEM FECHADURA - FORNECIMENTO E INSTALAÇÃO. AF_10/2025</t>
  </si>
  <si>
    <t xml:space="preserve">KIT DE PORTA DE MADEIRA PARA PINTURA, SEMI-OCA (LEVE OU MÉDIA), PADRÃO POPULAR, 70X210CM, ESPESSURA DE 3,5CM, ITENS INCLUSOS: DOBRADIÇAS, MONTAGEM E INSTALAÇÃO DO BATENTE, FECHADURA COM EXECUÇÃO DO FURO - FORNECIMENTO E INSTALAÇÃO. AF_10/2025</t>
  </si>
  <si>
    <t xml:space="preserve">KIT DE PORTA DE MADEIRA PARA PINTURA, SEMI-OCA (LEVE OU MÉDIA), PADRÃO POPULAR, 70X210CM, ESPESSURA DE 3,5CM, ITENS INCLUSOS: DOBRADIÇAS, MONTAGEM E INSTALAÇÃO DO BATENTE, SEM FECHADURA - FORNECIMENTO E INSTALAÇÃO. AF_10/2025</t>
  </si>
  <si>
    <t xml:space="preserve">KIT DE PORTA DE MADEIRA PARA PINTURA, SEMI-OCA (LEVE OU MÉDIA), PADRÃO POPULAR, 80X210CM, ESPESSURA DE 3,5CM, ITENS INCLUSOS: DOBRADIÇAS, MONTAGEM E INSTALAÇÃO DO BATENTE, FECHADURA COM EXECUÇÃO DO FURO - FORNECIMENTO E INSTALAÇÃO. AF_10/2025</t>
  </si>
  <si>
    <t xml:space="preserve">KIT DE PORTA DE MADEIRA PARA PINTURA, SEMI-OCA (LEVE OU MÉDIA), PADRÃO POPULAR, 80X210CM, ESPESSURA DE 3,5CM, ITENS INCLUSOS: DOBRADIÇAS, MONTAGEM E INSTALAÇÃO DO BATENTE, SEM FECHADURA - FORNECIMENTO E INSTALAÇÃO. AF_10/2025</t>
  </si>
  <si>
    <t xml:space="preserve">KIT DE PORTA DE MADEIRA PARA PINTURA, SEMI-OCA (LEVE OU MÉDIA), PADRÃO POPULAR, 90X210CM, ESPESSURA DE 3,5CM, ITENS INCLUSOS: DOBRADIÇAS, MONTAGEM E INSTALAÇÃO DO BATENTE, FECHADURA COM EXECUÇÃO DO FURO - FORNECIMENTO E INSTALAÇÃO. AF_10/2025</t>
  </si>
  <si>
    <t xml:space="preserve">KIT DE PORTA DE MADEIRA PARA PINTURA, SEMI-OCA (LEVE OU MÉDIA), PADRÃO POPULAR, 90X210CM, ESPESSURA DE 3,5CM, ITENS INCLUSOS: DOBRADIÇAS, MONTAGEM E INSTALAÇÃO DO BATENTE, SEM FECHADURA - FORNECIMENTO E INSTALAÇÃO. AF_10/2025</t>
  </si>
  <si>
    <t xml:space="preserve">KIT DE PORTA DE MADEIRA PARA PINTURA, SEMI-OCA (PESADA OU SUPERPESADA), PADRÃO MÉDIO, 80X210CM, ESPESSURA DE 3,5CM, ITENS INCLUSOS: DOBRADIÇAS, MONTAGEM E INSTALAÇÃO DO BATENTE, SEM FECHADURA - FORNECIMENTO E INSTALAÇÃO. AF_10/2025</t>
  </si>
  <si>
    <t xml:space="preserve">KIT DE PORTA DE MADEIRA PARA PINTURA, SEMI-OCA (PESADA OU SUPERPESADA), PADRÃO MÉDIO, 90X210CM, ESPESSURA DE 3,5CM, ITENS INCLUSOS: DOBRADIÇAS, MONTAGEM E INSTALAÇÃO DO BATENTE, SEM FECHADURA - FORNECIMENTO E INSTALAÇÃO. AF_10/2025</t>
  </si>
  <si>
    <t xml:space="preserve">KIT DE PORTA DE MADEIRA PARA PINTURA, SEMI-OCA (PESADA OU SUPERPESADA), PADRÃO POPULAR, 80X210CM, ESPESSURA DE 3,5CM, ITENS INCLUSOS: DOBRADIÇAS, MONTAGEM E INSTALAÇÃO DO BATENTE, SEM FECHADURA - FORNECIMENTO E INSTALAÇÃO. AF_10/2025</t>
  </si>
  <si>
    <t xml:space="preserve">KIT DE PORTA DE MADEIRA PARA PINTURA, SEMI-OCA (PESADA OU SUPERPESADA), PADRÃO POPULAR, 90X210CM, ESPESSURA DE 3,5CM, ITENS INCLUSOS: DOBRADIÇAS, MONTAGEM E INSTALAÇÃO DO BATENTE, SEM FECHADURA - FORNECIMENTO E INSTALAÇÃO. AF_10/2025</t>
  </si>
  <si>
    <t xml:space="preserve">KIT DE PORTA DE MADEIRA PARA VERNIZ, SEMI-OCA (LEVE OU MÉDIA), PADRÃO MÉDIO, 60X210CM, ESPESSURA DE 3,5CM, ITENS INCLUSOS: DOBRADIÇAS, MONTAGEM E INSTALAÇÃO DE BATENTE, FECHADURA COM EXECUÇÃO DO FURO - FORNECIMENTO E INSTALAÇÃO. AF_10/2025</t>
  </si>
  <si>
    <t xml:space="preserve">KIT DE PORTA DE MADEIRA PARA VERNIZ, SEMI-OCA (LEVE OU MÉDIA), PADRÃO MÉDIO, 60X210CM, ESPESSURA DE 3,5CM, ITENS INCLUSOS: DOBRADIÇAS, MONTAGEM E INSTALAÇÃO DO BATENTE, SEM FECHADURA - FORNECIMENTO E INSTALAÇÃO. AF_10/2025</t>
  </si>
  <si>
    <t xml:space="preserve">KIT DE PORTA DE MADEIRA PARA VERNIZ, SEMI-OCA (LEVE OU MÉDIA), PADRÃO MÉDIO, 70X210CM, ESPESSURA DE 3,5CM, ITENS INCLUSOS: DOBRADIÇAS, MONTAGEM E INSTALAÇÃO DE BATENTE, FECHADURA COM EXECUÇÃO DO FURO - FORNECIMENTO E INSTALAÇÃO. AF_10/2025</t>
  </si>
  <si>
    <t xml:space="preserve">KIT DE PORTA DE MADEIRA PARA VERNIZ, SEMI-OCA (LEVE OU MÉDIA), PADRÃO MÉDIO, 70X210CM, ESPESSURA DE 3,5CM, ITENS INCLUSOS: DOBRADIÇAS, MONTAGEM E INSTALAÇÃO DO BATENTE, SEM FECHADURA - FORNECIMENTO E INSTALAÇÃO. AF_10/2025</t>
  </si>
  <si>
    <t xml:space="preserve">KIT DE PORTA DE MADEIRA PARA VERNIZ, SEMI-OCA (LEVE OU MÉDIA), PADRÃO MÉDIO, 80X210CM, ESPESSURA DE 3,5CM, ITENS INCLUSOS: DOBRADIÇAS, MONTAGEM E INSTALAÇÃO DE BATENTE, FECHADURA COM EXECUÇÃO DO FURO - FORNECIMENTO E INSTALAÇÃO. AF_10/2025</t>
  </si>
  <si>
    <t xml:space="preserve">KIT DE PORTA DE MADEIRA PARA VERNIZ, SEMI-OCA (LEVE OU MÉDIA), PADRÃO MÉDIO, 80X210CM, ESPESSURA DE 3,5CM, ITENS INCLUSOS: DOBRADIÇAS, MONTAGEM E INSTALAÇÃO DO BATENTE, SEM FECHADURA - FORNECIMENTO E INSTALAÇÃO. AF_10/2025</t>
  </si>
  <si>
    <t xml:space="preserve">KIT DE PORTA DE MADEIRA PARA VERNIZ, SEMI-OCA (LEVE OU MÉDIA), PADRÃO MÉDIO, 90X210CM, ESPESSURA DE 3,5CM, ITENS INCLUSOS: DOBRADIÇAS, MONTAGEM E INSTALAÇÃO DE BATENTE, FECHADURA COM EXECUÇÃO DO FURO - FORNECIMENTO E INSTALAÇÃO. AF_10/2025</t>
  </si>
  <si>
    <t xml:space="preserve">KIT DE PORTA DE MADEIRA PARA VERNIZ, SEMI-OCA (LEVE OU MÉDIA), PADRÃO MÉDIO, 90X210CM, ESPESSURA DE 3,5CM, ITENS INCLUSOS: DOBRADIÇAS, MONTAGEM E INSTALAÇÃO DO BATENTE, SEM FECHADURA - FORNECIMENTO E INSTALAÇÃO. AF_10/2025</t>
  </si>
  <si>
    <t xml:space="preserve">KIT DE PORTA DE MADEIRA PARA VERNIZ, SEMI-OCA (LEVE OU MÉDIA), PADRÃO POPULAR, 60X210CM, ESPESSURA DE 3,5CM, ITENS INCLUSOS: DOBRADIÇAS, MONTAGEM E INSTALAÇÃO DE BATENTE, FECHADURA COM EXECUÇÃO DO FURO - FORNECIMENTO E INSTALAÇÃO. AF_10/2025</t>
  </si>
  <si>
    <t xml:space="preserve">KIT DE PORTA DE MADEIRA PARA VERNIZ, SEMI-OCA (LEVE OU MÉDIA), PADRÃO POPULAR, 60X210CM, ESPESSURA DE 3,5CM, ITENS INCLUSOS: DOBRADIÇAS, MONTAGEM E INSTALAÇÃO DO BATENTE, SEM FECHADURA - FORNECIMENTO E INSTALAÇÃO. AF_10/2025</t>
  </si>
  <si>
    <t xml:space="preserve">KIT DE PORTA DE MADEIRA PARA VERNIZ, SEMI-OCA (LEVE OU MÉDIA), PADRÃO POPULAR, 70X210CM, ESPESSURA DE 3,5CM, ITENS INCLUSOS: DOBRADIÇAS, MONTAGEM E INSTALAÇÃO DE BATENTE, FECHADURA COM EXECUÇÃO DO FURO - FORNECIMENTO E INSTALAÇÃO. AF_10/2025</t>
  </si>
  <si>
    <t xml:space="preserve">KIT DE PORTA DE MADEIRA PARA VERNIZ, SEMI-OCA (LEVE OU MÉDIA), PADRÃO POPULAR, 70X210CM, ESPESSURA DE 3,5CM, ITENS INCLUSOS: DOBRADIÇAS, MONTAGEM E INSTALAÇÃO DO BATENTE, SEM FECHADURA - FORNECIMENTO E INSTALAÇÃO. AF_10/2025</t>
  </si>
  <si>
    <t xml:space="preserve">KIT DE PORTA DE MADEIRA PARA VERNIZ, SEMI-OCA (LEVE OU MÉDIA), PADRÃO POPULAR, 80X210CM, ESPESSURA DE 3,5CM, ITENS INCLUSOS: DOBRADIÇAS, MONTAGEM E INSTALAÇÃO DE BATENTE, FECHADURA COM EXECUÇÃO DO FURO - FORNECIMENTO E INSTALAÇÃO. AF_10/2025</t>
  </si>
  <si>
    <t xml:space="preserve">KIT DE PORTA DE MADEIRA PARA VERNIZ, SEMI-OCA (LEVE OU MÉDIA), PADRÃO POPULAR, 80X210CM, ESPESSURA DE 3,5CM, ITENS INCLUSOS: DOBRADIÇAS, MONTAGEM E INSTALAÇÃO DO BATENTE, SEM FECHADURA - FORNECIMENTO E INSTALAÇÃO. AF_10/2025</t>
  </si>
  <si>
    <t xml:space="preserve">KIT DE PORTA DE MADEIRA PARA VERNIZ, SEMI-OCA (LEVE OU MÉDIA), PADRÃO POPULAR, 90X210CM, ESPESSURA DE 3,5CM, ITENS INCLUSOS: DOBRADIÇAS, MONTAGEM E INSTALAÇÃO DE BATENTE, FECHADURA COM EXECUÇÃO DO FURO - FORNECIMENTO E INSTALAÇÃO. AF_10/2025</t>
  </si>
  <si>
    <t xml:space="preserve">KIT DE PORTA DE MADEIRA PARA VERNIZ, SEMI-OCA (LEVE OU MÉDIA), PADRÃO POPULAR, 90X210CM, ESPESSURA DE 3,5CM, ITENS INCLUSOS: DOBRADIÇAS, MONTAGEM E INSTALAÇÃO DO BATENTE, SEM FECHADURA - FORNECIMENTO E INSTALAÇÃO. AF_10/2025</t>
  </si>
  <si>
    <t xml:space="preserve">KIT DE PORTA DE MADEIRA TIPO MEXICANA, MACIÇA (PESADA OU SUPERPESADA), PADRÃO MÉDIO, 80X210CM, ESPESSURA DE 3,5CM, ITENS INCLUSOS: DOBRADIÇAS, MONTAGEM E INSTALAÇÃO DE BATENTE, FECHADURA COM EXECUÇÃO DO FURO - FORNECIMENTO E INSTALAÇÃO. AF_10/2025</t>
  </si>
  <si>
    <t xml:space="preserve">KIT DE PORTA DE MADEIRA TIPO MEXICANA, MACIÇA (PESADA OU SUPERPESADA), PADRÃO MÉDIO, 80X210CM, ESPESSURA DE 3,5CM, ITENS INCLUSOS: DOBRADIÇAS, MONTAGEM E INSTALAÇÃO DO BATENTE, SEM FECHADURA - FORNECIMENTO E INSTALAÇÃO. AF_10/2025</t>
  </si>
  <si>
    <t xml:space="preserve">KIT DE PORTA DE MADEIRA TIPO MEXICANA, MACIÇA (PESADA OU SUPERPESADA), PADRÃO POPULAR, 80X210CM, ESPESSURA DE 3,5CM, ITENS INCLUSOS: DOBRADIÇAS, MONTAGEM E INSTALAÇÃO DE BATENTE, FECHADURA COM EXECUÇÃO DO FURO - FORNECIMENTO E INSTALAÇÃO. AF_10/2025</t>
  </si>
  <si>
    <t xml:space="preserve">KIT DE PORTA DE MADEIRA TIPO MEXICANA, MACIÇA (PESADA OU SUPERPESADA), PADRÃO POPULAR, 80X210CM, ESPESSURA DE 3,5CM, ITENS INCLUSOS: DOBRADIÇAS, MONTAGEM E INSTALAÇÃO DO BATENTE, SEM FECHADURA - FORNECIMENTO E INSTALAÇÃO. AF_10/2025</t>
  </si>
  <si>
    <t xml:space="preserve">KIT DE PORTA DE MADEIRA TIPO VENEZIANA, 80X210CM (ESPESSURA DE 3CM), PADRÃO MÉDIO, ITENS INCLUSOS: DOBRADIÇAS, MONTAGEM E INSTALAÇÃO DE BATENTE, FECHADURA COM EXECUÇÃO DO FURO - FORNECIMENTO E INSTALAÇÃO. AF_10/2025</t>
  </si>
  <si>
    <t xml:space="preserve">KIT DE PORTA DE MADEIRA TIPO VENEZIANA, 80X210CM (ESPESSURA DE 3CM), PADRÃO POPULAR, ITENS INCLUSOS: DOBRADIÇAS, MONTAGEM E INSTALAÇÃO DE BATENTE, FECHADURA COM EXECUÇÃO DO FURO - FORNECIMENTO E INSTALAÇÃO. AF_10/2025</t>
  </si>
  <si>
    <t xml:space="preserve">KIT DE PORTA DE MADEIRA TIPO VENEZIANA, PADRÃO MÉDIO, 80X210CM, ESPESSURA DE 3CM, ITENS INCLUSOS: DOBRADIÇAS, MONTAGEM E INSTALAÇÃO DO BATENTE, SEM FECHADURA - FORNECIMENTO E INSTALAÇÃO. AF_10/2025</t>
  </si>
  <si>
    <t xml:space="preserve">KIT DE PORTA DE MADEIRA TIPO VENEZIANA, PADRÃO POPULAR, 80X210CM, ESPESSURA DE 3CM, ITENS INCLUSOS: DOBRADIÇAS, MONTAGEM E INSTALAÇÃO DO BATENTE, SEM FECHADURA - FORNECIMENTO E INSTALAÇÃO. AF_10/2025</t>
  </si>
  <si>
    <t xml:space="preserve">KIT DE PORTA-PRONTA DE MADEIRA EM ACABAMENTO MELAMÍNICO BRANCO, FOLHA LEVE OU MÉDIA, 60X210CM, EXCLUSIVE FECHADURA, FIXAÇÃO COM PREENCHIMENTO PARCIAL DE ESPUMA EXPANSIVA - FORNECIMENTO E INSTALAÇÃO. AF_10/2025</t>
  </si>
  <si>
    <t xml:space="preserve">KIT DE PORTA-PRONTA DE MADEIRA EM ACABAMENTO MELAMÍNICO BRANCO, FOLHA LEVE OU MÉDIA, 70X210CM, EXCLUSIVE FECHADURA, FIXAÇÃO COM PREENCHIMENTO PARCIAL DE ESPUMA EXPANSIVA - FORNECIMENTO E INSTALAÇÃO. AF_10/2025</t>
  </si>
  <si>
    <t xml:space="preserve">KIT DE PORTA-PRONTA DE MADEIRA EM ACABAMENTO MELAMÍNICO BRANCO, FOLHA LEVE OU MÉDIA, 80X210CM, EXCLUSIVE FECHADURA, FIXAÇÃO COM PREENCHIMENTO PARCIAL DE ESPUMA EXPANSIVA - FORNECIMENTO E INSTALAÇÃO. AF_10/2025</t>
  </si>
  <si>
    <t xml:space="preserve">KIT DE PORTA-PRONTA DE MADEIRA EM ACABAMENTO MELAMÍNICO BRANCO, FOLHA LEVE OU MÉDIA, 90X210, EXCLUSIVE FECHADURA, FIXAÇÃO COM PREENCHIMENTO TOTAL DE ESPUMA EXPANSIVA - FORNECIMENTO E INSTALAÇÃO. AF_10/2025</t>
  </si>
  <si>
    <t xml:space="preserve">KIT DE PORTA-PRONTA DE MADEIRA EM ACABAMENTO MELAMÍNICO BRANCO, FOLHA LEVE OU MÉDIA, E BATENTE METÁLICO, 60X210CM, FIXAÇÃO COM ARGAMASSA - FORNECIMENTO E INSTALAÇÃO. AF_10/2025</t>
  </si>
  <si>
    <t xml:space="preserve">KIT DE PORTA-PRONTA DE MADEIRA EM ACABAMENTO MELAMÍNICO BRANCO, FOLHA LEVE OU MÉDIA, E BATENTE METÁLICO, 80X210CM, FIXAÇÃO COM ARGAMASSA - FORNECIMENTO E INSTALAÇÃO. AF_10/2025</t>
  </si>
  <si>
    <t xml:space="preserve">KIT DE PORTA-PRONTA DE MADEIRA EM ACABAMENTO MELAMÍNICO BRANCO, FOLHA LEVE OU MÉDIA, E BATENTE METÁLICO, 90X210CM, FIXAÇÃO COM ARGAMASSA - FORNECIMENTO E INSTALAÇÃO. AF_10/2025</t>
  </si>
  <si>
    <t xml:space="preserve">KIT DE PORTA-PRONTA DE MADEIRA EM ACABAMENTO MELAMÍNICO BRANCO, FOLHA PESADA OU SUPERPESADA, 80X210CM, FIXAÇÃO COM PREENCHIMENTO PARCIAL DE ESPUMA EXPANSIVA - FORNECIMENTO E INSTALAÇÃO. AF_10/2025</t>
  </si>
  <si>
    <t xml:space="preserve">KIT DE PORTA-PRONTA DE MADEIRA EM ACABAMENTO MELAMÍNICO BRANCO, FOLHA PESADA OU SUPERPESADA, 90X210CM, FIXAÇÃO COM PREENCHIMENTO TOTAL DE ESPUMA EXPANSIVA - FORNECIMENTO E INSTALAÇÃO. AF_10/2025</t>
  </si>
  <si>
    <t xml:space="preserve">KIT DE PORTA-PRONTA DE MADEIRA EM ACABAMENTO MELAMÍNICO BRANCO, FOLHA PESADA OU SUPERPESADA, E BATENTE METÁLICO, 80X210CM, FIXAÇÃO COM ARGAMASSA - FORNECIMENTO E INSTALAÇÃO. AF_10/2025</t>
  </si>
  <si>
    <t xml:space="preserve">KIT DE PORTA-PRONTA DE MADEIRA EM ACABAMENTO MELAMÍNICO BRANCO, FOLHA PESADA OU SUPERPESADA, E BATENTE METÁLICO, 90X210CM, FIXAÇÃO COM ARGAMASSA - FORNECIMENTO E INSTALAÇÃO. AF_10/2025</t>
  </si>
  <si>
    <t xml:space="preserve">PORTA CADEADO ZINCADO OXIDADO PRETO COM CADEADO DE AÇO INOX, LARGURA DE *50* MM. AF_10/2025</t>
  </si>
  <si>
    <t xml:space="preserve">PORTA CORTA-FOGO 90X210X5CM - FORNECIMENTO E INSTALAÇÃO. AF_10/2025</t>
  </si>
  <si>
    <t xml:space="preserve">PORTA DE ALUMÍNIO DE ABRIR PARA VIDRO SEM GUARNIÇÃO, 87X210CM, FIXAÇÃO COM PARAFUSOS, INCLUSIVE VIDROS - FORNECIMENTO E INSTALAÇÃO. AF_10/2025</t>
  </si>
  <si>
    <t xml:space="preserve">PORTA DE ALUMÍNIO DE ABRIR, P/ VIDRO, C/ GUARNIÇÃO, 87X210CM, FIXAÇÃO COM ARGAMASSA. AF_10/2025</t>
  </si>
  <si>
    <t xml:space="preserve">PORTA DE AÇO DE ABRIR, P/ VIDRO, C/ GUARNIÇÃO, 90X210CM, FIXAÇÃO COM ARGAMASSA. AF_10/2025</t>
  </si>
  <si>
    <t xml:space="preserve">PORTA DE CORRER DE ALUMÍNIO, COM DUAS FOLHAS PARA VIDRO, INCLUSO VIDRO LISO INCOLOR, FECHADURA E PUXADOR, SEM ALIZAR. AF_10/2025</t>
  </si>
  <si>
    <t xml:space="preserve">PORTA DE FERRO, DE ABRIR, TIPO GRADE COM CHAPA, COM GUARNIÇÕES. AF_10/2025</t>
  </si>
  <si>
    <t xml:space="preserve">PORTA DE MADEIRA COMPENSADA LISA PARA PINTURA, 120X210X3,5CM, 2 FOLHAS, INCLUSO ADUELA 2A, ALIZAR 2A E DOBRADIÇAS. AF_10/2025</t>
  </si>
  <si>
    <t xml:space="preserve">PORTA DE MADEIRA FRISADA, SEMI-OCA (LEVE OU MÉDIA), 60X210CM, ESPESSURA DE 3,5CM, INCLUSO DOBRADIÇAS - FORNECIMENTO E INSTALAÇÃO. AF_10/2025</t>
  </si>
  <si>
    <t xml:space="preserve">PORTA DE MADEIRA FRISADA, SEMI-OCA (LEVE OU MÉDIA), 70X210CM, ESPESSURA DE 3,5CM, INCLUSO DOBRADIÇAS - FORNECIMENTO E INSTALAÇÃO. AF_10/2025</t>
  </si>
  <si>
    <t xml:space="preserve">PORTA DE MADEIRA FRISADA, SEMI-OCA (LEVE OU MÉDIA), 80X210CM, ESPESSURA DE 3,5CM, INCLUSO DOBRADIÇAS - FORNECIMENTO E INSTALAÇÃO. AF_10/2025</t>
  </si>
  <si>
    <t xml:space="preserve">PORTA DE MADEIRA PARA PINTURA, SEMI-OCA (LEVE OU MÉDIA), 60X210CM, ESPESSURA DE 3,5CM, INCLUSO DOBRADIÇAS - FORNECIMENTO E INSTALAÇÃO. AF_10/2025</t>
  </si>
  <si>
    <t xml:space="preserve">PORTA DE MADEIRA PARA PINTURA, SEMI-OCA (LEVE OU MÉDIA), 70X210CM, ESPESSURA DE 3,5CM, INCLUSO DOBRADIÇAS - FORNECIMENTO E INSTALAÇÃO. AF_10/2025</t>
  </si>
  <si>
    <t xml:space="preserve">PORTA DE MADEIRA PARA PINTURA, SEMI-OCA (LEVE OU MÉDIA), 80X210CM, ESPESSURA DE 3,5CM, INCLUSO DOBRADIÇAS - FORNECIMENTO E INSTALAÇÃO. AF_10/2025</t>
  </si>
  <si>
    <t xml:space="preserve">PORTA DE MADEIRA PARA PINTURA, SEMI-OCA (LEVE OU MÉDIA), 90X210CM, ESPESSURA DE 3,5CM, INCLUSO DOBRADIÇAS - FORNECIMENTO E INSTALAÇÃO. AF_10/2025</t>
  </si>
  <si>
    <t xml:space="preserve">PORTA DE MADEIRA PARA PINTURA, SEMI-OCA (PESADA OU SUPERPESADA), 80X210CM, ESPESSURA DE 4,0CM, INCLUSO DOBRADIÇAS - FORNECIMENTO E INSTALAÇÃO. AF_10/2025</t>
  </si>
  <si>
    <t xml:space="preserve">PORTA DE MADEIRA PARA VERNIZ, SEMI-OCA (LEVE OU MÉDIA), 60X210CM, ESPESSURA DE 3,5CM, INCLUSO DOBRADIÇAS - FORNECIMENTO E INSTALAÇÃO. AF_10/2025</t>
  </si>
  <si>
    <t xml:space="preserve">PORTA DE MADEIRA PARA VERNIZ, SEMI-OCA (LEVE OU MÉDIA), 70X210CM, ESPESSURA DE 3,5CM, INCLUSO DOBRADIÇAS - FORNECIMENTO E INSTALAÇÃO. AF_10/2025</t>
  </si>
  <si>
    <t xml:space="preserve">PORTA DE MADEIRA PARA VERNIZ, SEMI-OCA (LEVE OU MÉDIA), 80X210CM, ESPESSURA DE 3,5CM, INCLUSO DOBRADIÇAS - FORNECIMENTO E INSTALAÇÃO. AF_10/2025</t>
  </si>
  <si>
    <t xml:space="preserve">PORTA DE MADEIRA PARA VERNIZ, SEMI-OCA (LEVE OU MÉDIA), 90X210CM, ESPESSURA DE 3,5CM, INCLUSO DOBRADIÇAS - FORNECIMENTO E INSTALAÇÃO. AF_10/2025</t>
  </si>
  <si>
    <t xml:space="preserve">PORTA DE MADEIRA TIPO VENEZIANA, 80X210CM, ESPESSURA DE 3CM, INCLUSO DOBRADIÇAS - FORNECIMENTO E INSTALAÇÃO. AF_10/2025</t>
  </si>
  <si>
    <t xml:space="preserve">PORTA DE MADEIRA, MACIÇA (PESADA OU SUPERPESADA), 90X210CM, ESPESSURA DE 4,0CM, INCLUSO DOBRADIÇAS - FORNECIMENTO E INSTALAÇÃO. AF_10/2025</t>
  </si>
  <si>
    <t xml:space="preserve">PORTA DE MADEIRA, TIPO MEXICANA, MACIÇA (PESADA OU SUPERPESADA), 70X210CM, ESPESSURA DE 3,5CM, INCLUSO DOBRADIÇAS - FORNECIMENTO E INSTALAÇÃO. AF_10/2025</t>
  </si>
  <si>
    <t xml:space="preserve">PORTA EM ALUMÍNIO DE ABRIR TIPO VENEZIANA COM GUARNIÇÃO, FIXAÇÃO COM PARAFUSOS - FORNECIMENTO E INSTALAÇÃO. AF_10/2025</t>
  </si>
  <si>
    <t xml:space="preserve">PORTA EM AÇO DE ABRIR PARA VIDRO SEM GUARNIÇÃO, 90X210CM, FIXAÇÃO COM PARAFUSOS, EXCLUSIVE VIDROS - FORNECIMENTO E INSTALAÇÃO. AF_10/2025</t>
  </si>
  <si>
    <t xml:space="preserve">PORTA EM AÇO DE ABRIR TIPO VENEZIANA SEM GUARNIÇÃO, 90X210CM, FIXAÇÃO COM PARAFUSOS - FORNECIMENTO E INSTALAÇÃO. AF_10/2025</t>
  </si>
  <si>
    <t xml:space="preserve">PORTA-PRONTA DE MADEIRA, FOLHA LEVE OU MÉDIA, 70X210CM, FIXAÇÃO COM PREENCHIMENTO TOTAL DE ESPUMA EXPANSIVA - FORNECIMENTO E INSTALAÇÃO. AF_10/2025</t>
  </si>
  <si>
    <t xml:space="preserve">PORTA-PRONTA DE MADEIRA, FOLHA LEVE OU MÉDIA, 80X210CM, FIXAÇÃO COM PREENCHIMENTO TOTAL DE ESPUMA EXPANSIVA - FORNECIMENTO E INSTALAÇÃO. AF_10/2025</t>
  </si>
  <si>
    <t xml:space="preserve">PORTA-PRONTA DE MADEIRA, FOLHA PESADA OU SUPERPESADA, 80X210CM, FIXAÇÃO COM PREENCHIMENTO TOTAL DE ESPUMA EXPANSIVA - FORNECIMENTO E INSTALAÇÃO. AF_10/2025</t>
  </si>
  <si>
    <t xml:space="preserve">PUXADOR CENTRAL PARA ESQUADRIA DE MADEIRA. AF_10/2025</t>
  </si>
  <si>
    <t xml:space="preserve">RECOLOCACAO DE FOLHAS DE PORTA DE MADEIRA PESADA OU SUPER PESADA DE 90 CM DE LARGURA, CONSIDERANDO REAPROVEITAMENTO DO MATERIAL. AF_10/2025</t>
  </si>
  <si>
    <t xml:space="preserve">RECOLOCAÇÃO DE FOLHAS DE PORTA DE MADEIRA LEVE OU MÉDIA DE 60CM DE LARGURA, CONSIDERANDO REAPROVEITAMENTO DO MATERIAL. AF_10/2025</t>
  </si>
  <si>
    <t xml:space="preserve">RECOLOCAÇÃO DE FOLHAS DE PORTA DE MADEIRA LEVE OU MÉDIA DE 70CM DE LARGURA, CONSIDERANDO REAPROVEITAMENTO DO MATERIAL. AF_10/2025</t>
  </si>
  <si>
    <t xml:space="preserve">RECOLOCAÇÃO DE FOLHAS DE PORTA DE MADEIRA LEVE OU MÉDIA DE 80CM DE LARGURA, CONSIDERANDO REAPROVEITAMENTO DO MATERIAL. AF_10/2025</t>
  </si>
  <si>
    <t xml:space="preserve">RECOLOCAÇÃO DE FOLHAS DE PORTA DE MADEIRA LEVE OU MÉDIA DE 90CM DE LARGURA, CONSIDERANDO REAPROVEITAMENTO DO MATERIAL. AF_10/2025</t>
  </si>
  <si>
    <t xml:space="preserve">RECOLOCAÇÃO DE FOLHAS DE PORTA DE MADEIRA PESADA OU SUPERPESADA DE 80CM DE LARGURA, CONSIDERANDO REAPROVEITAMENTO DO MATERIAL. AF_10/2025</t>
  </si>
  <si>
    <t xml:space="preserve">TARJETA TIPO LIVRE/OCUPADO PARA PORTA DE BANHEIRO. AF_10/2025</t>
  </si>
  <si>
    <t xml:space="preserve">ESTACA BROCA DE CONCRETO, DIÂMETRO DE 20CM, ESCAVAÇÃO MANUAL COM TRADO CONCHA, COM ARMADURA DE ARRANQUE. AF_05/2020</t>
  </si>
  <si>
    <t xml:space="preserve">ESTACA BROCA DE CONCRETO, DIÂMETRO DE 25CM, ESCAVAÇÃO MANUAL COM TRADO CONCHA, COM ARMADURA DE ARRANQUE. AF_05/2020</t>
  </si>
  <si>
    <t xml:space="preserve">ESTACA BROCA DE CONCRETO, DIÂMETRO DE 30CM, ESCAVAÇÃO MANUAL COM TRADO CONCHA, COM ARMADURA DE ARRANQUE. AF_05/2020</t>
  </si>
  <si>
    <t xml:space="preserve">ESTACA BROCA DE CONCRETO, DIÂMETRO DE 30CM, ESCAVAÇÃO MANUAL COM TRADO CONCHA, INTEIRAMENTE ARMADA. AF_05/2020</t>
  </si>
  <si>
    <t xml:space="preserve">ESTACA ESCAVADA MECANICAMENTE, SEM FLUIDO ESTABILIZANTE, COM 25CM DE DIÂMETRO, CONCRETO LANÇADO MANUALMENTE (EXCLUSIVE MOBILIZAÇÃO E DESMOBILIZAÇÃO). AF_01/2020</t>
  </si>
  <si>
    <t xml:space="preserve">ESTACA ESCAVADA MECANICAMENTE, SEM FLUIDO ESTABILIZANTE, COM 25CM DE DIÂMETRO, CONCRETO LANÇADO POR CAMINHÃO BETONEIRA (EXCLUSIVE MOBILIZAÇÃO E DESMOBILIZAÇÃO). AF_01/2020</t>
  </si>
  <si>
    <t xml:space="preserve">ESTACA ESCAVADA MECANICAMENTE, SEM FLUIDO ESTABILIZANTE, COM 40CM DE DIÂMETRO, CONCRETO LANÇADO POR CAMINHÃO BETONEIRA (EXCLUSIVE MOBILIZAÇÃO E DESMOBILIZAÇÃO). AF_01/2020</t>
  </si>
  <si>
    <t xml:space="preserve">ESTACA ESCAVADA MECANICAMENTE, SEM FLUIDO ESTABILIZANTE, COM 60CM DE DIÂMETRO, CONCRETO LANÇADO POR BOMBA LANÇA (EXCLUSIVE BOMBEAMENTO, MOBILIZAÇÃO E DESMOBILIZAÇÃO). AF_01/2020</t>
  </si>
  <si>
    <t xml:space="preserve">ESTACA ESCAVADA MECANICAMENTE, SEM FLUIDO ESTABILIZANTE, COM 60CM DE DIÂMETRO, CONCRETO LANÇADO POR CAMINHÃO BETONEIRA (EXCLUSIVE MOBILIZAÇÃO E DESMOBILIZAÇÃO). AF_01/2020</t>
  </si>
  <si>
    <t xml:space="preserve">ESTACA METÁLICA PARA CONTENÇÃO, UTILIZANDO PERFIL LAMINADO W250X32,7 (EXCLUSIVE MOBILIZAÇÃO E DESMOBILIZAÇÃO). AF_01/2020</t>
  </si>
  <si>
    <t xml:space="preserve">ESTACA METÁLICA PARA CONTENÇÃO, UTILIZANDO PERFIL LAMINADO W250X38,5 (EXCLUSIVE MOBILIZAÇÃO E DESMOBILIZAÇÃO). AF_01/2020</t>
  </si>
  <si>
    <t xml:space="preserve">ESTACA METÁLICA PARA CONTENÇÃO, UTILIZANDO PERFIL LAMINADO W250X44,8 (EXCLUSIVE MOBILIZAÇÃO E DESMOBILIZAÇÃO). AF_01/2020</t>
  </si>
  <si>
    <t xml:space="preserve">ESTACA METÁLICA PARA FUNDAÇÃO, UTILIZANDO PERFIL LAMINADO HP250X62 (EXCLUSIVE MOBILIZAÇÃO E DESMOBILIZAÇÃO). AF_01/2020</t>
  </si>
  <si>
    <t xml:space="preserve">ESTACA METÁLICA PARA FUNDAÇÃO, UTILIZANDO PERFIL LAMINADO HP310X79 (EXCLUSIVE MOBILIZAÇÃO E DESMOBILIZAÇÃO). AF_01/2020</t>
  </si>
  <si>
    <t xml:space="preserve">ESTACA PRÉ-MOLDADA DE CONCRETO CENTRIFUGADO, SEÇÃO CIRCULAR, CAPACIDADE DE 100 TONELADAS, INCLUSO EMENDA (EXCLUSIVE MOBILIZAÇÃO E DESMOBILIZAÇÃO). AF_12/2019</t>
  </si>
  <si>
    <t xml:space="preserve">ESTACA PRÉ-MOLDADA DE CONCRETO SEÇÃO QUADRADA, CAPACIDADE DE 50 TONELADAS, INCLUSO EMENDA (EXCLUSIVE MOBILIZAÇÃO E DESMOBILIZAÇÃO). AF_12/2019</t>
  </si>
  <si>
    <t xml:space="preserve">ESTACA PRÉ-MOLDADA DE CONCRETO, SEÇÃO QUADRADA, CAPACIDADE DE 25 TONELADAS, INCLUSO EMENDA (EXCLUSIVE MOBILIZAÇÃO E DESMOBILIZAÇÃO). AF_12/2019</t>
  </si>
  <si>
    <t xml:space="preserve">ESTACA RAIZ, DIÂMETRO DE 20 CM, PERFURADA EM ROCHA (EXCLUSIVE MOBILIZAÇÃO E DESMOBILIZAÇÃO). AF_03/2020</t>
  </si>
  <si>
    <t xml:space="preserve">ESTACA RAIZ, DIÂMETRO DE 20 CM, SEM PRESENÇA DE ROCHA (EXCLUSIVE MOBILIZAÇÃO E DESMOBILIZAÇÃO). AF_03/2020</t>
  </si>
  <si>
    <t xml:space="preserve">ESTACA RAIZ, DIÂMETRO DE 31 CM, PERFURADA EM ROCHA (EXCLUSIVE MOBILIZAÇÃO E DESMOBILIZAÇÃO). AF_03/2020</t>
  </si>
  <si>
    <t xml:space="preserve">ESTACA RAIZ, DIÂMETRO DE 31 CM, SEM PRESENÇA DE ROCHA (EXCLUSIVE MOBILIZAÇÃO E DESMOBILIZAÇÃO). AF_03/2020</t>
  </si>
  <si>
    <t xml:space="preserve">ESTACA RAIZ, DIÂMETRO DE 40 CM, PERFURADA EM ROCHA (EXCLUSIVE MOBILIZAÇÃO E DESMOBILIZAÇÃO). AF_03/2020</t>
  </si>
  <si>
    <t xml:space="preserve">ESTACA RAIZ, DIÂMETRO DE 40 CM, SEM PRESENÇA DE ROCHA (EXCLUSIVE MOBILIZAÇÃO E DESMOBILIZAÇÃO). AF_03/2020</t>
  </si>
  <si>
    <t xml:space="preserve">ESTACA RAIZ, DIÂMETRO DE 45 CM, PERFURADA EM ROCHA (EXCLUSIVE MOBILIZAÇÃO E DESMOBILIZAÇÃO). AF_03/2020</t>
  </si>
  <si>
    <t xml:space="preserve">ESTACA RAIZ, DIÂMETRO DE 45 CM, SEM PRESENÇA DE ROCHA (EXCLUSIVE MOBILIZAÇÃO E DESMOBILIZAÇÃO). AF_03/2020</t>
  </si>
  <si>
    <t xml:space="preserve">ESTACA HÉLICE CONTÍNUA, DIÂMETRO DE 30 CM, INCLUSO CONCRETO FCK=30MPA E ARMADURA MÍNIMA (EXCLUSIVE BOMBEAMENTO, MOBILIZAÇÃO E DESMOBILIZAÇÃO). AF_12/2019</t>
  </si>
  <si>
    <t xml:space="preserve">ESTACA HÉLICE CONTÍNUA, DIÂMETRO DE 50 CM, INCLUSO CONCRETO FCK=30MPA E ARMADURA MÍNIMA (EXCLUSIVE BOMBEAMENTO, MOBILIZAÇÃO E DESMOBILIZAÇÃO). AF_12/2019</t>
  </si>
  <si>
    <t xml:space="preserve">ESTACA HÉLICE CONTÍNUA, DIÂMETRO DE 70 CM, INCLUSO CONCRETO FCK=30MPA E ARMADURA MÍNIMA (EXCLUSIVE BOMBEAMENTO, MOBILIZAÇÃO E DESMOBILIZAÇÃO). AF_12/2019</t>
  </si>
  <si>
    <t xml:space="preserve">ESTACA HÉLICE CONTÍNUA, DIÂMETRO DE 80 CM, INCLUSO CONCRETO FCK=30MPA E ARMADURA MÍNIMA (EXCLUSIVE BOMBEAMENTO, MOBILIZAÇÃO E DESMOBILIZAÇÃO). AF_12/2019</t>
  </si>
  <si>
    <t xml:space="preserve">ESTACA HÉLICE CONTÍNUA, DIÂMETRO DE 90 CM, INCLUSO CONCRETO FCK=30MPA E ARMADURA MÍNIMA (EXCLUSIVE BOMBEAMENTO, MOBILIZAÇÃO E DESMOBILIZAÇÃO). AF_12/2019</t>
  </si>
  <si>
    <t xml:space="preserve">FABRICAÇÃO E INSTALAÇÃO DE MEIA TESOURA DE MADEIRA NÃO APARELHADA, COM VÃO DE 10 M, PARA TELHA CERÂMICA OU DE CONCRETO, INCLUSO IÇAMENTO. AF_10/2025</t>
  </si>
  <si>
    <t xml:space="preserve">FABRICAÇÃO E INSTALAÇÃO DE MEIA TESOURA DE MADEIRA NÃO APARELHADA, COM VÃO DE 10 M, PARA TELHA ONDULADA DE FIBROCIMENTO, ALUMÍNIO, PLÁSTICA OU TERMOACÚSTICA, INCLUSO IÇAMENTO. AF_10/2025</t>
  </si>
  <si>
    <t xml:space="preserve">FABRICAÇÃO E INSTALAÇÃO DE MEIA TESOURA DE MADEIRA NÃO APARELHADA, COM VÃO DE 11 M, PARA TELHA CERÂMICA OU DE CONCRETO, INCLUSO IÇAMENTO. AF_10/2025</t>
  </si>
  <si>
    <t xml:space="preserve">FABRICAÇÃO E INSTALAÇÃO DE MEIA TESOURA DE MADEIRA NÃO APARELHADA, COM VÃO DE 11 M, PARA TELHA ONDULADA DE FIBROCIMENTO, ALUMÍNIO, PLÁSTICA OU TERMOACÚSTICA, INCLUSO IÇAMENTO. AF_10/2025</t>
  </si>
  <si>
    <t xml:space="preserve">FABRICAÇÃO E INSTALAÇÃO DE MEIA TESOURA DE MADEIRA NÃO APARELHADA, COM VÃO DE 12 M, PARA TELHA CERÂMICA OU DE CONCRETO, INCLUSO IÇAMENTO. AF_10/2025</t>
  </si>
  <si>
    <t xml:space="preserve">FABRICAÇÃO E INSTALAÇÃO DE MEIA TESOURA DE MADEIRA NÃO APARELHADA, COM VÃO DE 12 M, PARA TELHA ONDULADA DE FIBROCIMENTO, ALUMÍNIO, PLÁSTICA OU TERMOACÚSTICA, INCLUSO IÇAMENTO. AF_10/2025</t>
  </si>
  <si>
    <t xml:space="preserve">FABRICAÇÃO E INSTALAÇÃO DE MEIA TESOURA DE MADEIRA NÃO APARELHADA, COM VÃO DE 3 M, PARA TELHA CERÂMICA OU DE CONCRETO, INCLUSO IÇAMENTO. AF_10/2025</t>
  </si>
  <si>
    <t xml:space="preserve">FABRICAÇÃO E INSTALAÇÃO DE MEIA TESOURA DE MADEIRA NÃO APARELHADA, COM VÃO DE 3 M, PARA TELHA ONDULADA DE FIBROCIMENTO, ALUMÍNIO, PLÁSTICA OU TERMOACÚSTICA, INCLUSO IÇAMENTO. AF_10/2025</t>
  </si>
  <si>
    <t xml:space="preserve">FABRICAÇÃO E INSTALAÇÃO DE MEIA TESOURA DE MADEIRA NÃO APARELHADA, COM VÃO DE 4 M, PARA TELHA CERÂMICA OU DE CONCRETO, INCLUSO IÇAMENTO. AF_10/2025</t>
  </si>
  <si>
    <t xml:space="preserve">FABRICAÇÃO E INSTALAÇÃO DE MEIA TESOURA DE MADEIRA NÃO APARELHADA, COM VÃO DE 4 M, PARA TELHA ONDULADA DE FIBROCIMENTO, ALUMÍNIO, PLÁSTICA OU TERMOACÚSTICA, INCLUSO IÇAMENTO. AF_10/2025</t>
  </si>
  <si>
    <t xml:space="preserve">FABRICAÇÃO E INSTALAÇÃO DE MEIA TESOURA DE MADEIRA NÃO APARELHADA, COM VÃO DE 5 M, PARA TELHA CERÂMICA OU DE CONCRETO, INCLUSO IÇAMENTO. AF_10/2025</t>
  </si>
  <si>
    <t xml:space="preserve">FABRICAÇÃO E INSTALAÇÃO DE MEIA TESOURA DE MADEIRA NÃO APARELHADA, COM VÃO DE 5 M, PARA TELHA ONDULADA DE FIBROCIMENTO, ALUMÍNIO, PLÁSTICA OU TERMOACÚSTICA, INCLUSO IÇAMENTO. AF_10/2025</t>
  </si>
  <si>
    <t xml:space="preserve">FABRICAÇÃO E INSTALAÇÃO DE MEIA TESOURA DE MADEIRA NÃO APARELHADA, COM VÃO DE 6 M, PARA TELHA CERÂMICA OU DE CONCRETO, INCLUSO IÇAMENTO. AF_10/2025</t>
  </si>
  <si>
    <t xml:space="preserve">FABRICAÇÃO E INSTALAÇÃO DE MEIA TESOURA DE MADEIRA NÃO APARELHADA, COM VÃO DE 6 M, PARA TELHA ONDULADA DE FIBROCIMENTO, ALUMÍNIO, PLÁSTICA OU TERMOACÚSTICA, INCLUSO IÇAMENTO. AF_10/2025</t>
  </si>
  <si>
    <t xml:space="preserve">FABRICAÇÃO E INSTALAÇÃO DE MEIA TESOURA DE MADEIRA NÃO APARELHADA, COM VÃO DE 7 M, PARA TELHA CERÂMICA OU DE CONCRETO, INCLUSO IÇAMENTO. AF_10/2025</t>
  </si>
  <si>
    <t xml:space="preserve">FABRICAÇÃO E INSTALAÇÃO DE MEIA TESOURA DE MADEIRA NÃO APARELHADA, COM VÃO DE 7 M, PARA TELHA ONDULADA DE FIBROCIMENTO, ALUMÍNIO, PLÁSTICA OU TERMOACÚSTICA, INCLUSO IÇAMENTO. AF_10/2025</t>
  </si>
  <si>
    <t xml:space="preserve">FABRICAÇÃO E INSTALAÇÃO DE MEIA TESOURA DE MADEIRA NÃO APARELHADA, COM VÃO DE 8 M, PARA TELHA CERÂMICA OU DE CONCRETO, INCLUSO IÇAMENTO. AF_10/2025</t>
  </si>
  <si>
    <t xml:space="preserve">FABRICAÇÃO E INSTALAÇÃO DE MEIA TESOURA DE MADEIRA NÃO APARELHADA, COM VÃO DE 8 M, PARA TELHA ONDULADA DE FIBROCIMENTO, ALUMÍNIO, PLÁSTICA OU TERMOACÚSTICA, INCLUSO IÇAMENTO. AF_10/2025</t>
  </si>
  <si>
    <t xml:space="preserve">FABRICAÇÃO E INSTALAÇÃO DE MEIA TESOURA DE MADEIRA NÃO APARELHADA, COM VÃO DE 9 M, PARA TELHA CERÂMICA OU DE CONCRETO, INCLUSO IÇAMENTO. AF_10/2025</t>
  </si>
  <si>
    <t xml:space="preserve">FABRICAÇÃO E INSTALAÇÃO DE MEIA TESOURA DE MADEIRA NÃO APARELHADA, COM VÃO DE 9 M, PARA TELHA ONDULADA DE FIBROCIMENTO, ALUMÍNIO, PLÁSTICA OU TERMOACÚSTICA, INCLUSO IÇAMENTO. AF_10/2025</t>
  </si>
  <si>
    <t xml:space="preserve">FABRICAÇÃO E INSTALAÇÃO DE PONTALETES DE MADEIRA NÃO APARELHADA PARA TELHADOS COM ATÉ 2 ÁGUAS E COM TELHA CERÂMICA (ENCAIXE/CAPA CANAL) OU DE CONCRETO EM EDIFÍCIO INSTITUCIONAL TÉRREO, INCLUSO TRANSPORTE VERTICAL. AF_10/2025</t>
  </si>
  <si>
    <t xml:space="preserve">FABRICAÇÃO E INSTALAÇÃO DE PONTALETES DE MADEIRA NÃO APARELHADA PARA TELHADOS COM ATÉ 2 ÁGUAS E COM TELHA CERÂMICA (ENCAIXE/CAPA CANAL) OU DE CONCRETO EM EDIFÍCIO RESIDENCIAL DE MÚLTIPLOS PAVIMENTOS, INCLUSO TRANSPORTE VERTICAL. AF_10/2025</t>
  </si>
  <si>
    <t xml:space="preserve">FABRICAÇÃO E INSTALAÇÃO DE PONTALETES DE MADEIRA NÃO APARELHADA PARA TELHADOS COM ATÉ 2 ÁGUAS E COM TELHA CERÂMICA (ENCAIXE/CAPA CANAL) OU DE CONCRETO EM EDIFÍCIO RESIDENCIAL TÉRREO/SOBRADO, INCLUSO TRANSPORTE VERTICAL. AF_10/2025</t>
  </si>
  <si>
    <t xml:space="preserve">FABRICAÇÃO E INSTALAÇÃO DE PONTALETES DE MADEIRA NÃO APARELHADA PARA TELHADOS COM ATÉ 2 ÁGUAS E COM TELHA ONDULADA DE FIBROCIMENTO, ALUMÍNIO OU PLÁSTICA EM EDIFÍCIO INSTITUCIONAL TÉRREO, INCLUSO TRANSPORTE VERTICAL. AF_10/2025</t>
  </si>
  <si>
    <t xml:space="preserve">FABRICAÇÃO E INSTALAÇÃO DE PONTALETES DE MADEIRA NÃO APARELHADA PARA TELHADOS COM ATÉ 2 ÁGUAS E COM TELHA ONDULADA DE FIBROCIMENTO, ALUMÍNIO OU PLÁSTICA EM EDIFÍCIO RESIDENCIAL DE MÚLTIPLOS PAVIMENTOS, INCLUSO TRANSPORTE VERTICAL. AF_10/2025</t>
  </si>
  <si>
    <t xml:space="preserve">FABRICAÇÃO E INSTALAÇÃO DE PONTALETES DE MADEIRA NÃO APARELHADA PARA TELHADOS COM ATÉ 2 ÁGUAS E COM TELHA ONDULADA DE FIBROCIMENTO, ALUMÍNIO OU PLÁSTICA EM EDIFÍCIO RESIDENCIAL TÉRREO/SOBRADO, INCLUSO TRANSPORTE VERTICAL. AF_10/2025</t>
  </si>
  <si>
    <t xml:space="preserve">FABRICAÇÃO E INSTALAÇÃO DE PONTALETES DE MADEIRA NÃO APARELHADA PARA TELHADOS COM MAIS QUE 2 ÁGUAS E COM TELHA CERÂMICA (ENCAIXE/CAPA CANAL) OU DE CONCRETO EM EDIFÍCIO INSTITUCIONAL TÉRREO, INCLUSO TRANSPORTE VERTICAL. AF_10/2025</t>
  </si>
  <si>
    <t xml:space="preserve">FABRICAÇÃO E INSTALAÇÃO DE PONTALETES DE MADEIRA NÃO APARELHADA PARA TELHADOS COM MAIS QUE 2 ÁGUAS E COM TELHA CERÂMICA (ENCAIXE/CAPA CANAL) OU DE CONCRETO EM EDIFÍCIO RESIDENCIAL DE MÚLTIPLOS PAVIMENTOS. AF_10/2025</t>
  </si>
  <si>
    <t xml:space="preserve">FABRICAÇÃO E INSTALAÇÃO DE PONTALETES DE MADEIRA NÃO APARELHADA PARA TELHADOS COM MAIS QUE 2 ÁGUAS E COM TELHA CERÂMICA (ENCAIXE/CAPA CANAL) OU DE CONCRETO EM EDIFÍCIO RESIDENCIAL TÉRREO/SOBRADO, INCLUSO TRANSPORTE VERTICAL. AF_10/2025</t>
  </si>
  <si>
    <t xml:space="preserve">FABRICAÇÃO E INSTALAÇÃO DE TESOURA (INTEIRA OU MEIA) EM AÇO, VÃOS MAIORES OU IGUAIS A 3,0 M E MENORES QUE 6,0 M, INCLUSO IÇAMENTO, EXCLUSIVE PINTURA. AF_10/2025</t>
  </si>
  <si>
    <t xml:space="preserve">FABRICAÇÃO E INSTALAÇÃO DE TESOURA (INTEIRA OU MEIA) EM AÇO, VÃOS MAIORES OU IGUAIS A 6,0 M E MENORES OU IGUAIS A 12,0 M, INCLUSO IÇAMENTO, EXCLUSIVE PINTURA. AF_10/2025</t>
  </si>
  <si>
    <t xml:space="preserve">FABRICAÇÃO E INSTALAÇÃO DE TESOURA INTEIRA EM AÇO, VÃO DE 10 M, PARA TELHA CERÂMICA OU DE CONCRETO, INCLUSO IÇAMENTO, EXCLUSIVE PINTURA. AF_10/2025</t>
  </si>
  <si>
    <t xml:space="preserve">FABRICAÇÃO E INSTALAÇÃO DE TESOURA INTEIRA EM AÇO, VÃO DE 10 M, PARA TELHA ONDULADA DE FIBROCIMENTO, METÁLICA, PLÁSTICA OU TERMOACÚSTICA, INCLUSO IÇAMENTO, EXCLUSIVE PINTURA. AF_10/2025</t>
  </si>
  <si>
    <t xml:space="preserve">FABRICAÇÃO E INSTALAÇÃO DE TESOURA INTEIRA EM AÇO, VÃO DE 11 M, PARA TELHA CERÂMICA OU DE CONCRETO, INCLUSO IÇAMENTO, EXCLUSIVE PINTURA. AF_10/2025</t>
  </si>
  <si>
    <t xml:space="preserve">FABRICAÇÃO E INSTALAÇÃO DE TESOURA INTEIRA EM AÇO, VÃO DE 11 M, PARA TELHA ONDULADA DE FIBROCIMENTO, METÁLICA, PLÁSTICA OU TERMOACÚSTICA, INCLUSO IÇAMENTO, EXCLUSIVE PINTURA. AF_10/2025</t>
  </si>
  <si>
    <t xml:space="preserve">FABRICAÇÃO E INSTALAÇÃO DE TESOURA INTEIRA EM AÇO, VÃO DE 12 M, PARA TELHA CERÂMICA OU DE CONCRETO, INCLUSO IÇAMENTO, EXCLUSIVE PINTURA. AF_10/2025</t>
  </si>
  <si>
    <t xml:space="preserve">FABRICAÇÃO E INSTALAÇÃO DE TESOURA INTEIRA EM AÇO, VÃO DE 12 M, PARA TELHA ONDULADA DE FIBROCIMENTO, METÁLICA, PLÁSTICA OU TERMOACÚSTICA, INCLUSO IÇAMENTO, EXCLUSIVE PINTURA. AF_10/2025</t>
  </si>
  <si>
    <t xml:space="preserve">FABRICAÇÃO E INSTALAÇÃO DE TESOURA INTEIRA EM AÇO, VÃO DE 3 M, PARA TELHA CERÂMICA OU DE CONCRETO, INCLUSO IÇAMENTO, EXCLUSIVE PINTURA. AF_10/2025</t>
  </si>
  <si>
    <t xml:space="preserve">FABRICAÇÃO E INSTALAÇÃO DE TESOURA INTEIRA EM AÇO, VÃO DE 3 M, PARA TELHA ONDULADA DE FIBROCIMENTO, METÁLICA, PLÁSTICA OU TERMOACÚSTICA, INCLUSO IÇAMENTO, EXCLUSIVE PINTURA. AF_10/2025</t>
  </si>
  <si>
    <t xml:space="preserve">FABRICAÇÃO E INSTALAÇÃO DE TESOURA INTEIRA EM AÇO, VÃO DE 4 M, PARA TELHA CERÂMICA OU DE CONCRETO, INCLUSO IÇAMENTO, EXCLUSIVE PINTURA. AF_10/2025</t>
  </si>
  <si>
    <t xml:space="preserve">FABRICAÇÃO E INSTALAÇÃO DE TESOURA INTEIRA EM AÇO, VÃO DE 4 M, PARA TELHA ONDULADA DE FIBROCIMENTO, METÁLICA, PLÁSTICA OU TERMOACÚSTICA, INCLUSO IÇAMENTO, EXCLUSIVE PINTURA. AF_10/2025</t>
  </si>
  <si>
    <t xml:space="preserve">FABRICAÇÃO E INSTALAÇÃO DE TESOURA INTEIRA EM AÇO, VÃO DE 5 M, PARA TELHA CERÂMICA OU DE CONCRETO, INCLUSO IÇAMENTO, EXCLUSIVE PINTURA. AF_10/2025</t>
  </si>
  <si>
    <t xml:space="preserve">FABRICAÇÃO E INSTALAÇÃO DE TESOURA INTEIRA EM AÇO, VÃO DE 5 M, PARA TELHA ONDULADA DE FIBROCIMENTO, METÁLICA, PLÁSTICA OU TERMOACÚSTICA, INCLUSO IÇAMENTO, EXCLUSIVE PINTURA. AF_10/2025</t>
  </si>
  <si>
    <t xml:space="preserve">FABRICAÇÃO E INSTALAÇÃO DE TESOURA INTEIRA EM AÇO, VÃO DE 6 M, PARA TELHA CERÂMICA OU DE CONCRETO, INCLUSO IÇAMENTO, EXCLUSIVE PINTURA. AF_10/2025</t>
  </si>
  <si>
    <t xml:space="preserve">FABRICAÇÃO E INSTALAÇÃO DE TESOURA INTEIRA EM AÇO, VÃO DE 6 M, PARA TELHA ONDULADA DE FIBROCIMENTO, METÁLICA, PLÁSTICA OU TERMOACÚSTICA, INCLUSO IÇAMENTO, EXCLUSIVE PINTURA. AF_10/2025</t>
  </si>
  <si>
    <t xml:space="preserve">FABRICAÇÃO E INSTALAÇÃO DE TESOURA INTEIRA EM AÇO, VÃO DE 7 M, PARA TELHA CERÂMICA OU DE CONCRETO, INCLUSO IÇAMENTO, EXCLUSIVE PINTURA. AF_10/2025</t>
  </si>
  <si>
    <t xml:space="preserve">FABRICAÇÃO E INSTALAÇÃO DE TESOURA INTEIRA EM AÇO, VÃO DE 7 M, PARA TELHA ONDULADA DE FIBROCIMENTO, METÁLICA, PLÁSTICA OU TERMOACÚSTICA, INCLUSO IÇAMENTO, EXCLUSIVE PINTURA. AF_10/2025</t>
  </si>
  <si>
    <t xml:space="preserve">FABRICAÇÃO E INSTALAÇÃO DE TESOURA INTEIRA EM AÇO, VÃO DE 8 M, PARA TELHA CERÂMICA OU DE CONCRETO, INCLUSO IÇAMENTO, EXCLUSIVE PINTURA. AF_10/2025</t>
  </si>
  <si>
    <t xml:space="preserve">FABRICAÇÃO E INSTALAÇÃO DE TESOURA INTEIRA EM AÇO, VÃO DE 8 M, PARA TELHA ONDULADA DE FIBROCIMENTO, METÁLICA, PLÁSTICA OU TERMOACÚSTICA, INCLUSO IÇAMENTO, EXCLUSIVE PINTURA. AF_10/2025</t>
  </si>
  <si>
    <t xml:space="preserve">FABRICAÇÃO E INSTALAÇÃO DE TESOURA INTEIRA EM AÇO, VÃO DE 9 M, PARA TELHA CERÂMICA OU DE CONCRETO, INCLUSO IÇAMENTO, EXCLUSIVE PINTURA. AF_10/2025</t>
  </si>
  <si>
    <t xml:space="preserve">FABRICAÇÃO E INSTALAÇÃO DE TESOURA INTEIRA EM AÇO, VÃO DE 9 M, PARA TELHA ONDULADA DE FIBROCIMENTO, METÁLICA, PLÁSTICA OU TERMOACÚSTICA, INCLUSO IÇAMENTO, EXCLUSIVE PINTURA. AF_10/2025</t>
  </si>
  <si>
    <t xml:space="preserve">FABRICAÇÃO E INSTALAÇÃO DE TESOURA INTEIRA EM MADEIRA NÃO APARELHADA, VÃO DE 10 M, PARA TELHA CERÂMICA OU DE CONCRETO, INCLUSO IÇAMENTO. AF_10/2025</t>
  </si>
  <si>
    <t xml:space="preserve">FABRICAÇÃO E INSTALAÇÃO DE TESOURA INTEIRA EM MADEIRA NÃO APARELHADA, VÃO DE 10 M, PARA TELHA ONDULADA DE FIBROCIMENTO, METÁLICA, PLÁSTICA OU TERMOACÚSTICA, INCLUSO IÇAMENTO. AF_10/2025</t>
  </si>
  <si>
    <t xml:space="preserve">FABRICAÇÃO E INSTALAÇÃO DE TESOURA INTEIRA EM MADEIRA NÃO APARELHADA, VÃO DE 11 M, PARA TELHA CERÂMICA OU DE CONCRETO, INCLUSO IÇAMENTO. AF_10/2025</t>
  </si>
  <si>
    <t xml:space="preserve">FABRICAÇÃO E INSTALAÇÃO DE TESOURA INTEIRA EM MADEIRA NÃO APARELHADA, VÃO DE 11 M, PARA TELHA ONDULADA DE FIBROCIMENTO, METÁLICA, PLÁSTICA OU TERMOACÚSTICA, INCLUSO IÇAMENTO. AF_10/2025</t>
  </si>
  <si>
    <t xml:space="preserve">FABRICAÇÃO E INSTALAÇÃO DE TESOURA INTEIRA EM MADEIRA NÃO APARELHADA, VÃO DE 12 M, PARA TELHA CERÂMICA OU DE CONCRETO, INCLUSO IÇAMENTO. AF_10/2025</t>
  </si>
  <si>
    <t xml:space="preserve">FABRICAÇÃO E INSTALAÇÃO DE TESOURA INTEIRA EM MADEIRA NÃO APARELHADA, VÃO DE 12 M, PARA TELHA ONDULADA DE FIBROCIMENTO, METÁLICA, PLÁSTICA OU TERMOACÚSTICA, INCLUSO IÇAMENTO. AF_10/2025</t>
  </si>
  <si>
    <t xml:space="preserve">FABRICAÇÃO E INSTALAÇÃO DE TESOURA INTEIRA EM MADEIRA NÃO APARELHADA, VÃO DE 3 M, PARA TELHA CERÂMICA OU DE CONCRETO, INCLUSO IÇAMENTO. AF_10/2025</t>
  </si>
  <si>
    <t xml:space="preserve">FABRICAÇÃO E INSTALAÇÃO DE TESOURA INTEIRA EM MADEIRA NÃO APARELHADA, VÃO DE 3 M, PARA TELHA ONDULADA DE FIBROCIMENTO, METÁLICA, PLÁSTICA OU TERMOACÚSTICA, INCLUSO IÇAMENTO. AF_10/2025</t>
  </si>
  <si>
    <t xml:space="preserve">FABRICAÇÃO E INSTALAÇÃO DE TESOURA INTEIRA EM MADEIRA NÃO APARELHADA, VÃO DE 4 M, PARA TELHA CERÂMICA OU DE CONCRETO, INCLUSO IÇAMENTO. AF_10/2025</t>
  </si>
  <si>
    <t xml:space="preserve">FABRICAÇÃO E INSTALAÇÃO DE TESOURA INTEIRA EM MADEIRA NÃO APARELHADA, VÃO DE 4 M, PARA TELHA ONDULADA DE FIBROCIMENTO, METÁLICA, PLÁSTICA OU TERMOACÚSTICA, INCLUSO IÇAMENTO. AF_10/2025</t>
  </si>
  <si>
    <t xml:space="preserve">FABRICAÇÃO E INSTALAÇÃO DE TESOURA INTEIRA EM MADEIRA NÃO APARELHADA, VÃO DE 5 M, PARA TELHA CERÂMICA OU DE CONCRETO, INCLUSO IÇAMENTO. AF_10/2025</t>
  </si>
  <si>
    <t xml:space="preserve">FABRICAÇÃO E INSTALAÇÃO DE TESOURA INTEIRA EM MADEIRA NÃO APARELHADA, VÃO DE 5 M, PARA TELHA ONDULADA DE FIBROCIMENTO, METÁLICA, PLÁSTICA OU TERMOACÚSTICA, INCLUSO IÇAMENTO. AF_10/2025</t>
  </si>
  <si>
    <t xml:space="preserve">FABRICAÇÃO E INSTALAÇÃO DE TESOURA INTEIRA EM MADEIRA NÃO APARELHADA, VÃO DE 6 M, PARA TELHA CERÂMICA OU DE CONCRETO, INCLUSO IÇAMENTO. AF_10/2025</t>
  </si>
  <si>
    <t xml:space="preserve">FABRICAÇÃO E INSTALAÇÃO DE TESOURA INTEIRA EM MADEIRA NÃO APARELHADA, VÃO DE 6 M, PARA TELHA ONDULADA DE FIBROCIMENTO, METÁLICA, PLÁSTICA OU TERMOACÚSTICA, INCLUSO IÇAMENTO. AF_10/2025</t>
  </si>
  <si>
    <t xml:space="preserve">FABRICAÇÃO E INSTALAÇÃO DE TESOURA INTEIRA EM MADEIRA NÃO APARELHADA, VÃO DE 7 M, PARA TELHA CERÂMICA OU DE CONCRETO, INCLUSO IÇAMENTO. AF_10/2025</t>
  </si>
  <si>
    <t xml:space="preserve">FABRICAÇÃO E INSTALAÇÃO DE TESOURA INTEIRA EM MADEIRA NÃO APARELHADA, VÃO DE 7 M, PARA TELHA ONDULADA DE FIBROCIMENTO, METÁLICA, PLÁSTICA OU TERMOACÚSTICA, INCLUSO IÇAMENTO. AF_10/2025</t>
  </si>
  <si>
    <t xml:space="preserve">FABRICAÇÃO E INSTALAÇÃO DE TESOURA INTEIRA EM MADEIRA NÃO APARELHADA, VÃO DE 8 M, PARA TELHA CERÂMICA OU DE CONCRETO, INCLUSO IÇAMENTO. AF_10/2025</t>
  </si>
  <si>
    <t xml:space="preserve">FABRICAÇÃO E INSTALAÇÃO DE TESOURA INTEIRA EM MADEIRA NÃO APARELHADA, VÃO DE 8 M, PARA TELHA ONDULADA DE FIBROCIMENTO, METÁLICA, PLÁSTICA OU TERMOACÚSTICA, INCLUSO IÇAMENTO. AF_10/2025</t>
  </si>
  <si>
    <t xml:space="preserve">FABRICAÇÃO E INSTALAÇÃO DE TESOURA INTEIRA EM MADEIRA NÃO APARELHADA, VÃO DE 9 M, PARA TELHA CERÂMICA OU DE CONCRETO, INCLUSO IÇAMENTO. AF_10/2025</t>
  </si>
  <si>
    <t xml:space="preserve">FABRICAÇÃO E INSTALAÇÃO DE TESOURA INTEIRA EM MADEIRA NÃO APARELHADA, VÃO DE 9 M, PARA TELHA ONDULADA DE FIBROCIMENTO, METÁLICA, PLÁSTICA OU TERMOACÚSTICA, INCLUSO IÇAMENTO. AF_10/2025</t>
  </si>
  <si>
    <t xml:space="preserve">INSTALAÇÃO DE TESOURA (INTEIRA OU MEIA), BIAPOIADA, EM MADEIRA NÃO APARELHADA, PARA VÃOS MAIORES OU IGUAIS A 10,0 M E MENORES QUE 12,0 M, INCLUSO IÇAMENTO. AF_10/2025</t>
  </si>
  <si>
    <t xml:space="preserve">INSTALAÇÃO DE TESOURA (INTEIRA OU MEIA), BIAPOIADA, EM MADEIRA NÃO APARELHADA, PARA VÃOS MAIORES OU IGUAIS A 12,0 M E MENORES QUE 14,0 M, INCLUSO IÇAMENTO. AF_10/2025</t>
  </si>
  <si>
    <t xml:space="preserve">INSTALAÇÃO DE TESOURA (INTEIRA OU MEIA), BIAPOIADA, EM MADEIRA NÃO APARELHADA, PARA VÃOS MAIORES OU IGUAIS A 14,0 M E MENORES QUE 16,0 M, INCLUSO IÇAMENTO. AF_10/2025</t>
  </si>
  <si>
    <t xml:space="preserve">INSTALAÇÃO DE TESOURA (INTEIRA OU MEIA), BIAPOIADA, EM MADEIRA NÃO APARELHADA, PARA VÃOS MAIORES OU IGUAIS A 16,0 M E MENORES QUE 18,0 M, INCLUSO IÇAMENTO. AF_10/2025</t>
  </si>
  <si>
    <t xml:space="preserve">INSTALAÇÃO DE TESOURA (INTEIRA OU MEIA), BIAPOIADA, EM MADEIRA NÃO APARELHADA, PARA VÃOS MAIORES OU IGUAIS A 3,0 M E MENORES QUE 6,0 M, INCLUSO IÇAMENTO. AF_10/2025</t>
  </si>
  <si>
    <t xml:space="preserve">INSTALAÇÃO DE TESOURA (INTEIRA OU MEIA), BIAPOIADA, EM MADEIRA NÃO APARELHADA, PARA VÃOS MAIORES OU IGUAIS A 6,0 M E MENORES QUE 8,0 M, INCLUSO IÇAMENTO. AF_10/2025</t>
  </si>
  <si>
    <t xml:space="preserve">INSTALAÇÃO DE TESOURA (INTEIRA OU MEIA), BIAPOIADA, EM MADEIRA NÃO APARELHADA, PARA VÃOS MAIORES OU IGUAIS A 8,0 M E MENORES QUE 10,0 M, INCLUSO IÇAMENTO. AF_10/2025</t>
  </si>
  <si>
    <t xml:space="preserve">INSTALAÇÃO DE TESOURA (INTEIRA OU MEIA), EM AÇO, PARA VÃOS MAIORES OU IGUAIS A 10,0 M E MENORES OU IGUAIS A 12,0 M, INCLUSO IÇAMENTO, EXCLUSIVE PINTURA. AF_10/2025_PE</t>
  </si>
  <si>
    <t xml:space="preserve">INSTALAÇÃO DE TESOURA (INTEIRA OU MEIA), EM AÇO, PARA VÃOS MAIORES OU IGUAIS A 3,0 M E MENORES QUE 6,0 M, INCLUSO IÇAMENTO, EXCLUSIVE PINTURA. AF_10/2025_PE</t>
  </si>
  <si>
    <t xml:space="preserve">INSTALAÇÃO DE TESOURA (INTEIRA OU MEIA), EM AÇO, PARA VÃOS MAIORES OU IGUAIS A 6,0 M E MENORES QUE 8,0 M, INCLUSO IÇAMENTO, EXCLUSIVE PINTURA. AF_10/2025_PE</t>
  </si>
  <si>
    <t xml:space="preserve">INSTALAÇÃO DE TESOURA (INTEIRA OU MEIA), EM AÇO, PARA VÃOS MAIORES OU IGUAIS A 8,0 M E MENORES QUE 10,0 M, INCLUSO IÇAMENTO, EXCLUSIVE PINTURA. AF_10/2025_PE</t>
  </si>
  <si>
    <t xml:space="preserve">RETIRADA E RECOLOCAÇÃO DE CAIBRO DE MADEIRA EM TELHADOS DE ATÉ 2 ÁGUAS COM TELHA CERÂMICA CAPA-CANAL, INCLUSO TRANSPORTE VERTICAL. AF_10/2025</t>
  </si>
  <si>
    <t xml:space="preserve">RETIRADA E RECOLOCAÇÃO DE CAIBRO DE MADEIRA EM TELHADOS DE ATÉ 2 ÁGUAS COM TELHA CERÂMICA OU DE CONCRETO DE ENCAIXE, INCLUSO TRANSPORTE VERTICAL. AF_10/2025</t>
  </si>
  <si>
    <t xml:space="preserve">RETIRADA E RECOLOCAÇÃO DE CAIBRO DE MADEIRA EM TELHADOS DE MAIS DE 2 ÁGUAS COM TELHA CERÂMICA CAPA-CANAL, INCLUSO TRANSPORTE VERTICAL. AF_10/2025</t>
  </si>
  <si>
    <t xml:space="preserve">RETIRADA E RECOLOCAÇÃO DE CAIBRO DE MADEIRA EM TELHADOS DE MAIS DE 2 ÁGUAS COM TELHA CERÂMICA OU DE CONCRETO DE ENCAIXE, INCLUSO TRANSPORTE VERTICAL. AF_10/2025</t>
  </si>
  <si>
    <t xml:space="preserve">RETIRADA E RECOLOCAÇÃO DE RIPA DE MADEIRA EM TELHADOS DE ATÉ 2 ÁGUAS COM TELHA CERÂMICA CAPA-CANAL, INCLUSO TRANSPORTE VERTICAL. AF_10/2025</t>
  </si>
  <si>
    <t xml:space="preserve">RETIRADA E RECOLOCAÇÃO DE RIPA DE MADEIRA EM TELHADOS DE ATÉ 2 ÁGUAS COM TELHA CERÂMICA OU DE CONCRETO DE ENCAIXE, INCLUSO TRANSPORTE VERTICAL. AF_10/2025</t>
  </si>
  <si>
    <t xml:space="preserve">RETIRADA E RECOLOCAÇÃO DE RIPA DE MADEIRA EM TELHADOS DE MAIS DE 2 ÁGUAS COM TELHA CERÂMICA CAPA-CANAL, INCLUSO TRANSPORTE VERTICAL. AF_10/2025</t>
  </si>
  <si>
    <t xml:space="preserve">RETIRADA E RECOLOCAÇÃO DE RIPA DE MADEIRA EM TELHADOS DE MAIS DE 2 ÁGUAS COM TELHA CERÂMICA OU DE CONCRETO DE ENCAIXE, INCLUSO TRANSPORTE VERTICAL. AF_10/2025</t>
  </si>
  <si>
    <t xml:space="preserve">TRAMA DE AÇO COMPOSTA POR RIPAS E CAIBROS PARA TELHADOS DE ATÉ 2 ÁGUAS PARA TELHA CERÂMICA CAPA-CANAL, INCLUSO TRANSPORTE VERTICAL, EXCLUSIVE PINTURA. AF_10/2025</t>
  </si>
  <si>
    <t xml:space="preserve">TRAMA DE AÇO COMPOSTA POR RIPAS E CAIBROS PARA TELHADOS DE ATÉ 2 ÁGUAS PARA TELHA DE ENCAIXE DE CERÂMICA OU DE CONCRETO, INCLUSO TRANSPORTE VERTICAL, EXCLUSIVE PINTURA. AF_10/2025</t>
  </si>
  <si>
    <t xml:space="preserve">TRAMA DE AÇO COMPOSTA POR RIPAS E CAIBROS PARA TELHADOS DE MAIS DE 2 ÁGUAS PARA TELHA CERÂMICA CAPA-CANAL, INCLUSO TRANSPORTE VERTICAL, EXCLUSIVE PINTURA. AF_10/2025</t>
  </si>
  <si>
    <t xml:space="preserve">TRAMA DE AÇO COMPOSTA POR RIPAS E CAIBROS PARA TELHADOS DE MAIS DE 2 ÁGUAS PARA TELHA DE ENCAIXE DE CERÂMICA OU DE CONCRETO, INCLUSO TRANSPORTE VERTICAL, EXCLUSIVE PINTURA. AF_10/2025</t>
  </si>
  <si>
    <t xml:space="preserve">TRAMA DE AÇO COMPOSTA POR RIPAS PARA TELHADOS DE ATÉ 2 ÁGUAS PARA TELHA CERÂMICA CAPA-CANAL, INCLUSO TRANSPORTE VERTICAL, EXCLUSIVE PINTURA. AF_10/2025</t>
  </si>
  <si>
    <t xml:space="preserve">TRAMA DE AÇO COMPOSTA POR RIPAS PARA TELHADOS DE ATÉ 2 ÁGUAS PARA TELHA DE ENCAIXE DE CERÂMICA OU DE CONCRETO, INCLUSO TRANSPORTE VERTICAL, EXCLUSIVE PINTURA. AF_10/2025</t>
  </si>
  <si>
    <t xml:space="preserve">TRAMA DE AÇO COMPOSTA POR RIPAS PARA TELHADOS DE MAIS DE 2 ÁGUAS PARA TELHA CERÂMICA CAPA-CANAL, INCLUSO TRANSPORTE VERTICAL, EXCLUSIVE PINTURA. AF_10/2025</t>
  </si>
  <si>
    <t xml:space="preserve">TRAMA DE AÇO COMPOSTA POR RIPAS PARA TELHADOS DE MAIS DE 2 ÁGUAS PARA TELHA DE ENCAIXE DE CERÂMICA OU DE CONCRETO, INCLUSO TRANSPORTE VERTICAL, EXCLUSIVE PINTURA. AF_10/2025</t>
  </si>
  <si>
    <t xml:space="preserve">TRAMA DE AÇO COMPOSTA POR RIPAS, CAIBROS E TERÇAS PARA TELHADOS DE ATÉ 2 ÁGUAS PARA TELHA CERÂMICA CAPA-CANAL, INCLUSO TRANSPORTE VERTICAL, EXCLUSIVE PINTURA. AF_10/2025</t>
  </si>
  <si>
    <t xml:space="preserve">TRAMA DE AÇO COMPOSTA POR RIPAS, CAIBROS E TERÇAS PARA TELHADOS DE ATÉ 2 ÁGUAS PARA TELHA DE ENCAIXE DE CERÂMICA OU DE CONCRETO, INCLUSO TRANSPORTE VERTICAL, EXCLUSIVE PINTURA. AF_10/2025</t>
  </si>
  <si>
    <t xml:space="preserve">TRAMA DE AÇO COMPOSTA POR RIPAS, CAIBROS E TERÇAS PARA TELHADOS DE MAIS DE 2 ÁGUAS PARA TELHA CERÂMICA CAPA-CANAL, INCLUSO TRANSPORTE VERTICAL, EXCLUSIVE PINTURA. AF_10/2025</t>
  </si>
  <si>
    <t xml:space="preserve">TRAMA DE AÇO COMPOSTA POR RIPAS, CAIBROS E TERÇAS PARA TELHADOS DE MAIS DE 2 ÁGUAS PARA TELHA DE ENCAIXE DE CERÂMICA OU DE CONCRETO, INCLUSO TRANSPORTE VERTICAL, EXCLUSIVE PINTURA. AF_10/2025</t>
  </si>
  <si>
    <t xml:space="preserve">TRAMA DE AÇO COMPOSTA POR TERÇAS PARA TELHADOS DE ATÉ 2 ÁGUAS PARA TELHA ESTRUTURAL DE FIBROCIMENTO, INCLUSO TRANSPORTE VERTICAL, EXCLUSIVE PINTURA. AF_10/2025</t>
  </si>
  <si>
    <t xml:space="preserve">TRAMA DE AÇO COMPOSTA POR TERÇAS PARA TELHADOS DE ATÉ 2 ÁGUAS PARA TELHA ONDULADA DE FIBROCIMENTO, METÁLICA, PLÁSTICA OU TERMOACÚSTICA, INCLUSO TRANSPORTE VERTICAL (EM KG). EXCLUSIVE PINTURA. AF_10/2025_PS</t>
  </si>
  <si>
    <t xml:space="preserve">TRAMA DE AÇO COMPOSTA POR TERÇAS PARA TELHADOS DE ATÉ 2 ÁGUAS PARA TELHA ONDULADA DE FIBROCIMENTO, METÁLICA, PLÁSTICA OU TERMOACÚSTICA, INCLUSO TRANSPORTE VERTICAL, EXCLUSIVE PINTURA. AF_10/2025_PS</t>
  </si>
  <si>
    <t xml:space="preserve">TRAMA DE MADEIRA COMPOSTA POR RIPAS, CAIBROS E TERÇAS PARA TELHADOS DE ATÉ 2 ÁGUAS PARA TELHA CERÂMICA OU DE CONCRETO, INCLUSO TRANSPORTE VERTICAL. AF_10/2025</t>
  </si>
  <si>
    <t xml:space="preserve">TRAMA DE MADEIRA COMPOSTA POR RIPAS, CAIBROS E TERÇAS PARA TELHADOS DE MAIS QUE 2 ÁGUAS PARA TELHA CERÂMICA OU DE CONCRETO, INCLUSO TRANSPORTE VERTICAL. AF_10/2025</t>
  </si>
  <si>
    <t xml:space="preserve">TRAMA DE MADEIRA COMPOSTA POR TERÇAS PARA TELHADOS DE ATÉ 2 ÁGUAS PARA TELHA ESTRUTURAL DE FIBROCIMENTO, INCLUSO TRANSPORTE VERTICAL. AF_10/2025</t>
  </si>
  <si>
    <t xml:space="preserve">TRAMA DE MADEIRA COMPOSTA POR TERÇAS PARA TELHADOS DE ATÉ 2 ÁGUAS PARA TELHA ONDULADA DE FIBROCIMENTO, METÁLICA, PLÁSTICA OU TERMOACÚSTICA, INCLUSO TRANSPORTE VERTICAL. AF_10/2025</t>
  </si>
  <si>
    <t xml:space="preserve">PEÇA CIRCULAR PRÉ-MOLDADA, VOLUME DE CONCRETO ACIMA DE 100 LITROS, TAXA DE AÇO APROXIMADA DE 30KG/M³. AF_03/2024</t>
  </si>
  <si>
    <t xml:space="preserve">PEÇA CIRCULAR PRÉ-MOLDADA, VOLUME DE CONCRETO DE 10 A 30 LITROS, TAXA DE FIBRA DE POLIPROPILENO APROXIMADA DE 6 KG/M³. AF_03/2024_PS</t>
  </si>
  <si>
    <t xml:space="preserve">PEÇA CIRCULAR PRÉ-MOLDADA, VOLUME DE CONCRETO DE 30 A 100 LITROS, TAXA DE AÇO APROXIMADA DE 30KG/M³. AF_03/2024</t>
  </si>
  <si>
    <t xml:space="preserve">PEÇA RETANGULAR PRÉ-MOLDADA, VOLUME DE CONCRETO ACIMA DE 100 LITROS, TAXA DE AÇO APROXIMADA DE 30KG/M³. AF_03/2024</t>
  </si>
  <si>
    <t xml:space="preserve">PEÇA RETANGULAR PRÉ-MOLDADA, VOLUME DE CONCRETO DE 10 A 30 LITROS, TAXA DE AÇO APROXIMADA DE 30KG/M³. AF_03/2024</t>
  </si>
  <si>
    <t xml:space="preserve">PEÇA RETANGULAR PRÉ-MOLDADA, VOLUME DE CONCRETO DE 30 A 100 LITROS, TAXA DE AÇO APROXIMADA DE 30KG/M³. AF_03/2024</t>
  </si>
  <si>
    <t xml:space="preserve">PEÇA RETANGULAR PRÉ-MOLDADA, VOLUME DE CONCRETO DE 30 A 70 LITROS, TAXA DE AÇO APROXIMADA DE 70KG/M³. AF_03/2024</t>
  </si>
  <si>
    <t xml:space="preserve">PEÇA RETANGULAR PRÉ-MOLDADA, VOLUME DE CONCRETO DE ATÉ 10 LITROS, TAXA DE AÇO APROXIMADA DE 30KG/M³. AF_03/2024</t>
  </si>
  <si>
    <t xml:space="preserve">CONTENÇÃO EM CORTINA COM ESTACAS ESPAÇADAS COM 30 CM DE DIÂMETRO E PROFUNDIDADE ATÉ 20 METROS. AF_02/2025</t>
  </si>
  <si>
    <t xml:space="preserve">CONTENÇÃO EM CORTINA COM ESTACAS ESPAÇADAS COM 40 CM DE DIÂMETRO E PROFUNDIDADE ATÉ 20 METROS. AF_02/2025</t>
  </si>
  <si>
    <t xml:space="preserve">CONTENÇÃO EM CORTINA COM ESTACAS ESPAÇADAS COM 50 CM DE DIÂMETRO E PROFUNDIDADE ATÉ 20 METROS. AF_02/2025</t>
  </si>
  <si>
    <t xml:space="preserve">CONTENÇÃO EM CORTINA COM ESTACAS ESPAÇADAS COM 60 CM DE DIÂMETRO E PROFUNDIDADE ATÉ 20 METROS. AF_02/2025</t>
  </si>
  <si>
    <t xml:space="preserve">EXECUÇÃO DE MURETA GUIA PARA CONTENÇÃO/FUNDAÇÃO, PARA LAMELAS ATÉ 0,80 M DE LARGURA. AF_02/2025</t>
  </si>
  <si>
    <t xml:space="preserve">ARMAÇÃO DE CORTINA DE CONTENÇÃO EM CONCRETO ARMADO, COM AÇO CA-50 DE 10 MM - MONTAGEM. AF_11/2024</t>
  </si>
  <si>
    <t xml:space="preserve">ARMAÇÃO DE CORTINA DE CONTENÇÃO EM CONCRETO ARMADO, COM AÇO CA-50 DE 12,5 MM - MONTAGEM. AF_11/2024</t>
  </si>
  <si>
    <t xml:space="preserve">ARMAÇÃO DE CORTINA DE CONTENÇÃO EM CONCRETO ARMADO, COM AÇO CA-50 DE 16 MM - MONTAGEM. AF_11/2024</t>
  </si>
  <si>
    <t xml:space="preserve">ARMAÇÃO DE CORTINA DE CONTENÇÃO EM CONCRETO ARMADO, COM AÇO CA-50 DE 20 MM - MONTAGEM. AF_11/2024</t>
  </si>
  <si>
    <t xml:space="preserve">ARMAÇÃO DE CORTINA DE CONTENÇÃO EM CONCRETO ARMADO, COM AÇO CA-50 DE 25 MM - MONTAGEM. AF_11/2024</t>
  </si>
  <si>
    <t xml:space="preserve">ARMAÇÃO DE CORTINA DE CONTENÇÃO EM CONCRETO ARMADO, COM AÇO CA-50 DE 6,3 MM - MONTAGEM. AF_11/2024</t>
  </si>
  <si>
    <t xml:space="preserve">ARMAÇÃO DE CORTINA DE CONTENÇÃO EM CONCRETO ARMADO, COM AÇO CA-50 DE 8 MM - MONTAGEM. AF_11/2024</t>
  </si>
  <si>
    <t xml:space="preserve">CONCRETAGEM DE CORTINA DE CONTENÇÃO, ATRAVÉS DE BOMBA - LANÇAMENTO, ADENSAMENTO E ACABAMENTO. AF_11/2024</t>
  </si>
  <si>
    <t xml:space="preserve">CONTENÇÃO EM PERFIL PRANCHADO COM PRANCHÃO DE MADEIRA, PERFIS ESPAÇADOS A 1,5 M PARA 1 SUBSOLO. AF_11/2024</t>
  </si>
  <si>
    <t xml:space="preserve">CONTENÇÃO EM PERFIL PRANCHADO COM PRANCHÃO DE MADEIRA, PERFIS ESPAÇADOS A 1,5 M PARA 2 OU MAIS SUBSOLOS. AF_11/2024</t>
  </si>
  <si>
    <t xml:space="preserve">CONTENÇÃO EM PERFIL PRANCHADO COM PRANCHÃO DE MADEIRA, PERFIS ESPAÇADOS A 2 M PARA 1 SUBSOLO. AF_11/2024</t>
  </si>
  <si>
    <t xml:space="preserve">CONTENÇÃO EM PERFIL PRANCHADO COM PRANCHÃO DE MADEIRA, PERFIS ESPAÇADOS A 2 M PARA 2 OU MAIS SUBSOLOS. AF_11/2024</t>
  </si>
  <si>
    <t xml:space="preserve">FABRICAÇÃO, MONTAGEM E DESMONTAGEM DE FÔRMA PARA CORTINA DE CONTENÇÃO, EM CHAPA DE MADEIRA COMPENSADA PLASTIFICADA, E = 18 MM, 10 UTILIZAÇÕES. AF_11/2024</t>
  </si>
  <si>
    <t xml:space="preserve">PILAR DE MADEIRA ROLIÇA, EUCALIPTO OU EQUIVALENTE DA REGIÃO, FIXADO COM VERGALHÃO, DIÂMETRO DE 12 A 15 CM, APOIO ARTICULADO, COMPRIMENTO DE 3 M. AF_03/2024</t>
  </si>
  <si>
    <t xml:space="preserve">PILAR DE MADEIRA ROLIÇA, EUCALIPTO OU EQUIVALENTE DA REGIÃO, FIXADO COM VERGALHÃO, DIÂMETRO DE 12 A 15 CM, APOIO ARTICULADO, COMPRIMENTO DE 6 M. AF_03/2024</t>
  </si>
  <si>
    <t xml:space="preserve">PILAR DE MADEIRA ROLIÇA, EUCALIPTO OU EQUIVALENTE DA REGIÃO, FIXADO COM VERGALHÃO, DIÂMETRO DE 16 A 20 CM, APOIO ARTICULADO, COMPRIMENTO DE 3 M. AF_03/2024</t>
  </si>
  <si>
    <t xml:space="preserve">PILAR DE MADEIRA ROLIÇA, EUCALIPTO OU EQUIVALENTE DA REGIÃO, FIXADO COM VERGALHÃO, DIÂMETRO DE 16 A 20 CM, APOIO ARTICULADO, COMPRIMENTO DE 6 M. AF_03/2024</t>
  </si>
  <si>
    <t xml:space="preserve">PILAR DE MADEIRA ROLIÇA, EUCALIPTO OU EQUIVALENTE DA REGIÃO, FIXADO COM VERGALHÃO, DIÂMETRO DE 21 A 29 CM, APOIO ARTICULADO, COMPRIMENTO DE 3 M. AF_03/2024</t>
  </si>
  <si>
    <t xml:space="preserve">PILAR DE MADEIRA ROLIÇA, EUCALIPTO OU EQUIVALENTE DA REGIÃO, FIXADO COM VERGALHÃO, DIÂMETRO DE 21 A 29 CM, APOIO ARTICULADO, COMPRIMENTO DE 6 M. AF_03/2024</t>
  </si>
  <si>
    <t xml:space="preserve">PILAR DE MADEIRA ROLIÇA, EUCALIPTO OU EQUIVALENTE DA REGIÃO, FIXADO COM VERGALHÃO, DIÂMETRO DE 30 A 34 CM, APOIO ARTICULADO, COMPRIMENTO DE 3 M. AF_03/2024</t>
  </si>
  <si>
    <t xml:space="preserve">PILAR DE MADEIRA ROLIÇA, EUCALIPTO OU EQUIVALENTE DA REGIÃO, FIXADO COM VERGALHÃO, DIÂMETRO DE 30 A 34 CM, APOIO ARTICULADO, COMPRIMENTO DE 6 M. AF_03/2024</t>
  </si>
  <si>
    <t xml:space="preserve">PILAR DE MADEIRA SERRADA, MAÇARANDUBA OU EQUIVALENTE DA REGIÃO, NÃO APARELHADO, FIXADO COM VERGALHÃO, SEÇÃO QUADRADA 10 X 10 CM, APOIO ARTICULADO, COMPRIMENTO DE 3 M. AF_03/2024</t>
  </si>
  <si>
    <t xml:space="preserve">PILAR DE MADEIRA SERRADA, MAÇARANDUBA OU EQUIVALENTE DA REGIÃO, NÃO APARELHADO, FIXADO COM VERGALHÃO, SEÇÃO QUADRADA 10 X 10 CM, APOIO ARTICULADO, COMPRIMENTO DE 6 M. AF_03/2024</t>
  </si>
  <si>
    <t xml:space="preserve">PILAR DE MADEIRA SERRADA, MAÇARANDUBA OU EQUIVALENTE DA REGIÃO, NÃO APARELHADO, FIXADO COM VERGALHÃO, SEÇÃO QUADRADA 15 X 15 CM, APOIO ARTICULADO, COMPRIMENTO DE 3 M. AF_03/2024</t>
  </si>
  <si>
    <t xml:space="preserve">PILAR DE MADEIRA SERRADA, MAÇARANDUBA OU EQUIVALENTE DA REGIÃO, NÃO APARELHADO, FIXADO COM VERGALHÃO, SEÇÃO QUADRADA 15 X 15 CM, APOIO ARTICULADO, COMPRIMENTO DE 6 M. AF_03/2024</t>
  </si>
  <si>
    <t xml:space="preserve">PILAR DE MADEIRA SERRADA, MAÇARANDUBA OU EQUIVALENTE DA REGIÃO, NÃO APARELHADO, FIXADO COM VERGALHÃO, SEÇÃO QUADRADA 20 X 20 CM, APOIO ARTICULADO, COMPRIMENTO DE 3 M. AF_03/2024</t>
  </si>
  <si>
    <t xml:space="preserve">PILAR DE MADEIRA SERRADA, MAÇARANDUBA OU EQUIVALENTE DA REGIÃO, NÃO APARELHADO, FIXADO COM VERGALHÃO, SEÇÃO QUADRADA 20 X 20 CM, APOIO ARTICULADO, COMPRIMENTO DE 6 M. AF_03/2024</t>
  </si>
  <si>
    <t xml:space="preserve">PISO DE MADEIRA, SOBRE VIGOTAS DE MADEIRA SEÇÃO 7,5 X 15 CM. AF_03/2024</t>
  </si>
  <si>
    <t xml:space="preserve">VIGA DE MADEIRA ROLIÇA, EUCALIPTO OU EQUIVALENTE DA REGIÃO, DIÂMETRO DE 12 A 15 CM. AF_03/2024</t>
  </si>
  <si>
    <t xml:space="preserve">VIGA DE MADEIRA ROLIÇA, EUCALIPTO OU EQUIVALENTE DA REGIÃO, DIÂMETRO DE 16 A 20 CM. AF_03/2024</t>
  </si>
  <si>
    <t xml:space="preserve">VIGA DE MADEIRA ROLIÇA, EUCALIPTO OU EQUIVALENTE DA REGIÃO, DIÂMETRO DE 21 A 29 CM. AF_03/2024</t>
  </si>
  <si>
    <t xml:space="preserve">VIGA DE MADEIRA ROLIÇA, EUCALIPTO OU EQUIVALENTE DA REGIÃO, DIÂMETRO DE 30 A 34 CM. AF_03/2024</t>
  </si>
  <si>
    <t xml:space="preserve">VIGA DE MADEIRA SERRADA, MAÇARANDUBA OU EQUIVALENTE DA REGIÃO, APARELHADA, SEÇÃO RETANGULAR 6 X 12 CM. AF_03/2024</t>
  </si>
  <si>
    <t xml:space="preserve">VIGA DE MADEIRA SERRADA, MAÇARANDUBA OU EQUIVALENTE DA REGIÃO, APARELHADA, SEÇÃO RETANGULAR 6 X 16 CM. AF_03/2024</t>
  </si>
  <si>
    <t xml:space="preserve">VIGA DE MADEIRA SERRADA, MAÇARANDUBA OU EQUIVALENTE DA REGIÃO, APARELHADA, SEÇÃO RETANGULAR 7,5 X 23 CM. AF_03/2024</t>
  </si>
  <si>
    <t xml:space="preserve">VIGA DE MADEIRA SERRADA, MAÇARANDUBA OU EQUIVALENTE DA REGIÃO, APARELHADA, SEÇÃO RETANGULAR 8 X 30 CM. AF_03/2024</t>
  </si>
  <si>
    <t xml:space="preserve">VIGA DE MADEIRA SERRADA, MAÇARANDUBA OU EQUIVALENTE DA REGIÃO, NÃO APARELHADA, SEÇÃO RETANGULAR 6 X 12 CM. AF_03/2024</t>
  </si>
  <si>
    <t xml:space="preserve">VIGA DE MADEIRA SERRADA, MAÇARANDUBA OU EQUIVALENTE DA REGIÃO, NÃO APARELHADA, SEÇÃO RETANGULAR 6 X 16 CM. AF_03/2024</t>
  </si>
  <si>
    <t xml:space="preserve">VIGA DE MADEIRA SERRADA, MAÇARANDUBA OU EQUIVALENTE DA REGIÃO, NÃO APARELHADA, SEÇÃO RETANGULAR 6 X 20 CM. AF_03/2024</t>
  </si>
  <si>
    <t xml:space="preserve">VIGA DE MADEIRA SERRADA, MAÇARANDUBA OU EQUIVALENTE DA REGIÃO, NÃO APARELHADA, SEÇÃO RETANGULAR 6 X 25 CM. AF_03/2024</t>
  </si>
  <si>
    <t xml:space="preserve">VIGA DE MADEIRA SERRADA, MAÇARANDUBA OU EQUIVALENTE DA REGIÃO, NÃO APARELHADA, SEÇÃO RETANGULAR 6 X 30 CM. AF_03/2024</t>
  </si>
  <si>
    <t xml:space="preserve">VIGA DE MADEIRA SERRADA, MAÇARANDUBA OU EQUIVALENTE DA REGIÃO, NÃO APARELHADA, SEÇÃO RETANGULAR 6 X 40 CM. AF_03/2024</t>
  </si>
  <si>
    <t xml:space="preserve">VIGA DE MADEIRA SERRADA, MAÇARANDUBA OU EQUIVALENTE DA REGIÃO, NÃO APARELHADA, SEÇÃO RETANGULAR 7,5 X 23 CM. AF_03/2024</t>
  </si>
  <si>
    <t xml:space="preserve">VIGA DE MADEIRA SERRADA, MAÇARANDUBA OU EQUIVALENTE DA REGIÃO, NÃO APARELHADA, SEÇÃO RETANGULAR 8 X 16 CM. AF_03/2024</t>
  </si>
  <si>
    <t xml:space="preserve">VIGA DE MADEIRA SERRADA, MAÇARANDUBA OU EQUIVALENTE DA REGIÃO, NÃO APARELHADA, SEÇÃO RETANGULAR 8 X 30 CM. AF_03/2024</t>
  </si>
  <si>
    <t xml:space="preserve">VIGA DE MADEIRA SERRADA, PINUS OU EQUIVALENTE DA REGIÃO, SEÇÃO RETANGULAR 7,5 X 10 CM. AF_03/2024</t>
  </si>
  <si>
    <t xml:space="preserve">VIGA DE MADEIRA SERRADA, PINUS OU EQUIVALENTE DA REGIÃO, SEÇÃO RETANGULAR 7,5 X 15 CM. AF_03/2024</t>
  </si>
  <si>
    <t xml:space="preserve">EXECUÇÃO DE GRAMPO PARA SOLO GRAMPEADO COM COMPRIMENTO MAIOR QUE 10 M, DIÂMETRO DE 10 CM, PERFURAÇÃO COM EQUIPAMENTO MANUAL E ARMADURA COM DIÂMETRO DE 20 MM. AF_07/2024</t>
  </si>
  <si>
    <t xml:space="preserve">EXECUÇÃO DE GRAMPO PARA SOLO GRAMPEADO COM COMPRIMENTO MAIOR QUE 10 M, DIÂMETRO DE 7 CM, PERFURAÇÃO COM EQUIPAMENTO MANUAL E ARMADURA COM DIÂMETRO DE 20 MM. AF_07/2024</t>
  </si>
  <si>
    <t xml:space="preserve">EXECUÇÃO DE GRAMPO PARA SOLO GRAMPEADO COM COMPRIMENTO MAIOR QUE 6 M E MENOR OU IGUAL A 10 M, DIÂMETRO DE 10 CM, PERFURAÇÃO COM EQUIPAMENTO MANUAL E ARMADURA COM DIÂMETRO DE 20 MM. AF_07/2024</t>
  </si>
  <si>
    <t xml:space="preserve">EXECUÇÃO DE GRAMPO PARA SOLO GRAMPEADO COM COMPRIMENTO MAIOR QUE 6 M E MENOR OU IGUAL A 10 M, DIÂMETRO DE 7 CM, PERFURAÇÃO COM EQUIPAMENTO MANUAL E ARMADURA COM DIÂMETRO DE 20 MM. AF_07/2024</t>
  </si>
  <si>
    <t xml:space="preserve">EXECUÇÃO DE GRAMPO PARA SOLO GRAMPEADO COM COMPRIMENTO MENOR OU IGUAL A 6 M, DIÂMETRO DE 10 CM, PERFURAÇÃO COM EQUIPAMENTO MANUAL E ARMADURA COM DIÂMETRO DE 20 MM. AF_07/2024</t>
  </si>
  <si>
    <t xml:space="preserve">EXECUÇÃO DE GRAMPO PARA SOLO GRAMPEADO COM COMPRIMENTO MENOR OU IGUAL A 6 M, DIÂMETRO DE 7 CM, PERFURAÇÃO COM EQUIPAMENTO MANUAL E ARMADURA COM DIÂMETRO DE 20 MM. AF_07/2024</t>
  </si>
  <si>
    <t xml:space="preserve">EXECUÇÃO DE LONGARINA, PARA TIRANTES PERMANENTES, COM PERFIL METÁLICO, INCLUINDO CUNHA E SOLIDARIZAÇÃO. AF_11/2023</t>
  </si>
  <si>
    <t xml:space="preserve">EXECUÇÃO DE LONGARINA, PARA TIRANTES PROVISÓRIOS, COM PERFIL METÁLICO, INCLUINDO CUNHA E SOLIDARIZAÇÃO. AF_11/2023</t>
  </si>
  <si>
    <t xml:space="preserve">EXECUÇÃO DE PERFURAÇÃO PARA TIRANTE, COMPRIMENTO MAIOR OU IGUAL A 14 M E MENOR QUE 22 M, COM DIÂMETRO DE FURO DE 100 MM EXECUTADO COM HASTE E TUBOS DE REVESTIMENTO UTILIZANDO PERFURATRIZ SOBRE ESTEIRA. AF_11/2023</t>
  </si>
  <si>
    <t xml:space="preserve">EXECUÇÃO DE PERFURAÇÃO PARA TIRANTE, COMPRIMENTO MAIOR OU IGUAL A 14 M E MENOR QUE 22 M, COM DIÂMETRO DE FURO DE 100 MM EXECUTADO COM HASTE UTILIZANDO PERFURATRIZ MANUAL SOBRE BASE DE MONTAGEM. AF_11/2023</t>
  </si>
  <si>
    <t xml:space="preserve">EXECUÇÃO DE PERFURAÇÃO PARA TIRANTE, COMPRIMENTO MAIOR OU IGUAL A 14 M E MENOR QUE 22 M, COM DIÂMETRO DE FURO DE 100 MM EXECUTADO COM HASTE UTILIZANDO PERFURATRIZ SOBRE ESTEIRA. AF_11/2023</t>
  </si>
  <si>
    <t xml:space="preserve">EXECUÇÃO DE PERFURAÇÃO PARA TIRANTE, COMPRIMENTO MAIOR OU IGUAL A 14 M E MENOR QUE 22 M, COM DIÂMETRO DE FURO DE 150 MM EXECUTADO COM HASTE E TUBOS DE REVESTIMENTO UTILIZANDO PERFURATRIZ SOBRE ESTEIRA. AF_11/2023</t>
  </si>
  <si>
    <t xml:space="preserve">EXECUÇÃO DE PERFURAÇÃO PARA TIRANTE, COMPRIMENTO MAIOR OU IGUAL A 14 M E MENOR QUE 22 M, COM DIÂMETRO DE FURO DE 150 MM EXECUTADO COM HASTE UTILIZANDO PERFURATRIZ MANUAL SOBRE BASE DE MONTAGEM. AF_11/2023</t>
  </si>
  <si>
    <t xml:space="preserve">EXECUÇÃO DE PERFURAÇÃO PARA TIRANTE, COMPRIMENTO MAIOR OU IGUAL A 14 M E MENOR QUE 22 M, COM DIÂMETRO DE FURO DE 200 MM EXECUTADO COM HASTE E TUBOS DE REVESTIMENTO UTILIZANDO PERFURATRIZ SOBRE ESTEIRA. AF_11/2023</t>
  </si>
  <si>
    <t xml:space="preserve">EXECUÇÃO DE PERFURAÇÃO PARA TIRANTE, COMPRIMENTO MAIOR OU IGUAL A 14 M E MENOR QUE 22 M, COM DIÂMETRO DE FURO DE 200 MM EXECUTADO COM HASTE UTILIZANDO PERFURATRIZ MANUAL SOBRE BASE DE MONTAGEM. AF_11/2023</t>
  </si>
  <si>
    <t xml:space="preserve">EXECUÇÃO DE PERFURAÇÃO PARA TIRANTE, COMPRIMENTO MAIOR OU IGUAL A 14 M E MENOR QUE 22 M, COM DIÂMETRO DE FURO DE 200 MM EXECUTADO COM HASTE UTILIZANDO PERFURATRIZ SOBRE ESTEIRA. AF_11/2023</t>
  </si>
  <si>
    <t xml:space="preserve">EXECUÇÃO DE PERFURAÇÃO PARA TIRANTE, COMPRIMENTO MAIOR OU IGUAL A 22 M E MENOR QUE 30 M, COM DIÂMETRO DE FURO DE 100 MM EXECUTADO COM HASTE E TUBOS DE REVESTIMENTO UTILIZANDO PERFURATRIZ SOBRE ESTEIRA. AF_11/2023</t>
  </si>
  <si>
    <t xml:space="preserve">EXECUÇÃO DE PERFURAÇÃO PARA TIRANTE, COMPRIMENTO MAIOR OU IGUAL A 22 M E MENOR QUE 30 M, COM DIÂMETRO DE FURO DE 100 MM EXECUTADO COM HASTE UTILIZANDO PERFURATRIZ MANUAL SOBRE BASE DE MONTAGEM. AF_11/2023</t>
  </si>
  <si>
    <t xml:space="preserve">EXECUÇÃO DE PERFURAÇÃO PARA TIRANTE, COMPRIMENTO MAIOR OU IGUAL A 22 M E MENOR QUE 30 M, COM DIÂMETRO DE FURO DE 100 MM EXECUTADO COM HASTE UTILIZANDO PERFURATRIZ SOBRE ESTEIRA. AF_11/2023</t>
  </si>
  <si>
    <t xml:space="preserve">EXECUÇÃO DE PERFURAÇÃO PARA TIRANTE, COMPRIMENTO MAIOR OU IGUAL A 22 M E MENOR QUE 30 M, COM DIÂMETRO DE FURO DE 150 MM EXECUTADO COM HASTE E TUBOS DE REVESTIMENTO UTILIZANDO PERFURATRIZ SOBRE ESTEIRA. AF_11/2023</t>
  </si>
  <si>
    <t xml:space="preserve">EXECUÇÃO DE PERFURAÇÃO PARA TIRANTE, COMPRIMENTO MAIOR OU IGUAL A 22 M E MENOR QUE 30 M, COM DIÂMETRO DE FURO DE 150 MM EXECUTADO COM HASTE UTILIZANDO PERFURATRIZ MANUAL SOBRE BASE DE MONTAGEM. AF_11/2023</t>
  </si>
  <si>
    <t xml:space="preserve">EXECUÇÃO DE PERFURAÇÃO PARA TIRANTE, COMPRIMENTO MAIOR OU IGUAL A 22 M E MENOR QUE 30 M, COM DIÂMETRO DE FURO DE 200 MM EXECUTADO COM HASTE E TUBOS DE REVESTIMENTO UTILIZANDO PERFURATRIZ SOBRE ESTEIRA. AF_11/2023</t>
  </si>
  <si>
    <t xml:space="preserve">EXECUÇÃO DE PERFURAÇÃO PARA TIRANTE, COMPRIMENTO MAIOR OU IGUAL A 22 M E MENOR QUE 30 M, COM DIÂMETRO DE FURO DE 200 MM EXECUTADO COM HASTE UTILIZANDO PERFURATRIZ MANUAL SOBRE BASE DE MONTAGEM. AF_11/2023</t>
  </si>
  <si>
    <t xml:space="preserve">EXECUÇÃO DE PERFURAÇÃO PARA TIRANTE, COMPRIMENTO MAIOR OU IGUAL A 22 M E MENOR QUE 30 M, COM DIÂMETRO DE FURO DE 200 MM EXECUTADO COM HASTE UTILIZANDO PERFURATRIZ SOBRE ESTEIRA. AF_11/2023</t>
  </si>
  <si>
    <t xml:space="preserve">EXECUÇÃO DE PERFURAÇÃO PARA TIRANTE, COMPRIMENTO MAIOR OU IGUAL A 6 M E MENOR QUE 14 M, COM DIÂMETRO DE FURO DE 100 MM EXECUTADO COM HASTE E TUBOS DE REVESTIMENTO UTILIZANDO PERFURATRIZ SOBRE ESTEIRA. AF_11/2023</t>
  </si>
  <si>
    <t xml:space="preserve">EXECUÇÃO DE PERFURAÇÃO PARA TIRANTE, COMPRIMENTO MAIOR OU IGUAL A 6 M E MENOR QUE 14 M, COM DIÂMETRO DE FURO DE 100 MM EXECUTADO COM HASTE UTILIZANDO PERFURATRIZ MANUAL SOBRE BASE DE MONTAGEM. AF_11/2023</t>
  </si>
  <si>
    <t xml:space="preserve">EXECUÇÃO DE PERFURAÇÃO PARA TIRANTE, COMPRIMENTO MAIOR OU IGUAL A 6 M E MENOR QUE 14 M, COM DIÂMETRO DE FURO DE 100 MM EXECUTADO COM HASTE UTILIZANDO PERFURATRIZ SOBRE ESTEIRA. AF_11/2023</t>
  </si>
  <si>
    <t xml:space="preserve">EXECUÇÃO DE PERFURAÇÃO PARA TIRANTE, COMPRIMENTO MAIOR OU IGUAL A 6 M E MENOR QUE 14 M, COM DIÂMETRO DE FURO DE 150 MM EXECUTADO COM HASTE E TUBOS DE REVESTIMENTO UTILIZANDO PERFURATRIZ SOBRE ESTEIRA. AF_11/2023</t>
  </si>
  <si>
    <t xml:space="preserve">EXECUÇÃO DE PERFURAÇÃO PARA TIRANTE, COMPRIMENTO MAIOR OU IGUAL A 6 M E MENOR QUE 14 M, COM DIÂMETRO DE FURO DE 150 MM EXECUTADO COM HASTE UTILIZANDO PERFURATRIZ MANUAL SOBRE BASE DE MONTAGEM. AF_11/2023</t>
  </si>
  <si>
    <t xml:space="preserve">EXECUÇÃO DE PERFURAÇÃO PARA TIRANTE, COMPRIMENTO MAIOR OU IGUAL A 6 M E MENOR QUE 14 M, COM DIÂMETRO DE FURO DE 200 MM EXECUTADO COM HASTE E TUBOS DE REVESTIMENTO UTILIZANDO PERFURATRIZ SOBRE ESTEIRA. AF_11/2023</t>
  </si>
  <si>
    <t xml:space="preserve">EXECUÇÃO DE PERFURAÇÃO PARA TIRANTE, COMPRIMENTO MAIOR OU IGUAL A 6 M E MENOR QUE 14 M, COM DIÂMETRO DE FURO DE 200 MM EXECUTADO COM HASTE UTILIZANDO PERFURATRIZ MANUAL SOBRE BASE DE MONTAGEM. AF_11/2023</t>
  </si>
  <si>
    <t xml:space="preserve">EXECUÇÃO DE PERFURAÇÃO PARA TIRANTE, COMPRIMENTO MAIOR OU IGUAL A 6 M E MENOR QUE 14 M, COM DIÂMETRO DE FURO DE 200 MM EXECUTADO COM HASTE UTILIZANDO PERFURATRIZ SOBRE ESTEIRA. AF_11/2023</t>
  </si>
  <si>
    <t xml:space="preserve">EXECUÇÃO DE PROTEÇÃO DA CABEÇA DO TIRANTE COM USO DE FÔRMAS METÁLICAS, 50 UTILIZAÇÕES, E CONCRETO FCK =15 MPA. AF_11/2023</t>
  </si>
  <si>
    <t xml:space="preserve">PERFURAÇÃO DE CORTINA PRÉ-MOLDADA COM MARTELETE ROMPEDOR. AF_11/2023</t>
  </si>
  <si>
    <t xml:space="preserve">PERFURAÇÃO DE PAREDE DIAFRAGMA COM COROA DIAMANTADA DE DIÂMETRO DE 102 MM. AF_11/2023</t>
  </si>
  <si>
    <t xml:space="preserve">ACABAMENTOS PARA FORRO (MOLDURA DE GESSO). AF_08/2023</t>
  </si>
  <si>
    <t xml:space="preserve">ACABAMENTOS PARA FORRO (MOLDURA EM DRYWALL, COM LARGURA DE 15 CM). AF_08/2023_PS</t>
  </si>
  <si>
    <t xml:space="preserve">ACABAMENTOS PARA FORRO (RODA-FORRO EM MADEIRA PINUS). AF_08/2023</t>
  </si>
  <si>
    <t xml:space="preserve">ACABAMENTOS PARA FORRO (RODA-FORRO EM PERFIL METÁLICO E PLÁSTICO). AF_08/2023</t>
  </si>
  <si>
    <t xml:space="preserve">ACABAMENTOS PARA FORRO (SANCA DE GESSO, MONTADA NA OBRA). AF_08/2023_PS</t>
  </si>
  <si>
    <t xml:space="preserve">FORRO EM DRYWALL PARA AMBIENTES RESIDENCIAIS, INCLUSIVE ESTRUTURA UNIDIRECIONAL DE FIXAÇÃO. AF_08/2023_PS</t>
  </si>
  <si>
    <t xml:space="preserve">FORRO EM DRYWALL, PARA AMBIENTES COMERCIAIS, INCLUSIVE ESTRUTURA BIRECIONAL DE FIXAÇÃO. AF_08/2023_PS</t>
  </si>
  <si>
    <t xml:space="preserve">FORRO EM FIBRA MINERAL, PARA AMBIENTES COMERCIAIS, INCLUSIVE ESTRUTURA DE FIXAÇÃO. AF_08/2023_PS</t>
  </si>
  <si>
    <t xml:space="preserve">FORRO EM MADEIRA PINUS, PARA AMBIENTES RESIDENCIAIS E COMERCIAIS, INCLUSIVE ESTRUTURA BIDIRECIONAL DE FIXAÇÃO. AF_08/2023</t>
  </si>
  <si>
    <t xml:space="preserve">FORRO EM MADEIRA PINUS, PARA AMBIENTES RESIDENCIAIS, INCLUSIVE ESTRUTURA UNIDIRECIONAL DE FIXAÇÃO. AF_08/2023</t>
  </si>
  <si>
    <t xml:space="preserve">FORRO EM PLACAS DE GESSO, PARA AMBIENTES COMERCIAIS. AF_08/2023_PS</t>
  </si>
  <si>
    <t xml:space="preserve">FORRO EM PLACAS DE GESSO, PARA AMBIENTES RESIDENCIAIS. AF_08/2023_PS</t>
  </si>
  <si>
    <t xml:space="preserve">FORRO EM RÉGUAS DE PVC, FRISADO, PARA AMBIENTES COMERCIAIS, INCLUSIVE ESTRUTURA BIDIRECIONAL DE FIXAÇÃO. AF_08/2023_PS</t>
  </si>
  <si>
    <t xml:space="preserve">FORRO EM RÉGUAS DE PVC, FRISADO, PARA AMBIENTES RESIDENCIAIS, INCLUSIVE ESTRUTURA UNIDIRECIONAL DE FIXAÇÃO. AF_08/2023_PS</t>
  </si>
  <si>
    <t xml:space="preserve">FORRO EM RÉGUAS DE PVC, LISO, PARA AMBIENTES COMERCIAIS, INCLUSIVE ESTRUTURA BIDIRECIONAL DE FIXAÇÃO. AF_08/2023_PS</t>
  </si>
  <si>
    <t xml:space="preserve">FORRO EM RÉGUAS DE PVC, LISO, PARA AMBIENTES RESIDENCIAIS, INCLUSIVE ESTRUTURA UNIDIRECIONAL DE FIXAÇÃO. AF_08/2023_PS</t>
  </si>
  <si>
    <t xml:space="preserve">CAIXA ENTERRADA DISTRIBUIDORA DE VAZÃO (SUMIDOUROS MÚLTIPLOS), RETANGULAR, EM ALVENARIA COM BLOCOS DE CONCRETO, DIMENSÕES INTERNAS: 0,60 X 0,60 X H=0,50 M. AF_12/2020</t>
  </si>
  <si>
    <t xml:space="preserve">CAIXA ENTERRADA DISTRIBUIDORA DE VAZÃO (SUMIDOUROS MÚLTIPLOS), RETANGULAR, EM ALVENARIA COM TIJOLOS MACIÇOS, DIMENSÕES INTERNAS: 0,60 X 0,60 X H=0,50 M. AF_12/2020</t>
  </si>
  <si>
    <t xml:space="preserve">CAIXA ENTERRADA DISTRIBUIDORA DE VAZÃO (SUMIDOUROS MÚLTIPLOS), RETANGULAR, EM CONCRETO PRÉ-MOLDADO, DIMENSÕES INTERNAS: 0,60 X 0,60 X H=0,50 M. AF_12/2020</t>
  </si>
  <si>
    <t xml:space="preserve">FILTRO ANAERÓBIO CIRCULAR, EM CONCRETO PRÉ-MOLDADO, DIÂMETRO INTERNO = 1,10 M, ALTURA INTERNA = 1,50 M, VOLUME ÚTIL: 1140,4 L (PARA 5 CONTRIBUINTES). AF_12/2020</t>
  </si>
  <si>
    <t xml:space="preserve">FILTRO ANAERÓBIO CIRCULAR, EM CONCRETO PRÉ-MOLDADO, DIÂMETRO INTERNO = 1,88 M, ALTURA INTERNA = 1,50 M, VOLUME ÚTIL: 3331,1 L (PARA 19 CONTRIBUINTES). AF_12/2020</t>
  </si>
  <si>
    <t xml:space="preserve">FILTRO ANAERÓBIO CIRCULAR, EM CONCRETO PRÉ-MOLDADO, DIÂMETRO INTERNO = 2,38 M, ALTURA INTERNA = 1,50 M, VOLUME ÚTIL: 5338,6 L (PARA 34 CONTRIBUINTES). AF_12/2020</t>
  </si>
  <si>
    <t xml:space="preserve">FILTRO ANAERÓBIO CIRCULAR, EM CONCRETO PRÉ-MOLDADO, DIÂMETRO INTERNO = 2,88 M, ALTURA INTERNA = 1,50 M, VOLUME ÚTIL: 7817,3 L (PARA 75 CONTRIBUINTES). AF_12/2020</t>
  </si>
  <si>
    <t xml:space="preserve">FILTRO ANAERÓBIO RETANGULAR, EM ALVENARIA COM BLOCOS DE CONCRETO, DIMENSÕES INTERNAS: 0,8 X 1,2 X H=1,67 M, VOLUME ÚTIL: 1152 L (PARA 5 CONTRIBUINTES). AF_12/2020</t>
  </si>
  <si>
    <t xml:space="preserve">FILTRO ANAERÓBIO RETANGULAR, EM ALVENARIA COM BLOCOS DE CONCRETO, DIMENSÕES INTERNAS: 1,2 X 1,8 X H=1,67 M, VOLUME ÚTIL: 2592 L (PARA 13 CONTRIBUINTES). AF_12/2020</t>
  </si>
  <si>
    <t xml:space="preserve">FILTRO ANAERÓBIO RETANGULAR, EM ALVENARIA COM BLOCOS DE CONCRETO, DIMENSÕES INTERNAS: 1,4 X 3,0 X H=1,67 M, VOLUME ÚTIL: 5040 L (PARA 32 CONTRIBUINTES). AF_12/2020</t>
  </si>
  <si>
    <t xml:space="preserve">FILTRO ANAERÓBIO RETANGULAR, EM ALVENARIA COM BLOCOS DE CONCRETO, DIMENSÕES INTERNAS: 1,4 X 4,2 X H=1,67 M, VOLUME ÚTIL: 7056 L (PARA 67 CONTRIBUINTES). AF_12/2020</t>
  </si>
  <si>
    <t xml:space="preserve">FILTRO ANAERÓBIO RETANGULAR, EM ALVENARIA COM BLOCOS DE CONCRETO, DIMENSÕES INTERNAS: 1,6 X 4,6 X H=1,67 M, VOLUME ÚTIL: 8832 L (PARA 84 CONTRIBUINTES). AF_12/2020</t>
  </si>
  <si>
    <t xml:space="preserve">FILTRO ANAERÓBIO RETANGULAR, EM ALVENARIA COM BLOCOS DE CONCRETO, DIMENSÕES INTERNAS: 1,6 X 5,6 X H=1,67 M, VOLUME ÚTIL: 10752 L (PARA 103 CONTRIBUINTES). AF_12/2020</t>
  </si>
  <si>
    <t xml:space="preserve">FILTRO ANAERÓBIO RETANGULAR, EM ALVENARIA COM TIJOLOS CERÂMICOS MACIÇOS, DIMENSÕES INTERNAS: 0,8 X 1,2 X H=1,67 M, VOLUME ÚTIL: 1152 L (PARA 5 CONTRIBUINTES). AF_12/2020</t>
  </si>
  <si>
    <t xml:space="preserve">FILTRO ANAERÓBIO RETANGULAR, EM ALVENARIA COM TIJOLOS CERÂMICOS MACIÇOS, DIMENSÕES INTERNAS: 1,2 X 1,8 X H=1,67 M, VOLUME ÚTIL: 2592 L (PARA 13 CONTRIBUINTES). AF_12/2020</t>
  </si>
  <si>
    <t xml:space="preserve">FILTRO ANAERÓBIO RETANGULAR, EM ALVENARIA COM TIJOLOS CERÂMICOS MACIÇOS, DIMENSÕES INTERNAS: 1,4 X 3,0 X H=1,67 M, VOLUME ÚTIL: 5040 L (PARA 32 CONTRIBUINTES). AF_12/2020</t>
  </si>
  <si>
    <t xml:space="preserve">FILTRO ANAERÓBIO RETANGULAR, EM ALVENARIA COM TIJOLOS CERÂMICOS MACIÇOS, DIMENSÕES INTERNAS: 1,4 X 4,2 X H=1,67 M, VOLUME ÚTIL: 7056 L (PARA 67 CONTRIBUINTES). AF_12/2020</t>
  </si>
  <si>
    <t xml:space="preserve">FILTRO ANAERÓBIO RETANGULAR, EM ALVENARIA COM TIJOLOS CERÂMICOS MACIÇOS, DIMENSÕES INTERNAS: 1,6 X 4,6 X H=1,67 M, VOLUME ÚTIL: 8832 L (PARA 84 CONTRIBUINTES). AF_12/2020</t>
  </si>
  <si>
    <t xml:space="preserve">FILTRO ANAERÓBIO RETANGULAR, EM ALVENARIA COM TIJOLOS CERÂMICOS MACIÇOS, DIMENSÕES INTERNAS: 1,6 X 5,6 X H=1,67 M, VOLUME ÚTIL: 10752 L (PARA 103 CONTRIBUINTES). AF_12/2020</t>
  </si>
  <si>
    <t xml:space="preserve">SUMIDOURO CIRCULAR, EM CONCRETO PRÉ-MOLDADO, DIÂMETRO INTERNO = 1,88 M, ALTURA INTERNA = 2,00 M, ÁREA DE INFILTRAÇÃO: 13,1 M² (PARA 5 CONTRIBUINTES). AF_12/2020</t>
  </si>
  <si>
    <t xml:space="preserve">SUMIDOURO CIRCULAR, EM CONCRETO PRÉ-MOLDADO, DIÂMETRO INTERNO = 2,38 M, ALTURA INTERNA = 2,50 M, ÁREA DE INFILTRAÇÃO: 21,3 M² (PARA 8 CONTRIBUINTES). AF_12/2020</t>
  </si>
  <si>
    <t xml:space="preserve">SUMIDOURO CIRCULAR, EM CONCRETO PRÉ-MOLDADO, DIÂMETRO INTERNO = 2,38 M, ALTURA INTERNA = 3,0 M, ÁREA DE INFILTRAÇÃO: 25 M² (PARA 10 CONTRIBUINTES). AF_12/2020</t>
  </si>
  <si>
    <t xml:space="preserve">SUMIDOURO CIRCULAR, EM CONCRETO PRÉ-MOLDADO, DIÂMETRO INTERNO = 2,88 M, ALTURA INTERNA = 3,0 M, ÁREA DE INFILTRAÇÃO: 31,4 M² (PARA 12 CONTRIBUINTES). AF_12/2020</t>
  </si>
  <si>
    <t xml:space="preserve">SUMIDOURO RETANGULAR, EM ALVENARIA COM BLOCOS DE CONCRETO, DIMENSÕES INTERNAS: 0,8 X 1,4 X H=3,0 M, ÁREA DE INFILTRAÇÃO: 13,2 M² (PARA 5 CONTRIBUINTES). AF_12/2020</t>
  </si>
  <si>
    <t xml:space="preserve">SUMIDOURO RETANGULAR, EM ALVENARIA COM BLOCOS DE CONCRETO, DIMENSÕES INTERNAS: 1,0 X 3,0 X H=3,0 M, ÁREA DE INFILTRAÇÃO: 25 M² (PARA 10 CONTRIBUINTES). AF_12/2020</t>
  </si>
  <si>
    <t xml:space="preserve">SUMIDOURO RETANGULAR, EM ALVENARIA COM BLOCOS DE CONCRETO, DIMENSÕES INTERNAS: 1,6 X 3,4 X H=3,0 M, ÁREA DE INFILTRAÇÃO: 32,9 M² (PARA 13 CONTRIBUINTES). . AF_12/2020</t>
  </si>
  <si>
    <t xml:space="preserve">SUMIDOURO RETANGULAR, EM ALVENARIA COM BLOCOS DE CONCRETO, DIMENSÕES INTERNAS: 1,6 X 5,8 X H=3,0 M, ÁREA DE INFILTRAÇÃO: 50 M² (PARA 20 CONTRIBUINTES). . AF_12/2020</t>
  </si>
  <si>
    <t xml:space="preserve">SUMIDOURO RETANGULAR, EM ALVENARIA COM TIJOLOS CERÂMICOS MACIÇOS, DIMENSÕES INTERNAS: 0,8 X 1,4 X H=3,0 M, ÁREA DE INFILTRAÇÃO: 13,2 M² (PARA 5 CONTRIBUINTES). AF_12/2020</t>
  </si>
  <si>
    <t xml:space="preserve">SUMIDOURO RETANGULAR, EM ALVENARIA COM TIJOLOS CERÂMICOS MACIÇOS, DIMENSÕES INTERNAS: 1,0 X 3,0 X H=3,0 M, ÁREA DE INFILTRAÇÃO: 25 M² (PARA 10 CONTRIBUINTES). AF_12/2020</t>
  </si>
  <si>
    <t xml:space="preserve">SUMIDOURO RETANGULAR, EM ALVENARIA COM TIJOLOS CERÂMICOS MACIÇOS, DIMENSÕES INTERNAS: 1,6 X 3,4 X H=3,0 M, ÁREA DE INFILTRAÇÃO: 32,9 M² (PARA 13 CONTRIBUINTES). AF_12/2020</t>
  </si>
  <si>
    <t xml:space="preserve">SUMIDOURO RETANGULAR, EM ALVENARIA COM TIJOLOS CERÂMICOS MACIÇOS, DIMENSÕES INTERNAS: 1,6 X 5,8 X H=3,0 M, ÁREA DE INFILTRAÇÃO: 50 M² (PARA 20 CONTRIBUINTES). AF_12/2020</t>
  </si>
  <si>
    <t xml:space="preserve">TANQUE SÉPTICO CIRCULAR, EM CONCRETO PRÉ-MOLDADO, DIÂMETRO INTERNO = 1,10 M, ALTURA INTERNA = 2,50 M, VOLUME ÚTIL: 2138,2 L (PARA 5 CONTRIBUINTES). AF_12/2020</t>
  </si>
  <si>
    <t xml:space="preserve">TANQUE SÉPTICO CIRCULAR, EM CONCRETO PRÉ-MOLDADO, DIÂMETRO INTERNO = 1,40 M, ALTURA INTERNA = 2,50 M, VOLUME ÚTIL: 3463,6 L (PARA 13 CONTRIBUINTES). AF_12/2020</t>
  </si>
  <si>
    <t xml:space="preserve">TANQUE SÉPTICO CIRCULAR, EM CONCRETO PRÉ-MOLDADO, DIÂMETRO INTERNO = 1,88 M, ALTURA INTERNA = 2,50 M, VOLUME ÚTIL: 6245,8 L (PARA 32 CONTRIBUINTES). AF_12/2020</t>
  </si>
  <si>
    <t xml:space="preserve">TANQUE SÉPTICO CIRCULAR, EM CONCRETO PRÉ-MOLDADO, DIÂMETRO INTERNO = 2,38 M, ALTURA INTERNA = 2,50 M, VOLUME ÚTIL: 10009,8 L (PARA 69 CONTRIBUINTES). AF_12/2020</t>
  </si>
  <si>
    <t xml:space="preserve">TANQUE SÉPTICO CIRCULAR, EM CONCRETO PRÉ-MOLDADO, DIÂMETRO INTERNO = 2,38 M, ALTURA INTERNA = 3,0 M, VOLUME ÚTIL: 12234,2 L (PARA 86 CONTRIBUINTES). AF_12/2020</t>
  </si>
  <si>
    <t xml:space="preserve">TANQUE SÉPTICO CIRCULAR, EM CONCRETO PRÉ-MOLDADO, DIÂMETRO INTERNO = 2,88 M, ALTURA INTERNA = 2,50 M, VOLUME ÚTIL: 14657,4 L (PARA 105 CONTRIBUINTES). AF_12/2020</t>
  </si>
  <si>
    <t xml:space="preserve">TANQUE SÉPTICO RETANGULAR, EM ALVENARIA COM BLOCOS DE CONCRETO, DIMENSÕES INTERNAS: 1,0 X 2,0 X H=1,4 M, VOLUME ÚTIL: 2000 L (PARA 5 CONTRIBUINTES). AF_12/2020</t>
  </si>
  <si>
    <t xml:space="preserve">TANQUE SÉPTICO RETANGULAR, EM ALVENARIA COM BLOCOS DE CONCRETO, DIMENSÕES INTERNAS: 1,2 X 2,4 X H=1,6 M, VOLUME ÚTIL: 3456 L (PARA 13 CONTRIBUINTES). AF_12/2020</t>
  </si>
  <si>
    <t xml:space="preserve">TANQUE SÉPTICO RETANGULAR, EM ALVENARIA COM BLOCOS DE CONCRETO, DIMENSÕES INTERNAS: 1,4 X 3,2 X H=1,8 M, VOLUME ÚTIL: 6272 L (PARA 32 CONTRIBUINTES). AF_12/2020</t>
  </si>
  <si>
    <t xml:space="preserve">TANQUE SÉPTICO RETANGULAR, EM ALVENARIA COM BLOCOS DE CONCRETO, DIMENSÕES INTERNAS: 1,6 X 4,4 X H=1,8 M, VOLUME ÚTIL: 9856 L (PARA 68 CONTRIBUINTES). AF_12/2020</t>
  </si>
  <si>
    <t xml:space="preserve">TANQUE SÉPTICO RETANGULAR, EM ALVENARIA COM BLOCOS DE CONCRETO, DIMENSÕES INTERNAS: 1,6 X 4,6 X H=2,4 M, VOLUME ÚTIL: 14720 L (PARA 105 CONTRIBUINTES). AF_12/2020</t>
  </si>
  <si>
    <t xml:space="preserve">TANQUE SÉPTICO RETANGULAR, EM ALVENARIA COM BLOCOS DE CONCRETO, DIMENSÕES INTERNAS: 1,6 X 4,8 X H=2,0 M, VOLUME ÚTIL: 12288 L (PARA 86 CONTRIBUINTES). AF_12/2020</t>
  </si>
  <si>
    <t xml:space="preserve">TANQUE SÉPTICO RETANGULAR, EM ALVENARIA COM TIJOLOS CERÂMICOS MACIÇOS, DIMENSÕES INTERNAS: 1,0 X 2,0 X H=1,4 M, VOLUME ÚTIL: 2000 L (PARA 5 CONTRIBUINTES). AF_12/2020</t>
  </si>
  <si>
    <t xml:space="preserve">TANQUE SÉPTICO RETANGULAR, EM ALVENARIA COM TIJOLOS CERÂMICOS MACIÇOS, DIMENSÕES INTERNAS: 1,2 X 2,4 X H=1,6 M, VOLUME ÚTIL: 3456 L (PARA 13 CONTRIBUINTES). AF_12/2020</t>
  </si>
  <si>
    <t xml:space="preserve">TANQUE SÉPTICO RETANGULAR, EM ALVENARIA COM TIJOLOS CERÂMICOS MACIÇOS, DIMENSÕES INTERNAS: 1,4 X 3,2 X H=1,8 M, VOLUME ÚTIL: 6272 L (PARA 32 CONTRIBUINTES). AF_12/2020</t>
  </si>
  <si>
    <t xml:space="preserve">TANQUE SÉPTICO RETANGULAR, EM ALVENARIA COM TIJOLOS CERÂMICOS MACIÇOS, DIMENSÕES INTERNAS: 1,6 X 4,4 X H=1,8 M, VOLUME ÚTIL: 9856 L (PARA 68 CONTRIBUINTES). AF_12/2020</t>
  </si>
  <si>
    <t xml:space="preserve">TANQUE SÉPTICO RETANGULAR, EM ALVENARIA COM TIJOLOS CERÂMICOS MACIÇOS, DIMENSÕES INTERNAS: 1,6 X 4,6 X H=2,4 M, VOLUME ÚTIL: 14720 L (PARA 105 CONTRIBUINTES). AF_12/2020</t>
  </si>
  <si>
    <t xml:space="preserve">TANQUE SÉPTICO RETANGULAR, EM ALVENARIA COM TIJOLOS CERÂMICOS MACIÇOS, DIMENSÕES INTERNAS: 1,6 X 4,8 X H=2,0 M, VOLUME ÚTIL: 12288 L (PARA 86 CONTRIBUINTES). AF_12/2020</t>
  </si>
  <si>
    <t xml:space="preserve">ARMAÇÃO DE BLOCO E SAPATA UTILIZANDO AÇO CA-50 DE 25 MM - MONTAGEM. AF_01/2024</t>
  </si>
  <si>
    <t xml:space="preserve">ARMAÇÃO DE BLOCO UTILIZANDO AÇO CA-50 DE 10 MM - MONTAGEM. AF_01/2024</t>
  </si>
  <si>
    <t xml:space="preserve">ARMAÇÃO DE BLOCO UTILIZANDO AÇO CA-50 DE 6,3 MM - MONTAGEM. AF_01/2024</t>
  </si>
  <si>
    <t xml:space="preserve">ARMAÇÃO DE BLOCO UTILIZANDO AÇO CA-50 DE 8 MM - MONTAGEM. AF_01/2024</t>
  </si>
  <si>
    <t xml:space="preserve">ARMAÇÃO DE BLOCO UTILIZANDO AÇO CA-60 DE 5 MM - MONTAGEM. AF_01/2024</t>
  </si>
  <si>
    <t xml:space="preserve">ARMAÇÃO DE BLOCO, SAPATA ISOLADA E SAPATA CORRIDA UTILIZANDO AÇO CA-50 DE 20 MM - MONTAGEM. AF_01/2024</t>
  </si>
  <si>
    <t xml:space="preserve">ARMAÇÃO DE BLOCO, SAPATA ISOLADA, VIGA BALDRAME E SAPATA CORRIDA UTILIZANDO AÇO CA-50 DE 12,5 MM - MONTAGEM. AF_01/2024</t>
  </si>
  <si>
    <t xml:space="preserve">ARMAÇÃO DE BLOCO, SAPATA ISOLADA, VIGA BALDRAME E SAPATA CORRIDA UTILIZANDO AÇO CA-50 DE 16 MM - MONTAGEM. AF_01/2024</t>
  </si>
  <si>
    <t xml:space="preserve">ARMAÇÃO DE SAPATA ISOLADA, VIGA BALDRAME E SAPATA CORRIDA UTILIZANDO AÇO CA-50 DE 10 MM - MONTAGEM. AF_01/2024</t>
  </si>
  <si>
    <t xml:space="preserve">ARMAÇÃO DE SAPATA ISOLADA, VIGA BALDRAME E SAPATA CORRIDA UTILIZANDO AÇO CA-50 DE 6,3 MM - MONTAGEM. AF_01/2024</t>
  </si>
  <si>
    <t xml:space="preserve">ARMAÇÃO DE SAPATA ISOLADA, VIGA BALDRAME E SAPATA CORRIDA UTILIZANDO AÇO CA-50 DE 8 MM - MONTAGEM. AF_01/2024</t>
  </si>
  <si>
    <t xml:space="preserve">ARMAÇÃO DE SAPATA ISOLADA, VIGA BALDRAME E SAPATA CORRIDA UTILIZANDO AÇO CA-60 DE 5 MM - MONTAGEM. AF_01/2024</t>
  </si>
  <si>
    <t xml:space="preserve">CONCRETAGEM DE BLOCO DE COROAMENTO OU VIGA BALDRAME, FCK 30 MPA, COM USO DE BOMBA - LANÇAMENTO, ADENSAMENTO E ACABAMENTO. AF_01/2024</t>
  </si>
  <si>
    <t xml:space="preserve">CONCRETAGEM DE BLOCO DE COROAMENTO OU VIGA BALDRAME, FCK 30 MPA, COM USO DE JERICA - LANÇAMENTO, ADENSAMENTO E ACABAMENTO. AF_01/2024</t>
  </si>
  <si>
    <t xml:space="preserve">CONCRETAGEM DE SAPATA CORRIDA, FCK 30 MPA, COM USO DE BOMBA - LANÇAMENTO, ADENSAMENTO E ACABAMENTO. AF_01/2024</t>
  </si>
  <si>
    <t xml:space="preserve">CONCRETAGEM DE SAPATA CORRIDA, FCK 30 MPA, COM USO DE JERICA - LANÇAMENTO, ADENSAMENTO E ACABAMENTO. AF_01/2024</t>
  </si>
  <si>
    <t xml:space="preserve">CONCRETAGEM DE SAPATA, FCK 30 MPA, COM USO DE BOMBA - LANÇAMENTO, ADENSAMENTO E ACABAMENTO. AF_01/2024</t>
  </si>
  <si>
    <t xml:space="preserve">CONCRETAGEM DE SAPATA, FCK 30 MPA, COM USO DE JERICA - LANÇAMENTO, ADENSAMENTO E ACABAMENTO. AF_01/2024</t>
  </si>
  <si>
    <t xml:space="preserve">ESCAVAÇÃO MANUAL PARA BLOCO DE COROAMENTO OU SAPATA (INCLUINDO ESCAVAÇÃO PARA COLOCAÇÃO DE FÔRMAS). AF_01/2024</t>
  </si>
  <si>
    <t xml:space="preserve">ESCAVAÇÃO MANUAL PARA BLOCO DE COROAMENTO OU SAPATA (SEM ESCAVAÇÃO PARA COLOCAÇÃO DE FÔRMAS). AF_01/2024</t>
  </si>
  <si>
    <t xml:space="preserve">ESCAVAÇÃO MANUAL PARA VIGA BALDRAME OU SAPATA CORRIDA (INCLUINDO ESCAVAÇÃO PARA COLOCAÇÃO DE FÔRMAS). AF_01/2024</t>
  </si>
  <si>
    <t xml:space="preserve">ESCAVAÇÃO MANUAL PARA VIGA BALDRAME OU SAPATA CORRIDA (SEM ESCAVAÇÃO PARA COLOCAÇÃO DE FÔRMAS). AF_01/2024</t>
  </si>
  <si>
    <t xml:space="preserve">ESCAVAÇÃO MECANIZADA PARA BLOCO DE COROAMENTO OU SAPATA COM RETROESCAVADEIRA (INCLUINDO ESCAVAÇÃO PARA COLOCAÇÃO DE FÔRMAS). AF_01/2024</t>
  </si>
  <si>
    <t xml:space="preserve">ESCAVAÇÃO MECANIZADA PARA BLOCO DE COROAMENTO OU SAPATA COM RETROESCAVADEIRA (SEM ESCAVAÇÃO PARA COLOCAÇÃO DE FÔRMAS). AF_01/2024</t>
  </si>
  <si>
    <t xml:space="preserve">ESCAVAÇÃO MECANIZADA PARA VIGA BALDRAME OU SAPATA CORRIDA COM MINI-ESCAVADEIRA (INCLUINDO ESCAVAÇÃO PARA COLOCAÇÃO DE FÔRMAS). AF_01/2024</t>
  </si>
  <si>
    <t xml:space="preserve">ESCAVAÇÃO MECANIZADA PARA VIGA BALDRAME OU SAPATA CORRIDA COM MINI-ESCAVADEIRA (SEM ESCAVAÇÃO PARA COLOCAÇÃO DE FÔRMAS). AF_01/2024</t>
  </si>
  <si>
    <t xml:space="preserve">FABRICAÇÃO, MONTAGEM E DESMONTAGEM DE FÔRMA PARA BLOCO DE COROAMENTO, EM CHAPA DE MADEIRA COMPENSADA RESINADA, E=17 MM, 2 UTILIZAÇÕES. AF_01/2024</t>
  </si>
  <si>
    <t xml:space="preserve">FABRICAÇÃO, MONTAGEM E DESMONTAGEM DE FÔRMA PARA BLOCO DE COROAMENTO, EM CHAPA DE MADEIRA COMPENSADA RESINADA, E=17 MM, 4 UTILIZAÇÕES. AF_01/2024</t>
  </si>
  <si>
    <t xml:space="preserve">FABRICAÇÃO, MONTAGEM E DESMONTAGEM DE FÔRMA PARA BLOCO DE COROAMENTO, EM MADEIRA SERRADA, E=25 MM, 1 UTILIZAÇÃO. AF_01/2024</t>
  </si>
  <si>
    <t xml:space="preserve">FABRICAÇÃO, MONTAGEM E DESMONTAGEM DE FÔRMA PARA BLOCO DE COROAMENTO, EM MADEIRA SERRADA, E=25 MM, 2 UTILIZAÇÕES. AF_01/2024</t>
  </si>
  <si>
    <t xml:space="preserve">FABRICAÇÃO, MONTAGEM E DESMONTAGEM DE FÔRMA PARA BLOCO DE COROAMENTO, EM MADEIRA SERRADA, E=25 MM, 4 UTILIZAÇÕES. AF_01/2024</t>
  </si>
  <si>
    <t xml:space="preserve">FABRICAÇÃO, MONTAGEM E DESMONTAGEM DE FÔRMA PARA SAPATA CORRIDA, EM CHAPA DE MADEIRA COMPENSADA RESINADA, E=17 MM, 2 UTILIZAÇÕES. AF_01/2024</t>
  </si>
  <si>
    <t xml:space="preserve">FABRICAÇÃO, MONTAGEM E DESMONTAGEM DE FÔRMA PARA SAPATA CORRIDA, EM CHAPA DE MADEIRA COMPENSADA RESINADA, E=17 MM, 4 UTILIZAÇÕES. AF_01/2024</t>
  </si>
  <si>
    <t xml:space="preserve">FABRICAÇÃO, MONTAGEM E DESMONTAGEM DE FÔRMA PARA SAPATA CORRIDA, EM MADEIRA SERRADA, E=25 MM, 1 UTILIZAÇÃO. AF_01/2024</t>
  </si>
  <si>
    <t xml:space="preserve">FABRICAÇÃO, MONTAGEM E DESMONTAGEM DE FÔRMA PARA SAPATA CORRIDA, EM MADEIRA SERRADA, E=25 MM, 2 UTILIZAÇÕES. AF_01/2024</t>
  </si>
  <si>
    <t xml:space="preserve">FABRICAÇÃO, MONTAGEM E DESMONTAGEM DE FÔRMA PARA SAPATA CORRIDA, EM MADEIRA SERRADA, E=25 MM, 4 UTILIZAÇÕES. AF_01/2024</t>
  </si>
  <si>
    <t xml:space="preserve">FABRICAÇÃO, MONTAGEM E DESMONTAGEM DE FÔRMA PARA SAPATA, EM CHAPA DE MADEIRA COMPENSADA RESINADA, E=17 MM, 2 UTILIZAÇÕES. AF_01/2024</t>
  </si>
  <si>
    <t xml:space="preserve">FABRICAÇÃO, MONTAGEM E DESMONTAGEM DE FÔRMA PARA SAPATA, EM CHAPA DE MADEIRA COMPENSADA RESINADA, E=17 MM, 4 UTILIZAÇÕES. AF_01/2024</t>
  </si>
  <si>
    <t xml:space="preserve">FABRICAÇÃO, MONTAGEM E DESMONTAGEM DE FÔRMA PARA SAPATA, EM MADEIRA SERRADA, E=25 MM, 1 UTILIZAÇÃO. AF_01/2024</t>
  </si>
  <si>
    <t xml:space="preserve">FABRICAÇÃO, MONTAGEM E DESMONTAGEM DE FÔRMA PARA SAPATA, EM MADEIRA SERRADA, E=25 MM, 2 UTILIZAÇÕES. AF_01/2024</t>
  </si>
  <si>
    <t xml:space="preserve">FABRICAÇÃO, MONTAGEM E DESMONTAGEM DE FÔRMA PARA SAPATA, EM MADEIRA SERRADA, E=25 MM, 4 UTILIZAÇÕES. AF_01/2024</t>
  </si>
  <si>
    <t xml:space="preserve">FABRICAÇÃO, MONTAGEM E DESMONTAGEM DE FÔRMA PARA VIGA BALDRAME, EM CHAPA DE MADEIRA COMPENSADA RESINADA, E=17 MM, 2 UTILIZAÇÕES. AF_01/2024</t>
  </si>
  <si>
    <t xml:space="preserve">FABRICAÇÃO, MONTAGEM E DESMONTAGEM DE FÔRMA PARA VIGA BALDRAME, EM CHAPA DE MADEIRA COMPENSADA RESINADA, E=17 MM, 4 UTILIZAÇÕES. AF_01/2024</t>
  </si>
  <si>
    <t xml:space="preserve">FABRICAÇÃO, MONTAGEM E DESMONTAGEM DE FÔRMA PARA VIGA BALDRAME, EM MADEIRA SERRADA, E=25 MM, 1 UTILIZAÇÃO. AF_01/2024</t>
  </si>
  <si>
    <t xml:space="preserve">FABRICAÇÃO, MONTAGEM E DESMONTAGEM DE FÔRMA PARA VIGA BALDRAME, EM MADEIRA SERRADA, E=25 MM, 2 UTILIZAÇÕES. AF_01/2024</t>
  </si>
  <si>
    <t xml:space="preserve">FABRICAÇÃO, MONTAGEM E DESMONTAGEM DE FÔRMA PARA VIGA BALDRAME, EM MADEIRA SERRADA, E=25 MM, 4 UTILIZAÇÕES. AF_01/2024</t>
  </si>
  <si>
    <t xml:space="preserve">ESCORAMENTO DE FÔRMAS DE LAJE EM MADEIRA NÃO APARELHADA, PÉ-DIREITO DUPLO, INCLUSO TRAVAMENTO, 4 UTILIZAÇÕES. AF_09/2020</t>
  </si>
  <si>
    <t xml:space="preserve">ESCORAMENTO DE FÔRMAS DE LAJE EM MADEIRA NÃO APARELHADA, PÉ-DIREITO SIMPLES, INCLUSO TRAVAMENTO, 4 UTILIZAÇÕES. AF_09/2020</t>
  </si>
  <si>
    <t xml:space="preserve">FABRICAÇÃO DE ESCORAS DE VIGA DO TIPO GARFO, EM MADEIRA. AF_09/2020</t>
  </si>
  <si>
    <t xml:space="preserve">FABRICAÇÃO DE ESCORAS DO TIPO PONTALETE, EM MADEIRA, PARA PÉ-DIREITO DUPLO. AF_09/2020</t>
  </si>
  <si>
    <t xml:space="preserve">FABRICAÇÃO DE ESCORAS DO TIPO PONTALETE, EM MADEIRA, PARA PÉ-DIREITO SIMPLES. AF_09/2020</t>
  </si>
  <si>
    <t xml:space="preserve">FABRICAÇÃO DE FÔRMA PARA LAJES, EM CHAPA DE MADEIRA COMPENSADA PLASTIFICADA, E = 18 MM. AF_09/2020</t>
  </si>
  <si>
    <t xml:space="preserve">FABRICAÇÃO DE FÔRMA PARA LAJES, EM CHAPA DE MADEIRA COMPENSADA RESINADA, E = 17 MM. AF_09/2020</t>
  </si>
  <si>
    <t xml:space="preserve">FABRICAÇÃO DE FÔRMA PARA LAJES, EM MADEIRA SERRADA, E=25 MM. AF_09/2020</t>
  </si>
  <si>
    <t xml:space="preserve">FABRICAÇÃO DE FÔRMA PARA PILARES E ESTRUTURAS SIMILARES, EM CHAPA DE MADEIRA COMPENSADA PLASTIFICADA, E = 18 MM. AF_09/2020</t>
  </si>
  <si>
    <t xml:space="preserve">FABRICAÇÃO DE FÔRMA PARA PILARES E ESTRUTURAS SIMILARES, EM CHAPA DE MADEIRA COMPENSADA RESINADA, E = 17 MM. AF_09/2020</t>
  </si>
  <si>
    <t xml:space="preserve">FABRICAÇÃO DE FÔRMA PARA PILARES E ESTRUTURAS SIMILARES, EM MADEIRA SERRADA, E=25 MM. AF_09/2020</t>
  </si>
  <si>
    <t xml:space="preserve">FABRICAÇÃO DE FÔRMA PARA VIGAS, COM MADEIRA SERRADA, E = 25 MM. AF_09/2020</t>
  </si>
  <si>
    <t xml:space="preserve">FABRICAÇÃO DE FÔRMA PARA VIGAS, EM CHAPA DE MADEIRA COMPENSADA PLASTIFICADA, E = 18 MM. AF_09/2020</t>
  </si>
  <si>
    <t xml:space="preserve">FABRICAÇÃO DE FÔRMA PARA VIGAS, EM CHAPA DE MADEIRA COMPENSADA RESINADA, E = 17 MM. AF_09/2020</t>
  </si>
  <si>
    <t xml:space="preserve">MONTAGEM E DESMONTAGEM DE FÔRMA DE LAJE MACIÇA, PÉ-DIREITO DUPLO, EM CHAPA DE MADEIRA COMPENSADA PLASTIFICADA, 10 UTILIZAÇÕES. AF_09/2020</t>
  </si>
  <si>
    <t xml:space="preserve">MONTAGEM E DESMONTAGEM DE FÔRMA DE LAJE MACIÇA, PÉ-DIREITO DUPLO, EM CHAPA DE MADEIRA COMPENSADA PLASTIFICADA, 12 UTILIZAÇÕES. AF_09/2020</t>
  </si>
  <si>
    <t xml:space="preserve">MONTAGEM E DESMONTAGEM DE FÔRMA DE LAJE MACIÇA, PÉ-DIREITO DUPLO, EM CHAPA DE MADEIRA COMPENSADA PLASTIFICADA, 14 UTILIZAÇÕES. AF_09/2020</t>
  </si>
  <si>
    <t xml:space="preserve">MONTAGEM E DESMONTAGEM DE FÔRMA DE LAJE MACIÇA, PÉ-DIREITO DUPLO, EM CHAPA DE MADEIRA COMPENSADA PLASTIFICADA, 18 UTILIZAÇÕES. AF_09/2020</t>
  </si>
  <si>
    <t xml:space="preserve">MONTAGEM E DESMONTAGEM DE FÔRMA DE LAJE MACIÇA, PÉ-DIREITO DUPLO, EM CHAPA DE MADEIRA COMPENSADA RESINADA, 2 UTILIZAÇÕES. AF_09/2020</t>
  </si>
  <si>
    <t xml:space="preserve">MONTAGEM E DESMONTAGEM DE FÔRMA DE LAJE MACIÇA, PÉ-DIREITO DUPLO, EM CHAPA DE MADEIRA COMPENSADA RESINADA, 4 UTILIZAÇÕES. AF_09/2020</t>
  </si>
  <si>
    <t xml:space="preserve">MONTAGEM E DESMONTAGEM DE FÔRMA DE LAJE MACIÇA, PÉ-DIREITO DUPLO, EM CHAPA DE MADEIRA COMPENSADA RESINADA, 6 UTILIZAÇÕES. AF_09/2020</t>
  </si>
  <si>
    <t xml:space="preserve">MONTAGEM E DESMONTAGEM DE FÔRMA DE LAJE MACIÇA, PÉ-DIREITO DUPLO, EM CHAPA DE MADEIRA COMPENSADA RESINADA, 8 UTILIZAÇÕES. AF_09/2020</t>
  </si>
  <si>
    <t xml:space="preserve">MONTAGEM E DESMONTAGEM DE FÔRMA DE LAJE MACIÇA, PÉ-DIREITO SIMPLES, EM CHAPA DE MADEIRA COMPENSADA PLASTIFICADA, 10 UTILIZAÇÕES. AF_09/2020</t>
  </si>
  <si>
    <t xml:space="preserve">MONTAGEM E DESMONTAGEM DE FÔRMA DE LAJE MACIÇA, PÉ-DIREITO SIMPLES, EM CHAPA DE MADEIRA COMPENSADA PLASTIFICADA, 12 UTILIZAÇÕES. AF_09/2020</t>
  </si>
  <si>
    <t xml:space="preserve">MONTAGEM E DESMONTAGEM DE FÔRMA DE LAJE MACIÇA, PÉ-DIREITO SIMPLES, EM CHAPA DE MADEIRA COMPENSADA PLASTIFICADA, 14 UTILIZAÇÕES. AF_09/2020</t>
  </si>
  <si>
    <t xml:space="preserve">MONTAGEM E DESMONTAGEM DE FÔRMA DE LAJE MACIÇA, PÉ-DIREITO SIMPLES, EM CHAPA DE MADEIRA COMPENSADA PLASTIFICADA, 18 UTILIZAÇÕES. AF_09/2020</t>
  </si>
  <si>
    <t xml:space="preserve">MONTAGEM E DESMONTAGEM DE FÔRMA DE LAJE MACIÇA, PÉ-DIREITO SIMPLES, EM CHAPA DE MADEIRA COMPENSADA RESINADA E CIMBRAMENTO DE MADEIRA, 2 UTILIZAÇÕES. AF_03/2022</t>
  </si>
  <si>
    <t xml:space="preserve">MONTAGEM E DESMONTAGEM DE FÔRMA DE LAJE MACIÇA, PÉ-DIREITO SIMPLES, EM CHAPA DE MADEIRA COMPENSADA RESINADA E CIMBRAMENTO DE MADEIRA, 4 UTILIZAÇÕES. AF_03/2022</t>
  </si>
  <si>
    <t xml:space="preserve">MONTAGEM E DESMONTAGEM DE FÔRMA DE LAJE MACIÇA, PÉ-DIREITO SIMPLES, EM CHAPA DE MADEIRA COMPENSADA RESINADA E CIMBRAMENTO DE MADEIRA, 6 UTILIZAÇÕES. AF_03/2022</t>
  </si>
  <si>
    <t xml:space="preserve">MONTAGEM E DESMONTAGEM DE FÔRMA DE LAJE MACIÇA, PÉ-DIREITO SIMPLES, EM CHAPA DE MADEIRA COMPENSADA RESINADA E CIMBRAMENTO DE MADEIRA, 8 UTILIZAÇÕES. AF_03/2022</t>
  </si>
  <si>
    <t xml:space="preserve">MONTAGEM E DESMONTAGEM DE FÔRMA DE LAJE MACIÇA, PÉ-DIREITO SIMPLES, EM CHAPA DE MADEIRA COMPENSADA RESINADA, 2 UTILIZAÇÕES. AF_09/2020</t>
  </si>
  <si>
    <t xml:space="preserve">MONTAGEM E DESMONTAGEM DE FÔRMA DE LAJE MACIÇA, PÉ-DIREITO SIMPLES, EM CHAPA DE MADEIRA COMPENSADA RESINADA, 4 UTILIZAÇÕES. AF_09/2020</t>
  </si>
  <si>
    <t xml:space="preserve">MONTAGEM E DESMONTAGEM DE FÔRMA DE LAJE MACIÇA, PÉ-DIREITO SIMPLES, EM CHAPA DE MADEIRA COMPENSADA RESINADA, 6 UTILIZAÇÕES. AF_09/2020</t>
  </si>
  <si>
    <t xml:space="preserve">MONTAGEM E DESMONTAGEM DE FÔRMA DE LAJE MACIÇA, PÉ-DIREITO SIMPLES, EM CHAPA DE MADEIRA COMPENSADA RESINADA, 8 UTILIZAÇÕES. AF_09/2020</t>
  </si>
  <si>
    <t xml:space="preserve">MONTAGEM E DESMONTAGEM DE FÔRMA DE LAJE MACIÇA, PÉ-DIREITO SIMPLES, EM MADEIRA SERRADA, 1 UTILIZAÇÃO. AF_09/2020</t>
  </si>
  <si>
    <t xml:space="preserve">MONTAGEM E DESMONTAGEM DE FÔRMA DE LAJE MACIÇA, PÉ-DIREITO SIMPLES, EM MADEIRA SERRADA, 2 UTILIZAÇÕES. AF_09/2020</t>
  </si>
  <si>
    <t xml:space="preserve">MONTAGEM E DESMONTAGEM DE FÔRMA DE LAJE MACIÇA, PÉ-DIREITO SIMPLES, EM MADEIRA SERRADA, 4 UTILIZAÇÕES. AF_09/2020</t>
  </si>
  <si>
    <t xml:space="preserve">MONTAGEM E DESMONTAGEM DE FÔRMA DE LAJE NERVURADA COM CUBETA E ASSOALHO, PÉ-DIREITO DUPLO, EM CHAPA DE MADEIRA COMPENSADA RESINADA, 10 UTILIZAÇÕES. AF_09/2020</t>
  </si>
  <si>
    <t xml:space="preserve">MONTAGEM E DESMONTAGEM DE FÔRMA DE LAJE NERVURADA COM CUBETA E ASSOALHO, PÉ-DIREITO DUPLO, EM CHAPA DE MADEIRA COMPENSADA RESINADA, 12 UTILIZAÇÕES. AF_09/2020</t>
  </si>
  <si>
    <t xml:space="preserve">MONTAGEM E DESMONTAGEM DE FÔRMA DE LAJE NERVURADA COM CUBETA E ASSOALHO, PÉ-DIREITO DUPLO, EM CHAPA DE MADEIRA COMPENSADA RESINADA, 14 UTILIZAÇÕES. AF_09/2020</t>
  </si>
  <si>
    <t xml:space="preserve">MONTAGEM E DESMONTAGEM DE FÔRMA DE LAJE NERVURADA COM CUBETA E ASSOALHO, PÉ-DIREITO DUPLO, EM CHAPA DE MADEIRA COMPENSADA RESINADA, 18 UTILIZAÇÕES. AF_09/2020</t>
  </si>
  <si>
    <t xml:space="preserve">MONTAGEM E DESMONTAGEM DE FÔRMA DE LAJE NERVURADA COM CUBETA E ASSOALHO, PÉ-DIREITO DUPLO, EM CHAPA DE MADEIRA COMPENSADA RESINADA, 8 UTILIZAÇÕES. AF_09/2020</t>
  </si>
  <si>
    <t xml:space="preserve">MONTAGEM E DESMONTAGEM DE FÔRMA DE LAJE NERVURADA COM CUBETA E ASSOALHO, PÉ-DIREITO SIMPLES, EM CHAPA DE MADEIRA COMPENSADA RESINADA, 10 UTILIZAÇÕES. AF_09/2020</t>
  </si>
  <si>
    <t xml:space="preserve">MONTAGEM E DESMONTAGEM DE FÔRMA DE LAJE NERVURADA COM CUBETA E ASSOALHO, PÉ-DIREITO SIMPLES, EM CHAPA DE MADEIRA COMPENSADA RESINADA, 12 UTILIZAÇÕES. AF_09/2020</t>
  </si>
  <si>
    <t xml:space="preserve">MONTAGEM E DESMONTAGEM DE FÔRMA DE LAJE NERVURADA COM CUBETA E ASSOALHO, PÉ-DIREITO SIMPLES, EM CHAPA DE MADEIRA COMPENSADA RESINADA, 14 UTILIZAÇÕES. AF_09/2020</t>
  </si>
  <si>
    <t xml:space="preserve">MONTAGEM E DESMONTAGEM DE FÔRMA DE LAJE NERVURADA COM CUBETA E ASSOALHO, PÉ-DIREITO SIMPLES, EM CHAPA DE MADEIRA COMPENSADA RESINADA, 18 UTILIZAÇÕES. AF_09/2020</t>
  </si>
  <si>
    <t xml:space="preserve">MONTAGEM E DESMONTAGEM DE FÔRMA DE LAJE NERVURADA COM CUBETA E ASSOALHO, PÉ-DIREITO SIMPLES, EM CHAPA DE MADEIRA COMPENSADA RESINADA, 8 UTILIZAÇÕES. AF_09/2020</t>
  </si>
  <si>
    <t xml:space="preserve">MONTAGEM E DESMONTAGEM DE FÔRMA DE PILARES RETANGULARES E ESTRUTURAS SIMILARES, PÉ-DIREITO DUPLO, EM CHAPA DE MADEIRA COMPENSADA PLASTIFICADA, 10 UTILIZAÇÕES. AF_09/2020</t>
  </si>
  <si>
    <t xml:space="preserve">MONTAGEM E DESMONTAGEM DE FÔRMA DE PILARES RETANGULARES E ESTRUTURAS SIMILARES, PÉ-DIREITO DUPLO, EM CHAPA DE MADEIRA COMPENSADA PLASTIFICADA, 12 UTILIZAÇÕES. AF_09/2020</t>
  </si>
  <si>
    <t xml:space="preserve">MONTAGEM E DESMONTAGEM DE FÔRMA DE PILARES RETANGULARES E ESTRUTURAS SIMILARES, PÉ-DIREITO DUPLO, EM CHAPA DE MADEIRA COMPENSADA PLASTIFICADA, 14 UTILIZAÇÕES. AF_09/2020</t>
  </si>
  <si>
    <t xml:space="preserve">MONTAGEM E DESMONTAGEM DE FÔRMA DE PILARES RETANGULARES E ESTRUTURAS SIMILARES, PÉ-DIREITO DUPLO, EM CHAPA DE MADEIRA COMPENSADA PLASTIFICADA, 18 UTILIZAÇÕES. AF_09/2020</t>
  </si>
  <si>
    <t xml:space="preserve">MONTAGEM E DESMONTAGEM DE FÔRMA DE PILARES RETANGULARES E ESTRUTURAS SIMILARES, PÉ-DIREITO DUPLO, EM CHAPA DE MADEIRA COMPENSADA RESINADA, 2 UTILIZAÇÕES. AF_09/2020</t>
  </si>
  <si>
    <t xml:space="preserve">MONTAGEM E DESMONTAGEM DE FÔRMA DE PILARES RETANGULARES E ESTRUTURAS SIMILARES, PÉ-DIREITO DUPLO, EM CHAPA DE MADEIRA COMPENSADA RESINADA, 4 UTILIZAÇÕES. AF_09/2020</t>
  </si>
  <si>
    <t xml:space="preserve">MONTAGEM E DESMONTAGEM DE FÔRMA DE PILARES RETANGULARES E ESTRUTURAS SIMILARES, PÉ-DIREITO DUPLO, EM CHAPA DE MADEIRA COMPENSADA RESINADA, 6 UTILIZAÇÕES. AF_09/2020</t>
  </si>
  <si>
    <t xml:space="preserve">MONTAGEM E DESMONTAGEM DE FÔRMA DE PILARES RETANGULARES E ESTRUTURAS SIMILARES, PÉ-DIREITO DUPLO, EM CHAPA DE MADEIRA COMPENSADA RESINADA, 8 UTILIZAÇÕES. AF_09/2020</t>
  </si>
  <si>
    <t xml:space="preserve">MONTAGEM E DESMONTAGEM DE FÔRMA DE PILARES RETANGULARES E ESTRUTURAS SIMILARES, PÉ-DIREITO SIMPLES, EM CHAPA DE MADEIRA COMPENSADA PLASTIFICADA, 10 UTILIZAÇÕES. AF_09/2020</t>
  </si>
  <si>
    <t xml:space="preserve">MONTAGEM E DESMONTAGEM DE FÔRMA DE PILARES RETANGULARES E ESTRUTURAS SIMILARES, PÉ-DIREITO SIMPLES, EM CHAPA DE MADEIRA COMPENSADA PLASTIFICADA, 12 UTILIZAÇÕES. AF_09/2020</t>
  </si>
  <si>
    <t xml:space="preserve">MONTAGEM E DESMONTAGEM DE FÔRMA DE PILARES RETANGULARES E ESTRUTURAS SIMILARES, PÉ-DIREITO SIMPLES, EM CHAPA DE MADEIRA COMPENSADA PLASTIFICADA, 14 UTILIZAÇÕES. AF_09/2020</t>
  </si>
  <si>
    <t xml:space="preserve">MONTAGEM E DESMONTAGEM DE FÔRMA DE PILARES RETANGULARES E ESTRUTURAS SIMILARES, PÉ-DIREITO SIMPLES, EM CHAPA DE MADEIRA COMPENSADA PLASTIFICADA, 18 UTILIZAÇÕES. AF_09/2020</t>
  </si>
  <si>
    <t xml:space="preserve">MONTAGEM E DESMONTAGEM DE FÔRMA DE PILARES RETANGULARES E ESTRUTURAS SIMILARES, PÉ-DIREITO SIMPLES, EM CHAPA DE MADEIRA COMPENSADA RESINADA, 2 UTILIZAÇÕES. AF_09/2020</t>
  </si>
  <si>
    <t xml:space="preserve">MONTAGEM E DESMONTAGEM DE FÔRMA DE PILARES RETANGULARES E ESTRUTURAS SIMILARES, PÉ-DIREITO SIMPLES, EM CHAPA DE MADEIRA COMPENSADA RESINADA, 4 UTILIZAÇÕES. AF_09/2020</t>
  </si>
  <si>
    <t xml:space="preserve">MONTAGEM E DESMONTAGEM DE FÔRMA DE PILARES RETANGULARES E ESTRUTURAS SIMILARES, PÉ-DIREITO SIMPLES, EM CHAPA DE MADEIRA COMPENSADA RESINADA, 6 UTILIZAÇÕES. AF_09/2020</t>
  </si>
  <si>
    <t xml:space="preserve">MONTAGEM E DESMONTAGEM DE FÔRMA DE PILARES RETANGULARES E ESTRUTURAS SIMILARES, PÉ-DIREITO SIMPLES, EM CHAPA DE MADEIRA COMPENSADA RESINADA, 8 UTILIZAÇÕES. AF_09/2020</t>
  </si>
  <si>
    <t xml:space="preserve">MONTAGEM E DESMONTAGEM DE FÔRMA DE PILARES RETANGULARES E ESTRUTURAS SIMILARES, PÉ-DIREITO SIMPLES, EM MADEIRA SERRADA, 1 UTILIZAÇÃO. AF_09/2020</t>
  </si>
  <si>
    <t xml:space="preserve">MONTAGEM E DESMONTAGEM DE FÔRMA DE PILARES RETANGULARES E ESTRUTURAS SIMILARES, PÉ-DIREITO SIMPLES, EM MADEIRA SERRADA, 2 UTILIZAÇÕES. AF_09/2020</t>
  </si>
  <si>
    <t xml:space="preserve">MONTAGEM E DESMONTAGEM DE FÔRMA DE PILARES RETANGULARES E ESTRUTURAS SIMILARES, PÉ-DIREITO SIMPLES, EM MADEIRA SERRADA, 4 UTILIZAÇÕES. AF_09/2020</t>
  </si>
  <si>
    <t xml:space="preserve">MONTAGEM E DESMONTAGEM DE FÔRMA DE VIGA, ESCORAMENTO COM GARFO DE MADEIRA, PÉ-DIREITO DUPLO, EM CHAPA DE MADEIRA PLASTIFICADA, 10 UTILIZAÇÕES. AF_09/2020</t>
  </si>
  <si>
    <t xml:space="preserve">MONTAGEM E DESMONTAGEM DE FÔRMA DE VIGA, ESCORAMENTO COM GARFO DE MADEIRA, PÉ-DIREITO DUPLO, EM CHAPA DE MADEIRA PLASTIFICADA, 12 UTILIZAÇÕES. AF_09/2020</t>
  </si>
  <si>
    <t xml:space="preserve">MONTAGEM E DESMONTAGEM DE FÔRMA DE VIGA, ESCORAMENTO COM GARFO DE MADEIRA, PÉ-DIREITO DUPLO, EM CHAPA DE MADEIRA PLASTIFICADA, 14 UTILIZAÇÕES. AF_09/2020</t>
  </si>
  <si>
    <t xml:space="preserve">MONTAGEM E DESMONTAGEM DE FÔRMA DE VIGA, ESCORAMENTO COM GARFO DE MADEIRA, PÉ-DIREITO DUPLO, EM CHAPA DE MADEIRA PLASTIFICADA, 18 UTILIZAÇÕES. AF_09/2020</t>
  </si>
  <si>
    <t xml:space="preserve">MONTAGEM E DESMONTAGEM DE FÔRMA DE VIGA, ESCORAMENTO COM GARFO DE MADEIRA, PÉ-DIREITO DUPLO, EM CHAPA DE MADEIRA RESINADA, 2 UTILIZAÇÕES. AF_09/2020</t>
  </si>
  <si>
    <t xml:space="preserve">MONTAGEM E DESMONTAGEM DE FÔRMA DE VIGA, ESCORAMENTO COM GARFO DE MADEIRA, PÉ-DIREITO DUPLO, EM CHAPA DE MADEIRA RESINADA, 4 UTILIZAÇÕES. AF_09/2020</t>
  </si>
  <si>
    <t xml:space="preserve">MONTAGEM E DESMONTAGEM DE FÔRMA DE VIGA, ESCORAMENTO COM GARFO DE MADEIRA, PÉ-DIREITO DUPLO, EM CHAPA DE MADEIRA RESINADA, 6 UTILIZAÇÕES. AF_09/2020</t>
  </si>
  <si>
    <t xml:space="preserve">MONTAGEM E DESMONTAGEM DE FÔRMA DE VIGA, ESCORAMENTO COM GARFO DE MADEIRA, PÉ-DIREITO DUPLO, EM CHAPA DE MADEIRA RESINADA, 8 UTILIZAÇÕES. AF_09/2020</t>
  </si>
  <si>
    <t xml:space="preserve">MONTAGEM E DESMONTAGEM DE FÔRMA DE VIGA, ESCORAMENTO COM GARFO DE MADEIRA, PÉ-DIREITO SIMPLES, EM CHAPA DE MADEIRA PLASTIFICADA, 10 UTILIZAÇÕES. AF_09/2020</t>
  </si>
  <si>
    <t xml:space="preserve">MONTAGEM E DESMONTAGEM DE FÔRMA DE VIGA, ESCORAMENTO COM GARFO DE MADEIRA, PÉ-DIREITO SIMPLES, EM CHAPA DE MADEIRA PLASTIFICADA, 12 UTILIZAÇÕES. AF_09/2020</t>
  </si>
  <si>
    <t xml:space="preserve">MONTAGEM E DESMONTAGEM DE FÔRMA DE VIGA, ESCORAMENTO COM GARFO DE MADEIRA, PÉ-DIREITO SIMPLES, EM CHAPA DE MADEIRA PLASTIFICADA, 14 UTILIZAÇÕES. AF_09/2020</t>
  </si>
  <si>
    <t xml:space="preserve">MONTAGEM E DESMONTAGEM DE FÔRMA DE VIGA, ESCORAMENTO COM GARFO DE MADEIRA, PÉ-DIREITO SIMPLES, EM CHAPA DE MADEIRA PLASTIFICADA, 18 UTILIZAÇÕES. AF_09/2020</t>
  </si>
  <si>
    <t xml:space="preserve">MONTAGEM E DESMONTAGEM DE FÔRMA DE VIGA, ESCORAMENTO COM GARFO DE MADEIRA, PÉ-DIREITO SIMPLES, EM CHAPA DE MADEIRA RESINADA, 2 UTILIZAÇÕES. AF_09/2020</t>
  </si>
  <si>
    <t xml:space="preserve">MONTAGEM E DESMONTAGEM DE FÔRMA DE VIGA, ESCORAMENTO COM GARFO DE MADEIRA, PÉ-DIREITO SIMPLES, EM CHAPA DE MADEIRA RESINADA, 4 UTILIZAÇÕES. AF_09/2020</t>
  </si>
  <si>
    <t xml:space="preserve">MONTAGEM E DESMONTAGEM DE FÔRMA DE VIGA, ESCORAMENTO COM GARFO DE MADEIRA, PÉ-DIREITO SIMPLES, EM CHAPA DE MADEIRA RESINADA, 6 UTILIZAÇÕES. AF_09/2020</t>
  </si>
  <si>
    <t xml:space="preserve">MONTAGEM E DESMONTAGEM DE FÔRMA DE VIGA, ESCORAMENTO COM GARFO DE MADEIRA, PÉ-DIREITO SIMPLES, EM CHAPA DE MADEIRA RESINADA, 8 UTILIZAÇÕES. AF_09/2020</t>
  </si>
  <si>
    <t xml:space="preserve">MONTAGEM E DESMONTAGEM DE FÔRMA DE VIGA, ESCORAMENTO COM PONTALETE DE MADEIRA, PÉ-DIREITO SIMPLES, EM MADEIRA SERRADA, 1 UTILIZAÇÃO. AF_09/2020</t>
  </si>
  <si>
    <t xml:space="preserve">MONTAGEM E DESMONTAGEM DE FÔRMA DE VIGA, ESCORAMENTO COM PONTALETE DE MADEIRA, PÉ-DIREITO SIMPLES, EM MADEIRA SERRADA, 2 UTILIZAÇÕES. AF_09/2020</t>
  </si>
  <si>
    <t xml:space="preserve">MONTAGEM E DESMONTAGEM DE FÔRMA DE VIGA, ESCORAMENTO COM PONTALETE DE MADEIRA, PÉ-DIREITO SIMPLES, EM MADEIRA SERRADA, 4 UTILIZAÇÕES. AF_09/2020</t>
  </si>
  <si>
    <t xml:space="preserve">MONTAGEM E DESMONTAGEM DE FÔRMA DE VIGA, ESCORAMENTO METÁLICO, PÉ-DIREITO DUPLO, EM CHAPA DE MADEIRA PLASTIFICADA, 10 UTILIZAÇÕES. AF_09/2020</t>
  </si>
  <si>
    <t xml:space="preserve">MONTAGEM E DESMONTAGEM DE FÔRMA DE VIGA, ESCORAMENTO METÁLICO, PÉ-DIREITO DUPLO, EM CHAPA DE MADEIRA PLASTIFICADA, 12 UTILIZAÇÕES. AF_09/2020</t>
  </si>
  <si>
    <t xml:space="preserve">MONTAGEM E DESMONTAGEM DE FÔRMA DE VIGA, ESCORAMENTO METÁLICO, PÉ-DIREITO DUPLO, EM CHAPA DE MADEIRA PLASTIFICADA, 14 UTILIZAÇÕES. AF_09/2020</t>
  </si>
  <si>
    <t xml:space="preserve">MONTAGEM E DESMONTAGEM DE FÔRMA DE VIGA, ESCORAMENTO METÁLICO, PÉ-DIREITO DUPLO, EM CHAPA DE MADEIRA PLASTIFICADA, 18 UTILIZAÇÕES. AF_09/2020</t>
  </si>
  <si>
    <t xml:space="preserve">MONTAGEM E DESMONTAGEM DE FÔRMA DE VIGA, ESCORAMENTO METÁLICO, PÉ-DIREITO DUPLO, EM CHAPA DE MADEIRA RESINADA, 2 UTILIZAÇÕES. AF_09/2020</t>
  </si>
  <si>
    <t xml:space="preserve">MONTAGEM E DESMONTAGEM DE FÔRMA DE VIGA, ESCORAMENTO METÁLICO, PÉ-DIREITO DUPLO, EM CHAPA DE MADEIRA RESINADA, 4 UTILIZAÇÕES. AF_09/2020</t>
  </si>
  <si>
    <t xml:space="preserve">MONTAGEM E DESMONTAGEM DE FÔRMA DE VIGA, ESCORAMENTO METÁLICO, PÉ-DIREITO DUPLO, EM CHAPA DE MADEIRA RESINADA, 6 UTILIZAÇÕES. AF_09/2020</t>
  </si>
  <si>
    <t xml:space="preserve">MONTAGEM E DESMONTAGEM DE FÔRMA DE VIGA, ESCORAMENTO METÁLICO, PÉ-DIREITO DUPLO, EM CHAPA DE MADEIRA RESINADA, 8 UTILIZAÇÕES. AF_09/2020</t>
  </si>
  <si>
    <t xml:space="preserve">MONTAGEM E DESMONTAGEM DE FÔRMA DE VIGA, ESCORAMENTO METÁLICO, PÉ-DIREITO SIMPLES, EM CHAPA DE MADEIRA PLASTIFICADA, 10 UTILIZAÇÕES. AF_09/2020</t>
  </si>
  <si>
    <t xml:space="preserve">MONTAGEM E DESMONTAGEM DE FÔRMA DE VIGA, ESCORAMENTO METÁLICO, PÉ-DIREITO SIMPLES, EM CHAPA DE MADEIRA PLASTIFICADA, 12 UTILIZAÇÕES. AF_09/2020</t>
  </si>
  <si>
    <t xml:space="preserve">MONTAGEM E DESMONTAGEM DE FÔRMA DE VIGA, ESCORAMENTO METÁLICO, PÉ-DIREITO SIMPLES, EM CHAPA DE MADEIRA PLASTIFICADA, 14 UTILIZAÇÕES. AF_09/2020</t>
  </si>
  <si>
    <t xml:space="preserve">MONTAGEM E DESMONTAGEM DE FÔRMA DE VIGA, ESCORAMENTO METÁLICO, PÉ-DIREITO SIMPLES, EM CHAPA DE MADEIRA PLASTIFICADA, 18 UTILIZAÇÕES. AF_09/2020</t>
  </si>
  <si>
    <t xml:space="preserve">MONTAGEM E DESMONTAGEM DE FÔRMA DE VIGA, ESCORAMENTO METÁLICO, PÉ-DIREITO SIMPLES, EM CHAPA DE MADEIRA RESINADA, 2 UTILIZAÇÕES. AF_09/2020</t>
  </si>
  <si>
    <t xml:space="preserve">MONTAGEM E DESMONTAGEM DE FÔRMA DE VIGA, ESCORAMENTO METÁLICO, PÉ-DIREITO SIMPLES, EM CHAPA DE MADEIRA RESINADA, 4 UTILIZAÇÕES. AF_09/2020</t>
  </si>
  <si>
    <t xml:space="preserve">MONTAGEM E DESMONTAGEM DE FÔRMA DE VIGA, ESCORAMENTO METÁLICO, PÉ-DIREITO SIMPLES, EM CHAPA DE MADEIRA RESINADA, 6 UTILIZAÇÕES. AF_09/2020</t>
  </si>
  <si>
    <t xml:space="preserve">MONTAGEM E DESMONTAGEM DE FÔRMA DE VIGA, ESCORAMENTO METÁLICO, PÉ-DIREITO SIMPLES, EM CHAPA DE MADEIRA RESINADA, 8 UTILIZAÇÕES. AF_09/2020</t>
  </si>
  <si>
    <t xml:space="preserve">FABRICAÇÃO DE FÔRMA PARA PILARES CIRCULARES, EM CHAPA DE MADEIRA COMPENSADA RESINADA, PÉ-DIREITO DUPLO. AF_05/2024</t>
  </si>
  <si>
    <t xml:space="preserve">FABRICAÇÃO DE FÔRMA PARA PILARES CIRCULARES, EM CHAPA DE MADEIRA COMPENSADA RESINADA, PÉ-DIREITO SIMPLES. AF_05/2024</t>
  </si>
  <si>
    <t xml:space="preserve">MONTAGEM E DESMONTAGEM DE FÔRMA DE PILARES CIRCULARES, PÉ-DIREITO DUPLO, EM MADEIRA, 2 UTILIZAÇÕES. AF_05/2024</t>
  </si>
  <si>
    <t xml:space="preserve">MONTAGEM E DESMONTAGEM DE FÔRMA DE PILARES CIRCULARES, PÉ-DIREITO SIMPLES, EM MADEIRA, 2 UTILIZAÇÕES. AF_05/2024</t>
  </si>
  <si>
    <t xml:space="preserve">MURO DE GABIÃO, ENCHIMENTO COM PEDRA DE MÃO TIPO RACHÃO, COM SOLO REFORÇADO, PARA MUROS COM ALTURA MAIOR QUE 12 M E MENOR OU IGUAL A 20 M - FORNECIMENTO E EXECUÇÃO. AF_03/2024</t>
  </si>
  <si>
    <t xml:space="preserve">MURO DE GABIÃO, ENCHIMENTO COM PEDRA DE MÃO TIPO RACHÃO, COM SOLO REFORÇADO, PARA MUROS COM ALTURA MAIOR QUE 20 M E MENOR OU IGUAL A 28 M - FORNECIMENTO E EXECUÇÃO. AF_03/2024</t>
  </si>
  <si>
    <t xml:space="preserve">MURO DE GABIÃO, ENCHIMENTO COM PEDRA DE MÃO TIPO RACHÃO, COM SOLO REFORÇADO, PARA MUROS COM ALTURA MAIOR QUE 4 M E MENOR OU IGUAL A 12 M - FORNECIMENTO E EXECUÇÃO. AF_03/2024</t>
  </si>
  <si>
    <t xml:space="preserve">MURO DE GABIÃO, ENCHIMENTO COM PEDRA DE MÃO TIPO RACHÃO, COM SOLO REFORÇADO, PARA MUROS COM ALTURA MENOR OU IGUAL A 4 M - FORNECIMENTO E EXECUÇÃO. AF_03/2024</t>
  </si>
  <si>
    <t xml:space="preserve">MURO DE GABIÃO, ENCHIMENTO COM PEDRA DE MÃO TIPO RACHÃO, DE GRAVIDADE, COM GAIOLAS DE COMPRIMENTO IGUAL A 2 M, PARA MUROS COM ALTURA MAIOR QUE 4 M E MENOR OU IGUAL A 6 M - FORNECIMENTO E EXECUÇÃO. AF_03/2024</t>
  </si>
  <si>
    <t xml:space="preserve">MURO DE GABIÃO, ENCHIMENTO COM PEDRA DE MÃO TIPO RACHÃO, DE GRAVIDADE, COM GAIOLAS DE COMPRIMENTO IGUAL A 2 M, PARA MUROS COM ALTURA MAIOR QUE 6 M E MENOR OU IGUAL A 10 M - FORNECIMENTO E EXECUÇÃO. AF_03/2024</t>
  </si>
  <si>
    <t xml:space="preserve">MURO DE GABIÃO, ENCHIMENTO COM PEDRA DE MÃO TIPO RACHÃO, DE GRAVIDADE, COM GAIOLAS DE COMPRIMENTO IGUAL A 2 M, PARA MUROS COM ALTURA MENOR OU IGUAL A 4 M - FORNECIMENTO E EXECUÇÃO. AF_03/2024</t>
  </si>
  <si>
    <t xml:space="preserve">MURO DE GABIÃO, ENCHIMENTO COM PEDRA DE MÃO TIPO RACHÃO, DE GRAVIDADE, COM GAIOLAS DE COMPRIMENTO IGUAL A 5 M, PARA MUROS COM ALTURA MAIOR QUE 4 M E MENOR OU IGUAL A 6 M - FORNECIMENTO E EXECUÇÃO. AF_03/2024</t>
  </si>
  <si>
    <t xml:space="preserve">MURO DE GABIÃO, ENCHIMENTO COM PEDRA DE MÃO TIPO RACHÃO, DE GRAVIDADE, COM GAIOLAS DE COMPRIMENTO IGUAL A 5 M, PARA MUROS COM ALTURA MAIOR QUE 6 M E MENOR OU IGUAL A 10 M- FORNECIMENTO E EXECUÇÃO. AF_03/2024</t>
  </si>
  <si>
    <t xml:space="preserve">MURO DE GABIÃO, ENCHIMENTO COM PEDRA DE MÃO TIPO RACHÃO, DE GRAVIDADE, COM GAIOLAS DE COMPRIMENTO IGUAL A 5 M, PARA MUROS COM ALTURA MENOR OU IGUAL A 4 M - FORNECIMENTO E EXECUÇÃO. AF_03/2024</t>
  </si>
  <si>
    <t xml:space="preserve">MURO DE GABIÃO, ENCHIMENTO COM RESÍDUO DE CONSTRUÇÃO E DEMOLIÇÃO, DE GRAVIDADE, COM GAIOLA TRAPEZOIDAL DE COMPRIMENTO IGUAL A 2 M, PARA MUROS COM ALTURA MAIOR QUE 2 M E MENOR OU IGUAL A 4 M - FORNECIMENTO E EXECUÇÃO. AF_03/2024</t>
  </si>
  <si>
    <t xml:space="preserve">MURO DE GABIÃO, ENCHIMENTO COM RESÍDUO DE CONSTRUÇÃO E DEMOLIÇÃO, DE GRAVIDADE, COM GAIOLA TRAPEZOIDAL DE COMPRIMENTO IGUAL A 2 M, PARA MUROS COM ALTURA MENOR OU IGUAL A 2 M - FORNECIMENTO E EXECUÇÃO. AF_03/2024</t>
  </si>
  <si>
    <t xml:space="preserve">PROTEÇÃO SUPERFICIAL DE CANAL EM GABIÃO TIPO COLCHÃO, ALTURA DE 17 CENTÍMETROS, ENCHIMENTO COM PEDRA DE MÃO TIPO RACHÃO - FORNECIMENTO E EXECUÇÃO. AF_03/2024</t>
  </si>
  <si>
    <t xml:space="preserve">PROTEÇÃO SUPERFICIAL DE CANAL EM GABIÃO TIPO COLCHÃO, ALTURA DE 23 CENTÍMETROS, ENCHIMENTO COM PEDRA DE MÃO TIPO RACHÃO - FORNECIMENTO E EXECUÇÃO. AF_03/2024</t>
  </si>
  <si>
    <t xml:space="preserve">PROTEÇÃO SUPERFICIAL DE CANAL EM GABIÃO TIPO COLCHÃO, ALTURA DE 30 CENTÍMETROS, ENCHIMENTO COM PEDRA DE MÃO TIPO RACHÃO - FORNECIMENTO E EXECUÇÃO. AF_03/2024</t>
  </si>
  <si>
    <t xml:space="preserve">PROTEÇÃO SUPERFICIAL DE CANAL EM GABIÃO TIPO SACO, DIÂMETRO DE 65 CENTÍMETROS, ENCHIMENTO MANUAL COM PEDRA DE MÃO TIPO RACHÃO - FORNECIMENTO E EXECUÇÃO. AF_03/2024</t>
  </si>
  <si>
    <t xml:space="preserve">ADUELA/ GALERIA FECHADA PRE-MOLDADA DE CONCRETO ARMADO, SECAO QUADRANGULAR INTERNA DE 1,50 X 1,50 M (L X A), MISULA DE 20 X 20 CM, C = 1,00 M, ESPESSURA MIN = 15 CM, TB-45 E FCK DO CONCRETO = 30 MPA FORNECIMENTO E ASSENTAMENTO. AF_01/2023</t>
  </si>
  <si>
    <t xml:space="preserve">ADUELA/ GALERIA FECHADA PRE-MOLDADA DE CONCRETO ARMADO, SECAO QUADRANGULAR INTERNA DE 2,00 X 2,00 M (L X A), MISULA DE 20 X 20 CM, C = 1,00 M, ESPESSURA MIN = 15 CM, TB-45 E FCK DO CONCRETO = 30 MPA FORNECIMENTO E ASSENTAMENTO. AF_01/2023</t>
  </si>
  <si>
    <t xml:space="preserve">ADUELA/ GALERIA FECHADA PRE-MOLDADA DE CONCRETO ARMADO, SECAO QUADRANGULAR INTERNA DE 2,50 X 2,50 M (L X A), MISULA DE 20 X 20 CM, C = 1,00 M, ESPESSURA MIN = 15 CM, TB-45 E FCK DO CONCRETO = 30 MPA FORNECIMENTO E ASSENTAMENTO. AF_01/2023</t>
  </si>
  <si>
    <t xml:space="preserve">ADUELA/ GALERIA FECHADA PRE-MOLDADA DE CONCRETO ARMADO, SECAO QUADRANGULAR INTERNA DE 3,00 X 3,00 M (L X A), MISULA DE 20 X 20 CM, C = 1,00 M, ESPESSURA MIN = 20 CM, TB-45 E FCK DO CONCRETO = 30 MPA FORNECIMENTO E ASSENTAMENTO. AF_01/2023</t>
  </si>
  <si>
    <t xml:space="preserve">APLICAÇÃO DE MANTA GEOTÊXTIL NAS JUNTAS RÍGIDAS DE ADUELAS PRÉ-MOLDADAS DE CONCRETO ARMADO. AF_01/2023</t>
  </si>
  <si>
    <t xml:space="preserve">EXECUÇÃO DE PRÉ-FURO PARA GEODRENO VERTICAL. AF_01/2026</t>
  </si>
  <si>
    <t xml:space="preserve">APLICAÇÃO DE GESSO PROJETADO COM EQUIPAMENTO DE PROJEÇÃO EM PAREDES, DESEMPENADO (SEM TALISCAS), ESPESSURA DE 0,5CM. AF_03/2023</t>
  </si>
  <si>
    <t xml:space="preserve">APLICAÇÃO DE GESSO PROJETADO COM EQUIPAMENTO DE PROJEÇÃO EM PAREDES, DESEMPENADO (SEM TALISCAS), ESPESSURA DE 1,0CM. AF_03/2023</t>
  </si>
  <si>
    <t xml:space="preserve">APLICAÇÃO DE GESSO PROJETADO COM EQUIPAMENTO DE PROJEÇÃO EM PAREDES, SARRAFEADO (COM TALISCAS), ESPESSURA DE 1,0CM. AF_03/2023</t>
  </si>
  <si>
    <t xml:space="preserve">APLICAÇÃO DE GESSO PROJETADO COM EQUIPAMENTO DE PROJEÇÃO EM PAREDES, SARRAFEADO (COM TALISCAS), ESPESSURA DE 1,5CM. AF_03/2023</t>
  </si>
  <si>
    <t xml:space="preserve">APLICAÇÃO MANUAL DE GESSO DESEMPENADO (SEM TALISCAS) EM PAREDES COM PÉ DIREITO DUPLO, ESPESSURA DE 0,5CM. AF_03/2023</t>
  </si>
  <si>
    <t xml:space="preserve">APLICAÇÃO MANUAL DE GESSO DESEMPENADO (SEM TALISCAS) EM PAREDES COM PÉ DIREITO DUPLO, ESPESSURA DE 1,0CM. AF_03/2023</t>
  </si>
  <si>
    <t xml:space="preserve">APLICAÇÃO MANUAL DE GESSO DESEMPENADO (SEM TALISCAS) EM PAREDES, ESPESSURA DE 0,5CM. AF_03/2023</t>
  </si>
  <si>
    <t xml:space="preserve">APLICAÇÃO MANUAL DE GESSO DESEMPENADO (SEM TALISCAS) EM PAREDES, ESPESSURA DE 1,0CM. AF_03/2023</t>
  </si>
  <si>
    <t xml:space="preserve">APLICAÇÃO MANUAL DE GESSO DESEMPENADO (SEM TALISCAS) EM TETO DE AMBIENTES COM PAREDES EM PÉ DIREITO DUPLO E ÁREA ENTRE 5M² E 10M², ESPESSURA DE 0,5CM. AF_03/2023</t>
  </si>
  <si>
    <t xml:space="preserve">APLICAÇÃO MANUAL DE GESSO DESEMPENADO (SEM TALISCAS) EM TETO DE AMBIENTES COM PAREDES EM PÉ DIREITO DUPLO E ÁREA ENTRE 5M² E 10M², ESPESSURA DE 1,0CM. AF_03/2023</t>
  </si>
  <si>
    <t xml:space="preserve">APLICAÇÃO MANUAL DE GESSO DESEMPENADO (SEM TALISCAS) EM TETO DE AMBIENTES COM PAREDES EM PÉ DIREITO DUPLO E ÁREA MAIOR QUE 10M², ESPESSURA DE 0,5CM. AF_03/2023</t>
  </si>
  <si>
    <t xml:space="preserve">APLICAÇÃO MANUAL DE GESSO DESEMPENADO (SEM TALISCAS) EM TETO DE AMBIENTES COM PAREDES EM PÉ DIREITO DUPLO E ÁREA MAIOR QUE 10M², ESPESSURA DE 1,0CM. AF_03/2023</t>
  </si>
  <si>
    <t xml:space="preserve">APLICAÇÃO MANUAL DE GESSO DESEMPENADO (SEM TALISCAS) EM TETO DE AMBIENTES COM PAREDES EM PÉ DIREITO DUPLO E ÁREA MENOR QUE 5M², ESPESSURA DE 0,5CM. AF_03/2023</t>
  </si>
  <si>
    <t xml:space="preserve">APLICAÇÃO MANUAL DE GESSO DESEMPENADO (SEM TALISCAS) EM TETO DE AMBIENTES COM PAREDES EM PÉ DIREITO DUPLO E ÁREA MENOR QUE 5M², ESPESSURA DE 1,0CM. AF_03/2023</t>
  </si>
  <si>
    <t xml:space="preserve">APLICAÇÃO MANUAL DE GESSO DESEMPENADO (SEM TALISCAS) EM TETO DE AMBIENTES DE ÁREA ENTRE 5M² E 10M², ESPESSURA DE 0,5CM. AF_03/2023</t>
  </si>
  <si>
    <t xml:space="preserve">APLICAÇÃO MANUAL DE GESSO DESEMPENADO (SEM TALISCAS) EM TETO DE AMBIENTES DE ÁREA ENTRE 5M² E 10M², ESPESSURA DE 1,0CM. AF_03/2023</t>
  </si>
  <si>
    <t xml:space="preserve">APLICAÇÃO MANUAL DE GESSO DESEMPENADO (SEM TALISCAS) EM TETO DE AMBIENTES DE ÁREA MAIOR QUE 10M², ESPESSURA DE 0,5CM. AF_03/2023</t>
  </si>
  <si>
    <t xml:space="preserve">APLICAÇÃO MANUAL DE GESSO DESEMPENADO (SEM TALISCAS) EM TETO DE AMBIENTES DE ÁREA MAIOR QUE 10M², ESPESSURA DE 1,0CM. AF_03/2023</t>
  </si>
  <si>
    <t xml:space="preserve">APLICAÇÃO MANUAL DE GESSO DESEMPENADO (SEM TALISCAS) EM TETO DE AMBIENTES DE ÁREA MENOR QUE 5M², ESPESSURA DE 0,5CM. AF_03/2023</t>
  </si>
  <si>
    <t xml:space="preserve">APLICAÇÃO MANUAL DE GESSO DESEMPENADO (SEM TALISCAS) EM TETO DE AMBIENTES DE ÁREA MENOR QUE 5M², ESPESSURA DE 1,0CM. AF_03/2023</t>
  </si>
  <si>
    <t xml:space="preserve">APLICAÇÃO MANUAL DE GESSO SARRAFEADO (COM TALISCAS) EM PAREDES COM PÉ DIREITO DUPLO, ESPESSURA DE 1,0CM. AF_03/2023</t>
  </si>
  <si>
    <t xml:space="preserve">APLICAÇÃO MANUAL DE GESSO SARRAFEADO (COM TALISCAS) EM PAREDES COM PÉ DIREITO DUPLO, ESPESSURA DE 1,5CM. AF_03/2023</t>
  </si>
  <si>
    <t xml:space="preserve">APLICAÇÃO MANUAL DE GESSO SARRAFEADO (COM TALISCAS) EM PAREDES, ESPESSURA DE 1,0CM. AF_03/2023</t>
  </si>
  <si>
    <t xml:space="preserve">APLICAÇÃO MANUAL DE GESSO SARRAFEADO (COM TALISCAS) EM PAREDES, ESPESSURA DE 1,5CM. AF_03/2023</t>
  </si>
  <si>
    <t xml:space="preserve">ARMAÇÃO DE CINTA DE ALVENARIA ESTRUTURAL; DIÂMETRO DE 10,0 MM. AF_09/2021</t>
  </si>
  <si>
    <t xml:space="preserve">ARMAÇÃO DE CINTA DE ALVENARIA ESTRUTURAL; DIÂMETRO DE 12,5 MM. AF_09/2021</t>
  </si>
  <si>
    <t xml:space="preserve">ARMAÇÃO DE CINTA DE ALVENARIA ESTRUTURAL; DIÂMETRO DE 16,0 MM. AF_09/2021</t>
  </si>
  <si>
    <t xml:space="preserve">ARMAÇÃO DE VERGA E CONTRAVERGA DE ALVENARIA ESTRUTURAL; DIÂMETRO DE 10,0 MM. AF_09/2021</t>
  </si>
  <si>
    <t xml:space="preserve">ARMAÇÃO DE VERGA E CONTRAVERGA DE ALVENARIA ESTRUTURAL; DIÂMETRO DE 12,5 MM. AF_09/2021</t>
  </si>
  <si>
    <t xml:space="preserve">ARMAÇÃO DE VERGA E CONTRAVERGA DE ALVENARIA ESTRUTURAL; DIÂMETRO DE 16,0 MM. AF_09/2021</t>
  </si>
  <si>
    <t xml:space="preserve">ARMAÇÃO DE VERGA E CONTRAVERGA DE ALVENARIA ESTRUTURAL; DIÂMETRO DE 8,0 MM. AF_09/2021</t>
  </si>
  <si>
    <t xml:space="preserve">ARMAÇÃO VERTICAL DE ALVENARIA ESTRUTURAL; DIÂMETRO DE 10,0 MM. AF_09/2021</t>
  </si>
  <si>
    <t xml:space="preserve">ARMAÇÃO VERTICAL DE ALVENARIA ESTRUTURAL; DIÂMETRO DE 12,5 MM. AF_09/2021</t>
  </si>
  <si>
    <t xml:space="preserve">ARMAÇÃO VERTICAL DE ALVENARIA ESTRUTURAL; DIÂMETRO DE 16,0 MM. AF_09/2021</t>
  </si>
  <si>
    <t xml:space="preserve">GRAUTE FGK=15 MPA; TRAÇO 1:0,04:2,2:2,5 (EM MASSA SECA DE CIMENTO/CAL/AREIA GROSSA/BRITA 0) - PREPARO MECÂNICO COM BETONEIRA 400 L. AF_09/2021</t>
  </si>
  <si>
    <t xml:space="preserve">GRAUTE FGK=15 MPA; TRAÇO 1:2,2:2,5:0,3 (EM MASSA SECA DE CIMENTO/ AREIA GROSSA/ BRITA 0/ ADITIVO) - PREPARO MECÂNICO COM BETONEIRA 400 L. AF_09/2021</t>
  </si>
  <si>
    <t xml:space="preserve">GRAUTE FGK=20 MPA; TRAÇO 1:0,04:1,8:2,1 (EM MASSA SECA DE CIMENTO/ CAL/ AREIA GROSSA/ BRITA 0) - PREPARO MECÂNICO COM BETONEIRA 400 L. AF_09/2021</t>
  </si>
  <si>
    <t xml:space="preserve">GRAUTE FGK=20 MPA; TRAÇO 1:1,8:2,1:0,4 (EM MASSA SECA DE CIMENTO/ AREIA GROSSA/ BRITA 0/ ADITIVO) - PREPARO MECÂNICO COM BETONEIRA 400 L. AF_09/2021</t>
  </si>
  <si>
    <t xml:space="preserve">GRAUTE FGK=25 MPA; TRAÇO 1:0,02:1,3:1,6 (EM MASSA SECA DE CIMENTO/ CAL/ AREIA GROSSA/ BRITA 0) - PREPARO MECÂNICO COM BETONEIRA 400 L. AF_09/2021</t>
  </si>
  <si>
    <t xml:space="preserve">GRAUTE FGK=25 MPA; TRAÇO 1:1,3:1,6:0,4 (EM MASSA SECA DE CIMENTO/ AREIA GROSSA/ BRITA 0/ ADITIVO) - PREPARO MECÂNICO COM BETONEIRA 400 L. AF_09/2021</t>
  </si>
  <si>
    <t xml:space="preserve">GRAUTE FGK=30 MPA; TRAÇO 1:0,02:0,9:1,2 (EM MASSA SECA DE CIMENTO/ CAL/ AREIA GROSSA/ BRITA 0) - PREPARO MECÂNICO COM BETONEIRA 400 L. AF_09/2021</t>
  </si>
  <si>
    <t xml:space="preserve">GRAUTE FGK=30 MPA; TRAÇO 1:0,9:1,2:0,6 (EM MASSA SECA DE CIMENTO/ AREIA GROSSA/ BRITA 0/ ADITIVO) - PREPARO MECÂNICO COM BETONEIRA 400 L. AF_09/2021</t>
  </si>
  <si>
    <t xml:space="preserve">GRAUTEAMENTO DE CINTA INTERMEDIÁRIA OU DE CONTRAVERGA EM ALVENARIA ESTRUTURAL. AF_09/2021</t>
  </si>
  <si>
    <t xml:space="preserve">GRAUTEAMENTO DE CINTA SUPERIOR OU DE VERGA EM ALVENARIA ESTRUTURAL. AF_09/2021</t>
  </si>
  <si>
    <t xml:space="preserve">GRAUTEAMENTO VERTICAL EM ALVENARIA ESTRUTURAL. AF_09/2021</t>
  </si>
  <si>
    <t xml:space="preserve">CORRIMÃO SIMPLES FIXADO EM PAREDE, DIÂMETRO EXTERNO = 1 1/2", EM ALUMÍNIO. AF_10/2025_PS</t>
  </si>
  <si>
    <t xml:space="preserve">CORRIMÃO SIMPLES FIXADO EM PAREDE, DIÂMETRO EXTERNO = 1 1/2", EM AÇO GALVANIZADO. AF_10/2025_PS</t>
  </si>
  <si>
    <t xml:space="preserve">GRADIL EM ALUMÍNIO FIXADO EM VÃOS DE JANELAS, FORMADO POR TUBOS DE 3/4". AF_10/2025</t>
  </si>
  <si>
    <t xml:space="preserve">GRADIL EM AÇO FIXADO EM VÃOS DE JANELAS, FORMADO POR BARRAS CHATAS DE 25X4,8 MM. AF_10/2025</t>
  </si>
  <si>
    <t xml:space="preserve">GUARDA-CORPO DE AÇO GALVANIZADO DE 1,10M, MONTANTES TUBULARES DE 1.1/4" ESPAÇADOS 1,20M, TRAVESSA SUPERIOR DE 1.1/2", GRADIL FORMADO POR TUBOS HORIZONTAIS DE 1" E VERTICAIS DE 3/4", FIXADO COM ADESIVO ESTRUTURAL EPOXI. AF_10/2025_PS</t>
  </si>
  <si>
    <t xml:space="preserve">ASSENTAMENTO DE GUIA (MEIO-FIO) EM TRECHO CURVO, CONFECCIONADA EM CONCRETO PRÉ-FABRICADO, DIMENSÕES 100X15X13X20 CM (COMPRIMENTO X BASE INFERIOR X BASE SUPERIOR X ALTURA). AF_01/2024</t>
  </si>
  <si>
    <t xml:space="preserve">ASSENTAMENTO DE GUIA (MEIO-FIO) EM TRECHO CURVO, CONFECCIONADA EM CONCRETO PRÉ-FABRICADO, DIMENSÕES 100X15X13X30 CM (COMPRIMENTO X BASE INFERIOR X BASE SUPERIOR X ALTURA). AF_01/2024</t>
  </si>
  <si>
    <t xml:space="preserve">ASSENTAMENTO DE GUIA (MEIO-FIO) EM TRECHO CURVO, CONFECCIONADA EM CONCRETO PRÉ-FABRICADO, DIMENSÕES 39X6,5X6,5X19 CM (COMPRIMENTO X BASE INFERIOR X BASE SUPERIOR X ALTURA), PARA DELIMITAÇÃO DE JARDINS, PRAÇAS OU PASSEIOS. AF_01/2024</t>
  </si>
  <si>
    <t xml:space="preserve">ASSENTAMENTO DE GUIA (MEIO-FIO) EM TRECHO CURVO, CONFECCIONADA EM CONCRETO PRÉ-FABRICADO, DIMENSÕES 80X08X08X25 CM (COMPRIMENTO X BASE INFERIOR X BASE SUPERIOR X ALTURA). AF_01/2024</t>
  </si>
  <si>
    <t xml:space="preserve">ASSENTAMENTO DE GUIA (MEIO-FIO) EM TRECHO RETO, CONFECCIONADA EM CONCRETO PRÉ-FABRICADO, DIMENSÕES 100X15X13X20 CM (COMPRIMENTO X BASE INFERIOR X BASE SUPERIOR X ALTURA). AF_01/2024</t>
  </si>
  <si>
    <t xml:space="preserve">ASSENTAMENTO DE GUIA (MEIO-FIO) EM TRECHO RETO, CONFECCIONADA EM CONCRETO PRÉ-FABRICADO, DIMENSÕES 100X15X13X30 CM (COMPRIMENTO X BASE INFERIOR X BASE SUPERIOR X ALTURA). AF_01/2024</t>
  </si>
  <si>
    <t xml:space="preserve">ASSENTAMENTO DE GUIA (MEIO-FIO) EM TRECHO RETO, CONFECCIONADA EM CONCRETO PRÉ-FABRICADO, DIMENSÕES 39X6,5X6,5X19 CM (COMPRIMENTO X BASE INFERIOR X BASE SUPERIOR X ALTURA), PARA DELIMITAÇÃO DE JARDINS, PRAÇAS OU PASSEIOS. AF_01/2024</t>
  </si>
  <si>
    <t xml:space="preserve">ASSENTAMENTO DE GUIA (MEIO-FIO) EM TRECHO RETO, CONFECCIONADA EM CONCRETO PRÉ-FABRICADO, DIMENSÕES 80X08X08X25 CM (COMPRIMENTO X BASE INFERIOR X BASE SUPERIOR X ALTURA). AF_01/2024</t>
  </si>
  <si>
    <t xml:space="preserve">EXECUÇÃO DE ESCORAS DE CONCRETO PARA CONTENÇÃO DE GUIAS PRÉ-FABRICADAS. AF_01/2024</t>
  </si>
  <si>
    <t xml:space="preserve">EXECUÇÃO DE SARJETA DE CONCRETO USINADO, MOLDADA IN LOCO EM TRECHO CURVO, 30 CM BASE X 10 CM ALTURA. AF_01/2024</t>
  </si>
  <si>
    <t xml:space="preserve">EXECUÇÃO DE SARJETA DE CONCRETO USINADO, MOLDADA IN LOCO EM TRECHO CURVO, 30 CM BASE X 15 CM ALTURA. AF_01/2024</t>
  </si>
  <si>
    <t xml:space="preserve">EXECUÇÃO DE SARJETA DE CONCRETO USINADO, MOLDADA IN LOCO EM TRECHO CURVO, 45 CM BASE X 10 CM ALTURA. AF_01/2024</t>
  </si>
  <si>
    <t xml:space="preserve">EXECUÇÃO DE SARJETA DE CONCRETO USINADO, MOLDADA IN LOCO EM TRECHO CURVO, 45 CM BASE X 15 CM ALTURA. AF_01/2024</t>
  </si>
  <si>
    <t xml:space="preserve">EXECUÇÃO DE SARJETA DE CONCRETO USINADO, MOLDADA IN LOCO EM TRECHO CURVO, 60 CM BASE X 10 CM ALTURA. AF_01/2024</t>
  </si>
  <si>
    <t xml:space="preserve">EXECUÇÃO DE SARJETA DE CONCRETO USINADO, MOLDADA IN LOCO EM TRECHO CURVO, 60 CM BASE X 15 CM ALTURA. AF_01/2024</t>
  </si>
  <si>
    <t xml:space="preserve">EXECUÇÃO DE SARJETA DE CONCRETO USINADO, MOLDADA IN LOCO EM TRECHO RETO, 30 CM BASE X 10 CM ALTURA. AF_01/2024</t>
  </si>
  <si>
    <t xml:space="preserve">EXECUÇÃO DE SARJETA DE CONCRETO USINADO, MOLDADA IN LOCO EM TRECHO RETO, 30 CM BASE X 15 CM ALTURA. AF_01/2024</t>
  </si>
  <si>
    <t xml:space="preserve">EXECUÇÃO DE SARJETA DE CONCRETO USINADO, MOLDADA IN LOCO EM TRECHO RETO, 45 CM BASE X 10 CM ALTURA. AF_01/2024</t>
  </si>
  <si>
    <t xml:space="preserve">EXECUÇÃO DE SARJETA DE CONCRETO USINADO, MOLDADA IN LOCO EM TRECHO RETO, 45 CM BASE X 15 CM ALTURA. AF_01/2024</t>
  </si>
  <si>
    <t xml:space="preserve">EXECUÇÃO DE SARJETA DE CONCRETO USINADO, MOLDADA IN LOCO EM TRECHO RETO, 60 CM BASE X 10 CM ALTURA. AF_01/2024</t>
  </si>
  <si>
    <t xml:space="preserve">EXECUÇÃO DE SARJETA DE CONCRETO USINADO, MOLDADA IN LOCO EM TRECHO RETO, 60 CM BASE X 15 CM ALTURA. AF_01/2024</t>
  </si>
  <si>
    <t xml:space="preserve">EXECUÇÃO DE SARJETÃO DE CONCRETO USINADO, MOLDADA IN LOCO EM TRECHO RETO, 100 CM BASE X 20 CM ALTURA. AF_01/2024</t>
  </si>
  <si>
    <t xml:space="preserve">GUIA (MEIO-FIO) CONCRETO, MOLDADA IN LOCO EM TRECHO CURVO COM EXTRUSORA, 13 CM BASE X 22 CM ALTURA. AF_01/2024</t>
  </si>
  <si>
    <t xml:space="preserve">GUIA (MEIO-FIO) CONCRETO, MOLDADA IN LOCO EM TRECHO CURVO COM EXTRUSORA, 15 CM BASE X 30 CM ALTURA. AF_01/2024</t>
  </si>
  <si>
    <t xml:space="preserve">GUIA (MEIO-FIO) CONCRETO, MOLDADA IN LOCO EM TRECHO RETO COM EXTRUSORA, 13 CM BASE X 22 CM ALTURA. AF_01/2024</t>
  </si>
  <si>
    <t xml:space="preserve">GUIA (MEIO-FIO) CONCRETO, MOLDADA IN LOCO EM TRECHO RETO COM EXTRUSORA, 15 CM BASE X 30 CM ALTURA. AF_01/2024</t>
  </si>
  <si>
    <t xml:space="preserve">GUIA (MEIO-FIO) E SARJETA CONJUGADOS DE CONCRETO, MOLDADA IN LOCO EM TRECHO CURVO COM EXTRUSORA, 45 CM BASE (15 CM BASE DA GUIA + 30 CM BASE DA SARJETA) X 22 CM ALTURA. AF_01/2024</t>
  </si>
  <si>
    <t xml:space="preserve">GUIA (MEIO-FIO) E SARJETA CONJUGADOS DE CONCRETO, MOLDADA IN LOCO EM TRECHO CURVO COM EXTRUSORA, 60 CM BASE (15 CM BASE DA GUIA + 45 CM BASE DA SARJETA) X 26 CM ALTURA. AF_01/2024</t>
  </si>
  <si>
    <t xml:space="preserve">GUIA (MEIO-FIO) E SARJETA CONJUGADOS DE CONCRETO, MOLDADA IN LOCO EM TRECHO CURVO COM EXTRUSORA, 65 CM BASE (15 CM BASE DA GUIA + 50 CM BASE DA SARJETA) X 26 CM ALTURA. AF_01/2024</t>
  </si>
  <si>
    <t xml:space="preserve">GUIA (MEIO-FIO) E SARJETA CONJUGADOS DE CONCRETO, MOLDADA IN LOCO EM TRECHO RETO COM EXTRUSORA, 45 CM BASE (15 CM BASE DA GUIA + 30 CM BASE DA SARJETA) X 22 CM ALTURA. AF_01/2024</t>
  </si>
  <si>
    <t xml:space="preserve">GUIA (MEIO-FIO) E SARJETA CONJUGADOS DE CONCRETO, MOLDADA IN LOCO EM TRECHO RETO COM EXTRUSORA, 60 CM BASE (15 CM BASE DA GUIA + 45 CM BASE DA SARJETA) X 26 CM ALTURA. AF_01/2024</t>
  </si>
  <si>
    <t xml:space="preserve">GUIA (MEIO-FIO) E SARJETA CONJUGADOS DE CONCRETO, MOLDADA IN LOCO EM TRECHO RETO COM EXTRUSORA, 65 CM BASE (15 CM BASE DA GUIA + 50 CM BASE DA SARJETA) X 26 CM ALTURA. AF_01/2024</t>
  </si>
  <si>
    <t xml:space="preserve">LUMINÁRIA ARANDELA TIPO MEIA LUA, DE SOBREPOR, COM 1 LÂMPADA LED DE 6 W, SEM REATOR - FORNECIMENTO E INSTALAÇÃO. AF_09/2024</t>
  </si>
  <si>
    <t xml:space="preserve">LUMINÁRIA ARANDELA TIPO TARTARUGA, DE SOBREPOR, COM 1 LÂMPADA LED DE 6 W, SEM REATOR - FORNECIMENTO E INSTALAÇÃO. AF_09/2024</t>
  </si>
  <si>
    <t xml:space="preserve">LUMINÁRIA DE EMERGÊNCIA, COM 30 LÂMPADAS LED DE 2 W, SEM REATOR - FORNECIMENTO E INSTALAÇÃO. AF_09/2024</t>
  </si>
  <si>
    <t xml:space="preserve">LUMINÁRIA TIPO PLAFON CIRCULAR, DE SOBREPOR, COM LED DE 12/13 W - FORNECIMENTO E INSTALAÇÃO. AF_09/2024</t>
  </si>
  <si>
    <t xml:space="preserve">LÂMPADA COMPACTA DE LED 10 W, BASE E27 - FORNECIMENTO E INSTALAÇÃO. AF_09/2024</t>
  </si>
  <si>
    <t xml:space="preserve">LÂMPADA COMPACTA DE LED 6 W, BASE E27 - FORNECIMENTO E INSTALAÇÃO. AF_09/2024</t>
  </si>
  <si>
    <t xml:space="preserve">LÂMPADA TUBULAR LED 9/10W SEM SOQUETE - FORNECIMENTO E INSTALAÇÃO. AF_09/2024</t>
  </si>
  <si>
    <t xml:space="preserve">LÂMPADA TUBULAR LED DE 18/20 W, COM SOQUETE, BASE G13 - FORNECIMENTO E INSTALAÇÃO. AF_09/2024_PS</t>
  </si>
  <si>
    <t xml:space="preserve">LÂMPADA TUBULAR LED DE 9/10 W, COM SOQUETE, BASE G13 - FORNECIMENTO E INSTALAÇÃO. AF_09/2024_PS</t>
  </si>
  <si>
    <t xml:space="preserve">SENSOR DE PRESENÇA COM FOTOCÉLULA, FIXAÇÃO EM PAREDE - FORNECIMENTO E INSTALAÇÃO. AF_09/2024</t>
  </si>
  <si>
    <t xml:space="preserve">SENSOR DE PRESENÇA COM FOTOCÉLULA, FIXAÇÃO EM TETO - FORNECIMENTO E INSTALAÇÃO. AF_09/2024</t>
  </si>
  <si>
    <t xml:space="preserve">SENSOR DE PRESENÇA SEM FOTOCÉLULA, FIXAÇÃO EM PAREDE - FORNECIMENTO E INSTALAÇÃO. AF_09/2024</t>
  </si>
  <si>
    <t xml:space="preserve">SENSOR DE PRESENÇA SEM FOTOCÉLULA, FIXAÇÃO EM TETO - FORNECIMENTO E INSTALAÇÃO. AF_09/2024</t>
  </si>
  <si>
    <t xml:space="preserve">IMPERMEABILIZAÇÃO DE SUPERFÍCIE COM ARGAMASSA DE CIMENTO E AREIA, COM ADITIVO IMPERMEABILIZANTE, E = 1,5CM. AF_09/2023</t>
  </si>
  <si>
    <t xml:space="preserve">IMPERMEABILIZAÇÃO DE SUPERFÍCIE COM ARGAMASSA POLIMÉRICA / MEMBRANA ACRÍLICA, 3 DEMÃOS. AF_09/2023</t>
  </si>
  <si>
    <t xml:space="preserve">IMPERMEABILIZAÇÃO DE SUPERFÍCIE COM ARGAMASSA POLIMÉRICA / MEMBRANA ACRÍLICA, 4 DEMÃOS, REFORÇADA COM VÉU DE POLIÉSTER (MAV). AF_09/2023</t>
  </si>
  <si>
    <t xml:space="preserve">IMPERMEABILIZAÇÃO DE SUPERFÍCIE COM EMULSÃO ASFÁLTICA, 2 DEMÃOS. AF_09/2023</t>
  </si>
  <si>
    <t xml:space="preserve">IMPERMEABILIZAÇÃO DE SUPERFÍCIE COM MANTA ASFÁLTICA, DUAS CAMADAS, INCLUSIVE APLICAÇÃO DE PRIMER ASFÁLTICO, E=3MM E E=4MM. AF_09/2023</t>
  </si>
  <si>
    <t xml:space="preserve">IMPERMEABILIZAÇÃO DE SUPERFÍCIE COM MANTA ASFÁLTICA, UMA CAMADA, INCLUSIVE APLICAÇÃO DE PRIMER ASFÁLTICO, E=4MM. AF_09/2023</t>
  </si>
  <si>
    <t xml:space="preserve">IMPERMEABILIZAÇÃO DE SUPERFÍCIE COM MEMBRANA À BASE DE POLIURETANO, 2 DEMÃOS. AF_09/2023</t>
  </si>
  <si>
    <t xml:space="preserve">IMPERMEABILIZAÇÃO DE SUPERFÍCIE COM MEMBRANA À BASE DE RESINA ACRÍLICA, 3 DEMÃOS. AF_09/2023</t>
  </si>
  <si>
    <t xml:space="preserve">PROTEÇÃO MECÂNICA DE SUPERFICIE HORIZONTAL COM ARGAMASSA DE CIMENTO E AREIA, TRAÇO 1:3, E=3CM. AF_09/2023</t>
  </si>
  <si>
    <t xml:space="preserve">PROTEÇÃO MECÂNICA DE SUPERFICIE HORIZONTAL COM ARGAMASSA DE CIMENTO E AREIA, TRAÇO 1:3, E=4CM. AF_09/2023</t>
  </si>
  <si>
    <t xml:space="preserve">PROTEÇÃO MECÂNICA DE SUPERFICIE HORIZONTAL COM ARGAMASSA DE CIMENTO E AREIA, TRAÇO 1:3, E=5CM. AF_09/2023</t>
  </si>
  <si>
    <t xml:space="preserve">PROTEÇÃO MECÂNICA DE SUPERFICIE HORIZONTAL COM CONCRETO 15 MPA, E=4CM. AF_09/2023</t>
  </si>
  <si>
    <t xml:space="preserve">PROTEÇÃO MECÂNICA DE SUPERFICIE HORIZONTAL COM CONCRETO 15 MPA, E=5CM. AF_09/2023</t>
  </si>
  <si>
    <t xml:space="preserve">PROTEÇÃO MECÂNICA DE SUPERFÍCIE HORIZONTAL COM ARGAMASSA DE CIMENTO E AREIA, TRAÇO 1:3, E=2CM. AF_09/2023</t>
  </si>
  <si>
    <t xml:space="preserve">PROTEÇÃO MECÂNICA DE SUPERFÍCIE VERTICAL COM ARGAMASSA DE CIMENTO E AREIA, TRAÇO 1:3, E=2CM. AF_09/2023</t>
  </si>
  <si>
    <t xml:space="preserve">PROTEÇÃO MECÂNICA DE SUPERFÍCIE VERTICAL COM ARGAMASSA DE CIMENTO E AREIA, TRAÇO 1:3, E=3CM. AF_09/2023</t>
  </si>
  <si>
    <t xml:space="preserve">PROTEÇÃO MECÂNICA DE SUPERFÍCIE VERTICAL COM ARGAMASSA DE CIMENTO E AREIA, TRAÇO 1:3, E=4CM. AF_09/2023</t>
  </si>
  <si>
    <t xml:space="preserve">PROTEÇÃO MECÂNICA DE SUPERFÍCIE VERTICAL COM ARGAMASSA DE CIMENTO E AREIA, TRAÇO 1:3, E=5CM. AF_09/2023</t>
  </si>
  <si>
    <t xml:space="preserve">PROTEÇÃO MECÂNICA DE SUPERFÍCIE VERTICAL COM CONCRETO 15 MPA, E=5CM. AF_09/2023</t>
  </si>
  <si>
    <t xml:space="preserve">TRATAMENTO DE JUNTA DE DILATAÇÃO COM MANTA ASFÁLTICA ADERIDA COM MAÇARICO. AF_09/2023</t>
  </si>
  <si>
    <t xml:space="preserve">TRATAMENTO DE JUNTA DE DILATAÇÃO, COM TARUGO DE POLIETILENO E SELANTE PU, INCLUSO PREENCHIMENTO COM ESPUMA EXPANSIVA PU. AF_09/2023</t>
  </si>
  <si>
    <t xml:space="preserve">TRATAMENTO DE JUNTA SERRADA, COM TARUGO DE POLIETILENO E SELANTE À BASE DE SILICONE. AF_09/2023</t>
  </si>
  <si>
    <t xml:space="preserve">TRATAMENTO DE RALO OU PONTO EMERGENTE COM ARGAMASSA POLIMÉRICA / MEMBRANA ACRÍLICA REFORÇADO COM TELA DE POLIÉSTER (MAV). AF_09/2023</t>
  </si>
  <si>
    <t xml:space="preserve">TRATAMENTO DE RODAPÉ COM TELA DE POLIÉSTER. AF_09/2023</t>
  </si>
  <si>
    <t xml:space="preserve">CABO DE COBRE FLEXÍVEL ISOLADO, 1,5 MM², ANTI-CHAMA 0,6/1,0 KV, PARA CIRCUITOS TERMINAIS - FORNECIMENTO E INSTALAÇÃO. AF_03/2023</t>
  </si>
  <si>
    <t xml:space="preserve">CABO DE COBRE FLEXÍVEL ISOLADO, 1,5 MM², ANTI-CHAMA 450/750 V, PARA CIRCUITOS TERMINAIS - FORNECIMENTO E INSTALAÇÃO. AF_03/2023</t>
  </si>
  <si>
    <t xml:space="preserve">CABO DE COBRE FLEXÍVEL ISOLADO, 10 MM², ANTI-CHAMA 0,6/1,0 KV, PARA CIRCUITOS TERMINAIS - FORNECIMENTO E INSTALAÇÃO. AF_03/2023</t>
  </si>
  <si>
    <t xml:space="preserve">CABO DE COBRE FLEXÍVEL ISOLADO, 10 MM², ANTI-CHAMA 450/750 V, PARA CIRCUITOS TERMINAIS - FORNECIMENTO E INSTALAÇÃO. AF_03/2023</t>
  </si>
  <si>
    <t xml:space="preserve">CABO DE COBRE FLEXÍVEL ISOLADO, 16 MM², ANTI-CHAMA 0,6/1,0 KV, PARA CIRCUITOS TERMINAIS - FORNECIMENTO E INSTALAÇÃO. AF_03/2023</t>
  </si>
  <si>
    <t xml:space="preserve">CABO DE COBRE FLEXÍVEL ISOLADO, 16 MM², ANTI-CHAMA 450/750 V, PARA CIRCUITOS TERMINAIS - FORNECIMENTO E INSTALAÇÃO. AF_03/2023</t>
  </si>
  <si>
    <t xml:space="preserve">CABO DE COBRE FLEXÍVEL ISOLADO, 2,5 MM², ANTI-CHAMA 0,6/1,0 KV, PARA CIRCUITOS TERMINAIS - FORNECIMENTO E INSTALAÇÃO. AF_03/2023</t>
  </si>
  <si>
    <t xml:space="preserve">CABO DE COBRE FLEXÍVEL ISOLADO, 2,5 MM², ANTI-CHAMA 450/750 V, PARA CIRCUITOS TERMINAIS - FORNECIMENTO E INSTALAÇÃO. AF_03/2023</t>
  </si>
  <si>
    <t xml:space="preserve">CABO DE COBRE FLEXÍVEL ISOLADO, 4 MM², ANTI-CHAMA 0,6/1,0 KV, PARA CIRCUITOS TERMINAIS - FORNECIMENTO E INSTALAÇÃO. AF_03/2023</t>
  </si>
  <si>
    <t xml:space="preserve">CABO DE COBRE FLEXÍVEL ISOLADO, 4 MM², ANTI-CHAMA 450/750 V, PARA CIRCUITOS TERMINAIS - FORNECIMENTO E INSTALAÇÃO. AF_03/2023</t>
  </si>
  <si>
    <t xml:space="preserve">CABO DE COBRE FLEXÍVEL ISOLADO, 6 MM², ANTI-CHAMA 0,6/1,0 KV, PARA CIRCUITOS TERMINAIS - FORNECIMENTO E INSTALAÇÃO. AF_03/2023</t>
  </si>
  <si>
    <t xml:space="preserve">CABO DE COBRE FLEXÍVEL ISOLADO, 6 MM², ANTI-CHAMA 450/750 V, PARA CIRCUITOS TERMINAIS - FORNECIMENTO E INSTALAÇÃO. AF_03/2023</t>
  </si>
  <si>
    <t xml:space="preserve">CAIXA OCTOGONAL 3" X 3", PVC, INSTALADA EM LAJE - FORNECIMENTO E INSTALAÇÃO. AF_03/2023</t>
  </si>
  <si>
    <t xml:space="preserve">CAIXA OCTOGONAL 4" X 4", METÁLICA, INSTALADA EM LAJE - FORNECIMENTO E INSTALAÇÃO. AF_03/2023</t>
  </si>
  <si>
    <t xml:space="preserve">CAIXA OCTOGONAL 4" X 4", PVC, INSTALADA EM LAJE - FORNECIMENTO E INSTALAÇÃO. AF_03/2023</t>
  </si>
  <si>
    <t xml:space="preserve">CAIXA RETANGULAR 4" X 2" ALTA (2,00 M DO PISO), METÁLICA, INSTALADA EM PAREDE - FORNECIMENTO E INSTALAÇÃO. AF_03/2023</t>
  </si>
  <si>
    <t xml:space="preserve">CAIXA RETANGULAR 4" X 2" ALTA (2,00 M DO PISO), PVC, INSTALADA EM PAREDE - FORNECIMENTO E INSTALAÇÃO. AF_03/2023</t>
  </si>
  <si>
    <t xml:space="preserve">CAIXA RETANGULAR 4" X 2" BAIXA (0,30 M DO PISO), METÁLICA, INSTALADA EM PAREDE - FORNECIMENTO E INSTALAÇÃO. AF_03/2023</t>
  </si>
  <si>
    <t xml:space="preserve">CAIXA RETANGULAR 4" X 2" BAIXA (0,30 M DO PISO), PVC, INSTALADA EM PAREDE - FORNECIMENTO E INSTALAÇÃO. AF_03/2023</t>
  </si>
  <si>
    <t xml:space="preserve">CAIXA RETANGULAR 4" X 2" MÉDIA (1,30 M DO PISO), METÁLICA, INSTALADA EM PAREDE - FORNECIMENTO E INSTALAÇÃO. AF_03/2023</t>
  </si>
  <si>
    <t xml:space="preserve">CAIXA RETANGULAR 4" X 2" MÉDIA (1,30 M DO PISO), PVC, INSTALADA EM PAREDE - FORNECIMENTO E INSTALAÇÃO. AF_03/2023</t>
  </si>
  <si>
    <t xml:space="preserve">CAIXA RETANGULAR 4" X 4" ALTA (2,00 M DO PISO), METÁLICA, INSTALADA EM PAREDE - FORNECIMENTO E INSTALAÇÃO. AF_03/2023</t>
  </si>
  <si>
    <t xml:space="preserve">CAIXA RETANGULAR 4" X 4" ALTA (2,00 M DO PISO), PVC, INSTALADA EM PAREDE - FORNECIMENTO E INSTALAÇÃO. AF_03/2023</t>
  </si>
  <si>
    <t xml:space="preserve">CAIXA RETANGULAR 4" X 4" BAIXA (0,30 M DO PISO), METÁLICA, INSTALADA EM PAREDE - FORNECIMENTO E INSTALAÇÃO. AF_03/2023</t>
  </si>
  <si>
    <t xml:space="preserve">CAIXA RETANGULAR 4" X 4" BAIXA (0,30 M DO PISO), PVC, INSTALADA EM PAREDE - FORNECIMENTO E INSTALAÇÃO. AF_03/2023</t>
  </si>
  <si>
    <t xml:space="preserve">CAIXA RETANGULAR 4" X 4" MÉDIA (1,30 M DO PISO), METÁLICA, INSTALADA EM PAREDE - FORNECIMENTO E INSTALAÇÃO. AF_03/2023</t>
  </si>
  <si>
    <t xml:space="preserve">CAIXA RETANGULAR 4" X 4" MÉDIA (1,30 M DO PISO), PVC, INSTALADA EM PAREDE - FORNECIMENTO E INSTALAÇÃO. AF_03/2023</t>
  </si>
  <si>
    <t xml:space="preserve">CAIXA SEXTAVADA 3" X 3", METÁLICA, INSTALADA EM LAJE - FORNECIMENTO E INSTALAÇÃO. AF_03/2023</t>
  </si>
  <si>
    <t xml:space="preserve">CAMPAINHA CIGARRA (1 MÓDULO), 10A/250V, INCLUINDO SUPORTE E PLACA - FORNECIMENTO E INSTALAÇÃO. AF_03/2023</t>
  </si>
  <si>
    <t xml:space="preserve">CAMPAINHA CIGARRA (1 MÓDULO), 10A/250V, SEM SUPORTE E SEM PLACA - FORNECIMENTO E INSTALAÇÃO. AF_03/2023</t>
  </si>
  <si>
    <t xml:space="preserve">CURVA 135 GRAUS PARA ELETRODUTO, PVC, ROSCÁVEL, DN 25 MM (3/4"), PARA CIRCUITOS TERMINAIS, INSTALADA EM FORRO - FORNECIMENTO E INSTALAÇÃO. AF_03/2023</t>
  </si>
  <si>
    <t xml:space="preserve">CURVA 135 GRAUS PARA ELETRODUTO, PVC, ROSCÁVEL, DN 25 MM (3/4"), PARA CIRCUITOS TERMINAIS, INSTALADA EM LAJE - FORNECIMENTO E INSTALAÇÃO. AF_03/2023</t>
  </si>
  <si>
    <t xml:space="preserve">CURVA 135 GRAUS PARA ELETRODUTO, PVC, ROSCÁVEL, DN 25 MM (3/4"), PARA CIRCUITOS TERMINAIS, INSTALADA EM PAREDE - FORNECIMENTO E INSTALAÇÃO. AF_03/2023</t>
  </si>
  <si>
    <t xml:space="preserve">CURVA 180 GRAUS PARA ELETRODUTO, PVC, ROSCÁVEL, DN 20 MM (1/2"), PARA CIRCUITOS TERMINAIS, INSTALADA EM FORRO - FORNECIMENTO E INSTALAÇÃO. AF_03/2023</t>
  </si>
  <si>
    <t xml:space="preserve">CURVA 180 GRAUS PARA ELETRODUTO, PVC, ROSCÁVEL, DN 20 MM (1/2"), PARA CIRCUITOS TERMINAIS, INSTALADA EM LAJE - FORNECIMENTO E INSTALAÇÃO. AF_03/2023</t>
  </si>
  <si>
    <t xml:space="preserve">CURVA 180 GRAUS PARA ELETRODUTO, PVC, ROSCÁVEL, DN 20 MM (1/2"), PARA CIRCUITOS TERMINAIS, INSTALADA EM PAREDE - FORNECIMENTO E INSTALAÇÃO. AF_03/2023</t>
  </si>
  <si>
    <t xml:space="preserve">CURVA 180 GRAUS PARA ELETRODUTO, PVC, ROSCÁVEL, DN 25 MM (3/4"), PARA CIRCUITOS TERMINAIS, INSTALADA EM FORRO - FORNECIMENTO E INSTALAÇÃO. AF_03/2023</t>
  </si>
  <si>
    <t xml:space="preserve">CURVA 180 GRAUS PARA ELETRODUTO, PVC, ROSCÁVEL, DN 25 MM (3/4"), PARA CIRCUITOS TERMINAIS, INSTALADA EM LAJE - FORNECIMENTO E INSTALAÇÃO. AF_03/2023</t>
  </si>
  <si>
    <t xml:space="preserve">CURVA 180 GRAUS PARA ELETRODUTO, PVC, ROSCÁVEL, DN 25 MM (3/4"), PARA CIRCUITOS TERMINAIS, INSTALADA EM PAREDE - FORNECIMENTO E INSTALAÇÃO. AF_03/2023</t>
  </si>
  <si>
    <t xml:space="preserve">CURVA 180 GRAUS PARA ELETRODUTO, PVC, ROSCÁVEL, DN 32 MM (1"), PARA CIRCUITOS TERMINAIS, INSTALADA EM FORRO - FORNECIMENTO E INSTALAÇÃO. AF_03/2023</t>
  </si>
  <si>
    <t xml:space="preserve">CURVA 180 GRAUS PARA ELETRODUTO, PVC, ROSCÁVEL, DN 32 MM (1"), PARA CIRCUITOS TERMINAIS, INSTALADA EM LAJE - FORNECIMENTO E INSTALAÇÃO. AF_03/2023</t>
  </si>
  <si>
    <t xml:space="preserve">CURVA 180 GRAUS PARA ELETRODUTO, PVC, ROSCÁVEL, DN 32 MM (1"), PARA CIRCUITOS TERMINAIS, INSTALADA EM PAREDE - FORNECIMENTO E INSTALAÇÃO. AF_03/2023</t>
  </si>
  <si>
    <t xml:space="preserve">CURVA 180 GRAUS PARA ELETRODUTO, PVC, ROSCÁVEL, DN 40 MM (1 1/4"), PARA CIRCUITOS TERMINAIS, INSTALADA EM FORRO - FORNECIMENTO E INSTALAÇÃO. AF_03/2023</t>
  </si>
  <si>
    <t xml:space="preserve">CURVA 180 GRAUS PARA ELETRODUTO, PVC, ROSCÁVEL, DN 40 MM (1 1/4"), PARA CIRCUITOS TERMINAIS, INSTALADA EM LAJE - FORNECIMENTO E INSTALAÇÃO. AF_03/2023</t>
  </si>
  <si>
    <t xml:space="preserve">CURVA 180 GRAUS PARA ELETRODUTO, PVC, ROSCÁVEL, DN 40 MM (1 1/4"), PARA CIRCUITOS TERMINAIS, INSTALADA EM PAREDE - FORNECIMENTO E INSTALAÇÃO. AF_03/2023</t>
  </si>
  <si>
    <t xml:space="preserve">CURVA 90 GRAUS PARA ELETRODUTO, PVC, ROSCÁVEL, DN 20 MM (1/2"), PARA CIRCUITOS TERMINAIS, INSTALADA EM FORRO - FORNECIMENTO E INSTALAÇÃO. AF_03/2023</t>
  </si>
  <si>
    <t xml:space="preserve">CURVA 90 GRAUS PARA ELETRODUTO, PVC, ROSCÁVEL, DN 20 MM (1/2"), PARA CIRCUITOS TERMINAIS, INSTALADA EM LAJE - FORNECIMENTO E INSTALAÇÃO. AF_03/2023</t>
  </si>
  <si>
    <t xml:space="preserve">CURVA 90 GRAUS PARA ELETRODUTO, PVC, ROSCÁVEL, DN 20 MM (1/2"), PARA CIRCUITOS TERMINAIS, INSTALADA EM PAREDE - FORNECIMENTO E INSTALAÇÃO. AF_03/2023</t>
  </si>
  <si>
    <t xml:space="preserve">CURVA 90 GRAUS PARA ELETRODUTO, PVC, ROSCÁVEL, DN 25 MM (3/4"), PARA CIRCUITOS TERMINAIS, INSTALADA EM FORRO - FORNECIMENTO E INSTALAÇÃO. AF_03/2023</t>
  </si>
  <si>
    <t xml:space="preserve">CURVA 90 GRAUS PARA ELETRODUTO, PVC, ROSCÁVEL, DN 25 MM (3/4"), PARA CIRCUITOS TERMINAIS, INSTALADA EM LAJE - FORNECIMENTO E INSTALAÇÃO. AF_03/2023</t>
  </si>
  <si>
    <t xml:space="preserve">CURVA 90 GRAUS PARA ELETRODUTO, PVC, ROSCÁVEL, DN 25 MM (3/4"), PARA CIRCUITOS TERMINAIS, INSTALADA EM PAREDE - FORNECIMENTO E INSTALAÇÃO. AF_03/2023</t>
  </si>
  <si>
    <t xml:space="preserve">CURVA 90 GRAUS PARA ELETRODUTO, PVC, ROSCÁVEL, DN 32 MM (1"), PARA CIRCUITOS TERMINAIS, INSTALADA EM FORRO - FORNECIMENTO E INSTALAÇÃO. AF_03/2023</t>
  </si>
  <si>
    <t xml:space="preserve">CURVA 90 GRAUS PARA ELETRODUTO, PVC, ROSCÁVEL, DN 32 MM (1"), PARA CIRCUITOS TERMINAIS, INSTALADA EM LAJE - FORNECIMENTO E INSTALAÇÃO. AF_03/2023</t>
  </si>
  <si>
    <t xml:space="preserve">CURVA 90 GRAUS PARA ELETRODUTO, PVC, ROSCÁVEL, DN 32 MM (1"), PARA CIRCUITOS TERMINAIS, INSTALADA EM PAREDE - FORNECIMENTO E INSTALAÇÃO. AF_03/2023</t>
  </si>
  <si>
    <t xml:space="preserve">CURVA 90 GRAUS PARA ELETRODUTO, PVC, ROSCÁVEL, DN 40 MM (1 1/4"), PARA CIRCUITOS TERMINAIS, INSTALADA EM FORRO - FORNECIMENTO E INSTALAÇÃO. AF_03/2023</t>
  </si>
  <si>
    <t xml:space="preserve">CURVA 90 GRAUS PARA ELETRODUTO, PVC, ROSCÁVEL, DN 40 MM (1 1/4"), PARA CIRCUITOS TERMINAIS, INSTALADA EM LAJE - FORNECIMENTO E INSTALAÇÃO. AF_03/2023</t>
  </si>
  <si>
    <t xml:space="preserve">CURVA 90 GRAUS PARA ELETRODUTO, PVC, ROSCÁVEL, DN 40 MM (1 1/4"), PARA CIRCUITOS TERMINAIS, INSTALADA EM PAREDE - FORNECIMENTO E INSTALAÇÃO. AF_03/2023</t>
  </si>
  <si>
    <t xml:space="preserve">DIMMER ROTATIVO (1 MÓDULO), 220V/600W, INCLUINDO SUPORTE E PLACA - FORNECIMENTO E INSTALAÇÃO. AF_03/2023</t>
  </si>
  <si>
    <t xml:space="preserve">DIMMER ROTATIVO (1 MÓDULO), 220V/600W, SEM SUPORTE E SEM PLACA - FORNECIMENTO E INSTALAÇÃO. AF_03/2023</t>
  </si>
  <si>
    <t xml:space="preserve">ELETRODUTO FLEXÍVEL CORRUGADO REFORÇADO, PVC, DN 20 MM (1/2"), PARA CIRCUITOS TERMINAIS, INSTALADO EM FORRO - FORNECIMENTO E INSTALAÇÃO. AF_03/2023</t>
  </si>
  <si>
    <t xml:space="preserve">ELETRODUTO FLEXÍVEL CORRUGADO REFORÇADO, PVC, DN 20 MM (1/2"), PARA CIRCUITOS TERMINAIS, INSTALADO EM LAJE - FORNECIMENTO E INSTALAÇÃO. AF_03/2023</t>
  </si>
  <si>
    <t xml:space="preserve">ELETRODUTO FLEXÍVEL CORRUGADO REFORÇADO, PVC, DN 20 MM (1/2"), PARA CIRCUITOS TERMINAIS, INSTALADO EM PAREDE - FORNECIMENTO E INSTALAÇÃO. AF_03/2023</t>
  </si>
  <si>
    <t xml:space="preserve">ELETRODUTO FLEXÍVEL CORRUGADO REFORÇADO, PVC, DN 25 MM (3/4"), PARA CIRCUITOS TERMINAIS, INSTALADO EM FORRO - FORNECIMENTO E INSTALAÇÃO. AF_03/2023</t>
  </si>
  <si>
    <t xml:space="preserve">ELETRODUTO FLEXÍVEL CORRUGADO REFORÇADO, PVC, DN 25 MM (3/4"), PARA CIRCUITOS TERMINAIS, INSTALADO EM LAJE - FORNECIMENTO E INSTALAÇÃO. AF_03/2023</t>
  </si>
  <si>
    <t xml:space="preserve">ELETRODUTO FLEXÍVEL CORRUGADO REFORÇADO, PVC, DN 25 MM (3/4"), PARA CIRCUITOS TERMINAIS, INSTALADO EM PAREDE - FORNECIMENTO E INSTALAÇÃO. AF_03/2023</t>
  </si>
  <si>
    <t xml:space="preserve">ELETRODUTO FLEXÍVEL CORRUGADO REFORÇADO, PVC, DN 32 MM (1"), PARA CIRCUITOS TERMINAIS, INSTALADO EM FORRO - FORNECIMENTO E INSTALAÇÃO. AF_03/2023</t>
  </si>
  <si>
    <t xml:space="preserve">ELETRODUTO FLEXÍVEL CORRUGADO REFORÇADO, PVC, DN 32 MM (1"), PARA CIRCUITOS TERMINAIS, INSTALADO EM LAJE - FORNECIMENTO E INSTALAÇÃO. AF_03/2023</t>
  </si>
  <si>
    <t xml:space="preserve">ELETRODUTO FLEXÍVEL CORRUGADO REFORÇADO, PVC, DN 32 MM (1"), PARA CIRCUITOS TERMINAIS, INSTALADO EM PAREDE - FORNECIMENTO E INSTALAÇÃO. AF_03/2023</t>
  </si>
  <si>
    <t xml:space="preserve">ELETRODUTO FLEXÍVEL CORRUGADO, PEAD, DN 40 MM (1 1/4"), PARA CIRCUITOS TERMINAIS, INSTALADO EM FORRO - FORNECIMENTO E INSTALAÇÃO. AF_03/2023</t>
  </si>
  <si>
    <t xml:space="preserve">ELETRODUTO FLEXÍVEL CORRUGADO, PEAD, DN 40 MM (1 1/4"), PARA CIRCUITOS TERMINAIS, INSTALADO EM LAJE - FORNECIMENTO E INSTALAÇÃO. AF_03/2023</t>
  </si>
  <si>
    <t xml:space="preserve">ELETRODUTO FLEXÍVEL CORRUGADO, PEAD, DN 40 MM (1 1/4"), PARA CIRCUITOS TERMINAIS, INSTALADO EM PAREDE - FORNECIMENTO E INSTALAÇÃO. AF_03/2023</t>
  </si>
  <si>
    <t xml:space="preserve">ELETRODUTO FLEXÍVEL CORRUGADO, PVC, DN 20 MM (1/2"), PARA CIRCUITOS TERMINAIS, INSTALADO EM FORRO - FORNECIMENTO E INSTALAÇÃO. AF_03/2023</t>
  </si>
  <si>
    <t xml:space="preserve">ELETRODUTO FLEXÍVEL CORRUGADO, PVC, DN 20 MM (1/2"), PARA CIRCUITOS TERMINAIS, INSTALADO EM PAREDE - FORNECIMENTO E INSTALAÇÃO. AF_03/2023</t>
  </si>
  <si>
    <t xml:space="preserve">ELETRODUTO FLEXÍVEL CORRUGADO, PVC, DN 25 MM (3/4"), PARA CIRCUITOS TERMINAIS, INSTALADO EM FORRO - FORNECIMENTO E INSTALAÇÃO. AF_03/2023</t>
  </si>
  <si>
    <t xml:space="preserve">ELETRODUTO FLEXÍVEL CORRUGADO, PVC, DN 25 MM (3/4"), PARA CIRCUITOS TERMINAIS, INSTALADO EM PAREDE - FORNECIMENTO E INSTALAÇÃO. AF_03/2023</t>
  </si>
  <si>
    <t xml:space="preserve">ELETRODUTO FLEXÍVEL CORRUGADO, PVC, DN 32 MM (1"), PARA CIRCUITOS TERMINAIS, INSTALADO EM FORRO - FORNECIMENTO E INSTALAÇÃO. AF_03/2023</t>
  </si>
  <si>
    <t xml:space="preserve">ELETRODUTO FLEXÍVEL CORRUGADO, PVC, DN 32 MM (1"), PARA CIRCUITOS TERMINAIS, INSTALADO EM PAREDE - FORNECIMENTO E INSTALAÇÃO. AF_03/2023</t>
  </si>
  <si>
    <t xml:space="preserve">ELETRODUTO FLEXÍVEL LISO, PEAD, DN 32 MM (1"), PARA CIRCUITOS TERMINAIS, INSTALADO EM FORRO - FORNECIMENTO E INSTALAÇÃO. AF_03/2023</t>
  </si>
  <si>
    <t xml:space="preserve">ELETRODUTO FLEXÍVEL LISO, PEAD, DN 32 MM (1"), PARA CIRCUITOS TERMINAIS, INSTALADO EM LAJE - FORNECIMENTO E INSTALAÇÃO. AF_03/2023</t>
  </si>
  <si>
    <t xml:space="preserve">ELETRODUTO FLEXÍVEL LISO, PEAD, DN 32 MM (1"), PARA CIRCUITOS TERMINAIS, INSTALADO EM PAREDE - FORNECIMENTO E INSTALAÇÃO. AF_03/2023</t>
  </si>
  <si>
    <t xml:space="preserve">ELETRODUTO FLEXÍVEL LISO, PEAD, DN 40 MM (1 1/4"), PARA CIRCUITOS TERMINAIS, INSTALADO EM FORRO - FORNECIMENTO E INSTALAÇÃO. AF_03/2023</t>
  </si>
  <si>
    <t xml:space="preserve">ELETRODUTO FLEXÍVEL LISO, PEAD, DN 40 MM (1 1/4"), PARA CIRCUITOS TERMINAIS, INSTALADO EM LAJE - FORNECIMENTO E INSTALAÇÃO. AF_03/2023</t>
  </si>
  <si>
    <t xml:space="preserve">ELETRODUTO FLEXÍVEL LISO, PEAD, DN 40 MM (1 1/4"), PARA CIRCUITOS TERMINAIS, INSTALADO EM PAREDE - FORNECIMENTO E INSTALAÇÃO. AF_03/2023</t>
  </si>
  <si>
    <t xml:space="preserve">ELETRODUTO RÍGIDO ROSCÁVEL, PVC, DN 20 MM (1/2"), PARA CIRCUITOS TERMINAIS, INSTALADO EM FORRO - FORNECIMENTO E INSTALAÇÃO. AF_03/2023</t>
  </si>
  <si>
    <t xml:space="preserve">ELETRODUTO RÍGIDO ROSCÁVEL, PVC, DN 20 MM (1/2"), PARA CIRCUITOS TERMINAIS, INSTALADO EM LAJE - FORNECIMENTO E INSTALAÇÃO. AF_03/2023</t>
  </si>
  <si>
    <t xml:space="preserve">ELETRODUTO RÍGIDO ROSCÁVEL, PVC, DN 20 MM (1/2"), PARA CIRCUITOS TERMINAIS, INSTALADO EM PAREDE - FORNECIMENTO E INSTALAÇÃO. AF_03/2023</t>
  </si>
  <si>
    <t xml:space="preserve">ELETRODUTO RÍGIDO ROSCÁVEL, PVC, DN 25 MM (3/4"), PARA CIRCUITOS TERMINAIS, INSTALADO EM FORRO - FORNECIMENTO E INSTALAÇÃO. AF_03/2023</t>
  </si>
  <si>
    <t xml:space="preserve">ELETRODUTO RÍGIDO ROSCÁVEL, PVC, DN 25 MM (3/4"), PARA CIRCUITOS TERMINAIS, INSTALADO EM LAJE - FORNECIMENTO E INSTALAÇÃO. AF_03/2023</t>
  </si>
  <si>
    <t xml:space="preserve">ELETRODUTO RÍGIDO ROSCÁVEL, PVC, DN 25 MM (3/4"), PARA CIRCUITOS TERMINAIS, INSTALADO EM PAREDE - FORNECIMENTO E INSTALAÇÃO. AF_03/2023</t>
  </si>
  <si>
    <t xml:space="preserve">ELETRODUTO RÍGIDO ROSCÁVEL, PVC, DN 32 MM (1"), PARA CIRCUITOS TERMINAIS, INSTALADO EM FORRO - FORNECIMENTO E INSTALAÇÃO. AF_03/2023</t>
  </si>
  <si>
    <t xml:space="preserve">ELETRODUTO RÍGIDO ROSCÁVEL, PVC, DN 32 MM (1"), PARA CIRCUITOS TERMINAIS, INSTALADO EM LAJE - FORNECIMENTO E INSTALAÇÃO. AF_03/2023</t>
  </si>
  <si>
    <t xml:space="preserve">ELETRODUTO RÍGIDO ROSCÁVEL, PVC, DN 32 MM (1"), PARA CIRCUITOS TERMINAIS, INSTALADO EM PAREDE - FORNECIMENTO E INSTALAÇÃO. AF_03/2023</t>
  </si>
  <si>
    <t xml:space="preserve">ELETRODUTO RÍGIDO ROSCÁVEL, PVC, DN 40 MM (1 1/4"), PARA CIRCUITOS TERMINAIS, INSTALADO EM FORRO - FORNECIMENTO E INSTALAÇÃO. AF_03/2023</t>
  </si>
  <si>
    <t xml:space="preserve">ELETRODUTO RÍGIDO ROSCÁVEL, PVC, DN 40 MM (1 1/4"), PARA CIRCUITOS TERMINAIS, INSTALADO EM LAJE - FORNECIMENTO E INSTALAÇÃO. AF_03/2023</t>
  </si>
  <si>
    <t xml:space="preserve">ELETRODUTO RÍGIDO ROSCÁVEL, PVC, DN 40 MM (1 1/4"), PARA CIRCUITOS TERMINAIS, INSTALADO EM PAREDE - FORNECIMENTO E INSTALAÇÃO. AF_03/2023</t>
  </si>
  <si>
    <t xml:space="preserve">INTERRUPTOR BIPOLAR (1 MÓDULO), 10A/250V, INCLUINDO SUPORTE E PLACA - FORNECIMENTO E INSTALAÇÃO. AF_03/2023</t>
  </si>
  <si>
    <t xml:space="preserve">INTERRUPTOR BIPOLAR (1 MÓDULO), 10A/250V, SEM SUPORTE E SEM PLACA - FORNECIMENTO E INSTALAÇÃO. AF_03/2023</t>
  </si>
  <si>
    <t xml:space="preserve">INTERRUPTOR INTERMEDIÁRIO (1 MÓDULO), 10A/250V, INCLUINDO SUPORTE E PLACA - FORNECIMENTO E INSTALAÇÃO. AF_03/2023</t>
  </si>
  <si>
    <t xml:space="preserve">INTERRUPTOR INTERMEDIÁRIO (1 MÓDULO), 10A/250V, SEM SUPORTE E SEM PLACA - FORNECIMENTO E INSTALAÇÃO. AF_03/2023</t>
  </si>
  <si>
    <t xml:space="preserve">INTERRUPTOR PARALELO (1 MÓDULO) COM 1 TOMADA DE EMBUTIR 2P+T 10 A, INCLUINDO SUPORTE E PLACA - FORNECIMENTO E INSTALAÇÃO. AF_03/2023</t>
  </si>
  <si>
    <t xml:space="preserve">INTERRUPTOR PARALELO (1 MÓDULO) COM 1 TOMADA DE EMBUTIR 2P+T 10 A, SEM SUPORTE E SEM PLACA - FORNECIMENTO E INSTALAÇÃO. AF_03/2023</t>
  </si>
  <si>
    <t xml:space="preserve">INTERRUPTOR PARALELO (1 MÓDULO) COM 2 TOMADAS DE EMBUTIR 2P+T 10 A, INCLUINDO SUPORTE E PLACA - FORNECIMENTO E INSTALAÇÃO. AF_03/2023</t>
  </si>
  <si>
    <t xml:space="preserve">INTERRUPTOR PARALELO (1 MÓDULO) COM 2 TOMADAS DE EMBUTIR 2P+T 10 A, SEM SUPORTE E SEM PLACA - FORNECIMENTO E INSTALAÇÃO. AF_03/2023</t>
  </si>
  <si>
    <t xml:space="preserve">INTERRUPTOR PARALELO (1 MÓDULO), 10A/250V, INCLUINDO SUPORTE E PLACA - FORNECIMENTO E INSTALAÇÃO. AF_03/2023</t>
  </si>
  <si>
    <t xml:space="preserve">INTERRUPTOR PARALELO (1 MÓDULO), 10A/250V, SEM SUPORTE E SEM PLACA - FORNECIMENTO E INSTALAÇÃO. AF_03/2023</t>
  </si>
  <si>
    <t xml:space="preserve">INTERRUPTOR PARALELO (2 MÓDULOS) COM 1 TOMADA DE EMBUTIR 2P+T 10 A, INCLUINDO SUPORTE E PLACA - FORNECIMENTO E INSTALAÇÃO. AF_03/2023</t>
  </si>
  <si>
    <t xml:space="preserve">INTERRUPTOR PARALELO (2 MÓDULOS) COM 1 TOMADA DE EMBUTIR 2P+T 10 A, SEM SUPORTE E SEM PLACA - FORNECIMENTO E INSTALAÇÃO. AF_03/2023</t>
  </si>
  <si>
    <t xml:space="preserve">INTERRUPTOR PARALELO (2 MÓDULOS), 10A/250V, INCLUINDO SUPORTE E PLACA - FORNECIMENTO E INSTALAÇÃO. AF_03/2023</t>
  </si>
  <si>
    <t xml:space="preserve">INTERRUPTOR PARALELO (2 MÓDULOS), 10A/250V, SEM SUPORTE E SEM PLACA - FORNECIMENTO E INSTALAÇÃO. AF_03/2023</t>
  </si>
  <si>
    <t xml:space="preserve">INTERRUPTOR PARALELO (3 MÓDULOS), 10A/250V, INCLUINDO SUPORTE E PLACA - FORNECIMENTO E INSTALAÇÃO. AF_03/2023</t>
  </si>
  <si>
    <t xml:space="preserve">INTERRUPTOR PARALELO (3 MÓDULOS), 10A/250V, SEM SUPORTE E SEM PLACA - FORNECIMENTO E INSTALAÇÃO. AF_03/2023</t>
  </si>
  <si>
    <t xml:space="preserve">INTERRUPTOR PULSADOR CAMPAINHA (1 MÓDULO), 10A/250V, INCLUINDO SUPORTE E PLACA - FORNECIMENTO E INSTALAÇÃO. AF_03/2023</t>
  </si>
  <si>
    <t xml:space="preserve">INTERRUPTOR PULSADOR CAMPAINHA (1 MÓDULO), 10A/250V, SEM SUPORTE E SEM PLACA - FORNECIMENTO E INSTALAÇÃO. AF_03/2023</t>
  </si>
  <si>
    <t xml:space="preserve">INTERRUPTOR PULSADOR MINUTERIA (1 MÓDULO), 10A/250V, INCLUINDO SUPORTE E PLACA - FORNECIMENTO E INSTALAÇÃO. AF_03/2023</t>
  </si>
  <si>
    <t xml:space="preserve">INTERRUPTOR PULSADOR MINUTERIA (1 MÓDULO), 10A/250V, SEM SUPORTE E SEM PLACA - FORNECIMENTO E INSTALAÇÃO. AF_03/2023</t>
  </si>
  <si>
    <t xml:space="preserve">INTERRUPTOR SIMPLES (1 MÓDULO) COM 1 TOMADA DE EMBUTIR 2P+T 10 A, INCLUINDO SUPORTE E PLACA - FORNECIMENTO E INSTALAÇÃO. AF_03/2023</t>
  </si>
  <si>
    <t xml:space="preserve">INTERRUPTOR SIMPLES (1 MÓDULO) COM 1 TOMADA DE EMBUTIR 2P+T 10 A, SEM SUPORTE E SEM PLACA - FORNECIMENTO E INSTALAÇÃO. AF_03/2023</t>
  </si>
  <si>
    <t xml:space="preserve">INTERRUPTOR SIMPLES (1 MÓDULO) COM 2 TOMADAS DE EMBUTIR 2P+T 10 A, INCLUINDO SUPORTE E PLACA - FORNECIMENTO E INSTALAÇÃO. AF_03/2023</t>
  </si>
  <si>
    <t xml:space="preserve">INTERRUPTOR SIMPLES (1 MÓDULO) COM 2 TOMADAS DE EMBUTIR 2P+T 10 A, SEM SUPORTE E SEM PLACA - FORNECIMENTO E INSTALAÇÃO. AF_03/2023</t>
  </si>
  <si>
    <t xml:space="preserve">INTERRUPTOR SIMPLES (1 MÓDULO) COM INTERRUPTOR PARALELO (1 MÓDULO), 10A/250V, INCLUINDO SUPORTE E PLACA - FORNECIMENTO E INSTALAÇÃO. AF_03/2023</t>
  </si>
  <si>
    <t xml:space="preserve">INTERRUPTOR SIMPLES (1 MÓDULO) COM INTERRUPTOR PARALELO (1 MÓDULO), 10A/250V, SEM SUPORTE E SEM PLACA - FORNECIMENTO E INSTALAÇÃO. AF_03/2023</t>
  </si>
  <si>
    <t xml:space="preserve">INTERRUPTOR SIMPLES (1 MÓDULO) COM INTERRUPTOR PARALELO (2 MÓDULOS), 10A/250V, INCLUINDO SUPORTE E PLACA - FORNECIMENTO E INSTALAÇÃO. AF_03/2023</t>
  </si>
  <si>
    <t xml:space="preserve">INTERRUPTOR SIMPLES (1 MÓDULO) COM INTERRUPTOR PARALELO (2 MÓDULOS), 10A/250V, SEM SUPORTE E SEM PLACA - FORNECIMENTO E INSTALAÇÃO. AF_03/2023</t>
  </si>
  <si>
    <t xml:space="preserve">INTERRUPTOR SIMPLES (1 MÓDULO), 10A/250V, INCLUINDO SUPORTE E PLACA - FORNECIMENTO E INSTALAÇÃO. AF_03/2023</t>
  </si>
  <si>
    <t xml:space="preserve">INTERRUPTOR SIMPLES (1 MÓDULO), 10A/250V, SEM SUPORTE E SEM PLACA - FORNECIMENTO E INSTALAÇÃO. AF_03/2023</t>
  </si>
  <si>
    <t xml:space="preserve">INTERRUPTOR SIMPLES (1 MÓDULO), INTERRUPTOR PARALELO (1 MÓDULO) E 1 TOMADA DE EMBUTIR 2P+T 10 A, INCLUINDO SUPORTE E PLACA - FORNECIMENTO E INSTALAÇÃO. AF_03/2023</t>
  </si>
  <si>
    <t xml:space="preserve">INTERRUPTOR SIMPLES (1 MÓDULO), INTERRUPTOR PARALELO (1 MÓDULO) E 1 TOMADA DE EMBUTIR 2P+T 10 A, SEM SUPORTE E SEM PLACA - FORNECIMENTO E INSTALAÇÃO. AF_03/2023</t>
  </si>
  <si>
    <t xml:space="preserve">INTERRUPTOR SIMPLES (2 MÓDULOS) COM 1 TOMADA DE EMBUTIR 2P+T 10 A, INCLUINDO SUPORTE E PLACA - FORNECIMENTO E INSTALAÇÃO. AF_03/2023</t>
  </si>
  <si>
    <t xml:space="preserve">INTERRUPTOR SIMPLES (2 MÓDULOS) COM 1 TOMADA DE EMBUTIR 2P+T 10 A, SEM SUPORTE E SEM PLACA - FORNECIMENTO E INSTALAÇÃO. AF_03/2023</t>
  </si>
  <si>
    <t xml:space="preserve">INTERRUPTOR SIMPLES (2 MÓDULOS) COM INTERRUPTOR PARALELO (1 MÓDULO), 10A/250V, INCLUINDO SUPORTE E PLACA - FORNECIMENTO E INSTALAÇÃO. AF_03/2023</t>
  </si>
  <si>
    <t xml:space="preserve">INTERRUPTOR SIMPLES (2 MÓDULOS) COM INTERRUPTOR PARALELO (1 MÓDULO), 10A/250V, SEM SUPORTE E SEM PLACA - FORNECIMENTO E INSTALAÇÃO. AF_03/2023</t>
  </si>
  <si>
    <t xml:space="preserve">INTERRUPTOR SIMPLES (2 MÓDULOS) COM INTERRUPTOR PARALELO (2 MÓDULOS), 10A/250V, INCLUINDO SUPORTE E PLACA - FORNECIMENTO E INSTALAÇÃO. AF_03/2023</t>
  </si>
  <si>
    <t xml:space="preserve">INTERRUPTOR SIMPLES (2 MÓDULOS) COM INTERRUPTOR PARALELO (2 MÓDULOS), 10A/250V, SEM SUPORTE E SEM PLACA - FORNECIMENTO E INSTALAÇÃO. AF_03/2023</t>
  </si>
  <si>
    <t xml:space="preserve">INTERRUPTOR SIMPLES (2 MÓDULOS), 10A/250V, INCLUINDO SUPORTE E PLACA - FORNECIMENTO E INSTALAÇÃO. AF_03/2023</t>
  </si>
  <si>
    <t xml:space="preserve">INTERRUPTOR SIMPLES (2 MÓDULOS), 10A/250V, SEM SUPORTE E SEM PLACA - FORNECIMENTO E INSTALAÇÃO. AF_03/2023</t>
  </si>
  <si>
    <t xml:space="preserve">INTERRUPTOR SIMPLES (3 MÓDULOS) COM INTERRUPTOR PARALELO (1 MÓDULO), 10A/250V, INCLUINDO SUPORTE E PLACA - FORNECIMENTO E INSTALAÇÃO. AF_03/2023</t>
  </si>
  <si>
    <t xml:space="preserve">INTERRUPTOR SIMPLES (3 MÓDULOS) COM INTERRUPTOR PARALELO (1 MÓDULO), 10A/250V, SEM SUPORTE E SEM PLACA - FORNECIMENTO E INSTALAÇÃO. AF_03/2023</t>
  </si>
  <si>
    <t xml:space="preserve">INTERRUPTOR SIMPLES (3 MÓDULOS), 10A/250V, INCLUINDO SUPORTE E PLACA - FORNECIMENTO E INSTALAÇÃO. AF_03/2023</t>
  </si>
  <si>
    <t xml:space="preserve">INTERRUPTOR SIMPLES (3 MÓDULOS), 10A/250V, SEM SUPORTE E SEM PLACA - FORNECIMENTO E INSTALAÇÃO. AF_03/2023</t>
  </si>
  <si>
    <t xml:space="preserve">INTERRUPTOR SIMPLES (4 MÓDULOS), 10A/250V, INCLUINDO SUPORTE E PLACA - FORNECIMENTO E INSTALAÇÃO. AF_03/2023</t>
  </si>
  <si>
    <t xml:space="preserve">INTERRUPTOR SIMPLES (4 MÓDULOS), 10A/250V, SEM SUPORTE E SEM PLACA - FORNECIMENTO E INSTALAÇÃO. AF_03/2023</t>
  </si>
  <si>
    <t xml:space="preserve">INTERRUPTOR SIMPLES (6 MÓDULOS), 10A/250V, INCLUINDO SUPORTE E PLACA - FORNECIMENTO E INSTALAÇÃO. AF_03/2023</t>
  </si>
  <si>
    <t xml:space="preserve">INTERRUPTOR SIMPLES (6 MÓDULOS), 10A/250V, SEM SUPORTE E SEM PLACA - FORNECIMENTO E INSTALAÇÃO. AF_03/2023</t>
  </si>
  <si>
    <t xml:space="preserve">LUVA PARA ELETRODUTO, PVC, ROSCÁVEL, DN 20 MM (1/2"), PARA CIRCUITOS TERMINAIS, INSTALADA EM FORRO - FORNECIMENTO E INSTALAÇÃO. AF_03/2023</t>
  </si>
  <si>
    <t xml:space="preserve">LUVA PARA ELETRODUTO, PVC, ROSCÁVEL, DN 20 MM (1/2"), PARA CIRCUITOS TERMINAIS, INSTALADA EM LAJE - FORNECIMENTO E INSTALAÇÃO. AF_03/2023</t>
  </si>
  <si>
    <t xml:space="preserve">LUVA PARA ELETRODUTO, PVC, ROSCÁVEL, DN 20 MM (1/2"), PARA CIRCUITOS TERMINAIS, INSTALADA EM PAREDE - FORNECIMENTO E INSTALAÇÃO. AF_03/2023</t>
  </si>
  <si>
    <t xml:space="preserve">LUVA PARA ELETRODUTO, PVC, ROSCÁVEL, DN 25 MM (3/4"), PARA CIRCUITOS TERMINAIS, INSTALADA EM FORRO - FORNECIMENTO E INSTALAÇÃO. AF_03/2023</t>
  </si>
  <si>
    <t xml:space="preserve">LUVA PARA ELETRODUTO, PVC, ROSCÁVEL, DN 25 MM (3/4"), PARA CIRCUITOS TERMINAIS, INSTALADA EM LAJE - FORNECIMENTO E INSTALAÇÃO. AF_03/2023</t>
  </si>
  <si>
    <t xml:space="preserve">LUVA PARA ELETRODUTO, PVC, ROSCÁVEL, DN 25 MM (3/4"), PARA CIRCUITOS TERMINAIS, INSTALADA EM PAREDE - FORNECIMENTO E INSTALAÇÃO. AF_03/2023</t>
  </si>
  <si>
    <t xml:space="preserve">LUVA PARA ELETRODUTO, PVC, ROSCÁVEL, DN 32 MM (1"), PARA CIRCUITOS TERMINAIS, INSTALADA EM FORRO - FORNECIMENTO E INSTALAÇÃO. AF_03/2023</t>
  </si>
  <si>
    <t xml:space="preserve">LUVA PARA ELETRODUTO, PVC, ROSCÁVEL, DN 32 MM (1"), PARA CIRCUITOS TERMINAIS, INSTALADA EM LAJE - FORNECIMENTO E INSTALAÇÃO. AF_03/2023</t>
  </si>
  <si>
    <t xml:space="preserve">LUVA PARA ELETRODUTO, PVC, ROSCÁVEL, DN 32 MM (1"), PARA CIRCUITOS TERMINAIS, INSTALADA EM PAREDE - FORNECIMENTO E INSTALAÇÃO. AF_03/2023</t>
  </si>
  <si>
    <t xml:space="preserve">LUVA PARA ELETRODUTO, PVC, ROSCÁVEL, DN 40 MM (1 1/4"), PARA CIRCUITOS TERMINAIS, INSTALADA EM FORRO - FORNECIMENTO E INSTALAÇÃO. AF_03/2023</t>
  </si>
  <si>
    <t xml:space="preserve">LUVA PARA ELETRODUTO, PVC, ROSCÁVEL, DN 40 MM (1 1/4"), PARA CIRCUITOS TERMINAIS, INSTALADA EM LAJE - FORNECIMENTO E INSTALAÇÃO. AF_03/2023</t>
  </si>
  <si>
    <t xml:space="preserve">LUVA PARA ELETRODUTO, PVC, ROSCÁVEL, DN 40 MM (1 1/4"), PARA CIRCUITOS TERMINAIS, INSTALADA EM PAREDE - FORNECIMENTO E INSTALAÇÃO. AF_03/2023</t>
  </si>
  <si>
    <t xml:space="preserve">SUPORTE PARAFUSADO COM PLACA DE ENCAIXE 4" X 2" ALTO (2,00 M DO PISO) PARA PONTO ELÉTRICO - FORNECIMENTO E INSTALAÇÃO. AF_03/2023</t>
  </si>
  <si>
    <t xml:space="preserve">SUPORTE PARAFUSADO COM PLACA DE ENCAIXE 4" X 2" BAIXO (0,30 M DO PISO) PARA PONTO ELÉTRICO - FORNECIMENTO E INSTALAÇÃO. AF_03/2023</t>
  </si>
  <si>
    <t xml:space="preserve">SUPORTE PARAFUSADO COM PLACA DE ENCAIXE 4" X 2" MÉDIO (1,30 M DO PISO) PARA PONTO ELÉTRICO - FORNECIMENTO E INSTALAÇÃO. AF_03/2023</t>
  </si>
  <si>
    <t xml:space="preserve">SUPORTE PARAFUSADO COM PLACA DE ENCAIXE 4" X 4" ALTO (2,00 M DO PISO) PARA PONTO ELÉTRICO - FORNECIMENTO E INSTALAÇÃO. AF_03/2023</t>
  </si>
  <si>
    <t xml:space="preserve">SUPORTE PARAFUSADO COM PLACA DE ENCAIXE 4" X 4" BAIXO (0,30 M DO PISO) PARA PONTO ELÉTRICO - FORNECIMENTO E INSTALAÇÃO. AF_03/2023</t>
  </si>
  <si>
    <t xml:space="preserve">SUPORTE PARAFUSADO COM PLACA DE ENCAIXE 4" X 4" MÉDIO (1,30 M DO PISO) PARA PONTO ELÉTRICO - FORNECIMENTO E INSTALAÇÃO. AF_03/2023</t>
  </si>
  <si>
    <t xml:space="preserve">TOMADA ALTA DE EMBUTIR (1 MÓDULO), 2P+T 10 A, INCLUINDO SUPORTE E PLACA - FORNECIMENTO E INSTALAÇÃO. AF_03/2023</t>
  </si>
  <si>
    <t xml:space="preserve">TOMADA ALTA DE EMBUTIR (1 MÓDULO), 2P+T 10 A, SEM SUPORTE E SEM PLACA - FORNECIMENTO E INSTALAÇÃO. AF_03/2023</t>
  </si>
  <si>
    <t xml:space="preserve">TOMADA ALTA DE EMBUTIR (1 MÓDULO), 2P+T 20 A, INCLUINDO SUPORTE E PLACA - FORNECIMENTO E INSTALAÇÃO. AF_03/2023</t>
  </si>
  <si>
    <t xml:space="preserve">TOMADA ALTA DE EMBUTIR (1 MÓDULO), 2P+T 20 A, SEM SUPORTE E SEM PLACA - FORNECIMENTO E INSTALAÇÃO. AF_03/2023</t>
  </si>
  <si>
    <t xml:space="preserve">TOMADA BAIXA DE EMBUTIR (1 MÓDULO), 2P+T 10 A, INCLUINDO SUPORTE E PLACA - FORNECIMENTO E INSTALAÇÃO. AF_03/2023</t>
  </si>
  <si>
    <t xml:space="preserve">TOMADA BAIXA DE EMBUTIR (1 MÓDULO), 2P+T 10 A, SEM SUPORTE E SEM PLACA - FORNECIMENTO E INSTALAÇÃO. AF_03/2023</t>
  </si>
  <si>
    <t xml:space="preserve">TOMADA BAIXA DE EMBUTIR (1 MÓDULO), 2P+T 20 A, INCLUINDO SUPORTE E PLACA - FORNECIMENTO E INSTALAÇÃO. AF_03/2023</t>
  </si>
  <si>
    <t xml:space="preserve">TOMADA BAIXA DE EMBUTIR (1 MÓDULO), 2P+T 20 A, SEM SUPORTE E SEM PLACA - FORNECIMENTO E INSTALAÇÃO. AF_03/2023</t>
  </si>
  <si>
    <t xml:space="preserve">TOMADA BAIXA DE EMBUTIR (2 MÓDULOS), 2P+T 10 A, INCLUINDO SUPORTE E PLACA - FORNECIMENTO E INSTALAÇÃO. AF_03/2023</t>
  </si>
  <si>
    <t xml:space="preserve">TOMADA BAIXA DE EMBUTIR (2 MÓDULOS), 2P+T 10 A, SEM SUPORTE E SEM PLACA - FORNECIMENTO E INSTALAÇÃO. AF_03/2023</t>
  </si>
  <si>
    <t xml:space="preserve">TOMADA BAIXA DE EMBUTIR (2 MÓDULOS), 2P+T 20 A, INCLUINDO SUPORTE E PLACA - FORNECIMENTO E INSTALAÇÃO. AF_03/2023</t>
  </si>
  <si>
    <t xml:space="preserve">TOMADA BAIXA DE EMBUTIR (2 MÓDULOS), 2P+T 20 A, SEM SUPORTE E SEM PLACA - FORNECIMENTO E INSTALAÇÃO. AF_03/2023</t>
  </si>
  <si>
    <t xml:space="preserve">TOMADA BAIXA DE EMBUTIR (3 MÓDULOS), 2P+T 10 A, INCLUINDO SUPORTE E PLACA - FORNECIMENTO E INSTALAÇÃO. AF_03/2023</t>
  </si>
  <si>
    <t xml:space="preserve">TOMADA BAIXA DE EMBUTIR (3 MÓDULOS), 2P+T 10 A, SEM SUPORTE E SEM PLACA - FORNECIMENTO E INSTALAÇÃO. AF_03/2023</t>
  </si>
  <si>
    <t xml:space="preserve">TOMADA BAIXA DE EMBUTIR (3 MÓDULOS), 2P+T 20 A, INCLUINDO SUPORTE E PLACA - FORNECIMENTO E INSTALAÇÃO. AF_03/2023</t>
  </si>
  <si>
    <t xml:space="preserve">TOMADA BAIXA DE EMBUTIR (3 MÓDULOS), 2P+T 20 A, SEM SUPORTE E SEM PLACA - FORNECIMENTO E INSTALAÇÃO. AF_03/2023</t>
  </si>
  <si>
    <t xml:space="preserve">TOMADA BAIXA DE EMBUTIR (4 MÓDULOS), 2P+T 10 A, INCLUINDO SUPORTE E PLACA - FORNECIMENTO E INSTALAÇÃO. AF_03/2023</t>
  </si>
  <si>
    <t xml:space="preserve">TOMADA BAIXA DE EMBUTIR (4 MÓDULOS), 2P+T 10 A, SEM SUPORTE E SEM PLACA - FORNECIMENTO E INSTALAÇÃO. AF_03/2023</t>
  </si>
  <si>
    <t xml:space="preserve">TOMADA BAIXA DE EMBUTIR (6 MÓDULOS), 2P+T 10 A, INCLUINDO SUPORTE E PLACA - FORNECIMENTO E INSTALAÇÃO. AF_03/2023</t>
  </si>
  <si>
    <t xml:space="preserve">TOMADA BAIXA DE EMBUTIR (6 MÓDULOS), 2P+T 10 A, SEM SUPORTE E SEM PLACA - FORNECIMENTO E INSTALAÇÃO. AF_03/2023</t>
  </si>
  <si>
    <t xml:space="preserve">TOMADA MÉDIA DE EMBUTIR (1 MÓDULO), 2P+T 10 A, INCLUINDO SUPORTE E PLACA - FORNECIMENTO E INSTALAÇÃO. AF_03/2023</t>
  </si>
  <si>
    <t xml:space="preserve">TOMADA MÉDIA DE EMBUTIR (1 MÓDULO), 2P+T 10 A, SEM SUPORTE E SEM PLACA - FORNECIMENTO E INSTALAÇÃO. AF_03/2023</t>
  </si>
  <si>
    <t xml:space="preserve">TOMADA MÉDIA DE EMBUTIR (1 MÓDULO), 2P+T 20 A, INCLUINDO SUPORTE E PLACA - FORNECIMENTO E INSTALAÇÃO. AF_03/2023</t>
  </si>
  <si>
    <t xml:space="preserve">TOMADA MÉDIA DE EMBUTIR (1 MÓDULO), 2P+T 20 A, SEM SUPORTE E SEM PLACA - FORNECIMENTO E INSTALAÇÃO. AF_03/2023</t>
  </si>
  <si>
    <t xml:space="preserve">TOMADA MÉDIA DE EMBUTIR (2 MÓDULOS), 2P+T 10 A, INCLUINDO SUPORTE E PLACA - FORNECIMENTO E INSTALAÇÃO. AF_03/2023</t>
  </si>
  <si>
    <t xml:space="preserve">TOMADA MÉDIA DE EMBUTIR (2 MÓDULOS), 2P+T 10 A, SEM SUPORTE E SEM PLACA - FORNECIMENTO E INSTALAÇÃO. AF_03/2023</t>
  </si>
  <si>
    <t xml:space="preserve">TOMADA MÉDIA DE EMBUTIR (2 MÓDULOS), 2P+T 20 A, INCLUINDO SUPORTE E PLACA - FORNECIMENTO E INSTALAÇÃO. AF_03/2023</t>
  </si>
  <si>
    <t xml:space="preserve">TOMADA MÉDIA DE EMBUTIR (2 MÓDULOS), 2P+T 20 A, SEM SUPORTE E SEM PLACA - FORNECIMENTO E INSTALAÇÃO. AF_03/2023</t>
  </si>
  <si>
    <t xml:space="preserve">TOMADA MÉDIA DE EMBUTIR (3 MÓDULOS), 2P+T 10 A, INCLUINDO SUPORTE E PLACA - FORNECIMENTO E INSTALAÇÃO. AF_03/2023</t>
  </si>
  <si>
    <t xml:space="preserve">TOMADA MÉDIA DE EMBUTIR (3 MÓDULOS), 2P+T 10 A, SEM SUPORTE E SEM PLACA - FORNECIMENTO E INSTALAÇÃO. AF_03/2023</t>
  </si>
  <si>
    <t xml:space="preserve">TOMADA MÉDIA DE EMBUTIR (3 MÓDULOS), 2P+T 20 A, INCLUINDO SUPORTE E PLACA - FORNECIMENTO E INSTALAÇÃO. AF_03/2023</t>
  </si>
  <si>
    <t xml:space="preserve">TOMADA MÉDIA DE EMBUTIR (3 MÓDULOS), 2P+T 20 A, SEM SUPORTE E SEM PLACA - FORNECIMENTO E INSTALAÇÃO. AF_03/2023</t>
  </si>
  <si>
    <t xml:space="preserve">CONDULETE DE ALUMÍNIO, TIPO B, PARA ELETRODUTO DE AÇO GALVANIZADO DN 20 MM (3/4''), APARENTE - FORNECIMENTO E INSTALAÇÃO. AF_01/2026</t>
  </si>
  <si>
    <t xml:space="preserve">CONDULETE DE ALUMÍNIO, TIPO B, PARA ELETRODUTO DE AÇO GALVANIZADO DN 25 MM (1''), APARENTE - FORNECIMENTO E INSTALAÇÃO. AF_01/2026</t>
  </si>
  <si>
    <t xml:space="preserve">CONDULETE DE ALUMÍNIO, TIPO C, PARA ELETRODUTO DE AÇO GALVANIZADO DN 20 MM (3/4''), APARENTE - FORNECIMENTO E INSTALAÇÃO. AF_01/2026</t>
  </si>
  <si>
    <t xml:space="preserve">CONDULETE DE ALUMÍNIO, TIPO C, PARA ELETRODUTO DE AÇO GALVANIZADO DN 25 MM (1''), APARENTE - FORNECIMENTO E INSTALAÇÃO. AF_01/2026</t>
  </si>
  <si>
    <t xml:space="preserve">CONDULETE DE ALUMÍNIO, TIPO E, ELETRODUTO DE AÇO GALVANIZADO DN 25 MM (1''), APARENTE - FORNECIMENTO E INSTALAÇÃO. AF_01/2026</t>
  </si>
  <si>
    <t xml:space="preserve">CONDULETE DE ALUMÍNIO, TIPO E, PARA ELETRODUTO DE AÇO GALVANIZADO DN 20 MM (3/4''), APARENTE - FORNECIMENTO E INSTALAÇÃO. AF_01/2026</t>
  </si>
  <si>
    <t xml:space="preserve">CONDULETE DE ALUMÍNIO, TIPO E, PARA ELETRODUTO DE AÇO GALVANIZADO DN 32 MM (1 1/4''), APARENTE - FORNECIMENTO E INSTALAÇÃO. AF_01/2026</t>
  </si>
  <si>
    <t xml:space="preserve">CONDULETE DE ALUMÍNIO, TIPO LR, PARA ELETRODUTO DE AÇO GALVANIZADO DN 20 MM (3/4''), APARENTE - FORNECIMENTO E INSTALAÇÃO. AF_01/2026</t>
  </si>
  <si>
    <t xml:space="preserve">CONDULETE DE ALUMÍNIO, TIPO LR, PARA ELETRODUTO DE AÇO GALVANIZADO DN 25 MM (1''), APARENTE - FORNECIMENTO E INSTALAÇÃO. AF_01/2026</t>
  </si>
  <si>
    <t xml:space="preserve">CONDULETE DE ALUMÍNIO, TIPO LR, PARA ELETRODUTO DE AÇO GALVANIZADO DN 32 MM (1 1/4''), APARENTE - FORNECIMENTO E INSTALAÇÃO. AF_01/2026</t>
  </si>
  <si>
    <t xml:space="preserve">CONDULETE DE ALUMÍNIO, TIPO T, PARA ELETRODUTO DE AÇO GALVANIZADO DN 20 MM (3/4''), APARENTE - FORNECIMENTO E INSTALAÇÃO. AF_01/2026</t>
  </si>
  <si>
    <t xml:space="preserve">CONDULETE DE ALUMÍNIO, TIPO T, PARA ELETRODUTO DE AÇO GALVANIZADO DN 25 MM (1''), APARENTE - FORNECIMENTO E INSTALAÇÃO. AF_01/2026</t>
  </si>
  <si>
    <t xml:space="preserve">CONDULETE DE ALUMÍNIO, TIPO T, PARA ELETRODUTO DE AÇO GALVANIZADO DN 32 MM (1 1/4''), APARENTE - FORNECIMENTO E INSTALAÇÃO. AF_01/2026</t>
  </si>
  <si>
    <t xml:space="preserve">CONDULETE DE ALUMÍNIO, TIPO X, PARA ELETRODUTO DE AÇO GALVANIZADO DN 20 MM (3/4''), APARENTE - FORNECIMENTO E INSTALAÇÃO. AF_01/2026</t>
  </si>
  <si>
    <t xml:space="preserve">CONDULETE DE ALUMÍNIO, TIPO X, PARA ELETRODUTO DE AÇO GALVANIZADO DN 25 MM (1''), APARENTE - FORNECIMENTO E INSTALAÇÃO. AF_01/2026</t>
  </si>
  <si>
    <t xml:space="preserve">CONDULETE DE ALUMÍNIO, TIPO X, PARA ELETRODUTO DE AÇO GALVANIZADO DN 32 MM (1 1/4''), APARENTE - FORNECIMENTO E INSTALAÇÃO. AF_01/2026</t>
  </si>
  <si>
    <t xml:space="preserve">CONDULETE DE PVC, TIPO B, PARA ELETRODUTO DE PVC SOLDÁVEL DN 20 MM (1/2''), APARENTE - FORNECIMENTO E INSTALAÇÃO. AF_01/2026</t>
  </si>
  <si>
    <t xml:space="preserve">CONDULETE DE PVC, TIPO B, PARA ELETRODUTO DE PVC SOLDÁVEL DN 25 MM (3/4''), APARENTE - FORNECIMENTO E INSTALAÇÃO. AF_01/2026</t>
  </si>
  <si>
    <t xml:space="preserve">CONDULETE DE PVC, TIPO B, PARA ELETRODUTO DE PVC SOLDÁVEL DN 32 MM (1''), APARENTE - FORNECIMENTO E INSTALAÇÃO. AF_01/2026</t>
  </si>
  <si>
    <t xml:space="preserve">CONDULETE DE PVC, TIPO C, PARA ELETRODUTO DE PVC SOLDÁVEL DN 20 MM (1/2''), APARENTE - FORNECIMENTO E INSTALAÇÃO. AF_01/2026</t>
  </si>
  <si>
    <t xml:space="preserve">CONDULETE DE PVC, TIPO C, PARA ELETRODUTO DE PVC SOLDÁVEL DN 25 MM (3/4''), APARENTE - FORNECIMENTO E INSTALAÇÃO. AF_01/2026</t>
  </si>
  <si>
    <t xml:space="preserve">CONDULETE DE PVC, TIPO C, PARA ELETRODUTO DE PVC SOLDÁVEL DN 32 MM (1''), APARENTE - FORNECIMENTO E INSTALAÇÃO. AF_01/2026</t>
  </si>
  <si>
    <t xml:space="preserve">CONDULETE DE PVC, TIPO E, PARA ELETRODUTO DE PVC SOLDÁVEL DN 20 MM (1/2''), APARENTE - FORNECIMENTO E INSTALAÇÃO. AF_01/2026</t>
  </si>
  <si>
    <t xml:space="preserve">CONDULETE DE PVC, TIPO E, PARA ELETRODUTO DE PVC SOLDÁVEL DN 25 MM (3/4''), APARENTE - FORNECIMENTO E INSTALAÇÃO. AF_01/2026</t>
  </si>
  <si>
    <t xml:space="preserve">CONDULETE DE PVC, TIPO E, PARA ELETRODUTO DE PVC SOLDÁVEL DN 32 MM (1''), APARENTE - FORNECIMENTO E INSTALAÇÃO. AF_01/2026</t>
  </si>
  <si>
    <t xml:space="preserve">CONDULETE DE PVC, TIPO LB, PARA ELETRODUTO DE PVC SOLDÁVEL DN 20 MM (1/2''), APARENTE - FORNECIMENTO E INSTALAÇÃO. AF_01/2026</t>
  </si>
  <si>
    <t xml:space="preserve">CONDULETE DE PVC, TIPO LB, PARA ELETRODUTO DE PVC SOLDÁVEL DN 25 MM (3/4''), APARENTE - FORNECIMENTO E INSTALAÇÃO. AF_01/2026</t>
  </si>
  <si>
    <t xml:space="preserve">CONDULETE DE PVC, TIPO LB, PARA ELETRODUTO DE PVC SOLDÁVEL DN 32 MM (1''), APARENTE - FORNECIMENTO E INSTALAÇÃO. AF_01/2026</t>
  </si>
  <si>
    <t xml:space="preserve">CONDULETE DE PVC, TIPO LL, PARA ELETRODUTO DE PVC SOLDÁVEL DN 20 MM (1/2''), APARENTE - FORNECIMENTO E INSTALAÇÃO. AF_01/2026</t>
  </si>
  <si>
    <t xml:space="preserve">CONDULETE DE PVC, TIPO LL, PARA ELETRODUTO DE PVC SOLDÁVEL DN 25 MM (3/4''), APARENTE - FORNECIMENTO E INSTALAÇÃO. AF_01/2026</t>
  </si>
  <si>
    <t xml:space="preserve">CONDULETE DE PVC, TIPO LL, PARA ELETRODUTO DE PVC SOLDÁVEL DN 32 MM (1''), APARENTE - FORNECIMENTO E INSTALAÇÃO. AF_01/2026</t>
  </si>
  <si>
    <t xml:space="preserve">CONDULETE DE PVC, TIPO LR, PARA ELETRODUTO DE PVC SOLDÁVEL DN 20 MM (1/2''), APARENTE - FORNECIMENTO E INSTALAÇÃO. AF_01/2026</t>
  </si>
  <si>
    <t xml:space="preserve">CONDULETE DE PVC, TIPO LR, PARA ELETRODUTO DE PVC SOLDÁVEL DN 25 MM (3/4''), APARENTE - FORNECIMENTO E INSTALAÇÃO. AF_01/2026</t>
  </si>
  <si>
    <t xml:space="preserve">CONDULETE DE PVC, TIPO LR, PARA ELETRODUTO DE PVC SOLDÁVEL DN 32 MM (1''), APARENTE - FORNECIMENTO E INSTALAÇÃO. AF_01/2026</t>
  </si>
  <si>
    <t xml:space="preserve">CONDULETE DE PVC, TIPO T, PARA ELETRODUTO DE PVC SOLDÁVEL DN 25 MM (3/4''), APARENTE - FORNECIMENTO E INSTALAÇÃO. AF_01/2026</t>
  </si>
  <si>
    <t xml:space="preserve">CONDULETE DE PVC, TIPO T, PARA ELETRODUTO DE PVC SOLDÁVEL DN 32 MM (1''), APARENTE - FORNECIMENTO E INSTALAÇÃO. AF_01/2026</t>
  </si>
  <si>
    <t xml:space="preserve">CONDULETE DE PVC, TIPO TB, PARA ELETRODUTO DE PVC SOLDÁVEL DN 20 MM (1/2''), APARENTE - FORNECIMENTO E INSTALAÇÃO. AF_01/2026</t>
  </si>
  <si>
    <t xml:space="preserve">CONDULETE DE PVC, TIPO TB, PARA ELETRODUTO DE PVC SOLDÁVEL DN 25 MM (3/4''), APARENTE - FORNECIMENTO E INSTALAÇÃO. AF_01/2026</t>
  </si>
  <si>
    <t xml:space="preserve">CONDULETE DE PVC, TIPO TB, PARA ELETRODUTO DE PVC SOLDÁVEL DN 32 MM (1''), APARENTE - FORNECIMENTO E INSTALAÇÃO. AF_01/2026</t>
  </si>
  <si>
    <t xml:space="preserve">CONDULETE DE PVC, TIPO X, PARA ELETRODUTO DE PVC SOLDÁVEL DN 20 MM (1/2''), APARENTE - FORNECIMENTO E INSTALAÇÃO. AF_01/2026</t>
  </si>
  <si>
    <t xml:space="preserve">CONDULETE DE PVC, TIPO X, PARA ELETRODUTO DE PVC SOLDÁVEL DN 25 MM (3/4"), APARENTE - FORNECIMENTO E INSTALAÇÃO. AF_01/2026</t>
  </si>
  <si>
    <t xml:space="preserve">CONDULETE DE PVC, TIPO X, PARA ELETRODUTO DE PVC SOLDÁVEL DN 32 MM (1''), APARENTE - FORNECIMENTO E INSTALAÇÃO. AF_01/2026</t>
  </si>
  <si>
    <t xml:space="preserve">CURVA 135 GRAUS PARA ELETRODUTO, AÇO GALVANIZADO, DN 20 MM (3/4''), APARENTE - FORNECIMENTO E INSTALAÇÃO. AF_01/2026</t>
  </si>
  <si>
    <t xml:space="preserve">CURVA 135 GRAUS PARA ELETRODUTO, AÇO GALVANIZADO, DN 25 MM (1''), APARENTE - FORNECIMENTO E INSTALAÇÃO. AF_01/2026</t>
  </si>
  <si>
    <t xml:space="preserve">CURVA 135 GRAUS PARA ELETRODUTO, AÇO GALVANIZADO, DN 32 MM (1 1/4''), APARENTE - FORNECIMENTO E INSTALAÇÃO. AF_01/2026</t>
  </si>
  <si>
    <t xml:space="preserve">CURVA 135 GRAUS PARA ELETRODUTO, AÇO GALVANIZADO, DN 40 MM (1 1/2''), APARENTE - FORNECIMENTO E INSTALAÇÃO. AF_01/2026</t>
  </si>
  <si>
    <t xml:space="preserve">CURVA 45 GRAUS PARA ELETRODUTO, AÇO GALVANIZADO, DN 20 MM (3/4''), APARENTE - FORNECIMENTO E INSTALAÇÃO. AF_01/2026</t>
  </si>
  <si>
    <t xml:space="preserve">CURVA 45 GRAUS PARA ELETRODUTO, AÇO GALVANIZADO, DN 25 MM (1''), APARENTE - FORNECIMENTO E INSTALAÇÃO. AF_01/2026</t>
  </si>
  <si>
    <t xml:space="preserve">CURVA 45 GRAUS PARA ELETRODUTO, AÇO GALVANIZADO, DN 40 MM (1 1/2''), APARENTE - FORNECIMENTO E INSTALAÇÃO. AF_01/2026</t>
  </si>
  <si>
    <t xml:space="preserve">CURVA 90 GRAUS PARA ELETRODUTO, AÇO GALVANIZADO, DN 20 MM (3/4''), APARENTE - FORNECIMENTO E INSTALAÇÃO. AF_01/2026</t>
  </si>
  <si>
    <t xml:space="preserve">CURVA 90 GRAUS PARA ELETRODUTO, AÇO GALVANIZADO, DN 25 MM (1"), APARENTE - FORNECIMENTO E INSTALAÇÃO. AF_01/2026</t>
  </si>
  <si>
    <t xml:space="preserve">CURVA 90 GRAUS PARA ELETRODUTO, AÇO GALVANIZADO, DN 32 MM (1 1/4''), APARENTE - FORNECIMENTO E INSTALAÇÃO. AF_01/2026</t>
  </si>
  <si>
    <t xml:space="preserve">CURVA 90 GRAUS PARA ELETRODUTO, AÇO GALVANIZADO, DN 40 MM (1 1/2''), APARENTE - FORNECIMENTO E INSTALAÇÃO. AF_01/2026</t>
  </si>
  <si>
    <t xml:space="preserve">ELETRODUTO METÁLICO ZINCADO FLEXÍVEL COM CAPA (SEALTUBO), DIÂMETRO 1 1/4"- FORNECIMENTO E INSTALAÇÃO. AF_01/2026</t>
  </si>
  <si>
    <t xml:space="preserve">ELETRODUTO METÁLICO ZINCADO FLEXÍVEL COM CAPA (SEALTUBO), DIÂMETRO 1"- FORNECIMENTO E INSTALAÇÃO. AF_01/2026</t>
  </si>
  <si>
    <t xml:space="preserve">ELETRODUTO METÁLICO ZINCADO FLEXÍVEL COM CAPA (SEALTUBO),  DIÂMETRO 3/4"- FORNECIMENTO E INSTALAÇÃO. AF_01/2026</t>
  </si>
  <si>
    <t xml:space="preserve">ELETRODUTO RÍGIDO SOLDÁVEL, PVC, DN 20 MM (1/2"), APARENTE - FORNECIMENTO E INSTALAÇÃO. AF_01/2026</t>
  </si>
  <si>
    <t xml:space="preserve">ELETRODUTO RÍGIDO SOLDÁVEL, PVC, DN 25 MM (3/4"), APARENTE - FORNECIMENTO E INSTALAÇÃO. AF_01/2026</t>
  </si>
  <si>
    <t xml:space="preserve">ELETRODUTO RÍGIDO SOLDÁVEL, PVC, DN 32 MM (1"), APARENTE - FORNECIMENTO E INSTALAÇÃO. AF_01/2026</t>
  </si>
  <si>
    <t xml:space="preserve">LUVA DE EMENDA PARA ELETRODUTO, AÇO GALVANIZADO, DN 20 MM (3/4''), APARENTE - FORNECIMENTO E INSTALAÇÃO. AF_01/2026</t>
  </si>
  <si>
    <t xml:space="preserve">LUVA DE EMENDA PARA ELETRODUTO, AÇO GALVANIZADO, DN 25 MM (1''), APARENTE - FORNECIMENTO E INSTALAÇÃO. AF_01/2026</t>
  </si>
  <si>
    <t xml:space="preserve">LUVA DE EMENDA PARA ELETRODUTO, AÇO GALVANIZADO, DN 32 MM (1 1/4''), APARENTE - FORNECIMENTO E INSTALAÇÃO. AF_01/2026</t>
  </si>
  <si>
    <t xml:space="preserve">LUVA DE EMENDA PARA ELETRODUTO, AÇO GALVANIZADO, DN 40 MM (1 1/2''), APARENTE - FORNECIMENTO E INSTALAÇÃO. AF_01/2026</t>
  </si>
  <si>
    <t xml:space="preserve">CABO DE COBRE ISOLADO, 10 MM², ANTI-CHAMA 450/750 V, INSTALADO EM ELETROCALHA OU PERFILADO - FORNECIMENTO E INSTALAÇÃO. AF_07/2025</t>
  </si>
  <si>
    <t xml:space="preserve">CABO DE COBRE ISOLADO, 16 MM², ANTI-CHAMA 450/750 V, INSTALADO EM ELETROCALHA OU PERFILADO - FORNECIMENTO E INSTALAÇÃO. AF_07/2025</t>
  </si>
  <si>
    <t xml:space="preserve">CABO DE COBRE ISOLADO, 25 MM², ANTI-CHAMA 450/750 V, INSTALADO EM ELETROCALHA OU PERFILADO - FORNECIMENTO E INSTALAÇÃO. AF_07/2025</t>
  </si>
  <si>
    <t xml:space="preserve">CAIXA DE PROTEÇÃO PARA MEDIDOR MONOFÁSICO DE EMBUTIR - FORNECIMENTO E INSTALAÇÃO. AF_07/2025</t>
  </si>
  <si>
    <t xml:space="preserve">CONTATOR TRIPOLAR I NOMIMAL 95A - FORNECIMENTO E INSTALAÇÃO. AF_07/2025</t>
  </si>
  <si>
    <t xml:space="preserve">CONTATOR TRIPOLAR I NOMINAL 12A - FORNECIMENTO E INSTALAÇÃO. AF_07/2025</t>
  </si>
  <si>
    <t xml:space="preserve">CONTATOR TRIPOLAR I NOMINAL 22A - FORNECIMENTO E INSTALAÇÃO. AF_07/2025</t>
  </si>
  <si>
    <t xml:space="preserve">CONTATOR TRIPOLAR I NOMINAL 38A - FORNECIMENTO E INSTALAÇÃO. AF_07/2025</t>
  </si>
  <si>
    <t xml:space="preserve">DISJUNTOR BAIXA TENSÃO TRIPOLAR A SECO 800A/600V - FORNECIMENTO E INSTALAÇÃO. AF_07/2025</t>
  </si>
  <si>
    <t xml:space="preserve">DISJUNTOR BIPOLAR DR 63A - FORNECIMENTO E INSTALAÇÃO. AF_07/2025</t>
  </si>
  <si>
    <t xml:space="preserve">DISJUNTOR BIPOLAR TIPO DIN, CORRENTE NOMINAL DE 10A - FORNECIMENTO E INSTALAÇÃO. AF_07/2025</t>
  </si>
  <si>
    <t xml:space="preserve">DISJUNTOR BIPOLAR TIPO DIN, CORRENTE NOMINAL DE 16A - FORNECIMENTO E INSTALAÇÃO. AF_07/2025</t>
  </si>
  <si>
    <t xml:space="preserve">DISJUNTOR BIPOLAR TIPO DIN, CORRENTE NOMINAL DE 20A - FORNECIMENTO E INSTALAÇÃO. AF_07/2025</t>
  </si>
  <si>
    <t xml:space="preserve">DISJUNTOR BIPOLAR TIPO DIN, CORRENTE NOMINAL DE 25A - FORNECIMENTO E INSTALAÇÃO. AF_07/2025</t>
  </si>
  <si>
    <t xml:space="preserve">DISJUNTOR BIPOLAR TIPO DIN, CORRENTE NOMINAL DE 32A - FORNECIMENTO E INSTALAÇÃO. AF_07/2025</t>
  </si>
  <si>
    <t xml:space="preserve">DISJUNTOR BIPOLAR TIPO DIN, CORRENTE NOMINAL DE 40A - FORNECIMENTO E INSTALAÇÃO. AF_07/2025</t>
  </si>
  <si>
    <t xml:space="preserve">DISJUNTOR BIPOLAR TIPO DIN, CORRENTE NOMINAL DE 50A - FORNECIMENTO E INSTALAÇÃO. AF_07/2025</t>
  </si>
  <si>
    <t xml:space="preserve">DISJUNTOR BIPOLAR TIPO DR, CORRENTE NOMINAL DE 25A - FORNECIMENTO E INSTALAÇÃO. AF_07/2025</t>
  </si>
  <si>
    <t xml:space="preserve">DISJUNTOR BIPOLAR TIPO DR, CORRENTE NOMINAL DE 40A - FORNECIMENTO E INSTALAÇÃO. AF_07/2025</t>
  </si>
  <si>
    <t xml:space="preserve">DISJUNTOR BIPOLAR TIPO NEMA, CORRENTE NOMINAL DE 10 ATÉ 50A - FORNECIMENTO E INSTALAÇÃO. AF_07/2025</t>
  </si>
  <si>
    <t xml:space="preserve">DISJUNTOR MONOPOLAR TIPO DIN, CORRENTE NOMINAL DE 10A - FORNECIMENTO E INSTALAÇÃO. AF_07/2025</t>
  </si>
  <si>
    <t xml:space="preserve">DISJUNTOR MONOPOLAR TIPO DIN, CORRENTE NOMINAL DE 16A - FORNECIMENTO E INSTALAÇÃO. AF_07/2025</t>
  </si>
  <si>
    <t xml:space="preserve">DISJUNTOR MONOPOLAR TIPO DIN, CORRENTE NOMINAL DE 20A - FORNECIMENTO E INSTALAÇÃO. AF_07/2025</t>
  </si>
  <si>
    <t xml:space="preserve">DISJUNTOR MONOPOLAR TIPO DIN, CORRENTE NOMINAL DE 25A - FORNECIMENTO E INSTALAÇÃO. AF_07/2025</t>
  </si>
  <si>
    <t xml:space="preserve">DISJUNTOR MONOPOLAR TIPO DIN, CORRENTE NOMINAL DE 32A - FORNECIMENTO E INSTALAÇÃO. AF_07/2025</t>
  </si>
  <si>
    <t xml:space="preserve">DISJUNTOR MONOPOLAR TIPO DIN, CORRENTE NOMINAL DE 40A - FORNECIMENTO E INSTALAÇÃO. AF_07/2025</t>
  </si>
  <si>
    <t xml:space="preserve">DISJUNTOR MONOPOLAR TIPO DIN, CORRENTE NOMINAL DE 50A - FORNECIMENTO E INSTALAÇÃO. AF_07/2025</t>
  </si>
  <si>
    <t xml:space="preserve">DISJUNTOR MONOPOLAR TIPO NEMA, CORRENTE NOMINAL DE 10 ATÉ 30A - FORNECIMENTO E INSTALAÇÃO. AF_07/2025</t>
  </si>
  <si>
    <t xml:space="preserve">DISJUNTOR MONOPOLAR TIPO NEMA, CORRENTE NOMINAL DE 35 ATÉ 50A - FORNECIMENTO E INSTALAÇÃO. AF_07/2025</t>
  </si>
  <si>
    <t xml:space="preserve">DISJUNTOR TERMOMAGNÉTICO TRIPOLAR, CORRENTE NOMINAL DE 125A - FORNECIMENTO E INSTALAÇÃO. AF_07/2025</t>
  </si>
  <si>
    <t xml:space="preserve">DISJUNTOR TERMOMAGNÉTICO TRIPOLAR, CORRENTE NOMINAL DE 200A - FORNECIMENTO E INSTALAÇÃO. AF_07/2025</t>
  </si>
  <si>
    <t xml:space="preserve">DISJUNTOR TERMOMAGNÉTICO TRIPOLAR, CORRENTE NOMINAL DE 250A - FORNECIMENTO E INSTALAÇÃO. AF_07/2025</t>
  </si>
  <si>
    <t xml:space="preserve">DISJUNTOR TERMOMAGNÉTICO TRIPOLAR, CORRENTE NOMINAL DE 400A - FORNECIMENTO E INSTALAÇÃO. AF_07/2025</t>
  </si>
  <si>
    <t xml:space="preserve">DISJUNTOR TERMOMAGNÉTICO TRIPOLAR, CORRENTE NOMINAL DE 600A - FORNECIMENTO E INSTALAÇÃO. AF_07/2025</t>
  </si>
  <si>
    <t xml:space="preserve">DISJUNTOR TETRAPOLAR TIPO DR, CORRENTE NOMINAL DE 25A - FORNECIMENTO E INSTALAÇÃO. AF_07/2025</t>
  </si>
  <si>
    <t xml:space="preserve">DISJUNTOR TETRAPOLAR TIPO DR, CORRENTE NOMINAL DE 40A - FORNECIMENTO E INSTALAÇÃO. AF_07/2025</t>
  </si>
  <si>
    <t xml:space="preserve">DISJUNTOR TRIPOLAR DIN 63A - FORNECIMENTO E INSTALAÇÃO. AF_07/2025</t>
  </si>
  <si>
    <t xml:space="preserve">DISJUNTOR TRIPOLAR TIPO DIN, CORRENTE NOMINAL DE 10A - FORNECIMENTO E INSTALAÇÃO. AF_07/2025</t>
  </si>
  <si>
    <t xml:space="preserve">DISJUNTOR TRIPOLAR TIPO DIN, CORRENTE NOMINAL DE 16A - FORNECIMENTO E INSTALAÇÃO. AF_07/2025</t>
  </si>
  <si>
    <t xml:space="preserve">DISJUNTOR TRIPOLAR TIPO DIN, CORRENTE NOMINAL DE 20A - FORNECIMENTO E INSTALAÇÃO. AF_07/2025</t>
  </si>
  <si>
    <t xml:space="preserve">DISJUNTOR TRIPOLAR TIPO DIN, CORRENTE NOMINAL DE 25A - FORNECIMENTO E INSTALAÇÃO. AF_07/2025</t>
  </si>
  <si>
    <t xml:space="preserve">DISJUNTOR TRIPOLAR TIPO DIN, CORRENTE NOMINAL DE 32A - FORNECIMENTO E INSTALAÇÃO. AF_07/2025</t>
  </si>
  <si>
    <t xml:space="preserve">DISJUNTOR TRIPOLAR TIPO DIN, CORRENTE NOMINAL DE 40A - FORNECIMENTO E INSTALAÇÃO. AF_07/2025</t>
  </si>
  <si>
    <t xml:space="preserve">DISJUNTOR TRIPOLAR TIPO DIN, CORRENTE NOMINAL DE 50A - FORNECIMENTO E INSTALAÇÃO. AF_07/2025</t>
  </si>
  <si>
    <t xml:space="preserve">DISJUNTOR TRIPOLAR TIPO NEMA, CORRENTE NOMINAL DE 10 ATÉ 50A - FORNECIMENTO E INSTALAÇÃO. AF_07/2025</t>
  </si>
  <si>
    <t xml:space="preserve">DISJUNTOR TRIPOLAR TIPO NEMA, CORRENTE NOMINAL DE 60 ATÉ 100A - FORNECIMENTO E INSTALAÇÃO. AF_07/2025</t>
  </si>
  <si>
    <t xml:space="preserve">DISPOSITIVO DPS 20KA-175V OU 275V - FORNECIMENTO E INSTALAÇÃO. AF_07/2025</t>
  </si>
  <si>
    <t xml:space="preserve">QUADRO DE DISTRIBUIÇÃO DE ENERGIA EM CHAPA DE AÇO GALVANIZADO, DE EMBUTIR, COM BARRAMENTO TRIFÁSICO, PARA 12 DISJUNTORES DIN 100A - FORNECIMENTO E INSTALAÇÃO. AF_07/2025</t>
  </si>
  <si>
    <t xml:space="preserve">QUADRO DE DISTRIBUIÇÃO DE ENERGIA EM CHAPA DE AÇO GALVANIZADO, DE EMBUTIR, COM BARRAMENTO TRIFÁSICO, PARA 18 DISJUNTORES DIN 100A - FORNECIMENTO E INSTALAÇÃO. AF_07/2025</t>
  </si>
  <si>
    <t xml:space="preserve">QUADRO DE DISTRIBUIÇÃO DE ENERGIA EM CHAPA DE AÇO GALVANIZADO, DE EMBUTIR, COM BARRAMENTO TRIFÁSICO, PARA 24 DISJUNTORES DIN 100A - FORNECIMENTO E INSTALAÇÃO. AF_07/2025</t>
  </si>
  <si>
    <t xml:space="preserve">QUADRO DE DISTRIBUIÇÃO DE ENERGIA EM CHAPA DE AÇO GALVANIZADO, DE EMBUTIR, COM BARRAMENTO TRIFÁSICO, PARA 30 DISJUNTORES DIN 150A - FORNECIMENTO E INSTALAÇÃO. AF_07/2025</t>
  </si>
  <si>
    <t xml:space="preserve">QUADRO DE DISTRIBUIÇÃO DE ENERGIA EM CHAPA DE AÇO GALVANIZADO, DE EMBUTIR, COM BARRAMENTO TRIFÁSICO, PARA 30 DISJUNTORES DIN 225A - FORNECIMENTO E INSTALAÇÃO. AF_07/2025</t>
  </si>
  <si>
    <t xml:space="preserve">QUADRO DE DISTRIBUIÇÃO DE ENERGIA EM CHAPA DE AÇO GALVANIZADO, DE EMBUTIR, COM BARRAMENTO TRIFÁSICO, PARA 40 DISJUNTORES DIN 100A - FORNECIMENTO E INSTALAÇÃO. AF_07/2025</t>
  </si>
  <si>
    <t xml:space="preserve">QUADRO DE DISTRIBUIÇÃO DE ENERGIA EM CHAPA DE AÇO GALVANIZADO, DE SOBREPOR, COM BARRAMENTO TRIFÁSICO, PARA 18 DISJUNTORES DIN 100A - FORNECIMENTO E INSTALAÇÃO. AF_07/2025</t>
  </si>
  <si>
    <t xml:space="preserve">QUADRO DE DISTRIBUIÇÃO DE ENERGIA EM PVC, DE EMBUTIR, SEM BARRAMENTO, PARA 3 DISJUNTORES - FORNECIMENTO E INSTALAÇÃO. AF_07/2025</t>
  </si>
  <si>
    <t xml:space="preserve">QUADRO DE DISTRIBUIÇÃO DE ENERGIA EM PVC, DE EMBUTIR, SEM BARRAMENTO, PARA 6 DISJUNTORES - FORNECIMENTO E INSTALAÇÃO. AF_07/2025</t>
  </si>
  <si>
    <t xml:space="preserve">QUADRO DE MEDIÇÃO GERAL DE ENERGIA COM 12 MEDIDORES - FORNECIMENTO E INSTALAÇÃO. AF_07/2025</t>
  </si>
  <si>
    <t xml:space="preserve">QUADRO DE MEDIÇÃO GERAL DE ENERGIA COM 16 MEDIDORES - FORNECIMENTO E INSTALAÇÃO. AF_07/2025</t>
  </si>
  <si>
    <t xml:space="preserve">QUADRO DE MEDIÇÃO GERAL DE ENERGIA COM 8 MEDIDORES - FORNECIMENTO E INSTALAÇÃO. AF_07/2025</t>
  </si>
  <si>
    <t xml:space="preserve">QUADRO DE MEDIÇÃO GERAL DE ENERGIA PARA 1 MEDIDOR DE SOBREPOR - FORNECIMENTO E INSTALAÇÃO. AF_07/2025</t>
  </si>
  <si>
    <t xml:space="preserve">QUADRO DE MEDIÇÃO GERAL DE ENERGIA PARA BARRAMENTO BLINDADO COM 4 MEDIDORES - FORNECIMENTO E INSTALAÇÃO. AF_07/2025</t>
  </si>
  <si>
    <t xml:space="preserve">ALÇA PREFORMADA DE DISTRIBUIÇÃO, EM AÇO GALVANIZADO, AWG 1 - FORNECIMENTO E INSTALAÇÃO. AF_12/2025</t>
  </si>
  <si>
    <t xml:space="preserve">ALÇA PREFORMADA DE DISTRIBUIÇÃO, EM AÇO GALVANIZADO, AWG 2 - FORNECIMENTO E INSTALAÇÃO. AF_12/2025</t>
  </si>
  <si>
    <t xml:space="preserve">ALÇA PREFORMADA DE DISTRIBUIÇÃO, EM AÇO GALVANIZADO, AWG 4 - FORNECIMENTO E INSTALAÇÃO. AF_12/2025</t>
  </si>
  <si>
    <t xml:space="preserve">ALÇA PREFORMADA DE DISTRIBUIÇÃO, EM AÇO GALVANIZADO, AWG 6 - FORNECIMENTO E INSTALAÇÃO. AF_12/2025</t>
  </si>
  <si>
    <t xml:space="preserve">APARELHO SINALIZADOR DE SAÍDA DE GARAGEM, COM CÉLULA FOTOELÉTRICA - FORNECIMENTO E INSTALAÇÃO. AF_12/2025</t>
  </si>
  <si>
    <t xml:space="preserve">ARMAÇÃO SECUNDÁRIA, COM 1 ESTRIBO E 1 ISOLADOR - FORNECIMENTO E INSTALAÇÃO. AF_12/2025</t>
  </si>
  <si>
    <t xml:space="preserve">ARMAÇÃO SECUNDÁRIA, COM 1 ESTRIBO, SEM ISOLADOR - FORNECIMENTO E INSTALAÇÃO. AF_12/2025</t>
  </si>
  <si>
    <t xml:space="preserve">ARMAÇÃO SECUNDÁRIA, COM 2 ESTRIBOS E 2 ISOLADORES - FORNECIMENTO E INSTALAÇÃO. AF_12/2025</t>
  </si>
  <si>
    <t xml:space="preserve">ARMAÇÃO SECUNDÁRIA, COM 2 ESTRIBOS, SEM ISOLADOR - FORNECIMENTO E INSTALAÇÃO. AF_12/2025</t>
  </si>
  <si>
    <t xml:space="preserve">ARMAÇÃO SECUNDÁRIA, COM 3 ESTRIBOS E 3 ISOLADORES - FORNECIMENTO E INSTALAÇÃO. AF_12/2025</t>
  </si>
  <si>
    <t xml:space="preserve">ARMAÇÃO SECUNDÁRIA, COM 3 ESTRIBOS, SEM ISOLADOR - FORNECIMENTO E INSTALAÇÃO. AF_12/2025</t>
  </si>
  <si>
    <t xml:space="preserve">ARMAÇÃO SECUNDÁRIA, COM 4 ESTRIBOS E 4 ISOLADORES - FORNECIMENTO E INSTALAÇÃO. AF_12/2025</t>
  </si>
  <si>
    <t xml:space="preserve">ARMAÇÃO SECUNDÁRIA, COM 4 ESTRIBOS, SEM ISOLADOR - FORNECIMENTO E INSTALAÇÃO. AF_12/2025</t>
  </si>
  <si>
    <t xml:space="preserve">CABO DE ALUMÍNIO NÚ COM ALMA DE AÇO, BITOLA 1/0 AWG PARA REDE AÉREA DE DISTRIBUIÇÃO DE ENERGIA ELÉTRICA DE MÉDIA TENSÃO - FORNECIMENTO E INSTALAÇÃO. AF_12/2025</t>
  </si>
  <si>
    <t xml:space="preserve">CABO DE ALUMÍNIO NÚ COM ALMA DE AÇO, BITOLA 2 AWG PARA REDE AÉREA DE DISTRIBUIÇÃO DE ENERGIA ELÉTRICA DE MÉDIA TENSÃO - FORNECIMENTO E INSTALAÇÃO. AF_12/2025</t>
  </si>
  <si>
    <t xml:space="preserve">CABO DE ALUMÍNIO NÚ COM ALMA DE AÇO, BITOLA 2/0 AWG PARA REDE AÉREA DE DISTRIBUIÇÃO DE ENERGIA ELÉTRICA DE MÉDIA TENSÃO - FORNECIMENTO E INSTALAÇÃO. AF_12/2025</t>
  </si>
  <si>
    <t xml:space="preserve">CABO DE ALUMÍNIO NÚ COM ALMA DE AÇO, BITOLA 4 AWG PARA REDE AÉREA DE DISTRIBUIÇÃO DE ENERGIA ELÉTRICA DE MÉDIA TENSÃO - FORNECIMENTO E INSTALAÇÃO. AF_12/2025</t>
  </si>
  <si>
    <t xml:space="preserve">CABO DE ALUMÍNIO NÚ SEM ALMA DE AÇO, BITOLA 1/0 AWG PARA REDE AÉREA DE DISTRIBUIÇÃO DE ENERGIA ELÉTRICA DE MÉDIA TENSÃO - FORNECIMENTO E INSTALAÇÃO. AF_12/2025</t>
  </si>
  <si>
    <t xml:space="preserve">CABO DE ALUMÍNIO NÚ SEM ALMA DE AÇO, BITOLA 2 AWG PARA REDE AÉREA DE DISTRIBUIÇÃO DE ENERGIA ELÉTRICA DE MÉDIA TENSÃO - FORNECIMENTO E INSTALAÇÃO. AF_12/2025</t>
  </si>
  <si>
    <t xml:space="preserve">CABO DE ALUMÍNIO NÚ SEM ALMA DE AÇO, BITOLA 2/0 AWG PARA REDE AÉREA DE DISTRIBUIÇÃO DE ENERGIA ELÉTRICA DE MÉDIA TENSÃO - FORNECIMENTO E INSTALAÇÃO. AF_12/2025</t>
  </si>
  <si>
    <t xml:space="preserve">CABO DE ALUMÍNIO NÚ SEM ALMA DE AÇO, BITOLA 4 AWG PARA REDE AÉREA DE DISTRIBUIÇÃO DE ENERGIA ELÉTRICA DE MÉDIA TENSÃO - FORNECIMENTO E INSTALAÇÃO. AF_12/2025</t>
  </si>
  <si>
    <t xml:space="preserve">CABO DE COBRE FLEXÍVEL ISOLADO, 10 MM², 0,6/1,0 KV, PARA REDE AÉREA DE DISTRIBUIÇÃO DE ENERGIA ELÉTRICA DE BAIXA TENSÃO - FORNECIMENTO E INSTALAÇÃO. AF_12/2025</t>
  </si>
  <si>
    <t xml:space="preserve">CABO DE COBRE FLEXÍVEL ISOLADO, 120 MM², 0,6/1,0 KV, PARA REDE AÉREA DE DISTRIBUIÇÃO DE ENERGIA ELÉTRICA DE BAIXA TENSÃO - FORNECIMENTO E INSTALAÇÃO. AF_12/2025</t>
  </si>
  <si>
    <t xml:space="preserve">CABO DE COBRE FLEXÍVEL ISOLADO, 16 MM², 0,6/1,0 KV, PARA REDE AÉREA DE DISTRIBUIÇÃO DE ENERGIA ELÉTRICA DE BAIXA TENSÃO - FORNECIMENTO E INSTALAÇÃO. AF_12/2025</t>
  </si>
  <si>
    <t xml:space="preserve">CABO DE COBRE FLEXÍVEL ISOLADO, 25 MM², 0,6/1,0 KV, PARA REDE AÉREA DE DISTRIBUIÇÃO DE ENERGIA ELÉTRICA DE BAIXA TENSÃO - FORNECIMENTO E INSTALAÇÃO. AF_12/2025</t>
  </si>
  <si>
    <t xml:space="preserve">CABO DE COBRE FLEXÍVEL ISOLADO, 35 MM², 0,6/1,0 KV, PARA REDE AÉREA DE DISTRIBUIÇÃO DE ENERGIA ELÉTRICA DE BAIXA TENSÃO - FORNECIMENTO E INSTALAÇÃO. AF_12/2025</t>
  </si>
  <si>
    <t xml:space="preserve">CABO DE COBRE FLEXÍVEL ISOLADO, 50 MM², 0,6/1,0 KV, PARA REDE AÉREA DE DISTRIBUIÇÃO DE ENERGIA ELÉTRICA DE BAIXA TENSÃO - FORNECIMENTO E INSTALAÇÃO. AF_12/2025</t>
  </si>
  <si>
    <t xml:space="preserve">CABO DE COBRE FLEXÍVEL ISOLADO, 70 MM², 0,6/1,0 KV, PARA REDE AÉREA DE DISTRIBUIÇÃO DE ENERGIA ELÉTRICA DE BAIXA TENSÃO - FORNECIMENTO E INSTALAÇÃO. AF_12/2025</t>
  </si>
  <si>
    <t xml:space="preserve">CABO DE COBRE FLEXÍVEL ISOLADO, 95 MM², 0,6/1,0 KV, PARA REDE AÉREA DE DISTRIBUIÇÃO DE ENERGIA ELÉTRICA DE BAIXA TENSÃO - FORNECIMENTO E INSTALAÇÃO. AF_12/2025</t>
  </si>
  <si>
    <t xml:space="preserve">ENTRADA DE ENERGIA ELÉTRICA, AÉREA, BIFÁSICA, COM CAIXA DE EMBUTIR, CABO DE 10 MM2 E DISJUNTOR DIN 50A (NÃO INCLUSO O POSTE DE CONCRETO). AF_12/2025</t>
  </si>
  <si>
    <t xml:space="preserve">ENTRADA DE ENERGIA ELÉTRICA, AÉREA, BIFÁSICA, COM CAIXA DE EMBUTIR, CABO DE 16 MM2 E DISJUNTOR DIN 50A (NÃO INCLUSO O POSTE DE CONCRETO). AF_12/2025</t>
  </si>
  <si>
    <t xml:space="preserve">ENTRADA DE ENERGIA ELÉTRICA, AÉREA, BIFÁSICA, COM CAIXA DE EMBUTIR, CABO DE 25 MM2 E DISJUNTOR DIN 50A (NÃO INCLUSO O POSTE DE CONCRETO). AF_12/2025</t>
  </si>
  <si>
    <t xml:space="preserve">ENTRADA DE ENERGIA ELÉTRICA, AÉREA, BIFÁSICA, COM CAIXA DE EMBUTIR, CABO DE 35 MM2 E DISJUNTOR DIN 50A (NÃO INCLUSO O POSTE DE CONCRETO). AF_12/2025</t>
  </si>
  <si>
    <t xml:space="preserve">ENTRADA DE ENERGIA ELÉTRICA, AÉREA, BIFÁSICA, COM CAIXA DE SOBREPOR, CABO DE 10 MM2 E DISJUNTOR DIN 50A (NÃO INCLUSO O POSTE DE CONCRETO). AF_12/2025</t>
  </si>
  <si>
    <t xml:space="preserve">ENTRADA DE ENERGIA ELÉTRICA, AÉREA, BIFÁSICA, COM CAIXA DE SOBREPOR, CABO DE 16 MM2 E DISJUNTOR DIN 50A (NÃO INCLUSO O POSTE DE CONCRETO). AF_12/2025</t>
  </si>
  <si>
    <t xml:space="preserve">ENTRADA DE ENERGIA ELÉTRICA, AÉREA, BIFÁSICA, COM CAIXA DE SOBREPOR, CABO DE 25 MM2 E DISJUNTOR DIN 50A (NÃO INCLUSO O POSTE DE CONCRETO). AF_12/2025</t>
  </si>
  <si>
    <t xml:space="preserve">ENTRADA DE ENERGIA ELÉTRICA, AÉREA, BIFÁSICA, COM CAIXA DE SOBREPOR, CABO DE 35 MM2 E DISJUNTOR DIN 50A (NÃO INCLUSO O POSTE DE CONCRETO). AF_12/2025</t>
  </si>
  <si>
    <t xml:space="preserve">ENTRADA DE ENERGIA ELÉTRICA, AÉREA, MONOFÁSICA, COM CAIXA DE EMBUTIR, CABO DE 10 MM2 E DISJUNTOR DIN 50A (NÃO INCLUSO O POSTE DE CONCRETO). AF_12/2025</t>
  </si>
  <si>
    <t xml:space="preserve">ENTRADA DE ENERGIA ELÉTRICA, AÉREA, MONOFÁSICA, COM CAIXA DE EMBUTIR, CABO DE 16 MM2 E DISJUNTOR DIN 50A (NÃO INCLUSO O POSTE DE CONCRETO). AF_12/2025</t>
  </si>
  <si>
    <t xml:space="preserve">ENTRADA DE ENERGIA ELÉTRICA, AÉREA, MONOFÁSICA, COM CAIXA DE EMBUTIR, CABO DE 25 MM2 E DISJUNTOR DIN 50A (NÃO INCLUSO O POSTE DE CONCRETO). AF_12/2025</t>
  </si>
  <si>
    <t xml:space="preserve">ENTRADA DE ENERGIA ELÉTRICA, AÉREA, MONOFÁSICA, COM CAIXA DE EMBUTIR, CABO DE 35 MM2 E DISJUNTOR DIN 50A (NÃO INCLUSO O POSTE DE CONCRETO). AF_12/2025</t>
  </si>
  <si>
    <t xml:space="preserve">ENTRADA DE ENERGIA ELÉTRICA, AÉREA, MONOFÁSICA, COM CAIXA DE SOBREPOR, CABO DE 10 MM2 E DISJUNTOR DIN 50A (NÃO INCLUSO O POSTE DE CONCRETO). AF_12/2025</t>
  </si>
  <si>
    <t xml:space="preserve">ENTRADA DE ENERGIA ELÉTRICA, AÉREA, MONOFÁSICA, COM CAIXA DE SOBREPOR, CABO DE 16 MM2 E DISJUNTOR DIN 50A (NÃO INCLUSO O POSTE DE CONCRETO). AF_12/2025</t>
  </si>
  <si>
    <t xml:space="preserve">ENTRADA DE ENERGIA ELÉTRICA, AÉREA, MONOFÁSICA, COM CAIXA DE SOBREPOR, CABO DE 25 MM2 E DISJUNTOR DIN 50A (NÃO INCLUSO O POSTE DE CONCRETO). AF_12/2025</t>
  </si>
  <si>
    <t xml:space="preserve">ENTRADA DE ENERGIA ELÉTRICA, AÉREA, MONOFÁSICA, COM CAIXA DE SOBREPOR, CABO DE 35 MM2 E DISJUNTOR DIN 50A (NÃO INCLUSO O POSTE DE CONCRETO). AF_12/2025</t>
  </si>
  <si>
    <t xml:space="preserve">ENTRADA DE ENERGIA ELÉTRICA, AÉREA, TRIFÁSICA, COM CAIXA DE EMBUTIR, CABO DE 10 MM2 E DISJUNTOR DIN 50A (NÃO INCLUSO O POSTE DE CONCRETO). AF_12/2025</t>
  </si>
  <si>
    <t xml:space="preserve">ENTRADA DE ENERGIA ELÉTRICA, AÉREA, TRIFÁSICA, COM CAIXA DE EMBUTIR, CABO DE 16 MM2 E DISJUNTOR DIN 50A (NÃO INCLUSO O POSTE DE CONCRETO). AF_12/2025</t>
  </si>
  <si>
    <t xml:space="preserve">ENTRADA DE ENERGIA ELÉTRICA, AÉREA, TRIFÁSICA, COM CAIXA DE EMBUTIR, CABO DE 25 MM2 E DISJUNTOR DIN 50A (NÃO INCLUSO O POSTE DE CONCRETO). AF_12/2025</t>
  </si>
  <si>
    <t xml:space="preserve">ENTRADA DE ENERGIA ELÉTRICA, AÉREA, TRIFÁSICA, COM CAIXA DE EMBUTIR, CABO DE 35 MM2 E DISJUNTOR DIN 50A (NÃO INCLUSO O POSTE DE CONCRETO). AF_12/2025</t>
  </si>
  <si>
    <t xml:space="preserve">ENTRADA DE ENERGIA ELÉTRICA, AÉREA, TRIFÁSICA, COM CAIXA DE SOBREPOR, CABO DE 10 MM2 E DISJUNTOR DIN 50A (NÃO INCLUSO O POSTE DE CONCRETO). AF_12/2025</t>
  </si>
  <si>
    <t xml:space="preserve">ENTRADA DE ENERGIA ELÉTRICA, AÉREA, TRIFÁSICA, COM CAIXA DE SOBREPOR, CABO DE 16 MM2 E DISJUNTOR DIN 50A (NÃO INCLUSO O POSTE DE CONCRETO). AF_12/2025</t>
  </si>
  <si>
    <t xml:space="preserve">ENTRADA DE ENERGIA ELÉTRICA, AÉREA, TRIFÁSICA, COM CAIXA DE SOBREPOR, CABO DE 25 MM2 E DISJUNTOR DIN 50A (NÃO INCLUSO O POSTE DE CONCRETO). AF_12/2025</t>
  </si>
  <si>
    <t xml:space="preserve">ENTRADA DE ENERGIA ELÉTRICA, AÉREA, TRIFÁSICA, COM CAIXA DE SOBREPOR, CABO DE 35 MM2 E DISJUNTOR DIN 50A (NÃO INCLUSO O POSTE DE CONCRETO). AF_12/2025</t>
  </si>
  <si>
    <t xml:space="preserve">ENTRADA DE ENERGIA ELÉTRICA, SUBTERRÂNEA, BIFÁSICA, COM CAIXA DE EMBUTIR, CABO DE 10 MM2 E DISJUNTOR DIN 50A (NÃO INCLUSA MURETA DE ALVENARIA). AF_12/2025</t>
  </si>
  <si>
    <t xml:space="preserve">ENTRADA DE ENERGIA ELÉTRICA, SUBTERRÂNEA, BIFÁSICA, COM CAIXA DE EMBUTIR, CABO DE 16 MM2 E DISJUNTOR DIN 50A (NÃO INCLUSA MURETA DE ALVENARIA). AF_12/2025</t>
  </si>
  <si>
    <t xml:space="preserve">ENTRADA DE ENERGIA ELÉTRICA, SUBTERRÂNEA, BIFÁSICA, COM CAIXA DE EMBUTIR, CABO DE 25 MM2 E DISJUNTOR DIN 50A (NÃO INCLUSA MURETA DE ALVENARIA). AF_12/2025</t>
  </si>
  <si>
    <t xml:space="preserve">ENTRADA DE ENERGIA ELÉTRICA, SUBTERRÂNEA, BIFÁSICA, COM CAIXA DE EMBUTIR, CABO DE 35 MM2 E DISJUNTOR DIN 50A (NÃO INCLUSA MURETA DE ALVENARIA). AF_12/2025</t>
  </si>
  <si>
    <t xml:space="preserve">ENTRADA DE ENERGIA ELÉTRICA, SUBTERRÂNEA, BIFÁSICA, COM CAIXA DE SOBREPOR, CABO DE 10 MM2 E DISJUNTOR DIN 50A (NÃO INCLUSA MURETA DE ALVENARIA). AF_12/2025</t>
  </si>
  <si>
    <t xml:space="preserve">ENTRADA DE ENERGIA ELÉTRICA, SUBTERRÂNEA, BIFÁSICA, COM CAIXA DE SOBREPOR, CABO DE 16 MM2 E DISJUNTOR DIN 50A (NÃO INCLUSA MURETA DE ALVENARIA). AF_12/2025</t>
  </si>
  <si>
    <t xml:space="preserve">ENTRADA DE ENERGIA ELÉTRICA, SUBTERRÂNEA, BIFÁSICA, COM CAIXA DE SOBREPOR, CABO DE 25 MM2 E DISJUNTOR DIN 50A (NÃO INCLUSA MURETA DE ALVENARIA). AF_12/2025</t>
  </si>
  <si>
    <t xml:space="preserve">ENTRADA DE ENERGIA ELÉTRICA, SUBTERRÂNEA, BIFÁSICA, COM CAIXA DE SOBREPOR, CABO DE 35 MM2 E DISJUNTOR DIN 50A (NÃO INCLUSA MURETA DE ALVENARIA). AF_12/2025</t>
  </si>
  <si>
    <t xml:space="preserve">ENTRADA DE ENERGIA ELÉTRICA, SUBTERRÂNEA, MONOFÁSICA, COM CAIXA DE EMBUTIR, CABO DE 10 MM2 E DISJUNTOR DIN 50A (NÃO INCLUSA MURETA DE ALVENARIA). AF_12/2025</t>
  </si>
  <si>
    <t xml:space="preserve">ENTRADA DE ENERGIA ELÉTRICA, SUBTERRÂNEA, MONOFÁSICA, COM CAIXA DE EMBUTIR, CABO DE 16 MM2 E DISJUNTOR DIN 50A (NÃO INCLUSA MURETA DE ALVENARIA). AF_12/2025</t>
  </si>
  <si>
    <t xml:space="preserve">ENTRADA DE ENERGIA ELÉTRICA, SUBTERRÂNEA, MONOFÁSICA, COM CAIXA DE EMBUTIR, CABO DE 25 MM2 E DISJUNTOR DIN 50A (NÃO INCLUSA MURETA DE ALVENARIA). AF_12/2025</t>
  </si>
  <si>
    <t xml:space="preserve">ENTRADA DE ENERGIA ELÉTRICA, SUBTERRÂNEA, MONOFÁSICA, COM CAIXA DE EMBUTIR, CABO DE 35 MM2 E DISJUNTOR DIN 50A (NÃO INCLUSA MURETA DE ALVENARIA). AF_12/2025</t>
  </si>
  <si>
    <t xml:space="preserve">ENTRADA DE ENERGIA ELÉTRICA, SUBTERRÂNEA, MONOFÁSICA, COM CAIXA DE SOBREPOR, CABO DE 10 MM2 E DISJUNTOR DIN 50A (NÃO INCLUSA MURETA DE ALVENARIA). AF_12/2025</t>
  </si>
  <si>
    <t xml:space="preserve">ENTRADA DE ENERGIA ELÉTRICA, SUBTERRÂNEA, MONOFÁSICA, COM CAIXA DE SOBREPOR, CABO DE 16 MM2 E DISJUNTOR DIN 50A (NÃO INCLUSA MURETA DE ALVENARIA). AF_12/2025</t>
  </si>
  <si>
    <t xml:space="preserve">ENTRADA DE ENERGIA ELÉTRICA, SUBTERRÂNEA, MONOFÁSICA, COM CAIXA DE SOBREPOR, CABO DE 25 MM2 E DISJUNTOR DIN 50A (NÃO INCLUSA MURETA DE ALVENARIA). AF_12/2025</t>
  </si>
  <si>
    <t xml:space="preserve">ENTRADA DE ENERGIA ELÉTRICA, SUBTERRÂNEA, MONOFÁSICA, COM CAIXA DE SOBREPOR, CABO DE 35 MM2 E DISJUNTOR DIN 50A (NÃO INCLUSA MURETA DE ALVENARIA). AF_12/2025</t>
  </si>
  <si>
    <t xml:space="preserve">ENTRADA DE ENERGIA ELÉTRICA, SUBTERRÂNEA, TRIFÁSICA, COM CAIXA DE EMBUTIR, CABO DE 10 MM2 E DISJUNTOR DIN 50A (NÃO INCLUSA MURETA DE ALVENARIA). AF_12/2025</t>
  </si>
  <si>
    <t xml:space="preserve">ENTRADA DE ENERGIA ELÉTRICA, SUBTERRÂNEA, TRIFÁSICA, COM CAIXA DE EMBUTIR, CABO DE 16 MM2 E DISJUNTOR DIN 50A (NÃO INCLUSA MURETA DE ALVENARIA). AF_12/2025</t>
  </si>
  <si>
    <t xml:space="preserve">ENTRADA DE ENERGIA ELÉTRICA, SUBTERRÂNEA, TRIFÁSICA, COM CAIXA DE EMBUTIR, CABO DE 25 MM2 E DISJUNTOR DIN 50A (NÃO INCLUSA MURETA DE ALVENARIA). AF_12/2025</t>
  </si>
  <si>
    <t xml:space="preserve">ENTRADA DE ENERGIA ELÉTRICA, SUBTERRÂNEA, TRIFÁSICA, COM CAIXA DE EMBUTIR, CABO DE 35 MM2 E DISJUNTOR DIN 50A (NÃO INCLUSA MURETA DE ALVENARIA). AF_12/2025</t>
  </si>
  <si>
    <t xml:space="preserve">ENTRADA DE ENERGIA ELÉTRICA, SUBTERRÂNEA, TRIFÁSICA, COM CAIXA DE SOBREPOR, CABO DE 10 MM2 E DISJUNTOR DIN 50A (NÃO INCLUSA MURETA DE ALVENARIA). AF_12/2025</t>
  </si>
  <si>
    <t xml:space="preserve">ENTRADA DE ENERGIA ELÉTRICA, SUBTERRÂNEA, TRIFÁSICA, COM CAIXA DE SOBREPOR, CABO DE 16 MM2 E DISJUNTOR DIN 50A (NÃO INCLUSA MURETA DE ALVENARIA). AF_12/2025</t>
  </si>
  <si>
    <t xml:space="preserve">ENTRADA DE ENERGIA ELÉTRICA, SUBTERRÂNEA, TRIFÁSICA, COM CAIXA DE SOBREPOR, CABO DE 25 MM2 E DISJUNTOR DIN 50A (NÃO INCLUSA MURETA DE ALVENARIA). AF_12/2025</t>
  </si>
  <si>
    <t xml:space="preserve">ENTRADA DE ENERGIA ELÉTRICA, SUBTERRÂNEA, TRIFÁSICA, COM CAIXA DE SOBREPOR, CABO DE 35 MM2 E DISJUNTOR DIN 50A (NÃO INCLUSA MURETA DE ALVENARIA). AF_12/2025</t>
  </si>
  <si>
    <t xml:space="preserve">GRAMPO PARALELO METÁLICO, PARA REDES AÉREAS DE DISTRIBUIÇÃO DE ENERGIA ELÉTRICA DE BAIXA TENSÃO - FORNECIMENTO E INSTALAÇÃO. AF_12/2025</t>
  </si>
  <si>
    <t xml:space="preserve">ISOLADOR, TIPO DISCO, PARA TENSÃO 15 KV - FORNECIMENTO E INSTALAÇÃO. AF_12/2025</t>
  </si>
  <si>
    <t xml:space="preserve">ISOLADOR, TIPO PINO, PARA TENSÃO 15 KV - FORNECIMENTO E INSTALAÇÃO. AF_12/2025</t>
  </si>
  <si>
    <t xml:space="preserve">ISOLADOR, TIPO ROLDANA, PARA BAIXA TENSÃO - FORNECIMENTO E INSTALAÇÃO. AF_12/2025</t>
  </si>
  <si>
    <t xml:space="preserve">ADAPTADOR COM FLANGE E ANEL DE VEDAÇÃO, CPVC, ROSCÁVEL, DN 15 MM, INSTALADO EM RESERVAÇÃO PREDIAL DE ÁGUA - FORNECIMENTO E INSTALAÇÃO. AF_04/2024</t>
  </si>
  <si>
    <t xml:space="preserve">ADAPTADOR COM FLANGE E ANEL DE VEDAÇÃO, CPVC, ROSCÁVEL, DN 22 MM, INSTALADO EM RESERVAÇÃO PREDIAL DE ÁGUA - FORNECIMENTO E INSTALAÇÃO. AF_04/2024</t>
  </si>
  <si>
    <t xml:space="preserve">ADAPTADOR COM FLANGE E ANEL DE VEDAÇÃO, CPVC, ROSCÁVEL, DN 28 MM, INSTALADO EM RESERVAÇÃO PREDIAL DE ÁGUA - FORNECIMENTO E INSTALAÇÃO. AF_04/2024</t>
  </si>
  <si>
    <t xml:space="preserve">ADAPTADOR COM FLANGE E ANEL DE VEDAÇÃO, CPVC, ROSCÁVEL, DN 35 MM, INSTALADO EM RESERVAÇÃO PREDIAL DE ÁGUA - FORNECIMENTO E INSTALAÇÃO. AF_04/2024</t>
  </si>
  <si>
    <t xml:space="preserve">ADAPTADOR COM FLANGE E ANEL DE VEDAÇÃO, CPVC, ROSCÁVEL, DN 42 MM, INSTALADO EM RESERVAÇÃO PREDIAL DE ÁGUA - FORNECIMENTO E INSTALAÇÃO. AF_04/2024</t>
  </si>
  <si>
    <t xml:space="preserve">ADAPTADOR COM FLANGE E ANEL DE VEDAÇÃO, CPVC, ROSCÁVEL, DN 54 MM, INSTALADO EM RESERVAÇÃO PREDIAL DE ÁGUA - FORNECIMENTO E INSTALAÇÃO. AF_04/2024</t>
  </si>
  <si>
    <t xml:space="preserve">ADAPTADOR COM FLANGE E ANEL DE VEDAÇÃO, PVC, SOLDÁVEL, DN 20 MM X 1/2", INSTALADO EM RESERVAÇÃO PREDIAL DE ÁGUA - FORNECIMENTO E INSTALAÇÃO. AF_04/2024</t>
  </si>
  <si>
    <t xml:space="preserve">ADAPTADOR COM FLANGE E ANEL DE VEDAÇÃO, PVC, SOLDÁVEL, DN 25 MM X 3/4", INSTALADO EM RESERVAÇÃO PREDIAL DE ÁGUA - FORNECIMENTO E INSTALAÇÃO. AF_04/2024</t>
  </si>
  <si>
    <t xml:space="preserve">ADAPTADOR COM FLANGE E ANEL DE VEDAÇÃO, PVC, SOLDÁVEL, DN 32 MM X 1", INSTALADO EM RESERVAÇÃO PREDIAL DE ÁGUA - FORNECIMENTO E INSTALAÇÃO. AF_04/2024</t>
  </si>
  <si>
    <t xml:space="preserve">ADAPTADOR COM FLANGE E ANEL DE VEDAÇÃO, PVC, SOLDÁVEL, DN 40 MM X 1 1/4", INSTALADO EM RESERVAÇÃO PREDIAL DE ÁGUA - FORNECIMENTO E INSTALAÇÃO. AF_04/2024</t>
  </si>
  <si>
    <t xml:space="preserve">ADAPTADOR COM FLANGE E ANEL DE VEDAÇÃO, PVC, SOLDÁVEL, DN 50 MM X 1 1/2", INSTALADO EM RESERVAÇÃO PREDIAL DE ÁGUA - FORNECIMENTO E INSTALAÇÃO. AF_04/2024</t>
  </si>
  <si>
    <t xml:space="preserve">ADAPTADOR COM FLANGE E ANEL DE VEDAÇÃO, PVC, SOLDÁVEL, DN 60 MM X 2", INSTALADO EM RESERVAÇÃO PREDIAL DE ÁGUA - FORNECIMENTO E INSTALAÇÃO. AF_04/2024</t>
  </si>
  <si>
    <t xml:space="preserve">ADAPTADOR COM FLANGES LIVRES, PVC, SOLDÁVEL, DN 110 MM X 4", INSTALADO EM RESERVAÇÃO PREDIAL DE ÁGUA - FORNECIMENTO E INSTALAÇÃO. AF_04/2024</t>
  </si>
  <si>
    <t xml:space="preserve">ADAPTADOR COM FLANGES LIVRES, PVC, SOLDÁVEL, DN 75 MM X 2 1/2", INSTALADO EM RESERVAÇÃO PREDIAL DE ÁGUA - FORNECIMENTO E INSTALAÇÃO. AF_04/2024</t>
  </si>
  <si>
    <t xml:space="preserve">ADAPTADOR COM FLANGES LIVRES, PVC, SOLDÁVEL, DN 85 MM X 3", INSTALADO EM RESERVAÇÃO PREDIAL DE ÁGUA - FORNECIMENTO E INSTALAÇÃO. AF_04/2024</t>
  </si>
  <si>
    <t xml:space="preserve">ADAPTADOR CURTO COM BOLSA E ROSCA PARA REGISTRO, PVC, SOLDÁVEL, DN 110 MM X 4", INSTALADO EM RESERVAÇÃO PREDIAL DE ÁGUA - FORNECIMENTO E INSTALAÇÃO. AF_04/2024</t>
  </si>
  <si>
    <t xml:space="preserve">ADAPTADOR CURTO COM BOLSA E ROSCA PARA REGISTRO, PVC, SOLDÁVEL, DN 25 MM X 3/4", INSTALADO EM RESERVAÇÃO PREDIAL DE ÁGUA - FORNECIMENTO E INSTALAÇÃO. AF_04/2024</t>
  </si>
  <si>
    <t xml:space="preserve">ADAPTADOR CURTO COM BOLSA E ROSCA PARA REGISTRO, PVC, SOLDÁVEL, DN 32 MM X 1", INSTALADO EM RESERVAÇÃO PREDIAL DE ÁGUA - FORNECIMENTO E INSTALAÇÃO. AF_04/2024</t>
  </si>
  <si>
    <t xml:space="preserve">ADAPTADOR CURTO COM BOLSA E ROSCA PARA REGISTRO, PVC, SOLDÁVEL, DN 40 MM X 1 1/4", INSTALADO EM RESERVAÇÃO PREDIAL DE ÁGUA - FORNECIMENTO E INSTALAÇÃO. AF_04/2024</t>
  </si>
  <si>
    <t xml:space="preserve">ADAPTADOR CURTO COM BOLSA E ROSCA PARA REGISTRO, PVC, SOLDÁVEL, DN 50 MM X 1 1/2", INSTALADO EM RESERVAÇÃO PREDIAL DE ÁGUA - FORNECIMENTO E INSTALAÇÃO. AF_04/2024</t>
  </si>
  <si>
    <t xml:space="preserve">ADAPTADOR CURTO COM BOLSA E ROSCA PARA REGISTRO, PVC, SOLDÁVEL, DN 60 MM X 2", INSTALADO EM RESERVAÇÃO PREDIAL DE ÁGUA - FORNECIMENTO E INSTALAÇÃO. AF_04/2024</t>
  </si>
  <si>
    <t xml:space="preserve">ADAPTADOR CURTO COM BOLSA E ROSCA PARA REGISTRO, PVC, SOLDÁVEL, DN 75 MM X 2 1/2", INSTALADO EM RESERVAÇÃO PREDIAL DE ÁGUA - FORNECIMENTO E INSTALAÇÃO. AF_04/2024</t>
  </si>
  <si>
    <t xml:space="preserve">ADAPTADOR CURTO COM BOLSA E ROSCA PARA REGISTRO, PVC, SOLDÁVEL, DN 85 MM X 3", INSTALADO EM RESERVAÇÃO PREDIAL DE ÁGUA - FORNECIMENTO E INSTALAÇÃO. AF_04/2024</t>
  </si>
  <si>
    <t xml:space="preserve">BUCHA DE REDUÇÃO CPVC, SOLDÁVEL, DN 28 X 22 MM, INSTALADO EM RESERVAÇÃO PREDIAL DE ÁGUA - FORNECIMENTO E INSTALAÇÃO. AF_04/2024</t>
  </si>
  <si>
    <t xml:space="preserve">BUCHA DE REDUÇÃO CPVC, SOLDÁVEL, DN 35 X 28 MM, INSTALADO EM RESERVAÇÃO PREDIAL DE ÁGUA - FORNECIMENTO E INSTALAÇÃO. AF_04/2024</t>
  </si>
  <si>
    <t xml:space="preserve">BUCHA DE REDUÇÃO CPVC, SOLDÁVEL, DN 42 X 22 MM, INSTALADO EM RESERVAÇÃO PREDIAL DE ÁGUA - FORNECIMENTO E INSTALAÇÃO. AF_04/2024</t>
  </si>
  <si>
    <t xml:space="preserve">BUCHA DE REDUÇÃO CPVC, SOLDÁVEL, DN 54 X 28 MM, INSTALADO EM RESERVAÇÃO PREDIAL DE ÁGUA - FORNECIMENTO E INSTALAÇÃO. AF_04/2024</t>
  </si>
  <si>
    <t xml:space="preserve">BUCHA DE REDUÇÃO CPVC, SOLDÁVEL, DN 54 X 35 MM, INSTALADO EM RESERVAÇÃO PREDIAL DE ÁGUA - FORNECIMENTO E INSTALAÇÃO. AF_04/2024</t>
  </si>
  <si>
    <t xml:space="preserve">BUCHA DE REDUÇÃO EM COBRE, PONTA X BOLSA, 66 X 54 MM, INSTALADO EM RESERVAÇÃO PREDIAL DE ÁGUA - FORNECIMENTO E INSTALAÇÃO. AF_04/2024</t>
  </si>
  <si>
    <t xml:space="preserve">BUCHA DE REDUÇÃO PVC, SOLDÁVEL, LONGA, DN 40 X 25 MM, INSTALADO EM RESERVAÇÃO PREDIAL DE ÁGUA - FORNECIMENTO E INSTALAÇÃO. AF_04/2024</t>
  </si>
  <si>
    <t xml:space="preserve">BUCHA DE REDUÇÃO PVC, SOLDÁVEL, LONGA, DN 50 X 25 MM, INSTALADO EM RESERVAÇÃO PREDIAL DE ÁGUA - FORNECIMENTO E INSTALAÇÃO. AF_04/2024</t>
  </si>
  <si>
    <t xml:space="preserve">BUCHA DE REDUÇÃO PVC, SOLDÁVEL, LONGA, DN 50 X 32 MM, INSTALADO EM RESERVAÇÃO PREDIAL DE ÁGUA - FORNECIMENTO E INSTALAÇÃO. AF_04/2024</t>
  </si>
  <si>
    <t xml:space="preserve">BUCHA DE REDUÇÃO PVC, SOLDÁVEL, LONGA, DN 60 X 25 MM, INSTALADO EM RESERVAÇÃO PREDIAL DE ÁGUA - FORNECIMENTO E INSTALAÇÃO. AF_04/2024</t>
  </si>
  <si>
    <t xml:space="preserve">BUCHA DE REDUÇÃO PVC, SOLDÁVEL, LONGA, DN 60 X 32 MM, INSTALADO EM RESERVAÇÃO PREDIAL DE ÁGUA - FORNECIMENTO E INSTALAÇÃO. AF_04/2024</t>
  </si>
  <si>
    <t xml:space="preserve">BUCHA DE REDUÇÃO PVC, SOLDÁVEL, LONGA, DN 60 X 50 MM, INSTALADO EM RESERVAÇÃO PREDIAL DE ÁGUA - FORNECIMENTO E INSTALAÇÃO. AF_04/2024</t>
  </si>
  <si>
    <t xml:space="preserve">BUCHA DE REDUÇÃO PVC, SOLDÁVEL, LONGA, DN 75 X 50 MM, INSTALADO EM RESERVAÇÃO PREDIAL DE ÁGUA - FORNECIMENTO E INSTALAÇÃO. AF_04/2024</t>
  </si>
  <si>
    <t xml:space="preserve">BUCHA DE REDUÇÃO, EM FERRO GALVANIZADO, CONEXÃO ROSQUEADA, DN 80 MM X 50 MM (3" X 2"), INSTALADO EM RESERVAÇÃO PREDIAL DE ÁGUA - FORNECIMENTO E INSTALAÇÃO. AF_04/2024</t>
  </si>
  <si>
    <t xml:space="preserve">BUCHA DE REDUÇÃO, EM FERRO GALVANIZADO, CONEXÃO ROSQUEADA, DN 80 MM X 65 MM (3" X 2 1/2"), INSTALADO EM RESERVAÇÃO PREDIAL DE ÁGUA - FORNECIMENTO E INSTALAÇÃO. AF_04/2024</t>
  </si>
  <si>
    <t xml:space="preserve">BUCHA DE REDUÇÃO, PPR, DN 25 X 20 MM, INSTALADO EM RESERVAÇÃO PREDIAL DE ÁGUA - FORNECIMENTO E INSTALAÇÃO. AF_04/2024</t>
  </si>
  <si>
    <t xml:space="preserve">BUCHA DE REDUÇÃO, PPR, DN 32 X 25 MM, INSTALADO EM RESERVAÇÃO PREDIAL DE ÁGUA - FORNECIMENTO E INSTALAÇÃO. AF_04/2024</t>
  </si>
  <si>
    <t xml:space="preserve">BUCHA DE REDUÇÃO, PPR, DN 40 X 25 MM, INSTALADO EM RESERVAÇÃO PREDIAL DE ÁGUA - FORNECIMENTO E INSTALAÇÃO. AF_04/2024</t>
  </si>
  <si>
    <t xml:space="preserve">BUCHA DE REDUÇÃO, PPR, DN 50 X 25 MM, INSTALADO EM RESERVAÇÃO PREDIAL DE ÁGUA - FORNECIMENTO E INSTALAÇÃO. AF_04/2024</t>
  </si>
  <si>
    <t xml:space="preserve">BUCHA DE REDUÇÃO, PPR, DN 50 X 32 MM, INSTALADO EM RESERVAÇÃO PREDIAL DE ÁGUA - FORNECIMENTO E INSTALAÇÃO. AF_04/2024</t>
  </si>
  <si>
    <t xml:space="preserve">CONECTOR MACHO, PPR, 25 MM X 1/2'', INSTALADO EM RESERVAÇÃO PREDIAL DE ÁGUA - FORNECIMENTO E INSTALAÇÃO. AF_04/2024</t>
  </si>
  <si>
    <t xml:space="preserve">CONECTOR MACHO, PPR, 32 MM X 3/4'', INSTALADO EM RESERVAÇÃO PREDIAL DE ÁGUA - FORNECIMENTO E INSTALAÇÃO. AF_04/2024</t>
  </si>
  <si>
    <t xml:space="preserve">CONECTOR, CPVC, SOLDÁVEL, DN 114 MM X 4", INSTALADO EM RESERVAÇÃO PREDIAL DE ÁGUA - FORNECIMENTO E INSTALAÇÃO. AF_04/2024</t>
  </si>
  <si>
    <t xml:space="preserve">CONECTOR, CPVC, SOLDÁVEL, DN 22 MM X 3/4", INSTALADO EM RESERVAÇÃO PREDIAL DE ÁGUA - FORNECIMENTO E INSTALAÇÃO. AF_04/2024</t>
  </si>
  <si>
    <t xml:space="preserve">CONECTOR, CPVC, SOLDÁVEL, DN 28 MM X 1", INSTALADO EM RESERVAÇÃO PREDIAL DE ÁGUA - FORNECIMENTO E INSTALAÇÃO. AF_04/2024</t>
  </si>
  <si>
    <t xml:space="preserve">CONECTOR, CPVC, SOLDÁVEL, DN 35 MM X 1 1/4", INSTALADO EM RESERVAÇÃO PREDIAL DE ÁGUA - FORNECIMENTO E INSTALAÇÃO. AF_04/2024</t>
  </si>
  <si>
    <t xml:space="preserve">CONECTOR, CPVC, SOLDÁVEL, DN 42 MM X 1 1/2", INSTALADO EM RESERVAÇÃO PREDIAL DE ÁGUA - FORNECIMENTO E INSTALAÇÃO. AF_04/2024</t>
  </si>
  <si>
    <t xml:space="preserve">CONECTOR, CPVC, SOLDÁVEL, DN 54 MM X 2", INSTALADO EM RESERVAÇÃO PREDIAL DE ÁGUA - FORNECIMENTO E INSTALAÇÃO. AF_04/2024</t>
  </si>
  <si>
    <t xml:space="preserve">CONECTOR, CPVC, SOLDÁVEL, DN 73 MM X 2 1/2", INSTALADO EM RESERVAÇÃO PREDIAL DE ÁGUA - FORNECIMENTO E INSTALAÇÃO. AF_04/2024</t>
  </si>
  <si>
    <t xml:space="preserve">CONECTOR, CPVC, SOLDÁVEL, DN 89 MM X 3", INSTALADO EM RESERVAÇÃO PREDIAL DE ÁGUA - FORNECIMENTO E INSTALAÇÃO. AF_04/2024</t>
  </si>
  <si>
    <t xml:space="preserve">CONJUNTO HIDRÁULICO EM AÇO ROSCÁVEL PARA INSTALAÇÃO DE BOMBA, DN SUCÇÃO 32 MM (1 1/4") E DN RECALQUE 25 MM (1"), PARA EDIFICAÇÃO COM 4 PAVIMENTOS - FORNECIMENTO E INSTALAÇÃO. AF_04/2024</t>
  </si>
  <si>
    <t xml:space="preserve">CONJUNTO HIDRÁULICO EM AÇO ROSCÁVEL PARA INSTALAÇÃO DE BOMBA, DN SUCÇÃO 40 MM (1 1/2") E DN RECALQUE 32 MM (1 1/4"), PARA EDIFICAÇÃO COM 8 PAVIMENTOS - FORNECIMENTO E INSTALAÇÃO. AF_04/2024</t>
  </si>
  <si>
    <t xml:space="preserve">CONJUNTO HIDRÁULICO EM AÇO ROSCÁVEL PARA INSTALAÇÃO DE BOMBA, DN SUCÇÃO 50 MM (2") E DN RECALQUE 40 MM (1 1/2"), PARA EDIFICAÇÃO COM 12 PAVIMENTOS - FORNECIMENTO E INSTALAÇÃO. AF_04/2024</t>
  </si>
  <si>
    <t xml:space="preserve">CONJUNTO HIDRÁULICO EM AÇO ROSCÁVEL PARA INSTALAÇÃO DE BOMBA, DN SUCÇÃO 65 MM (2½") E DN RECALQUE 50 MM (2"), PARA EDIFICAÇÃO COM 18 PAVIMENTOS - FORNECIMENTO E INSTALAÇÃO. AF_04/2024</t>
  </si>
  <si>
    <t xml:space="preserve">COTOVELO 45 GRAUS, EM FERRO GALVANIZADO, CONEXÃO ROSQUEADA, DN 50 MM (2"), INSTALADO EM RESERVAÇÃO PREDIAL DE ÁGUA - FORNECIMENTO E INSTALAÇÃO. AF_04/2024</t>
  </si>
  <si>
    <t xml:space="preserve">COTOVELO 45 GRAUS, EM FERRO GALVANIZADO, CONEXÃO ROSQUEADA, DN 65 MM (2 1/2"), INSTALADO EM RESERVAÇÃO PREDIAL DE ÁGUA - FORNECIMENTO E INSTALAÇÃO. AF_04/2024</t>
  </si>
  <si>
    <t xml:space="preserve">COTOVELO 45 GRAUS, EM FERRO GALVANIZADO, CONEXÃO ROSQUEADA, DN 80 MM (3"), INSTALADO EM RESERVAÇÃO PREDIAL DE ÁGUA - FORNECIMENTO E INSTALAÇÃO. AF_04/2024</t>
  </si>
  <si>
    <t xml:space="preserve">COTOVELO 90 GRAUS, EM FERRO GALVANIZADO, CONEXÃO ROSQUEADA, DN 50 MM (2"), INSTALADO EM RESERVAÇÃO PREDIAL DE ÁGUA - FORNECIMENTO E INSTALAÇÃO. AF_04/2024</t>
  </si>
  <si>
    <t xml:space="preserve">COTOVELO 90 GRAUS, EM FERRO GALVANIZADO, CONEXÃO ROSQUEADA, DN 65 MM (2 1/2"), INSTALADO EM RESERVAÇÃO PREDIAL DE ÁGUA - FORNECIMENTO E INSTALAÇÃO. AF_04/2024</t>
  </si>
  <si>
    <t xml:space="preserve">COTOVELO 90 GRAUS, EM FERRO GALVANIZADO, CONEXÃO ROSQUEADA, DN 80 MM (3"), INSTALADO EM RESERVAÇÃO PREDIAL DE ÁGUA - FORNECIMENTO E INSTALAÇÃO. AF_04/2024</t>
  </si>
  <si>
    <t xml:space="preserve">COTOVELO 90 GRAUS, EM FERRO GALVANIZADO, MACHO/FÊMEA, CONEXÃO ROSQUEADA, DN 50 MM (2"), INSTALADO EM RESERVAÇÃO PREDIAL DE ÁGUA - FORNECIMENTO E INSTALAÇÃO. AF_04/2024</t>
  </si>
  <si>
    <t xml:space="preserve">COTOVELO 90 GRAUS, EM FERRO GALVANIZADO, MACHO/FÊMEA, CONEXÃO ROSQUEADA, DN 80 MM (3"), INSTALADO EM RESERVAÇÃO PREDIAL DE ÁGUA - FORNECIMENTO E INSTALAÇÃO. AF_04/2024</t>
  </si>
  <si>
    <t xml:space="preserve">COTOVELO DE REDUÇÃO, 90 GRAUS, EM FERRO GALVANIZADO, CONEXÃO ROSQUEADA, DN 65 MM X 50 MM (2 1/2" X 2"), INSTALADO EM RESERVAÇÃO PREDIAL DE ÁGUA - FORNECIMENTO E INSTALAÇÃO. AF_04/2024</t>
  </si>
  <si>
    <t xml:space="preserve">COTOVELO EM COBRE, DN 104 MM, 90 GRAUS, SEM ANEL DE SOLDA, INSTALADO EM RESERVAÇÃO PREDIAL DE ÁGUA - FORNECIMENTO E INSTALAÇÃO. AF_04/2024</t>
  </si>
  <si>
    <t xml:space="preserve">COTOVELO EM COBRE, DN 54 MM, 90 GRAUS, SEM ANEL DE SOLDA, INSTALADO EM RESERVAÇÃO PREDIAL DE ÁGUA - FORNECIMENTO E INSTALAÇÃO. AF_04/2024</t>
  </si>
  <si>
    <t xml:space="preserve">COTOVELO EM COBRE, DN 66 MM, 90 GRAUS, SEM ANEL DE SOLDA, INSTALADO EM RESERVAÇÃO PREDIAL DE ÁGUA - FORNECIMENTO E INSTALAÇÃO. AF_04/2024</t>
  </si>
  <si>
    <t xml:space="preserve">COTOVELO EM COBRE, DN 79 MM, 90 GRAUS, SEM ANEL DE SOLDA, INSTALADO EM RESERVAÇÃO PREDIAL DE ÁGUA - FORNECIMENTO E INSTALAÇÃO. AF_04/2024</t>
  </si>
  <si>
    <t xml:space="preserve">COTOVELO, 90 GRAUS, EM FERRO GALVANIZADO, MACHO/FÊMEA, CONEXÃO ROSQUEADA, DN 65 MM (2 1/2"), INSTALADO EM RESERVAÇÃO PREDIAL DE ÁGUA - FORNECIMENTO E INSTALAÇÃO. AF_04/2024</t>
  </si>
  <si>
    <t xml:space="preserve">CURVA 45 GRAUS, EM FERRO GALVANIZADO, FÊMEA, CONEXÃO ROSQUEADA, DN 50 MM (2"), INSTALADO EM RESERVAÇÃO PREDIAL DE ÁGUA - FORNECIMENTO E INSTALAÇÃO. AF_04/2024</t>
  </si>
  <si>
    <t xml:space="preserve">CURVA 45 GRAUS, EM FERRO GALVANIZADO, FÊMEA, CONEXÃO ROSQUEADA, DN 65 MM (2 1/2"), INSTALADO EM RESERVAÇÃO PREDIAL DE ÁGUA - FORNECIMENTO E INSTALAÇÃO. AF_04/2024</t>
  </si>
  <si>
    <t xml:space="preserve">CURVA 45 GRAUS, EM FERRO GALVANIZADO, FÊMEA, CONEXÃO ROSQUEADA, DN 80 MM (3"), INSTALADO EM RESERVAÇÃO PREDIAL DE ÁGUA - FORNECIMENTO E INSTALAÇÃO. AF_04/2024</t>
  </si>
  <si>
    <t xml:space="preserve">CURVA 45 GRAUS, EM FERRO GALVANIZADO, MACHO/FÊMEA, CONEXÃO ROSQUEADA, DN 50 MM (2"), INSTALADO EM RESERVAÇÃO PREDIAL DE ÁGUA - FORNECIMENTO E INSTALAÇÃO. AF_04/2024</t>
  </si>
  <si>
    <t xml:space="preserve">CURVA 45 GRAUS, EM FERRO GALVANIZADO, MACHO/FÊMEA, CONEXÃO ROSQUEADA, DN 65 MM (2 1/2"), INSTALADO EM RESERVAÇÃO PREDIAL DE ÁGUA - FORNECIMENTO E INSTALAÇÃO. AF_04/2024</t>
  </si>
  <si>
    <t xml:space="preserve">CURVA 45 GRAUS, EM FERRO GALVANIZADO, MACHO/FÊMEA, CONEXÃO ROSQUEADA, DN 80 MM (3"), INSTALADO EM RESERVAÇÃO PREDIAL DE ÁGUA - FORNECIMENTO E INSTALAÇÃO. AF_04/2024</t>
  </si>
  <si>
    <t xml:space="preserve">CURVA 90 GRAUS, CPVC, SOLDÁVEL, DN 22 MM, INSTALADO EM RESERVAÇÃO PREDIAL DE ÁGUA - FORNECIMENTO E INSTALAÇÃO. AF_04/2024</t>
  </si>
  <si>
    <t xml:space="preserve">CURVA 90 GRAUS, CPVC, SOLDÁVEL, DN 28 MM, INSTALADO EM RESERVAÇÃO PREDIAL DE ÁGUA - FORNECIMENTO E INSTALAÇÃO. AF_04/2024</t>
  </si>
  <si>
    <t xml:space="preserve">CURVA 90 GRAUS, EM FERRO GALVANIZADO, CONEXÃO ROSQUEADA, DN 50 MM (2"), INSTALADO EM RESERVAÇÃO PREDIAL DE ÁGUA - FORNECIMENTO E INSTALAÇÃO. AF_04/2024</t>
  </si>
  <si>
    <t xml:space="preserve">CURVA 90 GRAUS, EM FERRO GALVANIZADO, CONEXÃO ROSQUEADA, DN 65 MM (2 1/2"), INSTALADO EM RESERVAÇÃO PREDIAL DE ÁGUA - FORNECIMENTO E INSTALAÇÃO. AF_04/2024</t>
  </si>
  <si>
    <t xml:space="preserve">CURVA 90 GRAUS, EM FERRO GALVANIZADO, CONEXÃO ROSQUEADA, DN 80 MM (3"), INSTALADO EM RESERVAÇÃO PREDIAL DE ÁGUA - FORNECIMENTO E INSTALAÇÃO. AF_04/2024</t>
  </si>
  <si>
    <t xml:space="preserve">CURVA 90 GRAUS, EM FERRO GALVANIZADO, FÊMEA, CONEXÃO ROSQUEADA, DN 50 MM (2"), INSTALADO EM RESERVAÇÃO PREDIAL DE ÁGUA - FORNECIMENTO E INSTALAÇÃO. AF_04/2024</t>
  </si>
  <si>
    <t xml:space="preserve">CURVA 90 GRAUS, EM FERRO GALVANIZADO, FÊMEA, CONEXÃO ROSQUEADA, DN 65 MM (2 1/2"), INSTALADO EM RESERVAÇÃO PREDIAL DE ÁGUA - FORNECIMENTO E INSTALAÇÃO. AF_04/2024</t>
  </si>
  <si>
    <t xml:space="preserve">CURVA 90 GRAUS, EM FERRO GALVANIZADO, FÊMEA, CONEXÃO ROSQUEADA, DN 80 (3"), INSTALADO EM RESERVAÇÃO PREDIAL DE ÁGUA - FORNECIMENTO E INSTALAÇÃO. AF_04/2024</t>
  </si>
  <si>
    <t xml:space="preserve">CURVA 90 GRAUS, EM FERRO GALVANIZADO, MACHO/FÊMEA, CONEXÃO ROSQUEADA, DN 50 MM (2"), INSTALADO EM RESERVAÇÃO PREDIAL DE ÁGUA - FORNECIMENTO E INSTALAÇÃO. AF_04/2024</t>
  </si>
  <si>
    <t xml:space="preserve">CURVA 90 GRAUS, EM FERRO GALVANIZADO, MACHO/FÊMEA, CONEXÃO ROSQUEADA, DN 65 MM (2 1/2"), INSTALADO EM RESERVAÇÃO PREDIAL DE ÁGUA - FORNECIMENTO E INSTALAÇÃO. AF_04/2024</t>
  </si>
  <si>
    <t xml:space="preserve">CURVA 90 GRAUS, EM FERRO GALVANIZADO, MACHO/FÊMEA, CONEXÃO ROSQUEADA, DN 80 MM (3"), INSTALADO EM RESERVAÇÃO PREDIAL DE ÁGUA - FORNECIMENTO E INSTALAÇÃO. AF_04/2024</t>
  </si>
  <si>
    <t xml:space="preserve">CURVA 90 GRAUS, PVC, SOLDÁVEL, DN 110 MM, INSTALADO EM RESERVAÇÃO PREDIAL DE ÁGUA - FORNECIMENTO E INSTALAÇÃO. AF_04/2024</t>
  </si>
  <si>
    <t xml:space="preserve">CURVA 90 GRAUS, PVC, SOLDÁVEL, DN 25 MM, INSTALADO EM RESERVAÇÃO PREDIAL DE ÁGUA - FORNECIMENTO E INSTALAÇÃO. AF_04/2024</t>
  </si>
  <si>
    <t xml:space="preserve">CURVA 90 GRAUS, PVC, SOLDÁVEL, DN 32 MM, INSTALADO EM RESERVAÇÃO PREDIAL DE ÁGUA - FORNECIMENTO E INSTALAÇÃO. AF_04/2024</t>
  </si>
  <si>
    <t xml:space="preserve">CURVA 90 GRAUS, PVC, SOLDÁVEL, DN 40 MM, INSTALADO EM RESERVAÇÃO PREDIAL DE ÁGUA - FORNECIMENTO E INSTALAÇÃO. AF_04/2024</t>
  </si>
  <si>
    <t xml:space="preserve">CURVA 90 GRAUS, PVC, SOLDÁVEL, DN 50 MM, INSTALADO EM RESERVAÇÃO PREDIAL DE ÁGUA - FORNECIMENTO E INSTALAÇÃO. AF_04/2024</t>
  </si>
  <si>
    <t xml:space="preserve">CURVA 90 GRAUS, PVC, SOLDÁVEL, DN 60 MM, INSTALADO EM RESERVAÇÃO PREDIAL DE ÁGUA - FORNECIMENTO E INSTALAÇÃO. AF_04/2024</t>
  </si>
  <si>
    <t xml:space="preserve">CURVA 90 GRAUS, PVC, SOLDÁVEL, DN 75 MM, INSTALADO EM RESERVAÇÃO PREDIAL DE ÁGUA - FORNECIMENTO E INSTALAÇÃO. AF_04/2024</t>
  </si>
  <si>
    <t xml:space="preserve">CURVA 90 GRAUS, PVC, SOLDÁVEL, DN 85 MM, INSTALADO EM RESERVAÇÃO PREDIAL DE ÁGUA - FORNECIMENTO E INSTALAÇÃO. AF_04/2024</t>
  </si>
  <si>
    <t xml:space="preserve">CURVA EM COBRE, DN 54 MM, 45 GRAUS, SEM ANEL DE SOLDA, BOLSA X BOLSA, INSTALADO EM RESERVAÇÃO PREDIAL DE ÁGUA - FORNECIMENTO E INSTALAÇÃO. AF_04/2024</t>
  </si>
  <si>
    <t xml:space="preserve">CURVA EM COBRE, DN 66 MM, 45 GRAUS, SEM ANEL DE SOLDA, BOLSA X BOLSA, INSTALADO EM RESERVAÇÃO PREDIAL DE ÁGUA - FORNECIMENTO E INSTALAÇÃO. AF_04/2024</t>
  </si>
  <si>
    <t xml:space="preserve">CURVA PPR 90 GRAUS, DN 20 MM, INSTALADO EM RESERVAÇÃO PREDIAL DE ÁGUA - FORNECIMENTO E INSTALAÇÃO. AF_04/2024</t>
  </si>
  <si>
    <t xml:space="preserve">CURVA PPR 90 GRAUS, DN 25 MM, INSTALADO EM RESERVAÇÃO PREDIAL DE ÁGUA - FORNECIMENTO E INSTALAÇÃO. AF_04/2024</t>
  </si>
  <si>
    <t xml:space="preserve">CURVA PVC 45 GRAUS, SOLDÁVEL, DN 25 MM, INSTALADO EM RESERVAÇÃO PREDIAL DE ÁGUA - FORNECIMENTO E INSTALAÇÃO. AF_04/2024</t>
  </si>
  <si>
    <t xml:space="preserve">CURVA PVC 45 GRAUS, SOLDÁVEL, DN 32 MM, INSTALADO EM RESERVAÇÃO PREDIAL DE ÁGUA - FORNECIMENTO E INSTALAÇÃO. AF_04/2024</t>
  </si>
  <si>
    <t xml:space="preserve">CURVA PVC 45 GRAUS, SOLDÁVEL, DN 40 MM, INSTALADO EM RESERVAÇÃO PREDIAL DE ÁGUA - FORNECIMENTO E INSTALAÇÃO. AF_04/2024</t>
  </si>
  <si>
    <t xml:space="preserve">CURVA PVC 45 GRAUS, SOLDÁVEL, DN 50 MM, INSTALADO EM RESERVAÇÃO PREDIAL DE ÁGUA - FORNECIMENTO E INSTALAÇÃO. AF_04/2024</t>
  </si>
  <si>
    <t xml:space="preserve">CURVA PVC 45 GRAUS, SOLDÁVEL, DN 60 MM, INSTALADO EM RESERVAÇÃO PREDIAL DE ÁGUA - FORNECIMENTO E INSTALAÇÃO. AF_04/2024</t>
  </si>
  <si>
    <t xml:space="preserve">CURVA PVC 45 GRAUS, SOLDÁVEL, DN 75 MM, INSTALADO EM RESERVAÇÃO PREDIAL DE ÁGUA - FORNECIMENTO E INSTALAÇÃO. AF_04/2024</t>
  </si>
  <si>
    <t xml:space="preserve">CURVA PVC 45 GRAUS, SOLDÁVEL, DN 85 MM, INSTALADO EM RESERVAÇÃO PREDIAL DE ÁGUA - FORNECIMENTO E INSTALAÇÃO. AF_04/2024</t>
  </si>
  <si>
    <t xml:space="preserve">JOELHO 90 GRAUS COM BUCHA DE LATÃO, PVC, SOLDÁVEL, DN 25 MM X 3/4", INSTALADO EM RESERVAÇÃO PREDIAL DE ÁGUA - FORNECIMENTO E INSTALAÇÃO. AF_04/2024</t>
  </si>
  <si>
    <t xml:space="preserve">JOELHO 90 GRAUS, CPVC, SOLDÁVEL, DN 114 MM, INSTALADO EM RESERVAÇÃO PREDIAL DE ÁGUA - FORNECIMENTO E INSTALAÇÃO. AF_04/2024</t>
  </si>
  <si>
    <t xml:space="preserve">JOELHO 90 GRAUS, CPVC, SOLDÁVEL, DN 22 MM, INSTALADO EM RESERVAÇÃO PREDIAL DE ÁGUA - FORNECIMENTO E INSTALAÇÃO. AF_04/2024</t>
  </si>
  <si>
    <t xml:space="preserve">JOELHO 90 GRAUS, CPVC, SOLDÁVEL, DN 28 MM, INSTALADO EM RESERVAÇÃO PREDIAL DE ÁGUA - FORNECIMENTO E INSTALAÇÃO. AF_04/2024</t>
  </si>
  <si>
    <t xml:space="preserve">JOELHO 90 GRAUS, CPVC, SOLDÁVEL, DN 35 MM, INSTALADO EM RESERVAÇÃO PREDIAL DE ÁGUA - FORNECIMENTO E INSTALAÇÃO. AF_04/2024</t>
  </si>
  <si>
    <t xml:space="preserve">JOELHO 90 GRAUS, CPVC, SOLDÁVEL, DN 42 MM, INSTALADO EM RESERVAÇÃO PREDIAL DE ÁGUA - FORNECIMENTO E INSTALAÇÃO. AF_04/2024</t>
  </si>
  <si>
    <t xml:space="preserve">JOELHO 90 GRAUS, CPVC, SOLDÁVEL, DN 54 MM, INSTALADO EM RESERVAÇÃO PREDIAL DE ÁGUA - FORNECIMENTO E INSTALAÇÃO. AF_04/2024</t>
  </si>
  <si>
    <t xml:space="preserve">JOELHO 90 GRAUS, CPVC, SOLDÁVEL, DN 73 MM, INSTALADO EM RESERVAÇÃO PREDIAL DE ÁGUA - FORNECIMENTO E INSTALAÇÃO. AF_04/2024</t>
  </si>
  <si>
    <t xml:space="preserve">JOELHO 90 GRAUS, CPVC, SOLDÁVEL, DN 89 MM, INSTALADO EM RESERVAÇÃO PREDIAL DE ÁGUA - FORNECIMENTO E INSTALAÇÃO. AF_04/2024</t>
  </si>
  <si>
    <t xml:space="preserve">JOELHO 90 GRAUS, PPR, DN 110 MM, INSTALADO EM RESERVAÇÃO PREDIAL DE ÁGUA - FORNECIMENTO E INSTALAÇÃO. AF_04/2024</t>
  </si>
  <si>
    <t xml:space="preserve">JOELHO 90 GRAUS, PPR, DN 20 MM, INSTALADO EM RESERVAÇÃO PREDIAL DE ÁGUA - FORNECIMENTO E INSTALAÇÃO. AF_04/2024</t>
  </si>
  <si>
    <t xml:space="preserve">JOELHO 90 GRAUS, PPR, DN 25 MM, INSTALADO EM RESERVAÇÃO PREDIAL DE ÁGUA - FORNECIMENTO E INSTALAÇÃO. AF_04/2024</t>
  </si>
  <si>
    <t xml:space="preserve">JOELHO 90 GRAUS, PPR, DN 32 MM, INSTALADO EM RESERVAÇÃO PREDIAL DE ÁGUA - FORNECIMENTO E INSTALAÇÃO. AF_04/2024</t>
  </si>
  <si>
    <t xml:space="preserve">JOELHO 90 GRAUS, PPR, DN 40 MM, INSTALADO EM RESERVAÇÃO PREDIAL DE ÁGUA - FORNECIMENTO E INSTALAÇÃO. AF_04/2024</t>
  </si>
  <si>
    <t xml:space="preserve">JOELHO 90 GRAUS, PPR, DN 50 MM, INSTALADO EM RESERVAÇÃO PREDIAL DE ÁGUA - FORNECIMENTO E INSTALAÇÃO. AF_04/2024</t>
  </si>
  <si>
    <t xml:space="preserve">JOELHO 90 GRAUS, PPR, DN 63 MM, INSTALADO EM RESERVAÇÃO PREDIAL DE ÁGUA - FORNECIMENTO E INSTALAÇÃO. AF_04/2024</t>
  </si>
  <si>
    <t xml:space="preserve">JOELHO 90 GRAUS, PPR, DN 75 MM, INSTALADO EM RESERVAÇÃO PREDIAL DE ÁGUA - FORNECIMENTO E INSTALAÇÃO. AF_04/2024</t>
  </si>
  <si>
    <t xml:space="preserve">JOELHO 90 GRAUS, PPR, DN 90 MM, INSTALADO EM RESERVAÇÃO PREDIAL DE ÁGUA - FORNECIMENTO E INSTALAÇÃO. AF_04/2024</t>
  </si>
  <si>
    <t xml:space="preserve">JOELHO 90 GRAUS, PVC, SOLDÁVEL, DN 110 MM INSTALADO EM RESERVAÇÃO PREDIAL DE ÁGUA - FORNECIMENTO E INSTALAÇÃO. AF_04/2024</t>
  </si>
  <si>
    <t xml:space="preserve">JOELHO 90 GRAUS, PVC, SOLDÁVEL, DN 32 MM INSTALADO EM RESERVAÇÃO PREDIAL DE ÁGUA - FORNECIMENTO E INSTALAÇÃO. AF_04/2024</t>
  </si>
  <si>
    <t xml:space="preserve">JOELHO 90 GRAUS, PVC, SOLDÁVEL, DN 40 MM INSTALADO EM RESERVAÇÃO PREDIAL DE ÁGUA - FORNECIMENTO E INSTALAÇÃO. AF_04/2024</t>
  </si>
  <si>
    <t xml:space="preserve">JOELHO 90 GRAUS, PVC, SOLDÁVEL, DN 50 MM INSTALADO EM RESERVAÇÃO PREDIAL DE ÁGUA - FORNECIMENTO E INSTALAÇÃO. AF_04/2024</t>
  </si>
  <si>
    <t xml:space="preserve">JOELHO 90 GRAUS, PVC, SOLDÁVEL, DN 60 MM INSTALADO EM RESERVAÇÃO PREDIAL DE ÁGUA - FORNECIMENTO E INSTALAÇÃO. AF_04/2024</t>
  </si>
  <si>
    <t xml:space="preserve">JOELHO 90 GRAUS, PVC, SOLDÁVEL, DN 75 MM INSTALADO EM RESERVAÇÃO PREDIAL DE ÁGUA - FORNECIMENTO E INSTALAÇÃO. AF_04/2024</t>
  </si>
  <si>
    <t xml:space="preserve">JOELHO 90 GRAUS, PVC, SOLDÁVEL, DN 85 MM INSTALADO EM RESERVAÇÃO PREDIAL DE ÁGUA - FORNECIMENTO E INSTALAÇÃO. AF_04/2024</t>
  </si>
  <si>
    <t xml:space="preserve">JOELHO CPVC, SOLDÁVEL, 45 GRAUS, DN 22 MM, INSTALADO EM RESERVAÇÃO PREDIAL DE ÁGUA - FORNECIMENTO E INSTALAÇÃO. AF_04/2024</t>
  </si>
  <si>
    <t xml:space="preserve">JOELHO CPVC, SOLDÁVEL, 45 GRAUS, DN 28 MM, INSTALADO EM RESERVAÇÃO PREDIAL DE ÁGUA - FORNECIMENTO E INSTALAÇÃO. AF_04/2024</t>
  </si>
  <si>
    <t xml:space="preserve">JOELHO CPVC, SOLDÁVEL, 45 GRAUS, DN 35 MM, INSTALADO EM RESERVAÇÃO PREDIAL DE ÁGUA - FORNECIMENTO E INSTALAÇÃO. AF_04/2024</t>
  </si>
  <si>
    <t xml:space="preserve">JOELHO CPVC, SOLDÁVEL, 45 GRAUS, DN 42 MM, INSTALADO EM RESERVAÇÃO PREDIAL DE ÁGUA - FORNECIMENTO E INSTALAÇÃO. AF_04/2024</t>
  </si>
  <si>
    <t xml:space="preserve">JOELHO CPVC, SOLDÁVEL, 45 GRAUS, DN 54 MM, INSTALADO EM RESERVAÇÃO PREDIAL DE ÁGUA - FORNECIMENTO E INSTALAÇÃO. AF_04/2024</t>
  </si>
  <si>
    <t xml:space="preserve">JOELHO CPVC, SOLDÁVEL, 45 GRAUS, DN 73 MM, INSTALADO EM RESERVAÇÃO PREDIAL DE ÁGUA - FORNECIMENTO E INSTALAÇÃO. AF_04/2024</t>
  </si>
  <si>
    <t xml:space="preserve">JOELHO CPVC, SOLDÁVEL, 45 GRAUS, DN 89 MM, INSTALADO EM RESERVAÇÃO PREDIAL DE ÁGUA - FORNECIMENTO E INSTALAÇÃO. AF_04/2024</t>
  </si>
  <si>
    <t xml:space="preserve">JOELHO PPR 45 GRAUS, SOLDÁVEL, DN 20 MM, INSTALADO EM RESERVAÇÃO PREDIAL DE ÁGUA - FORNECIMENTO E INSTALAÇÃO. AF_04/2024</t>
  </si>
  <si>
    <t xml:space="preserve">JOELHO PPR 45 GRAUS, SOLDÁVEL, DN 25 MM, INSTALADO EM RESERVAÇÃO PREDIAL DE ÁGUA - FORNECIMENTO E INSTALAÇÃO. AF_04/2024</t>
  </si>
  <si>
    <t xml:space="preserve">JOELHO PPR 45 GRAUS, SOLDÁVEL, DN 40 MM, INSTALADO EM RESERVAÇÃO PREDIAL DE ÁGUA - FORNECIMENTO E INSTALAÇÃO. AF_04/2024</t>
  </si>
  <si>
    <t xml:space="preserve">JOELHO PPR 45 GRAUS, SOLDÁVEL, DN 50 MM, INSTALADO EM RESERVAÇÃO PREDIAL DE ÁGUA - FORNECIMENTO E INSTALAÇÃO. AF_04/2024</t>
  </si>
  <si>
    <t xml:space="preserve">JOELHO PPR 45 GRAUS, SOLDÁVEL, DN 63 MM, INSTALADO EM RESERVAÇÃO PREDIAL DE ÁGUA - FORNECIMENTO E INSTALAÇÃO. AF_04/2024</t>
  </si>
  <si>
    <t xml:space="preserve">JOELHO PPR 45 GRAUS, SOLDÁVEL, DN 75 MM, INSTALADO EM RESERVAÇÃO PREDIAL DE ÁGUA - FORNECIMENTO E INSTALAÇÃO. AF_04/2024</t>
  </si>
  <si>
    <t xml:space="preserve">JOELHO PPR 45 GRAUS, SOLDÁVEL, DN 90 MM, INSTALADO EM RESERVAÇÃO PREDIAL DE ÁGUA - FORNECIMENTO E INSTALAÇÃO. AF_04/2024</t>
  </si>
  <si>
    <t xml:space="preserve">JOELHO PPR, 45 GRAUS, SOLDÁVEL, DN 32 MM, INSTALADO EM RESERVAÇÃO PREDIAL DE ÁGUA - FORNECIMENTO E INSTALAÇÃO. AF_04/2024</t>
  </si>
  <si>
    <t xml:space="preserve">JOELHO PVC, SOLDÁVEL, 45 GRAUS, DN 25 MM, INSTALADO EM RESERVAÇÃO PREDIAL DE ÁGUA - FORNECIMENTO E INSTALAÇÃO. AF_04/2024</t>
  </si>
  <si>
    <t xml:space="preserve">JOELHO PVC, SOLDÁVEL, 45 GRAUS, DN 32 MM, INSTALADO EM RESERVAÇÃO PREDIAL DE ÁGUA - FORNECIMENTO E INSTALAÇÃO. AF_04/2024</t>
  </si>
  <si>
    <t xml:space="preserve">JOELHO PVC, SOLDÁVEL, 45 GRAUS, DN 40 MM, INSTALADO EM RESERVAÇÃO PREDIAL DE ÁGUA - FORNECIMENTO E INSTALAÇÃO. AF_04/2024</t>
  </si>
  <si>
    <t xml:space="preserve">JOELHO PVC, SOLDÁVEL, 45 GRAUS, DN 50 MM, INSTALADO EM RESERVAÇÃO PREDIAL DE ÁGUA - FORNECIMENTO E INSTALAÇÃO. AF_04/2024</t>
  </si>
  <si>
    <t xml:space="preserve">JOELHO PVC, SOLDÁVEL, 45 GRAUS, DN 60 MM, INSTALADO EM RESERVAÇÃO PREDIAL DE ÁGUA - FORNECIMENTO E INSTALAÇÃO. AF_04/2024</t>
  </si>
  <si>
    <t xml:space="preserve">JOELHO PVC, SOLDÁVEL, 45 GRAUS, DN 75 MM, INSTALADO EM RESERVAÇÃO PREDIAL DE ÁGUA - FORNECIMENTO E INSTALAÇÃO. AF_04/2024</t>
  </si>
  <si>
    <t xml:space="preserve">JOELHO PVC, SOLDÁVEL, 45 GRAUS, DN 85 MM, INSTALADO EM RESERVAÇÃO PREDIAL DE ÁGUA - FORNECIMENTO E INSTALAÇÃO. AF_04/2024</t>
  </si>
  <si>
    <t xml:space="preserve">LUVA DE COBRE, DN 104 MM, SEM ANEL DE SOLDA, INSTALADO EM RESERVAÇÃO PREDIAL DE ÁGUA - FORNECIMENTO E INSTALAÇÃO. AF_04/2024</t>
  </si>
  <si>
    <t xml:space="preserve">LUVA DE REDUÇÃO SOLDÁVEL, PVC, DN 32 MM X 25 MM, INSTALADO EM RESERVAÇÃO PREDIAL DE ÁGUA - FORNECIMENTO E INSTALAÇÃO. AF_04/2024</t>
  </si>
  <si>
    <t xml:space="preserve">LUVA DE REDUÇÃO SOLDÁVEL, PVC, DN 40 MM X 32 MM, INSTALADO EM RESERVAÇÃO PREDIAL DE ÁGUA - FORNECIMENTO E INSTALAÇÃO. AF_04/2024</t>
  </si>
  <si>
    <t xml:space="preserve">LUVA DE REDUÇÃO SOLDÁVEL, PVC, DN 60 MM X 50 MM, INSTALADO EM RESERVAÇÃO PREDIAL DE ÁGUA - FORNECIMENTO E INSTALAÇÃO. AF_04/2024</t>
  </si>
  <si>
    <t xml:space="preserve">LUVA DE REDUÇÃO, EM FERRO GALVANIZADO, CONEXÃO ROSQUEADA, DN 65 MM X 50 MM (2 1/2" X 2"), INSTALADO EM RESERVAÇÃO PREDIAL DE ÁGUA - FORNECIMENTO E INSTALAÇÃO. AF_04/2024</t>
  </si>
  <si>
    <t xml:space="preserve">LUVA DE REDUÇÃO, EM FERRO GALVANIZADO, CONEXÃO ROSQUEADA, DN 80 MM X 50 MM (3" X 2"), INSTALADO EM RESERVAÇÃO PREDIAL DE ÁGUA - FORNECIMENTO E INSTALAÇÃO. AF_04/2024</t>
  </si>
  <si>
    <t xml:space="preserve">LUVA DE REDUÇÃO, EM FERRO GALVANIZADO, CONEXÃO ROSQUEADA, DN 80 MM X 65 MM (3" X 2 1/2"), INSTALADO EM RESERVAÇÃO PREDIAL DE ÁGUA - FORNECIMENTO E INSTALAÇÃO. AF_04/2024</t>
  </si>
  <si>
    <t xml:space="preserve">LUVA DE REDUÇÃO, SOLDÁVEL, PVC, DN 50 X 25 MM, INSTALADO EM RESERVAÇÃO PREDIAL DE ÁGUA - FORNECIMENTO E INSTALAÇÃO. AF_04/2024</t>
  </si>
  <si>
    <t xml:space="preserve">LUVA EM COBRE, DN 54 MM, SEM ANEL DE SOLDA, INSTALADO EM RESERVAÇÃO PREDIAL DE ÁGUA - FORNECIMENTO E INSTALAÇÃO. AF_04/2024</t>
  </si>
  <si>
    <t xml:space="preserve">LUVA EM COBRE, DN 66 MM, SEM ANEL DE SOLDA, INSTALADO EM RESERVAÇÃO PREDIAL DE ÁGUA - FORNECIMENTO E INSTALAÇÃO. AF_04/2024</t>
  </si>
  <si>
    <t xml:space="preserve">LUVA EM COBRE, DN 79 MM, SEM ANEL DE SOLDA, INSTALADO EM RESERVAÇÃO PREDIAL DE ÁGUA - FORNECIMENTO E INSTALAÇÃO. AF_04/2024</t>
  </si>
  <si>
    <t xml:space="preserve">LUVA PVC, SOLDÁVEL, DN 25 MM, INSTALADO EM RESERVAÇÃO PREDIAL DE ÁGUA - FORNECIMENTO E INSTALAÇÃO. AF_04/2024</t>
  </si>
  <si>
    <t xml:space="preserve">LUVA PVC, SOLDÁVEL, DN 32 MM, INSTALADO EM RESERVAÇÃO PREDIAL DE ÁGUA - FORNECIMENTO E INSTALAÇÃO. AF_04/2024</t>
  </si>
  <si>
    <t xml:space="preserve">LUVA, CPVC, SOLDÁVEL, DN 114 MM, INSTALADO EM RESERVAÇÃO PREDIAL DE ÁGUA - FORNECIMENTO E INSTALAÇÃO. AF_04/2024</t>
  </si>
  <si>
    <t xml:space="preserve">LUVA, CPVC, SOLDÁVEL, DN 22 MM, INSTALADO EM RESERVAÇÃO PREDIAL DE ÁGUA - FORNECIMENTO E INSTALAÇÃO. AF_04/2024</t>
  </si>
  <si>
    <t xml:space="preserve">LUVA, CPVC, SOLDÁVEL, DN 28 MM, INSTALADO EM RESERVAÇÃO PREDIAL DE ÁGUA - FORNECIMENTO E INSTALAÇÃO. AF_04/2024</t>
  </si>
  <si>
    <t xml:space="preserve">LUVA, CPVC, SOLDÁVEL, DN 35 MM, INSTALADO EM RESERVAÇÃO PREDIAL DE ÁGUA - FORNECIMENTO E INSTALAÇÃO. AF_04/2024</t>
  </si>
  <si>
    <t xml:space="preserve">LUVA, CPVC, SOLDÁVEL, DN 42 MM, INSTALADO EM RESERVAÇÃO PREDIAL DE ÁGUA - FORNECIMENTO E INSTALAÇÃO. AF_04/2024</t>
  </si>
  <si>
    <t xml:space="preserve">LUVA, CPVC, SOLDÁVEL, DN 54 MM, INSTALADO EM RESERVAÇÃO PREDIAL DE ÁGUA - FORNECIMENTO E INSTALAÇÃO. AF_04/2024</t>
  </si>
  <si>
    <t xml:space="preserve">LUVA, CPVC, SOLDÁVEL, DN 73 MM, INSTALADO EM RESERVAÇÃO PREDIAL DE ÁGUA - FORNECIMENTO E INSTALAÇÃO. AF_04/2024</t>
  </si>
  <si>
    <t xml:space="preserve">LUVA, CPVC, SOLDÁVEL, DN 89 MM, INSTALADO EM RESERVAÇÃO PREDIAL DE ÁGUA - FORNECIMENTO E INSTALAÇÃO. AF_04/2024</t>
  </si>
  <si>
    <t xml:space="preserve">LUVA, EM FERRO GALVANIZADO, CONEXÃO ROSQUEADA, DN 50 MM (2"), INSTALADO EM RESERVAÇÃO PREDIAL DE ÁGUA - FORNECIMENTO E INSTALAÇÃO. AF_04/2024</t>
  </si>
  <si>
    <t xml:space="preserve">LUVA, EM FERRO GALVANIZADO, CONEXÃO ROSQUEADA, DN 65 MM (2 1/2"), INSTALADO EM RESERVAÇÃO PREDIAL DE ÁGUA - FORNECIMENTO E INSTALAÇÃO. AF_04/2024</t>
  </si>
  <si>
    <t xml:space="preserve">LUVA, EM FERRO GALVANIZADO, CONEXÃO ROSQUEADA, DN 80 MM (3"), INSTALADO EM RESERVAÇÃO PREDIAL DE ÁGUA - FORNECIMENTO E INSTALAÇÃO. AF_04/2024</t>
  </si>
  <si>
    <t xml:space="preserve">LUVA, PPR, DN 110 MM, CLASSE PN 25, INSTALADO EM RESERVAÇÃO PREDIAL DE ÁGUA - FORNECIMENTO E INSTALAÇÃO. AF_04/2024</t>
  </si>
  <si>
    <t xml:space="preserve">LUVA, PPR, DN 20 MM, INSTALADO EM RESERVAÇÃO PREDIAL DE ÁGUA - FORNECIMENTO E INSTALAÇÃO. AF_04/2024</t>
  </si>
  <si>
    <t xml:space="preserve">LUVA, PPR, DN 25 MM, INSTALADO EM RESERVAÇÃO PREDIAL DE ÁGUA - FORNECIMENTO E INSTALAÇÃO. AF_04/2024</t>
  </si>
  <si>
    <t xml:space="preserve">LUVA, PPR, DN 32 MM, CLASSE PN 25, INSTALADO EM RESERVAÇÃO PREDIAL DE ÁGUA - FORNECIMENTO E INSTALAÇÃO. AF_04/2024</t>
  </si>
  <si>
    <t xml:space="preserve">LUVA, PPR, DN 40 MM, CLASSE PN 25, INSTALADO EM RESERVAÇÃO PREDIAL DE ÁGUA - FORNECIMENTO E INSTALAÇÃO. AF_04/2024</t>
  </si>
  <si>
    <t xml:space="preserve">LUVA, PPR, DN 50 MM, CLASSE PN 25, INSTALADO EM RESERVAÇÃO PREDIAL DE ÁGUA - FORNECIMENTO E INSTALAÇÃO. AF_04/2024</t>
  </si>
  <si>
    <t xml:space="preserve">LUVA, PPR, DN 63 MM, CLASSE PN 25, INSTALADO EM RESERVAÇÃO PREDIAL DE ÁGUA - FORNECIMENTO E INSTALAÇÃO. AF_04/2024</t>
  </si>
  <si>
    <t xml:space="preserve">LUVA, PPR, DN 75 MM, CLASSE PN 25, INSTALADO EM RESERVAÇÃO PREDIAL DE ÁGUA - FORNECIMENTO E INSTALAÇÃO. AF_04/2024</t>
  </si>
  <si>
    <t xml:space="preserve">LUVA, PPR, DN 90 MM, CLASSE PN 25, INSTALADO EM RESERVAÇÃO PREDIAL DE ÁGUA - FORNECIMENTO E INSTALAÇÃO. AF_04/2024</t>
  </si>
  <si>
    <t xml:space="preserve">LUVA, PVC, SOLDÁVEL, DN 110 MM, INSTALADO EM RESERVAÇÃO PREDIAL DE ÁGUA - FORNECIMENTO E INSTALAÇÃO. AF_04/2024</t>
  </si>
  <si>
    <t xml:space="preserve">LUVA, PVC, SOLDÁVEL, DN 40 MM, INSTALADO EM RESERVAÇÃO PREDIAL DE ÁGUA - FORNECIMENTO E INSTALAÇÃO. AF_04/2024</t>
  </si>
  <si>
    <t xml:space="preserve">LUVA, PVC, SOLDÁVEL, DN 50 MM, INSTALADO EM RESERVAÇÃO PREDIAL DE ÁGUA - FORNECIMENTO E INSTALAÇÃO. AF_04/2024</t>
  </si>
  <si>
    <t xml:space="preserve">LUVA, PVC, SOLDÁVEL, DN 60 MM, INSTALADO EM RESERVAÇÃO PREDIAL DE ÁGUA - FORNECIMENTO E INSTALAÇÃO. AF_04/2024</t>
  </si>
  <si>
    <t xml:space="preserve">LUVA, PVC, SOLDÁVEL, DN 75 MM, INSTALADO EM RESERVAÇÃO PREDIAL DE ÁGUA - FORNECIMENTO E INSTALAÇÃO. AF_04/2024</t>
  </si>
  <si>
    <t xml:space="preserve">LUVA, PVC, SOLDÁVEL, DN 85 MM, INSTALADO EM RESERVAÇÃO PREDIAL DE ÁGUA - FORNECIMENTO E INSTALAÇÃO. AF_04/2024</t>
  </si>
  <si>
    <t xml:space="preserve">NIPLE DE REDUÇÃO, EM FERRO GALVANIZADO, CONEXÃO ROSQUEADA, DN 80 MM X 50 MM (3" X 2"), INSTALADO EM RESERVAÇÃO PREDIAL DE ÁGUA - FORNECIMENTO E INSTALAÇÃO. AF_04/2024</t>
  </si>
  <si>
    <t xml:space="preserve">NIPLE DE REDUÇÃO, EM FERRO GALVANIZADO, CONEXÃO ROSQUEADA, DN 80 MM X 65 MM (3" X 2 1/2"), INSTALADO EM RESERVAÇÃO PREDIAL DE ÁGUA - FORNECIMENTO E INSTALAÇÃO. AF_04/2024</t>
  </si>
  <si>
    <t xml:space="preserve">NIPLE, EM FERRO GALVANIZADO, CONEXÃO ROSQUEADA, DN 50 MM (2"), INSTALADO EM RESERVAÇÃO PREDIAL DE ÁGUA - FORNECIMENTO E INSTALAÇÃO. AF_04/2024</t>
  </si>
  <si>
    <t xml:space="preserve">NIPLE, EM FERRO GALVANIZADO, CONEXÃO ROSQUEADA, DN 65 MM (2 1/2"), INSTALADO EM RESERVAÇÃO PREDIAL DE ÁGUA - FORNECIMENTO E INSTALAÇÃO. AF_04/2024</t>
  </si>
  <si>
    <t xml:space="preserve">NIPLE, EM FERRO GALVANIZADO, CONEXÃO ROSQUEADA, DN 80 MM (3"), INSTALADO EM RESERVAÇÃO PREDIAL DE ÁGUA - FORNECIMENTO E INSTALAÇÃO. AF_04/2024</t>
  </si>
  <si>
    <t xml:space="preserve">TE DE REDUÇÃO, CPVC, DN 28 X 22 MM, INSTALADO EM RESERVAÇÃO PREDIAL DE ÁGUA - FORNECIMENTO E INSTALAÇÃO. AF_04/2024</t>
  </si>
  <si>
    <t xml:space="preserve">TE DE REDUÇÃO, CPVC, DN 35 X 28 MM, INSTALADO EM RESERVAÇÃO PREDIAL DE ÁGUA - FORNECIMENTO E INSTALAÇÃO. AF_04/2024</t>
  </si>
  <si>
    <t xml:space="preserve">TE DE REDUÇÃO, CPVC, DN 42 X 35 MM, INSTALADO EM RESERVAÇÃO PREDIAL DE ÁGUA - FORNECIMENTO E INSTALAÇÃO. AF_04/2024</t>
  </si>
  <si>
    <t xml:space="preserve">TE DE REDUÇÃO, EM FERRO GALVANIZADO, CONEXÃO ROSQUEADA, DN 80 MM X 50 MM (3" X 2"), INSTALADO EM RESERVAÇÃO PREDIAL DE ÁGUA - FORNECIMENTO E INSTALAÇÃO. AF_04/2024</t>
  </si>
  <si>
    <t xml:space="preserve">TE DE REDUÇÃO, EM FERRO GALVANIZADO, CONEXÃO ROSQUEADA, DN 80 MM X 65 MM (3" X 2 1/2"), INSTALADO EM RESERVAÇÃO PREDIAL DE ÁGUA - FORNECIMENTO E INSTALAÇÃO. AF_04/2024</t>
  </si>
  <si>
    <t xml:space="preserve">TE DE REDUÇÃO, PVC, SOLDÁVEL, 90 GRAUS, DN 50 MM X 25 MM, INSTALADO EM RESERVAÇÃO PREDIAL DE ÁGUA - FORNECIMENTO E INSTALAÇÃO. AF_04/2024</t>
  </si>
  <si>
    <t xml:space="preserve">TE DE REDUÇÃO, PVC, SOLDÁVEL, 90 GRAUS, DN 50 MM X 32 MM, INSTALADO EM RESERVAÇÃO PREDIAL DE ÁGUA - FORNECIMENTO E INSTALAÇÃO. AF_04/2024</t>
  </si>
  <si>
    <t xml:space="preserve">TE EM COBRE, DN 104 MM, SEM ANEL DE SOLDA, INSTALADO EM RESERVAÇÃO PREDIAL DE ÁGUA - FORNECIMENTO E INSTALAÇÃO. AF_04/2024</t>
  </si>
  <si>
    <t xml:space="preserve">TE EM COBRE, DN 54 MM, SEM ANEL DE SOLDA, INSTALADO EM RESERVAÇÃO PREDIAL DE ÁGUA - FORNECIMENTO E INSTALAÇÃO. AF_04/2024</t>
  </si>
  <si>
    <t xml:space="preserve">TE EM COBRE, DN 66 MM, SEM ANEL DE SOLDA, INSTALADO EM RESERVAÇÃO PREDIAL DE ÁGUA - FORNECIMENTO E INSTALAÇÃO. AF_04/2024</t>
  </si>
  <si>
    <t xml:space="preserve">TE EM COBRE, DN 79 MM, SEM ANEL DE SOLDA, INSTALADO EM RESERVAÇÃO PREDIAL DE ÁGUA - FORNECIMENTO E INSTALAÇÃO. AF_04/2024</t>
  </si>
  <si>
    <t xml:space="preserve">TE, CPVC, SOLDÁVEL, DN 114 MM, INSTALADO EM RESERVAÇÃO PREDIAL DE ÁGUA - FORNECIMENTO E INSTALAÇÃO. AF_04/2024</t>
  </si>
  <si>
    <t xml:space="preserve">TE, CPVC, SOLDÁVEL, DN 22 MM, INSTALADO EM RESERVAÇÃO PREDIAL DE ÁGUA - FORNECIMENTO E INSTALAÇÃO. AF_04/2024</t>
  </si>
  <si>
    <t xml:space="preserve">TE, CPVC, SOLDÁVEL, DN 28 MM, INSTALADO EM RESERVAÇÃO PREDIAL DE ÁGUA - FORNECIMENTO E INSTALAÇÃO. AF_04/2024</t>
  </si>
  <si>
    <t xml:space="preserve">TE, CPVC, SOLDÁVEL, DN 35 MM, INSTALADO EM RESERVAÇÃO PREDIAL DE ÁGUA - FORNECIMENTO E INSTALAÇÃO. AF_04/2024</t>
  </si>
  <si>
    <t xml:space="preserve">TE, CPVC, SOLDÁVEL, DN 42 MM, INSTALADO EM RESERVAÇÃO PREDIAL DE ÁGUA - FORNECIMENTO E INSTALAÇÃO. AF_04/2024</t>
  </si>
  <si>
    <t xml:space="preserve">TE, CPVC, SOLDÁVEL, DN 54 MM, INSTALADO EM RESERVAÇÃO PREDIAL DE ÁGUA - FORNECIMENTO E INSTALAÇÃO. AF_04/2024</t>
  </si>
  <si>
    <t xml:space="preserve">TE, CPVC, SOLDÁVEL, DN 73 MM, INSTALADO EM RESERVAÇÃO PREDIAL DE ÁGUA - FORNECIMENTO E INSTALAÇÃO. AF_04/2024</t>
  </si>
  <si>
    <t xml:space="preserve">TE, CPVC, SOLDÁVEL, DN 89 MM, INSTALADO EM RESERVAÇÃO PREDIAL DE ÁGUA - FORNECIMENTO E INSTALAÇÃO. AF_04/2024</t>
  </si>
  <si>
    <t xml:space="preserve">TUBO DE AÇO GALVANIZADO COM COSTURA, CLASSE MÉDIA, DN 50 MM (2"), CONEXÃO ROSQUEADA, INSTALADO EM RESERVAÇÃO PREDIAL DE ÁGUA - FORNECIMENTO E INSTALAÇÃO. AF_04/2024</t>
  </si>
  <si>
    <t xml:space="preserve">TUBO DE AÇO GALVANIZADO COM COSTURA, CLASSE MÉDIA, DN 65 MM (2 1/2"), CONEXÃO ROSQUEADA, INSTALADO EM RESERVAÇÃO PREDIAL DE ÁGUA - FORNECIMENTO E INSTALAÇÃO. AF_04/2024</t>
  </si>
  <si>
    <t xml:space="preserve">TUBO DE AÇO GALVANIZADO COM COSTURA, CLASSE MÉDIA, DN 80 MM (3"), CONEXÃO ROSQUEADA, INSTALADO EM RESERVAÇÃO PREDIAL DE ÁGUA - FORNECIMENTO E INSTALAÇÃO. AF_04/2024</t>
  </si>
  <si>
    <t xml:space="preserve">TUBO EM COBRE RÍGIDO, DN 104 MM, CLASSE E, SEM ISOLAMENTO, INSTALADO EM RESERVAÇÃO PREDIAL DE ÁGUA - FORNECIMENTO E INSTALAÇÃO. AF_04/2024</t>
  </si>
  <si>
    <t xml:space="preserve">TUBO EM COBRE RÍGIDO, DN 54 MM, CLASSE E, SEM ISOLAMENTO, INSTALADO EM RESERVAÇÃO PREDIAL DE ÁGUA - FORNECIMENTO E INSTALAÇÃO. AF_04/2024</t>
  </si>
  <si>
    <t xml:space="preserve">TUBO EM COBRE RÍGIDO, DN 66 MM, CLASSE E, SEM ISOLAMENTO, INSTALADO EM RESERVAÇÃO PREDIAL DE ÁGUA - FORNECIMENTO E INSTALAÇÃO. AF_04/2024</t>
  </si>
  <si>
    <t xml:space="preserve">TUBO EM COBRE RÍGIDO, DN 79 MM, CLASSE E, SEM ISOLAMENTO, INSTALADO EM RESERVAÇÃO PREDIAL DE ÁGUA - FORNECIMENTO E INSTALAÇÃO. AF_04/2024</t>
  </si>
  <si>
    <t xml:space="preserve">TUBO, CPVC, SOLDÁVEL, DN 114 MM, INSTALADO EM RESERVAÇÃO PREDIAL DE ÁGUA - FORNECIMENTO E INSTALAÇÃO. AF_04/2024</t>
  </si>
  <si>
    <t xml:space="preserve">TUBO, CPVC, SOLDÁVEL, DN 22 MM, INSTALADO EM RESERVAÇÃO PREDIAL DE ÁGUA - FORNECIMENTO E INSTALAÇÃO. AF_04/2024</t>
  </si>
  <si>
    <t xml:space="preserve">TUBO, CPVC, SOLDÁVEL, DN 28 MM, INSTALADO EM RESERVAÇÃO PREDIAL DE ÁGUA - FORNECIMENTO E INSTALAÇÃO. AF_04/2024</t>
  </si>
  <si>
    <t xml:space="preserve">TUBO, CPVC, SOLDÁVEL, DN 35 MM, INSTALADO EM RESERVAÇÃO PREDIAL DE ÁGUA - FORNECIMENTO E INSTALAÇÃO. AF_04/2024</t>
  </si>
  <si>
    <t xml:space="preserve">TUBO, CPVC, SOLDÁVEL, DN 42 MM, INSTALADO EM RESERVAÇÃO PREDIAL DE ÁGUA - FORNECIMENTO E INSTALAÇÃO. AF_04/2024</t>
  </si>
  <si>
    <t xml:space="preserve">TUBO, CPVC, SOLDÁVEL, DN 54 MM, INSTALADO EM RESERVAÇÃO PREDIAL DE ÁGUA - FORNECIMENTO E INSTALAÇÃO. AF_04/2024</t>
  </si>
  <si>
    <t xml:space="preserve">TUBO, CPVC, SOLDÁVEL, DN 73 MM, INSTALADO EM RESERVAÇÃO PREDIAL DE ÁGUA - FORNECIMENTO E INSTALAÇÃO. AF_04/2024</t>
  </si>
  <si>
    <t xml:space="preserve">TUBO, CPVC, SOLDÁVEL, DN 89 MM, INSTALADO EM RESERVAÇÃO PREDIAL DE ÁGUA - FORNECIMENTO E INSTALAÇÃO. AF_04/2024</t>
  </si>
  <si>
    <t xml:space="preserve">TUBO, PPR, DN 110 MM, CLASSE PN 12, INSTALADO EM RESERVAÇÃO PREDIAL DE ÁGUA - FORNECIMENTO E INSTALAÇÃO. AF_04/2024</t>
  </si>
  <si>
    <t xml:space="preserve">TUBO, PPR, DN 110 MM, CLASSE PN 25, INSTALADO EM RESERVAÇÃO PREDIAL DE ÁGUA - FORNECIMENTO E INSTALAÇÃO. AF_04/2024</t>
  </si>
  <si>
    <t xml:space="preserve">TUBO, PPR, DN 20 MM, CLASSE PN 20, INSTALADO EM RESERVAÇÃO PREDIAL DE ÁGUA - FORNECIMENTO E INSTALAÇÃO. AF_04/2024</t>
  </si>
  <si>
    <t xml:space="preserve">TUBO, PPR, DN 20 MM, CLASSE PN 25, INSTALADO EM RESERVAÇÃO PREDIAL DE ÁGUA - FORNECIMENTO E INSTALAÇÃO. AF_04/2024</t>
  </si>
  <si>
    <t xml:space="preserve">TUBO, PPR, DN 25 MM, CLASSE PN 20, INSTALADO EM RESERVAÇÃO PREDIAL DE ÁGUA - FORNECIMENTO E INSTALAÇÃO. AF_04/2024</t>
  </si>
  <si>
    <t xml:space="preserve">TUBO, PPR, DN 25 MM, CLASSE PN 25, INSTALADO EM RESERVAÇÃO PREDIAL DE ÁGUA - FORNECIMENTO E INSTALAÇÃO. AF_04/2024</t>
  </si>
  <si>
    <t xml:space="preserve">TUBO, PPR, DN 32 MM, CLASSE PN 12, INSTALADO EM RESERVAÇÃO PREDIAL DE ÁGUA - FORNECIMENTO E INSTALAÇÃO. AF_04/2024</t>
  </si>
  <si>
    <t xml:space="preserve">TUBO, PPR, DN 32 MM, CLASSE PN 25, INSTALADO EM RESERVAÇÃO PREDIAL DE ÁGUA - FORNECIMENTO E INSTALAÇÃO. AF_04/2024</t>
  </si>
  <si>
    <t xml:space="preserve">TUBO, PPR, DN 40 MM, CLASSE PN 12, INSTALADO EM RESERVAÇÃO PREDIAL DE ÁGUA - FORNECIMENTO E INSTALAÇÃO. AF_04/2024</t>
  </si>
  <si>
    <t xml:space="preserve">TUBO, PPR, DN 40 MM, CLASSE PN 25, INSTALADO EM RESERVAÇÃO PREDIAL DE ÁGUA - FORNECIMENTO E INSTALAÇÃO. AF_04/2024</t>
  </si>
  <si>
    <t xml:space="preserve">TUBO, PPR, DN 50 MM, CLASSE PN 12, INSTALADO EM RESERVAÇÃO PREDIAL DE ÁGUA - FORNECIMENTO E INSTALAÇÃO. AF_04/2024</t>
  </si>
  <si>
    <t xml:space="preserve">TUBO, PPR, DN 50 MM, CLASSE PN 25, INSTALADO EM RESERVAÇÃO PREDIAL DE ÁGUA - FORNECIMENTO E INSTALAÇÃO. AF_04/2024</t>
  </si>
  <si>
    <t xml:space="preserve">TUBO, PPR, DN 63 MM, CLASSE PN 12, INSTALADO EM RESERVAÇÃO PREDIAL DE ÁGUA - FORNECIMENTO E INSTALAÇÃO. AF_04/2024</t>
  </si>
  <si>
    <t xml:space="preserve">TUBO, PPR, DN 63 MM, CLASSE PN 25, INSTALADO EM RESERVAÇÃO PREDIAL DE ÁGUA - FORNECIMENTO E INSTALAÇÃO. AF_04/2024</t>
  </si>
  <si>
    <t xml:space="preserve">TUBO, PPR, DN 75 MM, CLASSE PN 12, INSTALADO EM RESERVAÇÃO PREDIAL DE ÁGUA - FORNECIMENTO E INSTALAÇÃO. AF_04/2024</t>
  </si>
  <si>
    <t xml:space="preserve">TUBO, PPR, DN 75 MM, CLASSE PN 25, INSTALADO EM RESERVAÇÃO PREDIAL DE ÁGUA - FORNECIMENTO E INSTALAÇÃO. AF_04/2024</t>
  </si>
  <si>
    <t xml:space="preserve">TUBO, PPR, DN 90 MM, CLASSE PN 12, INSTALADO EM RESERVAÇÃO PREDIAL DE ÁGUA - FORNECIMENTO E INSTALAÇÃO. AF_04/2024</t>
  </si>
  <si>
    <t xml:space="preserve">TUBO, PPR, DN 90 MM, CLASSE PN 25, INSTALADO EM RESERVAÇÃO PREDIAL DE ÁGUA - FORNECIMENTO E INSTALAÇÃO. AF_04/2024</t>
  </si>
  <si>
    <t xml:space="preserve">TUBO, PVC, SOLDÁVEL, DE 110MM, INSTALADO EM RESERVAÇÃO PREDIAL DE ÁGUA - FORNECIMENTO E INSTALAÇÃO. AF_04/2024</t>
  </si>
  <si>
    <t xml:space="preserve">TUBO, PVC, SOLDÁVEL, DE 25MM, INSTALADO EM RESERVAÇÃO PREDIAL DE ÁGUA - FORNECIMENTO E INSTALAÇÃO. AF_04/2024</t>
  </si>
  <si>
    <t xml:space="preserve">TUBO, PVC, SOLDÁVEL, DE 32MM, INSTALADO EM RESERVAÇÃO PREDIAL DE ÁGUA - FORNECIMENTO E INSTALAÇÃO. AF_04/2024</t>
  </si>
  <si>
    <t xml:space="preserve">TUBO, PVC, SOLDÁVEL, DE 40MM, INSTALADO EM RESERVAÇÃO PREDIAL DE ÁGUA - FORNECIMENTO E INSTALAÇÃO. AF_04/2024</t>
  </si>
  <si>
    <t xml:space="preserve">TUBO, PVC, SOLDÁVEL, DE 50MM, INSTALADO EM RESERVAÇÃO PREDIAL DE ÁGUA - FORNECIMENTO E INSTALAÇÃO. AF_04/2024</t>
  </si>
  <si>
    <t xml:space="preserve">TUBO, PVC, SOLDÁVEL, DE 60MM, INSTALADO EM RESERVAÇÃO PREDIAL DE ÁGUA - FORNECIMENTO E INSTALAÇÃO. AF_04/2024</t>
  </si>
  <si>
    <t xml:space="preserve">TUBO, PVC, SOLDÁVEL, DE 75MM, INSTALADO EM RESERVAÇÃO PREDIAL DE ÁGUA - FORNECIMENTO E INSTALAÇÃO. AF_04/2024</t>
  </si>
  <si>
    <t xml:space="preserve">TUBO, PVC, SOLDÁVEL, DE 85MM, INSTALADO EM RESERVAÇÃO PREDIAL DE ÁGUA - FORNECIMENTO E INSTALAÇÃO. AF_04/2024</t>
  </si>
  <si>
    <t xml:space="preserve">TÊ COM BUCHA DE LATÃO NA BOLSA CENTRAL, PVC, SOLDÁVEL, DN 25 MM X 3/4", INSTALADO EM RESERVAÇÃO PREDIAL DE ÁGUA - FORNECIMENTO E INSTALAÇÃO. AF_04/2024</t>
  </si>
  <si>
    <t xml:space="preserve">TÊ DE REDUÇÃO, PVC, SOLDÁVEL, DN 110 MM X 60 MM, INSTALADO EM RESERVAÇÃO PREDIAL DE ÁGUA - FORNECIMENTO E INSTALAÇÃO. AF_04/2024</t>
  </si>
  <si>
    <t xml:space="preserve">TÊ DE REDUÇÃO, PVC, SOLDÁVEL, DN 32 MM X 25 MM, INSTALADO EM RESERVAÇÃO PREDIAL DE ÁGUA - FORNECIMENTO E INSTALAÇÃO. AF_04/2024</t>
  </si>
  <si>
    <t xml:space="preserve">TÊ DE REDUÇÃO, PVC, SOLDÁVEL, DN 40 MM X 32 MM, INSTALADO EM RESERVAÇÃO PREDIAL DE ÁGUA - FORNECIMENTO E INSTALAÇÃO. AF_04/2024</t>
  </si>
  <si>
    <t xml:space="preserve">TÊ DE REDUÇÃO, PVC, SOLDÁVEL, DN 50 MM X 40 MM, INSTALADO EM RESERVAÇÃO PREDIAL DE ÁGUA - FORNECIMENTO E INSTALAÇÃO. AF_04/2024</t>
  </si>
  <si>
    <t xml:space="preserve">TÊ DE REDUÇÃO, PVC, SOLDÁVEL, DN 75 MM X 50 MM, INSTALADO EM RESERVAÇÃO PREDIAL DE ÁGUA - FORNECIMENTO E INSTALAÇÃO. AF_04/2024</t>
  </si>
  <si>
    <t xml:space="preserve">TÊ DE REDUÇÃO, PVC, SOLDÁVEL, DN 85 MM X 60 MM, INSTALADO EM RESERVAÇÃO PREDIAL DE ÁGUA - FORNECIMENTO E INSTALAÇÃO. AF_04/2024</t>
  </si>
  <si>
    <t xml:space="preserve">TÊ, EM FERRO GALVANIZADO, CONEXÃO ROSQUEADA, DN 50 MM (2"), INSTALADO EM RESERVAÇÃO PREDIAL DE ÁGUA - FORNECIMENTO E INSTALAÇÃO. AF_04/2024</t>
  </si>
  <si>
    <t xml:space="preserve">TÊ, EM FERRO GALVANIZADO, CONEXÃO ROSQUEADA, DN 65 MM (2 1/2"), INSTALADO EM RESERVAÇÃO PREDIAL DE ÁGUA - FORNECIMENTO E INSTALAÇÃO. AF_04/2024</t>
  </si>
  <si>
    <t xml:space="preserve">TÊ, EM FERRO GALVANIZADO, CONEXÃO ROSQUEADA, DN 80 MM (3"), INSTALADO EM RESERVAÇÃO PREDIAL DE ÁGUA - FORNECIMENTO E INSTALAÇÃO. AF_04/2024</t>
  </si>
  <si>
    <t xml:space="preserve">TÊ, PPR, DN 110 MM, INSTALADO EM RESERVAÇÃO PREDIAL DE ÁGUA - FORNECIMENTO E INSTALAÇÃO. AF_04/2024</t>
  </si>
  <si>
    <t xml:space="preserve">TÊ, PPR, DN 20 MM, INSTALADO EM RESERVAÇÃO PREDIAL DE ÁGUA - FORNECIMENTO E INSTALAÇÃO. AF_04/2024</t>
  </si>
  <si>
    <t xml:space="preserve">TÊ, PPR, DN 25 MM, INSTALADO EM RESERVAÇÃO PREDIAL DE ÁGUA - FORNECIMENTO E INSTALAÇÃO. AF_04/2024</t>
  </si>
  <si>
    <t xml:space="preserve">TÊ, PPR, DN 32 MM, INSTALADO EM RESERVAÇÃO PREDIAL DE ÁGUA - FORNECIMENTO E INSTALAÇÃO. AF_04/2024</t>
  </si>
  <si>
    <t xml:space="preserve">TÊ, PPR, DN 40 MM, INSTALADO EM RESERVAÇÃO PREDIAL DE ÁGUA - FORNECIMENTO E INSTALAÇÃO. AF_04/2024</t>
  </si>
  <si>
    <t xml:space="preserve">TÊ, PPR, DN 50 MM, INSTALADO EM RESERVAÇÃO PREDIAL DE ÁGUA - FORNECIMENTO E INSTALAÇÃO. AF_04/2024</t>
  </si>
  <si>
    <t xml:space="preserve">TÊ, PPR, DN 63 MM, INSTALADO EM RESERVAÇÃO PREDIAL DE ÁGUA - FORNECIMENTO E INSTALAÇÃO. AF_04/2024</t>
  </si>
  <si>
    <t xml:space="preserve">TÊ, PPR, DN 75 MM, INSTALADO EM RESERVAÇÃO PREDIAL DE ÁGUA - FORNECIMENTO E INSTALAÇÃO. AF_04/2024</t>
  </si>
  <si>
    <t xml:space="preserve">TÊ, PPR, DN 90 MM, INSTALADO EM RESERVAÇÃO PREDIAL DE ÁGUA - FORNECIMENTO E INSTALAÇÃO. AF_04/2024</t>
  </si>
  <si>
    <t xml:space="preserve">TÊ, PVC, SOLDÁVEL, DN 110 MM INSTALADO EM RESERVAÇÃO PREDIAL DE ÁGUA - FORNECIMENTO E INSTALAÇÃO. AF_04/2024</t>
  </si>
  <si>
    <t xml:space="preserve">TÊ, PVC, SOLDÁVEL, DN 25 MM INSTALADO EM RESERVAÇÃO PREDIAL DE ÁGUA - FORNECIMENTO E INSTALAÇÃO. AF_04/2024</t>
  </si>
  <si>
    <t xml:space="preserve">TÊ, PVC, SOLDÁVEL, DN 32 MM INSTALADO EM RESERVAÇÃO PREDIAL DE ÁGUA - FORNECIMENTO E INSTALAÇÃO. AF_04/2024</t>
  </si>
  <si>
    <t xml:space="preserve">TÊ, PVC, SOLDÁVEL, DN 40 MM INSTALADO EM RESERVAÇÃO PREDIAL DE ÁGUA - FORNECIMENTO E INSTALAÇÃO. AF_04/2024</t>
  </si>
  <si>
    <t xml:space="preserve">TÊ, PVC, SOLDÁVEL, DN 50 MM INSTALADO EM RESERVAÇÃO PREDIAL DE ÁGUA - FORNECIMENTO E INSTALAÇÃO. AF_04/2024</t>
  </si>
  <si>
    <t xml:space="preserve">TÊ, PVC, SOLDÁVEL, DN 60 MM INSTALADO EM RESERVAÇÃO PREDIAL DE ÁGUA - FORNECIMENTO E INSTALAÇÃO. AF_04/2024</t>
  </si>
  <si>
    <t xml:space="preserve">TÊ, PVC, SOLDÁVEL, DN 75 MM INSTALADO EM RESERVAÇÃO PREDIAL DE ÁGUA - FORNECIMENTO E INSTALAÇÃO. AF_04/2024</t>
  </si>
  <si>
    <t xml:space="preserve">TÊ, PVC, SOLDÁVEL, DN 85 MM INSTALADO EM RESERVAÇÃO PREDIAL DE ÁGUA - FORNECIMENTO E INSTALAÇÃO. AF_04/2024</t>
  </si>
  <si>
    <t xml:space="preserve">UNIÃO FLANGE, PPR, COM PARAFUSOS, DN 40 MM, INSTALADO EM RESERVAÇÃO PREDIAL DE ÁGUA - FORNECIMENTO E INSTALAÇÃO. AF_04/2024</t>
  </si>
  <si>
    <t xml:space="preserve">CONEXÃO FIXA, ROSCA FÊMEA, METÁLICA, PARA INSTALAÇÕES EM PEX ÁGUA, DN 16 MM X 1/2", COM ANEL DESLIZANTE. FORNECIMENTO E INSTALAÇÃO. AF_02/2023</t>
  </si>
  <si>
    <t xml:space="preserve">CONEXÃO FIXA, ROSCA FÊMEA, METÁLICA, PARA INSTALAÇÕES EM PEX ÁGUA, DN 20 MM X 1/2", COM ANEL DESLIZANTE. FORNECIMENTO E INSTALAÇÃO. AF_02/2023</t>
  </si>
  <si>
    <t xml:space="preserve">CONEXÃO FIXA, ROSCA FÊMEA, METÁLICA, PARA INSTALAÇÕES EM PEX ÁGUA, DN 20 MM X 3/4", COM ANEL DESLIZANTE. FORNECIMENTO E INSTALAÇÃO. AF_02/2023</t>
  </si>
  <si>
    <t xml:space="preserve">CONEXÃO FIXA, ROSCA FÊMEA, METÁLICA, PARA INSTALAÇÕES EM PEX ÁGUA, DN 25 MM X 1", COM ANEL DESLIZANTE - FORNECIMENTO E INSTALAÇÃO. AF_02/2023</t>
  </si>
  <si>
    <t xml:space="preserve">CONEXÃO FIXA, ROSCA FÊMEA, METÁLICA, PARA INSTALAÇÕES EM PEX ÁGUA, DN 25 MM X 3/4", COM ANEL DESLIZANTE - FORNECIMENTO E INSTALAÇÃO. AF_02/2023</t>
  </si>
  <si>
    <t xml:space="preserve">CONEXÃO FIXA, ROSCA FÊMEA, METÁLICA, PARA INSTALAÇÕES EM PEX ÁGUA, DN 32 MM X 1", COM ANEL DESLIZANTE - FORNECIMENTO E INSTALAÇÃO. AF_02/2023</t>
  </si>
  <si>
    <t xml:space="preserve">CONEXÃO FIXA, ROSCA FÊMEA, PARA INSTALAÇÕES EM PEX ÁGUA, DN 16MM X 1/2", CONEXÃO POR CRIMPAGEM - FORNECIMENTO E INSTALAÇÃO. AF_02/2023</t>
  </si>
  <si>
    <t xml:space="preserve">CONEXÃO FIXA, ROSCA FÊMEA, PARA INSTALAÇÕES EM PEX ÁGUA, DN 20MM X 1/2", CONEXÃO POR CRIMPAGEM - FORNECIMENTO E INSTALAÇÃO. AF_02/2023</t>
  </si>
  <si>
    <t xml:space="preserve">CONEXÃO FIXA, ROSCA FÊMEA, PARA INSTALAÇÕES EM PEX ÁGUA, DN 20MM X 3/4", CONEXÃO POR CRIMPAGEM - FORNECIMENTO E INSTALAÇÃO. AF_02/2023</t>
  </si>
  <si>
    <t xml:space="preserve">CONEXÃO FIXA, ROSCA FÊMEA, PARA INSTALAÇÕES EM PEX ÁGUA, DN 25MM X 3/4", CONEXÃO POR CRIMPAGEM - FORNECIMENTO E INSTALAÇÃO. AF_02/2023</t>
  </si>
  <si>
    <t xml:space="preserve">CONEXÃO MÓVEL, ROSCA FÊMEA, METÁLICA, PARA INSTALAÇÕES EM PEX ÁGUA, DN 16 MM X 3/4", COM ANEL DESLIZANTE. FORNECIMENTO E INSTALAÇÃO. AF_02/2023</t>
  </si>
  <si>
    <t xml:space="preserve">DISTRIBUIDOR 2 SAÍDAS, METÁLICO, PARA INSTALAÇÕES EM PEX ÁGUA, ENTRADA DE 1" X 2 SAÍDAS DE 1/2", CONEXÃO POR ANEL DESLIZANTE - FORNECIMENTO E INSTALAÇÃO. AF_02/2023</t>
  </si>
  <si>
    <t xml:space="preserve">DISTRIBUIDOR 2 SAÍDAS, METÁLICO, PARA INSTALAÇÕES EM PEX ÁGUA, ENTRADA DE 3/4" X 2 SAÍDAS DE 1/2", CONEXÃO POR ANEL DESLIZANTE - FORNECIMENTO E INSTALAÇÃO. AF_02/2023</t>
  </si>
  <si>
    <t xml:space="preserve">DISTRIBUIDOR 2 SAÍDAS, PARA INSTALAÇÕES EM PEX ÁGUA, ENTRADA DE 32 MM X 2 SAÍDAS DE 16 MM, CONEXÃO POR CRIMPAGEM FORNECIMENTO E INSTALAÇÃO. AF_02/2023</t>
  </si>
  <si>
    <t xml:space="preserve">DISTRIBUIDOR 2 SAÍDAS, PARA INSTALAÇÕES EM PEX ÁGUA, ENTRADA DE 32 MM X 2 SAÍDAS DE 25 MM, CONEXÃO POR CRIMPAGEM - FORNECIMENTO E INSTALAÇÃO. AF_02/2023</t>
  </si>
  <si>
    <t xml:space="preserve">DISTRIBUIDOR 3 SAÍDAS, METÁLICO, PARA INSTALAÇÕES EM PEX ÁGUA, ENTRADA DE 1" X 3 SAÍDAS DE 1/2", CONEXÃO POR ANEL DESLIZANTE - FORNECIMENTO E INSTALAÇÃO. AF_02/2023</t>
  </si>
  <si>
    <t xml:space="preserve">DISTRIBUIDOR 3 SAÍDAS, METÁLICO, PARA INSTALAÇÕES EM PEX ÁGUA, ENTRADA DE 3/4" X 3 SAÍDAS DE 1/2", CONEXÃO POR ANEL DESLIZANTE - FORNECIMENTO E INSTALAÇÃO. AF_02/2023</t>
  </si>
  <si>
    <t xml:space="preserve">DISTRIBUIDOR 3 SAÍDAS, PARA INSTALAÇÕES EM PEX ÁGUA, ENTRADA DE 32 MM X 3 SAÍDAS DE 16 MM, CONEXÃO POR CRIMPAGEM - FORNECIMENTO E INSTALAÇÃO. AF_02/2023</t>
  </si>
  <si>
    <t xml:space="preserve">DISTRIBUIDOR 3 SAÍDAS, PARA INSTALAÇÕES EM PEX ÁGUA, ENTRADA DE 32 MM X 3 SAÍDAS DE 25 MM, CONEXÃO POR CRIMPAGEM - FORNECIMENTO E INSTALAÇÃO. AF_02/2023</t>
  </si>
  <si>
    <t xml:space="preserve">JOELHO 90 GRAUS, METÁLICO, PARA INSTALAÇÕES EM PEX ÁGUA, DN 16 MM, CONEXÃO POR ANEL DESLIZANTE - FORNECIMENTO E INSTALAÇÃO. AF_02/2023</t>
  </si>
  <si>
    <t xml:space="preserve">JOELHO 90 GRAUS, METÁLICO, PARA INSTALAÇÕES EM PEX ÁGUA, DN 20 MM, CONEXÃO POR ANEL DESLIZANTE - FORNECIMENTO E INSTALAÇÃO. AF_02/2023</t>
  </si>
  <si>
    <t xml:space="preserve">JOELHO 90 GRAUS, METÁLICO, PARA INSTALAÇÕES EM PEX ÁGUA, DN 25 MM, CONEXÃO POR ANEL DESLIZANTE - FORNECIMENTO E INSTALAÇÃO. AF_02/2023</t>
  </si>
  <si>
    <t xml:space="preserve">JOELHO 90 GRAUS, METÁLICO, PARA INSTALAÇÕES EM PEX ÁGUA, DN 32 MM, CONEXÃO POR ANEL DESLIZANTE - FORNECIMENTO E INSTALAÇÃO. AF_02/2023</t>
  </si>
  <si>
    <t xml:space="preserve">JOELHO 90 GRAUS, PARA INSTALAÇÕES EM PEX ÁGUA, DN 16 MM, CONEXÃO POR CRIMPAGEM - FORNECIMENTO E INSTALAÇÃO. AF_02/2023</t>
  </si>
  <si>
    <t xml:space="preserve">JOELHO 90 GRAUS, PARA INSTALAÇÕES EM PEX ÁGUA, DN 20 MM, CONEXÃO POR CRIMPAGEM - FORNECIMENTO E INSTALAÇÃO. AF_02/2023</t>
  </si>
  <si>
    <t xml:space="preserve">JOELHO 90 GRAUS, PARA INSTALAÇÕES EM PEX ÁGUA, DN 25 MM, CONEXÃO POR CRIMPAGEM - FORNECIMENTO E INSTALAÇÃO. AF_02/2023</t>
  </si>
  <si>
    <t xml:space="preserve">JOELHO 90 GRAUS, ROSCA FÊMEA TERMINAL, METÁLICO, PARA INSTALAÇÕES EM PEX ÁGUA, DN 16MM X 1/2", CONEXÃO POR ANEL DESLIZANTE - FORNECIMENTO E INSTALAÇÃO. AF_02/2023</t>
  </si>
  <si>
    <t xml:space="preserve">JOELHO 90 GRAUS, ROSCA FÊMEA TERMINAL, METÁLICO, PARA INSTALAÇÕES EM PEX ÁGUA, DN 20 MM X 1/2", CONEXÃO POR ANEL DESLIZANTE - FORNECIMENTO E INSTALAÇÃO. AF_02/2023</t>
  </si>
  <si>
    <t xml:space="preserve">JOELHO 90 GRAUS, ROSCA FÊMEA TERMINAL, METÁLICO, PARA INSTALAÇÕES EM PEX ÁGUA, DN 20 MM X 3/4", CONEXÃO POR ANEL DESLIZANTE - FORNECIMENTO E INSTALAÇÃO. AF_02/2023</t>
  </si>
  <si>
    <t xml:space="preserve">JOELHO 90 GRAUS, ROSCA FÊMEA TERMINAL, METÁLICO, PARA INSTALAÇÕES EM PEX ÁGUA, DN 25 MM X 3/4", CONEXÃO POR ANEL DESLIZANTE - FORNECIMENTO E INSTALAÇÃO. AF_02/2023</t>
  </si>
  <si>
    <t xml:space="preserve">JOELHO 90 GRAUS, ROSCA FÊMEA TERMINAL, PARA INSTALAÇÕES EM PEX ÁGUA, DN 16MM X 1/2", CONEXÃO POR CRIMPAGEM - FORNECIMENTO E INSTALAÇÃO. AF_02/2023</t>
  </si>
  <si>
    <t xml:space="preserve">JOELHO 90 GRAUS, ROSCA FÊMEA TERMINAL, PARA INSTALAÇÕES EM PEX ÁGUA, DN 20MM X 1/2", CONEXÃO POR CRIMPAGEM - FORNECIMENTO E INSTALAÇÃO. AF_02/2023</t>
  </si>
  <si>
    <t xml:space="preserve">JOELHO 90 GRAUS, ROSCA FÊMEA TERMINAL, PARA INSTALAÇÕES EM PEX ÁGUA, DN 20MM X 3/4", CONEXÃO POR CRIMPAGEM - FORNECIMENTO E INSTALAÇÃO. AF_02/2023</t>
  </si>
  <si>
    <t xml:space="preserve">JOELHO 90 GRAUS, ROSCA FÊMEA TERMINAL, PARA INSTALAÇÕES EM PEX ÁGUA, DN 25MM X 1/2", CONEXÃO POR CRIMPAGEM - FORNECIMENTO E INSTALAÇÃO. AF_02/2023</t>
  </si>
  <si>
    <t xml:space="preserve">JOELHO ROSCA FÊMEA, COM BASE FIXA, METÁLICO, PARA INSTALAÇÕES EM PEX ÁGUA, DN 20MM X 1/2", CONEXÃO POR ANEL DESLIZANTE - FORNECIMENTO E INSTALAÇÃO. AF_02/2023</t>
  </si>
  <si>
    <t xml:space="preserve">JOELHO ROSCA FÊMEA, COM BASE FIXA, METÁLICO, PARA INSTALAÇÕES EM PEX ÁGUA, DN 25MM X 3/4", CONEXÃO POR ANEL DESLIZANTE - FORNECIMENTO E INSTALAÇÃO. AF_02/2023</t>
  </si>
  <si>
    <t xml:space="preserve">JOELHO ROSCA FÊMEA, MÓVEL, METÁLICO, PARA INSTALAÇÕES EM PEX ÁGUA, DN 20MM X 3/4", CONEXÃO POR ANEL DESLIZANTE - FORNECIMENTO E INSTALAÇÃO. AF_02/2023</t>
  </si>
  <si>
    <t xml:space="preserve">JOELHO, ROSCA FÊMEA, COM BASE FIXA, METÁLICO, PARA INSTALAÇÕES EM PEX ÁGUA, DN 16MM X 1/2", CONEXÃO POR ANEL DESLIZANTE - FORNECIMENTO E INSTALAÇÃO. AF_02/2023</t>
  </si>
  <si>
    <t xml:space="preserve">KIT CHASSI PEX, PRÉ-FABRICADO, PARA CHUVEIRO, INCLUSO QUADRO METÁLICO, TUBOS, REGISTROS DE PRESSÃO E CONEXÕES POR ANEL DESLIZANTE - FORNECIMENTO E INSTALAÇÃO. AF_02/2023</t>
  </si>
  <si>
    <t xml:space="preserve">KIT CHASSI PEX, PRÉ-FABRICADO, PARA CHUVEIRO, INCLUSO QUADRO METÁLICO, TUBOS, REGISTROS DE PRESSÃO E CONEXÕES POR CRIMPAGEM - FORNECIMENTO E INSTALAÇÃO. AF_02/2023</t>
  </si>
  <si>
    <t xml:space="preserve">KIT CHASSI PEX, PRÉ-FABRICADO, PARA COZINHA COM CUBA SIMPLES, INCLUSO QUADRO METÁLICO, TUBOS E CONEXÕES POR ANEL DESLIZANTE - FORNECIMENTO E INSTALAÇÃO. AF_02/2023</t>
  </si>
  <si>
    <t xml:space="preserve">KIT CHASSI PEX, PRÉ-FABRICADO, PARA COZINHA COM CUBA SIMPLES, INCLUSO QUADRO METÁLICO, TUBOS E CONEXÕES POR CRIMPAGEM - FORNECIMENTO E INSTALAÇÃO. AF_02/2023</t>
  </si>
  <si>
    <t xml:space="preserve">KIT CHASSI PEX, PRÉ-FABRICADO, PARA ÁREA DE SERVIÇO COM TANQUE E MÁQUINA DE LAVAR ROUPA, INCLUSO QUADRO METÁLICO, TUBOS E CONEXÕES POR ANEL DESLIZANTE - FORNECIMENTO E INSTALAÇÃO. AF_02/2023</t>
  </si>
  <si>
    <t xml:space="preserve">KIT CHASSI PEX, PRÉ-FABRICADO, PARA ÁREA DE SERVIÇO COM TANQUE E MÁQUINA DE LAVAR ROUPA, INCLUSO QUADRO METÁLICO, TUBOS E CONEXÕES POR CRIMPAGEM - FORNECIMENTO E INSTALAÇÃO. AF_02/2023</t>
  </si>
  <si>
    <t xml:space="preserve">LUVA DE REDUÇÃO PARA INSTALAÇÕES EM PEX ÁGUA, DN 20 X 16 MM, CONEXÃO POR CRIMPAGEM - FORNECIMENTO E INSTALAÇÃO. AF_02/2023</t>
  </si>
  <si>
    <t xml:space="preserve">LUVA DE REDUÇÃO PARA INSTALAÇÕES EM PEX ÁGUA, DN 25 X 16 MM, CONEXÃO POR CRIMPAGEM - FORNECIMENTO E INSTALAÇÃO. AF_02/2023</t>
  </si>
  <si>
    <t xml:space="preserve">LUVA DE REDUÇÃO PARA INSTALAÇÕES EM PEX ÁGUA, DN 32 X 25 MM, CONEXÃO POR CRIMPAGEM - FORNECIMENTO E INSTALAÇÃO. AF_02/2023</t>
  </si>
  <si>
    <t xml:space="preserve">LUVA DE REDUÇÃO, PARA INSTALAÇÕES EM PEX ÁGUA, DN 20 X 16 MM, COM ANEL DESLIZANTE - FORNECIMENTO E INSTALAÇÃO. AF_02/2023</t>
  </si>
  <si>
    <t xml:space="preserve">LUVA DE REDUÇÃO, PARA INSTALAÇÕES EM PEX ÁGUA, DN 25 X 16 MM, COM ANEL DESLIZANTE - FORNECIMENTO E INSTALAÇÃO. AF_02/2023</t>
  </si>
  <si>
    <t xml:space="preserve">LUVA DE REDUÇÃO, PARA INSTALAÇÕES EM PEX ÁGUA, DN 25 X 20 MM, COM ANEL DESLIZANTE - FORNECIMENTO E INSTALAÇÃO. AF_02/2023</t>
  </si>
  <si>
    <t xml:space="preserve">LUVA DE REDUÇÃO, PARA INSTALAÇÕES EM PEX ÁGUA, DN 32 X 20 MM, FIXAÇÃO DAS CONEXÕES POR CRIMPAGEM - FORNECIMENTO E INSTALAÇÃO. AF_02/2023</t>
  </si>
  <si>
    <t xml:space="preserve">LUVA DE REDUÇÃO, PARA INSTALAÇÕES EM PEX ÁGUA, DN 32 X 25 MM, COM ANEL DESLIZANTE - FORNECIMENTO E INSTALAÇÃO. AF_02/2023</t>
  </si>
  <si>
    <t xml:space="preserve">LUVA PARA INSTALAÇÕES EM PEX ÁGUA, DN 16 MM, CONEXÃO POR CRIMPAGEM - FORNECIMENTO E INSTALAÇÃO. AF_02/2023</t>
  </si>
  <si>
    <t xml:space="preserve">LUVA PARA INSTALAÇÕES EM PEX ÁGUA, DN 20 MM, CONEXÃO POR CRIMPAGEM - FORNECIMENTO E INSTALAÇÃO. AF_02/2023</t>
  </si>
  <si>
    <t xml:space="preserve">LUVA PARA INSTALAÇÕES EM PEX ÁGUA, DN 25 MM, CONEXÃO POR CRIMPAGEM - FORNECIMENTO E INSTALAÇÃO. AF_02/2023</t>
  </si>
  <si>
    <t xml:space="preserve">LUVA PARA INSTALAÇÕES EM PEX ÁGUA, DN 32 MM, CONEXÃO POR CRIMPAGEM - FORNECIMENTO E INSTALAÇÃO. AF_02/2023</t>
  </si>
  <si>
    <t xml:space="preserve">LUVA, PARA INSTALAÇÕES EM PEX ÁGUA, DN 16 MM, COM ANEL DESLIZANTE - FORNECIMENTO E INSTALAÇÃO. AF_02/2023</t>
  </si>
  <si>
    <t xml:space="preserve">LUVA, PARA INSTALAÇÕES EM PEX ÁGUA, DN 20 MM, COM ANEL DESLIZANTE - FORNECIMENTO E INSTALAÇÃO. AF_02/2023</t>
  </si>
  <si>
    <t xml:space="preserve">LUVA, PARA INSTALAÇÕES EM PEX ÁGUA, DN 25 MM, COM ANEL DESLIZANTE - FORNECIMENTO E INSTALAÇÃO. AF_02/2023</t>
  </si>
  <si>
    <t xml:space="preserve">LUVA, PARA INSTALAÇÕES EM PEX ÁGUA, DN 32 MM, COM ANEL DESLIZANTE - FORNECIMENTO E INSTALAÇÃO. AF_02/2023</t>
  </si>
  <si>
    <t xml:space="preserve">TUBO, PEX, MONOCAMADA, DN 16, INSTALADO EM RAMAL/SUB-RAMAL OU DISTRIBUIÇÃO DE ÁGUA - FORNECIMENTO E INSTALAÇÃO. AF_02/2023</t>
  </si>
  <si>
    <t xml:space="preserve">TUBO, PEX, MONOCAMADA, DN 20, INSTALADO EM RAMAL/SUB-RAMAL OU DISTRIBUIÇÃO DE ÁGUA - FORNECIMENTO E INSTALAÇÃO. AF_02/2023</t>
  </si>
  <si>
    <t xml:space="preserve">TUBO, PEX, MONOCAMADA, DN 25, INSTALADO EM RAMAL/SUB-RAMAL OU DISTRIBUIÇÃO DE ÁGUA - FORNECIMENTO E INSTALAÇÃO. AF_02/2023</t>
  </si>
  <si>
    <t xml:space="preserve">TUBO, PEX, MONOCAMADA, DN 32, INSTALADO EM RAMAL/SUB-RAMAL OU DISTRIBUIÇÃO DE ÁGUA - FORNECIMENTO E INSTALAÇÃO. AF_02/2023</t>
  </si>
  <si>
    <t xml:space="preserve">TÊ, METÁLICO, PARA INSTALAÇÕES EM PEX ÁGUA, DN 16 MM, CONEXÃO POR ANEL DESLIZANTE - FORNECIMENTO E INSTALAÇÃO. AF_02/2023</t>
  </si>
  <si>
    <t xml:space="preserve">TÊ, METÁLICO, PARA INSTALAÇÕES EM PEX ÁGUA, DN 20 MM, CONEXÃO POR ANEL DESLIZANTE - FORNECIMENTO E INSTALAÇÃO. AF_02/2023</t>
  </si>
  <si>
    <t xml:space="preserve">TÊ, METÁLICO, PARA INSTALAÇÕES EM PEX ÁGUA, DN 25 MM, CONEXÃO POR ANEL DESLIZANTE - FORNECIMENTO E INSTALAÇÃO. AF_02/2023</t>
  </si>
  <si>
    <t xml:space="preserve">TÊ, METÁLICO, PARA INSTALAÇÕES EM PEX ÁGUA, DN 32 MM, CONEXÃO POR ANEL DESLIZANTE - FORNECIMENTO E INSTALAÇÃO. AF_02/2023</t>
  </si>
  <si>
    <t xml:space="preserve">TÊ, PARA INSTALAÇÕES EM PEX ÁGUA, DN 16 MM, CONEXÃO POR CRIMPAGEM - FORNECIMENTO E INSTALAÇÃO. AF_02/2023</t>
  </si>
  <si>
    <t xml:space="preserve">TÊ, PARA INSTALAÇÕES EM PEX ÁGUA, DN 20 MM, CONEXÃO POR CRIMPAGEM - FORNECIMENTO E INSTALAÇÃO. AF_02/2023</t>
  </si>
  <si>
    <t xml:space="preserve">TÊ, PARA INSTALAÇÕES EM PEX ÁGUA, DN 25 MM, CONEXÃO POR CRIMPAGEM - FORNECIMENTO E INSTALAÇÃO. AF_02/2023</t>
  </si>
  <si>
    <t xml:space="preserve">TÊ, PARA INSTALAÇÕES EM PEX ÁGUA, DN 32 MM, CONEXÃO POR CRIMPAGEM - FORNECIMENTO E INSTALAÇÃO. AF_02/2023</t>
  </si>
  <si>
    <t xml:space="preserve">TÊ, ROSCA FÊMEA, METÁLICO, PARA INSTALAÇÕES EM PEX ÁGUA, DN 16 MM X ½", CONEXÃO POR ANEL DESLIZANTE - FORNECIMENTO E INSTALAÇÃO. AF_02/2023</t>
  </si>
  <si>
    <t xml:space="preserve">TÊ, ROSCA FÊMEA, METÁLICO, PARA INSTALAÇÕES EM PEX ÁGUA, DN 20 MM X 1/2", CONEXÃO POR ANEL DESLIZANTE - FORNECIMENTO E INSTALAÇÃO. AF_02/2023</t>
  </si>
  <si>
    <t xml:space="preserve">TÊ, ROSCA FÊMEA, METÁLICO, PARA INSTALAÇÕES EM PEX ÁGUA, DN 25 MM X 3/4", CONEXÃO POR ANEL DESLIZANTE - FORNECIMENTO E INSTALAÇÃO. AF_02/2023</t>
  </si>
  <si>
    <t xml:space="preserve">UNIÃO DE REDUÇÃO, METÁLICA, PARA INSTALAÇÕES EM PEX ÁGUA, DN 20 X 16 MM, CONEXÃO POR ANEL DESLIZANTE - FORNECIMENTO E INSTALAÇÃO. AF_02/2023</t>
  </si>
  <si>
    <t xml:space="preserve">UNIÃO DE REDUÇÃO, METÁLICA, PARA INSTALAÇÕES EM PEX ÁGUA, DN 25 X 16 MM, CONEXÃO POR ANEL DESLIZANTE - FORNECIMENTO E INSTALAÇÃO. AF_02/2023</t>
  </si>
  <si>
    <t xml:space="preserve">UNIÃO DE REDUÇÃO, METÁLICA, PARA INSTALAÇÕES EM PEX ÁGUA, DN 25 X 20 MM, CONEXÃO POR ANEL DESLIZANTE - FORNECIMENTO E INSTALAÇÃO. AF_02/2023</t>
  </si>
  <si>
    <t xml:space="preserve">UNIÃO DE REDUÇÃO, METÁLICA, PARA INSTALAÇÕES EM PEX ÁGUA, DN 32 X 25 MM, CONEXÃO POR ANEL DESLIZANTE - FORNECIMENTO E INSTALAÇÃO. AF_02/2023</t>
  </si>
  <si>
    <t xml:space="preserve">UNIÃO METÁLICA PARA INSTALAÇÕES EM PEX ÁGUA, DN 16 MM, COM ANEL DESLIZANTE - FORNECIMENTO E INSTALAÇÃO. AF_02/2023</t>
  </si>
  <si>
    <t xml:space="preserve">UNIÃO METÁLICA PARA INSTALAÇÕES EM PEX ÁGUA, DN 20 MM, COM ANEL DESLIZANTE - FORNECIMENTO E INSTALAÇÃO. AF_02/2023</t>
  </si>
  <si>
    <t xml:space="preserve">UNIÃO METÁLICA PARA INSTALAÇÕES EM PEX ÁGUA, DN 25 MM, COM ANEL DESLIZANTE - FORNECIMENTO E INSTALAÇÃO. AF_02/2023</t>
  </si>
  <si>
    <t xml:space="preserve">UNIÃO METÁLICA PARA INSTALAÇÕES EM PEX ÁGUA, DN 32 MM, COM ANEL DESLIZANTE - FORNECIMENTO E INSTALAÇÃO. AF_02/2023</t>
  </si>
  <si>
    <t xml:space="preserve">BUCHA DE REDUÇÃO, PPR, 32 X 25, CLASSE PN 25, INSTALADO EM PRUMADA DE ÁGUA FORNECIMENTO E INSTALAÇÃO . AF_08/2022</t>
  </si>
  <si>
    <t xml:space="preserve">BUCHA DE REDUÇÃO, PPR, 32 X 25, CLASSE PN 25, INSTALADO EM RAMAL DE DISTRIBUIÇÃO DE ÁGUA FORNECIMENTO E INSTALAÇÃO. AF_08/2022</t>
  </si>
  <si>
    <t xml:space="preserve">BUCHA DE REDUÇÃO, PPR, 40 X 25, CLASSE PN 25, INSTALADO EM PRUMADA DE ÁGUA FORNECIMENTO E INSTALAÇÃO . AF_08/2022</t>
  </si>
  <si>
    <t xml:space="preserve">BUCHA DE REDUÇÃO, PPR, 40 X 25, CLASSE PN 25, INSTALADO EM RAMAL DE DISTRIBUIÇÃO DE ÁGUA FORNECIMENTO E INSTALAÇÃO. AF_08/2022</t>
  </si>
  <si>
    <t xml:space="preserve">BUCHA DE REDUÇÃO, PPR, DN 25 X 20 MM, INSTALADO EM RAMAL OU SUB-RAMAL DE ÁGUA - FORNECIMENTO E INSTALAÇÃO. AF_08/2022</t>
  </si>
  <si>
    <t xml:space="preserve">CONECTOR FÊMEA, PPR, 25 X 1/2", CLASSE PN 25, INSTALADO EM PRUMADA DE ÁGUA FORNECIMENTO E INSTALAÇÃO . AF_08/2022</t>
  </si>
  <si>
    <t xml:space="preserve">CONECTOR FÊMEA, PPR, 25 X 1/2, CLASSE PN 25, INSTALADO EM RAMAL DE DISTRIBUIÇÃO DE ÁGUA FORNECIMENTO E INSTALAÇÃO. AF_08/2022</t>
  </si>
  <si>
    <t xml:space="preserve">CONECTOR FÊMEA, PPR, 25 X 1/2, CLASSE PN 25, INSTALADO EM RAMAL OU SUB-RAMAL DE ÁGUA FORNECIMENTO E INSTALAÇÃO. AF_08/2022</t>
  </si>
  <si>
    <t xml:space="preserve">CONECTOR FÊMEA, PPR, 32 X 3/4", CLASSE PN 25, INSTALADO EM RAMAL DE DISTRIBUIÇÃO DE ÁGUA FORNECIMENTO E INSTALAÇÃO. AF_08/2022</t>
  </si>
  <si>
    <t xml:space="preserve">CONECTOR MACHO, PPR, 25 X 1/2", CLASSE PN 25, INSTALADO EM PRUMADA DE ÁGUA FORNECIMENTO E INSTALAÇÃO . AF_08/2022</t>
  </si>
  <si>
    <t xml:space="preserve">CONECTOR MACHO, PPR, 25 X 1/2, CLASSE PN 25, INSTALADO EM RAMAL DE DISTRIBUIÇÃO DE ÁGUA FORNECIMENTO E INSTALAÇÃO. AF_08/2022</t>
  </si>
  <si>
    <t xml:space="preserve">CONECTOR MACHO, PPR, 25 X 1/2, CLASSE PN 25, INSTALADO EM RAMAL OU SUB-RAMAL DE ÁGUA FORNECIMENTO E INSTALAÇÃO. AF_08/2022</t>
  </si>
  <si>
    <t xml:space="preserve">CONECTOR MACHO, PPR, 32 X 3/4", CLASSE PN 25, INSTALADO EM RAMAL DE DISTRIBUIÇÃO DE ÁGUA FORNECIMENTO E INSTALAÇÃO. AF_08/2022</t>
  </si>
  <si>
    <t xml:space="preserve">CURVA 90 GRAUS, PPR, DN 20 MM, INSTALADO EM RAMAL OU SUB-RAMAL DE ÁGUA - FORNECIMENTO E INSTALAÇÃO. AF_08/2022</t>
  </si>
  <si>
    <t xml:space="preserve">CURVA 90 GRAUS, PPR, DN 25 MM, INSTALADO EM RAMAL OU SUB-RAMAL DE ÁGUA - FORNECIMENTO E INSTALAÇÃO. AF_08/2022</t>
  </si>
  <si>
    <t xml:space="preserve">JOELHO 45 GRAUS, PPR, DN 20 MM, INSTALADO EM RAMAL OU SUB-RAMAL DE ÁGUA - FORNECIMENTO E INSTALAÇÃO. AF_08/2022</t>
  </si>
  <si>
    <t xml:space="preserve">JOELHO 45 GRAUS, PPR, DN 25 MM, CLASSE PN 25, INSTALADO EM PRUMADA DE ÁGUA FORNECIMENTO E INSTALAÇÃO . AF_08/2022</t>
  </si>
  <si>
    <t xml:space="preserve">JOELHO 45 GRAUS, PPR, DN 25 MM, CLASSE PN 25, INSTALADO EM RAMAL DE DISTRIBUIÇÃO DE ÁGUA FORNECIMENTO E INSTALAÇÃO. AF_08/2022</t>
  </si>
  <si>
    <t xml:space="preserve">JOELHO 45 GRAUS, PPR, DN 25 MM, CLASSE PN 25, INSTALADO EM RAMAL OU SUB-RAMAL DE ÁGUA FORNECIMENTO E INSTALAÇÃO. AF_08/2022</t>
  </si>
  <si>
    <t xml:space="preserve">JOELHO 45 GRAUS, PPR, DN 32 MM, CLASSE PN 25, INSTALADO EM PRUMADA DE ÁGUA FORNECIMENTO E INSTALAÇÃO . AF_08/2022</t>
  </si>
  <si>
    <t xml:space="preserve">JOELHO 45 GRAUS, PPR, DN 32 MM, CLASSE PN 25, INSTALADO EM RAMAL DE DISTRIBUIÇÃO DE ÁGUA - FORNECIMENTO E INSTALAÇÃO. AF_08/2022</t>
  </si>
  <si>
    <t xml:space="preserve">JOELHO 45 GRAUS, PPR, DN 40 MM, CLASSE PN 25, INSTALADO EM PRUMADA DE ÁGUA FORNECIMENTO E INSTALAÇÃO . AF_08/2022</t>
  </si>
  <si>
    <t xml:space="preserve">JOELHO 45 GRAUS, PPR, DN 40 MM, CLASSE PN 25, INSTALADO EM RAMAL DE DISTRIBUIÇÃO DE ÁGUA - FORNECIMENTO E INSTALAÇÃO. AF_08/2022</t>
  </si>
  <si>
    <t xml:space="preserve">JOELHO 45 GRAUS, PPR, DN 50 MM, CLASSE PN 25, INSTALADO EM PRUMADA DE ÁGUA FORNECIMENTO E INSTALAÇÃO . AF_08/2022</t>
  </si>
  <si>
    <t xml:space="preserve">JOELHO 45 GRAUS, PPR, DN 63 MM, CLASSE PN 25, INSTALADO EM PRUMADA DE ÁGUA FORNECIMENTO E INSTALAÇÃO . AF_08/2022</t>
  </si>
  <si>
    <t xml:space="preserve">JOELHO 45 GRAUS, PPR, DN 75 MM, CLASSE PN 25, INSTALADO EM PRUMADA DE ÁGUA FORNECIMENTO E INSTALAÇÃO . AF_08/2022</t>
  </si>
  <si>
    <t xml:space="preserve">JOELHO 45 GRAUS, PPR, F/ F, DN 90 MM, INSTALADO EM PRUMADA DE ÁGUA - FORNECIMENTO E INSTALAÇÃO. AF_08/2022</t>
  </si>
  <si>
    <t xml:space="preserve">JOELHO 90 GRAUS, PPR, DN 110 MM, CLASSE PN 25, INSTALADO EM PRUMADA DE ÁGUA FORNECIMENTO E INSTALAÇÃO . AF_08/2022</t>
  </si>
  <si>
    <t xml:space="preserve">JOELHO 90 GRAUS, PPR, DN 20 MM, INSTALADO EM RAMAL OU SUB-RAMAL DE ÁGUA - FORNECIMENTO E INSTALAÇÃO. AF_08/2022</t>
  </si>
  <si>
    <t xml:space="preserve">JOELHO 90 GRAUS, PPR, DN 25 MM, CLASSE PN 25, INSTALADO EM PRUMADA DE ÁGUA FORNECIMENTO E INSTALAÇÃO . AF_08/2022</t>
  </si>
  <si>
    <t xml:space="preserve">JOELHO 90 GRAUS, PPR, DN 25 MM, CLASSE PN 25, INSTALADO EM RAMAL DE DISTRIBUIÇÃO FORNECIMENTO E INSTALAÇÃO. AF_08/2022</t>
  </si>
  <si>
    <t xml:space="preserve">JOELHO 90 GRAUS, PPR, DN 25 MM, CLASSE PN 25, INSTALADO EM RAMAL OU SUB-RAMAL DE ÁGUA FORNECIMENTO E INSTALAÇÃO. AF_08/2022</t>
  </si>
  <si>
    <t xml:space="preserve">JOELHO 90 GRAUS, PPR, DN 32 MM, CLASSE PN 25, INSTALADO EM PRUMADA DE ÁGUA FORNECIMENTO E INSTALAÇÃO . AF_08/2022</t>
  </si>
  <si>
    <t xml:space="preserve">JOELHO 90 GRAUS, PPR, DN 32 MM, CLASSE PN 25, INSTALADO EM RAMAL DE DISTRIBUIÇÃO - FORNECIMENTO E INSTALAÇÃO. AF_08/2022</t>
  </si>
  <si>
    <t xml:space="preserve">JOELHO 90 GRAUS, PPR, DN 40 MM, CLASSE PN 25, INSTALADO EM PRUMADA DE ÁGUA FORNECIMENTO E INSTALAÇÃO . AF_08/2022</t>
  </si>
  <si>
    <t xml:space="preserve">JOELHO 90 GRAUS, PPR, DN 40 MM, CLASSE PN 25, INSTALADO EM RAMAL DE DISTRIBUIÇÃO - FORNECIMENTO E INSTALAÇÃO. AF_08/2022</t>
  </si>
  <si>
    <t xml:space="preserve">JOELHO 90 GRAUS, PPR, DN 50 MM, CLASSE PN 25, INSTALADO EM PRUMADA DE ÁGUA FORNECIMENTO E INSTALAÇÃO . AF_08/2022</t>
  </si>
  <si>
    <t xml:space="preserve">JOELHO 90 GRAUS, PPR, DN 63 MM, CLASSE PN 25, INSTALADO EM PRUMADA DE ÁGUA FORNECIMENTO E INSTALAÇÃO . AF_08/2022</t>
  </si>
  <si>
    <t xml:space="preserve">JOELHO 90 GRAUS, PPR, DN 75 MM, CLASSE PN 25, INSTALADO EM PRUMADA DE ÁGUA FORNECIMENTO E INSTALAÇÃO . AF_08/2022</t>
  </si>
  <si>
    <t xml:space="preserve">JOELHO 90 GRAUS, PPR, DN 90 MM, CLASSE PN 25, INSTALADO EM PRUMADA DE ÁGUA FORNECIMENTO E INSTALAÇÃO . AF_08/2022</t>
  </si>
  <si>
    <t xml:space="preserve">LUVA, PPR, DN 110 MM, CLASSE PN 25, INSTALADO EM PRUMADA DE ÁGUA FORNECIMENTO E INSTALAÇÃO. AF_08/2022</t>
  </si>
  <si>
    <t xml:space="preserve">LUVA, PPR, DN 20 MM, INSTALADO EM RAMAL OU SUB-RAMAL DE ÁGUA - FORNECIMENTO E INSTALAÇÃO. AF_08/2022</t>
  </si>
  <si>
    <t xml:space="preserve">LUVA, PPR, DN 25 MM, CLASSE PN 25, INSTALADO EM PRUMADA DE ÁGUA FORNECIMENTO E INSTALAÇÃO . AF_08/2022</t>
  </si>
  <si>
    <t xml:space="preserve">LUVA, PPR, DN 25 MM, CLASSE PN 25, INSTALADO EM RAMAL DE DISTRIBUIÇÃO DE ÁGUA FORNECIMENTO E INSTALAÇÃO. AF_08/2022</t>
  </si>
  <si>
    <t xml:space="preserve">LUVA, PPR, DN 25 MM, CLASSE PN 25, INSTALADO EM RAMAL OU SUB-RAMAL DE ÁGUA FORNECIMENTO E INSTALAÇÃO. AF_08/2022</t>
  </si>
  <si>
    <t xml:space="preserve">LUVA, PPR, DN 32 MM, CLASSE PN 25, INSTALADO EM PRUMADA DE ÁGUA FORNECIMENTO E INSTALAÇÃO. AF_08/2022</t>
  </si>
  <si>
    <t xml:space="preserve">LUVA, PPR, DN 32 MM, CLASSE PN 25, INSTALADO EM RAMAL DE DISTRIBUIÇÃO DE ÁGUA FORNECIMENTO E INSTALAÇÃO. AF_08/2022</t>
  </si>
  <si>
    <t xml:space="preserve">LUVA, PPR, DN 40 MM, CLASSE PN 25, INSTALADO EM PRUMADA DE ÁGUA FORNECIMENTO E INSTALAÇÃO. AF_08/2022</t>
  </si>
  <si>
    <t xml:space="preserve">LUVA, PPR, DN 40 MM, CLASSE PN 25, INSTALADO EM RAMAL DE DISTRIBUIÇÃO DE ÁGUA FORNECIMENTO E INSTALAÇÃO. AF_08/2022</t>
  </si>
  <si>
    <t xml:space="preserve">LUVA, PPR, DN 50 MM, CLASSE PN 25, INSTALADO EM PRUMADA DE ÁGUA FORNECIMENTO E INSTALAÇÃO. AF_08/2022</t>
  </si>
  <si>
    <t xml:space="preserve">LUVA, PPR, DN 63 MM, CLASSE PN 25, INSTALADO EM PRUMADA DE ÁGUA FORNECIMENTO E INSTALAÇÃO. AF_08/2022</t>
  </si>
  <si>
    <t xml:space="preserve">LUVA, PPR, DN 75 MM, CLASSE PN 25, INSTALADO EM PRUMADA DE ÁGUA FORNECIMENTO E INSTALAÇÃO. AF_08/2022</t>
  </si>
  <si>
    <t xml:space="preserve">LUVA, PPR, DN 90 MM, CLASSE PN 25, INSTALADO EM PRUMADA DE ÁGUA FORNECIMENTO E INSTALAÇÃO. AF_08/2022</t>
  </si>
  <si>
    <t xml:space="preserve">TUBO, PPR, DN 110, CLASSE PN 12, INSTALADO EM PRUMADA DE ÁGUA FORNECIMENTO E INSTALAÇÃO. AF_08/2022</t>
  </si>
  <si>
    <t xml:space="preserve">TUBO, PPR, DN 110, CLASSE PN 25, INSTALADO EM PRUMADA DE ÁGUA FORNECIMENTO E INSTALAÇÃO. AF_08/2022</t>
  </si>
  <si>
    <t xml:space="preserve">TUBO, PPR, DN 20, CLASSE PN20, INSTALADO EM RAMAL OU SUB-RAMAL DE ÁGUA - FORNECIMENTO E INSTALAÇÃO. AF_08/2022</t>
  </si>
  <si>
    <t xml:space="preserve">TUBO, PPR, DN 20, CLASSE PN25, INSTALADO EM RAMAL OU SUB-RAMAL DE ÁGUA - FORNECIMENTO E INSTALAÇÃO. AF_08/2022</t>
  </si>
  <si>
    <t xml:space="preserve">TUBO, PPR, DN 25, CLASSE PN 20, INSTALADO EM PRUMADA DE ÁGUA FORNECIMENTO E INSTALAÇÃO. AF_08/2022</t>
  </si>
  <si>
    <t xml:space="preserve">TUBO, PPR, DN 25, CLASSE PN 20, INSTALADO EM RAMAL DE DISTRIBUIÇÃO DE ÁGUA FORNECIMENTO E INSTALAÇÃO. AF_08/2022</t>
  </si>
  <si>
    <t xml:space="preserve">TUBO, PPR, DN 25, CLASSE PN 20, INSTALADO EM RAMAL OU SUB-RAMAL DE ÁGUA FORNECIMENTO E INSTALAÇÃO. AF_08/2022</t>
  </si>
  <si>
    <t xml:space="preserve">TUBO, PPR, DN 25, CLASSE PN 25 INSTALADO EM RAMAL OU SUB-RAMAL DE ÁGUA FORNECIMENTO E INSTALAÇÃO. AF_08/2022</t>
  </si>
  <si>
    <t xml:space="preserve">TUBO, PPR, DN 25, CLASSE PN 25, INSTALADO EM PRUMADA DE ÁGUA FORNECIMENTO E INSTALAÇÃO. AF_08/2022</t>
  </si>
  <si>
    <t xml:space="preserve">TUBO, PPR, DN 25, CLASSE PN 25, INSTALADO EM RAMAL DE DISTRIBUIÇÃO DE ÁGUA FORNECIMENTO E INSTALAÇÃO. AF_08/2022</t>
  </si>
  <si>
    <t xml:space="preserve">TUBO, PPR, DN 32, CLASSE PN 12, INSTALADO EM PRUMADA DE ÁGUA FORNECIMENTO E INSTALAÇÃO. AF_08/2022</t>
  </si>
  <si>
    <t xml:space="preserve">TUBO, PPR, DN 32, CLASSE PN 12, INSTALADO EM RAMAL DE DISTRIBUIÇÃO DE ÁGUA FORNECIMENTO E INSTALAÇÃO. AF_08/2022</t>
  </si>
  <si>
    <t xml:space="preserve">TUBO, PPR, DN 32, CLASSE PN 25, INSTALADO EM PRUMADA DE ÁGUA FORNECIMENTO E INSTALAÇÃO. AF_08/2022</t>
  </si>
  <si>
    <t xml:space="preserve">TUBO, PPR, DN 32, CLASSE PN 25, INSTALADO EM RAMAL DE DISTRIBUIÇÃO DE ÁGUA FORNECIMENTO E INSTALAÇÃO. AF_08/2022</t>
  </si>
  <si>
    <t xml:space="preserve">TUBO, PPR, DN 40, CLASSE PN 12, INSTALADO EM PRUMADA DE ÁGUA FORNECIMENTO E INSTALAÇÃO. AF_08/2022</t>
  </si>
  <si>
    <t xml:space="preserve">TUBO, PPR, DN 40, CLASSE PN 12, INSTALADO EM RAMAL DE DISTRIBUIÇÃO DE ÁGUA FORNECIMENTO E INSTALAÇÃO. AF_08/2022</t>
  </si>
  <si>
    <t xml:space="preserve">TUBO, PPR, DN 40, CLASSE PN 25, INSTALADO EM PRUMADA DE ÁGUA FORNECIMENTO E INSTALAÇÃO. AF_08/2022</t>
  </si>
  <si>
    <t xml:space="preserve">TUBO, PPR, DN 40, CLASSE PN 25, INSTALADO EM RAMAL DE DISTRIBUIÇÃO DE ÁGUA FORNECIMENTO E INSTALAÇÃO. AF_08/2022</t>
  </si>
  <si>
    <t xml:space="preserve">TUBO, PPR, DN 50, CLASSE PN 12, INSTALADO EM PRUMADA DE ÁGUA FORNECIMENTO E INSTALAÇÃO. AF_08/2022</t>
  </si>
  <si>
    <t xml:space="preserve">TUBO, PPR, DN 50, CLASSE PN 25, INSTALADO EM PRUMADA DE ÁGUA FORNECIMENTO E INSTALAÇÃO. AF_08/2022</t>
  </si>
  <si>
    <t xml:space="preserve">TUBO, PPR, DN 63, CLASSE PN 12, INSTALADO EM PRUMADA DE ÁGUA FORNECIMENTO E INSTALAÇÃO. AF_08/2022</t>
  </si>
  <si>
    <t xml:space="preserve">TUBO, PPR, DN 63, CLASSE PN 25, INSTALADO EM PRUMADA DE ÁGUA FORNECIMENTO E INSTALAÇÃO. AF_08/2022</t>
  </si>
  <si>
    <t xml:space="preserve">TUBO, PPR, DN 75, CLASSE PN 12, INSTALADO EM PRUMADA DE ÁGUA FORNECIMENTO E INSTALAÇÃO. AF_08/2022</t>
  </si>
  <si>
    <t xml:space="preserve">TUBO, PPR, DN 75, CLASSE PN 25, INSTALADO EM PRUMADA DE ÁGUA FORNECIMENTO E INSTALAÇÃO. AF_08/2022</t>
  </si>
  <si>
    <t xml:space="preserve">TUBO, PPR, DN 90, CLASSE PN 12, INSTALADO EM PRUMADA DE ÁGUA FORNECIMENTO E INSTALAÇÃO. AF_08/2022</t>
  </si>
  <si>
    <t xml:space="preserve">TUBO, PPR, DN 90, CLASSE PN 25, INSTALADO EM PRUMADA DE ÁGUA FORNECIMENTO E INSTALAÇÃO. AF_08/2022</t>
  </si>
  <si>
    <t xml:space="preserve">TÊ MISTURADOR, PPR, 25 X 3/4, CLASSE PN 25, INSTALADO EM RAMAL OU SUB-RAMAL DE ÁGUA FORNECIMENTO E INSTALAÇÃO. AF_08/2022</t>
  </si>
  <si>
    <t xml:space="preserve">TÊ MISTURADOR, PPR, F M M, DN 20 X 20 MM, INSTALADO EM RAMAL OU SUB-RAMAL DE ÁGUA - FORNECIMENTO E INSTALAÇÃO. AF_08/2022</t>
  </si>
  <si>
    <t xml:space="preserve">TÊ MISTURADOR, PPR, F M M, DN 25 X 25 MM, INSTALADO EM RAMAL OU SUB-RAMAL DE ÁGUA - FORNECIMENTO E INSTALAÇÃO. AF_08/2022</t>
  </si>
  <si>
    <t xml:space="preserve">TÊ NORMAL, PPR, 90 GRAUS, DN 20 X 20 X 20 MM, INSTALADO EM RAMAL OU SUB-RAMAL DE ÁGUA - FORNECIMENTO E INSTALAÇÃO. AF_08/2022</t>
  </si>
  <si>
    <t xml:space="preserve">TÊ NORMAL, PPR, DN 110 MM, CLASSE PN 25, INSTALADO EM PRUMADA DE ÁGUA FORNECIMENTO E INSTALAÇÃO . AF_08/2022</t>
  </si>
  <si>
    <t xml:space="preserve">TÊ NORMAL, PPR, DN 25 MM, CLASSE PN 25, INSTALADO EM PRUMADA DE ÁGUA FORNECIMENTO E INSTALAÇÃO . AF_08/2022</t>
  </si>
  <si>
    <t xml:space="preserve">TÊ NORMAL, PPR, DN 25 MM, CLASSE PN 25, INSTALADO EM RAMAL DE DISTRIBUIÇÃO DE ÁGUA FORNECIMENTO E INSTALAÇÃO. AF_08/2022</t>
  </si>
  <si>
    <t xml:space="preserve">TÊ NORMAL, PPR, DN 25 MM, CLASSE PN 25, INSTALADO EM RAMAL OU SUB-RAMAL DE ÁGUA FORNECIMENTO E INSTALAÇÃO. AF_08/2022</t>
  </si>
  <si>
    <t xml:space="preserve">TÊ NORMAL, PPR, DN 32 MM, CLASSE PN 25, INSTALADO EM PRUMADA DE ÁGUA FORNECIMENTO E INSTALAÇÃO . AF_08/2022</t>
  </si>
  <si>
    <t xml:space="preserve">TÊ NORMAL, PPR, DN 32 MM, CLASSE PN 25, INSTALADO EM RAMAL DE DISTRIBUIÇÃO DE ÁGUA FORNECIMENTO E INSTALAÇÃO. AF_08/2022</t>
  </si>
  <si>
    <t xml:space="preserve">TÊ NORMAL, PPR, DN 40 MM, CLASSE PN 25, INSTALADO EM PRUMADA DE ÁGUA FORNECIMENTO E INSTALAÇÃO . AF_08/2022</t>
  </si>
  <si>
    <t xml:space="preserve">TÊ NORMAL, PPR, DN 40 MM, CLASSE PN 25, INSTALADO EM RAMAL DE DISTRIBUIÇÃO DE ÁGUA FORNECIMENTO E INSTALAÇÃO. AF_08/2022</t>
  </si>
  <si>
    <t xml:space="preserve">TÊ NORMAL, PPR, DN 50 MM, CLASSE PN 25, INSTALADO EM PRUMADA DE ÁGUA FORNECIMENTO E INSTALAÇÃO . AF_08/2022</t>
  </si>
  <si>
    <t xml:space="preserve">TÊ NORMAL, PPR, DN 63 MM, CLASSE PN 25, INSTALADO EM PRUMADA DE ÁGUA FORNECIMENTO E INSTALAÇÃO . AF_08/2022</t>
  </si>
  <si>
    <t xml:space="preserve">TÊ NORMAL, PPR, DN 75 MM, CLASSE PN 25, INSTALADO EM PRUMADA DE ÁGUA FORNECIMENTO E INSTALAÇÃO . AF_08/2022</t>
  </si>
  <si>
    <t xml:space="preserve">TÊ NORMAL, PPR, DN 90 MM, CLASSE PN 25, INSTALADO EM PRUMADA DE ÁGUA FORNECIMENTO E INSTALAÇÃO . AF_08/2022</t>
  </si>
  <si>
    <t xml:space="preserve">CAIXA SIFONADA, COM GRELHA QUADRADA, PVC, DN 150 X 150 X 50 MM, JUNTA SOLDÁVEL, FORNECIDA E INSTALADA EM RAMAL DE DESCARGA OU EM RAMAL DE ESGOTO SANITÁRIO. AF_08/2022</t>
  </si>
  <si>
    <t xml:space="preserve">CAIXA SIFONADA, COM GRELHA REDONDA, PVC, DN 150 X 150 X 50 MM, JUNTA SOLDÁVEL, FORNECIDA E INSTALADA EM RAMAL DE DESCARGA OU EM RAMAL DE ESGOTO SANITÁRIO. AF_08/2022</t>
  </si>
  <si>
    <t xml:space="preserve">CAIXA SIFONADA, PVC, DN 100 X 100 X 50 MM, JUNTA ELÁSTICA, FORNECIDA E INSTALADA EM RAMAL DE DESCARGA OU EM RAMAL DE ESGOTO SANITÁRIO. AF_08/2022</t>
  </si>
  <si>
    <t xml:space="preserve">CAIXA SIFONADA, PVC, DN 150 X 185 X 75 MM, JUNTA ELÁSTICA, FORNECIDA E INSTALADA EM RAMAL DE DESCARGA OU EM RAMAL DE ESGOTO SANITÁRIO. AF_08/2022</t>
  </si>
  <si>
    <t xml:space="preserve">RALO SECO CÔNICO, PVC, DN 100 X 40 MM, JUNTA SOLDÁVEL, FORNECIDO E INSTALADO EM RAMAL DE DESCARGA OU EM RAMAL DE ESGOTO SANITÁRIO. AF_08/2022</t>
  </si>
  <si>
    <t xml:space="preserve">RALO SECO, PVC, DN 100 X 40 MM, JUNTA SOLDÁVEL, FORNECIDO E INSTALADO EM RAMAL DE DESCARGA OU EM RAMAL DE ESGOTO SANITÁRIO. AF_08/2022</t>
  </si>
  <si>
    <t xml:space="preserve">RALO SIFONADO REDONDO, PVC, DN 100 X 40 MM, JUNTA SOLDÁVEL, FORNECIDO E INSTALADO EM RAMAL DE DESCARGA OU EM RAMAL DE ESGOTO SANITÁRIO. AF_08/2022</t>
  </si>
  <si>
    <t xml:space="preserve">RALO SIFONADO, PVC, DN 100 X 40 MM, JUNTA SOLDÁVEL, FORNECIDO E INSTALADO EM RAMAL DE DESCARGA OU EM RAMAL DE ESGOTO SANITÁRIO. AF_08/2022</t>
  </si>
  <si>
    <t xml:space="preserve">BUCHA DE REDUÇÃO LONGA, PVC, SÉRIE NORMAL, ESGOTO PREDIAL, DN 50 X 40 MM, JUNTA SOLDÁVEL E ELÁSTICA, FORNECIDO E INSTALADO EM RAMAL DE DESCARGA OU RAMAL DE ESGOTO SANITÁRIO. AF_08/2022</t>
  </si>
  <si>
    <t xml:space="preserve">CAP, PVC, SÉRIE NORMAL, ESGOTO PREDIAL, DN 100 MM, JUNTA ELÁSTICA, FORNECIDO E INSTALADO EM SUBCOLETOR AÉREO DE ESGOTO SANITÁRIO. AF_08/2022</t>
  </si>
  <si>
    <t xml:space="preserve">CURVA CURTA 90 GRAUS, PVC, SERIE NORMAL, ESGOTO PREDIAL, DN 100 MM, JUNTA ELÁSTICA, FORNECIDO E INSTALADO EM PRUMADA DE ESGOTO SANITÁRIO OU VENTILAÇÃO. AF_08/2022</t>
  </si>
  <si>
    <t xml:space="preserve">CURVA CURTA 90 GRAUS, PVC, SERIE NORMAL, ESGOTO PREDIAL, DN 100 MM, JUNTA ELÁSTICA, FORNECIDO E INSTALADO EM RAMAL DE DESCARGA OU RAMAL DE ESGOTO SANITÁRIO. AF_08/2022</t>
  </si>
  <si>
    <t xml:space="preserve">CURVA CURTA 90 GRAUS, PVC, SERIE NORMAL, ESGOTO PREDIAL, DN 100 MM, JUNTA ELÁSTICA, FORNECIDO E INSTALADO EM SUBCOLETOR AÉREO DE ESGOTO SANITÁRIO. AF_08/2022</t>
  </si>
  <si>
    <t xml:space="preserve">CURVA CURTA 90 GRAUS, PVC, SERIE NORMAL, ESGOTO PREDIAL, DN 40 MM, JUNTA SOLDÁVEL, FORNECIDO E INSTALADO EM RAMAL DE DESCARGA OU RAMAL DE ESGOTO SANITÁRIO. AF_08/2022</t>
  </si>
  <si>
    <t xml:space="preserve">CURVA CURTA 90 GRAUS, PVC, SERIE NORMAL, ESGOTO PREDIAL, DN 50 MM, JUNTA ELÁSTICA, FORNECIDO E INSTALADO EM PRUMADA DE ESGOTO SANITÁRIO OU VENTILAÇÃO. AF_08/2022</t>
  </si>
  <si>
    <t xml:space="preserve">CURVA CURTA 90 GRAUS, PVC, SERIE NORMAL, ESGOTO PREDIAL, DN 50 MM, JUNTA ELÁSTICA, FORNECIDO E INSTALADO EM RAMAL DE DESCARGA OU RAMAL DE ESGOTO SANITÁRIO. AF_08/2022</t>
  </si>
  <si>
    <t xml:space="preserve">CURVA CURTA 90 GRAUS, PVC, SERIE NORMAL, ESGOTO PREDIAL, DN 75 MM, JUNTA ELÁSTICA, FORNECIDO E INSTALADO EM PRUMADA DE ESGOTO SANITÁRIO OU VENTILAÇÃO. AF_08/2022</t>
  </si>
  <si>
    <t xml:space="preserve">CURVA CURTA 90 GRAUS, PVC, SERIE NORMAL, ESGOTO PREDIAL, DN 75 MM, JUNTA ELÁSTICA, FORNECIDO E INSTALADO EM RAMAL DE DESCARGA OU RAMAL DE ESGOTO SANITÁRIO. AF_08/2022</t>
  </si>
  <si>
    <t xml:space="preserve">CURVA LONGA 90 GRAUS, PVC, SERIE NORMAL, ESGOTO PREDIAL, DN 100 MM, JUNTA ELÁSTICA, FORNECIDO E INSTALADO EM PRUMADA DE ESGOTO SANITÁRIO OU VENTILAÇÃO. AF_08/2022</t>
  </si>
  <si>
    <t xml:space="preserve">CURVA LONGA 90 GRAUS, PVC, SERIE NORMAL, ESGOTO PREDIAL, DN 100 MM, JUNTA ELÁSTICA, FORNECIDO E INSTALADO EM RAMAL DE DESCARGA OU RAMAL DE ESGOTO SANITÁRIO. AF_08/2022</t>
  </si>
  <si>
    <t xml:space="preserve">CURVA LONGA 90 GRAUS, PVC, SERIE NORMAL, ESGOTO PREDIAL, DN 100 MM, JUNTA ELÁSTICA, FORNECIDO E INSTALADO EM SUBCOLETOR AÉREO DE ESGOTO SANITÁRIO. AF_08/2022</t>
  </si>
  <si>
    <t xml:space="preserve">CURVA LONGA 90 GRAUS, PVC, SERIE NORMAL, ESGOTO PREDIAL, DN 40 MM, JUNTA SOLDÁVEL, FORNECIDO E INSTALADO EM RAMAL DE DESCARGA OU RAMAL DE ESGOTO SANITÁRIO. AF_08/2022</t>
  </si>
  <si>
    <t xml:space="preserve">CURVA LONGA 90 GRAUS, PVC, SERIE NORMAL, ESGOTO PREDIAL, DN 50 MM, JUNTA ELÁSTICA, FORNECIDO E INSTALADO EM PRUMADA DE ESGOTO SANITÁRIO OU VENTILAÇÃO. AF_08/2022</t>
  </si>
  <si>
    <t xml:space="preserve">CURVA LONGA 90 GRAUS, PVC, SERIE NORMAL, ESGOTO PREDIAL, DN 50 MM, JUNTA ELÁSTICA, FORNECIDO E INSTALADO EM RAMAL DE DESCARGA OU RAMAL DE ESGOTO SANITÁRIO. AF_08/2022</t>
  </si>
  <si>
    <t xml:space="preserve">CURVA LONGA 90 GRAUS, PVC, SERIE NORMAL, ESGOTO PREDIAL, DN 75 MM, JUNTA ELÁSTICA, FORNECIDO E INSTALADO EM PRUMADA DE ESGOTO SANITÁRIO OU VENTILAÇÃO. AF_08/2022</t>
  </si>
  <si>
    <t xml:space="preserve">CURVA LONGA 90 GRAUS, PVC, SERIE NORMAL, ESGOTO PREDIAL, DN 75 MM, JUNTA ELÁSTICA, FORNECIDO E INSTALADO EM RAMAL DE DESCARGA OU RAMAL DE ESGOTO SANITÁRIO. AF_08/2022</t>
  </si>
  <si>
    <t xml:space="preserve">JOELHO 45 GRAUS, PVC, SERIE NORMAL, ESGOTO PREDIAL, DN 100 MM, JUNTA ELÁSTICA, FORNECIDO E INSTALADO EM PRUMADA DE ESGOTO SANITÁRIO OU VENTILAÇÃO. AF_08/2022</t>
  </si>
  <si>
    <t xml:space="preserve">JOELHO 45 GRAUS, PVC, SERIE NORMAL, ESGOTO PREDIAL, DN 100 MM, JUNTA ELÁSTICA, FORNECIDO E INSTALADO EM RAMAL DE DESCARGA OU RAMAL DE ESGOTO SANITÁRIO. AF_08/2022</t>
  </si>
  <si>
    <t xml:space="preserve">JOELHO 45 GRAUS, PVC, SERIE NORMAL, ESGOTO PREDIAL, DN 100 MM, JUNTA ELÁSTICA, FORNECIDO E INSTALADO EM SUBCOLETOR AÉREO DE ESGOTO SANITÁRIO. AF_08/2022</t>
  </si>
  <si>
    <t xml:space="preserve">JOELHO 45 GRAUS, PVC, SERIE NORMAL, ESGOTO PREDIAL, DN 150 MM, JUNTA ELÁSTICA, FORNECIDO E INSTALADO EM SUBCOLETOR AÉREO DE ESGOTO SANITÁRIO. AF_08/2022</t>
  </si>
  <si>
    <t xml:space="preserve">JOELHO 45 GRAUS, PVC, SERIE NORMAL, ESGOTO PREDIAL, DN 40 MM, JUNTA SOLDÁVEL, FORNECIDO E INSTALADO EM RAMAL DE DESCARGA OU RAMAL DE ESGOTO SANITÁRIO. AF_08/2022</t>
  </si>
  <si>
    <t xml:space="preserve">JOELHO 45 GRAUS, PVC, SERIE NORMAL, ESGOTO PREDIAL, DN 50 MM, JUNTA ELÁSTICA, FORNECIDO E INSTALADO EM PRUMADA DE ESGOTO SANITÁRIO OU VENTILAÇÃO. AF_08/2022</t>
  </si>
  <si>
    <t xml:space="preserve">JOELHO 45 GRAUS, PVC, SERIE NORMAL, ESGOTO PREDIAL, DN 50 MM, JUNTA ELÁSTICA, FORNECIDO E INSTALADO EM RAMAL DE DESCARGA OU RAMAL DE ESGOTO SANITÁRIO. AF_08/2022</t>
  </si>
  <si>
    <t xml:space="preserve">JOELHO 45 GRAUS, PVC, SERIE NORMAL, ESGOTO PREDIAL, DN 75 MM, JUNTA ELÁSTICA, FORNECIDO E INSTALADO EM PRUMADA DE ESGOTO SANITÁRIO OU VENTILAÇÃO. AF_08/2022</t>
  </si>
  <si>
    <t xml:space="preserve">JOELHO 45 GRAUS, PVC, SERIE NORMAL, ESGOTO PREDIAL, DN 75 MM, JUNTA ELÁSTICA, FORNECIDO E INSTALADO EM RAMAL DE DESCARGA OU RAMAL DE ESGOTO SANITÁRIO. AF_08/2022</t>
  </si>
  <si>
    <t xml:space="preserve">JOELHO 90 GRAUS, PVC, SERIE NORMAL, ESGOTO PREDIAL, DN 100 MM, JUNTA ELÁSTICA, FORNECIDO E INSTALADO EM PRUMADA DE ESGOTO SANITÁRIO OU VENTILAÇÃO. AF_08/2022</t>
  </si>
  <si>
    <t xml:space="preserve">JOELHO 90 GRAUS, PVC, SERIE NORMAL, ESGOTO PREDIAL, DN 100 MM, JUNTA ELÁSTICA, FORNECIDO E INSTALADO EM RAMAL DE DESCARGA OU RAMAL DE ESGOTO SANITÁRIO. AF_08/2022</t>
  </si>
  <si>
    <t xml:space="preserve">JOELHO 90 GRAUS, PVC, SERIE NORMAL, ESGOTO PREDIAL, DN 100 MM, JUNTA ELÁSTICA, FORNECIDO E INSTALADO EM SUBCOLETOR AÉREO DE ESGOTO SANITÁRIO. AF_08/2022</t>
  </si>
  <si>
    <t xml:space="preserve">JOELHO 90 GRAUS, PVC, SERIE NORMAL, ESGOTO PREDIAL, DN 150 MM, JUNTA ELÁSTICA, FORNECIDO E INSTALADO EM SUBCOLETOR AÉREO DE ESGOTO SANITÁRIO. AF_08/2022</t>
  </si>
  <si>
    <t xml:space="preserve">JOELHO 90 GRAUS, PVC, SERIE NORMAL, ESGOTO PREDIAL, DN 40 MM, JUNTA SOLDÁVEL, FORNECIDO E INSTALADO EM RAMAL DE DESCARGA OU RAMAL DE ESGOTO SANITÁRIO. AF_08/2022</t>
  </si>
  <si>
    <t xml:space="preserve">JOELHO 90 GRAUS, PVC, SERIE NORMAL, ESGOTO PREDIAL, DN 50 MM, JUNTA ELÁSTICA, FORNECIDO E INSTALADO EM PRUMADA DE ESGOTO SANITÁRIO OU VENTILAÇÃO. AF_08/2022</t>
  </si>
  <si>
    <t xml:space="preserve">JOELHO 90 GRAUS, PVC, SERIE NORMAL, ESGOTO PREDIAL, DN 50 MM, JUNTA ELÁSTICA, FORNECIDO E INSTALADO EM RAMAL DE DESCARGA OU RAMAL DE ESGOTO SANITÁRIO. AF_08/2022</t>
  </si>
  <si>
    <t xml:space="preserve">JOELHO 90 GRAUS, PVC, SERIE NORMAL, ESGOTO PREDIAL, DN 75 MM, JUNTA ELÁSTICA, FORNECIDO E INSTALADO EM PRUMADA DE ESGOTO SANITÁRIO OU VENTILAÇÃO. AF_08/2022</t>
  </si>
  <si>
    <t xml:space="preserve">JOELHO 90 GRAUS, PVC, SERIE NORMAL, ESGOTO PREDIAL, DN 75 MM, JUNTA ELÁSTICA, FORNECIDO E INSTALADO EM RAMAL DE DESCARGA OU RAMAL DE ESGOTO SANITÁRIO. AF_08/2022</t>
  </si>
  <si>
    <t xml:space="preserve">JUNÇÃO DE REDUCAO INVERTIDA, PVC, SÉRIE NORMAL, ESGOTO PREDIAL, DN 100 X 75 MM, JUNTA ELÁSTICA, FORNECIDO E INSTALADO EM PRUMADA DE ESGOTO SANITÁRIO OU VENTILAÇÃO. AF_08/2022</t>
  </si>
  <si>
    <t xml:space="preserve">JUNÇÃO DE REDUCAO INVERTIDA, PVC, SÉRIE NORMAL, ESGOTO PREDIAL, DN 100 X 75 MM, JUNTA ELÁSTICA, FORNECIDO E INSTALADO EM RAMAL DE DESCARGA OU RAMAL DE ESGOTO SANITÁRIO. AF_08/2022</t>
  </si>
  <si>
    <t xml:space="preserve">JUNÇÃO DE REDUÇÃO INVERTIDA, PVC, SÉRIE NORMAL, ESGOTO PREDIAL, DN 100 X 50 MM, JUNTA ELÁSTICA, FORNECIDO E INSTALADO EM PRUMADA DE ESGOTO SANITÁRIO OU VENTILAÇÃO. AF_08/2022</t>
  </si>
  <si>
    <t xml:space="preserve">JUNÇÃO DE REDUÇÃO INVERTIDA, PVC, SÉRIE NORMAL, ESGOTO PREDIAL, DN 100 X 50 MM, JUNTA ELÁSTICA, FORNECIDO E INSTALADO EM RAMAL DE DESCARGA OU RAMAL DE ESGOTO SANITÁRIO. AF_08/2022</t>
  </si>
  <si>
    <t xml:space="preserve">JUNÇÃO DE REDUÇÃO INVERTIDA, PVC, SÉRIE NORMAL, ESGOTO PREDIAL, DN 75 X 50 MM, JUNTA ELÁSTICA, FORNECIDO E INSTALADO EM PRUMADA DE ESGOTO SANITÁRIO OU VENTILAÇÃO. AF_08/2022</t>
  </si>
  <si>
    <t xml:space="preserve">JUNÇÃO DE REDUÇÃO INVERTIDA, PVC, SÉRIE NORMAL, ESGOTO PREDIAL, DN 75 X 50 MM, JUNTA ELÁSTICA, FORNECIDO E INSTALADO EM RAMAL DE DESCARGA OU RAMAL DE ESGOTO SANITÁRIO. AF_08/2022</t>
  </si>
  <si>
    <t xml:space="preserve">JUNÇÃO SIMPLES, PVC, SERIE NORMAL, ESGOTO PREDIAL, DN 100 X 100 MM, JUNTA ELÁSTICA, FORNECIDO E INSTALADO EM PRUMADA DE ESGOTO SANITÁRIO OU VENTILAÇÃO. AF_08/2022</t>
  </si>
  <si>
    <t xml:space="preserve">JUNÇÃO SIMPLES, PVC, SERIE NORMAL, ESGOTO PREDIAL, DN 100 X 100 MM, JUNTA ELÁSTICA, FORNECIDO E INSTALADO EM RAMAL DE DESCARGA OU RAMAL DE ESGOTO SANITÁRIO. AF_08/2022</t>
  </si>
  <si>
    <t xml:space="preserve">JUNÇÃO SIMPLES, PVC, SERIE NORMAL, ESGOTO PREDIAL, DN 100 X 100 MM, JUNTA ELÁSTICA, FORNECIDO E INSTALADO EM SUBCOLETOR AÉREO DE ESGOTO SANITÁRIO. AF_08/2022</t>
  </si>
  <si>
    <t xml:space="preserve">JUNÇÃO SIMPLES, PVC, SERIE NORMAL, ESGOTO PREDIAL, DN 40 MM, JUNTA SOLDÁVEL, FORNECIDO E INSTALADO EM RAMAL DE DESCARGA OU RAMAL DE ESGOTO SANITÁRIO. AF_08/2022</t>
  </si>
  <si>
    <t xml:space="preserve">JUNÇÃO SIMPLES, PVC, SERIE NORMAL, ESGOTO PREDIAL, DN 50 X 50 MM, JUNTA ELÁSTICA, FORNECIDO E INSTALADO EM PRUMADA DE ESGOTO SANITÁRIO OU VENTILAÇÃO. AF_08/2022</t>
  </si>
  <si>
    <t xml:space="preserve">JUNÇÃO SIMPLES, PVC, SERIE NORMAL, ESGOTO PREDIAL, DN 50 X 50 MM, JUNTA ELÁSTICA, FORNECIDO E INSTALADO EM RAMAL DE DESCARGA OU RAMAL DE ESGOTO SANITÁRIO. AF_08/2022</t>
  </si>
  <si>
    <t xml:space="preserve">JUNÇÃO SIMPLES, PVC, SERIE NORMAL, ESGOTO PREDIAL, DN 75 X 75 MM, JUNTA ELÁSTICA, FORNECIDO E INSTALADO EM PRUMADA DE ESGOTO SANITÁRIO OU VENTILAÇÃO. AF_08/2022</t>
  </si>
  <si>
    <t xml:space="preserve">JUNÇÃO SIMPLES, PVC, SERIE NORMAL, ESGOTO PREDIAL, DN 75 X 75 MM, JUNTA ELÁSTICA, FORNECIDO E INSTALADO EM RAMAL DE DESCARGA OU RAMAL DE ESGOTO SANITÁRIO. AF_08/2022</t>
  </si>
  <si>
    <t xml:space="preserve">LUVA DE CORRER, PVC, SERIE NORMAL, ESGOTO PREDIAL, DN 100 MM, JUNTA ELÁSTICA, FORNECIDO E INSTALADO EM PRUMADA DE ESGOTO SANITÁRIO OU VENTILAÇÃO. AF_08/2022</t>
  </si>
  <si>
    <t xml:space="preserve">LUVA DE CORRER, PVC, SERIE NORMAL, ESGOTO PREDIAL, DN 100 MM, JUNTA ELÁSTICA, FORNECIDO E INSTALADO EM RAMAL DE DESCARGA OU RAMAL DE ESGOTO SANITÁRIO. AF_08/2022</t>
  </si>
  <si>
    <t xml:space="preserve">LUVA DE CORRER, PVC, SERIE NORMAL, ESGOTO PREDIAL, DN 100 MM, JUNTA ELÁSTICA, FORNECIDO E INSTALADO EM SUBCOLETOR AÉREO DE ESGOTO SANITÁRIO. AF_08/2022</t>
  </si>
  <si>
    <t xml:space="preserve">LUVA DE CORRER, PVC, SERIE NORMAL, ESGOTO PREDIAL, DN 50 MM, JUNTA ELÁSTICA, FORNECIDO E INSTALADO EM PRUMADA DE ESGOTO SANITÁRIO OU VENTILAÇÃO. AF_08/2022</t>
  </si>
  <si>
    <t xml:space="preserve">LUVA DE CORRER, PVC, SERIE NORMAL, ESGOTO PREDIAL, DN 50 MM, JUNTA ELÁSTICA, FORNECIDO E INSTALADO EM RAMAL DE DESCARGA OU RAMAL DE ESGOTO SANITÁRIO. AF_08/2022</t>
  </si>
  <si>
    <t xml:space="preserve">LUVA DE CORRER, PVC, SERIE NORMAL, ESGOTO PREDIAL, DN 75 MM, JUNTA ELÁSTICA, FORNECIDO E INSTALADO EM PRUMADA DE ESGOTO SANITÁRIO OU VENTILAÇÃO. AF_08/2022</t>
  </si>
  <si>
    <t xml:space="preserve">LUVA DE CORRER, PVC, SERIE NORMAL, ESGOTO PREDIAL, DN 75 MM, JUNTA ELÁSTICA, FORNECIDO E INSTALADO EM RAMAL DE DESCARGA OU RAMAL DE ESGOTO SANITÁRIO. AF_08/2022</t>
  </si>
  <si>
    <t xml:space="preserve">LUVA SIMPLES, PVC, SERIE NORMAL, ESGOTO PREDIAL, DN 100 MM, JUNTA ELÁSTICA, FORNECIDO E INSTALADO EM PRUMADA DE ESGOTO SANITÁRIO OU VENTILAÇÃO. AF_08/2022</t>
  </si>
  <si>
    <t xml:space="preserve">LUVA SIMPLES, PVC, SERIE NORMAL, ESGOTO PREDIAL, DN 100 MM, JUNTA ELÁSTICA, FORNECIDO E INSTALADO EM RAMAL DE DESCARGA OU RAMAL DE ESGOTO SANITÁRIO. AF_08/2022</t>
  </si>
  <si>
    <t xml:space="preserve">LUVA SIMPLES, PVC, SERIE NORMAL, ESGOTO PREDIAL, DN 100 MM, JUNTA ELÁSTICA, FORNECIDO E INSTALADO EM SUBCOLETOR AÉREO DE ESGOTO SANITÁRIO. AF_08/2022</t>
  </si>
  <si>
    <t xml:space="preserve">LUVA SIMPLES, PVC, SERIE NORMAL, ESGOTO PREDIAL, DN 40 MM, JUNTA SOLDÁVEL, FORNECIDO E INSTALADO EM RAMAL DE DESCARGA OU RAMAL DE ESGOTO SANITÁRIO. AF_08/2022</t>
  </si>
  <si>
    <t xml:space="preserve">LUVA SIMPLES, PVC, SERIE NORMAL, ESGOTO PREDIAL, DN 50 MM, JUNTA ELÁSTICA, FORNECIDO E INSTALADO EM PRUMADA DE ESGOTO SANITÁRIO OU VENTILAÇÃO. AF_08/2022</t>
  </si>
  <si>
    <t xml:space="preserve">LUVA SIMPLES, PVC, SERIE NORMAL, ESGOTO PREDIAL, DN 50 MM, JUNTA ELÁSTICA, FORNECIDO E INSTALADO EM RAMAL DE DESCARGA OU RAMAL DE ESGOTO SANITÁRIO. AF_08/2022</t>
  </si>
  <si>
    <t xml:space="preserve">LUVA SIMPLES, PVC, SERIE NORMAL, ESGOTO PREDIAL, DN 75 MM, JUNTA ELÁSTICA, FORNECIDO E INSTALADO EM PRUMADA DE ESGOTO SANITÁRIO OU VENTILAÇÃO. AF_08/2022</t>
  </si>
  <si>
    <t xml:space="preserve">LUVA SIMPLES, PVC, SERIE NORMAL, ESGOTO PREDIAL, DN 75 MM, JUNTA ELÁSTICA, FORNECIDO E INSTALADO EM RAMAL DE DESCARGA OU RAMAL DE ESGOTO SANITÁRIO. AF_08/2022</t>
  </si>
  <si>
    <t xml:space="preserve">LUVA SIMPLES, PVC, SÉRIE NORMAL, ESGOTO PREDIAL, DN 150 MM, JUNTA ELÁSTICA, FORNECIDO E INSTALADO EM SUBCOLETOR AÉREO DE ESGOTO SANITÁRIO. AF_08/2022</t>
  </si>
  <si>
    <t xml:space="preserve">TE, PVC, SERIE NORMAL, ESGOTO PREDIAL, DN 100 X 100 MM, JUNTA ELÁSTICA, FORNECIDO E INSTALADO EM PRUMADA DE ESGOTO SANITÁRIO OU VENTILAÇÃO. AF_08/2022</t>
  </si>
  <si>
    <t xml:space="preserve">TE, PVC, SERIE NORMAL, ESGOTO PREDIAL, DN 100 X 100 MM, JUNTA ELÁSTICA, FORNECIDO E INSTALADO EM RAMAL DE DESCARGA OU RAMAL DE ESGOTO SANITÁRIO. AF_08/2022</t>
  </si>
  <si>
    <t xml:space="preserve">TE, PVC, SERIE NORMAL, ESGOTO PREDIAL, DN 100 X 100 MM, JUNTA ELÁSTICA, FORNECIDO E INSTALADO EM SUBCOLETOR AÉREO DE ESGOTO SANITÁRIO. AF_08/2022</t>
  </si>
  <si>
    <t xml:space="preserve">TE, PVC, SERIE NORMAL, ESGOTO PREDIAL, DN 40 X 40 MM, JUNTA SOLDÁVEL, FORNECIDO E INSTALADO EM RAMAL DE DESCARGA OU RAMAL DE ESGOTO SANITÁRIO. AF_08/2022</t>
  </si>
  <si>
    <t xml:space="preserve">TE, PVC, SERIE NORMAL, ESGOTO PREDIAL, DN 50 X 50 MM, JUNTA ELÁSTICA, FORNECIDO E INSTALADO EM PRUMADA DE ESGOTO SANITÁRIO OU VENTILAÇÃO. AF_08/2022</t>
  </si>
  <si>
    <t xml:space="preserve">TE, PVC, SERIE NORMAL, ESGOTO PREDIAL, DN 50 X 50 MM, JUNTA ELÁSTICA, FORNECIDO E INSTALADO EM RAMAL DE DESCARGA OU RAMAL DE ESGOTO SANITÁRIO. AF_08/2022</t>
  </si>
  <si>
    <t xml:space="preserve">TE, PVC, SERIE NORMAL, ESGOTO PREDIAL, DN 75 X 75 MM, JUNTA ELÁSTICA, FORNECIDO E INSTALADO EM PRUMADA DE ESGOTO SANITÁRIO OU VENTILAÇÃO. AF_08/2022</t>
  </si>
  <si>
    <t xml:space="preserve">TE, PVC, SERIE NORMAL, ESGOTO PREDIAL, DN 75 X 75 MM, JUNTA ELÁSTICA, FORNECIDO E INSTALADO EM RAMAL DE DESCARGA OU RAMAL DE ESGOTO SANITÁRIO. AF_08/2022</t>
  </si>
  <si>
    <t xml:space="preserve">TE, PVC, SÉRIE NORMAL, ESGOTO PREDIAL, DN 100 X 50 MM, JUNTA ELÁSTICA, FORNECIDO E INSTALADO EM PRUMADA DE ESGOTO SANITÁRIO OU VENTILAÇÃO. AF_08/2022</t>
  </si>
  <si>
    <t xml:space="preserve">TE, PVC, SÉRIE NORMAL, ESGOTO PREDIAL, DN 100 X 50 MM, JUNTA ELÁSTICA, FORNECIDO E INSTALADO EM RAMAL DE DESCARGA OU RAMAL DE ESGOTO SANITÁRIO. AF_08/2022</t>
  </si>
  <si>
    <t xml:space="preserve">TE, PVC, SÉRIE NORMAL, ESGOTO PREDIAL, DN 100 X 75 MM, JUNTA ELÁSTICA, FORNECIDO E INSTALADO EM PRUMADA DE ESGOTO SANITÁRIO OU VENTILAÇÃO. AF_08/2022</t>
  </si>
  <si>
    <t xml:space="preserve">TE, PVC, SÉRIE NORMAL, ESGOTO PREDIAL, DN 100 X 75 MM, JUNTA ELÁSTICA, FORNECIDO E INSTALADO EM RAMAL DE DESCARGA OU RAMAL DE ESGOTO SANITÁRIO. AF_08/2022</t>
  </si>
  <si>
    <t xml:space="preserve">TERMINAL DE VENTILAÇÃO, PVC, SÉRIE NORMAL, ESGOTO PREDIAL, DN 100 MM, JUNTA SOLDÁVEL, FORNECIDO E INSTALADO EM PRUMADA DE ESGOTO SANITÁRIO OU VENTILAÇÃO. AF_08/2022</t>
  </si>
  <si>
    <t xml:space="preserve">TERMINAL DE VENTILAÇÃO, PVC, SÉRIE NORMAL, ESGOTO PREDIAL, DN 50 MM, JUNTA SOLDÁVEL, FORNECIDO E INSTALADO EM PRUMADA DE ESGOTO SANITÁRIO OU VENTILAÇÃO. AF_08/2022</t>
  </si>
  <si>
    <t xml:space="preserve">TERMINAL DE VENTILAÇÃO, PVC, SÉRIE NORMAL, ESGOTO PREDIAL, DN 75 MM, JUNTA SOLDÁVEL, FORNECIDO E INSTALADO EM PRUMADA DE ESGOTO SANITÁRIO OU VENTILAÇÃO. AF_08/2022</t>
  </si>
  <si>
    <t xml:space="preserve">TUBO PVC, SERIE NORMAL, ESGOTO PREDIAL, DN 100 MM, FORNECIDO E INSTALADO EM PRUMADA DE ESGOTO SANITÁRIO OU VENTILAÇÃO. AF_08/2022</t>
  </si>
  <si>
    <t xml:space="preserve">TUBO PVC, SERIE NORMAL, ESGOTO PREDIAL, DN 100 MM, FORNECIDO E INSTALADO EM RAMAL DE DESCARGA OU RAMAL DE ESGOTO SANITÁRIO. AF_08/2022</t>
  </si>
  <si>
    <t xml:space="preserve">TUBO PVC, SERIE NORMAL, ESGOTO PREDIAL, DN 100 MM, FORNECIDO E INSTALADO EM SUBCOLETOR AÉREO DE ESGOTO SANITÁRIO. AF_08/2022</t>
  </si>
  <si>
    <t xml:space="preserve">TUBO PVC, SERIE NORMAL, ESGOTO PREDIAL, DN 150 MM, FORNECIDO E INSTALADO EM SUBCOLETOR AÉREO DE ESGOTO SANITÁRIO. AF_08/2022</t>
  </si>
  <si>
    <t xml:space="preserve">TUBO PVC, SERIE NORMAL, ESGOTO PREDIAL, DN 40 MM, FORNECIDO E INSTALADO EM RAMAL DE DESCARGA OU RAMAL DE ESGOTO SANITÁRIO. AF_08/2022</t>
  </si>
  <si>
    <t xml:space="preserve">TUBO PVC, SERIE NORMAL, ESGOTO PREDIAL, DN 50 MM, FORNECIDO E INSTALADO EM PRUMADA DE ESGOTO SANITÁRIO OU VENTILAÇÃO. AF_08/2022</t>
  </si>
  <si>
    <t xml:space="preserve">TUBO PVC, SERIE NORMAL, ESGOTO PREDIAL, DN 50 MM, FORNECIDO E INSTALADO EM RAMAL DE DESCARGA OU RAMAL DE ESGOTO SANITÁRIO. AF_08/2022</t>
  </si>
  <si>
    <t xml:space="preserve">TUBO PVC, SERIE NORMAL, ESGOTO PREDIAL, DN 75 MM, FORNECIDO E INSTALADO EM PRUMADA DE ESGOTO SANITÁRIO OU VENTILAÇÃO. AF_08/2022</t>
  </si>
  <si>
    <t xml:space="preserve">TUBO PVC, SERIE NORMAL, ESGOTO PREDIAL, DN 75 MM, FORNECIDO E INSTALADO EM RAMAL DE DESCARGA OU RAMAL DE ESGOTO SANITÁRIO. AF_08/2022</t>
  </si>
  <si>
    <t xml:space="preserve">ADAPTADOR CURTO COM BOLSA E ROSCA PARA REGISTRO, PVC, SOLDÁVEL, DN 20MM X 1/2, INSTALADO EM RAMAL OU SUB-RAMAL DE ÁGUA - FORNECIMENTO E INSTALAÇÃO. AF_06/2022</t>
  </si>
  <si>
    <t xml:space="preserve">ADAPTADOR CURTO COM BOLSA E ROSCA PARA REGISTRO, PVC, SOLDÁVEL, DN 25MM X 3/4, INSTALADO EM RAMAL DE DISTRIBUIÇÃO DE ÁGUA - FORNECIMENTO E INSTALAÇÃO. AF_06/2022</t>
  </si>
  <si>
    <t xml:space="preserve">ADAPTADOR CURTO COM BOLSA E ROSCA PARA REGISTRO, PVC, SOLDÁVEL, DN 25MM X 3/4, INSTALADO EM RAMAL OU SUB-RAMAL DE ÁGUA - FORNECIMENTO E INSTALAÇÃO. AF_06/2022</t>
  </si>
  <si>
    <t xml:space="preserve">ADAPTADOR CURTO COM BOLSA E ROSCA PARA REGISTRO, PVC, SOLDÁVEL, DN 32MM X 1, INSTALADO EM PRUMADA DE ÁGUA - FORNECIMENTO E INSTALAÇÃO. AF_06/2022</t>
  </si>
  <si>
    <t xml:space="preserve">ADAPTADOR CURTO COM BOLSA E ROSCA PARA REGISTRO, PVC, SOLDÁVEL, DN 32MM X 1, INSTALADO EM RAMAL DE DISTRIBUIÇÃO DE ÁGUA - FORNECIMENTO E INSTALAÇÃO. AF_06/2022</t>
  </si>
  <si>
    <t xml:space="preserve">ADAPTADOR CURTO COM BOLSA E ROSCA PARA REGISTRO, PVC, SOLDÁVEL, DN 32MM X 1, INSTALADO EM RAMAL OU SUB-RAMAL DE ÁGUA - FORNECIMENTO E INSTALAÇÃO. AF_06/2022</t>
  </si>
  <si>
    <t xml:space="preserve">ADAPTADOR CURTO COM BOLSA E ROSCA PARA REGISTRO, PVC, SOLDÁVEL, DN 40MM X 1.1/2", INSTALADO EM RAMAL DE DISTRIBUIÇÃO DE ÁGUA - FORNECIMENTO E INSTALAÇÃO. AF_06/2022</t>
  </si>
  <si>
    <t xml:space="preserve">ADAPTADOR CURTO COM BOLSA E ROSCA PARA REGISTRO, PVC, SOLDÁVEL, DN 40MM X 1.1/2, INSTALADO EM PRUMADA DE ÁGUA - FORNECIMENTO E INSTALAÇÃO. AF_06/2022</t>
  </si>
  <si>
    <t xml:space="preserve">ADAPTADOR CURTO COM BOLSA E ROSCA PARA REGISTRO, PVC, SOLDÁVEL, DN 40MM X 1.1/4", INSTALADO EM RAMAL DE DISTRIBUIÇÃO DE ÁGUA - FORNECIMENTO E INSTALAÇÃO. AF_06/2022</t>
  </si>
  <si>
    <t xml:space="preserve">ADAPTADOR CURTO COM BOLSA E ROSCA PARA REGISTRO, PVC, SOLDÁVEL, DN 40MM X 1.1/4, INSTALADO EM PRUMADA DE ÁGUA - FORNECIMENTO E INSTALAÇÃO. AF_06/2022</t>
  </si>
  <si>
    <t xml:space="preserve">ADAPTADOR CURTO COM BOLSA E ROSCA PARA REGISTRO, PVC, SOLDÁVEL, DN 50MM X 1.1/2", INSTALADO EM RAMAL DE DISTRIBUIÇÃO DE ÁGUA - FORNECIMENTO E INSTALAÇÃO. AF_06/2022</t>
  </si>
  <si>
    <t xml:space="preserve">ADAPTADOR CURTO COM BOLSA E ROSCA PARA REGISTRO, PVC, SOLDÁVEL, DN 50MM X 1.1/2, INSTALADO EM PRUMADA DE ÁGUA - FORNECIMENTO E INSTALAÇÃO. AF_06/2022</t>
  </si>
  <si>
    <t xml:space="preserve">ADAPTADOR CURTO COM BOLSA E ROSCA PARA REGISTRO, PVC, SOLDÁVEL, DN 50MM X 1.1/4", INSTALADO EM RAMAL DE DISTRIBUIÇÃO DE ÁGUA - FORNECIMENTO E INSTALAÇÃO. AF_06/2022</t>
  </si>
  <si>
    <t xml:space="preserve">ADAPTADOR CURTO COM BOLSA E ROSCA PARA REGISTRO, PVC, SOLDÁVEL, DN 50MM X 1.1/4, INSTALADO EM PRUMADA DE ÁGUA - FORNECIMENTO E INSTALAÇÃO. AF_06/2022</t>
  </si>
  <si>
    <t xml:space="preserve">ADAPTADOR CURTO COM BOLSA E ROSCA PARA REGISTRO, PVC, SOLDÁVEL, DN 60MM X 2, INSTALADO EM PRUMADA DE ÁGUA - FORNECIMENTO E INSTALAÇÃO. AF_06/2022</t>
  </si>
  <si>
    <t xml:space="preserve">ADAPTADOR CURTO COM BOLSA E ROSCA PARA REGISTRO, PVC, SOLDÁVEL, DN 75MM X 2.1/2", INSTALADO EM PRUMADA DE ÁGUA - FORNECIMENTO E INSTALAÇÃO. AF_12/2014</t>
  </si>
  <si>
    <t xml:space="preserve">ADAPTADOR CURTO COM BOLSA E ROSCA PARA REGISTRO, PVC, SOLDÁVEL, DN 85MM X 3, INSTALADO EM PRUMADA DE ÁGUA - FORNECIMENTO E INSTALAÇÃO. AF_06/2022</t>
  </si>
  <si>
    <t xml:space="preserve">BUCHA DE REDUÇÃO, CURTA, PVC, SOLDÁVEL, DN 25 X 20 MM, INSTALADO EM RAMAL DE DISTRIBUIÇÃO DE ÁGUA - FORNECIMENTO E INSTALAÇÃO. AF_06/2022</t>
  </si>
  <si>
    <t xml:space="preserve">BUCHA DE REDUÇÃO, CURTA, PVC, SOLDÁVEL, DN 25 X 20 MM, INSTALADO EM RAMAL OU SUB-RAMAL DE ÁGUA - FORNECIMENTO E INSTALAÇÃO. AF_06/2022</t>
  </si>
  <si>
    <t xml:space="preserve">BUCHA DE REDUÇÃO, CURTA, PVC, SOLDÁVEL, DN 32 X 25 MM, INSTALADO EM PRUMADA DE ÁGUA - FORNECIMENTO E INSTALAÇÃO. AF_06/2022</t>
  </si>
  <si>
    <t xml:space="preserve">BUCHA DE REDUÇÃO, CURTA, PVC, SOLDÁVEL, DN 32 X 25 MM, INSTALADO EM RAMAL DE DISTRIBUIÇÃO DE ÁGUA - FORNECIMENTO E INSTALAÇÃO. AF_06/2022</t>
  </si>
  <si>
    <t xml:space="preserve">BUCHA DE REDUÇÃO, CURTA, PVC, SOLDÁVEL, DN 32 X 25 MM, INSTALADO EM RAMAL OU SUB-RAMAL DE ÁGUA - FORNECIMENTO E INSTALAÇÃO. AF_06/2022</t>
  </si>
  <si>
    <t xml:space="preserve">BUCHA DE REDUÇÃO, CURTA, PVC, SOLDÁVEL, DN 50 X 40 MM, INSTALADO EM PRUMADA DE ÁGUA - FORNECIMENTO E INSTALAÇÃO. AF_06/2022</t>
  </si>
  <si>
    <t xml:space="preserve">BUCHA DE REDUÇÃO, CURTA, PVC, SOLDÁVEL, DN 50 X 40 MM, INSTALADO EM RAMAL DE DISTRIBUIÇÃO DE ÁGUA - FORNECIMENTO E INSTALAÇÃO. AF_06/2022</t>
  </si>
  <si>
    <t xml:space="preserve">BUCHA DE REDUÇÃO, CURTA, PVC, SOLDÁVEL, DN 60 X 50 MM, INSTALADO EM PRUMADA DE ÁGUA - FORNECIMENTO E INSTALAÇÃO. AF_06/2022</t>
  </si>
  <si>
    <t xml:space="preserve">BUCHA DE REDUÇÃO, LONGA, PVC, SOLDÁVEL, DN 32 X 20 MM, INSTALADO EM PRUMADA DE ÁGUA - FORNECIMENTO E INSTALAÇÃO. AF_06/2022</t>
  </si>
  <si>
    <t xml:space="preserve">BUCHA DE REDUÇÃO, LONGA, PVC, SOLDÁVEL, DN 32 X 20 MM, INSTALADO EM RAMAL DE DISTRIBUIÇÃO DE ÁGUA - FORNECIMENTO E INSTALAÇÃO. AF_06/2022</t>
  </si>
  <si>
    <t xml:space="preserve">BUCHA DE REDUÇÃO, LONGA, PVC, SOLDÁVEL, DN 32 X 20 MM, INSTALADO EM RAMAL OU SUB-RAMAL DE ÁGUA - FORNECIMENTO E INSTALAÇÃO. AF_06/2022</t>
  </si>
  <si>
    <t xml:space="preserve">BUCHA DE REDUÇÃO, LONGA, PVC, SOLDÁVEL, DN 40 X 25 MM, INSTALADO EM PRUMADA DE ÁGUA - FORNECIMENTO E INSTALAÇÃO. AF_06/2022</t>
  </si>
  <si>
    <t xml:space="preserve">BUCHA DE REDUÇÃO, LONGA, PVC, SOLDÁVEL, DN 40 X 25 MM, INSTALADO EM RAMAL DE DISTRIBUIÇÃO DE ÁGUA - FORNECIMENTO E INSTALAÇÃO. AF_06/2022</t>
  </si>
  <si>
    <t xml:space="preserve">BUCHA DE REDUÇÃO, LONGA, PVC, SOLDÁVEL, DN 50 X 25 MM, INSTALADO EM PRUMADA DE ÁGUA - FORNECIMENTO E INSTALAÇÃO. AF_06/2022</t>
  </si>
  <si>
    <t xml:space="preserve">BUCHA DE REDUÇÃO, LONGA, PVC, SOLDÁVEL, DN 50 X 25 MM, INSTALADO EM RAMAL DE DISTRIBUIÇÃO DE ÁGUA - FORNECIMENTO E INSTALAÇÃO. AF_06/2022</t>
  </si>
  <si>
    <t xml:space="preserve">BUCHA DE REDUÇÃO, LONGA, PVC, SOLDÁVEL, DN 50 X 32 MM, INSTALADO EM PRUMADA DE ÁGUA - FORNECIMENTO E INSTALAÇÃO. AF_06/2022</t>
  </si>
  <si>
    <t xml:space="preserve">BUCHA DE REDUÇÃO, LONGA, PVC, SOLDÁVEL, DN 50 X 32 MM, INSTALADO EM RAMAL DE DISTRIBUIÇÃO DE ÁGUA - FORNECIMENTO E INSTALAÇÃO. AF_06/2022</t>
  </si>
  <si>
    <t xml:space="preserve">BUCHA DE REDUÇÃO, LONGA, PVC, SOLDÁVEL, DN 60 X 25 MM, INSTALADO EM PRUMADA DE ÁGUA - FORNECIMENTO E INSTALAÇÃO. AF_06/2022</t>
  </si>
  <si>
    <t xml:space="preserve">BUCHA DE REDUÇÃO, LONGA, PVC, SOLDÁVEL, DN 60 X 32 MM, INSTALADO EM PRUMADA DE ÁGUA - FORNECIMENTO E INSTALAÇÃO. AF_06/2022</t>
  </si>
  <si>
    <t xml:space="preserve">BUCHA DE REDUÇÃO, LONGA, PVC, SOLDÁVEL, DN 60 X 50 MM, INSTALADO EM PRUMADA DE ÁGUA - FORNECIMENTO E INSTALAÇÃO. AF_06/2022</t>
  </si>
  <si>
    <t xml:space="preserve">BUCHA DE REDUÇÃO, LONGA, PVC, SOLDÁVEL, DN 75 X 50 MM, INSTALADO EM PRUMADA DE ÁGUA - FORNECIMENTO E INSTALAÇÃO. AF_06/2022</t>
  </si>
  <si>
    <t xml:space="preserve">BUCHA DE REDUÇÃO, PVC, SOLDÁVEL, DN 40MM X 32MM, INSTALADO EM RAMAL DE DISTRIBUIÇÃO DE ÁGUA - FORNECIMENTO E INSTALAÇÃO. AF_06/2022</t>
  </si>
  <si>
    <t xml:space="preserve">CURVA 45 GRAUS, PVC, SOLDÁVEL, DN 20MM, INSTALADO EM RAMAL DE DISTRIBUIÇÃO DE ÁGUA - FORNECIMENTO E INSTALAÇÃO. AF_06/2022</t>
  </si>
  <si>
    <t xml:space="preserve">CURVA 45 GRAUS, PVC, SOLDÁVEL, DN 20MM, INSTALADO EM RAMAL OU SUB-RAMAL DE ÁGUA - FORNECIMENTO E INSTALAÇÃO. AF_06/2022</t>
  </si>
  <si>
    <t xml:space="preserve">CURVA 45 GRAUS, PVC, SOLDÁVEL, DN 25MM, INSTALADO EM PRUMADA DE ÁGUA - FORNECIMENTO E INSTALAÇÃO. AF_06/2022</t>
  </si>
  <si>
    <t xml:space="preserve">CURVA 45 GRAUS, PVC, SOLDÁVEL, DN 25MM, INSTALADO EM RAMAL DE DISTRIBUIÇÃO DE ÁGUA - FORNECIMENTO E INSTALAÇÃO. AF_06/2022</t>
  </si>
  <si>
    <t xml:space="preserve">CURVA 45 GRAUS, PVC, SOLDÁVEL, DN 25MM, INSTALADO EM RAMAL OU SUB-RAMAL DE ÁGUA - FORNECIMENTO E INSTALAÇÃO. AF_06/2022</t>
  </si>
  <si>
    <t xml:space="preserve">CURVA 45 GRAUS, PVC, SOLDÁVEL, DN 32MM, INSTALADO EM PRUMADA DE ÁGUA - FORNECIMENTO E INSTALAÇÃO. AF_06/2022</t>
  </si>
  <si>
    <t xml:space="preserve">CURVA 45 GRAUS, PVC, SOLDÁVEL, DN 32MM, INSTALADO EM RAMAL DE DISTRIBUIÇÃO DE ÁGUA - FORNECIMENTO E INSTALAÇÃO. AF_06/2022</t>
  </si>
  <si>
    <t xml:space="preserve">CURVA 45 GRAUS, PVC, SOLDÁVEL, DN 32MM, INSTALADO EM RAMAL OU SUB-RAMAL DE ÁGUA - FORNECIMENTO E INSTALAÇÃO. AF_06/2022</t>
  </si>
  <si>
    <t xml:space="preserve">CURVA 45 GRAUS, PVC, SOLDÁVEL, DN 40MM, INSTALADO EM PRUMADA DE ÁGUA - FORNECIMENTO E INSTALAÇÃO. AF_06/2022</t>
  </si>
  <si>
    <t xml:space="preserve">CURVA 45 GRAUS, PVC, SOLDÁVEL, DN 40MM, INSTALADO EM RAMAL DE DISTRIBUIÇÃO DE ÁGUA - FORNECIMENTO E INSTALAÇÃO. AF_06/2022</t>
  </si>
  <si>
    <t xml:space="preserve">CURVA 45 GRAUS, PVC, SOLDÁVEL, DN 50MM, INSTALADO EM PRUMADA DE ÁGUA - FORNECIMENTO E INSTALAÇÃO. AF_06/2022</t>
  </si>
  <si>
    <t xml:space="preserve">CURVA 45 GRAUS, PVC, SOLDÁVEL, DN 50MM, INSTALADO EM RAMAL DE DISTRIBUIÇÃO DE ÁGUA - FORNECIMENTO E INSTALAÇÃO. AF_06/2022</t>
  </si>
  <si>
    <t xml:space="preserve">CURVA 45 GRAUS, PVC, SOLDÁVEL, DN 60MM, INSTALADO EM PRUMADA DE ÁGUA - FORNECIMENTO E INSTALAÇÃO. AF_06/2022</t>
  </si>
  <si>
    <t xml:space="preserve">CURVA 45 GRAUS, PVC, SOLDÁVEL, DN 75MM, INSTALADO EM PRUMADA DE ÁGUA - FORNECIMENTO E INSTALAÇÃO. AF_06/2022</t>
  </si>
  <si>
    <t xml:space="preserve">CURVA 45 GRAUS, PVC, SOLDÁVEL, DN 85MM, INSTALADO EM PRUMADA DE ÁGUA - FORNECIMENTO E INSTALAÇÃO. AF_06/2022</t>
  </si>
  <si>
    <t xml:space="preserve">CURVA 90 GRAUS, PVC, SOLDÁVEL, DN 20MM, INSTALADO EM RAMAL DE DISTRIBUIÇÃO DE ÁGUA - FORNECIMENTO E INSTALAÇÃO. AF_06/2022</t>
  </si>
  <si>
    <t xml:space="preserve">CURVA 90 GRAUS, PVC, SOLDÁVEL, DN 20MM, INSTALADO EM RAMAL OU SUB-RAMAL DE ÁGUA - FORNECIMENTO E INSTALAÇÃO. AF_06/2022</t>
  </si>
  <si>
    <t xml:space="preserve">CURVA 90 GRAUS, PVC, SOLDÁVEL, DN 25MM, INSTALADO EM PRUMADA DE ÁGUA - FORNECIMENTO E INSTALAÇÃO. AF_06/2022</t>
  </si>
  <si>
    <t xml:space="preserve">CURVA 90 GRAUS, PVC, SOLDÁVEL, DN 25MM, INSTALADO EM RAMAL DE DISTRIBUIÇÃO DE ÁGUA - FORNECIMENTO E INSTALAÇÃO. AF_06/2022</t>
  </si>
  <si>
    <t xml:space="preserve">CURVA 90 GRAUS, PVC, SOLDÁVEL, DN 25MM, INSTALADO EM RAMAL OU SUB-RAMAL DE ÁGUA - FORNECIMENTO E INSTALAÇÃO. AF_06/2022</t>
  </si>
  <si>
    <t xml:space="preserve">CURVA 90 GRAUS, PVC, SOLDÁVEL, DN 32MM, INSTALADO EM PRUMADA DE ÁGUA - FORNECIMENTO E INSTALAÇÃO. AF_06/2022</t>
  </si>
  <si>
    <t xml:space="preserve">CURVA 90 GRAUS, PVC, SOLDÁVEL, DN 32MM, INSTALADO EM RAMAL DE DISTRIBUIÇÃO DE ÁGUA - FORNECIMENTO E INSTALAÇÃO. AF_06/2022</t>
  </si>
  <si>
    <t xml:space="preserve">CURVA 90 GRAUS, PVC, SOLDÁVEL, DN 32MM, INSTALADO EM RAMAL OU SUB-RAMAL DE ÁGUA - FORNECIMENTO E INSTALAÇÃO. AF_06/2022</t>
  </si>
  <si>
    <t xml:space="preserve">CURVA 90 GRAUS, PVC, SOLDÁVEL, DN 40MM, INSTALADO EM PRUMADA DE ÁGUA - FORNECIMENTO E INSTALAÇÃO. AF_06/2022</t>
  </si>
  <si>
    <t xml:space="preserve">CURVA 90 GRAUS, PVC, SOLDÁVEL, DN 40MM, INSTALADO EM RAMAL DE DISTRIBUIÇÃO DE ÁGUA - FORNECIMENTO E INSTALAÇÃO. AF_06/2022</t>
  </si>
  <si>
    <t xml:space="preserve">CURVA 90 GRAUS, PVC, SOLDÁVEL, DN 50MM, INSTALADO EM PRUMADA DE ÁGUA - FORNECIMENTO E INSTALAÇÃO. AF_06/2022</t>
  </si>
  <si>
    <t xml:space="preserve">CURVA 90 GRAUS, PVC, SOLDÁVEL, DN 50MM, INSTALADO EM RAMAL DE DISTRIBUIÇÃO DE ÁGUA - FORNECIMENTO E INSTALAÇÃO. AF_06/2022</t>
  </si>
  <si>
    <t xml:space="preserve">CURVA 90 GRAUS, PVC, SOLDÁVEL, DN 60MM, INSTALADO EM PRUMADA DE ÁGUA - FORNECIMENTO E INSTALAÇÃO. AF_06/2022</t>
  </si>
  <si>
    <t xml:space="preserve">CURVA 90 GRAUS, PVC, SOLDÁVEL, DN 75MM, INSTALADO EM PRUMADA DE ÁGUA - FORNECIMENTO E INSTALAÇÃO. AF_06/2022</t>
  </si>
  <si>
    <t xml:space="preserve">CURVA 90 GRAUS, PVC, SOLDÁVEL, DN 85MM, INSTALADO EM PRUMADA DE ÁGUA - FORNECIMENTO E INSTALAÇÃO. AF_06/2022</t>
  </si>
  <si>
    <t xml:space="preserve">CURVA DE TRANSPOSIÇÃO, PVC, SOLDÁVEL, DN 20MM, INSTALADO EM RAMAL DE DISTRIBUIÇÃO DE ÁGUA FORNECIMENTO E INSTALAÇÃO. AF_06/2022</t>
  </si>
  <si>
    <t xml:space="preserve">CURVA DE TRANSPOSIÇÃO, PVC, SOLDÁVEL, DN 20MM, INSTALADO EM RAMAL OU SUB-RAMAL DE ÁGUA - FORNECIMENTO E INSTALAÇÃO. AF_06/2022</t>
  </si>
  <si>
    <t xml:space="preserve">CURVA DE TRANSPOSIÇÃO, PVC, SOLDÁVEL, DN 25MM, INSTALADO EM PRUMADA DE ÁGUA - FORNECIMENTO E INSTALAÇÃO. AF_06/2022</t>
  </si>
  <si>
    <t xml:space="preserve">CURVA DE TRANSPOSIÇÃO, PVC, SOLDÁVEL, DN 25MM, INSTALADO EM RAMAL DE DISTRIBUIÇÃO DE ÁGUA FORNECIMENTO E INSTALAÇÃO. AF_06/2022</t>
  </si>
  <si>
    <t xml:space="preserve">CURVA DE TRANSPOSIÇÃO, PVC, SOLDÁVEL, DN 25MM, INSTALADO EM RAMAL OU SUB-RAMAL DE ÁGUA FORNECIMENTO E INSTALAÇÃO. AF_06/2022</t>
  </si>
  <si>
    <t xml:space="preserve">CURVA DE TRANSPOSIÇÃO, PVC, SOLDÁVEL, DN 32MM, INSTALADO EM PRUMADA DE ÁGUA FORNECIMENTO E INSTALAÇÃO. AF_06/2022</t>
  </si>
  <si>
    <t xml:space="preserve">CURVA DE TRANSPOSIÇÃO, PVC, SOLDÁVEL, DN 32MM, INSTALADO EM RAMAL DE DISTRIBUIÇÃO DE ÁGUA FORNECIMENTO E INSTALAÇÃO. AF_06/2022</t>
  </si>
  <si>
    <t xml:space="preserve">CURVA DE TRANSPOSIÇÃO, PVC, SOLDÁVEL, DN 32MM, INSTALADO EM RAMAL OU SUB-RAMAL DE ÁGUA FORNECIMENTO E INSTALAÇÃO. AF_06/2022</t>
  </si>
  <si>
    <t xml:space="preserve">JOELHO 45 GRAUS, PVC, SOLDÁVEL, DN 20MM, INSTALADO EM RAMAL DE DISTRIBUIÇÃO DE ÁGUA - FORNECIMENTO E INSTALAÇÃO. AF_06/2022</t>
  </si>
  <si>
    <t xml:space="preserve">JOELHO 45 GRAUS, PVC, SOLDÁVEL, DN 20MM, INSTALADO EM RAMAL OU SUB-RAMAL DE ÁGUA - FORNECIMENTO E INSTALAÇÃO. AF_06/2022</t>
  </si>
  <si>
    <t xml:space="preserve">JOELHO 45 GRAUS, PVC, SOLDÁVEL, DN 25MM, INSTALADO EM PRUMADA DE ÁGUA - FORNECIMENTO E INSTALAÇÃO. AF_06/2022</t>
  </si>
  <si>
    <t xml:space="preserve">JOELHO 45 GRAUS, PVC, SOLDÁVEL, DN 25MM, INSTALADO EM RAMAL DE DISTRIBUIÇÃO DE ÁGUA - FORNECIMENTO E INSTALAÇÃO. AF_06/2022</t>
  </si>
  <si>
    <t xml:space="preserve">JOELHO 45 GRAUS, PVC, SOLDÁVEL, DN 25MM, INSTALADO EM RAMAL OU SUB-RAMAL DE ÁGUA - FORNECIMENTO E INSTALAÇÃO. AF_06/2022</t>
  </si>
  <si>
    <t xml:space="preserve">JOELHO 45 GRAUS, PVC, SOLDÁVEL, DN 32MM, INSTALADO EM PRUMADA DE ÁGUA - FORNECIMENTO E INSTALAÇÃO. AF_06/2022</t>
  </si>
  <si>
    <t xml:space="preserve">JOELHO 45 GRAUS, PVC, SOLDÁVEL, DN 32MM, INSTALADO EM RAMAL DE DISTRIBUIÇÃO DE ÁGUA - FORNECIMENTO E INSTALAÇÃO. AF_06/2022</t>
  </si>
  <si>
    <t xml:space="preserve">JOELHO 45 GRAUS, PVC, SOLDÁVEL, DN 32MM, INSTALADO EM RAMAL OU SUB-RAMAL DE ÁGUA - FORNECIMENTO E INSTALAÇÃO. AF_06/2022</t>
  </si>
  <si>
    <t xml:space="preserve">JOELHO 45 GRAUS, PVC, SOLDÁVEL, DN 40MM, INSTALADO EM PRUMADA DE ÁGUA - FORNECIMENTO E INSTALAÇÃO. AF_06/2022</t>
  </si>
  <si>
    <t xml:space="preserve">JOELHO 45 GRAUS, PVC, SOLDÁVEL, DN 40MM, INSTALADO EM RAMAL DE DISTRIBUIÇÃO DE ÁGUA - FORNECIMENTO E INSTALAÇÃO. AF_06/2022</t>
  </si>
  <si>
    <t xml:space="preserve">JOELHO 45 GRAUS, PVC, SOLDÁVEL, DN 50MM, INSTALADO EM PRUMADA DE ÁGUA - FORNECIMENTO E INSTALAÇÃO. AF_06/2022</t>
  </si>
  <si>
    <t xml:space="preserve">JOELHO 45 GRAUS, PVC, SOLDÁVEL, DN 50MM, INSTALADO EM RAMAL DE DISTRIBUIÇÃO DE ÁGUA - FORNECIMENTO E INSTALAÇÃO. AF_06/2022</t>
  </si>
  <si>
    <t xml:space="preserve">JOELHO 45 GRAUS, PVC, SOLDÁVEL, DN 60MM, INSTALADO EM PRUMADA DE ÁGUA - FORNECIMENTO E INSTALAÇÃO. AF_06/2022</t>
  </si>
  <si>
    <t xml:space="preserve">JOELHO 45 GRAUS, PVC, SOLDÁVEL, DN 75MM, INSTALADO EM PRUMADA DE ÁGUA - FORNECIMENTO E INSTALAÇÃO. AF_06/2022</t>
  </si>
  <si>
    <t xml:space="preserve">JOELHO 45 GRAUS, PVC, SOLDÁVEL, DN 85MM, INSTALADO EM PRUMADA DE ÁGUA - FORNECIMENTO E INSTALAÇÃO. AF_06/2022</t>
  </si>
  <si>
    <t xml:space="preserve">JOELHO 90 GRAUS COM BUCHA DE LATÃO, PVC, SOLDÁVEL, DN 25MM, X 1/2 INSTALADO EM RAMAL OU SUB-RAMAL DE ÁGUA - FORNECIMENTO E INSTALAÇÃO. AF_06/2022</t>
  </si>
  <si>
    <t xml:space="preserve">JOELHO 90 GRAUS COM BUCHA DE LATÃO, PVC, SOLDÁVEL, DN 25MM, X 3/4 INSTALADO EM RAMAL OU SUB-RAMAL DE ÁGUA - FORNECIMENTO E INSTALAÇÃO. AF_06/2022</t>
  </si>
  <si>
    <t xml:space="preserve">JOELHO 90 GRAUS, PVC, SOLDÁVEL, DN 20MM, INSTALADO EM RAMAL DE DISTRIBUIÇÃO DE ÁGUA - FORNECIMENTO E INSTALAÇÃO. AF_06/2022</t>
  </si>
  <si>
    <t xml:space="preserve">JOELHO 90 GRAUS, PVC, SOLDÁVEL, DN 20MM, INSTALADO EM RAMAL OU SUB-RAMAL DE ÁGUA - FORNECIMENTO E INSTALAÇÃO. AF_06/2022</t>
  </si>
  <si>
    <t xml:space="preserve">JOELHO 90 GRAUS, PVC, SOLDÁVEL, DN 25MM, INSTALADO EM PRUMADA DE ÁGUA - FORNECIMENTO E INSTALAÇÃO. AF_06/2022</t>
  </si>
  <si>
    <t xml:space="preserve">JOELHO 90 GRAUS, PVC, SOLDÁVEL, DN 25MM, INSTALADO EM RAMAL DE DISTRIBUIÇÃO DE ÁGUA - FORNECIMENTO E INSTALAÇÃO. AF_06/2022</t>
  </si>
  <si>
    <t xml:space="preserve">JOELHO 90 GRAUS, PVC, SOLDÁVEL, DN 25MM, INSTALADO EM RAMAL OU SUB-RAMAL DE ÁGUA - FORNECIMENTO E INSTALAÇÃO. AF_06/2022</t>
  </si>
  <si>
    <t xml:space="preserve">JOELHO 90 GRAUS, PVC, SOLDÁVEL, DN 25MM, X 3/4 INSTALADO EM RAMAL DE DISTRIBUIÇÃO DE ÁGUA - FORNECIMENTO E INSTALAÇÃO. AF_06/2022</t>
  </si>
  <si>
    <t xml:space="preserve">JOELHO 90 GRAUS, PVC, SOLDÁVEL, DN 32MM, INSTALADO EM PRUMADA DE ÁGUA - FORNECIMENTO E INSTALAÇÃO. AF_06/2022</t>
  </si>
  <si>
    <t xml:space="preserve">JOELHO 90 GRAUS, PVC, SOLDÁVEL, DN 32MM, INSTALADO EM RAMAL DE DISTRIBUIÇÃO DE ÁGUA - FORNECIMENTO E INSTALAÇÃO. AF_06/2022</t>
  </si>
  <si>
    <t xml:space="preserve">JOELHO 90 GRAUS, PVC, SOLDÁVEL, DN 32MM, INSTALADO EM RAMAL OU SUB-RAMAL DE ÁGUA - FORNECIMENTO E INSTALAÇÃO. AF_06/2022</t>
  </si>
  <si>
    <t xml:space="preserve">JOELHO 90 GRAUS, PVC, SOLDÁVEL, DN 40MM, INSTALADO EM PRUMADA DE ÁGUA - FORNECIMENTO E INSTALAÇÃO. AF_06/2022</t>
  </si>
  <si>
    <t xml:space="preserve">JOELHO 90 GRAUS, PVC, SOLDÁVEL, DN 40MM, INSTALADO EM RAMAL DE DISTRIBUIÇÃO DE ÁGUA - FORNECIMENTO E INSTALAÇÃO. AF_06/2022</t>
  </si>
  <si>
    <t xml:space="preserve">JOELHO 90 GRAUS, PVC, SOLDÁVEL, DN 50MM, INSTALADO EM PRUMADA DE ÁGUA - FORNECIMENTO E INSTALAÇÃO. AF_06/2022</t>
  </si>
  <si>
    <t xml:space="preserve">JOELHO 90 GRAUS, PVC, SOLDÁVEL, DN 50MM, INSTALADO EM RAMAL DE DISTRIBUIÇÃO DE ÁGUA - FORNECIMENTO E INSTALAÇÃO. AF_06/2022</t>
  </si>
  <si>
    <t xml:space="preserve">JOELHO 90 GRAUS, PVC, SOLDÁVEL, DN 60MM, INSTALADO EM PRUMADA DE ÁGUA - FORNECIMENTO E INSTALAÇÃO. AF_06/2022</t>
  </si>
  <si>
    <t xml:space="preserve">JOELHO 90 GRAUS, PVC, SOLDÁVEL, DN 75MM, INSTALADO EM PRUMADA DE ÁGUA - FORNECIMENTO E INSTALAÇÃO. AF_06/2022</t>
  </si>
  <si>
    <t xml:space="preserve">JOELHO 90 GRAUS, PVC, SOLDÁVEL, DN 85MM, INSTALADO EM PRUMADA DE ÁGUA - FORNECIMENTO E INSTALAÇÃO. AF_06/2022</t>
  </si>
  <si>
    <t xml:space="preserve">JOELHO DE REDUÇÃO, 90 GRAUS, PVC, SOLDÁVEL, DN 25 MM X 20 MM, INSTALADO EM RAMAL DE DISTRIBUIÇÃO DE ÁGUA - FORNECIMENTO E INSTALAÇÃO. AF_06/2022</t>
  </si>
  <si>
    <t xml:space="preserve">JOELHO DE REDUÇÃO, 90 GRAUS, PVC, SOLDÁVEL, DN 25 MM X 20 MM, INSTALADO EM RAMAL OU SUB-RAMAL DE ÁGUA - FORNECIMENTO E INSTALAÇÃO. AF_06/2022</t>
  </si>
  <si>
    <t xml:space="preserve">JOELHO DE REDUÇÃO, 90 GRAUS, PVC, SOLDÁVEL, DN 32 MM X 25 MM, INSTALADO EM PRUMADA DE ÁGUA - FORNECIMENTO E INSTALAÇÃO. AF_06/2022</t>
  </si>
  <si>
    <t xml:space="preserve">JOELHO DE REDUÇÃO, 90 GRAUS, PVC, SOLDÁVEL, DN 32 MM X 25 MM, INSTALADO EM RAMAL DE DISTRIBUIÇÃO DE ÁGUA - FORNECIMENTO E INSTALAÇÃO. AF_06/2022</t>
  </si>
  <si>
    <t xml:space="preserve">JOELHO DE REDUÇÃO, 90 GRAUS, PVC, SOLDÁVEL, DN 32 MM X 25 MM, INSTALADO EM RAMAL OU SUB-RAMAL DE ÁGUA - FORNECIMENTO E INSTALAÇÃO. AF_06/2022</t>
  </si>
  <si>
    <t xml:space="preserve">LUVA COM BUCHA DE LATÃO, PVC, SOLDÁVEL, DN 20MM X 1/2", INSTALADO EM RAMAL OU SUB-RAMAL DE ÁGUA - FORNECIMENTO E INSTALAÇÃO. AF_06/2022</t>
  </si>
  <si>
    <t xml:space="preserve">LUVA COM BUCHA DE LATÃO, PVC, SOLDÁVEL, DN 25MM X 3/4, INSTALADO EM RAMAL DE DISTRIBUIÇÃO DE ÁGUA - FORNECIMENTO E INSTALAÇÃO. AF_06/2022</t>
  </si>
  <si>
    <t xml:space="preserve">LUVA COM BUCHA DE LATÃO, PVC, SOLDÁVEL, DN 25MM X 3/4, INSTALADO EM RAMAL OU SUB-RAMAL DE ÁGUA - FORNECIMENTO E INSTALAÇÃO. AF_06/2022</t>
  </si>
  <si>
    <t xml:space="preserve">LUVA COM BUCHA DE LATÃO, PVC, SOLDÁVEL, DN 32MM X 1, INSTALADO EM RAMAL DE DISTRIBUIÇÃO DE ÁGUA FORNECIMENTO E INSTALAÇÃO. AF_06/2022</t>
  </si>
  <si>
    <t xml:space="preserve">LUVA COM BUCHA DE LATÃO, PVC, SOLDÁVEL, DN 32MM X 1, INSTALADO EM RAMAL OU SUB-RAMAL DE ÁGUA FORNECIMENTO E INSTALAÇÃO. AF_06/2022</t>
  </si>
  <si>
    <t xml:space="preserve">LUVA COM ROSCA, PVC, SOLDÁVEL, DN 40MM X 1.1/4", INSTALADO EM RAMAL DE DISTRIBUIÇÃO DE ÁGUA - FORNECIMENTO E INSTALAÇÃO. AF_06/2022</t>
  </si>
  <si>
    <t xml:space="preserve">LUVA COM ROSCA, PVC, SOLDÁVEL, DN 40MM X 1.1/4, INSTALADO EM PRUMADA DE ÁGUA - FORNECIMENTO E INSTALAÇÃO. AF_06/2022</t>
  </si>
  <si>
    <t xml:space="preserve">LUVA COM ROSCA, PVC, SOLDÁVEL, DN 50MM X 1.1/2", INSTALADO EM RAMAL DE DISTRIBUIÇÃO DE ÁGUA - FORNECIMENTO E INSTALAÇÃO. AF_06/2022</t>
  </si>
  <si>
    <t xml:space="preserve">LUVA COM ROSCA, PVC, SOLDÁVEL, DN 50MM X 1.1/2, INSTALADO EM PRUMADA DE ÁGUA - FORNECIMENTO E INSTALAÇÃO. AF_06/2022</t>
  </si>
  <si>
    <t xml:space="preserve">LUVA DE CORRER, PVC, SOLDÁVEL, DN 20MM, INSTALADO EM RAMAL DE DISTRIBUIÇÃO DE ÁGUA - FORNECIMENTO E INSTALAÇÃO. AF_06/2022</t>
  </si>
  <si>
    <t xml:space="preserve">LUVA DE CORRER, PVC, SOLDÁVEL, DN 20MM, INSTALADO EM RAMAL OU SUB-RAMAL DE ÁGUA - FORNECIMENTO E INSTALAÇÃO. AF_06/2022</t>
  </si>
  <si>
    <t xml:space="preserve">LUVA DE CORRER, PVC, SOLDÁVEL, DN 25MM, INSTALADO EM PRUMADA DE ÁGUA - FORNECIMENTO E INSTALAÇÃO. AF_06/2022</t>
  </si>
  <si>
    <t xml:space="preserve">LUVA DE CORRER, PVC, SOLDÁVEL, DN 25MM, INSTALADO EM RAMAL DE DISTRIBUIÇÃO DE ÁGUA - FORNECIMENTO E INSTALAÇÃO. AF_06/2022</t>
  </si>
  <si>
    <t xml:space="preserve">LUVA DE CORRER, PVC, SOLDÁVEL, DN 25MM, INSTALADO EM RAMAL OU SUB-RAMAL DE ÁGUA - FORNECIMENTO E INSTALAÇÃO. AF_12/2014</t>
  </si>
  <si>
    <t xml:space="preserve">LUVA DE CORRER, PVC, SOLDÁVEL, DN 32MM, INSTALADO EM PRUMADA DE ÁGUA - FORNECIMENTO E INSTALAÇÃO. AF_06/2022</t>
  </si>
  <si>
    <t xml:space="preserve">LUVA DE CORRER, PVC, SOLDÁVEL, DN 32MM, INSTALADO EM RAMAL DE DISTRIBUIÇÃO DE ÁGUA FORNECIMENTO E INSTALAÇÃO. AF_06/2022</t>
  </si>
  <si>
    <t xml:space="preserve">LUVA DE CORRER, PVC, SOLDÁVEL, DN 32MM, INSTALADO EM RAMAL OU SUB-RAMAL DE ÁGUA FORNECIMENTO E INSTALAÇÃO. AF_06/2022</t>
  </si>
  <si>
    <t xml:space="preserve">LUVA DE CORRER, PVC, SOLDÁVEL, DN 40MM, INSTALADO EM PRUMADA DE ÁGUA FORNECIMENTO E INSTALAÇÃO. AF_06/2022</t>
  </si>
  <si>
    <t xml:space="preserve">LUVA DE CORRER, PVC, SOLDÁVEL, DN 40MM, INSTALADO EM RAMAL DE DISTRIBUIÇÃO DE ÁGUA - FORNECIMENTO E INSTALAÇÃO. AF_06/2022</t>
  </si>
  <si>
    <t xml:space="preserve">LUVA DE CORRER, PVC, SOLDÁVEL, DN 50MM, INSTALADO EM PRUMADA DE ÁGUA - FORNECIMENTO E INSTALAÇÃO. AF_06/2022</t>
  </si>
  <si>
    <t xml:space="preserve">LUVA DE CORRER, PVC, SOLDÁVEL, DN 50MM, INSTALADO EM RAMAL DE DISTRIBUIÇÃO DE ÁGUA - FORNECIMENTO E INSTALAÇÃO. AF_06/2022</t>
  </si>
  <si>
    <t xml:space="preserve">LUVA DE CORRER, PVC, SOLDÁVEL, DN 60MM, INSTALADO EM PRUMADA DE ÁGUA FORNECIMENTO E INSTALAÇÃO. AF_06/2022</t>
  </si>
  <si>
    <t xml:space="preserve">LUVA DE REDUÇÃO, PVC, SOLDÁVEL, DN 25MM X 20MM, INSTALADO EM RAMAL DE DISTRIBUIÇÃO DE ÁGUA - FORNECIMENTO E INSTALAÇÃO. AF_06/2022</t>
  </si>
  <si>
    <t xml:space="preserve">LUVA DE REDUÇÃO, PVC, SOLDÁVEL, DN 25MM X 20MM, INSTALADO EM RAMAL OU SUB-RAMAL DE ÁGUA - FORNECIMENTO E INSTALAÇÃO. AF_06/2022</t>
  </si>
  <si>
    <t xml:space="preserve">LUVA DE REDUÇÃO, PVC, SOLDÁVEL, DN 32MM X 25MM, INSTALADO EM PRUMADA DE ÁGUA - FORNECIMENTO E INSTALAÇÃO. AF_06/2022</t>
  </si>
  <si>
    <t xml:space="preserve">LUVA DE REDUÇÃO, PVC, SOLDÁVEL, DN 32MM X 25MM, INSTALADO EM RAMAL DE DISTRIBUIÇÃO DE ÁGUA - FORNECIMENTO E INSTALAÇÃO. AF_06/2022</t>
  </si>
  <si>
    <t xml:space="preserve">LUVA DE REDUÇÃO, PVC, SOLDÁVEL, DN 32MM X 25MM, INSTALADO EM RAMAL OU SUB-RAMAL DE ÁGUA - FORNECIMENTO E INSTALAÇÃO. AF_06/2022</t>
  </si>
  <si>
    <t xml:space="preserve">LUVA DE REDUÇÃO, PVC, SOLDÁVEL, DN 40MM X 32MM, INSTALADO EM PRUMADA DE ÁGUA - FORNECIMENTO E INSTALAÇÃO. AF_06/2022</t>
  </si>
  <si>
    <t xml:space="preserve">LUVA DE REDUÇÃO, PVC, SOLDÁVEL, DN 40MM X 32MM, INSTALADO EM RAMAL DE DISTRIBUIÇÃO DE ÁGUA - FORNECIMENTO E INSTALAÇÃO. AF_06/2022</t>
  </si>
  <si>
    <t xml:space="preserve">LUVA DE REDUÇÃO, PVC, SOLDÁVEL, DN 50MM X 25MM, INSTALADO EM PRUMADA DE ÁGUA FORNECIMENTO E INSTALAÇÃO. AF_06/2022</t>
  </si>
  <si>
    <t xml:space="preserve">LUVA DE REDUÇÃO, PVC, SOLDÁVEL, DN 50MM X 25MM, INSTALADO EM RAMAL DE DISTRIBUIÇÃO DE ÁGUA FORNECIMENTO E INSTALAÇÃO. AF_06/2022</t>
  </si>
  <si>
    <t xml:space="preserve">LUVA DE REDUÇÃO, PVC, SOLDÁVEL, DN 60MM X 50MM, INSTALADO EM PRUMADA DE ÁGUA - FORNECIMENTO E INSTALAÇÃO. AF_06/2022</t>
  </si>
  <si>
    <t xml:space="preserve">LUVA SOLDÁVEL E COM BUCHA DE LATÃO, PVC, SOLDÁVEL, DN 32MM X 1, INSTALADO EM PRUMADA DE ÁGUA FORNECIMENTO E INSTALAÇÃO. AF_06/2022</t>
  </si>
  <si>
    <t xml:space="preserve">LUVA SOLDÁVEL E COM ROSCA, PVC, SOLDÁVEL, DN 25MM X 3/4, INSTALADO EM RAMAL OU SUB-RAMAL DE ÁGUA - FORNECIMENTO E INSTALAÇÃO. AF_06/2022</t>
  </si>
  <si>
    <t xml:space="preserve">LUVA SOLDÁVEL E COM ROSCA, PVC, SOLDÁVEL, DN 32MM X 1, INSTALADO EM PRUMADA DE ÁGUA - FORNECIMENTO E INSTALAÇÃO. AF_06/2022</t>
  </si>
  <si>
    <t xml:space="preserve">LUVA SOLDÁVEL E COM ROSCA, PVC, SOLDÁVEL, DN 32MM X 1, INSTALADO EM RAMAL DE DISTRIBUIÇÃO DE ÁGUA - FORNECIMENTO E INSTALAÇÃO. AF_06/2022</t>
  </si>
  <si>
    <t xml:space="preserve">LUVA SOLDÁVEL E COM ROSCA, PVC, SOLDÁVEL, DN 32MM X 1, INSTALADO EM RAMAL OU SUB-RAMAL DE ÁGUA - FORNECIMENTO E INSTALAÇÃO. AF_06/2022</t>
  </si>
  <si>
    <t xml:space="preserve">LUVA, PVC, SOLDÁVEL, DN 20MM, INSTALADO EM RAMAL DE DISTRIBUIÇÃO DE ÁGUA - FORNECIMENTO E INSTALAÇÃO. AF_06/2022</t>
  </si>
  <si>
    <t xml:space="preserve">LUVA, PVC, SOLDÁVEL, DN 20MM, INSTALADO EM RAMAL OU SUB-RAMAL DE ÁGUA - FORNECIMENTO E INSTALAÇÃO. AF_06/2022</t>
  </si>
  <si>
    <t xml:space="preserve">LUVA, PVC, SOLDÁVEL, DN 25MM, INSTALADO EM PRUMADA DE ÁGUA - FORNECIMENTO E INSTALAÇÃO. AF_06/2022</t>
  </si>
  <si>
    <t xml:space="preserve">LUVA, PVC, SOLDÁVEL, DN 25MM, INSTALADO EM RAMAL DE DISTRIBUIÇÃO DE ÁGUA - FORNECIMENTO E INSTALAÇÃO. AF_06/2022</t>
  </si>
  <si>
    <t xml:space="preserve">LUVA, PVC, SOLDÁVEL, DN 25MM, INSTALADO EM RAMAL OU SUB-RAMAL DE ÁGUA - FORNECIMENTO E INSTALAÇÃO. AF_06/2022</t>
  </si>
  <si>
    <t xml:space="preserve">LUVA, PVC, SOLDÁVEL, DN 32MM, INSTALADO EM PRUMADA DE ÁGUA - FORNECIMENTO E INSTALAÇÃO. AF_06/2022</t>
  </si>
  <si>
    <t xml:space="preserve">LUVA, PVC, SOLDÁVEL, DN 32MM, INSTALADO EM RAMAL DE DISTRIBUIÇÃO DE ÁGUA - FORNECIMENTO E INSTALAÇÃO. AF_06/2022</t>
  </si>
  <si>
    <t xml:space="preserve">LUVA, PVC, SOLDÁVEL, DN 32MM, INSTALADO EM RAMAL OU SUB-RAMAL DE ÁGUA - FORNECIMENTO E INSTALAÇÃO. AF_06/2022</t>
  </si>
  <si>
    <t xml:space="preserve">LUVA, PVC, SOLDÁVEL, DN 40MM, INSTALADO EM PRUMADA DE ÁGUA - FORNECIMENTO E INSTALAÇÃO. AF_06/2022</t>
  </si>
  <si>
    <t xml:space="preserve">LUVA, PVC, SOLDÁVEL, DN 40MM, INSTALADO EM RAMAL DE DISTRIBUIÇÃO DE ÁGUA - FORNECIMENTO E INSTALAÇÃO. AF_06/2022</t>
  </si>
  <si>
    <t xml:space="preserve">LUVA, PVC, SOLDÁVEL, DN 50MM, INSTALADO EM PRUMADA DE ÁGUA - FORNECIMENTO E INSTALAÇÃO. AF_06/2022</t>
  </si>
  <si>
    <t xml:space="preserve">LUVA, PVC, SOLDÁVEL, DN 50MM, INSTALADO EM RAMAL DE DISTRIBUIÇÃO DE ÁGUA - FORNECIMENTO E INSTALAÇÃO. AF_06/2022</t>
  </si>
  <si>
    <t xml:space="preserve">LUVA, PVC, SOLDÁVEL, DN 60MM, INSTALADO EM PRUMADA DE ÁGUA - FORNECIMENTO E INSTALAÇÃO. AF_06/2022</t>
  </si>
  <si>
    <t xml:space="preserve">LUVA, PVC, SOLDÁVEL, DN 75MM, INSTALADO EM PRUMADA DE ÁGUA - FORNECIMENTO E INSTALAÇÃO. AF_06/2022</t>
  </si>
  <si>
    <t xml:space="preserve">LUVA, PVC, SOLDÁVEL, DN 85MM, INSTALADO EM PRUMADA DE ÁGUA - FORNECIMENTO E INSTALAÇÃO. AF_06/2022</t>
  </si>
  <si>
    <t xml:space="preserve">TE DE REDUÇÃO, 90 GRAUS, PVC, SOLDÁVEL, DN 50 MM X 20 MM, INSTALADO EM PRUMADA DE ÁGUA - FORNECIMENTO E INSTALAÇÃO. AF_06/2022</t>
  </si>
  <si>
    <t xml:space="preserve">TE DE REDUÇÃO, 90 GRAUS, PVC, SOLDÁVEL, DN 50 MM X 20 MM, INSTALADO EM RAMAL DE DISTRIBUIÇÃO DE ÁGUA - FORNECIMENTO E INSTALAÇÃO. AF_06/2022</t>
  </si>
  <si>
    <t xml:space="preserve">TE DE REDUÇÃO, 90 GRAUS, PVC, SOLDÁVEL, DN 50 MM X 32 MM, INSTALADO EM PRUMADA DE ÁGUA - FORNECIMENTO E INSTALAÇÃO. AF_06/2022</t>
  </si>
  <si>
    <t xml:space="preserve">TE DE REDUÇÃO, 90 GRAUS, PVC, SOLDÁVEL, DN 50 MM X 32 MM, INSTALADO EM RAMAL DE DISTRIBUIÇÃO DE ÁGUA - FORNECIMENTO E INSTALAÇÃO. AF_06/2022</t>
  </si>
  <si>
    <t xml:space="preserve">TE DE REDUÇÃO, PVC, SOLDÁVEL, DN 75MM X 50MM, INSTALADO EM PRUMADA DE ÁGUA - FORNECIMENTO E INSTALAÇÃO. AF_06/2022</t>
  </si>
  <si>
    <t xml:space="preserve">TE DE REDUÇÃO, PVC, SOLDÁVEL, DN 85MM X 60MM, INSTALADO EM PRUMADA DE ÁGUA - FORNECIMENTO E INSTALAÇÃO. AF_06/2022</t>
  </si>
  <si>
    <t xml:space="preserve">TE, PVC, SOLDÁVEL, DN 20MM, INSTALADO EM RAMAL DE DISTRIBUIÇÃO DE ÁGUA - FORNECIMENTO E INSTALAÇÃO. AF_06/2022</t>
  </si>
  <si>
    <t xml:space="preserve">TE, PVC, SOLDÁVEL, DN 20MM, INSTALADO EM RAMAL OU SUB-RAMAL DE ÁGUA - FORNECIMENTO E INSTALAÇÃO. AF_06/2022</t>
  </si>
  <si>
    <t xml:space="preserve">TE, PVC, SOLDÁVEL, DN 25MM, INSTALADO EM PRUMADA DE ÁGUA - FORNECIMENTO E INSTALAÇÃO. AF_06/2022</t>
  </si>
  <si>
    <t xml:space="preserve">TE, PVC, SOLDÁVEL, DN 25MM, INSTALADO EM RAMAL DE DISTRIBUIÇÃO DE ÁGUA - FORNECIMENTO E INSTALAÇÃO. AF_06/2022</t>
  </si>
  <si>
    <t xml:space="preserve">TE, PVC, SOLDÁVEL, DN 25MM, INSTALADO EM RAMAL OU SUB-RAMAL DE ÁGUA - FORNECIMENTO E INSTALAÇÃO. AF_06/2022</t>
  </si>
  <si>
    <t xml:space="preserve">TE, PVC, SOLDÁVEL, DN 32MM, INSTALADO EM PRUMADA DE ÁGUA - FORNECIMENTO E INSTALAÇÃO. AF_06/2022</t>
  </si>
  <si>
    <t xml:space="preserve">TE, PVC, SOLDÁVEL, DN 32MM, INSTALADO EM RAMAL DE DISTRIBUIÇÃO DE ÁGUA - FORNECIMENTO E INSTALAÇÃO. AF_06/2022</t>
  </si>
  <si>
    <t xml:space="preserve">TE, PVC, SOLDÁVEL, DN 32MM, INSTALADO EM RAMAL OU SUB-RAMAL DE ÁGUA - FORNECIMENTO E INSTALAÇÃO. AF_06/2022</t>
  </si>
  <si>
    <t xml:space="preserve">TE, PVC, SOLDÁVEL, DN 40MM, INSTALADO EM PRUMADA DE ÁGUA - FORNECIMENTO E INSTALAÇÃO. AF_06/2022</t>
  </si>
  <si>
    <t xml:space="preserve">TE, PVC, SOLDÁVEL, DN 40MM, INSTALADO EM RAMAL DE DISTRIBUIÇÃO DE ÁGUA - FORNECIMENTO E INSTALAÇÃO. AF_06/2022</t>
  </si>
  <si>
    <t xml:space="preserve">TE, PVC, SOLDÁVEL, DN 50MM, INSTALADO EM PRUMADA DE ÁGUA - FORNECIMENTO E INSTALAÇÃO. AF_06/2022</t>
  </si>
  <si>
    <t xml:space="preserve">TE, PVC, SOLDÁVEL, DN 50MM, INSTALADO EM RAMAL DE DISTRIBUIÇÃO DE ÁGUA - FORNECIMENTO E INSTALAÇÃO. AF_06/2022</t>
  </si>
  <si>
    <t xml:space="preserve">TE, PVC, SOLDÁVEL, DN 60MM, INSTALADO EM PRUMADA DE ÁGUA - FORNECIMENTO E INSTALAÇÃO. AF_06/2022</t>
  </si>
  <si>
    <t xml:space="preserve">TE, PVC, SOLDÁVEL, DN 75MM, INSTALADO EM PRUMADA DE ÁGUA - FORNECIMENTO E INSTALAÇÃO. AF_06/2022</t>
  </si>
  <si>
    <t xml:space="preserve">TE, PVC, SOLDÁVEL, DN 85MM, INSTALADO EM PRUMADA DE ÁGUA - FORNECIMENTO E INSTALAÇÃO. AF_06/2022</t>
  </si>
  <si>
    <t xml:space="preserve">TUBO, PVC, SOLDÁVEL, DE 20MM, INSTALADO EM RAMAL DE DISTRIBUIÇÃO DE ÁGUA - FORNECIMENTO E INSTALAÇÃO. AF_06/2022</t>
  </si>
  <si>
    <t xml:space="preserve">TUBO, PVC, SOLDÁVEL, DE 20MM, INSTALADO EM RAMAL OU SUB-RAMAL DE ÁGUA - FORNECIMENTO E INSTALAÇÃO. AF_06/2022</t>
  </si>
  <si>
    <t xml:space="preserve">TUBO, PVC, SOLDÁVEL, DE 25MM, INSTALADO EM PRUMADA DE ÁGUA - FORNECIMENTO E INSTALAÇÃO. AF_06/2022</t>
  </si>
  <si>
    <t xml:space="preserve">TUBO, PVC, SOLDÁVEL, DE 25MM, INSTALADO EM RAMAL DE DISTRIBUIÇÃO DE ÁGUA - FORNECIMENTO E INSTALAÇÃO. AF_06/2022</t>
  </si>
  <si>
    <t xml:space="preserve">TUBO, PVC, SOLDÁVEL, DE 25MM, INSTALADO EM RAMAL OU SUB-RAMAL DE ÁGUA - FORNECIMENTO E INSTALAÇÃO. AF_06/2022</t>
  </si>
  <si>
    <t xml:space="preserve">TUBO, PVC, SOLDÁVEL, DE 32MM, INSTALADO EM PRUMADA DE ÁGUA - FORNECIMENTO E INSTALAÇÃO. AF_06/2022</t>
  </si>
  <si>
    <t xml:space="preserve">TUBO, PVC, SOLDÁVEL, DE 32MM, INSTALADO EM RAMAL DE DISTRIBUIÇÃO DE ÁGUA - FORNECIMENTO E INSTALAÇÃO. AF_06/2022</t>
  </si>
  <si>
    <t xml:space="preserve">TUBO, PVC, SOLDÁVEL, DE 32MM, INSTALADO EM RAMAL OU SUB-RAMAL DE ÁGUA - FORNECIMENTO E INSTALAÇÃO. AF_06/2022</t>
  </si>
  <si>
    <t xml:space="preserve">TUBO, PVC, SOLDÁVEL, DE 40MM, INSTALADO EM PRUMADA DE ÁGUA - FORNECIMENTO E INSTALAÇÃO. AF_06/2022</t>
  </si>
  <si>
    <t xml:space="preserve">TUBO, PVC, SOLDÁVEL, DE 40MM, INSTALADO EM RAMAL DE DISTRIBUIÇÃO DE ÁGUA - FORNECIMENTO E INSTALAÇÃO. AF_06/2022</t>
  </si>
  <si>
    <t xml:space="preserve">TUBO, PVC, SOLDÁVEL, DE 50MM, INSTALADO EM PRUMADA DE ÁGUA - FORNECIMENTO E INSTALAÇÃO. AF_06/2022</t>
  </si>
  <si>
    <t xml:space="preserve">TUBO, PVC, SOLDÁVEL, DE 50MM, INSTALADO EM RAMAL DE DISTRIBUIÇÃO DE ÁGUA - FORNECIMENTO E INSTALAÇÃO. AF_06/2022</t>
  </si>
  <si>
    <t xml:space="preserve">TUBO, PVC, SOLDÁVEL, DE 60MM, INSTALADO EM PRUMADA DE ÁGUA - FORNECIMENTO E INSTALAÇÃO. AF_06/2022</t>
  </si>
  <si>
    <t xml:space="preserve">TUBO, PVC, SOLDÁVEL, DE 75MM, INSTALADO EM PRUMADA DE ÁGUA - FORNECIMENTO E INSTALAÇÃO. AF_06/2022</t>
  </si>
  <si>
    <t xml:space="preserve">TUBO, PVC, SOLDÁVEL, DE 85MM, INSTALADO EM PRUMADA DE ÁGUA - FORNECIMENTO E INSTALAÇÃO. AF_06/2022</t>
  </si>
  <si>
    <t xml:space="preserve">TÊ COM BUCHA DE LATÃO NA BOLSA CENTRAL, PVC, SOLDÁVEL, DN 20MM X 1/2, INSTALADO EM RAMAL OU SUB-RAMAL DE ÁGUA - FORNECIMENTO E INSTALAÇÃO. AF_06/2022</t>
  </si>
  <si>
    <t xml:space="preserve">TÊ COM BUCHA DE LATÃO NA BOLSA CENTRAL, PVC, SOLDÁVEL, DN 25MM X 1/2, INSTALADO EM RAMAL OU SUB-RAMAL DE ÁGUA - FORNECIMENTO E INSTALAÇÃO. AF_06/2022</t>
  </si>
  <si>
    <t xml:space="preserve">TÊ COM BUCHA DE LATÃO NA BOLSA CENTRAL, PVC, SOLDÁVEL, DN 25MM X 3/4, INSTALADO EM RAMAL OU SUB-RAMAL DE ÁGUA - FORNECIMENTO E INSTALAÇÃO. AF_06/2022</t>
  </si>
  <si>
    <t xml:space="preserve">TÊ COM BUCHA DE LATÃO NA BOLSA CENTRAL, PVC, SOLDÁVEL, DN 32MM X 3/4, INSTALADO EM RAMAL DE DISTRIBUIÇÃO DE ÁGUA - FORNECIMENTO E INSTALAÇÃO. AF_06/2022</t>
  </si>
  <si>
    <t xml:space="preserve">TÊ COM BUCHA DE LATÃO NA BOLSA CENTRAL, PVC, SOLDÁVEL, DN 32MM X 3/4, INSTALADO EM RAMAL OU SUB-RAMAL DE ÁGUA - FORNECIMENTO E INSTALAÇÃO. AF_06/2022</t>
  </si>
  <si>
    <t xml:space="preserve">TÊ DE REDUÇÃO, PVC, SOLDÁVEL, DN 25MM X 20MM, INSTALADO EM RAMAL DE DISTRIBUIÇÃO DE ÁGUA - FORNECIMENTO E INSTALAÇÃO. AF_06/2022</t>
  </si>
  <si>
    <t xml:space="preserve">TÊ DE REDUÇÃO, PVC, SOLDÁVEL, DN 25MM X 20MM, INSTALADO EM RAMAL OU SUB-RAMAL DE ÁGUA - FORNECIMENTO E INSTALAÇÃO. AF_06/2022</t>
  </si>
  <si>
    <t xml:space="preserve">TÊ DE REDUÇÃO, PVC, SOLDÁVEL, DN 32MM X 25MM, INSTALADO EM PRUMADA DE ÁGUA - FORNECIMENTO E INSTALAÇÃO. AF_06/2022</t>
  </si>
  <si>
    <t xml:space="preserve">TÊ DE REDUÇÃO, PVC, SOLDÁVEL, DN 32MM X 25MM, INSTALADO EM RAMAL DE DISTRIBUIÇÃO DE ÁGUA - FORNECIMENTO E INSTALAÇÃO. AF_06/2022</t>
  </si>
  <si>
    <t xml:space="preserve">TÊ DE REDUÇÃO, PVC, SOLDÁVEL, DN 32MM X 25MM, INSTALADO EM RAMAL OU SUB-RAMAL DE ÁGUA - FORNECIMENTO E INSTALAÇÃO. AF_06/2022</t>
  </si>
  <si>
    <t xml:space="preserve">TÊ DE REDUÇÃO, PVC, SOLDÁVEL, DN 40MM X 32MM, INSTALADO EM PRUMADA DE ÁGUA - FORNECIMENTO E INSTALAÇÃO. AF_06/2022</t>
  </si>
  <si>
    <t xml:space="preserve">TÊ DE REDUÇÃO, PVC, SOLDÁVEL, DN 40MM X 32MM, INSTALADO EM RAMAL DE DISTRIBUIÇÃO DE ÁGUA - FORNECIMENTO E INSTALAÇÃO. AF_06/2022</t>
  </si>
  <si>
    <t xml:space="preserve">TÊ DE REDUÇÃO, PVC, SOLDÁVEL, DN 50MM X 25MM, INSTALADO EM PRUMADA DE ÁGUA - FORNECIMENTO E INSTALAÇÃO. AF_06/2022</t>
  </si>
  <si>
    <t xml:space="preserve">TÊ DE REDUÇÃO, PVC, SOLDÁVEL, DN 50MM X 25MM, INSTALADO EM RAMAL DE DISTRIBUIÇÃO DE ÁGUA - FORNECIMENTO E INSTALAÇÃO. AF_06/2022</t>
  </si>
  <si>
    <t xml:space="preserve">TÊ DE REDUÇÃO, PVC, SOLDÁVEL, DN 50MM X 40MM, INSTALADO EM PRUMADA DE ÁGUA - FORNECIMENTO E INSTALAÇÃO. AF_06/2022</t>
  </si>
  <si>
    <t xml:space="preserve">TÊ DE REDUÇÃO, PVC, SOLDÁVEL, DN 50MM X 40MM, INSTALADO EM RAMAL DE DISTRIBUIÇÃO DE ÁGUA - FORNECIMENTO E INSTALAÇÃO. AF_06/2022</t>
  </si>
  <si>
    <t xml:space="preserve">TÊ SOLDÁVEL E COM ROSCA NA BOLSA CENTRAL, PVC, SOLDÁVEL, DN 20MM X 1/2, INSTALADO EM RAMAL DE DISTRIBUIÇÃO DE ÁGUA - FORNECIMENTO E INSTALAÇÃO. AF_06/2022</t>
  </si>
  <si>
    <t xml:space="preserve">UNIÃO, PVC, SOLDÁVEL, DN 20MM, INSTALADO EM RAMAL DE DISTRIBUIÇÃO DE ÁGUA - FORNECIMENTO E INSTALAÇÃO. AF_06/2022</t>
  </si>
  <si>
    <t xml:space="preserve">UNIÃO, PVC, SOLDÁVEL, DN 20MM, INSTALADO EM RAMAL OU SUB-RAMAL DE ÁGUA - FORNECIMENTO E INSTALAÇÃO. AF_06/2022</t>
  </si>
  <si>
    <t xml:space="preserve">UNIÃO, PVC, SOLDÁVEL, DN 25MM, INSTALADO EM PRUMADA DE ÁGUA - FORNECIMENTO E INSTALAÇÃO. AF_06/2022</t>
  </si>
  <si>
    <t xml:space="preserve">UNIÃO, PVC, SOLDÁVEL, DN 25MM, INSTALADO EM RAMAL DE DISTRIBUIÇÃO DE ÁGUA - FORNECIMENTO E INSTALAÇÃO. AF_06/2022</t>
  </si>
  <si>
    <t xml:space="preserve">UNIÃO, PVC, SOLDÁVEL, DN 25MM, INSTALADO EM RAMAL OU SUB-RAMAL DE ÁGUA - FORNECIMENTO E INSTALAÇÃO. AF_06/2022</t>
  </si>
  <si>
    <t xml:space="preserve">UNIÃO, PVC, SOLDÁVEL, DN 32MM, INSTALADO EM PRUMADA DE ÁGUA - FORNECIMENTO E INSTALAÇÃO. AF_06/2022</t>
  </si>
  <si>
    <t xml:space="preserve">UNIÃO, PVC, SOLDÁVEL, DN 32MM, INSTALADO EM RAMAL DE DISTRIBUIÇÃO DE ÁGUA - FORNECIMENTO E INSTALAÇÃO. AF_06/2022</t>
  </si>
  <si>
    <t xml:space="preserve">UNIÃO, PVC, SOLDÁVEL, DN 32MM, INSTALADO EM RAMAL OU SUB-RAMAL DE ÁGUA - FORNECIMENTO E INSTALAÇÃO. AF_06/2022</t>
  </si>
  <si>
    <t xml:space="preserve">UNIÃO, PVC, SOLDÁVEL, DN 40MM, INSTALADO EM PRUMADA DE ÁGUA - FORNECIMENTO E INSTALAÇÃO. AF_06/2022</t>
  </si>
  <si>
    <t xml:space="preserve">UNIÃO, PVC, SOLDÁVEL, DN 40MM, INSTALADO EM RAMAL DE DISTRIBUIÇÃO DE ÁGUA - FORNECIMENTO E INSTALAÇÃO. AF_06/2022</t>
  </si>
  <si>
    <t xml:space="preserve">UNIÃO, PVC, SOLDÁVEL, DN 50MM, INSTALADO EM PRUMADA DE ÁGUA - FORNECIMENTO E INSTALAÇÃO. AF_06/2022</t>
  </si>
  <si>
    <t xml:space="preserve">UNIÃO, PVC, SOLDÁVEL, DN 50MM, INSTALADO EM RAMAL DE DISTRIBUIÇÃO DE ÁGUA - FORNECIMENTO E INSTALAÇÃO. AF_06/2022</t>
  </si>
  <si>
    <t xml:space="preserve">UNIÃO, PVC, SOLDÁVEL, DN 60MM, INSTALADO EM PRUMADA DE ÁGUA - FORNECIMENTO E INSTALAÇÃO. AF_06/2022</t>
  </si>
  <si>
    <t xml:space="preserve">UNIÃO, PVC, SOLDÁVEL, DN 75MM, INSTALADO EM PRUMADA DE ÁGUA - FORNECIMENTO E INSTALAÇÃO. AF_06/2022</t>
  </si>
  <si>
    <t xml:space="preserve">UNIÃO, PVC, SOLDÁVEL, DN 85MM, INSTALADO EM PRUMADA DE ÁGUA - FORNECIMENTO E INSTALAÇÃO. AF_06/2022</t>
  </si>
  <si>
    <t xml:space="preserve">ADAPTADOR, CPVC, SOLDÁVEL, DN 22MM, INSTALADO EM RAMAL DE DISTRIBUIÇÃO DE ÁGUA FORNECIMENTO E INSTALAÇÃO. AF_06/2022</t>
  </si>
  <si>
    <t xml:space="preserve">ADAPTADOR, CPVC, SOLDÁVEL, DN15MM, INSTALADO EM RAMAL OU SUB-RAMAL DE ÁGUA FORNECIMENTO E INSTALAÇÃO. AF_06/2022</t>
  </si>
  <si>
    <t xml:space="preserve">ADAPTADOR, CPVC, SOLDÁVEL, DN22MM, INSTALADO EM RAMAL OU SUB-RAMAL DE ÁGUA FORNECIMENTO E INSTALAÇÃO. AF_06/2022</t>
  </si>
  <si>
    <t xml:space="preserve">BUCHA DE REDUÇÃO, CPVC, SOLDÁVEL, DN 28MM X 22MM, INSTALADO EM RAMAL DE DISTRIBUIÇÃO DE ÁGUA - FORNECIMENTO E INSTALAÇÃO. AF_06/2022</t>
  </si>
  <si>
    <t xml:space="preserve">BUCHA DE REDUÇÃO, CPVC, SOLDÁVEL, DN 42MM X 22MM, INSTALADO EM RAMAL DE DISTRIBUIÇÃO DE ÁGUA - FORNECIMENTO E INSTALAÇÃO. AF_06/2022</t>
  </si>
  <si>
    <t xml:space="preserve">BUCHA DE REDUÇÃO, CPVC, SOLDÁVEL, DN22MM X 15MM, INSTALADO EM RAMAL OU SUB-RAMAL DE ÁGUA FORNECIMENTO E INSTALAÇÃO. AF_06/2022</t>
  </si>
  <si>
    <t xml:space="preserve">BUCHA DE REDUÇÃO, CPVC, SOLDÁVEL, DN28MM X 22MM, INSTALADO EM RAMAL OU SUB-RAMAL DE ÁGUA FORNECIMENTO E INSTALAÇÃO. AF_06/2022</t>
  </si>
  <si>
    <t xml:space="preserve">BUCHA DE REDUÇÃO, CPVC, SOLDÁVEL, DN35MM X 28MM, INSTALADO EM RAMAL DE DISTRIBUIÇÃO DE ÁGUA - FORNECIMENTO E INSTALAÇÃO. AF_06/2022</t>
  </si>
  <si>
    <t xml:space="preserve">BUCHA DE REDUÇÃO, CPVC, SOLDÁVEL, DN35MM X 28MM, INSTALADO EM RAMAL OU SUB-RAMAL DE ÁGUA FORNECIMENTO E INSTALAÇÃO. AF_06/2022</t>
  </si>
  <si>
    <t xml:space="preserve">CONECTOR, CPVC, SOLDÁVEL, DN 15MM X 1/2, INSTALADO EM RAMAL OU SUB-RAMAL DE ÁGUA FORNECIMENTO E INSTALAÇÃO. AF_06/2022</t>
  </si>
  <si>
    <t xml:space="preserve">CONECTOR, CPVC, SOLDÁVEL, DN 22MM X 1/2, INSTALADO EM RAMAL OU SUB-RAMAL DE ÁGUA FORNECIMENTO E INSTALAÇÃO. AF_06/2022</t>
  </si>
  <si>
    <t xml:space="preserve">CONECTOR, CPVC, SOLDÁVEL, DN 28MM X 1, INSTALADO EM RAMAL DE DISTRIBUIÇÃO DE ÁGUA FORNECIMENTO E INSTALAÇÃO. AF_06/2022</t>
  </si>
  <si>
    <t xml:space="preserve">CONECTOR, CPVC, SOLDÁVEL, DN 28MM X 1, INSTALADO EM RAMAL OU SUB-RAMAL DE ÁGUA FORNECIMENTO E INSTALAÇÃO. AF_06/2022</t>
  </si>
  <si>
    <t xml:space="preserve">CONECTOR, CPVC, SOLDÁVEL, DN 35MM X 1 1/4, INSTALADO EM PRUMADA DE ÁGUA FORNECIMENTO E INSTALAÇÃO. AF_06/2022</t>
  </si>
  <si>
    <t xml:space="preserve">CONECTOR, CPVC, SOLDÁVEL, DN 35MM X 1 1/4, INSTALADO EM RAMAL DE DISTRIBUIÇÃO DE ÁGUA - FORNECIMENTO E INSTALAÇÃO. AF_06/2022</t>
  </si>
  <si>
    <t xml:space="preserve">CONECTOR, CPVC, SOLDÁVEL, DN 35MM X 1 1/4, INSTALADO EM RAMAL OU SUB-RAMAL DE ÁGUA FORNECIMENTO E INSTALAÇÃO. AF_06/2022</t>
  </si>
  <si>
    <t xml:space="preserve">CONECTOR, CPVC, SOLDÁVEL, DN 42MM X 1.1/2", INSTALADO EM RAMAL DE DISTRIBUIÇÃO DE ÁGUA - FORNECIMENTO E INSTALAÇÃO. AF_06/2022</t>
  </si>
  <si>
    <t xml:space="preserve">CONECTOR, CPVC, SOLDÁVEL, DN 42MM X 1.1/2, INSTALADO EM PRUMADA DE ÁGUA FORNECIMENTO E INSTALAÇÃO. AF_06/2022</t>
  </si>
  <si>
    <t xml:space="preserve">CONECTOR, CPVC, SOLDÁVEL, DN22MM X 3/4", INSTALADO EM RAMAL OU SUB-RAMAL DE ÁGUA - FORNECIMENTO E INSTALAÇÃO. AF_06/2022</t>
  </si>
  <si>
    <t xml:space="preserve">CURVA 90 GRAUS, CPVC, SOLDÁVEL, DN 15MM, INSTALADO EM RAMAL OU SUB-RAMAL DE ÁGUA - FORNECIMENTO E INSTALAÇÃO. AF_06/2022</t>
  </si>
  <si>
    <t xml:space="preserve">CURVA 90 GRAUS, CPVC, SOLDÁVEL, DN 22MM, INSTALADO EM RAMAL DE DISTRIBUIÇÃO DE ÁGUA - FORNECIMENTO E INSTALAÇÃO. AF_06/2022</t>
  </si>
  <si>
    <t xml:space="preserve">CURVA 90 GRAUS, CPVC, SOLDÁVEL, DN 22MM, INSTALADO EM RAMAL OU SUB-RAMAL DE ÁGUA - FORNECIMENTO E INSTALAÇÃO. AF_06/2022</t>
  </si>
  <si>
    <t xml:space="preserve">CURVA 90 GRAUS, CPVC, SOLDÁVEL, DN 28MM, INSTALADO EM RAMAL DE DISTRIBUIÇÃO DE ÁGUA FORNECIMENTO E INSTALAÇÃO. AF_06/2022</t>
  </si>
  <si>
    <t xml:space="preserve">CURVA 90 GRAUS, CPVC, SOLDÁVEL, DN 28MM, INSTALADO EM RAMAL OU SUB-RAMAL DE ÁGUA FORNECIMENTO E INSTALAÇÃO. AF_06/2022</t>
  </si>
  <si>
    <t xml:space="preserve">CURVA DE TRANSPOSIÇÃO, CPVC, SOLDÁVEL, DN 22MM, INSTALADO EM RAMAL DE DISTRIBUIÇÃO DE ÁGUA FORNECIMENTO E INSTALAÇÃO. AF_06/2022</t>
  </si>
  <si>
    <t xml:space="preserve">CURVA DE TRANSPOSIÇÃO, CPVC, SOLDÁVEL, DN15MM, INSTALADO EM RAMAL OU SUB-RAMAL DE ÁGUA FORNECIMENTO E INSTALAÇÃO. AF_06/2022</t>
  </si>
  <si>
    <t xml:space="preserve">CURVA DE TRANSPOSIÇÃO, CPVC, SOLDÁVEL, DN22MM, INSTALADO EM RAMAL OU SUB-RAMAL DE ÁGUA FORNECIMENTO E INSTALAÇÃO. AF_06/2022</t>
  </si>
  <si>
    <t xml:space="preserve">JOELHO 45 GRAUS, CPVC, SOLDÁVEL, DN 15MM, INSTALADO EM RAMAL OU SUB-RAMAL DE ÁGUA - FORNECIMENTO E INSTALAÇÃO. AF_06/2022</t>
  </si>
  <si>
    <t xml:space="preserve">JOELHO 45 GRAUS, CPVC, SOLDÁVEL, DN 22MM, INSTALADO EM RAMAL DE DISTRIBUIÇÃO DE ÁGUA FORNECIMENTO E INSTALAÇÃO. AF_06/2022</t>
  </si>
  <si>
    <t xml:space="preserve">JOELHO 45 GRAUS, CPVC, SOLDÁVEL, DN 22MM, INSTALADO EM RAMAL OU SUB-RAMAL DE ÁGUA - FORNECIMENTO E INSTALAÇÃO. AF_06/2022</t>
  </si>
  <si>
    <t xml:space="preserve">JOELHO 45 GRAUS, CPVC, SOLDÁVEL, DN 28MM, INSTALADO EM RAMAL DE DISTRIBUIÇÃO DE ÁGUA FORNECIMENTO E INSTALAÇÃO. AF_06/2022</t>
  </si>
  <si>
    <t xml:space="preserve">JOELHO 45 GRAUS, CPVC, SOLDÁVEL, DN 28MM, INSTALADO EM RAMAL OU SUB-RAMAL DE ÁGUA FORNECIMENTO E INSTALAÇÃO. AF_06/2022</t>
  </si>
  <si>
    <t xml:space="preserve">JOELHO 45 GRAUS, CPVC, SOLDÁVEL, DN 35MM, INSTALADO EM PRUMADA DE ÁGUA - FORNECIMENTO E INSTALAÇÃO. AF_06/2022</t>
  </si>
  <si>
    <t xml:space="preserve">JOELHO 45 GRAUS, CPVC, SOLDÁVEL, DN 35MM, INSTALADO EM RAMAL DE DISTRIBUIÇÃO DE ÁGUA FORNECIMENTO E INSTALAÇÃO. AF_06/2022</t>
  </si>
  <si>
    <t xml:space="preserve">JOELHO 45 GRAUS, CPVC, SOLDÁVEL, DN 35MM, INSTALADO EM RAMAL OU SUB-RAMAL DE ÁGUA FORNECIMENTO E INSTALAÇÃO. AF_06/2022</t>
  </si>
  <si>
    <t xml:space="preserve">JOELHO 45 GRAUS, CPVC, SOLDÁVEL, DN 42MM, INSTALADO EM PRUMADA DE ÁGUA FORNECIMENTO E INSTALAÇÃO. AF_06/2022</t>
  </si>
  <si>
    <t xml:space="preserve">JOELHO 45 GRAUS, CPVC, SOLDÁVEL, DN 42MM, INSTALADO EM RAMAL DE DISTRIBUIÇÃO DE ÁGUA - FORNECIMENTO E INSTALAÇÃO. AF_06/2022</t>
  </si>
  <si>
    <t xml:space="preserve">JOELHO 45 GRAUS, CPVC, SOLDÁVEL, DN 54MM, INSTALADO EM PRUMADA DE ÁGUA FORNECIMENTO E INSTALAÇÃO. AF_06/2022</t>
  </si>
  <si>
    <t xml:space="preserve">JOELHO 45 GRAUS, CPVC, SOLDÁVEL, DN 73MM, INSTALADO EM PRUMADA DE ÁGUA FORNECIMENTO E INSTALAÇÃO. AF_06/2022</t>
  </si>
  <si>
    <t xml:space="preserve">JOELHO 45 GRAUS, CPVC, SOLDÁVEL, DN 89MM, INSTALADO EM PRUMADA DE ÁGUA FORNECIMENTO E INSTALAÇÃO. AF_06/2022</t>
  </si>
  <si>
    <t xml:space="preserve">JOELHO 90 GRAUS, CPVC, SOLDÁVEL, DN 15MM, INSTALADO EM RAMAL OU SUB-RAMAL DE ÁGUA - FORNECIMENTO E INSTALAÇÃO. AF_06/2022</t>
  </si>
  <si>
    <t xml:space="preserve">JOELHO 90 GRAUS, CPVC, SOLDÁVEL, DN 22MM, INSTALADO EM RAMAL DE DISTRIBUIÇÃO DE ÁGUA FORNECIMENTO E INSTALAÇÃO. AF_06/2022</t>
  </si>
  <si>
    <t xml:space="preserve">JOELHO 90 GRAUS, CPVC, SOLDÁVEL, DN 22MM, INSTALADO EM RAMAL OU SUB-RAMAL DE ÁGUA - FORNECIMENTO E INSTALAÇÃO. AF_06/2022</t>
  </si>
  <si>
    <t xml:space="preserve">JOELHO 90 GRAUS, CPVC, SOLDÁVEL, DN 28MM, INSTALADO EM RAMAL DE DISTRIBUIÇÃO DE ÁGUA FORNECIMENTO E INSTALAÇÃO. AF_06/2022</t>
  </si>
  <si>
    <t xml:space="preserve">JOELHO 90 GRAUS, CPVC, SOLDÁVEL, DN 28MM, INSTALADO EM RAMAL OU SUB-RAMAL DE ÁGUA - FORNECIMENTO E INSTALAÇÃO. AF_06/2022</t>
  </si>
  <si>
    <t xml:space="preserve">JOELHO 90 GRAUS, CPVC, SOLDÁVEL, DN 35MM, INSTALADO EM PRUMADA DE ÁGUA FORNECIMENTO E INSTALAÇÃO. AF_06/2022</t>
  </si>
  <si>
    <t xml:space="preserve">JOELHO 90 GRAUS, CPVC, SOLDÁVEL, DN 35MM, INSTALADO EM RAMAL DE DISTRIBUIÇÃO DE ÁGUA FORNECIMENTO E INSTALAÇÃO. AF_06/2022</t>
  </si>
  <si>
    <t xml:space="preserve">JOELHO 90 GRAUS, CPVC, SOLDÁVEL, DN 35MM, INSTALADO EM RAMAL OU SUB-RAMAL DE ÁGUA FORNECIMENTO E INSTALAÇÃO. AF_06/2022</t>
  </si>
  <si>
    <t xml:space="preserve">JOELHO 90 GRAUS, CPVC, SOLDÁVEL, DN 42MM, INSTALADO EM PRUMADA DE ÁGUA FORNECIMENTO E INSTALAÇÃO. AF_06/2022</t>
  </si>
  <si>
    <t xml:space="preserve">JOELHO 90 GRAUS, CPVC, SOLDÁVEL, DN 42MM, INSTALADO EM RAMAL DE DISTRIBUIÇÃO DE ÁGUA - FORNECIMENTO E INSTALAÇÃO. AF_06/2022</t>
  </si>
  <si>
    <t xml:space="preserve">JOELHO 90 GRAUS, CPVC, SOLDÁVEL, DN 54MM, INSTALADO EM PRUMADA DE ÁGUA FORNECIMENTO E INSTALAÇÃO. AF_06/2022</t>
  </si>
  <si>
    <t xml:space="preserve">JOELHO 90 GRAUS, CPVC, SOLDÁVEL, DN 73MM, INSTALADO EM PRUMADA DE ÁGUA FORNECIMENTO E INSTALAÇÃO. AF_06/2022</t>
  </si>
  <si>
    <t xml:space="preserve">JOELHO 90 GRAUS, CPVC, SOLDÁVEL, DN 89MM, INSTALADO EM PRUMADA DE ÁGUA FORNECIMENTO E INSTALAÇÃO. AF_06/2022</t>
  </si>
  <si>
    <t xml:space="preserve">JOELHO DE TRANSIÇÃO, 90 GRAUS, CPVC, SOLDÁVEL, DN 15MM X 1/2", INSTALADO EM RAMAL OU SUB-RAMAL DE ÁGUA - FORNECIMENTO E INSTALAÇÃO. AF_06/2022</t>
  </si>
  <si>
    <t xml:space="preserve">JOELHO DE TRANSIÇÃO, 90 GRAUS, CPVC, SOLDÁVEL, DN 22MM X 1/2", INSTALADO EM RAMAL OU SUB-RAMAL DE ÁGUA - FORNECIMENTO E INSTALAÇÃO. AF_06/2022</t>
  </si>
  <si>
    <t xml:space="preserve">JOELHO DE TRANSIÇÃO, 90 GRAUS, CPVC, SOLDÁVEL, DN 22MM X 3/4", INSTALADO EM RAMAL OU SUB-RAMAL DE ÁGUA - FORNECIMENTO E INSTALAÇÃO. AF_06/2022</t>
  </si>
  <si>
    <t xml:space="preserve">LUVA DE CORRER, CPVC, SOLDÁVEL, DN 15MM, INSTALADO EM RAMAL OU SUB-RAMAL DE ÁGUA FORNECIMENTO E INSTALAÇÃO. AF_06/2022</t>
  </si>
  <si>
    <t xml:space="preserve">LUVA DE CORRER, CPVC, SOLDÁVEL, DN 22MM, INSTALADO EM RAMAL DE DISTRIBUIÇÃO DE ÁGUA FORNECIMENTO E INSTALAÇÃO. AF_12/2014</t>
  </si>
  <si>
    <t xml:space="preserve">LUVA DE CORRER, CPVC, SOLDÁVEL, DN 22MM, INSTALADO EM RAMAL OU SUB-RAMAL DE ÁGUA FORNECIMENTO E INSTALAÇÃO. AF_06/2022</t>
  </si>
  <si>
    <t xml:space="preserve">LUVA DE CORRER, CPVC, SOLDÁVEL, DN 28MM, INSTALADO EM RAMAL DE DISTRIBUIÇÃO DE ÁGUA FORNECIMENTO E INSTALAÇÃO. AF_06/2022</t>
  </si>
  <si>
    <t xml:space="preserve">LUVA DE CORRER, CPVC, SOLDÁVEL, DN 28MM, INSTALADO EM RAMAL OU SUB-RAMAL DE ÁGUA FORNECIMENTO E INSTALAÇÃO. AF_06/2022</t>
  </si>
  <si>
    <t xml:space="preserve">LUVA DE CORRER, CPVC, SOLDÁVEL, DN 35MM, INSTALADO EM PRUMADA DE ÁGUA FORNECIMENTO E INSTALAÇÃO. AF_06/2022</t>
  </si>
  <si>
    <t xml:space="preserve">LUVA DE CORRER, CPVC, SOLDÁVEL, DN 35MM, INSTALADO EM RAMAL DE DISTRIBUIÇÃO DE ÁGUA - FORNECIMENTO E INSTALAÇÃO. AF_06/2022</t>
  </si>
  <si>
    <t xml:space="preserve">LUVA DE CORRER, CPVC, SOLDÁVEL, DN 35MM, INSTALADO EM RAMAL OU SUB-RAMAL DE ÁGUA FORNECIMENTO E INSTALAÇÃO. AF_06/2022</t>
  </si>
  <si>
    <t xml:space="preserve">LUVA DE CORRER, CPVC, SOLDÁVEL, DN 42MM, INSTALADO EM PRUMADA DE ÁGUA FORNECIMENTO E INSTALAÇÃO. AF_06/2022</t>
  </si>
  <si>
    <t xml:space="preserve">LUVA DE CORRER, CPVC, SOLDÁVEL, DN 42MM, INSTALADO EM RAMAL DE DISTRIBUIÇÃO DE ÁGUA - FORNECIMENTO E INSTALAÇÃO. AF_06/2022</t>
  </si>
  <si>
    <t xml:space="preserve">LUVA DE TRANSIÇÃO, CPVC, SOLDÁVEL, DN 22MM X 25MM, INSTALADO EM RAMAL DE DISTRIBUIÇÃO DE ÁGUA FORNECIMENTO E INSTALAÇÃO. AF_06/2022</t>
  </si>
  <si>
    <t xml:space="preserve">LUVA DE TRANSIÇÃO, CPVC, SOLDÁVEL, DN 54MM X 2, INSTALADO EM PRUMADA DE ÁGUA FORNECIMENTO E INSTALAÇÃO. AF_06/2022</t>
  </si>
  <si>
    <t xml:space="preserve">LUVA DE TRANSIÇÃO, CPVC, SOLDÁVEL, DN15MM X 1/2", INSTALADO EM RAMAL OU SUB-RAMAL DE ÁGUA - FORNECIMENTO E INSTALAÇÃO. AF_06/2022</t>
  </si>
  <si>
    <t xml:space="preserve">LUVA DE TRANSIÇÃO, CPVC, SOLDÁVEL, DN22MM X 25MM, INSTALADO EM RAMAL OU SUB-RAMAL DE ÁGUA - FORNECIMENTO E INSTALAÇÃO. AF_06/2022</t>
  </si>
  <si>
    <t xml:space="preserve">LUVA DE TRANSIÇÃO, CPVC, SOLDÁVEL, DN42MM X 1.1/2", INSTALADO EM RAMAL DE DISTRIBUIÇÃO DE ÁGUA - FORNECIMENTO E INSTALAÇÃO. AF_06/2022</t>
  </si>
  <si>
    <t xml:space="preserve">LUVA DE TRANSIÇÃO, CPVC, SOLDÁVEL, DN42MM X 1.1/2, INSTALADO EM PRUMADA DE ÁGUA FORNECIMENTO E INSTALAÇÃO. AF_06/2022</t>
  </si>
  <si>
    <t xml:space="preserve">LUVA, CPVC, SOLDÁVEL, DN 15MM, INSTALADO EM RAMAL OU SUB-RAMAL DE ÁGUA - FORNECIMENTO E INSTALAÇÃO. AF_06/2022</t>
  </si>
  <si>
    <t xml:space="preserve">LUVA, CPVC, SOLDÁVEL, DN 22MM, INSTALADO EM RAMAL DE DISTRIBUIÇÃO DE ÁGUA FORNECIMENTO E INSTALAÇÃO. AF_06/2022</t>
  </si>
  <si>
    <t xml:space="preserve">LUVA, CPVC, SOLDÁVEL, DN 22MM, INSTALADO EM RAMAL OU SUB-RAMAL DE ÁGUA FORNECIMENTO E INSTALAÇÃO. AF_06/2022</t>
  </si>
  <si>
    <t xml:space="preserve">LUVA, CPVC, SOLDÁVEL, DN 28MM, INSTALADO EM RAMAL DE DISTRIBUIÇÃO DE ÁGUA FORNECIMENTO E INSTALAÇÃO. AF_06/2022</t>
  </si>
  <si>
    <t xml:space="preserve">LUVA, CPVC, SOLDÁVEL, DN 28MM, INSTALADO EM RAMAL OU SUB-RAMAL DE ÁGUA FORNECIMENTO E INSTALAÇÃO. AF_06/2022</t>
  </si>
  <si>
    <t xml:space="preserve">LUVA, CPVC, SOLDÁVEL, DN 35MM, INSTALADO EM PRUMADA DE ÁGUA FORNECIMENTO E INSTALAÇÃO. AF_06/2022</t>
  </si>
  <si>
    <t xml:space="preserve">LUVA, CPVC, SOLDÁVEL, DN 35MM, INSTALADO EM RAMAL DE DISTRIBUIÇÃO DE ÁGUA - FORNECIMENTO E INSTALAÇÃO. AF_06/2022</t>
  </si>
  <si>
    <t xml:space="preserve">LUVA, CPVC, SOLDÁVEL, DN 35MM, INSTALADO EM RAMAL OU SUB-RAMAL DE ÁGUA FORNECIMENTO E INSTALAÇÃO. AF_06/2022</t>
  </si>
  <si>
    <t xml:space="preserve">LUVA, CPVC, SOLDÁVEL, DN 42MM, INSTALADO EM PRUMADA DE ÁGUA FORNECIMENTO E INSTALAÇÃO. AF_06/2022</t>
  </si>
  <si>
    <t xml:space="preserve">LUVA, CPVC, SOLDÁVEL, DN 42MM, INSTALADO EM RAMAL DE DISTRIBUIÇÃO DE ÁGUA - FORNECIMENTO E INSTALAÇÃO. AF_06/2022</t>
  </si>
  <si>
    <t xml:space="preserve">LUVA, CPVC, SOLDÁVEL, DN 54MM, INSTALADO EM PRUMADA DE ÁGUA FORNECIMENTO E INSTALAÇÃO. AF_06/2022</t>
  </si>
  <si>
    <t xml:space="preserve">LUVA, CPVC, SOLDÁVEL, DN 73MM, INSTALADO EM PRUMADA DE ÁGUA FORNECIMENTO E INSTALAÇÃO. AF_06/2022</t>
  </si>
  <si>
    <t xml:space="preserve">LUVA, CPVC, SOLDÁVEL, DN 89MM, INSTALADO EM PRUMADA DE ÁGUA FORNECIMENTO E INSTALAÇÃO. AF_06/2022</t>
  </si>
  <si>
    <t xml:space="preserve">TE DE REDUÇÃO, CPVC, SOLDÁVEL, DN 22 X 15 MM, INSTALADO EM RAMAL OU SUB-RAMAL DE ÁGUA - FORNECIMENTO E INSTALAÇÃO. AF_06/2022</t>
  </si>
  <si>
    <t xml:space="preserve">TE DE REDUÇÃO, CPVC, SOLDÁVEL, DN 28 X 22 MM, INSTALADO EM RAMAL DE DISTRIBUIÇÃO DE ÁGUA - FORNECIMENTO E INSTALAÇÃO. AF_06/2022</t>
  </si>
  <si>
    <t xml:space="preserve">TE DE REDUÇÃO, CPVC, SOLDÁVEL, DN 28 X 22 MM, INSTALADO EM RAMAL OU SUB-RAMAL DE ÁGUA - FORNECIMENTO E INSTALAÇÃO. AF_06/2022</t>
  </si>
  <si>
    <t xml:space="preserve">TE DE REDUÇÃO, CPVC, SOLDÁVEL, DN 35 X 28 MM, INSTALADO EM RAMAL DE DISTRIBUIÇÃO DE ÁGUA - FORNECIMENTO E INSTALAÇÃO. AF_06/2022</t>
  </si>
  <si>
    <t xml:space="preserve">TE DE REDUÇÃO, CPVC, SOLDÁVEL, DN 35 X 28 MM, INSTALADO EM RAMAL OU SUB-RAMAL DE ÁGUA - FORNECIMENTO E INSTALAÇÃO. AF_06/2022</t>
  </si>
  <si>
    <t xml:space="preserve">TE DE REDUÇÃO, CPVC, SOLDÁVEL, DN 42 X 35 MM, INSTALADO EM PRUMADA DE ÁGUA - FORNECIMENTO E INSTALAÇÃO. AF_06/2022</t>
  </si>
  <si>
    <t xml:space="preserve">TE DE REDUÇÃO, CPVC, SOLDÁVEL, DN 42 X 35 MM, INSTALADO EM RAMAL DE DISTRIBUIÇÃO DE ÁGUA - FORNECIMENTO E INSTALAÇÃO. AF_06/2022</t>
  </si>
  <si>
    <t xml:space="preserve">TE DE TRANSIÇÃO, CPVC, SOLDÁVEL, DN 15MM X 1/2, INSTALADO EM RAMAL OU SUB-RAMAL DE ÁGUA FORNECIMENTO E INSTALAÇÃO. AF_06/2022</t>
  </si>
  <si>
    <t xml:space="preserve">TE DE TRANSIÇÃO, CPVC, SOLDÁVEL, DN 22MM X 1/2, INSTALADO EM RAMAL OU SUB-RAMAL DE ÁGUA FORNECIMENTO E INSTALAÇÃO. AF_06/2022</t>
  </si>
  <si>
    <t xml:space="preserve">TE MISTURADOR DE TRANSIÇÃO, CPVC, SOLDÁVEL, DN 22MM X 3/4", INSTALADO EM RAMAL OU SUB-RAMAL DE ÁGUA - FORNECIMENTO E INSTALAÇÃO. AF_06/2022</t>
  </si>
  <si>
    <t xml:space="preserve">TE, CPVC, SOLDÁVEL, DN 15MM, INSTALADO EM RAMAL OU SUB-RAMAL DE ÁGUA - FORNECIMENTO E INSTALAÇÃO. AF_06/2022</t>
  </si>
  <si>
    <t xml:space="preserve">TE, CPVC, SOLDÁVEL, DN 22MM, INSTALADO EM RAMAL DE DISTRIBUIÇÃO DE ÁGUA - FORNECIMENTO E INSTALAÇÃO. AF_06/2022</t>
  </si>
  <si>
    <t xml:space="preserve">TE, CPVC, SOLDÁVEL, DN 22MM, INSTALADO EM RAMAL OU SUB-RAMAL DE ÁGUA - FORNECIMENTO E INSTALAÇÃO. AF_06/2022</t>
  </si>
  <si>
    <t xml:space="preserve">TE, CPVC, SOLDÁVEL, DN 42MM, INSTALADO EM PRUMADA DE ÁGUA FORNECIMENTO E INSTALAÇÃO. AF_06/2022</t>
  </si>
  <si>
    <t xml:space="preserve">TE, CPVC, SOLDÁVEL, DN 42MM, INSTALADO EM RAMAL DE DISTRIBUIÇÃO DE ÁGUA - FORNECIMENTO E INSTALAÇÃO. AF_06/2022</t>
  </si>
  <si>
    <t xml:space="preserve">TUBO, CPVC, SOLDÁVEL, DN 15MM, INSTALADO EM RAMAL OU SUB-RAMAL DE ÁGUA - FORNECIMENTO E INSTALAÇÃO. AF_06/2022</t>
  </si>
  <si>
    <t xml:space="preserve">TUBO, CPVC, SOLDÁVEL, DN 22MM, INSTALADO EM RAMAL DE DISTRIBUIÇÃO DE ÁGUA - FORNECIMENTO E INSTALAÇÃO. AF_06/2022</t>
  </si>
  <si>
    <t xml:space="preserve">TUBO, CPVC, SOLDÁVEL, DN 22MM, INSTALADO EM RAMAL OU SUB-RAMAL DE ÁGUA - FORNECIMENTO E INSTALAÇÃO. AF_06/2022</t>
  </si>
  <si>
    <t xml:space="preserve">TUBO, CPVC, SOLDÁVEL, DN 28MM, INSTALADO EM RAMAL DE DISTRIBUIÇÃO DE ÁGUA - FORNECIMENTO E INSTALAÇÃO. AF_06/2022</t>
  </si>
  <si>
    <t xml:space="preserve">TUBO, CPVC, SOLDÁVEL, DN 28MM, INSTALADO EM RAMAL OU SUB-RAMAL DE ÁGUA - FORNECIMENTO E INSTALAÇÃO. AF_06/2022</t>
  </si>
  <si>
    <t xml:space="preserve">TUBO, CPVC, SOLDÁVEL, DN 35MM, INSTALADO EM PRUMADA DE ÁGUA FORNECIMENTO E INSTALAÇÃO. AF_06/2022</t>
  </si>
  <si>
    <t xml:space="preserve">TUBO, CPVC, SOLDÁVEL, DN 35MM, INSTALADO EM RAMAL DE DISTRIBUIÇÃO DE ÁGUA FORNECIMENTO E INSTALAÇÃO. AF_06/2022</t>
  </si>
  <si>
    <t xml:space="preserve">TUBO, CPVC, SOLDÁVEL, DN 35MM, INSTALADO EM RAMAL OU SUB-RAMAL DE ÁGUA FORNECIMENTO E INSTALAÇÃO. AF_06/2022</t>
  </si>
  <si>
    <t xml:space="preserve">TUBO, CPVC, SOLDÁVEL, DN 42MM, INSTALADO EM PRUMADA DE ÁGUA FORNECIMENTO E INSTALAÇÃO. AF_06/2022</t>
  </si>
  <si>
    <t xml:space="preserve">TUBO, CPVC, SOLDÁVEL, DN 42MM, INSTALADO EM RAMAL DE DISTRIBUIÇÃO DE ÁGUA - FORNECIMENTO E INSTALAÇÃO. AF_06/2022</t>
  </si>
  <si>
    <t xml:space="preserve">TUBO, CPVC, SOLDÁVEL, DN 54MM, INSTALADO EM PRUMADA DE ÁGUA FORNECIMENTO E INSTALAÇÃO. AF_06/2022</t>
  </si>
  <si>
    <t xml:space="preserve">TUBO, CPVC, SOLDÁVEL, DN 73MM, INSTALADO EM PRUMADA DE ÁGUA FORNECIMENTO E INSTALAÇÃO. AF_06/2022</t>
  </si>
  <si>
    <t xml:space="preserve">TUBO, CPVC, SOLDÁVEL, DN 89MM, INSTALADO EM PRUMADA DE ÁGUA FORNECIMENTO E INSTALAÇÃO. AF_06/2022</t>
  </si>
  <si>
    <t xml:space="preserve">TÊ MISTURADOR, CPVC, SOLDÁVEL, DN 22MM, INSTALADO EM RAMAL DE DISTRIBUIÇÃO DE ÁGUA - FORNECIMENTO E INSTALAÇÃO. AF_06/2022</t>
  </si>
  <si>
    <t xml:space="preserve">TÊ MISTURADOR, CPVC, SOLDÁVEL, DN15MM, INSTALADO EM RAMAL OU SUB-RAMAL DE ÁGUA FORNECIMENTO E INSTALAÇÃO. AF_06/2022</t>
  </si>
  <si>
    <t xml:space="preserve">TÊ MISTURADOR, CPVC, SOLDÁVEL, DN22MM, INSTALADO EM RAMAL OU SUB-RAMAL DE ÁGUA FORNECIMENTO E INSTALAÇÃO. AF_06/2022</t>
  </si>
  <si>
    <t xml:space="preserve">TÊ, CPVC, SOLDÁVEL, DN 28MM, INSTALADO EM RAMAL DE DISTRIBUIÇÃO DE ÁGUA - FORNECIMENTO E INSTALAÇÃO. AF_06/2022</t>
  </si>
  <si>
    <t xml:space="preserve">TÊ, CPVC, SOLDÁVEL, DN 35MM, INSTALADO EM PRUMADA DE ÁGUA FORNECIMENTO E INSTALAÇÃO. AF_06/2022</t>
  </si>
  <si>
    <t xml:space="preserve">TÊ, CPVC, SOLDÁVEL, DN 54 MM, INSTALADO EM PRUMADA DE ÁGUA FORNECIMENTO E INSTALAÇÃO. AF_06/2022</t>
  </si>
  <si>
    <t xml:space="preserve">TÊ, CPVC, SOLDÁVEL, DN 73MM, INSTALADO EM PRUMADA DE ÁGUA FORNECIMENTO E INSTALAÇÃO. AF_06/2022</t>
  </si>
  <si>
    <t xml:space="preserve">TÊ, CPVC, SOLDÁVEL, DN 89MM, INSTALADO EM PRUMADA DE ÁGUA FORNECIMENTO E INSTALAÇÃO. AF_06/2022</t>
  </si>
  <si>
    <t xml:space="preserve">TÊ, CPVC, SOLDÁVEL, DN28MM, INSTALADO EM RAMAL OU SUB-RAMAL DE ÁGUA FORNECIMENTO E INSTALAÇÃO. AF_06/2022</t>
  </si>
  <si>
    <t xml:space="preserve">TÊ, CPVC, SOLDÁVEL, DN35MM, INSTALADO EM RAMAL DE DISTRIBUIÇÃO DE ÁGUA - FORNECIMENTO E INSTALAÇÃO. AF_06/2022</t>
  </si>
  <si>
    <t xml:space="preserve">TÊ, CPVC, SOLDÁVEL, DN35MM, INSTALADO EM RAMAL OU SUB-RAMAL DE ÁGUA FORNECIMENTO E INSTALAÇÃO. AF_06/2022</t>
  </si>
  <si>
    <t xml:space="preserve">UNIÃO, CPVC, SOLDÁVEL, DN 22MM, INSTALADO EM RAMAL DE DISTRIBUIÇÃO DE ÁGUA FORNECIMENTO E INSTALAÇÃO. AF_06/2022</t>
  </si>
  <si>
    <t xml:space="preserve">UNIÃO, CPVC, SOLDÁVEL, DN 28MM, INSTALADO EM RAMAL DE DISTRIBUIÇÃO DE ÁGUA FORNECIMENTO E INSTALAÇÃO. AF_06/2022</t>
  </si>
  <si>
    <t xml:space="preserve">UNIÃO, CPVC, SOLDÁVEL, DN 42MM, INSTALADO EM RAMAL DE DISTRIBUIÇÃO DE ÁGUA FORNECIMENTO E INSTALAÇÃO. AF_06/2022</t>
  </si>
  <si>
    <t xml:space="preserve">UNIÃO, CPVC, SOLDÁVEL, DN 54MM, INSTALADO EM PRUMADA DE ÁGUA FORNECIMENTO E INSTALAÇÃO. AF_06/2022</t>
  </si>
  <si>
    <t xml:space="preserve">UNIÃO, CPVC, SOLDÁVEL, DN 73MM, INSTALADO EM PRUMADA DE ÁGUA FORNECIMENTO E INSTALAÇÃO. AF_06/2022</t>
  </si>
  <si>
    <t xml:space="preserve">UNIÃO, CPVC, SOLDÁVEL, DN 89MM, INSTALADO EM PRUMADA DE ÁGUA FORNECIMENTO E INSTALAÇÃO. AF_06/2022</t>
  </si>
  <si>
    <t xml:space="preserve">UNIÃO, CPVC, SOLDÁVEL, DN15MM, INSTALADO EM RAMAL OU SUB-RAMAL DE ÁGUA FORNECIMENTO E INSTALAÇÃO. AF_06/2022</t>
  </si>
  <si>
    <t xml:space="preserve">UNIÃO, CPVC, SOLDÁVEL, DN22MM, INSTALADO EM RAMAL OU SUB-RAMAL DE ÁGUA FORNECIMENTO E INSTALAÇÃO. AF_06/2022</t>
  </si>
  <si>
    <t xml:space="preserve">UNIÃO, CPVC, SOLDÁVEL, DN28MM, INSTALADO EM RAMAL OU SUB-RAMAL DE ÁGUA FORNECIMENTO E INSTALAÇÃO. AF_06/2022</t>
  </si>
  <si>
    <t xml:space="preserve">UNIÃO, CPVC, SOLDÁVEL, DN35MM, INSTALADO EM PRUMADA DE ÁGUA FORNECIMENTO E INSTALAÇÃO. AF_06/2022</t>
  </si>
  <si>
    <t xml:space="preserve">UNIÃO, CPVC, SOLDÁVEL, DN35MM, INSTALADO EM RAMAL DE DISTRIBUIÇÃO DE ÁGUA - FORNECIMENTO E INSTALAÇÃO. AF_06/2022</t>
  </si>
  <si>
    <t xml:space="preserve">UNIÃO, CPVC, SOLDÁVEL, DN35MM, INSTALADO EM RAMAL OU SUB-RAMAL DE ÁGUA FORNECIMENTO E INSTALAÇÃO. AF_06/2022</t>
  </si>
  <si>
    <t xml:space="preserve">UNIÃO, CPVC, SOLDÁVEL, DN42MM, INSTALADO EM PRUMADA DE ÁGUA FORNECIMENTO E INSTALAÇÃO. AF_06/2022</t>
  </si>
  <si>
    <t xml:space="preserve">BUCHA DE REDUÇÃO LONGA, PVC, SERIE R, ÁGUA PLUVIAL, DN 50 X 40 MM, JUNTA ELÁSTICA, FORNECIDO E INSTALADO EM RAMAL DE ENCAMINHAMENTO. AF_06/2022</t>
  </si>
  <si>
    <t xml:space="preserve">CAIXA SIFONADA, PVC, DN 100 X 100 X 50 MM, FORNECIDA E INSTALADA EM RAMAIS DE ENCAMINHAMENTO DE ÁGUA PLUVIAL. AF_06/2022</t>
  </si>
  <si>
    <t xml:space="preserve">CAIXA SIFONADA, PVC, DN 150 X 185 X 75 MM, FORNECIDA E INSTALADA EM RAMAIS DE ENCAMINHAMENTO DE ÁGUA PLUVIAL. AF_06/2022</t>
  </si>
  <si>
    <t xml:space="preserve">CAP, PVC, SERIE R, ÁGUA PLUVIAL, DN 100 MM, JUNTA ELÁSTICA, FORNECIDO E INSTALADO EM RAMAL DE ENCAMINHAMENTO. AF_06/2022</t>
  </si>
  <si>
    <t xml:space="preserve">CAP, PVC, SERIE R, ÁGUA PLUVIAL, DN 150 MM, JUNTA ELÁSTICA, FORNECIDO E INSTALADO EM RAMAL DE ENCAMINHAMENTO. AF_06/2022</t>
  </si>
  <si>
    <t xml:space="preserve">CURVA 87 GRAUS E 30 MINUTOS, PVC, SERIE R, ÁGUA PLUVIAL, DN 100 MM, JUNTA ELÁSTICA, FORNECIDO E INSTALADO EM CONDUTORES VERTICAIS DE ÁGUAS PLUVIAIS. AF_06/2022</t>
  </si>
  <si>
    <t xml:space="preserve">CURVA 87 GRAUS E 30 MINUTOS, PVC, SERIE R, ÁGUA PLUVIAL, DN 100 MM, JUNTA ELÁSTICA, FORNECIDO E INSTALADO EM RAMAL DE ENCAMINHAMENTO. AF_06/2022</t>
  </si>
  <si>
    <t xml:space="preserve">CURVA 87 GRAUS E 30 MINUTOS, PVC, SERIE R, ÁGUA PLUVIAL, DN 150 MM, JUNTA ELÁSTICA, FORNECIDO E INSTALADO EM CONDUTORES VERTICAIS DE ÁGUAS PLUVIAIS. AF_06/2022</t>
  </si>
  <si>
    <t xml:space="preserve">CURVA 87 GRAUS E 30 MINUTOS, PVC, SERIE R, ÁGUA PLUVIAL, DN 150 MM, JUNTA ELÁSTICA, FORNECIDO E INSTALADO EM RAMAL DE ENCAMINHAMENTO. AF_06/2022</t>
  </si>
  <si>
    <t xml:space="preserve">CURVA 87 GRAUS E 30 MINUTOS, PVC, SERIE R, ÁGUA PLUVIAL, DN 75 MM, JUNTA ELÁSTICA, FORNECIDO E INSTALADO EM CONDUTORES VERTICAIS DE ÁGUAS PLUVIAIS. AF_06/2022</t>
  </si>
  <si>
    <t xml:space="preserve">CURVA 87 GRAUS E 30 MINUTOS, PVC, SERIE R, ÁGUA PLUVIAL, DN 75 MM, JUNTA ELÁSTICA, FORNECIDO E INSTALADO EM RAMAL DE ENCAMINHAMENTO. AF_06/2022</t>
  </si>
  <si>
    <t xml:space="preserve">CURVA 90 GRAUS, PVC, SERIE R, ÁGUA PLUVIAL, DN 100 MM, JUNTA ELÁSTICA, FORNECIDO E INSTALADO EM CONDUTORES VERTICAIS DE ÁGUAS PLUVIAIS. AF_06/2022</t>
  </si>
  <si>
    <t xml:space="preserve">CURVA 90 GRAUS, PVC, SERIE R, ÁGUA PLUVIAL, DN 100 MM, JUNTA ELÁSTICA, FORNECIDO E INSTALADO EM RAMAL DE ENCAMINHAMENTO. AF_06/2022</t>
  </si>
  <si>
    <t xml:space="preserve">JOELHO 45 GRAUS, PVC, SERIE R, ÁGUA PLUVIAL, DN 100 MM, JUNTA ELÁSTICA, FORNECIDO E INSTALADO EM CONDUTORES VERTICAIS DE ÁGUAS PLUVIAIS. AF_06/2022</t>
  </si>
  <si>
    <t xml:space="preserve">JOELHO 45 GRAUS, PVC, SERIE R, ÁGUA PLUVIAL, DN 100 MM, JUNTA ELÁSTICA, FORNECIDO E INSTALADO EM RAMAL DE ENCAMINHAMENTO. AF_06/2022</t>
  </si>
  <si>
    <t xml:space="preserve">JOELHO 45 GRAUS, PVC, SERIE R, ÁGUA PLUVIAL, DN 150 MM, JUNTA ELÁSTICA, FORNECIDO E INSTALADO EM CONDUTORES VERTICAIS DE ÁGUAS PLUVIAIS. AF_06/2022</t>
  </si>
  <si>
    <t xml:space="preserve">JOELHO 45 GRAUS, PVC, SERIE R, ÁGUA PLUVIAL, DN 150 MM, JUNTA ELÁSTICA, FORNECIDO E INSTALADO EM RAMAL DE ENCAMINHAMENTO. AF_06/2022</t>
  </si>
  <si>
    <t xml:space="preserve">JOELHO 45 GRAUS, PVC, SERIE R, ÁGUA PLUVIAL, DN 40 MM, JUNTA SOLDÁVEL, FORNECIDO E INSTALADO EM RAMAL DE ENCAMINHAMENTO. AF_06/2022</t>
  </si>
  <si>
    <t xml:space="preserve">JOELHO 45 GRAUS, PVC, SERIE R, ÁGUA PLUVIAL, DN 50 MM, JUNTA ELÁSTICA, FORNECIDO E INSTALADO EM RAMAL DE ENCAMINHAMENTO. AF_06/2022</t>
  </si>
  <si>
    <t xml:space="preserve">JOELHO 45 GRAUS, PVC, SERIE R, ÁGUA PLUVIAL, DN 75 MM, JUNTA ELÁSTICA, FORNECIDO E INSTALADO EM CONDUTORES VERTICAIS DE ÁGUAS PLUVIAIS. AF_06/2022</t>
  </si>
  <si>
    <t xml:space="preserve">JOELHO 45 GRAUS, PVC, SERIE R, ÁGUA PLUVIAL, DN 75 MM, JUNTA ELÁSTICA, FORNECIDO E INSTALADO EM RAMAL DE ENCAMINHAMENTO. AF_06/2022</t>
  </si>
  <si>
    <t xml:space="preserve">JOELHO 90 GRAUS, PVC, SERIE R, ÁGUA PLUVIAL, DN 100 MM, JUNTA ELÁSTICA, FORNECIDO E INSTALADO EM CONDUTORES VERTICAIS DE ÁGUAS PLUVIAIS. AF_06/2022</t>
  </si>
  <si>
    <t xml:space="preserve">JOELHO 90 GRAUS, PVC, SERIE R, ÁGUA PLUVIAL, DN 100 MM, JUNTA ELÁSTICA, FORNECIDO E INSTALADO EM RAMAL DE ENCAMINHAMENTO. AF_06/2022</t>
  </si>
  <si>
    <t xml:space="preserve">JOELHO 90 GRAUS, PVC, SERIE R, ÁGUA PLUVIAL, DN 150 MM, JUNTA ELÁSTICA, FORNECIDO E INSTALADO EM CONDUTORES VERTICAIS DE ÁGUAS PLUVIAIS. AF_06/2022</t>
  </si>
  <si>
    <t xml:space="preserve">JOELHO 90 GRAUS, PVC, SERIE R, ÁGUA PLUVIAL, DN 150 MM, JUNTA ELÁSTICA, FORNECIDO E INSTALADO EM RAMAL DE ENCAMINHAMENTO. AF_06/2022</t>
  </si>
  <si>
    <t xml:space="preserve">JOELHO 90 GRAUS, PVC, SERIE R, ÁGUA PLUVIAL, DN 40 MM, JUNTA SOLDÁVEL, FORNECIDO E INSTALADO EM RAMAL DE ENCAMINHAMENTO. AF_06/2022</t>
  </si>
  <si>
    <t xml:space="preserve">JOELHO 90 GRAUS, PVC, SERIE R, ÁGUA PLUVIAL, DN 50 MM, JUNTA ELÁSTICA, FORNECIDO E INSTALADO EM RAMAL DE ENCAMINHAMENTO. AF_06/2022</t>
  </si>
  <si>
    <t xml:space="preserve">JOELHO 90 GRAUS, PVC, SERIE R, ÁGUA PLUVIAL, DN 75 MM, JUNTA ELÁSTICA, FORNECIDO E INSTALADO EM CONDUTORES VERTICAIS DE ÁGUAS PLUVIAIS. AF_06/2022</t>
  </si>
  <si>
    <t xml:space="preserve">JOELHO 90 GRAUS, PVC, SERIE R, ÁGUA PLUVIAL, DN 75 MM, JUNTA ELÁSTICA, FORNECIDO E INSTALADO EM RAMAL DE ENCAMINHAMENTO. AF_06/2022</t>
  </si>
  <si>
    <t xml:space="preserve">JUNÇÃO DUPLA, PVC, SERIE R, ÁGUA PLUVIAL, DN 100 X 100 X 100 MM, JUNTA ELÁSTICA, FORNECIDO E INSTALADO EM RAMAL DE ENCAMINHAMENTO. AF_06/2022</t>
  </si>
  <si>
    <t xml:space="preserve">JUNÇÃO SIMPLES, PVC, SERIE R, ÁGUA PLUVIAL, DN 100 X 100 MM, JUNTA ELÁSTICA, FORNECIDO E INSTALADO EM CONDUTORES VERTICAIS DE ÁGUAS PLUVIAIS. AF_06/2022</t>
  </si>
  <si>
    <t xml:space="preserve">JUNÇÃO SIMPLES, PVC, SERIE R, ÁGUA PLUVIAL, DN 100 X 100 MM, JUNTA ELÁSTICA, FORNECIDO E INSTALADO EM RAMAL DE ENCAMINHAMENTO. AF_06/2022</t>
  </si>
  <si>
    <t xml:space="preserve">JUNÇÃO SIMPLES, PVC, SERIE R, ÁGUA PLUVIAL, DN 100 X 75 MM, JUNTA ELÁSTICA, FORNECIDO E INSTALADO EM CONDUTORES VERTICAIS DE ÁGUAS PLUVIAIS. AF_06/2022</t>
  </si>
  <si>
    <t xml:space="preserve">JUNÇÃO SIMPLES, PVC, SERIE R, ÁGUA PLUVIAL, DN 100 X 75 MM, JUNTA ELÁSTICA, FORNECIDO E INSTALADO EM RAMAL DE ENCAMINHAMENTO. AF_06/2022</t>
  </si>
  <si>
    <t xml:space="preserve">JUNÇÃO SIMPLES, PVC, SERIE R, ÁGUA PLUVIAL, DN 150 X 100 MM, JUNTA ELÁSTICA, FORNECIDO E INSTALADO EM CONDUTORES VERTICAIS DE ÁGUAS PLUVIAIS. AF_06/2022</t>
  </si>
  <si>
    <t xml:space="preserve">JUNÇÃO SIMPLES, PVC, SERIE R, ÁGUA PLUVIAL, DN 150 X 100 MM, JUNTA ELÁSTICA, FORNECIDO E INSTALADO EM RAMAL DE ENCAMINHAMENTO. AF_06/2022</t>
  </si>
  <si>
    <t xml:space="preserve">JUNÇÃO SIMPLES, PVC, SERIE R, ÁGUA PLUVIAL, DN 150 X 150 MM, JUNTA ELÁSTICA, FORNECIDO E INSTALADO EM CONDUTORES VERTICAIS DE ÁGUAS PLUVIAIS. AF_06/2022</t>
  </si>
  <si>
    <t xml:space="preserve">JUNÇÃO SIMPLES, PVC, SERIE R, ÁGUA PLUVIAL, DN 150 X 150 MM, JUNTA ELÁSTICA, FORNECIDO E INSTALADO EM RAMAL DE ENCAMINHAMENTO. AF_06/2022</t>
  </si>
  <si>
    <t xml:space="preserve">JUNÇÃO SIMPLES, PVC, SERIE R, ÁGUA PLUVIAL, DN 40 MM, JUNTA SOLDÁVEL, FORNECIDO E INSTALADO EM RAMAL DE ENCAMINHAMENTO. AF_06/2022</t>
  </si>
  <si>
    <t xml:space="preserve">JUNÇÃO SIMPLES, PVC, SERIE R, ÁGUA PLUVIAL, DN 50 MM, JUNTA ELÁSTICA, FORNECIDO E INSTALADO EM RAMAL DE ENCAMINHAMENTO. AF_06/2022</t>
  </si>
  <si>
    <t xml:space="preserve">JUNÇÃO SIMPLES, PVC, SERIE R, ÁGUA PLUVIAL, DN 75 X 75 MM, JUNTA ELÁSTICA, FORNECIDO E INSTALADO EM CONDUTORES VERTICAIS DE ÁGUAS PLUVIAIS. AF_06/2022</t>
  </si>
  <si>
    <t xml:space="preserve">JUNÇÃO SIMPLES, PVC, SERIE R, ÁGUA PLUVIAL, DN 75 X 75 MM, JUNTA ELÁSTICA, FORNECIDO E INSTALADO EM RAMAL DE ENCAMINHAMENTO. AF_06/2022</t>
  </si>
  <si>
    <t xml:space="preserve">LUVA DE CORRER, PVC, SERIE R, ÁGUA PLUVIAL, DN 100 MM, JUNTA ELÁSTICA, FORNECIDO E INSTALADO EM CONDUTORES VERTICAIS DE ÁGUAS PLUVIAIS. AF_06/2022</t>
  </si>
  <si>
    <t xml:space="preserve">LUVA DE CORRER, PVC, SERIE R, ÁGUA PLUVIAL, DN 100 MM, JUNTA ELÁSTICA, FORNECIDO E INSTALADO EM RAMAL DE ENCAMINHAMENTO. AF_06/2022</t>
  </si>
  <si>
    <t xml:space="preserve">LUVA DE CORRER, PVC, SERIE R, ÁGUA PLUVIAL, DN 150 MM, JUNTA ELÁSTICA, FORNECIDO E INSTALADO EM CONDUTORES VERTICAIS DE ÁGUAS PLUVIAIS. AF_06/2022</t>
  </si>
  <si>
    <t xml:space="preserve">LUVA DE CORRER, PVC, SERIE R, ÁGUA PLUVIAL, DN 150 MM, JUNTA ELÁSTICA, FORNECIDO E INSTALADO EM RAMAL DE ENCAMINHAMENTO. AF_06/2022</t>
  </si>
  <si>
    <t xml:space="preserve">LUVA DE CORRER, PVC, SERIE R, ÁGUA PLUVIAL, DN 75 MM, JUNTA ELÁSTICA, FORNECIDO E INSTALADO EM CONDUTORES VERTICAIS DE ÁGUAS PLUVIAIS. AF_06/2022</t>
  </si>
  <si>
    <t xml:space="preserve">LUVA DE CORRER, PVC, SERIE R, ÁGUA PLUVIAL, DN 75 MM, JUNTA ELÁSTICA, FORNECIDO E INSTALADO EM RAMAL DE ENCAMINHAMENTO. AF_06/2022</t>
  </si>
  <si>
    <t xml:space="preserve">LUVA SIMPLES, PVC, SERIE R, ÁGUA PLUVIAL, DN 100 MM, JUNTA ELÁSTICA, FORNECIDO E INSTALADO EM CONDUTORES VERTICAIS DE ÁGUAS PLUVIAIS. AF_06/2022</t>
  </si>
  <si>
    <t xml:space="preserve">LUVA SIMPLES, PVC, SERIE R, ÁGUA PLUVIAL, DN 100 MM, JUNTA ELÁSTICA, FORNECIDO E INSTALADO EM RAMAL DE ENCAMINHAMENTO. AF_06/2022</t>
  </si>
  <si>
    <t xml:space="preserve">LUVA SIMPLES, PVC, SERIE R, ÁGUA PLUVIAL, DN 150 MM, JUNTA ELÁSTICA, FORNECIDO E INSTALADO EM CONDUTORES VERTICAIS DE ÁGUAS PLUVIAIS. AF_06/2022</t>
  </si>
  <si>
    <t xml:space="preserve">LUVA SIMPLES, PVC, SERIE R, ÁGUA PLUVIAL, DN 150 MM, JUNTA ELÁSTICA, FORNECIDO E INSTALADO EM RAMAL DE ENCAMINHAMENTO. AF_06/2022</t>
  </si>
  <si>
    <t xml:space="preserve">LUVA SIMPLES, PVC, SERIE R, ÁGUA PLUVIAL, DN 40 MM, JUNTA SOLDÁVEL, FORNECIDO E INSTALADO EM RAMAL DE ENCAMINHAMENTO. AF_06/2022</t>
  </si>
  <si>
    <t xml:space="preserve">LUVA SIMPLES, PVC, SERIE R, ÁGUA PLUVIAL, DN 50 MM, JUNTA ELÁSTICA, FORNECIDO E INSTALADO EM RAMAL DE ENCAMINHAMENTO. AF_06/2022</t>
  </si>
  <si>
    <t xml:space="preserve">LUVA SIMPLES, PVC, SERIE R, ÁGUA PLUVIAL, DN 75 MM, JUNTA ELÁSTICA, FORNECIDO E INSTALADO EM CONDUTORES VERTICAIS DE ÁGUAS PLUVIAIS. AF_06/2022</t>
  </si>
  <si>
    <t xml:space="preserve">LUVA SIMPLES, PVC, SERIE R, ÁGUA PLUVIAL, DN 75 MM, JUNTA ELÁSTICA, FORNECIDO E INSTALADO EM RAMAL DE ENCAMINHAMENTO. AF_06/2022</t>
  </si>
  <si>
    <t xml:space="preserve">RALO SIFONADO, PVC, DN 100 X 40 MM, JUNTA SOLDÁVEL, FORNECIDO E INSTALADO EM RAMAIS DE ENCAMINHAMENTO DE ÁGUA PLUVIAL. AF_06/2022</t>
  </si>
  <si>
    <t xml:space="preserve">REDUÇÃO EXCÊNTRICA, PVC, SERIE R, ÁGUA PLUVIAL, DN 100 X 75 MM, JUNTA ELÁSTICA, FORNECIDO E INSTALADO EM CONDUTORES VERTICAIS DE ÁGUAS PLUVIAIS. AF_06/2022</t>
  </si>
  <si>
    <t xml:space="preserve">REDUÇÃO EXCÊNTRICA, PVC, SERIE R, ÁGUA PLUVIAL, DN 100 X 75 MM, JUNTA ELÁSTICA, FORNECIDO E INSTALADO EM RAMAL DE ENCAMINHAMENTO. AF_06/2022</t>
  </si>
  <si>
    <t xml:space="preserve">REDUÇÃO EXCÊNTRICA, PVC, SERIE R, ÁGUA PLUVIAL, DN 150 X 100 MM, JUNTA ELÁSTICA, FORNECIDO E INSTALADO EM CONDUTORES VERTICAIS DE ÁGUAS PLUVIAIS. AF_06/2022</t>
  </si>
  <si>
    <t xml:space="preserve">REDUÇÃO EXCÊNTRICA, PVC, SERIE R, ÁGUA PLUVIAL, DN 150 X 100 MM, JUNTA ELÁSTICA, FORNECIDO E INSTALADO EM RAMAL DE ENCAMINHAMENTO. AF_06/2022</t>
  </si>
  <si>
    <t xml:space="preserve">REDUÇÃO EXCÊNTRICA, PVC, SERIE R, ÁGUA PLUVIAL, DN 75 X 50 MM, JUNTA ELÁSTICA, FORNECIDO E INSTALADO EM RAMAL DE ENCAMINHAMENTO. AF_06/2022</t>
  </si>
  <si>
    <t xml:space="preserve">TUBO PVC, SÉRIE R, ÁGUA PLUVIAL, DN 100 MM, FORNECIDO E INSTALADO EM CONDUTORES VERTICAIS DE ÁGUAS PLUVIAIS. AF_06/2022</t>
  </si>
  <si>
    <t xml:space="preserve">TUBO PVC, SÉRIE R, ÁGUA PLUVIAL, DN 100 MM, FORNECIDO E INSTALADO EM RAMAL DE ENCAMINHAMENTO. AF_06/2022</t>
  </si>
  <si>
    <t xml:space="preserve">TUBO PVC, SÉRIE R, ÁGUA PLUVIAL, DN 150 MM, FORNECIDO E INSTALADO EM CONDUTORES VERTICAIS DE ÁGUAS PLUVIAIS. AF_06/2022</t>
  </si>
  <si>
    <t xml:space="preserve">TUBO PVC, SÉRIE R, ÁGUA PLUVIAL, DN 150 MM, FORNECIDO E INSTALADO EM RAMAL DE ENCAMINHAMENTO. AF_06/2022</t>
  </si>
  <si>
    <t xml:space="preserve">TUBO PVC, SÉRIE R, ÁGUA PLUVIAL, DN 40 MM, FORNECIDO E INSTALADO EM RAMAL DE ENCAMINHAMENTO. AF_06/2022</t>
  </si>
  <si>
    <t xml:space="preserve">TUBO PVC, SÉRIE R, ÁGUA PLUVIAL, DN 50 MM, FORNECIDO E INSTALADO EM RAMAL DE ENCAMINHAMENTO. AF_06/2022</t>
  </si>
  <si>
    <t xml:space="preserve">TUBO PVC, SÉRIE R, ÁGUA PLUVIAL, DN 75 MM, FORNECIDO E INSTALADO EM CONDUTORES VERTICAIS DE ÁGUAS PLUVIAIS. AF_06/2022</t>
  </si>
  <si>
    <t xml:space="preserve">TUBO PVC, SÉRIE R, ÁGUA PLUVIAL, DN 75 MM, FORNECIDO E INSTALADO EM RAMAL DE ENCAMINHAMENTO. AF_06/2022</t>
  </si>
  <si>
    <t xml:space="preserve">TÊ DE INSPEÇÃO, PVC, SERIE R, ÁGUA PLUVIAL, DN 100 MM, JUNTA ELÁSTICA, FORNECIDO E INSTALADO EM CONDUTORES VERTICAIS DE ÁGUAS PLUVIAIS. AF_06/2022</t>
  </si>
  <si>
    <t xml:space="preserve">TÊ DE INSPEÇÃO, PVC, SERIE R, ÁGUA PLUVIAL, DN 100 MM, JUNTA ELÁSTICA, FORNECIDO E INSTALADO EM RAMAL DE ENCAMINHAMENTO. AF_06/2022</t>
  </si>
  <si>
    <t xml:space="preserve">TÊ DE INSPEÇÃO, PVC, SERIE R, ÁGUA PLUVIAL, DN 150 MM, JUNTA ELÁSTICA, FORNECIDO E INSTALADO EM RAMAL DE ENCAMINHAMENTO. AF_06/2022</t>
  </si>
  <si>
    <t xml:space="preserve">TÊ DE INSPEÇÃO, PVC, SERIE R, ÁGUA PLUVIAL, DN 150 X 100 MM, JUNTA ELÁSTICA, FORNECIDO E INSTALADO EM CONDUTORES VERTICAIS DE ÁGUAS PLUVIAIS. AF_06/2022</t>
  </si>
  <si>
    <t xml:space="preserve">TÊ DE INSPEÇÃO, PVC, SERIE R, ÁGUA PLUVIAL, DN 75 MM, JUNTA ELÁSTICA, FORNECIDO E INSTALADO EM CONDUTORES VERTICAIS DE ÁGUAS PLUVIAIS. AF_06/2022</t>
  </si>
  <si>
    <t xml:space="preserve">TÊ DE INSPEÇÃO, PVC, SERIE R, ÁGUA PLUVIAL, DN 75 MM, JUNTA ELÁSTICA, FORNECIDO E INSTALADO EM RAMAL DE ENCAMINHAMENTO. AF_06/2022</t>
  </si>
  <si>
    <t xml:space="preserve">TÊ, PVC, SERIE R, ÁGUA PLUVIAL, DN 100 X 100 MM, JUNTA ELÁSTICA, FORNECIDO E INSTALADO EM CONDUTORES VERTICAIS DE ÁGUAS PLUVIAIS. AF_06/2022</t>
  </si>
  <si>
    <t xml:space="preserve">TÊ, PVC, SERIE R, ÁGUA PLUVIAL, DN 100 X 100 MM, JUNTA ELÁSTICA, FORNECIDO E INSTALADO EM RAMAL DE ENCAMINHAMENTO. AF_06/2022</t>
  </si>
  <si>
    <t xml:space="preserve">TÊ, PVC, SERIE R, ÁGUA PLUVIAL, DN 100 X 75 MM, JUNTA ELÁSTICA, FORNECIDO E INSTALADO EM CONDUTORES VERTICAIS DE ÁGUAS PLUVIAIS. AF_06/2022</t>
  </si>
  <si>
    <t xml:space="preserve">TÊ, PVC, SERIE R, ÁGUA PLUVIAL, DN 100 X 75 MM, JUNTA ELÁSTICA, FORNECIDO E INSTALADO EM RAMAL DE ENCAMINHAMENTO. AF_06/2022</t>
  </si>
  <si>
    <t xml:space="preserve">TÊ, PVC, SERIE R, ÁGUA PLUVIAL, DN 150 X 100 MM, JUNTA ELÁSTICA, FORNECIDO E INSTALADO EM CONDUTORES VERTICAIS DE ÁGUAS PLUVIAIS. AF_06/2022</t>
  </si>
  <si>
    <t xml:space="preserve">TÊ, PVC, SERIE R, ÁGUA PLUVIAL, DN 150 X 100 MM, JUNTA ELÁSTICA, FORNECIDO E INSTALADO EM RAMAL DE ENCAMINHAMENTO. AF_06/2022</t>
  </si>
  <si>
    <t xml:space="preserve">TÊ, PVC, SERIE R, ÁGUA PLUVIAL, DN 150 X 150 MM, JUNTA ELÁSTICA, FORNECIDO E INSTALADO EM CONDUTORES VERTICAIS DE ÁGUAS PLUVIAIS. AF_06/2022</t>
  </si>
  <si>
    <t xml:space="preserve">TÊ, PVC, SERIE R, ÁGUA PLUVIAL, DN 150 X 150 MM, JUNTA ELÁSTICA, FORNECIDO E INSTALADO EM RAMAL DE ENCAMINHAMENTO. AF_06/2022</t>
  </si>
  <si>
    <t xml:space="preserve">TÊ, PVC, SERIE R, ÁGUA PLUVIAL, DN 75 MM, JUNTA ELÁSTICA, FORNECIDO E INSTALADO EM RAMAL DE ENCAMINHAMENTO. AF_06/2022</t>
  </si>
  <si>
    <t xml:space="preserve">TÊ, PVC, SERIE R, ÁGUA PLUVIAL, DN 75 X 75 MM, JUNTA ELÁSTICA, FORNECIDO E INSTALADO EM CONDUTORES VERTICAIS DE ÁGUAS PLUVIAIS. AF_06/2022</t>
  </si>
  <si>
    <t xml:space="preserve">DIVISORIA SANITÁRIA, EM GRANITO CINZA POLIDO, ESP = 3CM, ASSENTADO COM ARGAMASSA COLANTE AC III-E. AF_10/2025</t>
  </si>
  <si>
    <t xml:space="preserve">DIVISORIA SANITÁRIA, EM MÁRMORE BRANCO POLIDO, ESP = 3CM, ASSENTADO COM ARGAMASSA COLANTE AC III-E. AF_10/2025</t>
  </si>
  <si>
    <t xml:space="preserve">DIVISORIA SANITÁRIA, EM PAINEL DE GRANILITE, ESP = 3CM, ASSENTADO COM ARGAMASSA COLANTE AC III-E. AF_10/2025</t>
  </si>
  <si>
    <t xml:space="preserve">DIVISÓRIA FIXA EM VIDRO TEMPERADO 10 MM, SEM ABERTURA. AF_10/2025_PS</t>
  </si>
  <si>
    <t xml:space="preserve">ABRIGO PARA HIDRANTE, 75X45X17CM, COM REGISTRO GLOBO ANGULAR 45 GRAUS 2 1/2", ADAPTADOR STORZ 2 1/2", MANGUEIRA DE INCÊNDIO 15M 2 1/2" E ESGUICHO EM LATÃO 2 1/2" - FORNECIMENTO E INSTALAÇÃO. AF_01/2026</t>
  </si>
  <si>
    <t xml:space="preserve">ABRIGO PARA HIDRANTE, 90X60X17CM, COM REGISTRO GLOBO ANGULAR 45 GRAUS 2 1/2", ADAPTADOR STORZ 2 1/2", MANGUEIRA DE INCÊNDIO 20M, REDUÇÃO 2 1/2" X 1 1/2" E ESGUICHO EM LATÃO 1 1/2" - FORNECIMENTO E INSTALAÇÃO. AF_01/2026</t>
  </si>
  <si>
    <t xml:space="preserve">ACOPLAMENTO RÍGIDO EM AÇO, CONEXÃO RANHURADA, DN 50 (2"), INSTALADO EM PRUMADAS - FORNECIMENTO E INSTALAÇÃO. AF_01/2026</t>
  </si>
  <si>
    <t xml:space="preserve">ACOPLAMENTO RÍGIDO EM AÇO, CONEXÃO RANHURADA, DN 65 (2 1/2"), INSTALADO EM PRUMADAS - FORNECIMENTO E INSTALAÇÃO. AF_01/2026</t>
  </si>
  <si>
    <t xml:space="preserve">ACOPLAMENTO RÍGIDO EM AÇO, CONEXÃO RANHURADA, DN 80 (3"), INSTALADO EM PRUMADAS - FORNECIMENTO E INSTALAÇÃO. AF_01/2026</t>
  </si>
  <si>
    <t xml:space="preserve">CAIXA DE INCÊNDIO 45X75X17CM - FORNECIMENTO E INSTALAÇÃO. AF_01/2026</t>
  </si>
  <si>
    <t xml:space="preserve">CAIXA DE INCÊNDIO 60X90X17CM - FORNECIMENTO E INSTALAÇÃO. AF_01/2026</t>
  </si>
  <si>
    <t xml:space="preserve">CONJUNTO DE MANGUEIRA PARA COMBATE A INCÊNDIO EM FIBRA DE POLIESTER PURA, COM 1.1/2", REVESTIDA INTERNAMENTE, COMPRIMENTO DE 15M - FORNECIMENTO E INSTALAÇÃO. AF_01/2026</t>
  </si>
  <si>
    <t xml:space="preserve">CURVA 45 GRAUS, EM AÇO, CONEXÃO RANHURADA, DN 50 (2"), INSTALADO EM PRUMADAS - FORNECIMENTO E INSTALAÇÃO. AF_01/2026</t>
  </si>
  <si>
    <t xml:space="preserve">CURVA 45 GRAUS, EM AÇO, CONEXÃO RANHURADA, DN 65 (2 1/2"), INSTALADO EM PRUMADAS - FORNECIMENTO E INSTALAÇÃO. AF_01/2026</t>
  </si>
  <si>
    <t xml:space="preserve">CURVA 45 GRAUS, EM AÇO, CONEXÃO RANHURADA, DN 80 (3"), INSTALADO EM PRUMADAS - FORNECIMENTO E INSTALAÇÃO. AF_01/2026</t>
  </si>
  <si>
    <t xml:space="preserve">CURVA 45 GRAUS, EM AÇO, CONEXÃO SOLDADA, DN 15 (1/2"), INSTALADO EM RAMAIS E SUB-RAMAIS DE GÁS - FORNECIMENTO E INSTALAÇÃO. AF_01/2026</t>
  </si>
  <si>
    <t xml:space="preserve">CURVA 45 GRAUS, EM AÇO, CONEXÃO SOLDADA, DN 20 (3/4"), INSTALADO EM RAMAIS E SUB-RAMAIS DE GÁS - FORNECIMENTO E INSTALAÇÃO. AF_01/2026</t>
  </si>
  <si>
    <t xml:space="preserve">CURVA 45 GRAUS, EM AÇO, CONEXÃO SOLDADA, DN 25 (1"), INSTALADO EM RAMAIS E SUB-RAMAIS DE GÁS - FORNECIMENTO E INSTALAÇÃO. AF_01/2026</t>
  </si>
  <si>
    <t xml:space="preserve">CURVA 45 GRAUS, EM AÇO, CONEXÃO SOLDADA, DN 25 (1"), INSTALADO EM REDE DE ALIMENTAÇÃO PARA HIDRANTE - FORNECIMENTO E INSTALAÇÃO. AF_01/2026</t>
  </si>
  <si>
    <t xml:space="preserve">CURVA 45 GRAUS, EM AÇO, CONEXÃO SOLDADA, DN 25 (1"), INSTALADO EM REDE DE ALIMENTAÇÃO PARA SPRINKLER - FORNECIMENTO E INSTALAÇÃO. AF_01/2026</t>
  </si>
  <si>
    <t xml:space="preserve">CURVA 45 GRAUS, EM AÇO, CONEXÃO SOLDADA, DN 32 (1 1/4"), INSTALADO EM REDE DE ALIMENTAÇÃO PARA HIDRANTE - FORNECIMENTO E INSTALAÇÃO. AF_01/2026</t>
  </si>
  <si>
    <t xml:space="preserve">CURVA 45 GRAUS, EM AÇO, CONEXÃO SOLDADA, DN 32 (1 1/4"), INSTALADO EM REDE DE ALIMENTAÇÃO PARA SPRINKLER - FORNECIMENTO E INSTALAÇÃO. AF_01/2026</t>
  </si>
  <si>
    <t xml:space="preserve">CURVA 45 GRAUS, EM AÇO, CONEXÃO SOLDADA, DN 40 (1 1/2"), INSTALADO EM REDE DE ALIMENTAÇÃO PARA HIDRANTE - FORNECIMENTO E INSTALAÇÃO. AF_01/2026</t>
  </si>
  <si>
    <t xml:space="preserve">CURVA 45 GRAUS, EM AÇO, CONEXÃO SOLDADA, DN 40 (1 1/2"), INSTALADO EM REDE DE ALIMENTAÇÃO PARA SPRINKLER - FORNECIMENTO E INSTALAÇÃO. AF_01/2026</t>
  </si>
  <si>
    <t xml:space="preserve">CURVA 45 GRAUS, EM AÇO, CONEXÃO SOLDADA, DN 50 (2"), INSTALADO EM PRUMADAS - FORNECIMENTO E INSTALAÇÃO. AF_01/2026</t>
  </si>
  <si>
    <t xml:space="preserve">CURVA 45 GRAUS, EM AÇO, CONEXÃO SOLDADA, DN 50 (2"), INSTALADO EM REDE DE ALIMENTAÇÃO PARA HIDRANTE - FORNECIMENTO E INSTALAÇÃO. AF_01/2026</t>
  </si>
  <si>
    <t xml:space="preserve">CURVA 45 GRAUS, EM AÇO, CONEXÃO SOLDADA, DN 50 (2"), INSTALADO EM REDE DE ALIMENTAÇÃO PARA SPRINKLER - FORNECIMENTO E INSTALAÇÃO. AF_01/2026</t>
  </si>
  <si>
    <t xml:space="preserve">CURVA 45 GRAUS, EM AÇO, CONEXÃO SOLDADA, DN 65 (2 1/2"), INSTALADO EM PRUMADAS - FORNECIMENTO E INSTALAÇÃO. AF_01/2026</t>
  </si>
  <si>
    <t xml:space="preserve">CURVA 45 GRAUS, EM AÇO, CONEXÃO SOLDADA, DN 65 (2 1/2"), INSTALADO EM REDE DE ALIMENTAÇÃO PARA HIDRANTE - FORNECIMENTO E INSTALAÇÃO. AF_01/2026</t>
  </si>
  <si>
    <t xml:space="preserve">CURVA 45 GRAUS, EM AÇO, CONEXÃO SOLDADA, DN 65 (2 1/2"), INSTALADO EM REDE DE ALIMENTAÇÃO PARA SPRINKLER - FORNECIMENTO E INSTALAÇÃO. AF_01/2026</t>
  </si>
  <si>
    <t xml:space="preserve">CURVA 45 GRAUS, EM AÇO, CONEXÃO SOLDADA, DN 80 (3"), INSTALADO EM PRUMADAS - FORNECIMENTO E INSTALAÇÃO. AF_01/2026</t>
  </si>
  <si>
    <t xml:space="preserve">CURVA 45 GRAUS, EM AÇO, CONEXÃO SOLDADA, DN 80 (3"), INSTALADO EM REDE DE ALIMENTAÇÃO PARA HIDRANTE - FORNECIMENTO E INSTALAÇÃO. AF_01/2026</t>
  </si>
  <si>
    <t xml:space="preserve">CURVA 45 GRAUS, EM AÇO, CONEXÃO SOLDADA, DN 80 (3"), INSTALADO EM REDE DE ALIMENTAÇÃO PARA SPRINKLER - FORNECIMENTO E INSTALAÇÃO. AF_01/2026</t>
  </si>
  <si>
    <t xml:space="preserve">CURVA 90 GRAUS, EM AÇO, CONEXÃO RANHURADA, DN 50 (2"), INSTALADO EM PRUMADAS - FORNECIMENTO E INSTALAÇÃO. AF_01/2026</t>
  </si>
  <si>
    <t xml:space="preserve">CURVA 90 GRAUS, EM AÇO, CONEXÃO RANHURADA, DN 65 (2 1/2"), INSTALADO EM PRUMADAS - FORNECIMENTO E INSTALAÇÃO. AF_01/2026</t>
  </si>
  <si>
    <t xml:space="preserve">CURVA 90 GRAUS, EM AÇO, CONEXÃO RANHURADA, DN 80 (3"), INSTALADO EM PRUMADAS - FORNECIMENTO E INSTALAÇÃO. AF_01/2026</t>
  </si>
  <si>
    <t xml:space="preserve">CURVA 90 GRAUS, EM AÇO, CONEXÃO SOLDADA, DN 15 (1/2"), INSTALADO EM RAMAIS E SUB-RAMAIS DE GÁS - FORNECIMENTO E INSTALAÇÃO. AF_01/2026</t>
  </si>
  <si>
    <t xml:space="preserve">CURVA 90 GRAUS, EM AÇO, CONEXÃO SOLDADA, DN 20 (3/4"), INSTALADO EM RAMAIS E SUB-RAMAIS DE GÁS - FORNECIMENTO E INSTALAÇÃO. AF_01/2026</t>
  </si>
  <si>
    <t xml:space="preserve">CURVA 90 GRAUS, EM AÇO, CONEXÃO SOLDADA, DN 25 (1"), INSTALADO EM RAMAIS E SUB-RAMAIS DE GÁS - FORNECIMENTO E INSTALAÇÃO. AF_01/2026</t>
  </si>
  <si>
    <t xml:space="preserve">CURVA 90 GRAUS, EM AÇO, CONEXÃO SOLDADA, DN 25 (1"), INSTALADO EM REDE DE ALIMENTAÇÃO PARA HIDRANTE - FORNECIMENTO E INSTALAÇÃO. AF_01/2026</t>
  </si>
  <si>
    <t xml:space="preserve">CURVA 90 GRAUS, EM AÇO, CONEXÃO SOLDADA, DN 25 (1"), INSTALADO EM REDE DE ALIMENTAÇÃO PARA SPRINKLER - FORNECIMENTO E INSTALAÇÃO. AF_01/2026</t>
  </si>
  <si>
    <t xml:space="preserve">CURVA 90 GRAUS, EM AÇO, CONEXÃO SOLDADA, DN 32 (1 1/4"), INSTALADO EM REDE DE ALIMENTAÇÃO PARA HIDRANTE - FORNECIMENTO E INSTALAÇÃO. AF_01/2026</t>
  </si>
  <si>
    <t xml:space="preserve">CURVA 90 GRAUS, EM AÇO, CONEXÃO SOLDADA, DN 32 (1 1/4"), INSTALADO EM REDE DE ALIMENTAÇÃO PARA SPRINKLER - FORNECIMENTO E INSTALAÇÃO. AF_01/2026</t>
  </si>
  <si>
    <t xml:space="preserve">CURVA 90 GRAUS, EM AÇO, CONEXÃO SOLDADA, DN 40 (1 1/2"), INSTALADO EM REDE DE ALIMENTAÇÃO PARA HIDRANTE - FORNECIMENTO E INSTALAÇÃO. AF_01/2026</t>
  </si>
  <si>
    <t xml:space="preserve">CURVA 90 GRAUS, EM AÇO, CONEXÃO SOLDADA, DN 40 (1 1/2"), INSTALADO EM REDE DE ALIMENTAÇÃO PARA SPRINKLER - FORNECIMENTO E INSTALAÇÃO. AF_01/2026</t>
  </si>
  <si>
    <t xml:space="preserve">CURVA 90 GRAUS, EM AÇO, CONEXÃO SOLDADA, DN 50 (2"), INSTALADO EM PRUMADAS - FORNECIMENTO E INSTALAÇÃO. AF_01/2026</t>
  </si>
  <si>
    <t xml:space="preserve">CURVA 90 GRAUS, EM AÇO, CONEXÃO SOLDADA, DN 50 (2"), INSTALADO EM REDE DE ALIMENTAÇÃO PARA HIDRANTE - FORNECIMENTO E INSTALAÇÃO. AF_01/2026</t>
  </si>
  <si>
    <t xml:space="preserve">CURVA 90 GRAUS, EM AÇO, CONEXÃO SOLDADA, DN 50 (2"), INSTALADO EM REDE DE ALIMENTAÇÃO PARA SPRINKLER - FORNECIMENTO E INSTALAÇÃO. AF_01/2026</t>
  </si>
  <si>
    <t xml:space="preserve">CURVA 90 GRAUS, EM AÇO, CONEXÃO SOLDADA, DN 65 (2 1/2"), INSTALADO EM PRUMADAS - FORNECIMENTO E INSTALAÇÃO. AF_01/2026</t>
  </si>
  <si>
    <t xml:space="preserve">CURVA 90 GRAUS, EM AÇO, CONEXÃO SOLDADA, DN 65 (2 1/2"), INSTALADO EM REDE DE ALIMENTAÇÃO PARA HIDRANTE - FORNECIMENTO E INSTALAÇÃO. AF_01/2026</t>
  </si>
  <si>
    <t xml:space="preserve">CURVA 90 GRAUS, EM AÇO, CONEXÃO SOLDADA, DN 65 (2 1/2"), INSTALADO EM REDE DE ALIMENTAÇÃO PARA SPRINKLER - FORNECIMENTO E INSTALAÇÃO. AF_01/2026</t>
  </si>
  <si>
    <t xml:space="preserve">CURVA 90 GRAUS, EM AÇO, CONEXÃO SOLDADA, DN 80 (3"), INSTALADO EM PRUMADAS - FORNECIMENTO E INSTALAÇÃO. AF_01/2026</t>
  </si>
  <si>
    <t xml:space="preserve">CURVA 90 GRAUS, EM AÇO, CONEXÃO SOLDADA, DN 80 (3"), INSTALADO EM REDE DE ALIMENTAÇÃO PARA HIDRANTE - FORNECIMENTO E INSTALAÇÃO. AF_01/2026</t>
  </si>
  <si>
    <t xml:space="preserve">CURVA 90 GRAUS, EM AÇO, CONEXÃO SOLDADA, DN 80 (3"), INSTALADO EM REDE DE ALIMENTAÇÃO PARA SPRINKLER - FORNECIMENTO E INSTALAÇÃO. AF_01/2026</t>
  </si>
  <si>
    <t xml:space="preserve">EXTINTOR DE INCÊNDIO PORTÁTIL COM CARGA DE CO2 DE 4 KG, CLASSE BC - FORNECIMENTO E INSTALAÇÃO. AF_01/2026_PE</t>
  </si>
  <si>
    <t xml:space="preserve">EXTINTOR DE INCÊNDIO PORTÁTIL COM CARGA DE CO2 DE 6 KG, CLASSE BC - FORNECIMENTO E INSTALAÇÃO. AF_01/2026_PE</t>
  </si>
  <si>
    <t xml:space="preserve">EXTINTOR DE INCÊNDIO PORTÁTIL COM CARGA DE PQS DE 12 KG, CLASSE BC - FORNECIMENTO E INSTALAÇÃO. AF_01/2026_PE</t>
  </si>
  <si>
    <t xml:space="preserve">EXTINTOR DE INCÊNDIO PORTÁTIL COM CARGA DE PQS DE 4 KG, CLASSE BC - FORNECIMENTO E INSTALAÇÃO. AF_01/2026_PE</t>
  </si>
  <si>
    <t xml:space="preserve">EXTINTOR DE INCÊNDIO PORTÁTIL COM CARGA DE PQS DE 6 KG, CLASSE BC - FORNECIMENTO E INSTALAÇÃO. AF_01/2026_PE</t>
  </si>
  <si>
    <t xml:space="preserve">EXTINTOR DE INCÊNDIO PORTÁTIL COM CARGA DE PQS DE 8 KG, CLASSE BC - FORNECIMENTO E INSTALAÇÃO. AF_01/2026_PE</t>
  </si>
  <si>
    <t xml:space="preserve">EXTINTOR DE INCÊNDIO PORTÁTIL COM CARGA DE ÁGUA PRESSURIZADA DE 10 L, CLASSE A - FORNECIMENTO E INSTALAÇÃO. AF_01/2026_PE</t>
  </si>
  <si>
    <t xml:space="preserve">JOELHO 45 GRAUS, EM FERRO GALVANIZADO, CONEXÃO ROSQUEADA, DN 15 (1/2"), INSTALADO EM RAMAIS E SUB-RAMAIS DE GÁS - FORNECIMENTO E INSTALAÇÃO. AF_01/2026</t>
  </si>
  <si>
    <t xml:space="preserve">JOELHO 45 GRAUS, EM FERRO GALVANIZADO, CONEXÃO ROSQUEADA, DN 20 (3/4"), INSTALADO EM RAMAIS E SUB-RAMAIS DE GÁS - FORNECIMENTO E INSTALAÇÃO. AF_01/2026</t>
  </si>
  <si>
    <t xml:space="preserve">JOELHO 45 GRAUS, EM FERRO GALVANIZADO, CONEXÃO ROSQUEADA, DN 25 (1"), INSTALADO EM RAMAIS E SUB-RAMAIS DE GÁS - FORNECIMENTO E INSTALAÇÃO. AF_01/2026</t>
  </si>
  <si>
    <t xml:space="preserve">JOELHO 45 GRAUS, EM FERRO GALVANIZADO, CONEXÃO ROSQUEADA, DN 25 (1"), INSTALADO EM REDE DE ALIMENTAÇÃO PARA SPRINKLER - FORNECIMENTO E INSTALAÇÃO. AF_01/2026</t>
  </si>
  <si>
    <t xml:space="preserve">JOELHO 45 GRAUS, EM FERRO GALVANIZADO, CONEXÃO ROSQUEADA, DN 32 (1 1/4"), INSTALADO EM REDE DE ALIMENTAÇÃO PARA SPRINKLER - FORNECIMENTO E INSTALAÇÃO. AF_01/2026</t>
  </si>
  <si>
    <t xml:space="preserve">JOELHO 45 GRAUS, EM FERRO GALVANIZADO, CONEXÃO ROSQUEADA, DN 40 (1 1/2"), INSTALADO EM REDE DE ALIMENTAÇÃO PARA SPRINKLER - FORNECIMENTO E INSTALAÇÃO. AF_01/2026</t>
  </si>
  <si>
    <t xml:space="preserve">JOELHO 45 GRAUS, EM FERRO GALVANIZADO, CONEXÃO ROSQUEADA, DN 50 (2"), INSTALADO EM REDE DE ALIMENTAÇÃO PARA SPRINKLER - FORNECIMENTO E INSTALAÇÃO. AF_01/2026</t>
  </si>
  <si>
    <t xml:space="preserve">JOELHO 45 GRAUS, EM FERRO GALVANIZADO, CONEXÃO ROSQUEADA, DN 65 (2 1/2"), INSTALADO EM REDE DE ALIMENTAÇÃO PARA SPRINKLER - FORNECIMENTO E INSTALAÇÃO. AF_01/2026</t>
  </si>
  <si>
    <t xml:space="preserve">JOELHO 45 GRAUS, EM FERRO GALVANIZADO, CONEXÃO ROSQUEADA, DN 80 (3"), INSTALADO EM REDE DE ALIMENTAÇÃO PARA HIDRANTE - FORNECIMENTO E INSTALAÇÃO. AF_01/2026</t>
  </si>
  <si>
    <t xml:space="preserve">JOELHO 45 GRAUS, EM FERRO GALVANIZADO, CONEXÃO ROSQUEADA, DN 80 (3"), INSTALADO EM REDE DE ALIMENTAÇÃO PARA SPRINKLER - FORNECIMENTO E INSTALAÇÃO. AF_01/2026</t>
  </si>
  <si>
    <t xml:space="preserve">JOELHO 45 GRAUS, EM FERRO GALVANIZADO, DN 25 (1"), CONEXÃO ROSQUEADA, INSTALADO EM REDE DE ALIMENTAÇÃO PARA HIDRANTE - FORNECIMENTO E INSTALAÇÃO. AF_01/2026</t>
  </si>
  <si>
    <t xml:space="preserve">JOELHO 45 GRAUS, EM FERRO GALVANIZADO, DN 32 (1 1/4"), CONEXÃO ROSQUEADA, INSTALADO EM REDE DE ALIMENTAÇÃO PARA HIDRANTE - FORNECIMENTO E INSTALAÇÃO. AF_01/2026</t>
  </si>
  <si>
    <t xml:space="preserve">JOELHO 45 GRAUS, EM FERRO GALVANIZADO, DN 40 (1 1/2"), CONEXÃO ROSQUEADA, INSTALADO EM REDE DE ALIMENTAÇÃO PARA HIDRANTE - FORNECIMENTO E INSTALAÇÃO. AF_01/2026</t>
  </si>
  <si>
    <t xml:space="preserve">JOELHO 45 GRAUS, EM FERRO GALVANIZADO, DN 50 (2"), CONEXÃO ROSQUEADA, INSTALADO EM PRUMADAS - FORNECIMENTO E INSTALAÇÃO. AF_01/2026</t>
  </si>
  <si>
    <t xml:space="preserve">JOELHO 45 GRAUS, EM FERRO GALVANIZADO, DN 50 (2"), CONEXÃO ROSQUEADA, INSTALADO EM REDE DE ALIMENTAÇÃO PARA HIDRANTE - FORNECIMENTO E INSTALAÇÃO. AF_01/2026</t>
  </si>
  <si>
    <t xml:space="preserve">JOELHO 45 GRAUS, EM FERRO GALVANIZADO, DN 65 (2 1/2"), CONEXÃO ROSQUEADA, INSTALADO EM PRUMADAS - FORNECIMENTO E INSTALAÇÃO. AF_01/2026</t>
  </si>
  <si>
    <t xml:space="preserve">JOELHO 45 GRAUS, EM FERRO GALVANIZADO, DN 65 (2 1/2"), CONEXÃO ROSQUEADA, INSTALADO EM REDE DE ALIMENTAÇÃO PARA HIDRANTE - FORNECIMENTO E INSTALAÇÃO. AF_01/2026</t>
  </si>
  <si>
    <t xml:space="preserve">JOELHO 45 GRAUS, EM FERRO GALVANIZADO, DN 80 (3"), CONEXÃO ROSQUEADA, INSTALADO EM PRUMADAS - FORNECIMENTO E INSTALAÇÃO. AF_01/2026</t>
  </si>
  <si>
    <t xml:space="preserve">JOELHO 90 GRAUS, EM FERRO GALVANIZADO, CONEXÃO ROSQUEADA, DN 15 (1/2"), INSTALADO EM RAMAIS E SUB-RAMAIS DE GÁS - FORNECIMENTO E INSTALAÇÃO. AF_01/2026</t>
  </si>
  <si>
    <t xml:space="preserve">JOELHO 90 GRAUS, EM FERRO GALVANIZADO, CONEXÃO ROSQUEADA, DN 20 (3/4"), INSTALADO EM RAMAIS E SUB-RAMAIS DE GÁS - FORNECIMENTO E INSTALAÇÃO. AF_01/2026</t>
  </si>
  <si>
    <t xml:space="preserve">JOELHO 90 GRAUS, EM FERRO GALVANIZADO, CONEXÃO ROSQUEADA, DN 25 (1"), INSTALADO EM RAMAIS E SUB-RAMAIS DE GÁS - FORNECIMENTO E INSTALAÇÃO. AF_01/2026</t>
  </si>
  <si>
    <t xml:space="preserve">JOELHO 90 GRAUS, EM FERRO GALVANIZADO, CONEXÃO ROSQUEADA, DN 25 (1"), INSTALADO EM REDE DE ALIMENTAÇÃO PARA SPRINKLER - FORNECIMENTO E INSTALAÇÃO. AF_01/2026</t>
  </si>
  <si>
    <t xml:space="preserve">JOELHO 90 GRAUS, EM FERRO GALVANIZADO, CONEXÃO ROSQUEADA, DN 32 (1 1/4"), INSTALADO EM REDE DE ALIMENTAÇÃO PARA SPRINKLER - FORNECIMENTO E INSTALAÇÃO. AF_01/2026</t>
  </si>
  <si>
    <t xml:space="preserve">JOELHO 90 GRAUS, EM FERRO GALVANIZADO, CONEXÃO ROSQUEADA, DN 40 (1 1/2"), INSTALADO EM REDE DE ALIMENTAÇÃO PARA SPRINKLER - FORNECIMENTO E INSTALAÇÃO. AF_01/2026</t>
  </si>
  <si>
    <t xml:space="preserve">JOELHO 90 GRAUS, EM FERRO GALVANIZADO, CONEXÃO ROSQUEADA, DN 50 (2"), INSTALADO EM REDE DE ALIMENTAÇÃO PARA SPRINKLER - FORNECIMENTO E INSTALAÇÃO. AF_01/2026</t>
  </si>
  <si>
    <t xml:space="preserve">JOELHO 90 GRAUS, EM FERRO GALVANIZADO, CONEXÃO ROSQUEADA, DN 65 (2 1/2"), INSTALADO EM REDE DE ALIMENTAÇÃO PARA SPRINKLER - FORNECIMENTO E INSTALAÇÃO. AF_01/2026</t>
  </si>
  <si>
    <t xml:space="preserve">JOELHO 90 GRAUS, EM FERRO GALVANIZADO, CONEXÃO ROSQUEADA, DN 80 (3"), INSTALADO EM REDE DE ALIMENTAÇÃO PARA HIDRANTE - FORNECIMENTO E INSTALAÇÃO. AF_01/2026</t>
  </si>
  <si>
    <t xml:space="preserve">JOELHO 90 GRAUS, EM FERRO GALVANIZADO, CONEXÃO ROSQUEADA, DN 80 (3"), INSTALADO EM REDE DE ALIMENTAÇÃO PARA SPRINKLER - FORNECIMENTO E INSTALAÇÃO. AF_01/2026</t>
  </si>
  <si>
    <t xml:space="preserve">JOELHO 90 GRAUS, EM FERRO GALVANIZADO, DN 25 (1"), CONEXÃO ROSQUEADA, INSTALADO EM REDE DE ALIMENTAÇÃO PARA HIDRANTE - FORNECIMENTO E INSTALAÇÃO. AF_01/2026</t>
  </si>
  <si>
    <t xml:space="preserve">JOELHO 90 GRAUS, EM FERRO GALVANIZADO, DN 32 (1 1/4"), CONEXÃO ROSQUEADA, INSTALADO EM REDE DE ALIMENTAÇÃO PARA HIDRANTE - FORNECIMENTO E INSTALAÇÃO. AF_01/2026</t>
  </si>
  <si>
    <t xml:space="preserve">JOELHO 90 GRAUS, EM FERRO GALVANIZADO, DN 40 (1 1/2"), CONEXÃO ROSQUEADA, INSTALADO EM REDE DE ALIMENTAÇÃO PARA HIDRANTE - FORNECIMENTO E INSTALAÇÃO. AF_01/2026</t>
  </si>
  <si>
    <t xml:space="preserve">JOELHO 90 GRAUS, EM FERRO GALVANIZADO, DN 50 (2"), CONEXÃO ROSQUEADA, INSTALADO EM PRUMADAS - FORNECIMENTO E INSTALAÇÃO. AF_01/2026</t>
  </si>
  <si>
    <t xml:space="preserve">JOELHO 90 GRAUS, EM FERRO GALVANIZADO, DN 50 (2"), CONEXÃO ROSQUEADA, INSTALADO EM REDE DE ALIMENTAÇÃO PARA HIDRANTE - FORNECIMENTO E INSTALAÇÃO. AF_01/2026</t>
  </si>
  <si>
    <t xml:space="preserve">JOELHO 90 GRAUS, EM FERRO GALVANIZADO, DN 65 (2 1/2"), CONEXÃO ROSQUEADA, INSTALADO EM PRUMADAS - FORNECIMENTO E INSTALAÇÃO. AF_01/2026</t>
  </si>
  <si>
    <t xml:space="preserve">JOELHO 90 GRAUS, EM FERRO GALVANIZADO, DN 65 (2 1/2"), CONEXÃO ROSQUEADA, INSTALADO EM REDE DE ALIMENTAÇÃO PARA HIDRANTE - FORNECIMENTO E INSTALAÇÃO. AF_01/2026</t>
  </si>
  <si>
    <t xml:space="preserve">JOELHO 90 GRAUS, EM FERRO GALVANIZADO, DN 80 (3"), CONEXÃO ROSQUEADA, INSTALADO EM PRUMADAS - FORNECIMENTO E INSTALAÇÃO. AF_01/2026</t>
  </si>
  <si>
    <t xml:space="preserve">JOELHO 90°, EM FERRO GALVANIZADO, 4", CONEXÃO ROSQUEADA, INSTALADO EM PRUMADAS - FORNECIMENTO E INSTALAÇÃO. AF_01/2026</t>
  </si>
  <si>
    <t xml:space="preserve">JOELHO 90°, EM FERRO GALVANIZADO, 4", CONEXÃO ROSQUEADA, INSTALADO EM REDE DE ALIMENTAÇÃO PARA HIDRANTE - FORNECIMENTO E INSTALAÇÃO. AF_01/2026</t>
  </si>
  <si>
    <t xml:space="preserve">LUVA COM REDUÇÃO, EM AÇO, CONEXÃO SOLDADA, DN 20 X 15 MM (3/4" X 1/2"), INSTALADO EM RAMAIS E SUB-RAMAIS DE GÁS - FORNECIMENTO E INSTALAÇÃO. AF_01/2026</t>
  </si>
  <si>
    <t xml:space="preserve">LUVA COM REDUÇÃO, EM AÇO, CONEXÃO SOLDADA, DN 25 X 20 MM (1 X 3/4"), INSTALADO EM REDE DE ALIMENTAÇÃO PARA HIDRANTE - FORNECIMENTO E INSTALAÇÃO. AF_01/2026</t>
  </si>
  <si>
    <t xml:space="preserve">LUVA COM REDUÇÃO, EM AÇO, CONEXÃO SOLDADA, DN 25 X 20 MM (1" X 3/4"), INSTALADO EM RAMAIS E SUB-RAMAIS DE GÁS - FORNECIMENTO E INSTALAÇÃO. AF_01/2026</t>
  </si>
  <si>
    <t xml:space="preserve">LUVA COM REDUÇÃO, EM AÇO, CONEXÃO SOLDADA, DN 25 X 20 MM (1" X 3/4"), INSTALADO EM REDE DE ALIMENTAÇÃO PARA SPRINKLER - FORNECIMENTO E INSTALAÇÃO. AF_01/2026</t>
  </si>
  <si>
    <t xml:space="preserve">LUVA COM REDUÇÃO, EM AÇO, CONEXÃO SOLDADA, DN 32 X 25 MM (1 1/4" X 1"), INSTALADO EM REDE DE ALIMENTAÇÃO PARA HIDRANTE - FORNECIMENTO E INSTALAÇÃO. AF_01/2026</t>
  </si>
  <si>
    <t xml:space="preserve">LUVA COM REDUÇÃO, EM AÇO, CONEXÃO SOLDADA, DN 32 X 25 MM (1 1/4" X 1"), INSTALADO EM REDE DE ALIMENTAÇÃO PARA SPRINKLER - FORNECIMENTO E INSTALAÇÃO. AF_01/2026</t>
  </si>
  <si>
    <t xml:space="preserve">LUVA COM REDUÇÃO, EM AÇO, CONEXÃO SOLDADA, DN 40 X 32 MM (1 1/2" X 1 1/4"), INSTALADO EM REDE DE ALIMENTAÇÃO PARA HIDRANTE - FORNECIMENTO E INSTALAÇÃO. AF_01/2026</t>
  </si>
  <si>
    <t xml:space="preserve">LUVA COM REDUÇÃO, EM AÇO, CONEXÃO SOLDADA, DN 40 X 32 MM (1 1/2" X 1 1/4"), INSTALADO EM REDE DE ALIMENTAÇÃO PARA SPRINKLER - FORNECIMENTO E INSTALAÇÃO. AF_01/2026</t>
  </si>
  <si>
    <t xml:space="preserve">LUVA COM REDUÇÃO, EM AÇO, CONEXÃO SOLDADA, DN 50 X 40 MM (2 X 1 1/2"), INSTALADO EM PRUMADAS - FORNECIMENTO E INSTALAÇÃO. AF_01/2026</t>
  </si>
  <si>
    <t xml:space="preserve">LUVA COM REDUÇÃO, EM AÇO, CONEXÃO SOLDADA, DN 50 X 40 MM (2" X 1 1/2"), INSTALADO EM REDE DE ALIMENTAÇÃO PARA HIDRANTE - FORNECIMENTO E INSTALAÇÃO. AF_01/2026</t>
  </si>
  <si>
    <t xml:space="preserve">LUVA COM REDUÇÃO, EM AÇO, CONEXÃO SOLDADA, DN 50 X 40 MM (2" X 1 1/2"), INSTALADO EM REDE DE ALIMENTAÇÃO PARA SPRINKLER - FORNECIMENTO E INSTALAÇÃO. AF_01/2026</t>
  </si>
  <si>
    <t xml:space="preserve">LUVA COM REDUÇÃO, EM AÇO, CONEXÃO SOLDADA, DN 65 X 50 MM (2 1/2" X 2"), INSTALADO EM PRUMADAS - FORNECIMENTO E INSTALAÇÃO. AF_01/2026</t>
  </si>
  <si>
    <t xml:space="preserve">LUVA COM REDUÇÃO, EM AÇO, CONEXÃO SOLDADA, DN 65 X 50 MM (2 1/2" X 2"), INSTALADO EM REDE DE ALIMENTAÇÃO PARA HIDRANTE - FORNECIMENTO E INSTALAÇÃO. AF_01/2026</t>
  </si>
  <si>
    <t xml:space="preserve">LUVA COM REDUÇÃO, EM AÇO, CONEXÃO SOLDADA, DN 65 X 50 MM (2 1/2" X 2"), INSTALADO EM REDE DE ALIMENTAÇÃO PARA SPRINKLER - FORNECIMENTO E INSTALAÇÃO. AF_01/2026</t>
  </si>
  <si>
    <t xml:space="preserve">LUVA COM REDUÇÃO, EM AÇO, CONEXÃO SOLDADA, DN 80 X 65 MM (3" X 2 1/2"), INSTALADO EM PRUMADAS - FORNECIMENTO E INSTALAÇÃO. AF_01/2026</t>
  </si>
  <si>
    <t xml:space="preserve">LUVA COM REDUÇÃO, EM AÇO, CONEXÃO SOLDADA, DN 80 X 65 MM (3" X 2 1/2"), INSTALADO EM REDE DE ALIMENTAÇÃO PARA HIDRANTE - FORNECIMENTO E INSTALAÇÃO. AF_01/2026</t>
  </si>
  <si>
    <t xml:space="preserve">LUVA COM REDUÇÃO, EM AÇO, CONEXÃO SOLDADA, DN 80 X 65 MM (3" X 2 1/2"), INSTALADO EM REDE DE ALIMENTAÇÃO PARA SPRINKLER - FORNECIMENTO E INSTALAÇÃO. AF_01/2026</t>
  </si>
  <si>
    <t xml:space="preserve">LUVA DE REDUÇÃO, EM FERRO GALVANIZADO, 1 1/2" X 1 1/4", CONEXÃO ROSQUEADA, INSTALADO EM REDE DE ALIMENTAÇÃO PARA HIDRANTE - FORNECIMENTO E INSTALAÇÃO. AF_01/2026</t>
  </si>
  <si>
    <t xml:space="preserve">LUVA DE REDUÇÃO, EM FERRO GALVANIZADO, 1 1/2" X 1 1/4", CONEXÃO ROSQUEADA, INSTALADO EM REDE DE ALIMENTAÇÃO PARA SPRINKLER - FORNECIMENTO E INSTALAÇÃO. AF_01/2026</t>
  </si>
  <si>
    <t xml:space="preserve">LUVA DE REDUÇÃO, EM FERRO GALVANIZADO, 1 1/2" X 1", CONEXÃO ROSQUEADA, INSTALADO EM REDE DE ALIMENTAÇÃO PARA HIDRANTE - FORNECIMENTO E INSTALAÇÃO. AF_01/2026</t>
  </si>
  <si>
    <t xml:space="preserve">LUVA DE REDUÇÃO, EM FERRO GALVANIZADO, 1 1/2" X 1", CONEXÃO ROSQUEADA, INSTALADO EM REDE DE ALIMENTAÇÃO PARA SPRINKLER - FORNECIMENTO E INSTALAÇÃO. AF_01/2026</t>
  </si>
  <si>
    <t xml:space="preserve">LUVA DE REDUÇÃO, EM FERRO GALVANIZADO, 1 1/2" X 3/4", CONEXÃO ROSQUEADA, INSTALADO EM REDE DE ALIMENTAÇÃO PARA HIDRANTE - FORNECIMENTO E INSTALAÇÃO. AF_01/2026</t>
  </si>
  <si>
    <t xml:space="preserve">LUVA DE REDUÇÃO, EM FERRO GALVANIZADO, 1 1/2" X 3/4", CONEXÃO ROSQUEADA, INSTALADO EM REDE DE ALIMENTAÇÃO PARA SPRINKLER - FORNECIMENTO E INSTALAÇÃO. AF_01/2026</t>
  </si>
  <si>
    <t xml:space="preserve">LUVA DE REDUÇÃO, EM FERRO GALVANIZADO, 1 1/4" X 1", CONEXÃO ROSQUEADA, INSTALADO EM REDE DE ALIMENTAÇÃO PARA HIDRANTE - FORNECIMENTO E INSTALAÇÃO. AF_01/2026</t>
  </si>
  <si>
    <t xml:space="preserve">LUVA DE REDUÇÃO, EM FERRO GALVANIZADO, 1 1/4" X 1", CONEXÃO ROSQUEADA, INSTALADO EM REDE DE ALIMENTAÇÃO PARA SPRINKLER - FORNECIMENTO E INSTALAÇÃO. AF_01/2026</t>
  </si>
  <si>
    <t xml:space="preserve">LUVA DE REDUÇÃO, EM FERRO GALVANIZADO, 1 1/4" X 1/2", CONEXÃO ROSQUEADA, INSTALADO EM REDE DE ALIMENTAÇÃO PARA HIDRANTE - FORNECIMENTO E INSTALAÇÃO. AF_01/2026</t>
  </si>
  <si>
    <t xml:space="preserve">LUVA DE REDUÇÃO, EM FERRO GALVANIZADO, 1 1/4" X 1/2", CONEXÃO ROSQUEADA, INSTALADO EM REDE DE ALIMENTAÇÃO PARA SPRINKLER - FORNECIMENTO E INSTALAÇÃO. AF_01/2026</t>
  </si>
  <si>
    <t xml:space="preserve">LUVA DE REDUÇÃO, EM FERRO GALVANIZADO, 1 1/4" X 3/4", CONEXÃO ROSQUEADA, INSTALADO EM REDE DE ALIMENTAÇÃO PARA HIDRANTE - FORNECIMENTO E INSTALAÇÃO. AF_01/2026</t>
  </si>
  <si>
    <t xml:space="preserve">LUVA DE REDUÇÃO, EM FERRO GALVANIZADO, 1 1/4" X 3/4", CONEXÃO ROSQUEADA, INSTALADO EM REDE DE ALIMENTAÇÃO PARA SPRINKLER - FORNECIMENTO E INSTALAÇÃO. AF_01/2026</t>
  </si>
  <si>
    <t xml:space="preserve">LUVA DE REDUÇÃO, EM FERRO GALVANIZADO, 1" X 1/2", CONEXÃO ROSQUEADA, INSTALADO EM REDE DE ALIMENTAÇÃO PARA HIDRANTE - FORNECIMENTO E INSTALAÇÃO. AF_01/2026</t>
  </si>
  <si>
    <t xml:space="preserve">LUVA DE REDUÇÃO, EM FERRO GALVANIZADO, 1" X 1/2", CONEXÃO ROSQUEADA, INSTALADO EM REDE DE ALIMENTAÇÃO PARA SPRINKLER - FORNECIMENTO E INSTALAÇÃO. AF_01/2026</t>
  </si>
  <si>
    <t xml:space="preserve">LUVA DE REDUÇÃO, EM FERRO GALVANIZADO, 1" X 3/4", CONEXÃO ROSQUEADA, INSTALADO EM REDE DE ALIMENTAÇÃO PARA HIDRANTE - FORNECIMENTO E INSTALAÇÃO. AF_01/2026</t>
  </si>
  <si>
    <t xml:space="preserve">LUVA DE REDUÇÃO, EM FERRO GALVANIZADO, 1" X 3/4", CONEXÃO ROSQUEADA, INSTALADO EM REDE DE ALIMENTAÇÃO PARA SPRINKLER - FORNECIMENTO E INSTALAÇÃO. AF_01/2026</t>
  </si>
  <si>
    <t xml:space="preserve">LUVA DE REDUÇÃO, EM FERRO GALVANIZADO, 2 1/2" X 1 1/2", CONEXÃO ROSQUEADA, INSTALADO EM PRUMADAS - FORNECIMENTO E INSTALAÇÃO. AF_01/2026</t>
  </si>
  <si>
    <t xml:space="preserve">LUVA DE REDUÇÃO, EM FERRO GALVANIZADO, 2 1/2" X 1 1/2", CONEXÃO ROSQUEADA, INSTALADO EM REDE DE ALIMENTAÇÃO PARA HIDRANTE - FORNECIMENTO E INSTALAÇÃO. AF_01/2026</t>
  </si>
  <si>
    <t xml:space="preserve">LUVA DE REDUÇÃO, EM FERRO GALVANIZADO, 2 1/2" X 1 1/2", CONEXÃO ROSQUEADA, INSTALADO EM REDE DE ALIMENTAÇÃO PARA SPRINKLER - FORNECIMENTO E INSTALAÇÃO. AF_01/2026</t>
  </si>
  <si>
    <t xml:space="preserve">LUVA DE REDUÇÃO, EM FERRO GALVANIZADO, 2 1/2" X 2", CONEXÃO ROSQUEADA, INSTALADO EM PRUMADAS - FORNECIMENTO E INSTALAÇÃO. AF_01/2026</t>
  </si>
  <si>
    <t xml:space="preserve">LUVA DE REDUÇÃO, EM FERRO GALVANIZADO, 2 1/2" X 2", CONEXÃO ROSQUEADA, INSTALADO EM REDE DE ALIMENTAÇÃO PARA HIDRANTE - FORNECIMENTO E INSTALAÇÃO. AF_01/2026</t>
  </si>
  <si>
    <t xml:space="preserve">LUVA DE REDUÇÃO, EM FERRO GALVANIZADO, 2 1/2" X 2", CONEXÃO ROSQUEADA, INSTALADO EM REDE DE ALIMENTAÇÃO PARA SPRINKLER - FORNECIMENTO E INSTALAÇÃO. AF_01/2026</t>
  </si>
  <si>
    <t xml:space="preserve">LUVA DE REDUÇÃO, EM FERRO GALVANIZADO, 2" X 1 1/2", CONEXÃO ROSQUEADA, INSTALADO EM PRUMADAS - FORNECIMENTO E INSTALAÇÃO. AF_01/2026</t>
  </si>
  <si>
    <t xml:space="preserve">LUVA DE REDUÇÃO, EM FERRO GALVANIZADO, 2" X 1 1/2", CONEXÃO ROSQUEADA, INSTALADO EM REDE DE ALIMENTAÇÃO PARA HIDRANTE - FORNECIMENTO E INSTALAÇÃO. AF_01/2026</t>
  </si>
  <si>
    <t xml:space="preserve">LUVA DE REDUÇÃO, EM FERRO GALVANIZADO, 2" X 1 1/2", CONEXÃO ROSQUEADA, INSTALADO EM REDE DE ALIMENTAÇÃO PARA SPRINKLER - FORNECIMENTO E INSTALAÇÃO. AF_01/2026</t>
  </si>
  <si>
    <t xml:space="preserve">LUVA DE REDUÇÃO, EM FERRO GALVANIZADO, 2" X 1 1/4", CONEXÃO ROSQUEADA, INSTALADO EM PRUMADAS - FORNECIMENTO E INSTALAÇÃO. AF_01/2026</t>
  </si>
  <si>
    <t xml:space="preserve">LUVA DE REDUÇÃO, EM FERRO GALVANIZADO, 2" X 1 1/4", CONEXÃO ROSQUEADA, INSTALADO EM REDE DE ALIMENTAÇÃO PARA HIDRANTE - FORNECIMENTO E INSTALAÇÃO. AF_01/2026</t>
  </si>
  <si>
    <t xml:space="preserve">LUVA DE REDUÇÃO, EM FERRO GALVANIZADO, 2" X 1 1/4", CONEXÃO ROSQUEADA, INSTALADO EM REDE DE ALIMENTAÇÃO PARA SPRINKLER - FORNECIMENTO E INSTALAÇÃO. AF_01/2026</t>
  </si>
  <si>
    <t xml:space="preserve">LUVA DE REDUÇÃO, EM FERRO GALVANIZADO, 2" X 1", CONEXÃO ROSQUEADA, INSTALADO EM PRUMADAS - FORNECIMENTO E INSTALAÇÃO. AF_01/2026</t>
  </si>
  <si>
    <t xml:space="preserve">LUVA DE REDUÇÃO, EM FERRO GALVANIZADO, 2" X 1", CONEXÃO ROSQUEADA, INSTALADO EM REDE DE ALIMENTAÇÃO PARA HIDRANTE - FORNECIMENTO E INSTALAÇÃO. AF_01/2026</t>
  </si>
  <si>
    <t xml:space="preserve">LUVA DE REDUÇÃO, EM FERRO GALVANIZADO, 2" X 1", CONEXÃO ROSQUEADA, INSTALADO EM REDE DE ALIMENTAÇÃO PARA SPRINKLER - FORNECIMENTO E INSTALAÇÃO. AF_01/2026</t>
  </si>
  <si>
    <t xml:space="preserve">LUVA DE REDUÇÃO, EM FERRO GALVANIZADO, 3" X 1 1/2", CONEXÃO ROSQUEADA, INSTALADO EM PRUMADAS - FORNECIMENTO E INSTALAÇÃO. AF_01/2026</t>
  </si>
  <si>
    <t xml:space="preserve">LUVA DE REDUÇÃO, EM FERRO GALVANIZADO, 3" X 2 1/2", CONEXÃO ROSQUEADA, INSTALADO EM PRUMADAS - FORNECIMENTO E INSTALAÇÃO. AF_01/2026</t>
  </si>
  <si>
    <t xml:space="preserve">LUVA DE REDUÇÃO, EM FERRO GALVANIZADO, 3" X 2 1/2", CONEXÃO ROSQUEADA, INSTALADO EM REDE DE ALIMENTAÇÃO PARA HIDRANTE - FORNECIMENTO E INSTALAÇÃO. AF_01/2026</t>
  </si>
  <si>
    <t xml:space="preserve">LUVA DE REDUÇÃO, EM FERRO GALVANIZADO, 3" X 2 1/2", CONEXÃO ROSQUEADA, INSTALADO EM REDE DE ALIMENTAÇÃO PARA SPRINKLER - FORNECIMENTO E INSTALAÇÃO. AF_01/2026</t>
  </si>
  <si>
    <t xml:space="preserve">LUVA DE REDUÇÃO, EM FERRO GALVANIZADO, 3" X 2", CONEXÃO ROSQUEADA, INSTALADO EM PRUMADAS - FORNECIMENTO E INSTALAÇÃO. AF_01/2026</t>
  </si>
  <si>
    <t xml:space="preserve">LUVA DE REDUÇÃO, EM FERRO GALVANIZADO, 3" X 2", CONEXÃO ROSQUEADA, INSTALADO EM REDE DE ALIMENTAÇÃO PARA HIDRANTE - FORNECIMENTO E INSTALAÇÃO. AF_01/2026</t>
  </si>
  <si>
    <t xml:space="preserve">LUVA DE REDUÇÃO, EM FERRO GALVANIZADO, 3" X 2", CONEXÃO ROSQUEADA, INSTALADO EM REDE DE ALIMENTAÇÃO PARA SPRINKLER - FORNECIMENTO E INSTALAÇÃO. AF_01/2026</t>
  </si>
  <si>
    <t xml:space="preserve">LUVA DE REDUÇÃO, EM FERRO GALVANIZADO, 3/4" X 1/2", CONEXÃO ROSQUEADA, INSTALADO EM RAMAIS E SUB-RAMAIS DE GÁS - FORNECIMENTO E INSTALAÇÃO. AF_01/2026</t>
  </si>
  <si>
    <t xml:space="preserve">LUVA DE REDUÇÃO, EM FERRO GALVANIZADO, 4" X 2 1/2", CONEXÃO ROSQUEADA, INSTALADO EM PRUMADAS - FORNECIMENTO E INSTALAÇÃO. AF_01/2026</t>
  </si>
  <si>
    <t xml:space="preserve">LUVA DE REDUÇÃO, EM FERRO GALVANIZADO, 4" X 2 1/2", CONEXÃO ROSQUEADA, INSTALADO EM REDE DE ALIMENTAÇÃO PARA HIDRANTE - FORNECIMENTO E INSTALAÇÃO. AF_01/2026</t>
  </si>
  <si>
    <t xml:space="preserve">LUVA DE REDUÇÃO, EM FERRO GALVANIZADO, 4" X 2", CONEXÃO ROSQUEADA, INSTALADO EM PRUMADAS - FORNECIMENTO E INSTALAÇÃO. AF_01/2026</t>
  </si>
  <si>
    <t xml:space="preserve">LUVA DE REDUÇÃO, EM FERRO GALVANIZADO, 4" X 2", CONEXÃO ROSQUEADA, INSTALADO EM REDE DE ALIMENTAÇÃO PARA HIDRANTE - FORNECIMENTO E INSTALAÇÃO. AF_01/2026</t>
  </si>
  <si>
    <t xml:space="preserve">LUVA DE REDUÇÃO, EM FERRO GALVANIZADO, 4" X 3", CONEXÃO ROSQUEADA, INSTALADO EM PRUMADAS - FORNECIMENTO E INSTALAÇÃO. AF_01/2026</t>
  </si>
  <si>
    <t xml:space="preserve">LUVA DE REDUÇÃO, EM FERRO GALVANIZADO, 4" X 3", CONEXÃO ROSQUEADA, INSTALADO EM REDE DE ALIMENTAÇÃO PARA HIDRANTE - FORNECIMENTO E INSTALAÇÃO. AF_01/2026</t>
  </si>
  <si>
    <t xml:space="preserve">LUVA, EM AÇO, CONEXÃO SOLDADA, DN 15 (1/2"), INSTALADO EM RAMAIS E SUB-RAMAIS DE GÁS - FORNECIMENTO E INSTALAÇÃO. AF_01/2026</t>
  </si>
  <si>
    <t xml:space="preserve">LUVA, EM AÇO, CONEXÃO SOLDADA, DN 20 (3/4"), INSTALADO EM RAMAIS E SUB-RAMAIS DE GÁS - FORNECIMENTO E INSTALAÇÃO. AF_01/2026</t>
  </si>
  <si>
    <t xml:space="preserve">LUVA, EM AÇO, CONEXÃO SOLDADA, DN 25 (1"), INSTALADO EM RAMAIS E SUB-RAMAIS DE GÁS - FORNECIMENTO E INSTALAÇÃO. AF_01/2026</t>
  </si>
  <si>
    <t xml:space="preserve">LUVA, EM AÇO, CONEXÃO SOLDADA, DN 25 (1"), INSTALADO EM REDE DE ALIMENTAÇÃO PARA HIDRANTE - FORNECIMENTO E INSTALAÇÃO. AF_01/2026</t>
  </si>
  <si>
    <t xml:space="preserve">LUVA, EM AÇO, CONEXÃO SOLDADA, DN 25 (1"), INSTALADO EM REDE DE ALIMENTAÇÃO PARA SPRINKLER - FORNECIMENTO E INSTALAÇÃO. AF_01/2026</t>
  </si>
  <si>
    <t xml:space="preserve">LUVA, EM AÇO, CONEXÃO SOLDADA, DN 32 (1 1/4"), INSTALADO EM REDE DE ALIMENTAÇÃO PARA HIDRANTE - FORNECIMENTO E INSTALAÇÃO. AF_01/2026</t>
  </si>
  <si>
    <t xml:space="preserve">LUVA, EM AÇO, CONEXÃO SOLDADA, DN 32 (1 1/4"), INSTALADO EM REDE DE ALIMENTAÇÃO PARA SPRINKLER - FORNECIMENTO E INSTALAÇÃO. AF_01/2026</t>
  </si>
  <si>
    <t xml:space="preserve">LUVA, EM AÇO, CONEXÃO SOLDADA, DN 40 (1 1/2"), INSTALADO EM REDE DE ALIMENTAÇÃO PARA HIDRANTE - FORNECIMENTO E INSTALAÇÃO. AF_01/2026</t>
  </si>
  <si>
    <t xml:space="preserve">LUVA, EM AÇO, CONEXÃO SOLDADA, DN 40 (1 1/2"), INSTALADO EM REDE DE ALIMENTAÇÃO PARA SPRINKLER - FORNECIMENTO E INSTALAÇÃO. AF_01/2026</t>
  </si>
  <si>
    <t xml:space="preserve">LUVA, EM AÇO, CONEXÃO SOLDADA, DN 50 (2"), INSTALADO EM PRUMADAS - FORNECIMENTO E INSTALAÇÃO. AF_01/2026</t>
  </si>
  <si>
    <t xml:space="preserve">LUVA, EM AÇO, CONEXÃO SOLDADA, DN 50 (2"), INSTALADO EM REDE DE ALIMENTAÇÃO PARA HIDRANTE - FORNECIMENTO E INSTALAÇÃO. AF_01/2026</t>
  </si>
  <si>
    <t xml:space="preserve">LUVA, EM AÇO, CONEXÃO SOLDADA, DN 50 (2"), INSTALADO EM REDE DE ALIMENTAÇÃO PARA SPRINKLER - FORNECIMENTO E INSTALAÇÃO. AF_01/2026</t>
  </si>
  <si>
    <t xml:space="preserve">LUVA, EM AÇO, CONEXÃO SOLDADA, DN 65 (2 1/2"), INSTALADO EM PRUMADAS - FORNECIMENTO E INSTALAÇÃO. AF_01/2026</t>
  </si>
  <si>
    <t xml:space="preserve">LUVA, EM AÇO, CONEXÃO SOLDADA, DN 65 (2 1/2"), INSTALADO EM REDE DE ALIMENTAÇÃO PARA HIDRANTE - FORNECIMENTO E INSTALAÇÃO. AF_01/2026</t>
  </si>
  <si>
    <t xml:space="preserve">LUVA, EM AÇO, CONEXÃO SOLDADA, DN 65 (2 1/2"), INSTALADO EM REDE DE ALIMENTAÇÃO PARA SPRINKLER - FORNECIMENTO E INSTALAÇÃO. AF_01/2026</t>
  </si>
  <si>
    <t xml:space="preserve">LUVA, EM AÇO, CONEXÃO SOLDADA, DN 80 (3"), INSTALADO EM PRUMADAS - FORNECIMENTO E INSTALAÇÃO. AF_01/2026</t>
  </si>
  <si>
    <t xml:space="preserve">LUVA, EM AÇO, CONEXÃO SOLDADA, DN 80 (3"), INSTALADO EM REDE DE ALIMENTAÇÃO PARA HIDRANTE - FORNECIMENTO E INSTALAÇÃO. AF_01/2026</t>
  </si>
  <si>
    <t xml:space="preserve">LUVA, EM AÇO, CONEXÃO SOLDADA, DN 80 (3"), INSTALADO EM REDE DE ALIMENTAÇÃO PARA SPRINKLER - FORNECIMENTO E INSTALAÇÃO. AF_01/2026</t>
  </si>
  <si>
    <t xml:space="preserve">LUVA, EM FERRO GALVANIZADO, 4", CONEXÃO ROSQUEADA, INSTALADO EM PRUMADAS - FORNECIMENTO E INSTALAÇÃO. AF_01/2026</t>
  </si>
  <si>
    <t xml:space="preserve">LUVA, EM FERRO GALVANIZADO, 4", CONEXÃO ROSQUEADA, INSTALADO EM REDE DE ALIMENTAÇÃO PARA HIDRANTE - FORNECIMENTO E INSTALAÇÃO. AF_01/2026</t>
  </si>
  <si>
    <t xml:space="preserve">LUVA, EM FERRO GALVANIZADO, CONEXÃO ROSQUEADA, DN 15 (1/2"), INSTALADO EM RAMAIS E SUB-RAMAIS DE GÁS - FORNECIMENTO E INSTALAÇÃO. AF_01/2026</t>
  </si>
  <si>
    <t xml:space="preserve">LUVA, EM FERRO GALVANIZADO, CONEXÃO ROSQUEADA, DN 20 (3/4"), INSTALADO EM RAMAIS E SUB-RAMAIS DE GÁS - FORNECIMENTO E INSTALAÇÃO. AF_01/2026</t>
  </si>
  <si>
    <t xml:space="preserve">LUVA, EM FERRO GALVANIZADO, CONEXÃO ROSQUEADA, DN 25 (1"), INSTALADO EM RAMAIS E SUB-RAMAIS DE GÁS - FORNECIMENTO E INSTALAÇÃO. AF_01/2026</t>
  </si>
  <si>
    <t xml:space="preserve">LUVA, EM FERRO GALVANIZADO, CONEXÃO ROSQUEADA, DN 25 (1"), INSTALADO EM REDE DE ALIMENTAÇÃO PARA SPRINKLER - FORNECIMENTO E INSTALAÇÃO. AF_01/2026</t>
  </si>
  <si>
    <t xml:space="preserve">LUVA, EM FERRO GALVANIZADO, CONEXÃO ROSQUEADA, DN 32 (1 1/4"), INSTALADO EM REDE DE ALIMENTAÇÃO PARA SPRINKLER - FORNECIMENTO E INSTALAÇÃO. AF_01/2026</t>
  </si>
  <si>
    <t xml:space="preserve">LUVA, EM FERRO GALVANIZADO, CONEXÃO ROSQUEADA, DN 40 (1 1/2"), INSTALADO EM REDE DE ALIMENTAÇÃO PARA SPRINKLER - FORNECIMENTO E INSTALAÇÃO. AF_01/2026</t>
  </si>
  <si>
    <t xml:space="preserve">LUVA, EM FERRO GALVANIZADO, CONEXÃO ROSQUEADA, DN 50 (2"), INSTALADO EM REDE DE ALIMENTAÇÃO PARA SPRINKLER - FORNECIMENTO E INSTALAÇÃO. AF_01/2026</t>
  </si>
  <si>
    <t xml:space="preserve">LUVA, EM FERRO GALVANIZADO, CONEXÃO ROSQUEADA, DN 65 (2 1/2"), INSTALADO EM REDE DE ALIMENTAÇÃO PARA SPRINKLER - FORNECIMENTO E INSTALAÇÃO. AF_01/2026</t>
  </si>
  <si>
    <t xml:space="preserve">LUVA, EM FERRO GALVANIZADO, CONEXÃO ROSQUEADA, DN 80 (3"), INSTALADO EM REDE DE ALIMENTAÇÃO PARA SPRINKLER - FORNECIMENTO E INSTALAÇÃO. AF_01/2026</t>
  </si>
  <si>
    <t xml:space="preserve">LUVA, EM FERRO GALVANIZADO, DN 25 (1"), CONEXÃO ROSQUEADA, INSTALADO EM REDE DE ALIMENTAÇÃO PARA HIDRANTE - FORNECIMENTO E INSTALAÇÃO. AF_01/2026</t>
  </si>
  <si>
    <t xml:space="preserve">LUVA, EM FERRO GALVANIZADO, DN 32 (1 1/4"), CONEXÃO ROSQUEADA, INSTALADO EM REDE DE ALIMENTAÇÃO PARA HIDRANTE - FORNECIMENTO E INSTALAÇÃO. AF_01/2026</t>
  </si>
  <si>
    <t xml:space="preserve">LUVA, EM FERRO GALVANIZADO, DN 40 (1 1/2"), CONEXÃO ROSQUEADA, INSTALADO EM REDE DE ALIMENTAÇÃO PARA HIDRANTE - FORNECIMENTO E INSTALAÇÃO. AF_01/2026</t>
  </si>
  <si>
    <t xml:space="preserve">LUVA, EM FERRO GALVANIZADO, DN 50 (2"), CONEXÃO ROSQUEADA, INSTALADO EM PRUMADAS - FORNECIMENTO E INSTALAÇÃO. AF_01/2026</t>
  </si>
  <si>
    <t xml:space="preserve">LUVA, EM FERRO GALVANIZADO, DN 50 (2"), CONEXÃO ROSQUEADA, INSTALADO EM REDE DE ALIMENTAÇÃO PARA HIDRANTE - FORNECIMENTO E INSTALAÇÃO. AF_01/2026</t>
  </si>
  <si>
    <t xml:space="preserve">LUVA, EM FERRO GALVANIZADO, DN 65 (2 1/2"), CONEXÃO ROSQUEADA, INSTALADO EM PRUMADAS - FORNECIMENTO E INSTALAÇÃO. AF_01/2026</t>
  </si>
  <si>
    <t xml:space="preserve">LUVA, EM FERRO GALVANIZADO, DN 65 (2 1/2"), CONEXÃO ROSQUEADA, INSTALADO EM REDE DE ALIMENTAÇÃO PARA HIDRANTE - FORNECIMENTO E INSTALAÇÃO. AF_01/2026</t>
  </si>
  <si>
    <t xml:space="preserve">LUVA, EM FERRO GALVANIZADO, DN 80 (3"), CONEXÃO ROSQUEADA, INSTALADO EM PRUMADAS - FORNECIMENTO E INSTALAÇÃO. AF_01/2026</t>
  </si>
  <si>
    <t xml:space="preserve">LUVA, EM FERRO GALVANIZADO, DN 80 (3"), CONEXÃO ROSQUEADA, INSTALADO EM REDE DE ALIMENTAÇÃO PARA HIDRANTE - FORNECIMENTO E INSTALAÇÃO. AF_01/2026</t>
  </si>
  <si>
    <t xml:space="preserve">MANÔMETRO 0 A 200 PSI (0 A 14 KGF/CM2), D = 50MM - FORNECIMENTO E INSTALAÇÃO. AF_01/2026</t>
  </si>
  <si>
    <t xml:space="preserve">NIPLE, EM FERRO GALVANIZADO, 4", CONEXÃO ROSQUEADA, INSTALADO EM PRUMADAS - FORNECIMENTO E INSTALAÇÃO. AF_01/2026</t>
  </si>
  <si>
    <t xml:space="preserve">NIPLE, EM FERRO GALVANIZADO, 4", CONEXÃO ROSQUEADA, INSTALADO EM REDE DE ALIMENTAÇÃO PARA HIDRANTE - FORNECIMENTO E INSTALAÇÃO. AF_01/2026</t>
  </si>
  <si>
    <t xml:space="preserve">NIPLE, EM FERRO GALVANIZADO, CONEXÃO ROSQUEADA, DN 15 (1/2"), INSTALADO EM RAMAIS E SUB-RAMAIS DE GÁS - FORNECIMENTO E INSTALAÇÃO. AF_01/2026</t>
  </si>
  <si>
    <t xml:space="preserve">NIPLE, EM FERRO GALVANIZADO, CONEXÃO ROSQUEADA, DN 20 (3/4"), INSTALADO EM RAMAIS E SUB-RAMAIS DE GÁS - FORNECIMENTO E INSTALAÇÃO. AF_01/2026</t>
  </si>
  <si>
    <t xml:space="preserve">NIPLE, EM FERRO GALVANIZADO, CONEXÃO ROSQUEADA, DN 25 (1"), INSTALADO EM RAMAIS E SUB-RAMAIS DE GÁS - FORNECIMENTO E INSTALAÇÃO. AF_01/2026</t>
  </si>
  <si>
    <t xml:space="preserve">NIPLE, EM FERRO GALVANIZADO, CONEXÃO ROSQUEADA, DN 25 (1"), INSTALADO EM REDE DE ALIMENTAÇÃO PARA SPRINKLER - FORNECIMENTO E INSTALAÇÃO. AF_01/2026</t>
  </si>
  <si>
    <t xml:space="preserve">NIPLE, EM FERRO GALVANIZADO, CONEXÃO ROSQUEADA, DN 32 (1 1/4"), INSTALADO EM REDE DE ALIMENTAÇÃO PARA SPRINKLER - FORNECIMENTO E INSTALAÇÃO. AF_01/2026</t>
  </si>
  <si>
    <t xml:space="preserve">NIPLE, EM FERRO GALVANIZADO, CONEXÃO ROSQUEADA, DN 40 (1 1/2"), INSTALADO EM REDE DE ALIMENTAÇÃO PARA SPRINKLER - FORNECIMENTO E INSTALAÇÃO. AF_01/2026</t>
  </si>
  <si>
    <t xml:space="preserve">NIPLE, EM FERRO GALVANIZADO, CONEXÃO ROSQUEADA, DN 50 (2"), INSTALADO EM REDE DE ALIMENTAÇÃO PARA SPRINKLER - FORNECIMENTO E INSTALAÇÃO. AF_01/2026</t>
  </si>
  <si>
    <t xml:space="preserve">NIPLE, EM FERRO GALVANIZADO, CONEXÃO ROSQUEADA, DN 65 (2 1/2"), INSTALADO EM REDE DE ALIMENTAÇÃO PARA SPRINKLER - FORNECIMENTO E INSTALAÇÃO. AF_01/2026</t>
  </si>
  <si>
    <t xml:space="preserve">NIPLE, EM FERRO GALVANIZADO, CONEXÃO ROSQUEADA, DN 80 (3"), INSTALADO EM REDE DE ALIMENTAÇÃO PARA SPRINKLER - FORNECIMENTO E INSTALAÇÃO. AF_01/2026</t>
  </si>
  <si>
    <t xml:space="preserve">NIPLE, EM FERRO GALVANIZADO, DN 25 (1"), CONEXÃO ROSQUEADA, INSTALADO EM REDE DE ALIMENTAÇÃO PARA HIDRANTE - FORNECIMENTO E INSTALAÇÃO. AF_01/2026</t>
  </si>
  <si>
    <t xml:space="preserve">NIPLE, EM FERRO GALVANIZADO, DN 32 (1 1/4"), CONEXÃO ROSQUEADA, INSTALADO EM REDE DE ALIMENTAÇÃO PARA HIDRANTE - FORNECIMENTO E INSTALAÇÃO. AF_01/2026</t>
  </si>
  <si>
    <t xml:space="preserve">NIPLE, EM FERRO GALVANIZADO, DN 40 (1 1/2"), CONEXÃO ROSQUEADA, INSTALADO EM REDE DE ALIMENTAÇÃO PARA HIDRANTE - FORNECIMENTO E INSTALAÇÃO. AF_01/2026</t>
  </si>
  <si>
    <t xml:space="preserve">NIPLE, EM FERRO GALVANIZADO, DN 50 (2"), CONEXÃO ROSQUEADA, INSTALADO EM PRUMADAS - FORNECIMENTO E INSTALAÇÃO. AF_01/2026</t>
  </si>
  <si>
    <t xml:space="preserve">NIPLE, EM FERRO GALVANIZADO, DN 50 (2"), CONEXÃO ROSQUEADA, INSTALADO EM REDE DE ALIMENTAÇÃO PARA HIDRANTE - FORNECIMENTO E INSTALAÇÃO. AF_01/2026</t>
  </si>
  <si>
    <t xml:space="preserve">NIPLE, EM FERRO GALVANIZADO, DN 65 (2 1/2"), CONEXÃO ROSQUEADA, INSTALADO EM PRUMADAS - FORNECIMENTO E INSTALAÇÃO. AF_01/2026</t>
  </si>
  <si>
    <t xml:space="preserve">NIPLE, EM FERRO GALVANIZADO, DN 65 (2 1/2"), CONEXÃO ROSQUEADA, INSTALADO EM REDE DE ALIMENTAÇÃO PARA HIDRANTE - FORNECIMENTO E INSTALAÇÃO. AF_01/2026</t>
  </si>
  <si>
    <t xml:space="preserve">NIPLE, EM FERRO GALVANIZADO, DN 80 (3"), CONEXÃO ROSQUEADA, INSTALADO EM PRUMADAS - FORNECIMENTO E INSTALAÇÃO. AF_01/2026</t>
  </si>
  <si>
    <t xml:space="preserve">NIPLE, EM FERRO GALVANIZADO, DN 80 (3"), CONEXÃO ROSQUEADA, INSTALADO EM REDE DE ALIMENTAÇÃO PARA HIDRANTE - FORNECIMENTO E INSTALAÇÃO. AF_01/2026</t>
  </si>
  <si>
    <t xml:space="preserve">REGISTRO DE RECALQUE, HIDRANTE SUBTERRÂNEO PREDIAL, 65 MM - FORNECIMENTO E INSTALAÇÃO. AF_01/2026</t>
  </si>
  <si>
    <t xml:space="preserve">SPRINKLER TIPO PENDENTE, 68 °C, UNIÃO POR ROSCA DN 15 (1/2") - FORNECIMENTO E INSTALAÇÃO. AF_01/2026</t>
  </si>
  <si>
    <t xml:space="preserve">TUBO DE AÇO GALVANIZADO COM COSTURA, CLASSE MÉDIA, CONEXÃO RANHURADA, DN 50 (2"), INSTALADO EM PRUMADAS - FORNECIMENTO E INSTALAÇÃO. AF_01/2026</t>
  </si>
  <si>
    <t xml:space="preserve">TUBO DE AÇO GALVANIZADO COM COSTURA, CLASSE MÉDIA, CONEXÃO RANHURADA, DN 65 (2 1/2"), INSTALADO EM PRUMADAS - FORNECIMENTO E INSTALAÇÃO. AF_01/2026</t>
  </si>
  <si>
    <t xml:space="preserve">TUBO DE AÇO GALVANIZADO COM COSTURA, CLASSE MÉDIA, CONEXÃO RANHURADA, DN 80 (3"), INSTALADO EM PRUMADAS - FORNECIMENTO E INSTALAÇÃO. AF_01/2026</t>
  </si>
  <si>
    <t xml:space="preserve">TUBO DE AÇO GALVANIZADO COM COSTURA, CLASSE MÉDIA, CONEXÃO ROSQUEADA, DN 15 (1/2"), INSTALADO EM RAMAIS E SUB-RAMAIS DE GÁS - FORNECIMENTO E INSTALAÇÃO. AF_01/2026</t>
  </si>
  <si>
    <t xml:space="preserve">TUBO DE AÇO GALVANIZADO COM COSTURA, CLASSE MÉDIA, CONEXÃO ROSQUEADA, DN 20 (3/4"), INSTALADO EM RAMAIS E SUB-RAMAIS DE GÁS - FORNECIMENTO E INSTALAÇÃO. AF_01/2026</t>
  </si>
  <si>
    <t xml:space="preserve">TUBO DE AÇO GALVANIZADO COM COSTURA, CLASSE MÉDIA, CONEXÃO ROSQUEADA, DN 25 (1"), INSTALADO EM RAMAIS E SUB-RAMAIS DE GÁS - FORNECIMENTO E INSTALAÇÃO. AF_01/2026</t>
  </si>
  <si>
    <t xml:space="preserve">TUBO DE AÇO GALVANIZADO COM COSTURA, CLASSE MÉDIA, CONEXÃO ROSQUEADA, DN 25 (1"), INSTALADO EM REDE DE ALIMENTAÇÃO PARA SPRINKLER - FORNECIMENTO E INSTALAÇÃO. AF_01/2026</t>
  </si>
  <si>
    <t xml:space="preserve">TUBO DE AÇO GALVANIZADO COM COSTURA, CLASSE MÉDIA, CONEXÃO ROSQUEADA, DN 32 (1 1/4"), INSTALADO EM REDE DE ALIMENTAÇÃO PARA SPRINKLER - FORNECIMENTO E INSTALAÇÃO. AF_01/2026</t>
  </si>
  <si>
    <t xml:space="preserve">TUBO DE AÇO GALVANIZADO COM COSTURA, CLASSE MÉDIA, CONEXÃO ROSQUEADA, DN 40 (1 1/2"), INSTALADO EM REDE DE ALIMENTAÇÃO PARA SPRINKLER - FORNECIMENTO E INSTALAÇÃO. AF_01/2026</t>
  </si>
  <si>
    <t xml:space="preserve">TUBO DE AÇO GALVANIZADO COM COSTURA, CLASSE MÉDIA, CONEXÃO ROSQUEADA, DN 50 (2"), INSTALADO EM REDE DE ALIMENTAÇÃO PARA SPRINKLER - FORNECIMENTO E INSTALAÇÃO. AF_01/2026</t>
  </si>
  <si>
    <t xml:space="preserve">TUBO DE AÇO GALVANIZADO COM COSTURA, CLASSE MÉDIA, CONEXÃO ROSQUEADA, DN 65 (2 1/2"), INSTALADO EM REDE DE ALIMENTAÇÃO PARA SPRINKLER - FORNECIMENTO E INSTALAÇÃO. AF_01/2026</t>
  </si>
  <si>
    <t xml:space="preserve">TUBO DE AÇO GALVANIZADO COM COSTURA, CLASSE MÉDIA, CONEXÃO ROSQUEADA, DN 80 (3"), INSTALADO EM REDE DE ALIMENTAÇÃO PARA SPRINKLER - FORNECIMENTO E INSTALAÇÃO. AF_01/2026</t>
  </si>
  <si>
    <t xml:space="preserve">TUBO DE AÇO GALVANIZADO COM COSTURA, CLASSE MÉDIA, DN 100 (4"), CONEXÃO ROSQUEADA, INSTALADO EM PRUMADAS - FORNECIMENTO E INSTALAÇÃO. AF_01/2026</t>
  </si>
  <si>
    <t xml:space="preserve">TUBO DE AÇO GALVANIZADO COM COSTURA, CLASSE MÉDIA, DN 100 (4"), CONEXÃO ROSQUEADA, INSTALADO EM REDE DE ALIMENTAÇÃO PARA HIDRANTE - FORNECIMENTO E INSTALAÇÃO. AF_01/2026</t>
  </si>
  <si>
    <t xml:space="preserve">TUBO DE AÇO GALVANIZADO COM COSTURA, CLASSE MÉDIA, DN 25 (1"), CONEXÃO ROSQUEADA, INSTALADO EM REDE DE ALIMENTAÇÃO PARA HIDRANTE - FORNECIMENTO E INSTALAÇÃO. AF_01/2026</t>
  </si>
  <si>
    <t xml:space="preserve">TUBO DE AÇO GALVANIZADO COM COSTURA, CLASSE MÉDIA, DN 32 (1 1/4"), CONEXÃO ROSQUEADA, INSTALADO EM REDE DE ALIMENTAÇÃO PARA HIDRANTE - FORNECIMENTO E INSTALAÇÃO. AF_01/2026</t>
  </si>
  <si>
    <t xml:space="preserve">TUBO DE AÇO GALVANIZADO COM COSTURA, CLASSE MÉDIA, DN 40 (1 1/2"), CONEXÃO ROSQUEADA, INSTALADO EM REDE DE ALIMENTAÇÃO PARA HIDRANTE - FORNECIMENTO E INSTALAÇÃO. AF_01/2026</t>
  </si>
  <si>
    <t xml:space="preserve">TUBO DE AÇO GALVANIZADO COM COSTURA, CLASSE MÉDIA, DN 50 (2"), CONEXÃO ROSQUEADA, INSTALADO EM PRUMADAS - FORNECIMENTO E INSTALAÇÃO. AF_01/2026</t>
  </si>
  <si>
    <t xml:space="preserve">TUBO DE AÇO GALVANIZADO COM COSTURA, CLASSE MÉDIA, DN 50 (2"), CONEXÃO ROSQUEADA, INSTALADO EM REDE DE ALIMENTAÇÃO PARA HIDRANTE - FORNECIMENTO E INSTALAÇÃO. AF_01/2026</t>
  </si>
  <si>
    <t xml:space="preserve">TUBO DE AÇO GALVANIZADO COM COSTURA, CLASSE MÉDIA, DN 65 (2 1/2"), CONEXÃO ROSQUEADA, INSTALADO EM PRUMADAS - FORNECIMENTO E INSTALAÇÃO. AF_01/2026</t>
  </si>
  <si>
    <t xml:space="preserve">TUBO DE AÇO GALVANIZADO COM COSTURA, CLASSE MÉDIA, DN 65 (2 1/2"), CONEXÃO ROSQUEADA, INSTALADO EM REDE DE ALIMENTAÇÃO PARA HIDRANTE - FORNECIMENTO E INSTALAÇÃO. AF_01/2026</t>
  </si>
  <si>
    <t xml:space="preserve">TUBO DE AÇO GALVANIZADO COM COSTURA, CLASSE MÉDIA, DN 80 (3"), CONEXÃO ROSQUEADA, INSTALADO EM PRUMADAS - FORNECIMENTO E INSTALAÇÃO. AF_01/2026</t>
  </si>
  <si>
    <t xml:space="preserve">TUBO DE AÇO GALVANIZADO COM COSTURA, CLASSE MÉDIA, DN 80 (3"), CONEXÃO ROSQUEADA, INSTALADO EM REDE DE ALIMENTAÇÃO PARA HIDRANTE - FORNECIMENTO E INSTALAÇÃO. AF_01/2026</t>
  </si>
  <si>
    <t xml:space="preserve">TUBO DE AÇO PRETO SEM COSTURA, CLASSE MÉDIA, CONEXÃO SOLDADA, DN 15 (1/2"), INSTALADO EM RAMAIS E SUB-RAMAIS DE GÁS - FORNECIMENTO E INSTALAÇÃO. AF_01/2026</t>
  </si>
  <si>
    <t xml:space="preserve">TUBO DE AÇO PRETO SEM COSTURA, CLASSE MÉDIA, CONEXÃO SOLDADA, DN 20 (3/4"), INSTALADO EM RAMAIS E SUB-RAMAIS DE GÁS - FORNECIMENTO E INSTALAÇÃO. AF_01/2026</t>
  </si>
  <si>
    <t xml:space="preserve">TUBO DE AÇO PRETO SEM COSTURA, CLASSE MÉDIA, CONEXÃO SOLDADA, DN 25 (1"), INSTALADO EM RAMAIS E SUB-RAMAIS DE GÁS - FORNECIMENTO E INSTALAÇÃO. AF_01/2026</t>
  </si>
  <si>
    <t xml:space="preserve">TUBO DE AÇO PRETO SEM COSTURA, CONEXÃO SOLDADA, DN 25 (1"), INSTALADO EM REDE DE ALIMENTAÇÃO PARA HIDRANTE - FORNECIMENTO E INSTALAÇÃO. AF_01/2026</t>
  </si>
  <si>
    <t xml:space="preserve">TUBO DE AÇO PRETO SEM COSTURA, CONEXÃO SOLDADA, DN 25 (1"), INSTALADO EM REDE DE ALIMENTAÇÃO PARA SPRINKLER - FORNECIMENTO E INSTALAÇÃO. AF_01/2026</t>
  </si>
  <si>
    <t xml:space="preserve">TUBO DE AÇO PRETO SEM COSTURA, CONEXÃO SOLDADA, DN 32 (1 1/4"), INSTALADO EM REDE DE ALIMENTAÇÃO PARA HIDRANTE - FORNECIMENTO E INSTALAÇÃO. AF_01/2026</t>
  </si>
  <si>
    <t xml:space="preserve">TUBO DE AÇO PRETO SEM COSTURA, CONEXÃO SOLDADA, DN 32 (1 1/4"), INSTALADO EM REDE DE ALIMENTAÇÃO PARA SPRINKLER - FORNECIMENTO E INSTALAÇÃO. AF_01/2026</t>
  </si>
  <si>
    <t xml:space="preserve">TUBO DE AÇO PRETO SEM COSTURA, CONEXÃO SOLDADA, DN 40 (1 1/2"), INSTALADO EM REDE DE ALIMENTAÇÃO PARA HIDRANTE - FORNECIMENTO E INSTALAÇÃO. AF_01/2026</t>
  </si>
  <si>
    <t xml:space="preserve">TUBO DE AÇO PRETO SEM COSTURA, CONEXÃO SOLDADA, DN 40 (1 1/2"), INSTALADO EM REDE DE ALIMENTAÇÃO PARA SPRINKLER - FORNECIMENTO E INSTALAÇÃO. AF_01/2026</t>
  </si>
  <si>
    <t xml:space="preserve">TUBO DE AÇO PRETO SEM COSTURA, CONEXÃO SOLDADA, DN 50 (2"), INSTALADO EM PRUMADAS - FORNECIMENTO E INSTALAÇÃO. AF_01/2026</t>
  </si>
  <si>
    <t xml:space="preserve">TUBO DE AÇO PRETO SEM COSTURA, CONEXÃO SOLDADA, DN 50 (2"), INSTALADO EM REDE DE ALIMENTAÇÃO PARA HIDRANTE - FORNECIMENTO E INSTALAÇÃO. AF_01/2026</t>
  </si>
  <si>
    <t xml:space="preserve">TUBO DE AÇO PRETO SEM COSTURA, CONEXÃO SOLDADA, DN 50 (2"), INSTALADO EM REDE DE ALIMENTAÇÃO PARA SPRINKLER - FORNECIMENTO E INSTALAÇÃO. AF_01/2026</t>
  </si>
  <si>
    <t xml:space="preserve">TUBO DE AÇO PRETO SEM COSTURA, CONEXÃO SOLDADA, DN 65 (2 1/2"), INSTALADO EM PRUMADAS - FORNECIMENTO E INSTALAÇÃO. AF_01/2026</t>
  </si>
  <si>
    <t xml:space="preserve">TUBO DE AÇO PRETO SEM COSTURA, CONEXÃO SOLDADA, DN 65 (2 1/2"), INSTALADO EM REDE DE ALIMENTAÇÃO PARA HIDRANTE - FORNECIMENTO E INSTALAÇÃO. AF_01/2026</t>
  </si>
  <si>
    <t xml:space="preserve">TUBO DE AÇO PRETO SEM COSTURA, CONEXÃO SOLDADA, DN 65 (2 1/2"), INSTALADO EM REDE DE ALIMENTAÇÃO PARA SPRINKLER - FORNECIMENTO E INSTALAÇÃO. AF_01/2026</t>
  </si>
  <si>
    <t xml:space="preserve">TUBO DE AÇO PRETO SEM COSTURA, CONEXÃO SOLDADA, DN 80 (3"), INSTALADO EM PRUMADAS - FORNECIMENTO E INSTALAÇÃO. AF_01/2026</t>
  </si>
  <si>
    <t xml:space="preserve">TUBO DE AÇO PRETO SEM COSTURA, CONEXÃO SOLDADA, DN 80 (3"), INSTALADO EM REDE DE ALIMENTAÇÃO PARA HIDRANTE - FORNECIMENTO E INSTALAÇÃO. AF_01/2026</t>
  </si>
  <si>
    <t xml:space="preserve">TUBO DE AÇO PRETO SEM COSTURA, CONEXÃO SOLDADA, DN 80 (3"), INSTALADO EM REDE DE ALIMENTAÇÃO PARA SPRINKLER - FORNECIMENTO E INSTALAÇÃO. AF_01/2026</t>
  </si>
  <si>
    <t xml:space="preserve">TÊ, EM AÇO, CONEXÃO RANHURADA, DN 50 (2"), INSTALADO EM PRUMADAS - FORNECIMENTO E INSTALAÇÃO. AF_01/2026</t>
  </si>
  <si>
    <t xml:space="preserve">TÊ, EM AÇO, CONEXÃO RANHURADA, DN 65 (2 1/2"), INSTALADO EM PRUMADAS - FORNECIMENTO E INSTALAÇÃO. AF_01/2026</t>
  </si>
  <si>
    <t xml:space="preserve">TÊ, EM AÇO, CONEXÃO RANHURADA, DN 80 (3"), INSTALADO EM PRUMADAS - FORNECIMENTO E INSTALAÇÃO. AF_01/2026</t>
  </si>
  <si>
    <t xml:space="preserve">TÊ, EM AÇO, CONEXÃO SOLDADA, DN 15 (1/2"), INSTALADO EM RAMAIS E SUB-RAMAIS DE GÁS - FORNECIMENTO E INSTALAÇÃO. AF_01/2026</t>
  </si>
  <si>
    <t xml:space="preserve">TÊ, EM AÇO, CONEXÃO SOLDADA, DN 20 (3/4"), INSTALADO EM RAMAIS E SUB-RAMAIS DE GÁS - FORNECIMENTO E INSTALAÇÃO. AF_01/2026</t>
  </si>
  <si>
    <t xml:space="preserve">TÊ, EM AÇO, CONEXÃO SOLDADA, DN 25 (1"), INSTALADO EM RAMAIS E SUB-RAMAIS DE GÁS - FORNECIMENTO E INSTALAÇÃO. AF_01/2026</t>
  </si>
  <si>
    <t xml:space="preserve">TÊ, EM AÇO, CONEXÃO SOLDADA, DN 25 (1"), INSTALADO EM REDE DE ALIMENTAÇÃO PARA HIDRANTE - FORNECIMENTO E INSTALAÇÃO. AF_01/2026</t>
  </si>
  <si>
    <t xml:space="preserve">TÊ, EM AÇO, CONEXÃO SOLDADA, DN 25 (1"), INSTALADO EM REDE DE ALIMENTAÇÃO PARA SPRINKLER - FORNECIMENTO E INSTALAÇÃO. AF_01/2026</t>
  </si>
  <si>
    <t xml:space="preserve">TÊ, EM AÇO, CONEXÃO SOLDADA, DN 32 (1 1/4"), INSTALADO EM REDE DE ALIMENTAÇÃO PARA HIDRANTE - FORNECIMENTO E INSTALAÇÃO. AF_01/2026</t>
  </si>
  <si>
    <t xml:space="preserve">TÊ, EM AÇO, CONEXÃO SOLDADA, DN 32 (1 1/4"), INSTALADO EM REDE DE ALIMENTAÇÃO PARA SPRINKLER - FORNECIMENTO E INSTALAÇÃO. AF_01/2026</t>
  </si>
  <si>
    <t xml:space="preserve">TÊ, EM AÇO, CONEXÃO SOLDADA, DN 40 (1 1/2"), INSTALADO EM REDE DE ALIMENTAÇÃO PARA HIDRANTE - FORNECIMENTO E INSTALAÇÃO. AF_01/2026</t>
  </si>
  <si>
    <t xml:space="preserve">TÊ, EM AÇO, CONEXÃO SOLDADA, DN 40 (1 1/2"), INSTALADO EM REDE DE ALIMENTAÇÃO PARA SPRINKLER - FORNECIMENTO E INSTALAÇÃO. AF_01/2026</t>
  </si>
  <si>
    <t xml:space="preserve">TÊ, EM AÇO, CONEXÃO SOLDADA, DN 50 (2"), INSTALADO EM PRUMADAS - FORNECIMENTO E INSTALAÇÃO. AF_01/2026</t>
  </si>
  <si>
    <t xml:space="preserve">TÊ, EM AÇO, CONEXÃO SOLDADA, DN 50 (2"), INSTALADO EM REDE DE ALIMENTAÇÃO PARA HIDRANTE - FORNECIMENTO E INSTALAÇÃO. AF_01/2026</t>
  </si>
  <si>
    <t xml:space="preserve">TÊ, EM AÇO, CONEXÃO SOLDADA, DN 50 (2"), INSTALADO EM REDE DE ALIMENTAÇÃO PARA SPRINKLER - FORNECIMENTO E INSTALAÇÃO. AF_01/2026</t>
  </si>
  <si>
    <t xml:space="preserve">TÊ, EM AÇO, CONEXÃO SOLDADA, DN 65 (2 1/2"), INSTALADO EM PRUMADAS - FORNECIMENTO E INSTALAÇÃO. AF_01/2026</t>
  </si>
  <si>
    <t xml:space="preserve">TÊ, EM AÇO, CONEXÃO SOLDADA, DN 65 (2 1/2"), INSTALADO EM REDE DE ALIMENTAÇÃO PARA HIDRANTE - FORNECIMENTO E INSTALAÇÃO. AF_01/2026</t>
  </si>
  <si>
    <t xml:space="preserve">TÊ, EM AÇO, CONEXÃO SOLDADA, DN 65 (2 1/2"), INSTALADO EM REDE DE ALIMENTAÇÃO PARA SPRINKLER - FORNECIMENTO E INSTALAÇÃO. AF_01/2026</t>
  </si>
  <si>
    <t xml:space="preserve">TÊ, EM AÇO, CONEXÃO SOLDADA, DN 80 (3"), INSTALADO EM PRUMADAS - FORNECIMENTO E INSTALAÇÃO. AF_01/2026</t>
  </si>
  <si>
    <t xml:space="preserve">TÊ, EM AÇO, CONEXÃO SOLDADA, DN 80 (3"), INSTALADO EM REDE DE ALIMENTAÇÃO PARA HIDRANTE - FORNECIMENTO E INSTALAÇÃO. AF_01/2026</t>
  </si>
  <si>
    <t xml:space="preserve">TÊ, EM AÇO, CONEXÃO SOLDADA, DN 80 (3"), INSTALADO EM REDE DE ALIMENTAÇÃO PARA SPRINKLER - FORNECIMENTO E INSTALAÇÃO. AF_01/2026</t>
  </si>
  <si>
    <t xml:space="preserve">TÊ, EM FERRO GALVANIZADO, 4", CONEXÃO ROSQUEADA, INSTALADO EM PRUMADAS - FORNECIMENTO E INSTALAÇÃO. AF_01/2026</t>
  </si>
  <si>
    <t xml:space="preserve">TÊ, EM FERRO GALVANIZADO, 4", CONEXÃO ROSQUEADA, INSTALADO EM REDE DE ALIMENTAÇÃO PARA HIDRANTE - FORNECIMENTO E INSTALAÇÃO. AF_01/2026</t>
  </si>
  <si>
    <t xml:space="preserve">TÊ, EM FERRO GALVANIZADO, CONEXÃO ROSQUEADA, DN 15 (1/2"), INSTALADO EM RAMAIS E SUB-RAMAIS DE GÁS - FORNECIMENTO E INSTALAÇÃO. AF_01/2026</t>
  </si>
  <si>
    <t xml:space="preserve">TÊ, EM FERRO GALVANIZADO, CONEXÃO ROSQUEADA, DN 20 (3/4"), INSTALADO EM RAMAIS E SUB-RAMAIS DE GÁS - FORNECIMENTO E INSTALAÇÃO. AF_01/2026</t>
  </si>
  <si>
    <t xml:space="preserve">TÊ, EM FERRO GALVANIZADO, CONEXÃO ROSQUEADA, DN 25 (1"), INSTALADO EM RAMAIS E SUB-RAMAIS DE GÁS - FORNECIMENTO E INSTALAÇÃO. AF_01/2026</t>
  </si>
  <si>
    <t xml:space="preserve">TÊ, EM FERRO GALVANIZADO, CONEXÃO ROSQUEADA, DN 25 (1"), INSTALADO EM REDE DE ALIMENTAÇÃO PARA HIDRANTE - FORNECIMENTO E INSTALAÇÃO. AF_01/2026</t>
  </si>
  <si>
    <t xml:space="preserve">TÊ, EM FERRO GALVANIZADO, CONEXÃO ROSQUEADA, DN 25 (1"), INSTALADO EM REDE DE ALIMENTAÇÃO PARA SPRINKLER - FORNECIMENTO E INSTALAÇÃO. AF_01/2026</t>
  </si>
  <si>
    <t xml:space="preserve">TÊ, EM FERRO GALVANIZADO, CONEXÃO ROSQUEADA, DN 32 (1 1/4"), INSTALADO EM REDE DE ALIMENTAÇÃO PARA HIDRANTE - FORNECIMENTO E INSTALAÇÃO. AF_01/2026</t>
  </si>
  <si>
    <t xml:space="preserve">TÊ, EM FERRO GALVANIZADO, CONEXÃO ROSQUEADA, DN 32 (1 1/4"), INSTALADO EM REDE DE ALIMENTAÇÃO PARA SPRINKLER - FORNECIMENTO E INSTALAÇÃO. AF_01/2026</t>
  </si>
  <si>
    <t xml:space="preserve">TÊ, EM FERRO GALVANIZADO, CONEXÃO ROSQUEADA, DN 40 (1 1/2"), INSTALADO EM REDE DE ALIMENTAÇÃO PARA HIDRANTE - FORNECIMENTO E INSTALAÇÃO. AF_01/2026</t>
  </si>
  <si>
    <t xml:space="preserve">TÊ, EM FERRO GALVANIZADO, CONEXÃO ROSQUEADA, DN 40 (1 1/2"), INSTALADO EM REDE DE ALIMENTAÇÃO PARA SPRINKLER - FORNECIMENTO E INSTALAÇÃO. AF_01/2026</t>
  </si>
  <si>
    <t xml:space="preserve">TÊ, EM FERRO GALVANIZADO, CONEXÃO ROSQUEADA, DN 50 (2"), INSTALADO EM REDE DE ALIMENTAÇÃO PARA HIDRANTE - FORNECIMENTO E INSTALAÇÃO- FORNECIMENTO E INSTALAÇÃO. AF_01/2026</t>
  </si>
  <si>
    <t xml:space="preserve">TÊ, EM FERRO GALVANIZADO, CONEXÃO ROSQUEADA, DN 50 (2"), INSTALADO EM REDE DE ALIMENTAÇÃO PARA SPRINKLER - FORNECIMENTO E INSTALAÇÃO. AF_01/2026</t>
  </si>
  <si>
    <t xml:space="preserve">TÊ, EM FERRO GALVANIZADO, CONEXÃO ROSQUEADA, DN 65 (2 1/2"), INSTALADO EM REDE DE ALIMENTAÇÃO PARA HIDRANTE - FORNECIMENTO E INSTALAÇÃO. AF_01/2026</t>
  </si>
  <si>
    <t xml:space="preserve">TÊ, EM FERRO GALVANIZADO, CONEXÃO ROSQUEADA, DN 65 (2 1/2"), INSTALADO EM REDE DE ALIMENTAÇÃO PARA SPRINKLER - FORNECIMENTO E INSTALAÇÃO. AF_01/2026</t>
  </si>
  <si>
    <t xml:space="preserve">TÊ, EM FERRO GALVANIZADO, CONEXÃO ROSQUEADA, DN 80 (3"), INSTALADO EM REDE DE ALIMENTAÇÃO PARA HIDRANTE - FORNECIMENTO E INSTALAÇÃO. AF_01/2026</t>
  </si>
  <si>
    <t xml:space="preserve">TÊ, EM FERRO GALVANIZADO, CONEXÃO ROSQUEADA, DN 80 (3"), INSTALADO EM REDE DE ALIMENTAÇÃO PARA SPRINKLER - FORNECIMENTO E INSTALAÇÃO. AF_01/2026</t>
  </si>
  <si>
    <t xml:space="preserve">TÊ, EM FERRO GALVANIZADO, DN 50 (2"), CONEXÃO ROSQUEADA, INSTALADO EM PRUMADAS - FORNECIMENTO E INSTALAÇÃO. AF_01/2026</t>
  </si>
  <si>
    <t xml:space="preserve">TÊ, EM FERRO GALVANIZADO, DN 65 (2 1/2"), CONEXÃO ROSQUEADA, INSTALADO EM PRUMADAS - FORNECIMENTO E INSTALAÇÃO. AF_01/2026</t>
  </si>
  <si>
    <t xml:space="preserve">TÊ, EM FERRO GALVANIZADO, DN 80 (3"), CONEXÃO ROSQUEADA, INSTALADO EM PRUMADAS - FORNECIMENTO E INSTALAÇÃO. AF_01/2026</t>
  </si>
  <si>
    <t xml:space="preserve">UNIÃO, EM FERRO GALVANIZADO, 4", CONEXÃO ROSQUEADA, INSTALADO EM PRUMADAS - FORNECIMENTO E INSTALAÇÃO. AF_01/2026</t>
  </si>
  <si>
    <t xml:space="preserve">UNIÃO, EM FERRO GALVANIZADO, 4", CONEXÃO ROSQUEADA, INSTALADO EM REDE DE ALIMENTAÇÃO PARA HIDRANTE - FORNECIMENTO E INSTALAÇÃO. AF_01/2026</t>
  </si>
  <si>
    <t xml:space="preserve">UNIÃO, EM FERRO GALVANIZADO, CONEXÃO ROSQUEADA, DN 15 (1/2"), INSTALADO EM RAMAIS E SUB-RAMAIS DE GÁS - FORNECIMENTO E INSTALAÇÃO. AF_01/2026</t>
  </si>
  <si>
    <t xml:space="preserve">UNIÃO, EM FERRO GALVANIZADO, CONEXÃO ROSQUEADA, DN 20 (3/4"), INSTALADO EM RAMAIS E SUB-RAMAIS DE GÁS - FORNECIMENTO E INSTALAÇÃO. AF_01/2026</t>
  </si>
  <si>
    <t xml:space="preserve">UNIÃO, EM FERRO GALVANIZADO, CONEXÃO ROSQUEADA, DN 25 (1"), INSTALADO EM RAMAIS E SUB-RAMAIS DE GÁS - FORNECIMENTO E INSTALAÇÃO. AF_01/2026</t>
  </si>
  <si>
    <t xml:space="preserve">UNIÃO, EM FERRO GALVANIZADO, CONEXÃO ROSQUEADA, DN 25 (1"), INSTALADO EM REDE DE ALIMENTAÇÃO PARA SPRINKLER - FORNECIMENTO E INSTALAÇÃO. AF_01/2026</t>
  </si>
  <si>
    <t xml:space="preserve">UNIÃO, EM FERRO GALVANIZADO, CONEXÃO ROSQUEADA, DN 32 (1 1/4"), INSTALADO EM REDE DE ALIMENTAÇÃO PARA SPRINKLER - FORNECIMENTO E INSTALAÇÃO. AF_01/2026</t>
  </si>
  <si>
    <t xml:space="preserve">UNIÃO, EM FERRO GALVANIZADO, CONEXÃO ROSQUEADA, DN 40 (1 1/2"), INSTALADO EM REDE DE ALIMENTAÇÃO PARA SPRINKLER - FORNECIMENTO E INSTALAÇÃO. AF_01/2026</t>
  </si>
  <si>
    <t xml:space="preserve">UNIÃO, EM FERRO GALVANIZADO, CONEXÃO ROSQUEADA, DN 50 (2"), INSTALADO EM REDE DE ALIMENTAÇÃO PARA SPRINKLER - FORNECIMENTO E INSTALAÇÃO. AF_01/2026</t>
  </si>
  <si>
    <t xml:space="preserve">UNIÃO, EM FERRO GALVANIZADO, CONEXÃO ROSQUEADA, DN 65 (2 1/2"), INSTALADO EM REDE DE ALIMENTAÇÃO PARA SPRINKLER - FORNECIMENTO E INSTALAÇÃO. AF_01/2026</t>
  </si>
  <si>
    <t xml:space="preserve">UNIÃO, EM FERRO GALVANIZADO, CONEXÃO ROSQUEADA, DN 80 (3"), INSTALADO EM REDE DE ALIMENTAÇÃO PARA SPRINKLER - FORNECIMENTO E INSTALAÇÃO. AF_01/2026</t>
  </si>
  <si>
    <t xml:space="preserve">UNIÃO, EM FERRO GALVANIZADO, DN 25 (1"), CONEXÃO ROSQUEADA, INSTALADO EM REDE DE ALIMENTAÇÃO PARA HIDRANTE - FORNECIMENTO E INSTALAÇÃO. AF_01/2026</t>
  </si>
  <si>
    <t xml:space="preserve">UNIÃO, EM FERRO GALVANIZADO, DN 32 (1 1/4"), CONEXÃO ROSQUEADA, INSTALADO EM REDE DE ALIMENTAÇÃO PARA HIDRANTE - FORNECIMENTO E INSTALAÇÃO. AF_01/2026</t>
  </si>
  <si>
    <t xml:space="preserve">UNIÃO, EM FERRO GALVANIZADO, DN 40 (1 1/2"), CONEXÃO ROSQUEADA, INSTALADO EM REDE DE ALIMENTAÇÃO PARA HIDRANTE - FORNECIMENTO E INSTALAÇÃO. AF_01/2026</t>
  </si>
  <si>
    <t xml:space="preserve">UNIÃO, EM FERRO GALVANIZADO, DN 50 (2"), CONEXÃO ROSQUEADA, INSTALADO EM PRUMADAS - FORNECIMENTO E INSTALAÇÃO. AF_01/2026</t>
  </si>
  <si>
    <t xml:space="preserve">UNIÃO, EM FERRO GALVANIZADO, DN 50 (2"), CONEXÃO ROSQUEADA, INSTALADO EM REDE DE ALIMENTAÇÃO PARA HIDRANTE - FORNECIMENTO E INSTALAÇÃO. AF_01/2026</t>
  </si>
  <si>
    <t xml:space="preserve">UNIÃO, EM FERRO GALVANIZADO, DN 65 (2 1/2"), CONEXÃO ROSQUEADA, INSTALADO EM PRUMADAS - FORNECIMENTO E INSTALAÇÃO. AF_01/2026</t>
  </si>
  <si>
    <t xml:space="preserve">UNIÃO, EM FERRO GALVANIZADO, DN 65 (2 1/2"), CONEXÃO ROSQUEADA, INSTALADO EM REDE DE ALIMENTAÇÃO PARA HIDRANTE - FORNECIMENTO E INSTALAÇÃO. AF_01/2026</t>
  </si>
  <si>
    <t xml:space="preserve">UNIÃO, EM FERRO GALVANIZADO, DN 80 (3"), CONEXÃO ROSQUEADA, INSTALADO EM PRUMADAS - FORNECIMENTO E INSTALAÇÃO. AF_01/2026</t>
  </si>
  <si>
    <t xml:space="preserve">UNIÃO, EM FERRO GALVANIZADO, DN 80 (3"), CONEXÃO ROSQUEADA, INSTALADO EM REDE DE ALIMENTAÇÃO PARA HIDRANTE - FORNECIMENTO E INSTALAÇÃO. AF_01/2026</t>
  </si>
  <si>
    <t xml:space="preserve">KIT CAVALETE PARA GÁS - SEM MEDIDOR OU REGULADOR - ENTRADA INDIVIDUAL PRINCIPAL, EM AÇO GALVANIZADO DN 15 E 25 MM (1/2" E 1") - FORNECIMENTO E INSTALAÇÃO. AF_01/2020</t>
  </si>
  <si>
    <t xml:space="preserve">TUBO, PEX, MULTICAMADA, COM TUBO LUVA, DN 16, INSTALADO EM IMPLANTAÇÃO DE INSTALAÇÕES DE GÁS - FORNECIMENTO E INSTALAÇÃO. AF_01/2020</t>
  </si>
  <si>
    <t xml:space="preserve">TUBO, PEX, MULTICAMADA, COM TUBO LUVA, DN 16, INSTALADO EM RAMAL INTERNO DE INSTALAÇÕES DE GÁS - FORNECIMENTO E INSTALAÇÃO. AF_01/2020</t>
  </si>
  <si>
    <t xml:space="preserve">TUBO, PEX, MULTICAMADA, COM TUBO LUVA, DN 20, INSTALADO EM IMPLANTAÇÃO DE INSTALAÇÕES DE GÁS - FORNECIMENTO E INSTALAÇÃO. AF_01/2020</t>
  </si>
  <si>
    <t xml:space="preserve">TUBO, PEX, MULTICAMADA, COM TUBO LUVA, DN 20, INSTALADO EM RAMAL INTERNO DE INSTALAÇÕES DE GÁS - FORNECIMENTO E INSTALAÇÃO. AF_01/2020</t>
  </si>
  <si>
    <t xml:space="preserve">TUBO, PEX, MULTICAMADA, COM TUBO LUVA, DN 26, INSTALADO EM IMPLANTAÇÃO DE INSTALAÇÕES DE GÁS - FORNECIMENTO E INSTALAÇÃO. AF_01/2020</t>
  </si>
  <si>
    <t xml:space="preserve">TUBO, PEX, MULTICAMADA, COM TUBO LUVA, DN 26, INSTALADO EM RAMAL INTERNO DE INSTALAÇÕES DE GÁS - FORNECIMENTO E INSTALAÇÃO. AF_01/2020</t>
  </si>
  <si>
    <t xml:space="preserve">TUBO, PEX, MULTICAMADA, COM TUBO LUVA, DN 32, INSTALADO EM IMPLANTAÇÃO DE INSTALAÇÕES DE GÁS - FORNECIMENTO E INSTALAÇÃO. AF_01/2020</t>
  </si>
  <si>
    <t xml:space="preserve">TUBO, PEX, MULTICAMADA, COM TUBO LUVA, DN 32, INSTALADO EM RAMAL INTERNO DE INSTALAÇÕES DE GÁS - FORNECIMENTO E INSTALAÇÃO. AF_01/2020</t>
  </si>
  <si>
    <t xml:space="preserve">TUBO, PEX, MULTICAMADA, DN 16, INSTALADO EM IMPLANTAÇÃO DE INSTALAÇÕES DE GÁS - FORNECIMENTO E INSTALAÇÃO. AF_01/2020</t>
  </si>
  <si>
    <t xml:space="preserve">TUBO, PEX, MULTICAMADA, DN 16, INSTALADO EM RAMAL INTERNO DE INSTALAÇÕES DE GÁS - FORNECIMENTO E INSTALAÇÃO. AF_01/2020</t>
  </si>
  <si>
    <t xml:space="preserve">TUBO, PEX, MULTICAMADA, DN 20, INSTALADO EM IMPLANTAÇÃO DE INSTALAÇÕES DE GÁS - FORNECIMENTO E INSTALAÇÃO. AF_01/2020</t>
  </si>
  <si>
    <t xml:space="preserve">TUBO, PEX, MULTICAMADA, DN 20, INSTALADO EM RAMAL INTERNO DE INSTALAÇÕES DE GÁS - FORNECIMENTO E INSTALAÇÃO. AF_01/2020</t>
  </si>
  <si>
    <t xml:space="preserve">TUBO, PEX, MULTICAMADA, DN 26, INSTALADO EM IMPLANTAÇÃO DE INSTALAÇÕES DE GÁS - FORNECIMENTO E INSTALAÇÃO. AF_01/2020</t>
  </si>
  <si>
    <t xml:space="preserve">TUBO, PEX, MULTICAMADA, DN 26, INSTALADO EM RAMAL INTERNO DE INSTALAÇÕES DE GÁS - FORNECIMENTO E INSTALAÇÃO. AF_01/2020</t>
  </si>
  <si>
    <t xml:space="preserve">TUBO, PEX, MULTICAMADA, DN 32, INSTALADO EM IMPLANTAÇÃO DE INSTALAÇÕES DE GÁS - FORNECIMENTO E INSTALAÇÃO. AF_01/2020</t>
  </si>
  <si>
    <t xml:space="preserve">TUBO, PEX, MULTICAMADA, DN 32, INSTALADO EM RAMAL INTERNO DE INSTALAÇÕES DE GÁS - FORNECIMENTO E INSTALAÇÃO. AF_01/2020</t>
  </si>
  <si>
    <t xml:space="preserve">AR CONDICIONADO SPLIT INVERTER, HI-WALL (PAREDE), 12000 BTU/H, CICLO FRIO - FORNECIMENTO E INSTALAÇÃO. AF_11/2021_PE</t>
  </si>
  <si>
    <t xml:space="preserve">AR CONDICIONADO SPLIT INVERTER, HI-WALL (PAREDE), 18000 BTU/H, CICLO FRIO - FORNECIMENTO E INSTALAÇÃO. AF_11/2021_PE</t>
  </si>
  <si>
    <t xml:space="preserve">AR CONDICIONADO SPLIT INVERTER, HI-WALL (PAREDE), 24000 BTU/H, CICLO FRIO - FORNECIMENTO E INSTALAÇÃO. AF_11/2021_PE</t>
  </si>
  <si>
    <t xml:space="preserve">AR CONDICIONADO SPLIT INVERTER, HI-WALL (PAREDE), 9000 BTU/H, CICLO FRIO - FORNECIMENTO E INSTALAÇÃO. AF_11/2021_PE</t>
  </si>
  <si>
    <t xml:space="preserve">AR CONDICIONADO SPLIT INVERTER, PISO TETO, 18000 BTU/H, CICLO FRIO - FORNECIMENTO E INSTALAÇÃO. AF_11/2021_PSE</t>
  </si>
  <si>
    <t xml:space="preserve">AR CONDICIONADO SPLIT INVERTER, PISO TETO, 24000 BTU/H, CICLO FRIO - FORNECIMENTO E INSTALAÇÃO. AF_11/2021_PSE</t>
  </si>
  <si>
    <t xml:space="preserve">AR CONDICIONADO SPLIT INVERTER, PISO TETO, 24000 BTU/H, QUENTE/FRIO - FORNECIMENTO E INSTALAÇÃO. AF_11/2021_PSE</t>
  </si>
  <si>
    <t xml:space="preserve">AR CONDICIONADO SPLIT INVERTER, PISO TETO, 36000 BTU/H, CICLO FRIO - FORNECIMENTO E INSTALAÇÃO. AF_11/2021_PSE</t>
  </si>
  <si>
    <t xml:space="preserve">AR CONDICIONADO SPLIT INVERTER, PISO TETO, 48000 BTU/H, CICLO FRIO - FORNECIMENTO E INSTALAÇÃO. AF_11/2021_PE</t>
  </si>
  <si>
    <t xml:space="preserve">AR CONDICIONADO SPLIT INVERTER, PISO TETO, APRESENTANDO ENTRE 54000 E 58000 BTU/H, CICLO FRIO - FORNECIMENTO E INSTALAÇÃO. AF_11/2021_PE</t>
  </si>
  <si>
    <t xml:space="preserve">AR CONDICIONADO SPLIT ON/OFF, CASSETE (TETO), 18000 BTU/H, CICLO QUENTE/FRIO - FORNECIMENTO E INSTALAÇÃO. AF_11/2021_PE</t>
  </si>
  <si>
    <t xml:space="preserve">AR CONDICIONADO SPLIT ON/OFF, CASSETE (TETO), 24000 BTU/H, CICLO QUENTE/FRIO - FORNECIMENTO E INSTALAÇÃO. AF_11/2021_PE</t>
  </si>
  <si>
    <t xml:space="preserve">AR CONDICIONADO SPLIT ON/OFF, CASSETE (TETO), 36000 BTU/H, CICLO QUENTE/FRIO - FORNECIMENTO E INSTALAÇÃO. AF_11/2021_PE</t>
  </si>
  <si>
    <t xml:space="preserve">AR CONDICIONADO SPLIT ON/OFF, CASSETE (TETO), 48000 BTU/H, CICLO QUENTE/FRIO - FORNECIMENTO E INSTALAÇÃO. AF_11/2021_PE</t>
  </si>
  <si>
    <t xml:space="preserve">AR CONDICIONADO SPLIT ON/OFF, CASSETE (TETO), 60000 BTU/H, CICLO QUENTE/FRIO - FORNECIMENTO E INSTALAÇÃO. AF_11/2021_PE</t>
  </si>
  <si>
    <t xml:space="preserve">AR CONDICIONADO SPLIT ON/OFF, CASSETE (TETO), FRIO 4 VIAS 18000 BTU/H - FORNECIMENTO E INSTALAÇÃO. AF_11/2021_PE</t>
  </si>
  <si>
    <t xml:space="preserve">AR CONDICIONADO SPLIT ON/OFF, CASSETE (TETO), FRIO 4 VIAS 24000 BTU/H - FORNECIMENTO E INSTALAÇÃO. AF_11/2021_PE</t>
  </si>
  <si>
    <t xml:space="preserve">AR CONDICIONADO SPLIT ON/OFF, CASSETE (TETO), FRIO 4 VIAS 36000 BTU/H - FORNECIMENTO E INSTALAÇÃO. AF_11/2021_PE</t>
  </si>
  <si>
    <t xml:space="preserve">AR CONDICIONADO SPLIT ON/OFF, CASSETE (TETO), FRIO 4 VIAS 48000 BTU/H - FORNECIMENTO E INSTALAÇÃO. AF_11/2021_PE</t>
  </si>
  <si>
    <t xml:space="preserve">AR CONDICIONADO SPLIT ON/OFF, CASSETE (TETO), FRIO 4 VIAS 60000 BTU/H - FORNECIMENTO E INSTALAÇÃO. AF_11/2021_PE</t>
  </si>
  <si>
    <t xml:space="preserve">AR CONDICIONADO SPLIT ON/OFF, HI-WALL (PAREDE), 12000 BTUS/H, CICLO FRIO - FORNECIMENTO E INSTALAÇÃO. AF_11/2021_PE</t>
  </si>
  <si>
    <t xml:space="preserve">AR CONDICIONADO SPLIT ON/OFF, HI-WALL (PAREDE), 12000 BTUS/H, CICLO QUENTE/FRIO - FORNECIMENTO E INSTALAÇÃO. AF_11/2021_PE</t>
  </si>
  <si>
    <t xml:space="preserve">AR CONDICIONADO SPLIT ON/OFF, HI-WALL (PAREDE), 18000 BTUS/H, CICLO FRIO - FORNECIMENTO E INSTALAÇÃO. AF_11/2021_PE</t>
  </si>
  <si>
    <t xml:space="preserve">AR CONDICIONADO SPLIT ON/OFF, HI-WALL (PAREDE), 18000 BTUS/H, CICLO QUENTE/FRIO - FORNECIMENTO E INSTALAÇÃO. AF_11/2021_PE</t>
  </si>
  <si>
    <t xml:space="preserve">AR CONDICIONADO SPLIT ON/OFF, HI-WALL (PAREDE), 24000 BTUS/H, CICLO FRIO - FORNECIMENTO E INSTALAÇÃO. AF_11/2021_PE</t>
  </si>
  <si>
    <t xml:space="preserve">AR CONDICIONADO SPLIT ON/OFF, HI-WALL (PAREDE), 24000 BTUS/H, CICLO QUENTE/FRIO - FORNECIMENTO E INSTALAÇÃO. AF_11/2021_PE</t>
  </si>
  <si>
    <t xml:space="preserve">AR CONDICIONADO SPLIT ON/OFF, HI-WALL (PAREDE), 9000 BTUS/H, CICLO FRIO - FORNECIMENTO E INSTALAÇÃO. AF_11/2021_PE</t>
  </si>
  <si>
    <t xml:space="preserve">AR CONDICIONADO SPLIT ON/OFF, HI-WALL (PAREDE), 9000 BTUS/H, CICLO QUENTE/FRIO - FORNECIMENTO E INSTALAÇÃO. AF_11/2021_PE</t>
  </si>
  <si>
    <t xml:space="preserve">AR CONDICIONADO SPLIT ON/OFF, PISO TETO, 18.000 BTU/H, CICLO FRIO - FORNECIMENTO E INSTALAÇÃO. AF_11/2021_PSE</t>
  </si>
  <si>
    <t xml:space="preserve">AR CONDICIONADO SPLIT ON/OFF, PISO TETO, 24.000 BTU/H, CICLO FRIO - FORNECIMENTO E INSTALAÇÃO. AF_11/2021_PSE</t>
  </si>
  <si>
    <t xml:space="preserve">AR CONDICIONADO SPLIT ON/OFF, PISO TETO, 36.000 BTU/H, CICLO FRIO - FORNECIMENTO E INSTALAÇÃO. AF_11/2021_PSE</t>
  </si>
  <si>
    <t xml:space="preserve">AR CONDICIONADO SPLIT ON/OFF, PISO TETO, 48.000 BTU/H, CICLO FRIO - FORNECIMENTO E INSTALAÇÃO. AF_11/2021_PE</t>
  </si>
  <si>
    <t xml:space="preserve">AR CONDICIONADO SPLIT ON/OFF, PISO TETO, 60.000 BTU/H, CICLO FRIO - FORNECIMENTO E INSTALAÇÃO. AF_11/2021_PE</t>
  </si>
  <si>
    <t xml:space="preserve">AR CONDICIONADO SPLITÃO 10 TR - FORNECIMENTO E INSTALAÇÃO. AF_11/2021_PE</t>
  </si>
  <si>
    <t xml:space="preserve">AR CONDICIONADO SPLITÃO 15 TR - FORNECIMENTO E INSTALAÇÃO. AF_11/2021_PE</t>
  </si>
  <si>
    <t xml:space="preserve">RASGO E CHUMBAMENTO EM ALVENARIA PARA TUBOS DE SPLIT PAREDE DE 9000 A 24000 BTUS/H. AF_11/2021</t>
  </si>
  <si>
    <t xml:space="preserve">TUBO EM COBRE FLEXÍVEL, DN 1/2", COM ISOLAMENTO, INSTALADO EM FORRO, PARA RAMAL DE ALIMENTAÇÃO DE AR CONDICIONADO, INCLUSO FIXADOR. AF_11/2021</t>
  </si>
  <si>
    <t xml:space="preserve">TUBO EM COBRE FLEXÍVEL, DN 1/4", COM ISOLAMENTO, INSTALADO EM FORRO, PARA RAMAL DE ALIMENTAÇÃO DE AR CONDICIONADO, INCLUSO FIXADOR. AF_11/2021</t>
  </si>
  <si>
    <t xml:space="preserve">TUBO EM COBRE FLEXÍVEL, DN 3/8", COM ISOLAMENTO, INSTALADO EM FORRO, PARA RAMAL DE ALIMENTAÇÃO DE AR CONDICIONADO, INCLUSO FIXADOR. AF_11/2021</t>
  </si>
  <si>
    <t xml:space="preserve">TUBO EM COBRE FLEXÍVEL, DN 5/8", COM ISOLAMENTO, INSTALADO EM FORRO, PARA RAMAL DE ALIMENTAÇÃO DE AR CONDICIONADO, INCLUSO FIXADOR. AF_11/2021</t>
  </si>
  <si>
    <t xml:space="preserve">COTOVELO EM COBRE, 45 GRAUS, DN 1 1/8", INSTALADO EM RAMAL DE ALIMENTAÇÃO DE AR-CONDICIONADO COM CONDENSADORA CENTRAL - FORNECIMENTO E INSTALAÇÃO. AF_07/2025</t>
  </si>
  <si>
    <t xml:space="preserve">COTOVELO EM COBRE, 45 GRAUS, DN 1 5/8", INSTALADO EM RAMAL DE ALIMENTAÇÃO DE AR-CONDICIONADO COM CONDENSADORA CENTRAL - FORNECIMENTO E INSTALAÇÃO. AF_07/2025</t>
  </si>
  <si>
    <t xml:space="preserve">COTOVELO EM COBRE, 90 GRAUS, DN 1 1/8", INSTALADO EM RAMAL DE ALIMENTAÇÃO DE AR-CONDICIONADO COM CONDENSADORA CENTRAL - FORNECIMENTO E INSTALAÇÃO. AF_07/2025</t>
  </si>
  <si>
    <t xml:space="preserve">COTOVELO EM COBRE, 90 GRAUS, DN 1 5/8", INSTALADO EM RAMAL DE ALIMENTAÇÃO DE AR-CONDICIONADO COM CONDENSADORA CENTRAL - FORNECIMENTO E INSTALAÇÃO. AF_07/2025</t>
  </si>
  <si>
    <t xml:space="preserve">LUVA EM COBRE, DN 1 1/8", INSTALADO EM RAMAL DE ALIMENTAÇÃO DE AR-CONDICIONADO COM CONDENSADORA CENTRAL - FORNECIMENTO E INSTALAÇÃO. AF_07/2025</t>
  </si>
  <si>
    <t xml:space="preserve">LUVA EM COBRE, DN 1 5/8", INSTALADO EM RAMAL DE ALIMENTAÇÃO DE AR-CONDICIONADO COM CONDENSADORA CENTRAL - FORNECIMENTO E INSTALAÇÃO. AF_07/2025</t>
  </si>
  <si>
    <t xml:space="preserve">REFINETE EM COBRE, DN 1 1/8", INSTALADO EM RAMAL DE ALIMENTAÇÃO DE AR-CONDICIONADO COM CONDENSADORA CENTRAL - INSTALAÇÃO. AF_07/2025</t>
  </si>
  <si>
    <t xml:space="preserve">REFINETE EM COBRE, DN 1 5/8", INSTALADO EM RAMAL DE ALIMENTAÇÃO DE AR-CONDICIONADO COM CONDENSADORA CENTRAL - INSTALAÇÃO. AF_07/2025</t>
  </si>
  <si>
    <t xml:space="preserve">TE EM COBRE, DN 1 1/8", INSTALADO EM RAMAL DE ALIMENTAÇÃO DE AR-CONDICIONADO COM CONDENSADORA CENTRAL - FORNECIMENTO E INSTALAÇÃO. AF_07/2025</t>
  </si>
  <si>
    <t xml:space="preserve">TE EM COBRE, DN 1 5/8", INSTALADO EM RAMAL DE ALIMENTAÇÃO DE AR-CONDICIONADO COM CONDENSADORA CENTRAL - FORNECIMENTO E INSTALAÇÃO. AF_07/2025</t>
  </si>
  <si>
    <t xml:space="preserve">TUBO EM COBRE FLEXÍVEL, DN 1/2", COM ISOLAMENTO, INSTALADO EM RAMAL DE ALIMENTAÇÃO DE AR-CONDICIONADO - FORNECIMENTO E INSTALAÇÃO. AF_07/2025</t>
  </si>
  <si>
    <t xml:space="preserve">TUBO EM COBRE FLEXÍVEL, DN 1/4", COM ISOLAMENTO, INSTALADO EM RAMAL DE ALIMENTAÇÃO DE AR-CONDICIONADO - FORNECIMENTO E INSTALAÇÃO. AF_07/2025</t>
  </si>
  <si>
    <t xml:space="preserve">TUBO EM COBRE FLEXÍVEL, DN 3/4", COM ISOLAMENTO, INSTALADO EM RAMAL DE ALIMENTAÇÃO DE AR-CONDICIONADO - FORNECIMENTO E INSTALAÇÃO. AF_07/2025</t>
  </si>
  <si>
    <t xml:space="preserve">TUBO EM COBRE FLEXÍVEL, DN 3/8", COM ISOLAMENTO, INSTALADO EM RAMAL DE ALIMENTAÇÃO DE AR-CONDICIONADO - FORNECIMENTO E INSTALAÇÃO. AF_07/2025</t>
  </si>
  <si>
    <t xml:space="preserve">TUBO EM COBRE FLEXÍVEL, DN 5/8", COM ISOLAMENTO, INSTALADO EM RAMAL DE ALIMENTAÇÃO DE AR-CONDICIONADO - FORNECIMENTO E INSTALAÇÃO. AF_07/2025</t>
  </si>
  <si>
    <t xml:space="preserve">BUCHA DE REDUÇÃO EM COBRE, DN 22 MM X 15 MM, SEM ANEL DE SOLDA, PONTA X BOLSA, INSTALADO EM RAMAL DE DISTRIBUIÇÃO DE HIDRÁULICA PREDIAL - FORNECIMENTO E INSTALAÇÃO. AF_04/2022</t>
  </si>
  <si>
    <t xml:space="preserve">BUCHA DE REDUÇÃO EM COBRE, DN 22 MM X 15 MM, SEM ANEL DE SOLDA, PONTA X BOLSA, INSTALADO EM RAMAL E SUB-RAMAL DE AQUECIMENTO SOLAR - FORNECIMENTO E INSTALAÇÃO. AF_04/2022</t>
  </si>
  <si>
    <t xml:space="preserve">BUCHA DE REDUÇÃO EM COBRE, DN 22 MM X 15 MM, SEM ANEL DE SOLDA, PONTA X BOLSA, INSTALADO EM RAMAL E SUB-RAMAL DE GÁS COMBUSTÍVEL - FORNECIMENTO E INSTALAÇÃO. AF_04/2022</t>
  </si>
  <si>
    <t xml:space="preserve">BUCHA DE REDUÇÃO EM COBRE, DN 22 MM X 15 MM, SEM ANEL DE SOLDA, PONTA X BOLSA, INSTALADO EM RAMAL E SUB-RAMAL DE GÁS MEDICINAL - FORNECIMENTO E INSTALAÇÃO. AF_04/2022</t>
  </si>
  <si>
    <t xml:space="preserve">BUCHA DE REDUÇÃO EM COBRE, DN 22 MM X 15 MM, SEM ANEL DE SOLDA, PONTA X BOLSA, INSTALADO EM RAMAL E SUB-RAMAL DE HIDRÁULICA PREDIAL - FORNECIMENTO E INSTALAÇÃO. AF_04/2022</t>
  </si>
  <si>
    <t xml:space="preserve">BUCHA DE REDUÇÃO EM COBRE, DN 28 MM X 22 MM, SEM ANEL DE SOLDA, INSTALADO EM RAMAL DE DISTRIBUIÇÃO DE HIDRÁULICA PREDIAL - FORNECIMENTO E INSTALAÇÃO. AF_04/2022</t>
  </si>
  <si>
    <t xml:space="preserve">BUCHA DE REDUÇÃO EM COBRE, DN 28 MM X 22 MM, SEM ANEL DE SOLDA, INSTALADO EM RAMAL E SUB-RAMAL DE AQUECIMENTO SOLAR - FORNECIMENTO E INSTALAÇÃO. AF_04/2022</t>
  </si>
  <si>
    <t xml:space="preserve">BUCHA DE REDUÇÃO EM COBRE, DN 28 MM X 22 MM, SEM ANEL DE SOLDA, INSTALADO EM RAMAL E SUB-RAMAL DE GÁS COMBUSTÍVEL - FORNECIMENTO E INSTALAÇÃO. AF_04/2022</t>
  </si>
  <si>
    <t xml:space="preserve">BUCHA DE REDUÇÃO EM COBRE, DN 28 MM X 22 MM, SEM ANEL DE SOLDA, INSTALADO EM RAMAL E SUB-RAMAL DE GÁS MEDICINAL - FORNECIMENTO E INSTALAÇÃO. AF_04/2022</t>
  </si>
  <si>
    <t xml:space="preserve">BUCHA DE REDUÇÃO EM COBRE, DN 28 MM X 22 MM, SEM ANEL DE SOLDA, INSTALADO EM RAMAL E SUB-RAMAL DE HIDRÁULICA PREDIAL - FORNECIMENTO E INSTALAÇÃO. AF_04/2022</t>
  </si>
  <si>
    <t xml:space="preserve">BUCHA DE REDUÇÃO EM COBRE, DN 28 MM X 22 MM, SEM ANEL DE SOLDA, PONTA X BOLSA, INSTALADO EM PRUMADA DE HIDRÁULICA PREDIAL - FORNECIMENTO E INSTALAÇÃO. AF_04/2022</t>
  </si>
  <si>
    <t xml:space="preserve">BUCHA DE REDUÇÃO EM COBRE, DN 35 MM X 28 MM, SEM ANEL DE SOLDA, PONTA X BOLSA, INSTALADO EM PRUMADA DE HIDRÁULICA PREDIAL - FORNECIMENTO E INSTALAÇÃO. AF_04/2022</t>
  </si>
  <si>
    <t xml:space="preserve">BUCHA DE REDUÇÃO EM COBRE, DN 42 MM X 35 MM, SEM ANEL DE SOLDA, PONTA X BOLSA, INSTALADO EM PRUMADA DE HIDRÁULICA PREDIAL - FORNECIMENTO E INSTALAÇÃO. AF_04/2022</t>
  </si>
  <si>
    <t xml:space="preserve">BUCHA DE REDUÇÃO EM COBRE, DN 54 MM X 42 MM, SEM ANEL DE SOLDA, PONTA X BOLSA, INSTALADO EM PRUMADA DE HIDRÁULICA PREDIAL - FORNECIMENTO E INSTALAÇÃO. AF_04/2022</t>
  </si>
  <si>
    <t xml:space="preserve">BUCHA DE REDUÇÃO EM COBRE, DN 66 MM X 54 MM, SEM ANEL DE SOLDA, PONTA X BOLSA, INSTALADO EM PRUMADA DE HIDRÁULICA PREDIAL - FORNECIMENTO E INSTALAÇÃO. AF_04/2022</t>
  </si>
  <si>
    <t xml:space="preserve">CONECTOR EM BRONZE/LATÃO, DN 15 MM X 1/2", SEM ANEL DE SOLDA, BOLSA X ROSCA F, INSTALADO EM RAMAL DE DISTRIBUIÇÃO DE HIDRÁULICA PREDIAL - FORNECIMENTO E INSTALAÇÃO. AF_04/2022</t>
  </si>
  <si>
    <t xml:space="preserve">CONECTOR EM BRONZE/LATÃO, DN 15 MM X 1/2", SEM ANEL DE SOLDA, BOLSA X ROSCA F, INSTALADO EM RAMAL E SUB-RAMAL DE AQUECIMENTO SOLAR - FORNECIMENTO E INSTALAÇÃO. AF_04/2022</t>
  </si>
  <si>
    <t xml:space="preserve">CONECTOR EM BRONZE/LATÃO, DN 15 MM X 1/2", SEM ANEL DE SOLDA, BOLSA X ROSCA F, INSTALADO EM RAMAL E SUB-RAMAL DE GÁS COMBUSTÍVEL - FORNECIMENTO E INSTALAÇÃO. AF_04/2022</t>
  </si>
  <si>
    <t xml:space="preserve">CONECTOR EM BRONZE/LATÃO, DN 15 MM X 1/2", SEM ANEL DE SOLDA, BOLSA X ROSCA F, INSTALADO EM RAMAL E SUB-RAMAL DE GÁS MEDICINAL - FORNECIMENTO E INSTALAÇÃO. AF_04/2022</t>
  </si>
  <si>
    <t xml:space="preserve">CONECTOR EM BRONZE/LATÃO, DN 15 MM X 1/2", SEM ANEL DE SOLDA, BOLSA X ROSCA F, INSTALADO EM RAMAL E SUB-RAMAL DE HIDRÁULICA PREDIAL - FORNECIMENTO E INSTALAÇÃO. AF_04/2022</t>
  </si>
  <si>
    <t xml:space="preserve">CONECTOR EM BRONZE/LATÃO, DN 22 MM X 1/2", SEM ANEL DE SOLDA, BOLSA X ROSCA F, INSTALADO EM PRUMADA DE HIDRÁULICA PREDIAL - FORNECIMENTO E INSTALAÇÃO. AF_04/2022</t>
  </si>
  <si>
    <t xml:space="preserve">CONECTOR EM BRONZE/LATÃO, DN 22 MM X 1/2", SEM ANEL DE SOLDA, BOLSA X ROSCA F, INSTALADO EM RAMAL DE DISTRIBUIÇÃO DE HIDRÁULICA PREDIAL - FORNECIMENTO E INSTALAÇÃO. AF_04/2022</t>
  </si>
  <si>
    <t xml:space="preserve">CONECTOR EM BRONZE/LATÃO, DN 22 MM X 1/2", SEM ANEL DE SOLDA, BOLSA X ROSCA F, INSTALADO EM RAMAL E SUB-RAMAL DE AQUECIMENTO SOLAR - FORNECIMENTO E INSTALAÇÃO. AF_04/2022</t>
  </si>
  <si>
    <t xml:space="preserve">CONECTOR EM BRONZE/LATÃO, DN 22 MM X 1/2", SEM ANEL DE SOLDA, BOLSA X ROSCA F, INSTALADO EM RAMAL E SUB-RAMAL DE GÁS COMBUSTÍVEL - FORNECIMENTO E INSTALAÇÃO. AF_04/2022</t>
  </si>
  <si>
    <t xml:space="preserve">CONECTOR EM BRONZE/LATÃO, DN 22 MM X 1/2", SEM ANEL DE SOLDA, BOLSA X ROSCA F, INSTALADO EM RAMAL E SUB-RAMAL DE GÁS MEDICINAL - FORNECIMENTO E INSTALAÇÃO. AF_04/2022</t>
  </si>
  <si>
    <t xml:space="preserve">CONECTOR EM BRONZE/LATÃO, DN 22 MM X 1/2", SEM ANEL DE SOLDA, BOLSA X ROSCA F, INSTALADO EM RAMAL E SUB-RAMAL DE HIDRÁULICA PREDIAL - FORNECIMENTO E INSTALAÇÃO. AF_04/2022</t>
  </si>
  <si>
    <t xml:space="preserve">CONECTOR EM BRONZE/LATÃO, DN 22 MM X 3/4", SEM ANEL DE SOLDA, BOLSA X ROSCA F, INSTALADO EM PRUMADA DE HIDRÁULICA PREDIAL - FORNECIMENTO E INSTALAÇÃO. AF_04/2022</t>
  </si>
  <si>
    <t xml:space="preserve">CONECTOR EM BRONZE/LATÃO, DN 22 MM X 3/4", SEM ANEL DE SOLDA, BOLSA X ROSCA F, INSTALADO EM RAMAL DE DISTRIBUIÇÃO DE HIDRÁULICA PREDIAL - FORNECIMENTO E INSTALAÇÃO. AF_04/2022</t>
  </si>
  <si>
    <t xml:space="preserve">CONECTOR EM BRONZE/LATÃO, DN 22 MM X 3/4", SEM ANEL DE SOLDA, BOLSA X ROSCA F, INSTALADO EM RAMAL E SUB-RAMAL DE AQUECIMENTO SOLAR - FORNECIMENTO E INSTALAÇÃO. AF_04/2022</t>
  </si>
  <si>
    <t xml:space="preserve">CONECTOR EM BRONZE/LATÃO, DN 22 MM X 3/4", SEM ANEL DE SOLDA, BOLSA X ROSCA F, INSTALADO EM RAMAL E SUB-RAMAL DE GÁS COMBUSTÍVEL - FORNECIMENTO E INSTALAÇÃO. AF_04/2022</t>
  </si>
  <si>
    <t xml:space="preserve">CONECTOR EM BRONZE/LATÃO, DN 22 MM X 3/4", SEM ANEL DE SOLDA, BOLSA X ROSCA F, INSTALADO EM RAMAL E SUB-RAMAL DE GÁS MEDICINAL - FORNECIMENTO E INSTALAÇÃO. AF_04/2022</t>
  </si>
  <si>
    <t xml:space="preserve">CONECTOR EM BRONZE/LATÃO, DN 22 MM X 3/4", SEM ANEL DE SOLDA, BOLSA X ROSCA F, INSTALADO EM RAMAL E SUB-RAMAL DE HIDRÁULICA PREDIAL - FORNECIMENTO E INSTALAÇÃO. AF_04/2022</t>
  </si>
  <si>
    <t xml:space="preserve">CONECTOR EM BRONZE/LATÃO, DN 28 MM X 1/2", SEM ANEL DE SOLDA, BOLSA X ROSCA F, INSTALADO EM PRUMADA DE HIDRÁULICA PREDIAL - FORNECIMENTO E INSTALAÇÃO. AF_04/2022</t>
  </si>
  <si>
    <t xml:space="preserve">CONECTOR EM BRONZE/LATÃO, DN 28 MM X 1/2", SEM ANEL DE SOLDA, BOLSA X ROSCA F, INSTALADO EM RAMAL DE DISTRIBUIÇÃO DE HIDRÁULICA PREDIAL - FORNECIMENTO E INSTALAÇÃO. AF_04/2022</t>
  </si>
  <si>
    <t xml:space="preserve">CONECTOR EM BRONZE/LATÃO, DN 28 MM X 1/2", SEM ANEL DE SOLDA, BOLSA X ROSCA F, INSTALADO EM RAMAL E SUB-RAMAL DE AQUECIMENTO SOLAR - FORNECIMENTO E INSTALAÇÃO. AF_04/2022</t>
  </si>
  <si>
    <t xml:space="preserve">CONECTOR EM BRONZE/LATÃO, DN 28 MM X 1/2", SEM ANEL DE SOLDA, BOLSA X ROSCA F, INSTALADO EM RAMAL E SUB-RAMAL DE GÁS COMBUSTÍVEL - FORNECIMENTO E INSTALAÇÃO. AF_04/2022</t>
  </si>
  <si>
    <t xml:space="preserve">CONECTOR EM BRONZE/LATÃO, DN 28 MM X 1/2", SEM ANEL DE SOLDA, BOLSA X ROSCA F, INSTALADO EM RAMAL E SUB-RAMAL DE GÁS MEDICINAL - FORNECIMENTO E INSTALAÇÃO. AF_04/2022</t>
  </si>
  <si>
    <t xml:space="preserve">CONECTOR EM BRONZE/LATÃO, DN 28 MM X 1/2", SEM ANEL DE SOLDA, BOLSA X ROSCA F, INSTALADO EM RAMAL E SUB-RAMAL DE HIDRÁULICA PREDIAL - FORNECIMENTO E INSTALAÇÃO. AF_04/2022</t>
  </si>
  <si>
    <t xml:space="preserve">COTOVELO EM BRONZE/LATÃO, DN 15 MM X 1/2", 90 GRAUS, SEM ANEL DE SOLDA, BOLSA X ROSCA F, INSTALADO EM RAMAL DE DISTRIBUIÇÃO DE HIDRÁULICA PREDIAL - FORNECIMENTO E INSTALAÇÃO. AF_04/2022</t>
  </si>
  <si>
    <t xml:space="preserve">COTOVELO EM BRONZE/LATÃO, DN 15 MM X 1/2", 90 GRAUS, SEM ANEL DE SOLDA, BOLSA X ROSCA F, INSTALADO EM RAMAL E SUB-RAMAL DE AQUECIMENTO SOLAR - FORNECIMENTO E INSTALAÇÃO. AF_04/2022</t>
  </si>
  <si>
    <t xml:space="preserve">COTOVELO EM BRONZE/LATÃO, DN 15 MM X 1/2", 90 GRAUS, SEM ANEL DE SOLDA, BOLSA X ROSCA F, INSTALADO EM RAMAL E SUB-RAMAL DE GÁS COMBUSTÍVEL - FORNECIMENTO E INSTALAÇÃO. AF_04/2022</t>
  </si>
  <si>
    <t xml:space="preserve">COTOVELO EM BRONZE/LATÃO, DN 15 MM X 1/2", 90 GRAUS, SEM ANEL DE SOLDA, BOLSA X ROSCA F, INSTALADO EM RAMAL E SUB-RAMAL DE GÁS MEDICINAL - FORNECIMENTO E INSTALAÇÃO. AF_04/2022</t>
  </si>
  <si>
    <t xml:space="preserve">COTOVELO EM BRONZE/LATÃO, DN 15 MM X 1/2", 90 GRAUS, SEM ANEL DE SOLDA, BOLSA X ROSCA F, INSTALADO EM RAMAL E SUB-RAMAL DE HIDRÁULICA PREDIAL - FORNECIMENTO E INSTALAÇÃO. AF_04/2022</t>
  </si>
  <si>
    <t xml:space="preserve">COTOVELO EM BRONZE/LATÃO, DN 22 MM X 1/2", 90 GRAUS, SEM ANEL DE SOLDA, BOLSA X ROSCA F, INSTALADO EM PRUMADA DE HIDRÁULICA PREDIAL - FORNECIMENTO E INSTALAÇÃO. AF_04/2022</t>
  </si>
  <si>
    <t xml:space="preserve">COTOVELO EM BRONZE/LATÃO, DN 22 MM X 1/2", 90 GRAUS, SEM ANEL DE SOLDA, BOLSA X ROSCA F, INSTALADO EM RAMAL DE DISTRIBUIÇÃO DE HIDRÁULICA PREDIAL - FORNECIMENTO E INSTALAÇÃO. AF_04/2022</t>
  </si>
  <si>
    <t xml:space="preserve">COTOVELO EM BRONZE/LATÃO, DN 22 MM X 1/2", 90 GRAUS, SEM ANEL DE SOLDA, BOLSA X ROSCA F, INSTALADO EM RAMAL E SUB-RAMAL DE AQUECIMENTO SOLAR - FORNECIMENTO E INSTALAÇÃO. AF_04/2022</t>
  </si>
  <si>
    <t xml:space="preserve">COTOVELO EM BRONZE/LATÃO, DN 22 MM X 1/2", 90 GRAUS, SEM ANEL DE SOLDA, BOLSA X ROSCA F, INSTALADO EM RAMAL E SUB-RAMAL DE GÁS COMBUSTÍVEL - FORNECIMENTO E INSTALAÇÃO. AF_04/2022</t>
  </si>
  <si>
    <t xml:space="preserve">COTOVELO EM BRONZE/LATÃO, DN 22 MM X 1/2", 90 GRAUS, SEM ANEL DE SOLDA, BOLSA X ROSCA F, INSTALADO EM RAMAL E SUB-RAMAL DE GÁS MEDICINAL - FORNECIMENTO E INSTALAÇÃO. AF_04/2022</t>
  </si>
  <si>
    <t xml:space="preserve">COTOVELO EM BRONZE/LATÃO, DN 22 MM X 1/2", 90 GRAUS, SEM ANEL DE SOLDA, BOLSA X ROSCA F, INSTALADO EM RAMAL E SUB-RAMAL DE HIDRÁULICA PREDIAL - FORNECIMENTO E INSTALAÇÃO. AF_04/2022</t>
  </si>
  <si>
    <t xml:space="preserve">COTOVELO EM BRONZE/LATÃO, DN 22 MM X 3/4", 90 GRAUS, SEM ANEL DE SOLDA, BOLSA X ROSCA F, INSTALADO EM PRUMADA DE HIDRÁULICA PREDIAL - FORNECIMENTO E INSTALAÇÃO. AF_04/2022</t>
  </si>
  <si>
    <t xml:space="preserve">COTOVELO EM BRONZE/LATÃO, DN 22 MM X 3/4", 90 GRAUS, SEM ANEL DE SOLDA, BOLSA X ROSCA F, INSTALADO EM RAMAL DE DISTRIBUIÇÃO DE HIDRÁULICA PREDIAL - FORNECIMENTO E INSTALAÇÃO. AF_04/2022</t>
  </si>
  <si>
    <t xml:space="preserve">COTOVELO EM BRONZE/LATÃO, DN 22 MM X 3/4", 90 GRAUS, SEM ANEL DE SOLDA, BOLSA X ROSCA F, INSTALADO EM RAMAL E SUB-RAMAL DE AQUECIMENTO SOLAR - FORNECIMENTO E INSTALAÇÃO. AF_04/2022</t>
  </si>
  <si>
    <t xml:space="preserve">COTOVELO EM BRONZE/LATÃO, DN 22 MM X 3/4", 90 GRAUS, SEM ANEL DE SOLDA, BOLSA X ROSCA F, INSTALADO EM RAMAL E SUB-RAMAL DE GÁS COMBUSTÍVEL - FORNECIMENTO E INSTALAÇÃO. AF_04/2022</t>
  </si>
  <si>
    <t xml:space="preserve">COTOVELO EM BRONZE/LATÃO, DN 22 MM X 3/4", 90 GRAUS, SEM ANEL DE SOLDA, BOLSA X ROSCA F, INSTALADO EM RAMAL E SUB-RAMAL DE GÁS MEDICINAL - FORNECIMENTO E INSTALAÇÃO. AF_04/2022</t>
  </si>
  <si>
    <t xml:space="preserve">COTOVELO EM BRONZE/LATÃO, DN 22 MM X 3/4", 90 GRAUS, SEM ANEL DE SOLDA, BOLSA X ROSCA F, INSTALADO EM RAMAL E SUB-RAMAL DE HIDRÁULICA PREDIAL - FORNECIMENTO E INSTALAÇÃO. AF_04/2022</t>
  </si>
  <si>
    <t xml:space="preserve">COTOVELO EM COBRE, DN 15 MM, 90 GRAUS, SEM ANEL DE SOLDA, INSTALADO EM RAMAL DE DISTRIBUIÇÃO FORNECIMENTO E INSTALAÇÃO. AF_04/2022</t>
  </si>
  <si>
    <t xml:space="preserve">COTOVELO EM COBRE, DN 15 MM, 90 GRAUS, SEM ANEL DE SOLDA, INSTALADO EM RAMAL E SUB-RAMAL DE AQUECIMENTO SOLAR - FORNECIMENTO E INSTALAÇÃO. AF_04/2022</t>
  </si>
  <si>
    <t xml:space="preserve">COTOVELO EM COBRE, DN 15 MM, 90 GRAUS, SEM ANEL DE SOLDA, INSTALADO EM RAMAL E SUB-RAMAL DE GÁS COMBUSTÍVEL - FORNECIMENTO E INSTALAÇÃO. AF_04/2022</t>
  </si>
  <si>
    <t xml:space="preserve">COTOVELO EM COBRE, DN 15 MM, 90 GRAUS, SEM ANEL DE SOLDA, INSTALADO EM RAMAL E SUB-RAMAL DE GÁS MEDICINAL - FORNECIMENTO E INSTALAÇÃO. AF_04/2022</t>
  </si>
  <si>
    <t xml:space="preserve">COTOVELO EM COBRE, DN 15 MM, 90 GRAUS, SEM ANEL DE SOLDA, INSTALADO EM RAMAL E SUB-RAMAL DE HIDRÁULICA PREDIAL - FORNECIMENTO E INSTALAÇÃO. AF_04/2022</t>
  </si>
  <si>
    <t xml:space="preserve">COTOVELO EM COBRE, DN 22 MM, 90 GRAUS, SEM ANEL DE SOLDA, INSTALADO EM PRUMADA DE HIDRÁULICA PREDIAL - FORNECIMENTO E INSTALAÇÃO. AF_04/2022</t>
  </si>
  <si>
    <t xml:space="preserve">COTOVELO EM COBRE, DN 22 MM, 90 GRAUS, SEM ANEL DE SOLDA, INSTALADO EM RAMAL DE DISTRIBUIÇÃO DE HIDRÁULICA PREDIAL - FORNECIMENTO E INSTALAÇÃO. AF_04/2022</t>
  </si>
  <si>
    <t xml:space="preserve">COTOVELO EM COBRE, DN 22 MM, 90 GRAUS, SEM ANEL DE SOLDA, INSTALADO EM RAMAL E SUB-RAMAL DE AQUECIMENTO SOLAR - FORNECIMENTO E INSTALAÇÃO. AF_04/2022</t>
  </si>
  <si>
    <t xml:space="preserve">COTOVELO EM COBRE, DN 22 MM, 90 GRAUS, SEM ANEL DE SOLDA, INSTALADO EM RAMAL E SUB-RAMAL DE GÁS COMBUSTÍVEL - FORNECIMENTO E INSTALAÇÃO. AF_04/2022</t>
  </si>
  <si>
    <t xml:space="preserve">COTOVELO EM COBRE, DN 22 MM, 90 GRAUS, SEM ANEL DE SOLDA, INSTALADO EM RAMAL E SUB-RAMAL DE GÁS MEDICINAL - FORNECIMENTO E INSTALAÇÃO. AF_04/2022</t>
  </si>
  <si>
    <t xml:space="preserve">COTOVELO EM COBRE, DN 22 MM, 90 GRAUS, SEM ANEL DE SOLDA, INSTALADO EM RAMAL E SUB-RAMAL DE HIDRÁULICA PREDIAL - FORNECIMENTO E INSTALAÇÃO. AF_04/2022</t>
  </si>
  <si>
    <t xml:space="preserve">COTOVELO EM COBRE, DN 28 MM, 90 GRAUS, SEM ANEL DE SOLDA, INSTALADO EM PRUMADA DE HIDRÁULICA PREDIAL - FORNECIMENTO E INSTALAÇÃO. AF_04/2022</t>
  </si>
  <si>
    <t xml:space="preserve">COTOVELO EM COBRE, DN 28 MM, 90 GRAUS, SEM ANEL DE SOLDA, INSTALADO EM RAMAL DE DISTRIBUIÇÃO DE HIDRÁULICA PREDIAL - FORNECIMENTO E INSTALAÇÃO. AF_04/2022</t>
  </si>
  <si>
    <t xml:space="preserve">COTOVELO EM COBRE, DN 28 MM, 90 GRAUS, SEM ANEL DE SOLDA, INSTALADO EM RAMAL E SUB-RAMAL DE AQUECIMENTO SOLAR - FORNECIMENTO E INSTALAÇÃO. AF_04/2022</t>
  </si>
  <si>
    <t xml:space="preserve">COTOVELO EM COBRE, DN 28 MM, 90 GRAUS, SEM ANEL DE SOLDA, INSTALADO EM RAMAL E SUB-RAMAL DE GÁS COMBUSTÍVEL - FORNECIMENTO E INSTALAÇÃO. AF_04/2022</t>
  </si>
  <si>
    <t xml:space="preserve">COTOVELO EM COBRE, DN 28 MM, 90 GRAUS, SEM ANEL DE SOLDA, INSTALADO EM RAMAL E SUB-RAMAL DE GÁS MEDICINAL - FORNECIMENTO E INSTALAÇÃO. AF_04/2022</t>
  </si>
  <si>
    <t xml:space="preserve">COTOVELO EM COBRE, DN 28 MM, 90 GRAUS, SEM ANEL DE SOLDA, INSTALADO EM RAMAL E SUB-RAMAL DE HIDRÁULICA PREDIAL - FORNECIMENTO E INSTALAÇÃO. AF_04/2022</t>
  </si>
  <si>
    <t xml:space="preserve">COTOVELO EM COBRE, DN 35 MM, 90 GRAUS, SEM ANEL DE SOLDA, INSTALADO EM PRUMADA DE HIDRÁULICA PREDIAL - FORNECIMENTO E INSTALAÇÃO. AF_04/2022</t>
  </si>
  <si>
    <t xml:space="preserve">COTOVELO EM COBRE, DN 42 MM, 90 GRAUS, SEM ANEL DE SOLDA, INSTALADO EM PRUMADA DE HIDRÁULICA PREDIAL - FORNECIMENTO E INSTALAÇÃO. AF_04/2022</t>
  </si>
  <si>
    <t xml:space="preserve">COTOVELO EM COBRE, DN 54 MM, 90 GRAUS, SEM ANEL DE SOLDA, INSTALADO EM PRUMADA DE HIDRÁULICA PREDIAL - FORNECIMENTO E INSTALAÇÃO. AF_04/2022</t>
  </si>
  <si>
    <t xml:space="preserve">COTOVELO EM COBRE, DN 66 MM, 90 GRAUS, SEM ANEL DE SOLDA, INSTALADO EM PRUMADA DE HIDRÁULICA PREDIAL - FORNECIMENTO E INSTALAÇÃO. AF_04/2022</t>
  </si>
  <si>
    <t xml:space="preserve">CURVA DE TRANSPOSIÇÃO EM BRONZE/LATÃO, DN 15 MM, SEM ANEL DE SOLDA, BOLSA X BOLSA, INSTALADO EM RAMAL DE DISTRIBUIÇÃO DE HIDRÁULICA PREDIAL - FORNECIMENTO E INSTALAÇÃO. AF_04/2022</t>
  </si>
  <si>
    <t xml:space="preserve">CURVA DE TRANSPOSIÇÃO EM BRONZE/LATÃO, DN 15 MM, SEM ANEL DE SOLDA, BOLSA X BOLSA, INSTALADO EM RAMAL E SUB-RAMAL DE AQUECIMENTO SOLAR - FORNECIMENTO E INSTALAÇÃO. AF_04/2022</t>
  </si>
  <si>
    <t xml:space="preserve">CURVA DE TRANSPOSIÇÃO EM BRONZE/LATÃO, DN 15 MM, SEM ANEL DE SOLDA, BOLSA X BOLSA, INSTALADO EM RAMAL E SUB-RAMAL DE GÁS COMBUSTÍVEL - FORNECIMENTO E INSTALAÇÃO. AF_04/2022</t>
  </si>
  <si>
    <t xml:space="preserve">CURVA DE TRANSPOSIÇÃO EM BRONZE/LATÃO, DN 15 MM, SEM ANEL DE SOLDA, BOLSA X BOLSA, INSTALADO EM RAMAL E SUB-RAMAL DE GÁS MEDICINAL - FORNECIMENTO E INSTALAÇÃO. AF_04/2022</t>
  </si>
  <si>
    <t xml:space="preserve">CURVA DE TRANSPOSIÇÃO EM BRONZE/LATÃO, DN 15 MM, SEM ANEL DE SOLDA, BOLSA X BOLSA, INSTALADO EM RAMAL E SUB-RAMAL DE HIDRÁULICA PREDIAL - FORNECIMENTO E INSTALAÇÃO. AF_04/2022</t>
  </si>
  <si>
    <t xml:space="preserve">CURVA DE TRANSPOSIÇÃO EM BRONZE/LATÃO, DN 22 MM, SEM ANEL DE SOLDA, BOLSA X BOLSA, INSTALADO EM PRUMADA DE HIDRÁULICA PREDIAL - FORNECIMENTO E INSTALAÇÃO. AF_04/2022</t>
  </si>
  <si>
    <t xml:space="preserve">CURVA DE TRANSPOSIÇÃO EM BRONZE/LATÃO, DN 22 MM, SEM ANEL DE SOLDA, BOLSA X BOLSA, INSTALADO EM RAMAL DE DISTRIBUIÇÃO DE HIDRÁULICA PREDIAL - FORNECIMENTO E INSTALAÇÃO. AF_04/2022</t>
  </si>
  <si>
    <t xml:space="preserve">CURVA DE TRANSPOSIÇÃO EM BRONZE/LATÃO, DN 22 MM, SEM ANEL DE SOLDA, BOLSA X BOLSA, INSTALADO EM RAMAL E SUB-RAMAL DE AQUECIMENTO SOLAR - FORNECIMENTO E INSTALAÇÃO. AF_04/2022</t>
  </si>
  <si>
    <t xml:space="preserve">CURVA DE TRANSPOSIÇÃO EM BRONZE/LATÃO, DN 22 MM, SEM ANEL DE SOLDA, BOLSA X BOLSA, INSTALADO EM RAMAL E SUB-RAMAL DE GÁS COMBUSTÍVEL - FORNECIMENTO E INSTALAÇÃO. AF_04/2022</t>
  </si>
  <si>
    <t xml:space="preserve">CURVA DE TRANSPOSIÇÃO EM BRONZE/LATÃO, DN 22 MM, SEM ANEL DE SOLDA, BOLSA X BOLSA, INSTALADO EM RAMAL E SUB-RAMAL DE GÁS MEDICINAL - FORNECIMENTO E INSTALAÇÃO. AF_04/2022</t>
  </si>
  <si>
    <t xml:space="preserve">CURVA DE TRANSPOSIÇÃO EM BRONZE/LATÃO, DN 22 MM, SEM ANEL DE SOLDA, BOLSA X BOLSA, INSTALADO EM RAMAL E SUB-RAMAL DE HIDRÁULICA PREDIAL - FORNECIMENTO E INSTALAÇÃO. AF_04/2022</t>
  </si>
  <si>
    <t xml:space="preserve">CURVA DE TRANSPOSIÇÃO EM BRONZE/LATÃO, DN 28 MM, SEM ANEL DE SOLDA, BOLSA X BOLSA, INSTALADO EM PRUMADA DE HIDRÁULICA PREDIAL - FORNECIMENTO E INSTALAÇÃO. AF_04/2022</t>
  </si>
  <si>
    <t xml:space="preserve">CURVA DE TRANSPOSIÇÃO EM BRONZE/LATÃO, DN 28 MM, SEM ANEL DE SOLDA, BOLSA X BOLSA, INSTALADO EM RAMAL DE DISTRIBUIÇÃO DE HIDRÁULICA PREDIAL - FORNECIMENTO E INSTALAÇÃO. AF_04/2022</t>
  </si>
  <si>
    <t xml:space="preserve">CURVA DE TRANSPOSIÇÃO EM BRONZE/LATÃO, DN 28 MM, SEM ANEL DE SOLDA, BOLSA X BOLSA, INSTALADO EM RAMAL E SUB-RAMAL DE AQUECIMENTO SOLAR - FORNECIMENTO E INSTALAÇÃO. AF_04/2022</t>
  </si>
  <si>
    <t xml:space="preserve">CURVA DE TRANSPOSIÇÃO EM BRONZE/LATÃO, DN 28 MM, SEM ANEL DE SOLDA, BOLSA X BOLSA, INSTALADO EM RAMAL E SUB-RAMAL DE GÁS COMBUSTÍVEL - FORNECIMENTO E INSTALAÇÃO. AF_04/2022</t>
  </si>
  <si>
    <t xml:space="preserve">CURVA DE TRANSPOSIÇÃO EM BRONZE/LATÃO, DN 28 MM, SEM ANEL DE SOLDA, BOLSA X BOLSA, INSTALADO EM RAMAL E SUB-RAMAL DE GÁS MEDICINAL - FORNECIMENTO E INSTALAÇÃO. AF_04/2022</t>
  </si>
  <si>
    <t xml:space="preserve">CURVA DE TRANSPOSIÇÃO EM BRONZE/LATÃO, DN 28 MM, SEM ANEL DE SOLDA, BOLSA X BOLSA, INSTALADO EM RAMAL E SUB-RAMAL DE HIDRÁULICA PREDIAL - FORNECIMENTO E INSTALAÇÃO. AF_04/2022</t>
  </si>
  <si>
    <t xml:space="preserve">CURVA EM COBRE, DN 15 MM, 45 GRAUS, SEM ANEL DE SOLDA, BOLSA X BOLSA, INSTALADO EM RAMAL DE DISTRIBUIÇÃO DE HIDRÁULICA PREDIAL - FORNECIMENTO E INSTALAÇÃO. AF_04/2022</t>
  </si>
  <si>
    <t xml:space="preserve">CURVA EM COBRE, DN 15 MM, 45 GRAUS, SEM ANEL DE SOLDA, BOLSA X BOLSA, INSTALADO EM RAMAL E SUB-RAMAL DE AQUECIMENTO SOLAR - FORNECIMENTO E INSTALAÇÃO. AF_04/2022</t>
  </si>
  <si>
    <t xml:space="preserve">CURVA EM COBRE, DN 15 MM, 45 GRAUS, SEM ANEL DE SOLDA, BOLSA X BOLSA, INSTALADO EM RAMAL E SUB-RAMAL DE GÁS COMBUSTÍVEL - FORNECIMENTO E INSTALAÇÃO. AF_04/2022</t>
  </si>
  <si>
    <t xml:space="preserve">CURVA EM COBRE, DN 15 MM, 45 GRAUS, SEM ANEL DE SOLDA, BOLSA X BOLSA, INSTALADO EM RAMAL E SUB-RAMAL DE GÁS MEDICINAL - FORNECIMENTO E INSTALAÇÃO. AF_04/2022</t>
  </si>
  <si>
    <t xml:space="preserve">CURVA EM COBRE, DN 15 MM, 45 GRAUS, SEM ANEL DE SOLDA, BOLSA X BOLSA, INSTALADO EM RAMAL E SUB-RAMAL DE HIDRÁULICA PREDIAL - FORNECIMENTO E INSTALAÇÃO. AF_04/2022</t>
  </si>
  <si>
    <t xml:space="preserve">CURVA EM COBRE, DN 22 MM, 45 GRAUS, SEM ANEL DE SOLDA, BOLSA X BOLSA, INSTALADO EM PRUMADA DE HIDRÁULICA PREDIAL - FORNECIMENTO E INSTALAÇÃO. AF_04/2022</t>
  </si>
  <si>
    <t xml:space="preserve">CURVA EM COBRE, DN 22 MM, 45 GRAUS, SEM ANEL DE SOLDA, BOLSA X BOLSA, INSTALADO EM RAMAL DE DISTRIBUIÇÃO DE HIDRÁULICA PREDIAL - FORNECIMENTO E INSTALAÇÃO. AF_04/2022</t>
  </si>
  <si>
    <t xml:space="preserve">CURVA EM COBRE, DN 22 MM, 45 GRAUS, SEM ANEL DE SOLDA, BOLSA X BOLSA, INSTALADO EM RAMAL E SUB-RAMAL DE AQUECIMENTO SOLAR - FORNECIMENTO E INSTALAÇÃO. AF_04/2022</t>
  </si>
  <si>
    <t xml:space="preserve">CURVA EM COBRE, DN 22 MM, 45 GRAUS, SEM ANEL DE SOLDA, BOLSA X BOLSA, INSTALADO EM RAMAL E SUB-RAMAL DE GÁS COMBUSTÍVEL - FORNECIMENTO E INSTALAÇÃO. AF_04/2022</t>
  </si>
  <si>
    <t xml:space="preserve">CURVA EM COBRE, DN 22 MM, 45 GRAUS, SEM ANEL DE SOLDA, BOLSA X BOLSA, INSTALADO EM RAMAL E SUB-RAMAL DE GÁS MEDICINAL - FORNECIMENTO E INSTALAÇÃO. AF_04/2022</t>
  </si>
  <si>
    <t xml:space="preserve">CURVA EM COBRE, DN 22 MM, 45 GRAUS, SEM ANEL DE SOLDA, BOLSA X BOLSA, INSTALADO EM RAMAL E SUB-RAMAL DE HIDRÁULICA PREDIAL - FORNECIMENTO E INSTALAÇÃO. AF_04/2022</t>
  </si>
  <si>
    <t xml:space="preserve">CURVA EM COBRE, DN 28 MM, 45 GRAUS, SEM ANEL DE SOLDA, BOLSA X BOLSA, INSTALADO EM PRUMADA DE HIDRÁULICA PREDIAL - FORNECIMENTO E INSTALAÇÃO. AF_04/2022</t>
  </si>
  <si>
    <t xml:space="preserve">CURVA EM COBRE, DN 28 MM, 45 GRAUS, SEM ANEL DE SOLDA, BOLSA X BOLSA, INSTALADO EM RAMAL DE DISTRIBUIÇÃO DE HIDRÁULICA PREDIAL - FORNECIMENTO E INSTALAÇÃO. AF_04/2022</t>
  </si>
  <si>
    <t xml:space="preserve">CURVA EM COBRE, DN 28 MM, 45 GRAUS, SEM ANEL DE SOLDA, BOLSA X BOLSA, INSTALADO EM RAMAL E SUB-RAMAL DE AQUECIMENTO SOLAR - FORNECIMENTO E INSTALAÇÃO. AF_04/2022</t>
  </si>
  <si>
    <t xml:space="preserve">CURVA EM COBRE, DN 28 MM, 45 GRAUS, SEM ANEL DE SOLDA, BOLSA X BOLSA, INSTALADO EM RAMAL E SUB-RAMAL DE GÁS COMBUSTÍVEL - FORNECIMENTO E INSTALAÇÃO. AF_04/2022</t>
  </si>
  <si>
    <t xml:space="preserve">CURVA EM COBRE, DN 28 MM, 45 GRAUS, SEM ANEL DE SOLDA, BOLSA X BOLSA, INSTALADO EM RAMAL E SUB-RAMAL DE GÁS MEDICINAL - FORNECIMENTO E INSTALAÇÃO. AF_04/2022</t>
  </si>
  <si>
    <t xml:space="preserve">CURVA EM COBRE, DN 28 MM, 45 GRAUS, SEM ANEL DE SOLDA, BOLSA X BOLSA, INSTALADO EM RAMAL E SUB-RAMAL DE HIDRÁULICA PREDIAL - FORNECIMENTO E INSTALAÇÃO. AF_04/2022</t>
  </si>
  <si>
    <t xml:space="preserve">CURVA EM COBRE, DN 35 MM, 45 GRAUS, SEM ANEL DE SOLDA, BOLSA X BOLSA, INSTALADO EM PRUMADA DE HIDRÁULICA PREDIAL - FORNECIMENTO E INSTALAÇÃO. AF_04/2022</t>
  </si>
  <si>
    <t xml:space="preserve">CURVA EM COBRE, DN 42 MM, 45 GRAUS, SEM ANEL DE SOLDA, BOLSA X BOLSA, INSTALADO EM PRUMADA DE HIDRÁULICA PREDIAL - FORNECIMENTO E INSTALAÇÃO. AF_04/2022</t>
  </si>
  <si>
    <t xml:space="preserve">CURVA EM COBRE, DN 54 MM, 45 GRAUS, SEM ANEL DE SOLDA, BOLSA X BOLSA, INSTALADO EM PRUMADA DE HIDRÁULICA PREDIAL - FORNECIMENTO E INSTALAÇÃO. AF_04/2022</t>
  </si>
  <si>
    <t xml:space="preserve">CURVA EM COBRE, DN 66 MM, 45 GRAUS, SEM ANEL DE SOLDA, BOLSA X BOLSA, INSTALADO EM PRUMADA DE HIDRÁULICA PREDIAL - FORNECIMENTO E INSTALAÇÃO. AF_04/2022</t>
  </si>
  <si>
    <t xml:space="preserve">JUNTA DE EXPANSÃO EM BRONZE/LATÃO, DN 35 MM, PONTA X PONTA, INSTALADO EM PRUMADA DE HIDRÁULICA PREDIAL - FORNECIMENTO E INSTALAÇÃO. AF_04/2022</t>
  </si>
  <si>
    <t xml:space="preserve">JUNTA DE EXPANSÃO EM BRONZE/LATÃO, DN 42 MM, PONTA X PONTA, INSTALADO EM PRUMADA DE HIDRÁULICA PREDIAL - FORNECIMENTO E INSTALAÇÃO. AF_04/2022</t>
  </si>
  <si>
    <t xml:space="preserve">JUNTA DE EXPANSÃO EM BRONZE/LATÃO, DN 54 MM, PONTA X PONTA, INSTALADO EM PRUMADA DE HIDRÁULICA PREDIAL - FORNECIMENTO E INSTALAÇÃO. AF_04/2022</t>
  </si>
  <si>
    <t xml:space="preserve">JUNTA DE EXPANSÃO EM BRONZE/LATÃO, DN 66 MM, PONTA X PONTA, INSTALADO EM PRUMADA DE HIDRÁULICA PREDIAL - FORNECIMENTO E INSTALAÇÃO. AF_04/2022</t>
  </si>
  <si>
    <t xml:space="preserve">JUNTA DE EXPANSÃO EM COBRE, DN 15 MM, PONTA X PONTA, INSTALADO EM RAMAL DE DISTRIBUIÇÃO DE HIDRÁULICA PREDIAL - FORNECIMENTO E INSTALAÇÃO. AF_04/2022</t>
  </si>
  <si>
    <t xml:space="preserve">JUNTA DE EXPANSÃO EM COBRE, DN 15 MM, PONTA X PONTA, INSTALADO EM RAMAL E SUB-RAMAL DE AQUECIMENTO SOLAR - FORNECIMENTO E INSTALAÇÃO. AF_04/2022</t>
  </si>
  <si>
    <t xml:space="preserve">JUNTA DE EXPANSÃO EM COBRE, DN 15 MM, PONTA X PONTA, INSTALADO EM RAMAL E SUB-RAMAL DE GÁS COMBUSTÍVEL - FORNECIMENTO E INSTALAÇÃO. AF_04/2022</t>
  </si>
  <si>
    <t xml:space="preserve">JUNTA DE EXPANSÃO EM COBRE, DN 15 MM, PONTA X PONTA, INSTALADO EM RAMAL E SUB-RAMAL DE GÁS MEDICINAL - FORNECIMENTO E INSTALAÇÃO. AF_04/2022</t>
  </si>
  <si>
    <t xml:space="preserve">JUNTA DE EXPANSÃO EM COBRE, DN 15 MM, PONTA X PONTA, INSTALADO EM RAMAL E SUB-RAMAL DE HIDRÁULICA PREDIAL - FORNECIMENTO E INSTALAÇÃO. AF_04/2022</t>
  </si>
  <si>
    <t xml:space="preserve">JUNTA DE EXPANSÃO EM COBRE, DN 22 MM, PONTA X PONTA, INSTALADO EM PRUMADA DE HIDRÁULICA PREDIAL - FORNECIMENTO E INSTALAÇÃO. AF_04/2022</t>
  </si>
  <si>
    <t xml:space="preserve">JUNTA DE EXPANSÃO EM COBRE, DN 22 MM, PONTA X PONTA, INSTALADO EM RAMAL DE DISTRIBUIÇÃO DE HIDRÁULICA PREDIAL - FORNECIMENTO E INSTALAÇÃO. AF_04/2022</t>
  </si>
  <si>
    <t xml:space="preserve">JUNTA DE EXPANSÃO EM COBRE, DN 22 MM, PONTA X PONTA, INSTALADO EM RAMAL E SUB-RAMAL DE AQUECIMENTO SOLAR - FORNECIMENTO E INSTALAÇÃO. AF_04/2022</t>
  </si>
  <si>
    <t xml:space="preserve">JUNTA DE EXPANSÃO EM COBRE, DN 22 MM, PONTA X PONTA, INSTALADO EM RAMAL E SUB-RAMAL DE GÁS COMBUSTÍVEL - FORNECIMENTO E INSTALAÇÃO. AF_04/2022</t>
  </si>
  <si>
    <t xml:space="preserve">JUNTA DE EXPANSÃO EM COBRE, DN 22 MM, PONTA X PONTA, INSTALADO EM RAMAL E SUB-RAMAL DE GÁS MEDICINAL - FORNECIMENTO E INSTALAÇÃO. AF_04/2022</t>
  </si>
  <si>
    <t xml:space="preserve">JUNTA DE EXPANSÃO EM COBRE, DN 22 MM, PONTA X PONTA, INSTALADO EM RAMAL E SUB-RAMAL DE HIDRÁULICA PREDIAL - FORNECIMENTO E INSTALAÇÃO. AF_04/2022</t>
  </si>
  <si>
    <t xml:space="preserve">JUNTA DE EXPANSÃO EM COBRE, DN 28 MM, PONTA X PONTA, INSTALADO EM PRUMADA DE HIDRÁULICA PREDIAL - FORNECIMENTO E INSTALAÇÃO. AF_04/2022</t>
  </si>
  <si>
    <t xml:space="preserve">JUNTA DE EXPANSÃO EM COBRE, DN 28 MM, PONTA X PONTA, INSTALADO EM RAMAL DE DISTRIBUIÇÃO DE HIDRÁULICA PREDIAL - FORNECIMENTO E INSTALAÇÃO. AF_04/2022</t>
  </si>
  <si>
    <t xml:space="preserve">JUNTA DE EXPANSÃO EM COBRE, DN 28 MM, PONTA X PONTA, INSTALADO EM RAMAL E SUB-RAMAL DE AQUECIMENTO SOLAR - FORNECIMENTO E INSTALAÇÃO. AF_04/2022</t>
  </si>
  <si>
    <t xml:space="preserve">JUNTA DE EXPANSÃO EM COBRE, DN 28 MM, PONTA X PONTA, INSTALADO EM RAMAL E SUB-RAMAL DE GÁS COMBUSTÍVEL - FORNECIMENTO E INSTALAÇÃO. AF_04/2022</t>
  </si>
  <si>
    <t xml:space="preserve">JUNTA DE EXPANSÃO EM COBRE, DN 28 MM, PONTA X PONTA, INSTALADO EM RAMAL E SUB-RAMAL DE GÁS MEDICINAL - FORNECIMENTO E INSTALAÇÃO. AF_04/2022</t>
  </si>
  <si>
    <t xml:space="preserve">JUNTA DE EXPANSÃO EM COBRE, DN 28 MM, PONTA X PONTA, INSTALADO EM RAMAL E SUB-RAMAL DE HIDRÁULICA PREDIAL - FORNECIMENTO E INSTALAÇÃO. AF_04/2022</t>
  </si>
  <si>
    <t xml:space="preserve">LUVA EM COBRE, DN 15 MM, SEM ANEL DE SOLDA, INSTALADO EM RAMAL DE DISTRIBUIÇÃO DE HIDRÁULICA PREDIAL - FORNECIMENTO E INSTALAÇÃO. AF_04/2022</t>
  </si>
  <si>
    <t xml:space="preserve">LUVA EM COBRE, DN 15 MM, SEM ANEL DE SOLDA, INSTALADO EM RAMAL E SUB-RAMAL DE AQUECIMENTO SOLAR - FORNECIMENTO E INSTALAÇÃO. AF_04/2022</t>
  </si>
  <si>
    <t xml:space="preserve">LUVA EM COBRE, DN 15 MM, SEM ANEL DE SOLDA, INSTALADO EM RAMAL E SUB-RAMAL DE GÁS COMBUSTÍVEL - FORNECIMENTO E INSTALAÇÃO. AF_04/2022</t>
  </si>
  <si>
    <t xml:space="preserve">LUVA EM COBRE, DN 15 MM, SEM ANEL DE SOLDA, INSTALADO EM RAMAL E SUB-RAMAL DE GÁS MEDICINAL - FORNECIMENTO E INSTALAÇÃO. AF_04/2022</t>
  </si>
  <si>
    <t xml:space="preserve">LUVA EM COBRE, DN 15 MM, SEM ANEL DE SOLDA, INSTALADO EM RAMAL E SUB-RAMAL DE HIDRÁULICA PREDIAL - FORNECIMENTO E INSTALAÇÃO. AF_04/2022</t>
  </si>
  <si>
    <t xml:space="preserve">LUVA EM COBRE, DN 22 MM, SEM ANEL DE SOLDA, INSTALADO EM PRUMADA DE HIDRÁULICA PREDIAL - FORNECIMENTO E INSTALAÇÃO. AF_04/2022</t>
  </si>
  <si>
    <t xml:space="preserve">LUVA EM COBRE, DN 22 MM, SEM ANEL DE SOLDA, INSTALADO EM RAMAL DE DISTRIBUIÇÃO DE HIDRÁULICA PREDIAL - FORNECIMENTO E INSTALAÇÃO. AF_04/2022</t>
  </si>
  <si>
    <t xml:space="preserve">LUVA EM COBRE, DN 22 MM, SEM ANEL DE SOLDA, INSTALADO EM RAMAL E SUB-RAMAL DE AQUECIMENTO SOLAR - FORNECIMENTO E INSTALAÇÃO. AF_04/2022</t>
  </si>
  <si>
    <t xml:space="preserve">LUVA EM COBRE, DN 22 MM, SEM ANEL DE SOLDA, INSTALADO EM RAMAL E SUB-RAMAL DE GÁS COMBUSTÍVEL - FORNECIMENTO E INSTALAÇÃO. AF_04/2022</t>
  </si>
  <si>
    <t xml:space="preserve">LUVA EM COBRE, DN 22 MM, SEM ANEL DE SOLDA, INSTALADO EM RAMAL E SUB-RAMAL DE GÁS MEDICINAL - FORNECIMENTO E INSTALAÇÃO. AF_04/2022</t>
  </si>
  <si>
    <t xml:space="preserve">LUVA EM COBRE, DN 22 MM, SEM ANEL DE SOLDA, INSTALADO EM RAMAL E SUB-RAMAL DE HIDRÁULICA PREDIAL - FORNECIMENTO E INSTALAÇÃO. AF_04/2022</t>
  </si>
  <si>
    <t xml:space="preserve">LUVA EM COBRE, DN 28 MM, SEM ANEL DE SOLDA, INSTALADO EM PRUMADA DE HIDRÁULICA PREDIAL - FORNECIMENTO E INSTALAÇÃO. AF_04/2022</t>
  </si>
  <si>
    <t xml:space="preserve">LUVA EM COBRE, DN 28 MM, SEM ANEL DE SOLDA, INSTALADO EM RAMAL DE DISTRIBUIÇÃO DE HIDRÁULICA PREDIAL - FORNECIMENTO E INSTALAÇÃO. AF_04/2022</t>
  </si>
  <si>
    <t xml:space="preserve">LUVA EM COBRE, DN 28 MM, SEM ANEL DE SOLDA, INSTALADO EM RAMAL E SUB-RAMAL DE AQUECIMENTO SOLAR - FORNECIMENTO E INSTALAÇÃO. AF_04/2022</t>
  </si>
  <si>
    <t xml:space="preserve">LUVA EM COBRE, DN 28 MM, SEM ANEL DE SOLDA, INSTALADO EM RAMAL E SUB-RAMAL DE GÁS COMBUSTÍVEL - FORNECIMENTO E INSTALAÇÃO. AF_04/2022</t>
  </si>
  <si>
    <t xml:space="preserve">LUVA EM COBRE, DN 28 MM, SEM ANEL DE SOLDA, INSTALADO EM RAMAL E SUB-RAMAL DE GÁS MEDICINAL - FORNECIMENTO E INSTALAÇÃO. AF_04/2022</t>
  </si>
  <si>
    <t xml:space="preserve">LUVA EM COBRE, DN 28 MM, SEM ANEL DE SOLDA, INSTALADO EM RAMAL E SUB-RAMAL DE HIDRÁULICA PREDIAL - FORNECIMENTO E INSTALAÇÃO. AF_04/2022</t>
  </si>
  <si>
    <t xml:space="preserve">LUVA EM COBRE, DN 35 MM, SEM ANEL DE SOLDA, INSTALADO EM PRUMADA DE HIDRÁULICA PREDIAL - FORNECIMENTO E INSTALAÇÃO. AF_04/2022</t>
  </si>
  <si>
    <t xml:space="preserve">LUVA EM COBRE, DN 42 MM, SEM ANEL DE SOLDA, INSTALADO EM PRUMADA DE HIDRÁULICA PREDIAL - FORNECIMENTO E INSTALAÇÃO. AF_04/2022</t>
  </si>
  <si>
    <t xml:space="preserve">LUVA EM COBRE, DN 54 MM, SEM ANEL DE SOLDA, INSTALADO EM PRUMADA DE HIDRÁULICA PREDIAL - FORNECIMENTO E INSTALAÇÃO. AF_04/2022</t>
  </si>
  <si>
    <t xml:space="preserve">LUVA EM COBRE, DN 66 MM, SEM ANEL DE SOLDA, INSTALADO EM PRUMADA DE HIDRÁULICA PREDIAL - FORNECIMENTO E INSTALAÇÃO. AF_04/2022</t>
  </si>
  <si>
    <t xml:space="preserve">LUVA PASSANTE EM COBRE, DN 15 MM, SEM ANEL DE SOLDA, INSTALADO EM RAMAL DE DISTRIBUIÇÃO DE HIDRÁULICA PREDIAL - FORNECIMENTO E INSTALAÇÃO. AF_04/2022</t>
  </si>
  <si>
    <t xml:space="preserve">LUVA PASSANTE EM COBRE, DN 15 MM, SEM ANEL DE SOLDA, INSTALADO EM RAMAL E SUB-RAMAL DE AQUECIMENTO SOLAR - FORNECIMENTO E INSTALAÇÃO. AF_04/2022</t>
  </si>
  <si>
    <t xml:space="preserve">LUVA PASSANTE EM COBRE, DN 15 MM, SEM ANEL DE SOLDA, INSTALADO EM RAMAL E SUB-RAMAL DE GÁS COMBUSTÍVEL - FORNECIMENTO E INSTALAÇÃO. AF_04/2022</t>
  </si>
  <si>
    <t xml:space="preserve">LUVA PASSANTE EM COBRE, DN 15 MM, SEM ANEL DE SOLDA, INSTALADO EM RAMAL E SUB-RAMAL DE GÁS MEDICINAL - FORNECIMENTO E INSTALAÇÃO. AF_04/2022</t>
  </si>
  <si>
    <t xml:space="preserve">LUVA PASSANTE EM COBRE, DN 15 MM, SEM ANEL DE SOLDA, INSTALADO EM RAMAL E SUB-RAMAL DE HIDRÁULICA PREDIAL - FORNECIMENTO E INSTALAÇÃO. AF_04/2022</t>
  </si>
  <si>
    <t xml:space="preserve">LUVA PASSANTE EM COBRE, DN 22 MM, SEM ANEL DE SOLDA, INSTALADO EM PRUMADA DE HIDRÁULICA PREDIAL - FORNECIMENTO E INSTALAÇÃO. AF_04/2022</t>
  </si>
  <si>
    <t xml:space="preserve">LUVA PASSANTE EM COBRE, DN 22 MM, SEM ANEL DE SOLDA, INSTALADO EM RAMAL DE DISTRIBUIÇÃO DE HIDRÁULICA PREDIAL - FORNECIMENTO E INSTALAÇÃO. AF_04/2022</t>
  </si>
  <si>
    <t xml:space="preserve">LUVA PASSANTE EM COBRE, DN 22 MM, SEM ANEL DE SOLDA, INSTALADO EM RAMAL E SUB-RAMAL DE AQUECIMENTO SOLAR - FORNECIMENTO E INSTALAÇÃO. AF_04/2022</t>
  </si>
  <si>
    <t xml:space="preserve">LUVA PASSANTE EM COBRE, DN 22 MM, SEM ANEL DE SOLDA, INSTALADO EM RAMAL E SUB-RAMAL DE GÁS COMBUSTÍVEL - FORNECIMENTO E INSTALAÇÃO. AF_04/2022</t>
  </si>
  <si>
    <t xml:space="preserve">LUVA PASSANTE EM COBRE, DN 22 MM, SEM ANEL DE SOLDA, INSTALADO EM RAMAL E SUB-RAMAL DE GÁS MEDICINAL - FORNECIMENTO E INSTALAÇÃO. AF_04/2022</t>
  </si>
  <si>
    <t xml:space="preserve">LUVA PASSANTE EM COBRE, DN 22 MM, SEM ANEL DE SOLDA, INSTALADO EM RAMAL E SUB-RAMAL DE HIDRÁULICA PREDIAL - FORNECIMENTO E INSTALAÇÃO. AF_04/2022</t>
  </si>
  <si>
    <t xml:space="preserve">LUVA PASSANTE EM COBRE, DN 28 MM, SEM ANEL DE SOLDA, INSTALADO EM PRUMADA DE HIDRÁULICA PREDIAL - FORNECIMENTO E INSTALAÇÃO. AF_04/2022</t>
  </si>
  <si>
    <t xml:space="preserve">LUVA PASSANTE EM COBRE, DN 28 MM, SEM ANEL DE SOLDA, INSTALADO EM RAMAL DE DISTRIBUIÇÃO DE HIDRÁULICA PREDIAL - FORNECIMENTO E INSTALAÇÃO. AF_04/2022</t>
  </si>
  <si>
    <t xml:space="preserve">LUVA PASSANTE EM COBRE, DN 28 MM, SEM ANEL DE SOLDA, INSTALADO EM RAMAL E SUB-RAMAL DE AQUECIMENTO SOLAR - FORNECIMENTO E INSTALAÇÃO. AF_04/2022</t>
  </si>
  <si>
    <t xml:space="preserve">LUVA PASSANTE EM COBRE, DN 28 MM, SEM ANEL DE SOLDA, INSTALADO EM RAMAL E SUB-RAMAL DE GÁS COMBUSTÍVEL - FORNECIMENTO E INSTALAÇÃO. AF_04/2022</t>
  </si>
  <si>
    <t xml:space="preserve">LUVA PASSANTE EM COBRE, DN 28 MM, SEM ANEL DE SOLDA, INSTALADO EM RAMAL E SUB-RAMAL DE GÁS MEDICINAL - FORNECIMENTO E INSTALAÇÃO. AF_04/2022</t>
  </si>
  <si>
    <t xml:space="preserve">LUVA PASSANTE EM COBRE, DN 28 MM, SEM ANEL DE SOLDA, INSTALADO EM RAMAL E SUB-RAMAL DE HIDRÁULICA PREDIAL - FORNECIMENTO E INSTALAÇÃO. AF_04/2022</t>
  </si>
  <si>
    <t xml:space="preserve">LUVA PASSANTE EM COBRE, DN 35 MM, SEM ANEL DE SOLDA, INSTALADO EM PRUMADA DE HIDRÁULICA PREDIAL - FORNECIMENTO E INSTALAÇÃO. AF_04/2022</t>
  </si>
  <si>
    <t xml:space="preserve">LUVA PASSANTE EM COBRE, DN 42 MM, SEM ANEL DE SOLDA, INSTALADO EM PRUMADA DE HIDRÁULICA PREDIAL - FORNECIMENTO E INSTALAÇÃO. AF_04/2022</t>
  </si>
  <si>
    <t xml:space="preserve">LUVA PASSANTE EM COBRE, DN 54 MM, SEM ANEL DE SOLDA, INSTALADO EM PRUMADA DE HIDRÁULICA PREDIAL - FORNECIMENTO E INSTALAÇÃO. AF_04/2022</t>
  </si>
  <si>
    <t xml:space="preserve">LUVA PASSANTE EM COBRE, DN 66 MM, SEM ANEL DE SOLDA, INSTALADO EM PRUMADA DE HIDRÁULICA PREDIAL - FORNECIMENTO E INSTALAÇÃO. AF_04/2022</t>
  </si>
  <si>
    <t xml:space="preserve">TE DUPLA CURVA EM BRONZE/LATÃO, DN 1/2" X 15 MM X 1/2", SEM ANEL DE SOLDA, ROSCA F X BOLSA X ROSCA F, INSTALADO EM RAMAL E SUB-RAMAL DE HIDRÁULICA PREDIAL - FORNECIMENTO E INSTALAÇÃO. AF_04/2022</t>
  </si>
  <si>
    <t xml:space="preserve">TE DUPLA CURVA EM BRONZE/LATÃO, DN 3/4" X 22 MM X 3/4", SEM ANEL DE SOLDA, ROSCA F X BOLSA X ROSCA F, INSTALADO EM RAMAL E SUB-RAMAL DE HIDRÁULICA PREDIAL - FORNECIMENTO E INSTALAÇÃO. AF_04/2022</t>
  </si>
  <si>
    <t xml:space="preserve">TE EM COBRE, DN 15 MM, SEM ANEL DE SOLDA, INSTALADO EM RAMAL DE DISTRIBUIÇÃO DE HIDRÁULICA PREDIAL - FORNECIMENTO E INSTALAÇÃO. AF_04/2022</t>
  </si>
  <si>
    <t xml:space="preserve">TE EM COBRE, DN 15 MM, SEM ANEL DE SOLDA, INSTALADO EM RAMAL E SUB-RAMAL DE HIDRÁULICA PREDIAL - FORNECIMENTO E INSTALAÇÃO. AF_04/2022</t>
  </si>
  <si>
    <t xml:space="preserve">TE EM COBRE, DN 22 MM, SEM ANEL DE SOLDA, INSTALADO EM PRUMADA DE HIDRÁULICA PREDIAL - FORNECIMENTO E INSTALAÇÃO. AF_04/2022</t>
  </si>
  <si>
    <t xml:space="preserve">TE EM COBRE, DN 22 MM, SEM ANEL DE SOLDA, INSTALADO EM RAMAL DE DISTRIBUIÇÃO DE HIDRÁULICA PREDIAL - FORNECIMENTO E INSTALAÇÃO. AF_04/2022</t>
  </si>
  <si>
    <t xml:space="preserve">TE EM COBRE, DN 22 MM, SEM ANEL DE SOLDA, INSTALADO EM RAMAL E SUB-RAMAL DE GÁS COMBUSTÍVEL - FORNECIMENTO E INSTALAÇÃO. AF_04/2022</t>
  </si>
  <si>
    <t xml:space="preserve">TE EM COBRE, DN 22 MM, SEM ANEL DE SOLDA, INSTALADO EM RAMAL E SUB-RAMAL DE HIDRÁULICA PREDIAL - FORNECIMENTO E INSTALAÇÃO. AF_04/2022</t>
  </si>
  <si>
    <t xml:space="preserve">TE EM COBRE, DN 28 MM, SEM ANEL DE SOLDA, INSTALADO EM PRUMADA DE HIDRÁULICA PREDIAL - FORNECIMENTO E INSTALAÇÃO. AF_04/2022</t>
  </si>
  <si>
    <t xml:space="preserve">TE EM COBRE, DN 28 MM, SEM ANEL DE SOLDA, INSTALADO EM RAMAL DE DISTRIBUIÇÃO DE HIDRÁULICA PREDIAL - FORNECIMENTO E INSTALAÇÃO. AF_04/2022</t>
  </si>
  <si>
    <t xml:space="preserve">TE EM COBRE, DN 28 MM, SEM ANEL DE SOLDA, INSTALADO EM RAMAL E SUB-RAMAL DE HIDRÁULICA PREDIAL - FORNECIMENTO E INSTALAÇÃO. AF_04/2022</t>
  </si>
  <si>
    <t xml:space="preserve">TE EM COBRE, DN 35 MM, SEM ANEL DE SOLDA, INSTALADO EM PRUMADA DE HIDRÁULICA PREDIAL - FORNECIMENTO E INSTALAÇÃO. AF_04/2022</t>
  </si>
  <si>
    <t xml:space="preserve">TE EM COBRE, DN 42 MM, SEM ANEL DE SOLDA, INSTALADO EM PRUMADA DE HIDRÁULICA PREDIAL - FORNECIMENTO E INSTALAÇÃO. AF_04/2022</t>
  </si>
  <si>
    <t xml:space="preserve">TE EM COBRE, DN 54 MM, SEM ANEL DE SOLDA, INSTALADO EM PRUMADA DE HIDRÁULICA PREDIAL - FORNECIMENTO E INSTALAÇÃO. AF_04/2022</t>
  </si>
  <si>
    <t xml:space="preserve">TE EM COBRE, DN 66 MM, SEM ANEL DE SOLDA, INSTALADO EM PRUMADA DE HIDRÁULICA PREDIAL - FORNECIMENTO E INSTALAÇÃO. AF_04/2022</t>
  </si>
  <si>
    <t xml:space="preserve">TUBO EM COBRE RÍGIDO, DN 15 MM, CLASSE A, SEM ISOLAMENTO, INSTALADO EM RAMAL E SUB-RAMAL DE GÁS MEDICINAL - FORNECIMENTO E INSTALAÇÃO. AF_04/2022</t>
  </si>
  <si>
    <t xml:space="preserve">TUBO EM COBRE RÍGIDO, DN 15 MM, CLASSE E, COM ISOLAMENTO, INSTALADO EM RAMAL DE DISTRIBUIÇÃO DE HIDRÁULICA PREDIAL - FORNECIMENTO E INSTALAÇÃO. AF_04/2022</t>
  </si>
  <si>
    <t xml:space="preserve">TUBO EM COBRE RÍGIDO, DN 15 MM, CLASSE E, COM ISOLAMENTO, INSTALADO EM RAMAL E SUB-RAMAL DE AQUECIMENTO SOLAR - FORNECIMENTO E INSTALAÇÃO. AF_04/2022</t>
  </si>
  <si>
    <t xml:space="preserve">TUBO EM COBRE RÍGIDO, DN 15 MM, CLASSE E, COM ISOLAMENTO, INSTALADO EM RAMAL E SUB-RAMAL DE HIDRÁULICA PREDIAL - FORNECIMENTO E INSTALAÇÃO. AF_04/2022</t>
  </si>
  <si>
    <t xml:space="preserve">TUBO EM COBRE RÍGIDO, DN 15 MM, CLASSE E, SEM ISOLAMENTO, INSTALADO EM RAMAL DE DISTRIBUIÇÃO DE HIDRÁULICA PREDIAL - FORNECIMENTO E INSTALAÇÃO. AF_04/2022</t>
  </si>
  <si>
    <t xml:space="preserve">TUBO EM COBRE RÍGIDO, DN 15 MM, CLASSE E, SEM ISOLAMENTO, INSTALADO EM RAMAL E SUB-RAMAL DE AQUECIMENTO SOLAR - FORNECIMENTO E INSTALAÇÃO. AF_04/2022</t>
  </si>
  <si>
    <t xml:space="preserve">TUBO EM COBRE RÍGIDO, DN 15 MM, CLASSE E, SEM ISOLAMENTO, INSTALADO EM RAMAL E SUB-RAMAL DE GÁS COMBUSTÍVEL - FORNECIMENTO E INSTALAÇÃO. AF_04/2022</t>
  </si>
  <si>
    <t xml:space="preserve">TUBO EM COBRE RÍGIDO, DN 15 MM, CLASSE E, SEM ISOLAMENTO, INSTALADO EM RAMAL E SUB-RAMAL DE HIDRÁULICA PREDIAL - FORNECIMENTO E INSTALAÇÃO. AF_04/2022</t>
  </si>
  <si>
    <t xml:space="preserve">TUBO EM COBRE RÍGIDO, DN 22 MM, CLASSE A, SEM ISOLAMENTO, INSTALADO EM PRUMADA DE GÁS COMBUSTÍVEL - FORNECIMENTO E INSTALAÇÃO. AF_04/2022</t>
  </si>
  <si>
    <t xml:space="preserve">TUBO EM COBRE RÍGIDO, DN 22 MM, CLASSE A, SEM ISOLAMENTO, INSTALADO EM RAMAL E SUB-RAMAL DE GÁS MEDICINAL - FORNECIMENTO E INSTALAÇÃO. AF_04/2022</t>
  </si>
  <si>
    <t xml:space="preserve">TUBO EM COBRE RÍGIDO, DN 22 MM, CLASSE E, COM ISOLAMENTO, INSTALADO EM PRUMADA DE HIDRÁULICA PREDIAL - FORNECIMENTO E INSTALAÇÃO. AF_04/2022</t>
  </si>
  <si>
    <t xml:space="preserve">TUBO EM COBRE RÍGIDO, DN 22 MM, CLASSE E, COM ISOLAMENTO, INSTALADO EM RAMAL DE DISTRIBUIÇÃO DE HIDRÁULICA PREDIAL - FORNECIMENTO E INSTALAÇÃO. AF_04/2022</t>
  </si>
  <si>
    <t xml:space="preserve">TUBO EM COBRE RÍGIDO, DN 22 MM, CLASSE E, COM ISOLAMENTO, INSTALADO EM RAMAL E SUB-RAMAL DE AQUECIMENTO SOLAR - FORNECIMENTO E INSTALAÇÃO. AF_04/2022</t>
  </si>
  <si>
    <t xml:space="preserve">TUBO EM COBRE RÍGIDO, DN 22 MM, CLASSE E, COM ISOLAMENTO, INSTALADO EM RAMAL E SUB-RAMAL DE HIDRÁULICA PREDIAL - FORNECIMENTO E INSTALAÇÃO. AF_04/2022</t>
  </si>
  <si>
    <t xml:space="preserve">TUBO EM COBRE RÍGIDO, DN 22 MM, CLASSE E, SEM ISOLAMENTO, INSTALADO EM PRUMADA DE HIDRÁULICA PREDIAL - FORNECIMENTO E INSTALAÇÃO. AF_04/2022</t>
  </si>
  <si>
    <t xml:space="preserve">TUBO EM COBRE RÍGIDO, DN 22 MM, CLASSE E, SEM ISOLAMENTO, INSTALADO EM RAMAL DE DISTRIBUIÇÃO DE HIDRÁULICA PREDIAL - FORNECIMENTO E INSTALAÇÃO. AF_04/2022</t>
  </si>
  <si>
    <t xml:space="preserve">TUBO EM COBRE RÍGIDO, DN 22 MM, CLASSE E, SEM ISOLAMENTO, INSTALADO EM RAMAL E SUB-RAMAL DE AQUECIMENTO SOLAR - FORNECIMENTO E INSTALAÇÃO. AF_04/2022</t>
  </si>
  <si>
    <t xml:space="preserve">TUBO EM COBRE RÍGIDO, DN 22 MM, CLASSE E, SEM ISOLAMENTO, INSTALADO EM RAMAL E SUB-RAMAL DE GÁS COMBUSTÍVEL - FORNECIMENTO E INSTALAÇÃO. AF_04/2022</t>
  </si>
  <si>
    <t xml:space="preserve">TUBO EM COBRE RÍGIDO, DN 22 MM, CLASSE E, SEM ISOLAMENTO, INSTALADO EM RAMAL E SUB-RAMAL DE HIDRÁULICA PREDIAL - FORNECIMENTO E INSTALAÇÃO. AF_04/2022</t>
  </si>
  <si>
    <t xml:space="preserve">TUBO EM COBRE RÍGIDO, DN 28 MM, CLASSE A, SEM ISOLAMENTO, INSTALADO EM PRUMADA DE GÁS COMBUSTÍVEL - FORNECIMENTO E INSTALAÇÃO. AF_04/2022</t>
  </si>
  <si>
    <t xml:space="preserve">TUBO EM COBRE RÍGIDO, DN 28 MM, CLASSE A, SEM ISOLAMENTO, INSTALADO EM RAMAL E SUB-RAMAL DE GÁS MEDICINAL - FORNECIMENTO E INSTALAÇÃO. AF_04/2022</t>
  </si>
  <si>
    <t xml:space="preserve">TUBO EM COBRE RÍGIDO, DN 28 MM, CLASSE E, COM ISOLAMENTO, INSTALADO EM PRUMADA DE HIDRÁULICA PREDIAL - FORNECIMENTO E INSTALAÇÃO. AF_04/2022</t>
  </si>
  <si>
    <t xml:space="preserve">TUBO EM COBRE RÍGIDO, DN 28 MM, CLASSE E, COM ISOLAMENTO, INSTALADO EM RAMAL DE DISTRIBUIÇÃO DE HIDRÁULICA PREDIAL - FORNECIMENTO E INSTALAÇÃO. AF_04/2022</t>
  </si>
  <si>
    <t xml:space="preserve">TUBO EM COBRE RÍGIDO, DN 28 MM, CLASSE E, COM ISOLAMENTO, INSTALADO EM RAMAL E SUB-RAMAL DE AQUECIMENTO SOLAR - FORNECIMENTO E INSTALAÇÃO. AF_04/2022</t>
  </si>
  <si>
    <t xml:space="preserve">TUBO EM COBRE RÍGIDO, DN 28 MM, CLASSE E, COM ISOLAMENTO, INSTALADO EM RAMAL E SUB-RAMAL DE HIDRÁULICA PREDIAL - FORNECIMENTO E INSTALAÇÃO. AF_04/2022</t>
  </si>
  <si>
    <t xml:space="preserve">TUBO EM COBRE RÍGIDO, DN 28 MM, CLASSE E, SEM ISOLAMENTO, INSTALADO EM PRUMADA DE HIDRÁULICA PREDIAL - FORNECIMENTO E INSTALAÇÃO. AF_04/2022</t>
  </si>
  <si>
    <t xml:space="preserve">TUBO EM COBRE RÍGIDO, DN 28 MM, CLASSE E, SEM ISOLAMENTO, INSTALADO EM RAMAL DE DISTRIBUIÇÃO DE HIDRÁULICA PREDIAL - FORNECIMENTO E INSTALAÇÃO. AF_04/2022</t>
  </si>
  <si>
    <t xml:space="preserve">TUBO EM COBRE RÍGIDO, DN 28 MM, CLASSE E, SEM ISOLAMENTO, INSTALADO EM RAMAL E SUB-RAMAL DE AQUECIMENTO SOLAR - FORNECIMENTO E INSTALAÇÃO. AF_04/2022</t>
  </si>
  <si>
    <t xml:space="preserve">TUBO EM COBRE RÍGIDO, DN 28 MM, CLASSE E, SEM ISOLAMENTO, INSTALADO EM RAMAL E SUB-RAMAL DE GÁS COMBUSTÍVEL - FORNECIMENTO E INSTALAÇÃO. AF_04/2022</t>
  </si>
  <si>
    <t xml:space="preserve">TUBO EM COBRE RÍGIDO, DN 28 MM, CLASSE E, SEM ISOLAMENTO, INSTALADO EM RAMAL E SUB-RAMAL DE HIDRÁULICA PREDIAL - FORNECIMENTO E INSTALAÇÃO. AF_04/2022</t>
  </si>
  <si>
    <t xml:space="preserve">TUBO EM COBRE RÍGIDO, DN 35 MM, CLASSE A, SEM ISOLAMENTO, INSTALADO EM PRUMADA DE GÁS COMBUSTÍVEL - FORNECIMENTO E INSTALAÇÃO. AF_04/2022</t>
  </si>
  <si>
    <t xml:space="preserve">TUBO EM COBRE RÍGIDO, DN 35 MM, CLASSE E, COM ISOLAMENTO, INSTALADO EM PRUMADA DE HIDRÁULICA PREDIAL - FORNECIMENTO E INSTALAÇÃO. AF_04/2022</t>
  </si>
  <si>
    <t xml:space="preserve">TUBO EM COBRE RÍGIDO, DN 35 MM, CLASSE E, SEM ISOLAMENTO, INSTALADO EM PRUMADA DE HIDRÁULICA PREDIAL - FORNECIMENTO E INSTALAÇÃO. AF_04/2022</t>
  </si>
  <si>
    <t xml:space="preserve">TUBO EM COBRE RÍGIDO, DN 42 MM, CLASSE A, SEM ISOLAMENTO, INSTALADO EM PRUMADA DE GÁS COMBUSTÍVEL - FORNECIMENTO E INSTALAÇÃO. AF_04/2022</t>
  </si>
  <si>
    <t xml:space="preserve">TUBO EM COBRE RÍGIDO, DN 42 MM, CLASSE E, COM ISOLAMENTO, INSTALADO EM PRUMADA DE HIDRÁULICA PREDIAL - FORNECIMENTO E INSTALAÇÃO. AF_04/2022</t>
  </si>
  <si>
    <t xml:space="preserve">TUBO EM COBRE RÍGIDO, DN 42 MM, CLASSE E, SEM ISOLAMENTO, INSTALADO EM PRUMADA DE HIDRÁULICA PREDIAL - FORNECIMENTO E INSTALAÇÃO. AF_04/2022</t>
  </si>
  <si>
    <t xml:space="preserve">TUBO EM COBRE RÍGIDO, DN 54 MM, CLASSE A, SEM ISOLAMENTO, INSTALADO EM PRUMADA DE GÁS COMBUSTÍVEL - FORNECIMENTO E INSTALAÇÃO. AF_04/2022</t>
  </si>
  <si>
    <t xml:space="preserve">TUBO EM COBRE RÍGIDO, DN 54 MM, CLASSE E, COM ISOLAMENTO, INSTALADO EM PRUMADA DE HIDRÁULICA PREDIAL - FORNECIMENTO E INSTALAÇÃO. AF_04/2022</t>
  </si>
  <si>
    <t xml:space="preserve">TUBO EM COBRE RÍGIDO, DN 54 MM, CLASSE E, SEM ISOLAMENTO, INSTALADO EM PRUMADA DE HIDRÁULICA PREDIAL - FORNECIMENTO E INSTALAÇÃO. AF_04/2022</t>
  </si>
  <si>
    <t xml:space="preserve">TUBO EM COBRE RÍGIDO, DN 66 MM, CLASSE A, SEM ISOLAMENTO, INSTALADO EM PRUMADA DE GÁS COMBUSTÍVEL - FORNECIMENTO E INSTALAÇÃO. AF_04/2022</t>
  </si>
  <si>
    <t xml:space="preserve">TUBO EM COBRE RÍGIDO, DN 66 MM, CLASSE E, COM ISOLAMENTO, INSTALADO EM PRUMADA DE HIDRÁULICA PREDIAL - FORNECIMENTO E INSTALAÇÃO. AF_04/2022</t>
  </si>
  <si>
    <t xml:space="preserve">TUBO EM COBRE RÍGIDO, DN 66 MM, CLASSE E, SEM ISOLAMENTO, INSTALADO EM PRUMADA DE HIDRÁULICA PREDIAL - FORNECIMENTO E INSTALAÇÃO. AF_04/2022</t>
  </si>
  <si>
    <t xml:space="preserve">TÊ EM COBRE, DN 15 MM, SEM ANEL DE SOLDA, INSTALADO EM RAMAL E SUB-RAMAL DE AQUECIMENTO SOLAR - FORNECIMENTO E INSTALAÇÃO. AF_04/2022</t>
  </si>
  <si>
    <t xml:space="preserve">TÊ EM COBRE, DN 15 MM, SEM ANEL DE SOLDA, INSTALADO EM RAMAL E SUB-RAMAL DE GÁS COMBUSTÍVEL - FORNECIMENTO E INSTALAÇÃO. AF_04/2022</t>
  </si>
  <si>
    <t xml:space="preserve">TÊ EM COBRE, DN 15 MM, SEM ANEL DE SOLDA, INSTALADO EM RAMAL E SUB-RAMAL DE GÁS MEDICINAL - FORNECIMENTO E INSTALAÇÃO. AF_04/2022</t>
  </si>
  <si>
    <t xml:space="preserve">TÊ EM COBRE, DN 22 MM, SEM ANEL DE SOLDA, INSTALADO EM RAMAL E SUB-RAMAL DE AQUECIMENTO SOLAR - FORNECIMENTO E INSTALAÇÃO. AF_04/2022</t>
  </si>
  <si>
    <t xml:space="preserve">TÊ EM COBRE, DN 22 MM, SEM ANEL DE SOLDA, INSTALADO EM RAMAL E SUB-RAMAL DE GÁS MEDICINAL - FORNECIMENTO E INSTALAÇÃO. AF_04/2022</t>
  </si>
  <si>
    <t xml:space="preserve">TÊ EM COBRE, DN 28 MM, SEM ANEL DE SOLDA, INSTALADO EM RAMAL E SUB-RAMAL DE AQUECIMENTO SOLAR - FORNECIMENTO E INSTALAÇÃO. AF_04/2022</t>
  </si>
  <si>
    <t xml:space="preserve">TÊ EM COBRE, DN 28 MM, SEM ANEL DE SOLDA, INSTALADO EM RAMAL E SUB-RAMAL DE GÁS COMBUSTÍVEL - FORNECIMENTO E INSTALAÇÃO. AF_04/2022</t>
  </si>
  <si>
    <t xml:space="preserve">TÊ EM COBRE, DN 28 MM, SEM ANEL DE SOLDA, INSTALADO EM RAMAL E SUB-RAMAL DE GÁS MEDICINAL - FORNECIMENTO E INSTALAÇÃO. AF_04/2022</t>
  </si>
  <si>
    <t xml:space="preserve">ESTRUTURA DE MADEIRA PROVISÓRIA PARA SUPORTE DE CAIXA D'ÁGUA ELEVADA DE 2000 LITROS. AF_03/2024</t>
  </si>
  <si>
    <t xml:space="preserve">ESTRUTURA DE MADEIRA PROVISÓRIA PARA SUPORTE DE CAIXA DÁGUA ELEVADA DE 1000 LITROS. AF_03/2024</t>
  </si>
  <si>
    <t xml:space="preserve">ESTRUTURA DE MADEIRA PROVISÓRIA PARA SUPORTE DE CAIXA DÁGUA ELEVADA DE 3000 LITROS. AF_03/2024</t>
  </si>
  <si>
    <t xml:space="preserve">EXECUÇÃO DE PILARETES PARA TAPUMES E CONSTRUÇÕES TEMPORÁRIAS. AF_03/2024</t>
  </si>
  <si>
    <t xml:space="preserve">EXECUÇÃO DOS APOIOS PARA CONTÊINER OU MÓDULO HABITÁVEL. AF_03/2024</t>
  </si>
  <si>
    <t xml:space="preserve">INSTALAÇÃO DE CONCERTINA DUPLA CLIPADA, ESPIRAL DE 300 MM. AF_03/2024</t>
  </si>
  <si>
    <t xml:space="preserve">INSTALAÇÃO DE CONCERTINA FLAT, ESPIRAL DE 300 MM. AF_03/2024</t>
  </si>
  <si>
    <t xml:space="preserve">INSTALAÇÃO DE CONCERTINA SIMPLES, ESPIRAL DE 300 MM. AF_03/2024</t>
  </si>
  <si>
    <t xml:space="preserve">INSTALAÇÃO E DESINSTALAÇÃO MANUAL DE CONTÊINER OU MÓDULO HABITÁVEL PEQUENO. AF_03/2024</t>
  </si>
  <si>
    <t xml:space="preserve">INSTALAÇÃO E DESINSTALAÇÃO MECANIZADA DE CONTÊINER OU MÓDULO HABITÁVEL DE USOS DIVERSOS. AF_03/2024</t>
  </si>
  <si>
    <t xml:space="preserve">PAREDE DE MADEIRA COMPENSADA PARA CONSTRUÇÃO TEMPORÁRIA EM CHAPA DUPLA, EXTERNA, COM ÁREA LÍQUIDA MAIOR OU IGUAL A QUE 6 M², COM VÃO. AF_03/2024</t>
  </si>
  <si>
    <t xml:space="preserve">PAREDE DE MADEIRA COMPENSADA PARA CONSTRUÇÃO TEMPORÁRIA EM CHAPA DUPLA, EXTERNA, COM ÁREA LÍQUIDA MENOR QUE 6 M², COM VÃO. AF_03/2024</t>
  </si>
  <si>
    <t xml:space="preserve">PAREDE DE MADEIRA COMPENSADA PARA CONSTRUÇÃO TEMPORÁRIA EM CHAPA DUPLA, EXTERNA, SEM VÃO. AF_03/2024</t>
  </si>
  <si>
    <t xml:space="preserve">PAREDE DE MADEIRA COMPENSADA PARA CONSTRUÇÃO TEMPORÁRIA EM CHAPA DUPLA, INTERNA, COM ÁREA LÍQUIDA MAIOR OU IGUAL A 6 M², COM VÃO. AF_03/2024</t>
  </si>
  <si>
    <t xml:space="preserve">PAREDE DE MADEIRA COMPENSADA PARA CONSTRUÇÃO TEMPORÁRIA EM CHAPA DUPLA, INTERNA, COM ÁREA LÍQUIDA MENOR QUE 6 M², COM VÃO. AF_03/2024</t>
  </si>
  <si>
    <t xml:space="preserve">PAREDE DE MADEIRA COMPENSADA PARA CONSTRUÇÃO TEMPORÁRIA EM CHAPA DUPLA, INTERNA, SEM VÃO. AF_03/2024</t>
  </si>
  <si>
    <t xml:space="preserve">PAREDE DE MADEIRA COMPENSADA PARA CONSTRUÇÃO TEMPORÁRIA EM CHAPA SIMPLES, EXTERNA, COM ÁREA LÍQUIDA MAIOR OU IGUAL A 6 M², COM VÃO. AF_03/2024</t>
  </si>
  <si>
    <t xml:space="preserve">PAREDE DE MADEIRA COMPENSADA PARA CONSTRUÇÃO TEMPORÁRIA EM CHAPA SIMPLES, EXTERNA, COM ÁREA LÍQUIDA MENOR QUE 6 M², COM VÃO. AF_03/2024</t>
  </si>
  <si>
    <t xml:space="preserve">PAREDE DE MADEIRA COMPENSADA PARA CONSTRUÇÃO TEMPORÁRIA EM CHAPA SIMPLES, EXTERNA, SEM VÃO. AF_03/2024</t>
  </si>
  <si>
    <t xml:space="preserve">PAREDE DE MADEIRA COMPENSADA PARA CONSTRUÇÃO TEMPORÁRIA EM CHAPA SIMPLES, INTERNA, COM ÁREA LÍQUIDA MAIOR OU IGUAL A 6 M², COM VÃO. AF_03/2024</t>
  </si>
  <si>
    <t xml:space="preserve">PAREDE DE MADEIRA COMPENSADA PARA CONSTRUÇÃO TEMPORÁRIA EM CHAPA SIMPLES, INTERNA, COM ÁREA LÍQUIDA MENOR QUE 6 M², COM VÃO. AF_03/2024</t>
  </si>
  <si>
    <t xml:space="preserve">PAREDE DE MADEIRA COMPENSADA PARA CONSTRUÇÃO TEMPORÁRIA EM CHAPA SIMPLES, INTERNA, SEM VÃO. AF_03/2024</t>
  </si>
  <si>
    <t xml:space="preserve">PISO PARA CONSTRUÇÃO TEMPORÁRIA EM MADEIRA, SEM REAPROVEITAMENTO. AF_03/2024</t>
  </si>
  <si>
    <t xml:space="preserve">TAPUME COM COMPENSADO DE MADEIRA. AF_03/2024</t>
  </si>
  <si>
    <t xml:space="preserve">TAPUME COM TELHA METÁLICA. AF_03/2024</t>
  </si>
  <si>
    <t xml:space="preserve">LAJE PRÉ-MOLDADA UNIDIRECIONAL COM VÃOS MAIORES QUE 3,0 M, BIAPOIADA, PARA PISO, ENCHIMENTO EM CERÂMICA, VIGOTA PROTENDIDA, ALTURA TOTAL DA LAJE "LT" = 12 CM (ENCHIMENTO+CAPA) = (8+4). AF_08/2025</t>
  </si>
  <si>
    <t xml:space="preserve">LAJE PRÉ-MOLDADA UNIDIRECIONAL COM VÃOS MAIORES QUE 3,0 M, BIAPOIADA, PARA PISO, ENCHIMENTO EM CERÂMICA, VIGOTA PROTENDIDA, ALTURA TOTAL DA LAJE "LT" = 16 CM (ENCHIMENTO+CAPA) = (12+4). AF_08/2025</t>
  </si>
  <si>
    <t xml:space="preserve">LAJE PRÉ-MOLDADA UNIDIRECIONAL COM VÃOS MAIORES QUE 3,0 M, BIAPOIADA, PARA PISO, ENCHIMENTO EM CERÂMICA, VIGOTA PROTENDIDA, ALTURA TOTAL DA LAJE "LT" = 20 CM (ENCHIMENTO+CAPA) = (16+4). AF_08/2025</t>
  </si>
  <si>
    <t xml:space="preserve">LAJE PRÉ-MOLDADA UNIDIRECIONAL COM VÃOS MAIORES QUE 3,0 M, BIAPOIADA, PARA PISO, ENCHIMENTO EM CERÂMICA, VIGOTA PROTENDIDA, ALTURA TOTAL DA LAJE "LT" = 25 CM (ENCHIMENTO+CAPA) = (20+5). AF_08/2025</t>
  </si>
  <si>
    <t xml:space="preserve">LAJE PRÉ-MOLDADA UNIDIRECIONAL COM VÃOS MAIORES QUE 3,0 M, BIAPOIADA, PARA PISO, ENCHIMENTO EM CERÂMICA, VIGOTA PROTENDIDA, ALTURA TOTAL DA LAJE "LT" = 30 CM (ENCHIMENTO+CAPA) = (25+5). AF_08/2025</t>
  </si>
  <si>
    <t xml:space="preserve">LAJE PRÉ-MOLDADA UNIDIRECIONAL COM VÃOS MAIORES QUE 3,0 M, BIAPOIADA, PARA PISO, ENCHIMENTO EM EPS, VIGOTA PROTENDIDA, ALTURA TOTAL DA LAJE "LT" = 12 CM (ENCHIMENTO+CAPA) = (8+4). AF_08/2025</t>
  </si>
  <si>
    <t xml:space="preserve">LAJE PRÉ-MOLDADA UNIDIRECIONAL COM VÃOS MAIORES QUE 3,0 M, BIAPOIADA, PARA PISO, ENCHIMENTO EM EPS, VIGOTA PROTENDIDA, ALTURA TOTAL DA LAJE "LT" = 16 CM (ENCHIMENTO+CAPA) = (12+4). AF_08/2025</t>
  </si>
  <si>
    <t xml:space="preserve">LAJE PRÉ-MOLDADA UNIDIRECIONAL COM VÃOS MAIORES QUE 3,0 M, BIAPOIADA, PARA PISO, ENCHIMENTO EM EPS, VIGOTA PROTENDIDA, ALTURA TOTAL DA LAJE "LT" = 20 CM (ENCHIMENTO+CAPA) = (16+4). AF_08/2025</t>
  </si>
  <si>
    <t xml:space="preserve">LAJE PRÉ-MOLDADA UNIDIRECIONAL COM VÃOS MAIORES QUE 3,0 M, BIAPOIADA, PARA PISO, ENCHIMENTO EM EPS, VIGOTA PROTENDIDA, ALTURA TOTAL DA LAJE "LT" = 25 CM (ENCHIMENTO+CAPA) = (20+5). AF_08/2025</t>
  </si>
  <si>
    <t xml:space="preserve">LAJE PRÉ-MOLDADA UNIDIRECIONAL COM VÃOS MAIORES QUE 3,0 M, BIAPOIADA, PARA PISO, ENCHIMENTO EM EPS, VIGOTA PROTENDIDA, ALTURA TOTAL DA LAJE "LT" = 30 CM (ENCHIMENTO+CAPA) = (25+5). AF_08/2025</t>
  </si>
  <si>
    <t xml:space="preserve">LAJE PRÉ-MOLDADA UNIDIRECIONAL COM VÃOS MENORES OU IGUAIS A 3,0 M, BIAPOIADA, PARA PISO, ENCHIMENTO EM CERÂMICA, VIGOTA PROTENDIDA, ALTURA TOTAL DA LAJE "LT" = 12 CM (ENCHIMENTO+CAPA) = (8+4). AF_08/2025</t>
  </si>
  <si>
    <t xml:space="preserve">LAJE PRÉ-MOLDADA UNIDIRECIONAL COM VÃOS MENORES OU IGUAIS A 3,0 M, BIAPOIADA, PARA PISO, ENCHIMENTO EM CERÂMICA, VIGOTA PROTENDIDA, ALTURA TOTAL DA LAJE "LT" = 16 CM (ENCHIMENTO+CAPA) = (12+4). AF_08/2025</t>
  </si>
  <si>
    <t xml:space="preserve">LAJE PRÉ-MOLDADA UNIDIRECIONAL COM VÃOS MENORES OU IGUAIS A 3,0 M, BIAPOIADA, PARA PISO, ENCHIMENTO EM CERÂMICA, VIGOTA PROTENDIDA, ALTURA TOTAL DA LAJE "LT" = 20 CM (ENCHIMENTO+CAPA) = (16+4). AF_08/2025</t>
  </si>
  <si>
    <t xml:space="preserve">LAJE PRÉ-MOLDADA UNIDIRECIONAL COM VÃOS MENORES OU IGUAIS A 3,0 M, BIAPOIADA, PARA PISO, ENCHIMENTO EM CERÂMICA, VIGOTA PROTENDIDA, ALTURA TOTAL DA LAJE "LT" = 25 CM (ENCHIMENTO+CAPA) = (20+5). AF_08/2025</t>
  </si>
  <si>
    <t xml:space="preserve">LAJE PRÉ-MOLDADA UNIDIRECIONAL COM VÃOS MENORES OU IGUAIS A 3,0 M, BIAPOIADA, PARA PISO, ENCHIMENTO EM CERÂMICA, VIGOTA PROTENDIDA, ALTURA TOTAL DA LAJE "LT" = 30 CM (ENCHIMENTO+CAPA) = (25+5). AF_08/2025</t>
  </si>
  <si>
    <t xml:space="preserve">LAJE PRÉ-MOLDADA UNIDIRECIONAL COM VÃOS MENORES OU IGUAIS A 3,0 M, BIAPOIADA, PARA PISO, ENCHIMENTO EM EPS, VIGOTA PROTENDIDA, ALTURA TOTAL DA LAJE "LT" = 12 CM (ENCHIMENTO+CAPA) = (8+4). AF_08/2025</t>
  </si>
  <si>
    <t xml:space="preserve">LAJE PRÉ-MOLDADA UNIDIRECIONAL COM VÃOS MENORES OU IGUAIS A 3,0 M, BIAPOIADA, PARA PISO, ENCHIMENTO EM EPS, VIGOTA PROTENDIDA, ALTURA TOTAL DA LAJE "LT" = 16 CM (ENCHIMENTO+CAPA) = (12+4). AF_08/2025</t>
  </si>
  <si>
    <t xml:space="preserve">LAJE PRÉ-MOLDADA UNIDIRECIONAL COM VÃOS MENORES OU IGUAIS A 3,0 M, BIAPOIADA, PARA PISO, ENCHIMENTO EM EPS, VIGOTA PROTENDIDA, ALTURA TOTAL DA LAJE "LT" = 20 CM (ENCHIMENTO+CAPA) = (16+4). AF_08/2025</t>
  </si>
  <si>
    <t xml:space="preserve">LAJE PRÉ-MOLDADA UNIDIRECIONAL COM VÃOS MENORES OU IGUAIS A 3,0 M, BIAPOIADA, PARA PISO, ENCHIMENTO EM EPS, VIGOTA PROTENDIDA, ALTURA TOTAL DA LAJE "LT" = 25 CM (ENCHIMENTO+CAPA) = (20+5). AF_08/2025</t>
  </si>
  <si>
    <t xml:space="preserve">LAJE PRÉ-MOLDADA UNIDIRECIONAL COM VÃOS MENORES OU IGUAIS A 3,0 M, BIAPOIADA, PARA PISO, ENCHIMENTO EM EPS, VIGOTA PROTENDIDA, ALTURA TOTAL DA LAJE "LT" = 30 CM (ENCHIMENTO+CAPA) = (25+5). AF_08/2025</t>
  </si>
  <si>
    <t xml:space="preserve">LAJE PRÉ-MOLDADA UNIDIRECIONAL, BIAPOIADA TIPO LAJE PAINEL TRELIÇADO MACIÇO (SEM ENCHIMENTO), PARA PISO, ALTURA TOTAL DA LAJE "LT" = 12 CM (PAINEL+CAPA) = (3+9). AF_08/2025</t>
  </si>
  <si>
    <t xml:space="preserve">LAJE PRÉ-MOLDADA UNIDIRECIONAL, BIAPOIADA TIPO LAJE PAINEL TRELIÇADO MACIÇO (SEM ENCHIMENTO), PARA PISO, ALTURA TOTAL DA LAJE "LT" = 16 CM (PAINEL+CAPA) = (3+13). AF_08/2025</t>
  </si>
  <si>
    <t xml:space="preserve">LAJE PRÉ-MOLDADA UNIDIRECIONAL, BIAPOIADA TIPO LAJE PAINEL TRELIÇADO MACIÇO (SEM ENCHIMENTO), PARA PISO, ALTURA TOTAL DA LAJE "LT" = 20 CM (PAINEL+CAPA) = (3+17). AF_08/2025</t>
  </si>
  <si>
    <t xml:space="preserve">LAJE PRÉ-MOLDADA UNIDIRECIONAL, BIAPOIADA TIPO LAJE PAINEL TRELIÇADO MACIÇO (SEM ENCHIMENTO), PARA PISO, ALTURA TOTAL DA LAJE "LT" = 25 CM (PAINEL+CAPA) = (3+22). AF_08/2025</t>
  </si>
  <si>
    <t xml:space="preserve">LAJE PRÉ-MOLDADA UNIDIRECIONAL, BIAPOIADA TIPO LAJE PAINEL TRELIÇADO MACIÇO (SEM ENCHIMENTO), PARA PISO, ALTURA TOTAL DA LAJE "LT" = 30 CM (PAINEL+CAPA) = (3+27). AF_08/2025</t>
  </si>
  <si>
    <t xml:space="preserve">LAJE PRÉ-MOLDADA UNIDIRECIONAL, BIAPOIADA TIPO LAJE PAINEL TRELIÇADO NERVURADO (COM ENCHIMENTO EM EPS), PARA PISO, ALTURA TOTAL DA LAJE "LT" = 12 CM (PAINEL+ENCHIMENTO+CAPA) = (3+5+4). AF_08/2025</t>
  </si>
  <si>
    <t xml:space="preserve">LAJE PRÉ-MOLDADA UNIDIRECIONAL, BIAPOIADA TIPO LAJE PAINEL TRELIÇADO NERVURADO (COM ENCHIMENTO EM EPS), PARA PISO, ALTURA TOTAL DA LAJE "LT" = 16 CM (PAINEL+ENCHIMENTO+CAPA) = (3+9+4). AF_08/2025</t>
  </si>
  <si>
    <t xml:space="preserve">LAJE PRÉ-MOLDADA UNIDIRECIONAL, BIAPOIADA TIPO LAJE PAINEL TRELIÇADO NERVURADO (COM ENCHIMENTO EM EPS), PARA PISO, ALTURA TOTAL DA LAJE "LT" = 20 CM (PAINEL+ENCHIMENTO+CAPA) = (3+13+4). AF_08/2025</t>
  </si>
  <si>
    <t xml:space="preserve">LAJE PRÉ-MOLDADA UNIDIRECIONAL, BIAPOIADA TIPO LAJE PAINEL TRELIÇADO NERVURADO (COM ENCHIMENTO EM EPS), PARA PISO, ALTURA TOTAL DA LAJE "LT" = 25 CM (PAINEL+ENCHIMENTO+CAPA) = (3+17+5). AF_08/2025</t>
  </si>
  <si>
    <t xml:space="preserve">LAJE PRÉ-MOLDADA UNIDIRECIONAL, BIAPOIADA TIPO LAJE PAINEL TRELIÇADO NERVURADO (COM ENCHIMENTO EM EPS), PARA PISO, ALTURA TOTAL DA LAJE "LT" = 30 CM (PAINEL+ENCHIMENTO+CAPA) = (3+22+5). AF_08/2025</t>
  </si>
  <si>
    <t xml:space="preserve">LAJE PRÉ-MOLDADA UNIDIRECIONAL, BIAPOIADA, PARA FORRO, ENCHIMENTO EM CERÂMICA, VIGOTA CONVENCIONAL, ALTURA TOTAL DA LAJE "LT" = 12 CM (ENCHIMENTO+CAPA) = (8+4). AF_08/2025</t>
  </si>
  <si>
    <t xml:space="preserve">LAJE PRÉ-MOLDADA UNIDIRECIONAL, BIAPOIADA, PARA FORRO, ENCHIMENTO EM CERÂMICA, VIGOTA TRELIÇADA, ALTURA TOTAL DA LAJE "LT" = 12 CM (ENCHIMENTO+CAPA) = (8+4). AF_08/2025</t>
  </si>
  <si>
    <t xml:space="preserve">LAJE PRÉ-MOLDADA UNIDIRECIONAL, BIAPOIADA, PARA FORRO, ENCHIMENTO EM EPS, VIGOTA TRELIÇADA, ALTURA TOTAL DA LAJE "LT" = 12 CM (ENCHIMENTO+CAPA) = (8+4). AF_08/2025</t>
  </si>
  <si>
    <t xml:space="preserve">LAJE PRÉ-MOLDADA UNIDIRECIONAL, BIAPOIADA, PARA PISO, ENCHIMENTO EM CERÂMICA, VIGOTA CONVENCIONAL, ALTURA TOTAL DA LAJE "LT" = 12 CM (ENCHIMENTO+CAPA) = (8+4). AF_08/2025</t>
  </si>
  <si>
    <t xml:space="preserve">LAJE PRÉ-MOLDADA UNIDIRECIONAL, BIAPOIADA, PARA PISO, ENCHIMENTO EM CERÂMICA, VIGOTA TRELIÇADA, ALTURA TOTAL DA LAJE "LT" = 12 CM (ENCHIMENTO+CAPA) = (8+4). AF_08/2025</t>
  </si>
  <si>
    <t xml:space="preserve">LAJE PRÉ-MOLDADA UNIDIRECIONAL, BIAPOIADA, PARA PISO, ENCHIMENTO EM CERÂMICA, VIGOTA TRELIÇADA, ALTURA TOTAL DA LAJE "LT" = 16 CM (ENCHIMENTO+CAPA) = (12+4). AF_08/2025</t>
  </si>
  <si>
    <t xml:space="preserve">LAJE PRÉ-MOLDADA UNIDIRECIONAL, BIAPOIADA, PARA PISO, ENCHIMENTO EM CERÂMICA, VIGOTA TRELIÇADA, ALTURA TOTAL DA LAJE "LT" = 20 CM (ENCHIMENTO+CAPA) = (16+4). AF_08/2025</t>
  </si>
  <si>
    <t xml:space="preserve">LAJE PRÉ-MOLDADA UNIDIRECIONAL, BIAPOIADA, PARA PISO, ENCHIMENTO EM CERÂMICA, VIGOTA TRELIÇADA, ALTURA TOTAL DA LAJE "LT" = 25 CM (ENCHIMENTO+CAPA) = (20+5). AF_08/2025</t>
  </si>
  <si>
    <t xml:space="preserve">LAJE PRÉ-MOLDADA UNIDIRECIONAL, BIAPOIADA, PARA PISO, ENCHIMENTO EM CERÂMICA, VIGOTA TRELIÇADA, ALTURA TOTAL DA LAJE "LT" = 30 CM (ENCHIMENTO+CAPA) = (25+5). AF_08/2025</t>
  </si>
  <si>
    <t xml:space="preserve">LAJE PRÉ-MOLDADA UNIDIRECIONAL, BIAPOIADA, PARA PISO, ENCHIMENTO EM EPS, VIGOTA TRELIÇADA, ALTURA TOTAL DA LAJE "LT" = 12 CM (ENCHIMENTO+CAPA) = (8+4). AF_08/2025</t>
  </si>
  <si>
    <t xml:space="preserve">LAJE PRÉ-MOLDADA UNIDIRECIONAL, BIAPOIADA, PARA PISO, ENCHIMENTO EM EPS, VIGOTA TRELIÇADA, ALTURA TOTAL DA LAJE "LT" = 16 CM (ENCHIMENTO+CAPA) = (12+4). AF_08/2025</t>
  </si>
  <si>
    <t xml:space="preserve">LAJE PRÉ-MOLDADA UNIDIRECIONAL, BIAPOIADA, PARA PISO, ENCHIMENTO EM EPS, VIGOTA TRELIÇADA, ALTURA TOTAL DA LAJE "LT" = 20 CM (ENCHIMENTO+CAPA) = (16+4). AF_08/2025</t>
  </si>
  <si>
    <t xml:space="preserve">LAJE PRÉ-MOLDADA UNIDIRECIONAL, BIAPOIADA, PARA PISO, ENCHIMENTO EM EPS, VIGOTA TRELIÇADA, ALTURA TOTAL DA LAJE "LT" = 25 CM (ENCHIMENTO+CAPA) = (20+5). AF_08/2025</t>
  </si>
  <si>
    <t xml:space="preserve">LAJE PRÉ-MOLDADA UNIDIRECIONAL, BIAPOIADA, PARA PISO, ENCHIMENTO EM EPS, VIGOTA TRELIÇADA, ALTURA TOTAL DA LAJE "LT" = 30 CM (ENCHIMENTO+CAPA) = (25+5). AF_08/2025</t>
  </si>
  <si>
    <t xml:space="preserve">LASTRO COM MATERIAL GRANULAR (AREIA MÉDIA), APLICADO EM PISOS OU LAJES SOBRE SOLO, ESPESSURA DE *10 CM*. AF_01/2024</t>
  </si>
  <si>
    <t xml:space="preserve">LASTRO COM MATERIAL GRANULAR (PEDRA BRITADA N.1 E PEDRA BRITADA N.2), APLICADO EM PISOS OU LAJES SOBRE SOLO, ESPESSURA DE *10 CM*. AF_01/2024</t>
  </si>
  <si>
    <t xml:space="preserve">LASTRO COM MATERIAL GRANULAR (PEDRA BRITADA N.2), APLICADO EM PISOS OU LAJES SOBRE SOLO, ESPESSURA DE *10 CM*. AF_01/2024</t>
  </si>
  <si>
    <t xml:space="preserve">LASTRO COM MATERIAL GRANULAR (PEDRA BRITADA N.3), APLICADO EM PISOS OU LAJES SOBRE SOLO, ESPESSURA DE *10 CM*. AF_01/2024</t>
  </si>
  <si>
    <t xml:space="preserve">LASTRO COM MATERIAL GRANULAR, APLICADO EM BLOCOS DE COROAMENTO, ESPESSURA DE *10 CM*. AF_01/2024</t>
  </si>
  <si>
    <t xml:space="preserve">LASTRO COM MATERIAL GRANULAR, APLICADO EM PISOS OU LAJES SOBRE SOLO, ESPESSURA DE *5 CM*. AF_01/2024</t>
  </si>
  <si>
    <t xml:space="preserve">LASTRO COM MATERIAL GRANULAR, APLICAÇÃO EM BLOCOS DE COROAMENTO, ESPESSURA DE *5 CM*. AF_01/2024</t>
  </si>
  <si>
    <t xml:space="preserve">LASTRO DE CONCRETO MAGRO, APLICADO EM BLOCOS DE COROAMENTO OU SAPATAS, ESPESSURA DE 3 CM. AF_01/2024</t>
  </si>
  <si>
    <t xml:space="preserve">LASTRO DE CONCRETO MAGRO, APLICADO EM BLOCOS DE COROAMENTO OU SAPATAS, ESPESSURA DE 5 CM. AF_01/2024</t>
  </si>
  <si>
    <t xml:space="preserve">LASTRO DE CONCRETO MAGRO, APLICADO EM BLOCOS DE COROAMENTO OU SAPATAS. AF_01/2024</t>
  </si>
  <si>
    <t xml:space="preserve">LASTRO DE CONCRETO MAGRO, APLICADO EM PISOS, LAJES SOBRE SOLO OU RADIERS, ESPESSURA DE 3 CM. AF_01/2024</t>
  </si>
  <si>
    <t xml:space="preserve">LASTRO DE CONCRETO MAGRO, APLICADO EM PISOS, LAJES SOBRE SOLO OU RADIERS, ESPESSURA DE 5 CM. AF_01/2024</t>
  </si>
  <si>
    <t xml:space="preserve">LASTRO DE CONCRETO MAGRO, APLICADO EM PISOS, LAJES SOBRE SOLO OU RADIERS. AF_01/2024</t>
  </si>
  <si>
    <t xml:space="preserve">ADAPTADOR, POLIPROPILENO, PARA TUBOS EM PEAD, 20 MM X 1/2", PARA LIGAÇÃO PREDIAL DE ÁGUA. AF_06/2022</t>
  </si>
  <si>
    <t xml:space="preserve">ADAPTADOR, POLIPROPILENO, PARA TUBOS EM PEAD, 20 MM X 3/4", PARA LIGAÇÃO PREDIAL DE ÁGUA. AF_06/2022</t>
  </si>
  <si>
    <t xml:space="preserve">ADAPTADOR, POLIPROPILENO, PARA TUBOS EM PEAD, 32 MM X 1", PARA LIGAÇÃO PREDIAL DE ÁGUA. AF_06/2022</t>
  </si>
  <si>
    <t xml:space="preserve">ADAPTADOR, PVC, CURTO COM BOLSA E ROSCA, 20 MM X 1/2", PARA LIGAÇÃO PREDIAL DE ÁGUA. AF_06/2022</t>
  </si>
  <si>
    <t xml:space="preserve">ADAPTADOR, PVC, CURTO COM BOLSA E ROSCA, 32 MM X 1", PARA LIGAÇÃO PREDIAL DE ÁGUA. AF_06/2022</t>
  </si>
  <si>
    <t xml:space="preserve">CAP, PVC OCRE, JUNTA ELÁSTICA, DN 150 MM, PARA COLETOR PREDIAL DE ESGOTO. AF_06/2022</t>
  </si>
  <si>
    <t xml:space="preserve">COLAR DE TOMADA, POLIPROPILENO, COM PARAFUSOS, 63 MM X 1/2", PARA LIGAÇÃO PREDIAL DE ÁGUA. AF_06/2022</t>
  </si>
  <si>
    <t xml:space="preserve">COLAR DE TOMADA, POLIPROPILENO, COM PARAFUSOS, 63 MM X 3/4", PARA LIGAÇÃO PREDIAL DE ÁGUA. AF_06/2022</t>
  </si>
  <si>
    <t xml:space="preserve">COLAR DE TOMADA, PVC, COM TRAVAS, DE 110 MM X 1/2" OU 110 MM X 3/4", PARA LIGAÇÃO PREDIAL DE ÁGUA. AF_06/2022</t>
  </si>
  <si>
    <t xml:space="preserve">COLAR DE TOMADA, PVC, COM TRAVAS, DE 60 MM X 1/2" OU 60 MM X 3/4", PARA LIGAÇÃO PREDIAL DE ÁGUA. AF_06/2022</t>
  </si>
  <si>
    <t xml:space="preserve">COLAR DE TOMADA, PVC, COM TRAVAS, DE 75 MM X 1/2" OU 75 MM X 3/4", PARA LIGAÇÃO PREDIAL DE ÁGUA. AF_06/2022</t>
  </si>
  <si>
    <t xml:space="preserve">COLAR DE TOMADA, PVC, COM TRAVAS, DE 85 MM X 1/2" OU 85 MM X 3/4", PARA LIGAÇÃO PREDIAL DE ÁGUA. AF_06/2022</t>
  </si>
  <si>
    <t xml:space="preserve">COTOVELO/JOELHO 90°, POLIPROPILENO, PARA TUBOS EM PEAD, 20 X 20 MM, PARA LIGAÇÃO PREDIAL DE ÁGUA. AF_06/2022</t>
  </si>
  <si>
    <t xml:space="preserve">COTOVELO/JOELHO 90°, POLIPROPILENO, PARA TUBOS EM PEAD, 32 X 32 MM, PARA LIGAÇÃO PREDIAL DE ÁGUA. AF_06/2022</t>
  </si>
  <si>
    <t xml:space="preserve">COTOVELO/JOELHO COM ADAPTADOR, POLIPROPILENO, PARA TUBOS EM PEAD, 20 MM X 1/2", PARA LIGAÇÃO PREDIAL DE ÁGUA. AF_06/2022</t>
  </si>
  <si>
    <t xml:space="preserve">COTOVELO/JOELHO COM ADAPTADOR, POLIPROPILENO, PARA TUBOS EM PEAD, 20 MM X 3/4", PARA LIGAÇÃO PREDIAL DE ÁGUA. AF_06/2022</t>
  </si>
  <si>
    <t xml:space="preserve">COTOVELO/JOELHO COM ADAPTADOR, POLIPROPILENO, PARA TUBOS EM PEAD, 32 MM X 1", PARA LIGAÇÃO PREDIAL DE ÁGUA. AF_06/2022</t>
  </si>
  <si>
    <t xml:space="preserve">CURVA LONGA, 45 GRAUS, PVC OCRE, JUNTA ELÁSTICA, DN 100 MM, PARA COLETOR PREDIAL DE ESGOTO. AF_06/2022</t>
  </si>
  <si>
    <t xml:space="preserve">CURVA LONGA, 45 GRAUS, PVC OCRE, JUNTA ELÁSTICA, DN 150 MM, PARA COLETOR PREDIAL DE ESGOTO. AF_06/2022</t>
  </si>
  <si>
    <t xml:space="preserve">CURVA LONGA, 90 GRAUS, PVC OCRE, JUNTA ELÁSTICA, DN 100 MM, PARA COLETOR PREDIAL DE ESGOTO. AF_06/2022</t>
  </si>
  <si>
    <t xml:space="preserve">CURVA LONGA, 90 GRAUS, PVC OCRE, JUNTA ELÁSTICA, DN 150 MM, PARA COLETOR PREDIAL DE ESGOTO. AF_06/2022</t>
  </si>
  <si>
    <t xml:space="preserve">LUVA, PVC, ROSCÁVEL, 1", PARA LIGAÇÃO PREDIAL DE ÁGUA. AF_06/2022</t>
  </si>
  <si>
    <t xml:space="preserve">LUVA, PVC, ROSCÁVEL, 1/2", PARA LIGAÇÃO PREDIAL DE ÁGUA. AF_06/2022</t>
  </si>
  <si>
    <t xml:space="preserve">PLUG, PVC OCRE, JUNTA ELÁSTICA, DN 100 MM, PARA COLETOR PREDIAL DE ESGOTO. AF_06/2022</t>
  </si>
  <si>
    <t xml:space="preserve">PLUG, PVC OCRE, JUNTA ELÁSTICA, DN 150 MM, PARA COLETOR PREDIAL DE ESGOTO. AF_06/2022</t>
  </si>
  <si>
    <t xml:space="preserve">REGISTRO ESFERA, PVC, COM ROSCA, 1/2", PARA LIGAÇÃO PREDIAL DE ÁGUA. AF_06/2022</t>
  </si>
  <si>
    <t xml:space="preserve">REGISTRO ESFERA, PVC, DE PASSEIO, PARA POLIETILENO, 20 MM, PARA LIGAÇÃO PREDIAL DE ÁGUA. AF_06/2022</t>
  </si>
  <si>
    <t xml:space="preserve">SELIM, PVC OCRE, COM TRAVA, DN 125 X 100 MM OU 150 X 100 MM, PARA COLETOR PREDIAL DE ESGOTO. AF_06/2022</t>
  </si>
  <si>
    <t xml:space="preserve">TUBO, PEAD, PE-80, DE = 20 MM X 2,3 MM, PARA LIGAÇÃO PREDIAL DE ÁGUA. AF_06/2022</t>
  </si>
  <si>
    <t xml:space="preserve">TUBO, PEAD, PE-80, DE = 32 MM X 3,0 MM, PARA LIGAÇÃO PREDIAL DE ÁGUA. AF_06/2022</t>
  </si>
  <si>
    <t xml:space="preserve">TUBO, PVC OCRE, JUNTA ELÁSTICA, DN 100 MM, PARA COLETOR PREDIAL DE ESGOTO. AF_06/2022</t>
  </si>
  <si>
    <t xml:space="preserve">TUBO, PVC OCRE, JUNTA ELÁSTICA, DN 150 MM, PARA COLETOR PREDIAL DE ESGOTO. AF_06/2022</t>
  </si>
  <si>
    <t xml:space="preserve">TÊ DE SERVIÇO INTEGRADO, POLIPROPILENO, PARA TUBOS EM PEAD, 63 MM X 20 MM, PARA LIGAÇÃO PREDIAL DE ÁGUA. AF_06/2022</t>
  </si>
  <si>
    <t xml:space="preserve">TÊ, PVC OCRE, JUNTA ELÁSTICA, DN 200 MM, PARA COLETOR PREDIAL DE ESGOTO. AF_06/2022</t>
  </si>
  <si>
    <t xml:space="preserve">UNIÃO, POLIPROPILENO, PARA TUBOS EM PEAD, 20 MM, PARA LIGAÇÃO PREDIAL DE ÁGUA. AF_06/2022</t>
  </si>
  <si>
    <t xml:space="preserve">UNIÃO, POLIPROPILENO, PARA TUBOS EM PEAD, 32 MM, PARA LIGAÇÃO PREDIAL DE ÁGUA. AF_06/2022</t>
  </si>
  <si>
    <t xml:space="preserve">LIMPEZA DE BACIA SANITÁRIA, BIDÊ OU MICTÓRIO EM LOUÇA, INCLUSIVE METAIS CORRESPONDENTES. AF_10/2025_PS</t>
  </si>
  <si>
    <t xml:space="preserve">LIMPEZA DE BANCADA COM PLACA DE ROCHA (MÁRMORE OU GRANITO). AF_10/2025_PS</t>
  </si>
  <si>
    <t xml:space="preserve">LIMPEZA DE BANCADA COM PLACA DE ROCHA E CUBA DE LOUÇA, INCLUSIVE METAIS CORRESPONDENTES. AF_10/2025_PS</t>
  </si>
  <si>
    <t xml:space="preserve">LIMPEZA DE BANCADA DE PIA COM PLACA DE ROCHA E CUBA DE INOX, INCLUSIVE METAIS CORRESPONDENTES. AF_10/2025_PS</t>
  </si>
  <si>
    <t xml:space="preserve">LIMPEZA DE CONTRAPISO COM VASSOURA A SECO. AF_10/2025</t>
  </si>
  <si>
    <t xml:space="preserve">LIMPEZA DE FORRO REMOVÍVEL COM PANO ÚMIDO. AF_10/2025_PS</t>
  </si>
  <si>
    <t xml:space="preserve">LIMPEZA DE GRADIL. AF_10/2025_PS</t>
  </si>
  <si>
    <t xml:space="preserve">LIMPEZA DE JANELA DE VIDRO COM CAIXILHO EM AÇO/ALUMÍNIO/PVC. AF_10/2025_PS</t>
  </si>
  <si>
    <t xml:space="preserve">LIMPEZA DE JANELA INTEIRAMENTE DE VIDRO. AF_10/2025_PS</t>
  </si>
  <si>
    <t xml:space="preserve">LIMPEZA DE PISO CERÂMICO OU COM PEDRAS RÚSTICAS UTILIZANDO ÁCIDO MURIÁTICO. AF_10/2025_PS</t>
  </si>
  <si>
    <t xml:space="preserve">LIMPEZA DE PISO CERÂMICO OU PORCELANATO COM PANO ÚMIDO. AF_10/2025_PS</t>
  </si>
  <si>
    <t xml:space="preserve">LIMPEZA DE PISO CERÂMICO OU PORCELANATO COM VASSOURA A SECO. AF_10/2025</t>
  </si>
  <si>
    <t xml:space="preserve">LIMPEZA DE PISO CERÂMICO/ PORCELANATO/ MÁRMORE/ GRANITO UTILIZANDO DETERGENTE NEUTRO E ESCOVAÇÃO MANUAL. AF_10/2025_PS</t>
  </si>
  <si>
    <t xml:space="preserve">LIMPEZA DE PISO DE LADRILHO HIDRÁULICO COM PANO ÚMIDO. AF_10/2025_PS</t>
  </si>
  <si>
    <t xml:space="preserve">LIMPEZA DE PISO VINÍLICO COM VASSOURA E PANO ÚMIDO. AF_10/2025_PS</t>
  </si>
  <si>
    <t xml:space="preserve">LIMPEZA DE PORTA DE MADEIRA. AF_10/2025_PS</t>
  </si>
  <si>
    <t xml:space="preserve">LIMPEZA DE PORTA DE VIDRO COM CAIXILHO EM AÇO/ ALUMÍNIO/ PVC. AF_10/2025_PS</t>
  </si>
  <si>
    <t xml:space="preserve">LIMPEZA DE PORTA EM AÇO/ALUMÍNIO. AF_10/2025_PS</t>
  </si>
  <si>
    <t xml:space="preserve">LIMPEZA DE PORTA INTEIRAMENTE DE VIDRO. AF_10/2025_PS</t>
  </si>
  <si>
    <t xml:space="preserve">LIMPEZA DE REVESTIMENTO CERÂMICO EM PAREDE COM PANO ÚMIDO. AF_10/2025_PS</t>
  </si>
  <si>
    <t xml:space="preserve">LIMPEZA DE REVESTIMENTO CERÂMICO/ MÁRMORE/ GRANITO EM PAREDE UTILIZANDO DETERGENTE NEUTRO E ESCOVAÇÃO MANUAL. AF_10/2025_PS</t>
  </si>
  <si>
    <t xml:space="preserve">LIMPEZA DE RODAS DE CAMINHÕES COM JATO DE ALTA PRESSÃO, POR EIXO. AF_10/2025</t>
  </si>
  <si>
    <t xml:space="preserve">LIMPEZA DE RUA COM CAMINHÃO PIPA. AF_10/2025</t>
  </si>
  <si>
    <t xml:space="preserve">LIMPEZA DE RUA COM JATO DE ALTA PRESSÃO. AF_10/2025</t>
  </si>
  <si>
    <t xml:space="preserve">LIMPEZA DE SUPERFÍCIE PISO OU PAREDE COM JATO DE ALTA PRESSÃO. AF_10/2025</t>
  </si>
  <si>
    <t xml:space="preserve">LIMPEZA DE TANQUE OU LAVATÓRIO DE LOUÇA ISOLADO, INCLUSIVE METAIS CORRESPONDENTES. AF_10/2025_PS</t>
  </si>
  <si>
    <t xml:space="preserve">RETIRADA DE SALVA PISO DO CHÃO. AF_10/2025</t>
  </si>
  <si>
    <t xml:space="preserve">AJUDANTE DE ARMADOR COM ENCARGOS COMPLEMENTARES</t>
  </si>
  <si>
    <t xml:space="preserve">MES</t>
  </si>
  <si>
    <t xml:space="preserve">AJUDANTE DE CARPINTEIRO COM ENCARGOS COMPLEMENTARES</t>
  </si>
  <si>
    <t xml:space="preserve">AJUDANTE DE ELETRICISTA COM ENCARGOS COMPLEMENTARES</t>
  </si>
  <si>
    <t xml:space="preserve">AJUDANTE DE ESTRUTURA METÁLICA COM ENCARGOS COMPLEMENTARES</t>
  </si>
  <si>
    <t xml:space="preserve">AJUDANTE DE ESTRUTURAS METÁLICAS COM ENCARGOS COMPLEMENTARES</t>
  </si>
  <si>
    <t xml:space="preserve">AJUDANTE DE OPERAÇÃO EM GERAL COM ENCARGOS COMPLEMENTARES</t>
  </si>
  <si>
    <t xml:space="preserve">AJUDANTE DE PEDREIRO COM ENCARGOS COMPLEMENTARES</t>
  </si>
  <si>
    <t xml:space="preserve">AJUDANTE DE PINTOR COM ENCARGOS COMPLEMENTARES</t>
  </si>
  <si>
    <t xml:space="preserve">AJUDANTE DE SERRALHEIRO COM ENCARGOS COMPLEMENTARES</t>
  </si>
  <si>
    <t xml:space="preserve">AJUDANTE ESPECIALIZADO COM ENCARGOS COMPLEMENTARES</t>
  </si>
  <si>
    <t xml:space="preserve">ALMOXARIFE COM ENCARGOS COMPLEMENTARES</t>
  </si>
  <si>
    <t xml:space="preserve">APONTADOR OU APROPRIADOR COM ENCARGOS COMPLEMENTARES</t>
  </si>
  <si>
    <t xml:space="preserve">ARMADOR COM ENCARGOS COMPLEMENTARES</t>
  </si>
  <si>
    <t xml:space="preserve">ARQUITETO DE OBRA JUNIOR COM ENCARGOS COMPLEMENTARES</t>
  </si>
  <si>
    <t xml:space="preserve">ARQUITETO DE OBRA PLENO COM ENCARGOS COMPLEMENTARES</t>
  </si>
  <si>
    <t xml:space="preserve">ARQUITETO DE OBRA SENIOR COM ENCARGOS COMPLEMENTARES</t>
  </si>
  <si>
    <t xml:space="preserve">ARQUITETO JUNIOR COM ENCARGOS COMPLEMENTARES</t>
  </si>
  <si>
    <t xml:space="preserve">ARQUITETO PLENO COM ENCARGOS COMPLEMENTARES</t>
  </si>
  <si>
    <t xml:space="preserve">ARQUITETO SENIOR COM ENCARGOS COMPLEMENTARES</t>
  </si>
  <si>
    <t xml:space="preserve">ASSENTADOR DE MANILHAS COM ENCARGOS COMPLEMENTARES</t>
  </si>
  <si>
    <t xml:space="preserve">ASSENTADOR DE TUBOS COM ENCARGOS COMPLEMENTARES</t>
  </si>
  <si>
    <t xml:space="preserve">AUXILIAR DE AZULEJISTA COM ENCARGOS COMPLEMENTARES</t>
  </si>
  <si>
    <t xml:space="preserve">AUXILIAR DE ELETRICISTA COM ENCARGOS COMPLEMENTARES</t>
  </si>
  <si>
    <t xml:space="preserve">AUXILIAR DE ENCANADOR OU BOMBEIRO HIDRÁULICO COM ENCARGOS COMPLEMENTARES</t>
  </si>
  <si>
    <t xml:space="preserve">AUXILIAR DE ESCRITORIO COM ENCARGOS COMPLEMENTARES</t>
  </si>
  <si>
    <t xml:space="preserve">AUXILIAR DE LABORATORISTA DE SOLOS E DE CONCRETO COM ENCARGOS COMPLEMENTARES</t>
  </si>
  <si>
    <t xml:space="preserve">AUXILIAR DE LABORATÓRIO COM ENCARGOS COMPLEMENTARES</t>
  </si>
  <si>
    <t xml:space="preserve">AUXILIAR DE MECÂNICO COM ENCARGOS COMPLEMENTARES</t>
  </si>
  <si>
    <t xml:space="preserve">AUXILIAR DE PEDREIRO COM ENCARGOS COMPLEMENTARES</t>
  </si>
  <si>
    <t xml:space="preserve">AUXILIAR DE SERRALHEIRO COM ENCARGOS COMPLEMENTARES</t>
  </si>
  <si>
    <t xml:space="preserve">AUXILIAR DE SERVIÇOS GERAIS COM ENCARGOS COMPLEMENTARES</t>
  </si>
  <si>
    <t xml:space="preserve">AUXILIAR DE TOPÓGRAFO COM ENCARGOS COMPLEMENTARES</t>
  </si>
  <si>
    <t xml:space="preserve">AUXILIAR TÉCNICO / ASSISTENTE DE ENGENHARIA COM ENCARGOS COMPLEMENTARES</t>
  </si>
  <si>
    <t xml:space="preserve">AUXILIAR TÉCNICO DE ENGENHARIA COM ENCARGOS COMPLEMENTARES</t>
  </si>
  <si>
    <t xml:space="preserve">AZULEJISTA OU LADRILHEIRO COM ENCARGOS COMPLEMENTARES</t>
  </si>
  <si>
    <t xml:space="preserve">BLASTER, DINAMITADOR OU CABO DE FOGO COM ENCARGOS COMPLEMENTARES</t>
  </si>
  <si>
    <t xml:space="preserve">BLASTER, DINAMITADOR OU CABO DE FORÇA COM ENCARGOS COMPLEMENTARES</t>
  </si>
  <si>
    <t xml:space="preserve">CALCETEIRO COM ENCARGOS COMPLEMENTARES</t>
  </si>
  <si>
    <t xml:space="preserve">CARPINTEIRO AUXILIAR COM ENCARGOS COMPLEMENTARES</t>
  </si>
  <si>
    <t xml:space="preserve">CARPINTEIRO DE ESQUADRIAS COM ENCARGOS COMPLEMENTARES</t>
  </si>
  <si>
    <t xml:space="preserve">CARPINTEIRO DE FORMAS COM ENCARGOS COMPLEMENTARES</t>
  </si>
  <si>
    <t xml:space="preserve">CAVOUQUEIRO OU OPERADOR DE PERFURATRIZ COM ENCARGOS COMPLEMENTARES</t>
  </si>
  <si>
    <t xml:space="preserve">CAVOUQUEIRO OU OPERADOR PERFURATRIZ/ROMPEDOR COM ENCARGOS COMPLEMENTARES</t>
  </si>
  <si>
    <t xml:space="preserve">CURSO DE CAPACITAÇÃO PARA AJUDANTE DE ARMADOR (ENCARGOS COMPLEMENTARES) - HORISTA</t>
  </si>
  <si>
    <t xml:space="preserve">CURSO DE CAPACITAÇÃO PARA AJUDANTE DE ARMADOR (ENCARGOS COMPLEMENTARES) - MENSALISTA</t>
  </si>
  <si>
    <t xml:space="preserve">CURSO DE CAPACITAÇÃO PARA AJUDANTE DE CARPINTEIRO (ENCARGOS COMPLEMENTARES) - HORISTA</t>
  </si>
  <si>
    <t xml:space="preserve">CURSO DE CAPACITAÇÃO PARA AJUDANTE DE ELETRICISTA (ENCARGOS COMPLEMENTARES) - MENSALISTA</t>
  </si>
  <si>
    <t xml:space="preserve">CURSO DE CAPACITAÇÃO PARA AJUDANTE DE ESTRUTURA METÁLICA (ENCARGOS COMPLEMENTARES) - HORISTA</t>
  </si>
  <si>
    <t xml:space="preserve">CURSO DE CAPACITAÇÃO PARA AJUDANTE DE ESTRUTURAS METÁLICAS(ENCARGOS COMPLEMENTARES) - MENSALISTA</t>
  </si>
  <si>
    <t xml:space="preserve">CURSO DE CAPACITAÇÃO PARA AJUDANTE DE OPERAÇÃO EM GERAL (ENCARGOS COMPLEMENTARES) - HORISTA</t>
  </si>
  <si>
    <t xml:space="preserve">CURSO DE CAPACITAÇÃO PARA AJUDANTE DE OPERAÇÃO EM GERAL (ENCARGOS COMPLEMENTARES) - MENSALISTA</t>
  </si>
  <si>
    <t xml:space="preserve">CURSO DE CAPACITAÇÃO PARA AJUDANTE DE PEDREIRO (ENCARGOS COMPLEMENTARES) - HORISTA</t>
  </si>
  <si>
    <t xml:space="preserve">CURSO DE CAPACITAÇÃO PARA AJUDANTE DE PINTOR (ENCARGOS COMPLEMENTARES) - HORISTA</t>
  </si>
  <si>
    <t xml:space="preserve">CURSO DE CAPACITAÇÃO PARA AJUDANTE DE PINTOR (ENCARGOS COMPLEMENTARES) - MENSALISTA</t>
  </si>
  <si>
    <t xml:space="preserve">CURSO DE CAPACITAÇÃO PARA AJUDANTE DE SERRALHEIRO (ENCARGOS COMPLEMENTARES) - MENSALISTA</t>
  </si>
  <si>
    <t xml:space="preserve">CURSO DE CAPACITAÇÃO PARA AJUDANTE ESPECIALIZADO (ENCARGOS COMPLEMENTARES) - HORISTA</t>
  </si>
  <si>
    <t xml:space="preserve">CURSO DE CAPACITAÇÃO PARA AJUDANTE ESPECIALIZADO (ENCARGOS COMPLEMENTARES) - MENSALISTA</t>
  </si>
  <si>
    <t xml:space="preserve">CURSO DE CAPACITAÇÃO PARA ALMOXARIFE (ENCARGOS COMPLEMENTARES) - HORISTA</t>
  </si>
  <si>
    <t xml:space="preserve">CURSO DE CAPACITAÇÃO PARA ALMOXARIFE (ENCARGOS COMPLEMENTARES) - MENSALISTA</t>
  </si>
  <si>
    <t xml:space="preserve">CURSO DE CAPACITAÇÃO PARA APONTADOR OU APROPRIADOR (ENCARGOS COMPLEMENTARES) - HORISTA</t>
  </si>
  <si>
    <t xml:space="preserve">CURSO DE CAPACITAÇÃO PARA APONTADOR OU APROPRIADOR (ENCARGOS COMPLEMENTARES) - MENSALISTA</t>
  </si>
  <si>
    <t xml:space="preserve">CURSO DE CAPACITAÇÃO PARA ARMADOR (ENCARGOS COMPLEMENTARES) - HORISTA</t>
  </si>
  <si>
    <t xml:space="preserve">CURSO DE CAPACITAÇÃO PARA ARMADOR (ENCARGOS COMPLEMENTARES) - MENSALISTA</t>
  </si>
  <si>
    <t xml:space="preserve">CURSO DE CAPACITAÇÃO PARA ARQUITETO DE OBRA JÚNIOR (ENCARGOS COMPLEMENTARES) - HORISTA</t>
  </si>
  <si>
    <t xml:space="preserve">CURSO DE CAPACITAÇÃO PARA ARQUITETO DE OBRA PLENO (ENCARGOS COMPLEMENTARES) - HORISTA</t>
  </si>
  <si>
    <t xml:space="preserve">CURSO DE CAPACITAÇÃO PARA ARQUITETO DE OBRA SÊNIOR (ENCARGOS COMPLEMENTARES) - HORISTA</t>
  </si>
  <si>
    <t xml:space="preserve">CURSO DE CAPACITAÇÃO PARA ARQUITETO JÚNIOR (ENCARGOS COMPLEMENTARES) - MENSALISTA</t>
  </si>
  <si>
    <t xml:space="preserve">CURSO DE CAPACITAÇÃO PARA ARQUITETO PLENO (ENCARGOS COMPLEMENTARES) - MENSALISTA</t>
  </si>
  <si>
    <t xml:space="preserve">CURSO DE CAPACITAÇÃO PARA ARQUITETO SÊNIOR (ENCARGOS COMPLEMENTARES) - MENSALISTA</t>
  </si>
  <si>
    <t xml:space="preserve">CURSO DE CAPACITAÇÃO PARA ASSENTADOR DE MANILHA (ENCARGOS COMPLEMENTARES) - MENSALISTA</t>
  </si>
  <si>
    <t xml:space="preserve">CURSO DE CAPACITAÇÃO PARA ASSENTADOR DE TUBOS (ENCARGOS COMPLEMENTARES) - HORISTA</t>
  </si>
  <si>
    <t xml:space="preserve">CURSO DE CAPACITAÇÃO PARA AUXILIAR DE AZULEJISTA (ENCARGOS COMPLEMENTARES) - HORISTA</t>
  </si>
  <si>
    <t xml:space="preserve">CURSO DE CAPACITAÇÃO PARA AUXILIAR DE AZULEJISTA (ENCARGOS COMPLEMENTARES) - MENSALISTA</t>
  </si>
  <si>
    <t xml:space="preserve">CURSO DE CAPACITAÇÃO PARA AUXILIAR DE ELETRICISTA (ENCARGOS COMPLEMENTARES) - HORISTA</t>
  </si>
  <si>
    <t xml:space="preserve">CURSO DE CAPACITAÇÃO PARA AUXILIAR DE ENCANADOR OU BOMBEIRO HIDRÁULICO (ENCARGOS COMPLEMENTARES) - HORISTA</t>
  </si>
  <si>
    <t xml:space="preserve">CURSO DE CAPACITAÇÃO PARA AUXILIAR DE ENCANADOR OU BOMBEIRO HIDRÁULICO (ENCARGOS COMPLEMENTARES) - MENSALISTA</t>
  </si>
  <si>
    <t xml:space="preserve">CURSO DE CAPACITAÇÃO PARA AUXILIAR DE ESCRITÓRIO (ENCARGOS COMPLEMENTARES) - HORISTA</t>
  </si>
  <si>
    <t xml:space="preserve">CURSO DE CAPACITAÇÃO PARA AUXILIAR DE ESCRITÓRIO (ENCARGOS COMPLEMENTARES) - MENSALISTA</t>
  </si>
  <si>
    <t xml:space="preserve">CURSO DE CAPACITAÇÃO PARA AUXILIAR DE LABORATORIO (ENCARGOS COMPLEMENTARES) - MENSALISTA</t>
  </si>
  <si>
    <t xml:space="preserve">CURSO DE CAPACITAÇÃO PARA AUXILIAR DE LABORATÓRIO (ENCARGOS COMPLEMENTARES) - HORISTA</t>
  </si>
  <si>
    <t xml:space="preserve">CURSO DE CAPACITAÇÃO PARA AUXILIAR DE MECANICO (ENCARGOS COMPLEMENTARES) - MENSALISTA</t>
  </si>
  <si>
    <t xml:space="preserve">CURSO DE CAPACITAÇÃO PARA AUXILIAR DE MECÂNICO (ENCARGOS COMPLEMENTARES) - HORISTA</t>
  </si>
  <si>
    <t xml:space="preserve">CURSO DE CAPACITAÇÃO PARA AUXILIAR DE PEDREIRO (ENCARGOS COMPLEMENTARES) - MENSALISTA</t>
  </si>
  <si>
    <t xml:space="preserve">CURSO DE CAPACITAÇÃO PARA AUXILIAR DE SERRALHEIRO (ENCARGOS COMPLEMENTARES) - HORISTA</t>
  </si>
  <si>
    <t xml:space="preserve">CURSO DE CAPACITAÇÃO PARA AUXILIAR DE SERVIÇOS GERAIS (ENCARGOS COMPLEMENTARES) - HORISTA</t>
  </si>
  <si>
    <t xml:space="preserve">CURSO DE CAPACITAÇÃO PARA AUXILIAR DE SERVIÇOS GERAIS (ENCARGOS COMPLEMENTARES) - MENSALISTA</t>
  </si>
  <si>
    <t xml:space="preserve">CURSO DE CAPACITAÇÃO PARA AUXILIAR DE TOPÓGRAFO (ENCARGOS COMPLEMENTARES) - HORISTA</t>
  </si>
  <si>
    <t xml:space="preserve">CURSO DE CAPACITAÇÃO PARA AUXILIAR DE TOPÓGRAFO (ENCARGOS COMPLEMENTARES) - MENSALISTA</t>
  </si>
  <si>
    <t xml:space="preserve">CURSO DE CAPACITAÇÃO PARA AUXILIAR TÉCNICO DE ENGENHARIA (ENCARGOS COMPLEMENTARES) - HORISTA</t>
  </si>
  <si>
    <t xml:space="preserve">CURSO DE CAPACITAÇÃO PARA AUXILIAR TÉCNICO DE ENGENHARIA (ENCARGOS COMPLEMENTARES) - MENSALISTA</t>
  </si>
  <si>
    <t xml:space="preserve">CURSO DE CAPACITAÇÃO PARA AZULEJISTA OU LADRILHEIRO (ENCARGOS COMPLEMENTARES) - HORISTA</t>
  </si>
  <si>
    <t xml:space="preserve">CURSO DE CAPACITAÇÃO PARA AZULEJISTA OU LADRILHEIRO (ENCARGOS COMPLEMENTARES) - MENSALISTA</t>
  </si>
  <si>
    <t xml:space="preserve">CURSO DE CAPACITAÇÃO PARA BLASTER, DINAMITADOR OU CABO DE FOGO (ENCARGOS COMPLEMENTARES) - HORISTA</t>
  </si>
  <si>
    <t xml:space="preserve">CURSO DE CAPACITAÇÃO PARA BLASTER, DINAMITADOR OU CABO DE FORÇA (ENCARGOS COMPLEMENTARES) - MENSALISTA</t>
  </si>
  <si>
    <t xml:space="preserve">CURSO DE CAPACITAÇÃO PARA CALCETEIRO (ENCARGOS COMPLEMENTARES) - HORISTA</t>
  </si>
  <si>
    <t xml:space="preserve">CURSO DE CAPACITAÇÃO PARA CALCETEIRO (ENCARGOS COMPLEMENTARES) - MENSALISTA</t>
  </si>
  <si>
    <t xml:space="preserve">CURSO DE CAPACITAÇÃO PARA CARPINTEIRO AUXILIAR (ENCARGOS COMPLEMENTARES) - MENSALISTA</t>
  </si>
  <si>
    <t xml:space="preserve">CURSO DE CAPACITAÇÃO PARA CARPINTEIRO DE ESQUADRIA (ENCARGOS COMPLEMENTARES) - HORISTA</t>
  </si>
  <si>
    <t xml:space="preserve">CURSO DE CAPACITAÇÃO PARA CARPINTEIRO DE ESQUADRIAS (ENCARGOS COMPLEMENTARES) - MENSALISTA</t>
  </si>
  <si>
    <t xml:space="preserve">CURSO DE CAPACITAÇÃO PARA CARPINTEIRO DE FORMAS (ENCARGOS COMPLEMENTARES) - MENSALISTA</t>
  </si>
  <si>
    <t xml:space="preserve">CURSO DE CAPACITAÇÃO PARA CARPINTEIRO DE FÔRMAS (ENCARGOS COMPLEMENTARES) - HORISTA</t>
  </si>
  <si>
    <t xml:space="preserve">CURSO DE CAPACITAÇÃO PARA CAVOUQUEIRO OU OPERADOR DE PERFURATRIZ (ENCARGOS COMPLEMENTARES) - MENSALISTA</t>
  </si>
  <si>
    <t xml:space="preserve">CURSO DE CAPACITAÇÃO PARA CAVOUQUEIRO OU OPERADOR PERFURATRIZ/ROMPEDOR (ENCARGOS COMPLEMENTARES) - HORISTA</t>
  </si>
  <si>
    <t xml:space="preserve">CURSO DE CAPACITAÇÃO PARA DESENHISTA PROJETISTA (ENCARGOS COMPLEMENTARES) - HORISTA</t>
  </si>
  <si>
    <t xml:space="preserve">CURSO DE CAPACITAÇÃO PARA DESENHISTA PROJETISTA (ENCARGOS COMPLEMENTARES) - MENSALISTA</t>
  </si>
  <si>
    <t xml:space="preserve">CURSO DE CAPACITAÇÃO PARA ELETRICISTA (ENCARGOS COMPLEMENTARES) - HORISTA</t>
  </si>
  <si>
    <t xml:space="preserve">CURSO DE CAPACITAÇÃO PARA ELETRICISTA (ENCARGOS COMPLEMENTARES) - MENSALISTA</t>
  </si>
  <si>
    <t xml:space="preserve">CURSO DE CAPACITAÇÃO PARA ELETROTÉCNICO (ENCARGOS COMPLEMENTARES) - HORISTA</t>
  </si>
  <si>
    <t xml:space="preserve">CURSO DE CAPACITAÇÃO PARA ELETROTÉCNICO (ENCARGOS COMPLEMENTARES) - MENSALISTA</t>
  </si>
  <si>
    <t xml:space="preserve">CURSO DE CAPACITAÇÃO PARA ENCANADOR OU BOMBEIRO HIDRÁULICO (ENCARGOS COMPLEMENTARES) - HORISTA</t>
  </si>
  <si>
    <t xml:space="preserve">CURSO DE CAPACITAÇÃO PARA ENCANADOR OU BOMBEIRO HIDRÁULICO (ENCARGOS COMPLEMENTARES) - MENSALISTA</t>
  </si>
  <si>
    <t xml:space="preserve">CURSO DE CAPACITAÇÃO PARA ENCARREGADO GERAL (ENCARGOS COMPLEMENTARES) - HORISTA</t>
  </si>
  <si>
    <t xml:space="preserve">CURSO DE CAPACITAÇÃO PARA ENCARREGADO GERAL DE OBRAS (ENCARGOS COMPLEMENTARES) - MENSALISTA</t>
  </si>
  <si>
    <t xml:space="preserve">CURSO DE CAPACITAÇÃO PARA ENGENHEIRO CIVIL DE OBRA JÚNIOR (ENCARGOS COMPLEMENTARES) - HORISTA</t>
  </si>
  <si>
    <t xml:space="preserve">CURSO DE CAPACITAÇÃO PARA ENGENHEIRO CIVIL DE OBRA JÚNIOR (ENCARGOS COMPLEMENTARES) - MENSALISTA</t>
  </si>
  <si>
    <t xml:space="preserve">CURSO DE CAPACITAÇÃO PARA ENGENHEIRO CIVIL DE OBRA PLENO (ENCARGOS COMPLEMENTARES) - HORISTA</t>
  </si>
  <si>
    <t xml:space="preserve">CURSO DE CAPACITAÇÃO PARA ENGENHEIRO CIVIL DE OBRA PLENO (ENCARGOS COMPLEMENTARES) - MENSALISTA</t>
  </si>
  <si>
    <t xml:space="preserve">CURSO DE CAPACITAÇÃO PARA ENGENHEIRO CIVIL DE OBRA SÊNIOR (ENCARGOS COMPLEMENTARES) - HORISTA</t>
  </si>
  <si>
    <t xml:space="preserve">CURSO DE CAPACITAÇÃO PARA ENGENHEIRO CIVIL DE OBRA SÊNIOR (ENCARGOS COMPLEMENTARES) - MENSALISTA</t>
  </si>
  <si>
    <t xml:space="preserve">CURSO DE CAPACITAÇÃO PARA GESSEIRO (ENCARGOS COMPLEMENTARES) - HORISTA</t>
  </si>
  <si>
    <t xml:space="preserve">CURSO DE CAPACITAÇÃO PARA GESSEIRO (ENCARGOS COMPLEMENTARES) - MENSALISTA</t>
  </si>
  <si>
    <t xml:space="preserve">CURSO DE CAPACITAÇÃO PARA IMPERMEABILIZADOR (ENCARGOS COMPLEMENTARES) - HORISTA</t>
  </si>
  <si>
    <t xml:space="preserve">CURSO DE CAPACITAÇÃO PARA IMPERMEABILIZADOR (ENCARGOS COMPLEMENTARES) - MENSALISTA</t>
  </si>
  <si>
    <t xml:space="preserve">CURSO DE CAPACITAÇÃO PARA INSTALADOR DE TUBULAÇÕES (ENCARGOS COMPLEMENTARES) - MENSALISTA</t>
  </si>
  <si>
    <t xml:space="preserve">CURSO DE CAPACITAÇÃO PARA JARDINEIRO (ENCARGOS COMPLEMENTARES) - HORISTA</t>
  </si>
  <si>
    <t xml:space="preserve">CURSO DE CAPACITAÇÃO PARA JARDINEIRO (ENCARGOS COMPLEMENTARES) - MENSALISTA</t>
  </si>
  <si>
    <t xml:space="preserve">CURSO DE CAPACITAÇÃO PARA MARCENEIRO (ENCARGOS COMPLEMENTARES) - HORISTA</t>
  </si>
  <si>
    <t xml:space="preserve">CURSO DE CAPACITAÇÃO PARA MARCENEIRO (ENCARGOS COMPLEMENTARES) - MENSALISTA</t>
  </si>
  <si>
    <t xml:space="preserve">CURSO DE CAPACITAÇÃO PARA MARMORISTA / GRANITEIRO (ENCARGOS COMPLEMENTARES) - MENSALISTA</t>
  </si>
  <si>
    <t xml:space="preserve">CURSO DE CAPACITAÇÃO PARA MARMORISTA/GRANITEIRO (ENCARGOS COMPLEMENTARES) - HORISTA</t>
  </si>
  <si>
    <t xml:space="preserve">CURSO DE CAPACITAÇÃO PARA MAÇARIQUEIRO (ENCARGOS COMPLEMENTARES) - HORISTA</t>
  </si>
  <si>
    <t xml:space="preserve">CURSO DE CAPACITAÇÃO PARA MAÇARIQUEIRO (ENCARGOS COMPLEMENTARES) - MENSALISTA</t>
  </si>
  <si>
    <t xml:space="preserve">CURSO DE CAPACITAÇÃO PARA MECÂNICO DE EQUIPAMENTOS PESADOS (ENCARGOS COMPLEMENTARES) - HORISTA</t>
  </si>
  <si>
    <t xml:space="preserve">CURSO DE CAPACITAÇÃO PARA MECÂNICO DE EQUIPAMENTOS PESADOS (ENCARGOS COMPLEMENTARES) - MENSALISTA</t>
  </si>
  <si>
    <t xml:space="preserve">CURSO DE CAPACITAÇÃO PARA MECÂNICO DE REFRIGERAÇÃO (ENCARGOS COMPLEMENTARES) - HORISTA</t>
  </si>
  <si>
    <t xml:space="preserve">CURSO DE CAPACITAÇÃO PARA MECÂNICO DE REFRIGERAÇÃO (ENCARGOS COMPLEMENTARES) - MENSALISTA</t>
  </si>
  <si>
    <t xml:space="preserve">CURSO DE CAPACITAÇÃO PARA MESTRE DE OBRAS (ENCARGOS COMPLEMENTARES) - HORISTA</t>
  </si>
  <si>
    <t xml:space="preserve">CURSO DE CAPACITAÇÃO PARA MESTRE DE OBRAS (ENCARGOS COMPLEMENTARES) - MENSALISTA</t>
  </si>
  <si>
    <t xml:space="preserve">CURSO DE CAPACITAÇÃO PARA MONTADOR DE ELETROELETRONICOS (ENCARGOS COMPLEMENTARES) - HORISTA</t>
  </si>
  <si>
    <t xml:space="preserve">CURSO DE CAPACITAÇÃO PARA MONTADOR DE ELETROELETRONICOS(ENCARGOS COMPLEMENTARES) - MENSALISTA</t>
  </si>
  <si>
    <t xml:space="preserve">CURSO DE CAPACITAÇÃO PARA MONTADOR DE ESTRUTURA METÁLICA (ENCARGOS COMPLEMENTARES) - HORISTA</t>
  </si>
  <si>
    <t xml:space="preserve">CURSO DE CAPACITAÇÃO PARA MONTADOR DE ESTRUTURAS METALICAS (ENCARGOS COMPLEMENTARES) - MENSALISTA</t>
  </si>
  <si>
    <t xml:space="preserve">CURSO DE CAPACITAÇÃO PARA MONTADOR DE MAQUINAS (ENCARGOS COMPLEMENTARES) - MENSALISTA</t>
  </si>
  <si>
    <t xml:space="preserve">CURSO DE CAPACITAÇÃO PARA MONTADOR DE TUBO AÇO/EQUIPAMENTOS (ENCARGOS COMPLEMENTARES) - HORISTA</t>
  </si>
  <si>
    <t xml:space="preserve">CURSO DE CAPACITAÇÃO PARA MONTADOR ELETROMECÂNICO (ENCARGOS COMPLEMENTARES) - HORISTA</t>
  </si>
  <si>
    <t xml:space="preserve">CURSO DE CAPACITAÇÃO PARA MOTORISTA DE BASCULANTE (ENCARGOS COMPLEMENTARES) - HORISTA</t>
  </si>
  <si>
    <t xml:space="preserve">CURSO DE CAPACITAÇÃO PARA MOTORISTA DE CAMINHAO-BASCULANTE (ENCARGOS COMPLEMENTARES) - MENSALISTA</t>
  </si>
  <si>
    <t xml:space="preserve">CURSO DE CAPACITAÇÃO PARA MOTORISTA DE CAMINHAO-CARRETA (ENCARGOS COMPLEMENTARES) - MENSALISTA</t>
  </si>
  <si>
    <t xml:space="preserve">CURSO DE CAPACITAÇÃO PARA MOTORISTA DE CAMINHÃO (ENCARGOS COMPLEMENTARES) - HORISTA</t>
  </si>
  <si>
    <t xml:space="preserve">CURSO DE CAPACITAÇÃO PARA MOTORISTA DE CAMINHÃO (ENCARGOS COMPLEMENTARES) - MENSALISTA</t>
  </si>
  <si>
    <t xml:space="preserve">CURSO DE CAPACITAÇÃO PARA MOTORISTA DE CAMINHÃO E CARRETA (ENCARGOS COMPLEMENTARES) - HORISTA</t>
  </si>
  <si>
    <t xml:space="preserve">CURSO DE CAPACITAÇÃO PARA MOTORISTA DE CARRO DE PASSEIO (ENCARGOS COMPLEMENTARES) - MENSALISTA</t>
  </si>
  <si>
    <t xml:space="preserve">CURSO DE CAPACITAÇÃO PARA MOTORISTA DE VEÍCULO LEVE (ENCARGOS COMPLEMENTARES) - HORISTA</t>
  </si>
  <si>
    <t xml:space="preserve">CURSO DE CAPACITAÇÃO PARA MOTORISTA OPERADOR DE CAMINHAO COM MUNCK (ENCARGOS COMPLEMENTARES) - MENSALISTA</t>
  </si>
  <si>
    <t xml:space="preserve">CURSO DE CAPACITAÇÃO PARA MOTORISTA OPERADOR DE MUNCK (ENCARGOS COMPLEMENTARES) - HORISTA</t>
  </si>
  <si>
    <t xml:space="preserve">CURSO DE CAPACITAÇÃO PARA NIVELADOR (ENCARGOS COMPLEMENTARES) - HORISTA</t>
  </si>
  <si>
    <t xml:space="preserve">CURSO DE CAPACITAÇÃO PARA NIVELADOR (ENCARGOS COMPLEMENTARES) - MENSALISTA</t>
  </si>
  <si>
    <t xml:space="preserve">CURSO DE CAPACITAÇÃO PARA OPERADOR DE BATE-ESTACAS (ENCARGOS COMPLEMENTARES) - MENSALISTA</t>
  </si>
  <si>
    <t xml:space="preserve">CURSO DE CAPACITAÇÃO PARA OPERADOR DE BETONEIRA (CAMINHÃO) (ENCARGOS COMPLEMENTARES) - HORISTA</t>
  </si>
  <si>
    <t xml:space="preserve">CURSO DE CAPACITAÇÃO PARA OPERADOR DE BETONEIRA (ENCARGOS COMPLEMENTARES) - MENSALISTA</t>
  </si>
  <si>
    <t xml:space="preserve">CURSO DE CAPACITAÇÃO PARA OPERADOR DE BETONEIRA ESTACIONARIA / MISTURADOR (ENCARGOS COMPLEMENTARES) - MENSALISTA</t>
  </si>
  <si>
    <t xml:space="preserve">CURSO DE CAPACITAÇÃO PARA OPERADOR DE BETONEIRA ESTACIONÁRIA/MISTURADOR (ENCARGOS COMPLEMENTARES) - HORISTA</t>
  </si>
  <si>
    <t xml:space="preserve">CURSO DE CAPACITAÇÃO PARA OPERADOR DE COMPRESSOR DE AR OU COMPRESSORISTA (ENCARGOS COMPLEMENTARES) - MENSALISTA</t>
  </si>
  <si>
    <t xml:space="preserve">CURSO DE CAPACITAÇÃO PARA OPERADOR DE COMPRESSOR OU COMPRESSORISTA (ENCARGOS COMPLEMENTARES) - HORISTA</t>
  </si>
  <si>
    <t xml:space="preserve">CURSO DE CAPACITAÇÃO PARA OPERADOR DE DEMARCADORA DE FAIXAS (ENCARGOS COMPLEMENTARES) - HORISTA</t>
  </si>
  <si>
    <t xml:space="preserve">CURSO DE CAPACITAÇÃO PARA OPERADOR DE DEMARCADORA DE FAIXAS DE TRAFEGO (ENCARGOS COMPLEMENTARES) - MENSALISTA</t>
  </si>
  <si>
    <t xml:space="preserve">CURSO DE CAPACITAÇÃO PARA OPERADOR DE ESCAVADEIRA (ENCARGOS COMPLEMENTARES) - HORISTA</t>
  </si>
  <si>
    <t xml:space="preserve">CURSO DE CAPACITAÇÃO PARA OPERADOR DE ESCAVADEIRA (ENCARGOS COMPLEMENTARES) - MENSALISTA</t>
  </si>
  <si>
    <t xml:space="preserve">CURSO DE CAPACITAÇÃO PARA OPERADOR DE GUINCHO (ENCARGOS COMPLEMENTARES) - HORISTA</t>
  </si>
  <si>
    <t xml:space="preserve">CURSO DE CAPACITAÇÃO PARA OPERADOR DE GUINCHO OU GUINCHEIRO (ENCARGOS COMPLEMENTARES) - MENSALISTA</t>
  </si>
  <si>
    <t xml:space="preserve">CURSO DE CAPACITAÇÃO PARA OPERADOR DE GUINDASTE (ENCARGOS COMPLEMENTARES) - HORISTA</t>
  </si>
  <si>
    <t xml:space="preserve">CURSO DE CAPACITAÇÃO PARA OPERADOR DE GUINDASTE (ENCARGOS COMPLEMENTARES) - MENSALISTA</t>
  </si>
  <si>
    <t xml:space="preserve">CURSO DE CAPACITAÇÃO PARA OPERADOR DE JATO ABRASIVO OU JATISTA (ENCARGOS COMPLEMENTARES) - MENSALISTA</t>
  </si>
  <si>
    <t xml:space="preserve">CURSO DE CAPACITAÇÃO PARA OPERADOR DE MAQUINAS E TRATORES DIVERSOS (ENCARGOS COMPLEMENTARES) - MENSALISTA</t>
  </si>
  <si>
    <t xml:space="preserve">CURSO DE CAPACITAÇÃO PARA OPERADOR DE MARTELETE OU MARTELETEIRO (ENCARGOS COMPLEMENTARES) - HORISTA</t>
  </si>
  <si>
    <t xml:space="preserve">CURSO DE CAPACITAÇÃO PARA OPERADOR DE MARTELETE OU MARTELETEIRO (ENCARGOS COMPLEMENTARES) - MENSALISTA</t>
  </si>
  <si>
    <t xml:space="preserve">CURSO DE CAPACITAÇÃO PARA OPERADOR DE MOTO SCRAPER (ENCARGOS COMPLEMENTARES) - MENSALISTA</t>
  </si>
  <si>
    <t xml:space="preserve">CURSO DE CAPACITAÇÃO PARA OPERADOR DE MOTO-ESCREIPER (ENCARGOS COMPLEMENTARES) - HORISTA</t>
  </si>
  <si>
    <t xml:space="preserve">CURSO DE CAPACITAÇÃO PARA OPERADOR DE MOTONIVELADORA (ENCARGOS COMPLEMENTARES) - HORISTA</t>
  </si>
  <si>
    <t xml:space="preserve">CURSO DE CAPACITAÇÃO PARA OPERADOR DE MOTONIVELADORA (ENCARGOS COMPLEMENTARES) - MENSALISTA</t>
  </si>
  <si>
    <t xml:space="preserve">CURSO DE CAPACITAÇÃO PARA OPERADOR DE MÁQUINAS E EQUIPAMENTOS (ENCARGOS COMPLEMENTARES) - HORISTA</t>
  </si>
  <si>
    <t xml:space="preserve">CURSO DE CAPACITAÇÃO PARA OPERADOR DE PA CARREGADEIRA (ENCARGOS COMPLEMENTARES) - MENSALISTA</t>
  </si>
  <si>
    <t xml:space="preserve">CURSO DE CAPACITAÇÃO PARA OPERADOR DE PAVIMENTADORA (ENCARGOS COMPLEMENTARES) - HORISTA</t>
  </si>
  <si>
    <t xml:space="preserve">CURSO DE CAPACITAÇÃO PARA OPERADOR DE PAVIMENTADORA / MESA VIBROACABADORA (ENCARGOS COMPLEMENTARES) - MENSALISTA</t>
  </si>
  <si>
    <t xml:space="preserve">CURSO DE CAPACITAÇÃO PARA OPERADOR DE PÁ CARREGADEIRA (ENCARGOS COMPLEMENTARES) - HORISTA</t>
  </si>
  <si>
    <t xml:space="preserve">CURSO DE CAPACITAÇÃO PARA OPERADOR DE ROLO COMPACTADOR (ENCARGOS COMPLEMENTARES) - HORISTA</t>
  </si>
  <si>
    <t xml:space="preserve">CURSO DE CAPACITAÇÃO PARA OPERADOR DE ROLO COMPACTADOR (ENCARGOS COMPLEMENTARES) - MENSALISTA</t>
  </si>
  <si>
    <t xml:space="preserve">CURSO DE CAPACITAÇÃO PARA OPERADOR DE USINA DE ASFALTO, DE SOLOS OU DE CONCRETO (ENCARGOS COMPLEMENTARES) - HORISTA</t>
  </si>
  <si>
    <t xml:space="preserve">CURSO DE CAPACITAÇÃO PARA OPERADOR DE USINA DE ASFALTO, DE SOLOS OU DE CONCRETO (ENCARGOS COMPLEMENTARES) - MENSALISTA</t>
  </si>
  <si>
    <t xml:space="preserve">CURSO DE CAPACITAÇÃO PARA OPERADOR JATO DE AREIA OU JATISTA (ENCARGOS COMPLEMENTARES) - HORISTA</t>
  </si>
  <si>
    <t xml:space="preserve">CURSO DE CAPACITAÇÃO PARA OPERADOR PARA BATE ESTACAS (ENCARGOS COMPLEMENTARES) - HORISTA</t>
  </si>
  <si>
    <t xml:space="preserve">CURSO DE CAPACITAÇÃO PARA PASTILHEIRO (ENCARGOS COMPLEMENTARES) - HORISTA</t>
  </si>
  <si>
    <t xml:space="preserve">CURSO DE CAPACITAÇÃO PARA PASTILHEIRO (ENCARGOS COMPLEMENTARES) - MENSALISTA</t>
  </si>
  <si>
    <t xml:space="preserve">CURSO DE CAPACITAÇÃO PARA PEDREIRO (ENCARGOS COMPLEMENTARES) - HORISTA</t>
  </si>
  <si>
    <t xml:space="preserve">CURSO DE CAPACITAÇÃO PARA PEDREIRO (ENCARGOS COMPLEMENTARES) - MENSALISTA</t>
  </si>
  <si>
    <t xml:space="preserve">CURSO DE CAPACITAÇÃO PARA PINTOR (ENCARGOS COMPLEMENTARES) - HORISTA</t>
  </si>
  <si>
    <t xml:space="preserve">CURSO DE CAPACITAÇÃO PARA PINTOR (ENCARGOS COMPLEMENTARES) - MENSALISTA</t>
  </si>
  <si>
    <t xml:space="preserve">CURSO DE CAPACITAÇÃO PARA PINTOR DE LETREIROS (ENCARGOS COMPLEMENTARES) - HORISTA</t>
  </si>
  <si>
    <t xml:space="preserve">CURSO DE CAPACITAÇÃO PARA PINTOR DE LETREIROS (ENCARGOS COMPLEMENTARES) - MENSALISTA</t>
  </si>
  <si>
    <t xml:space="preserve">CURSO DE CAPACITAÇÃO PARA PINTOR PARA TINTA EPOXI (ENCARGOS COMPLEMENTARES) - MENSALISTA</t>
  </si>
  <si>
    <t xml:space="preserve">CURSO DE CAPACITAÇÃO PARA PINTOR PARA TINTA EPÓXI (ENCARGOS COMPLEMENTARES) - HORISTA</t>
  </si>
  <si>
    <t xml:space="preserve">CURSO DE CAPACITAÇÃO PARA POCEIRO (ENCARGOS COMPLEMENTARES) - HORISTA</t>
  </si>
  <si>
    <t xml:space="preserve">CURSO DE CAPACITAÇÃO PARA POCEIRO / ESCAVADOR DE VALAS E TUBULOES (ENCARGOS COMPLEMENTARES) - MENSALISTA</t>
  </si>
  <si>
    <t xml:space="preserve">CURSO DE CAPACITAÇÃO PARA RASTELEIRO (ENCARGOS COMPLEMENTARES) - HORISTA</t>
  </si>
  <si>
    <t xml:space="preserve">CURSO DE CAPACITAÇÃO PARA SERRALHEIRO (ENCARGOS COMPLEMENTARES) - HORISTA</t>
  </si>
  <si>
    <t xml:space="preserve">CURSO DE CAPACITAÇÃO PARA SERRALHEIRO (ENCARGOS COMPLEMENTARES) - MENSALISTA</t>
  </si>
  <si>
    <t xml:space="preserve">CURSO DE CAPACITAÇÃO PARA SERVENTE (ENCARGOS COMPLEMENTARES) - HORISTA</t>
  </si>
  <si>
    <t xml:space="preserve">CURSO DE CAPACITAÇÃO PARA SERVENTE DE OBRAS (ENCARGOS COMPLEMENTARES) - MENSALISTA</t>
  </si>
  <si>
    <t xml:space="preserve">CURSO DE CAPACITAÇÃO PARA SOLDADOR (ENCARGOS COMPLEMENTARES) - HORISTA</t>
  </si>
  <si>
    <t xml:space="preserve">CURSO DE CAPACITAÇÃO PARA SOLDADOR (ENCARGOS COMPLEMENTARES) - MENSALISTA</t>
  </si>
  <si>
    <t xml:space="preserve">CURSO DE CAPACITAÇÃO PARA SOLDADOR A (PARA SOLDA A SER TESTADA COM RAIOS X) (ENCARGOS COMPLEMENTARES) - HORISTA</t>
  </si>
  <si>
    <t xml:space="preserve">CURSO DE CAPACITAÇÃO PARA SOLDADOR ELETRICO (ENCARGOS COMPLEMENTARES) - MENSALISTA</t>
  </si>
  <si>
    <t xml:space="preserve">CURSO DE CAPACITAÇÃO PARA TECNICO DE EDIFICACOES (ENCARGOS COMPLEMENTARES) - HORISTA</t>
  </si>
  <si>
    <t xml:space="preserve">CURSO DE CAPACITAÇÃO PARA TECNICO DE EDIFICACOES (ENCARGOS COMPLEMENTARES) - MENSALISTA</t>
  </si>
  <si>
    <t xml:space="preserve">CURSO DE CAPACITAÇÃO PARA TECNICO EM LABORATORIO E CAMPO DE CONSTRUCAO CIVIL (ENCARGOS COMPLEMENTARES) - MENSALISTA</t>
  </si>
  <si>
    <t xml:space="preserve">CURSO DE CAPACITAÇÃO PARA TECNICO EM SONDAGEM (ENCARGOS COMPLEMENTARES) - MENSALISTA</t>
  </si>
  <si>
    <t xml:space="preserve">CURSO DE CAPACITAÇÃO PARA TELHADISTA (ENCARGOS COMPLEMENTARES) - HORISTA</t>
  </si>
  <si>
    <t xml:space="preserve">CURSO DE CAPACITAÇÃO PARA TELHADOR (ENCARGOS COMPLEMENTARES) - MENSALISTA</t>
  </si>
  <si>
    <t xml:space="preserve">CURSO DE CAPACITAÇÃO PARA TOPÓGRAFO (ENCARGOS COMPLEMENTARES) - HORISTA</t>
  </si>
  <si>
    <t xml:space="preserve">CURSO DE CAPACITAÇÃO PARA TOPÓGRAFO (ENCARGOS COMPLEMENTARES) - MENSALISTA</t>
  </si>
  <si>
    <t xml:space="preserve">CURSO DE CAPACITAÇÃO PARA TRATORISTA (ENCARGOS COMPLEMENTARES) - HORISTA</t>
  </si>
  <si>
    <t xml:space="preserve">CURSO DE CAPACITAÇÃO PARA TÉCNICO DE LABORATÓRIO (ENCARGOS COMPLEMENTARES) - HORISTA</t>
  </si>
  <si>
    <t xml:space="preserve">CURSO DE CAPACITAÇÃO PARA TÉCNICO DE SONDAGEM (ENCARGOS COMPLEMENTARES) - HORISTA</t>
  </si>
  <si>
    <t xml:space="preserve">CURSO DE CAPACITAÇÃO PARA TÉCNICO EM SEGURANÇA DO TRABALHO (ENCARGOS COMPLEMENTARES) - HORISTA</t>
  </si>
  <si>
    <t xml:space="preserve">CURSO DE CAPACITAÇÃO PARA TÉCNICO EM SEGURANÇA DO TRABALHO (ENCARGOS COMPLEMENTARES) - MENSALISTA</t>
  </si>
  <si>
    <t xml:space="preserve">CURSO DE CAPACITAÇÃO PARA VIDRACEIRO (ENCARGOS COMPLEMENTARES) - HORISTA</t>
  </si>
  <si>
    <t xml:space="preserve">CURSO DE CAPACITAÇÃO PARA VIDRACEIRO (ENCARGOS COMPLEMENTARES) - MENSALISTA</t>
  </si>
  <si>
    <t xml:space="preserve">CURSO DE CAPACITAÇÃO PARA VIGIA DIURNO (ENCARGOS COMPLEMENTARES) - HORISTA</t>
  </si>
  <si>
    <t xml:space="preserve">CURSO DE CAPACITAÇÃO PARA VIGIA DIURNO (ENCARGOS COMPLEMENTARES) - MENSALISTA</t>
  </si>
  <si>
    <t xml:space="preserve">DESENHISTA PROJETISTA COM ENCARGOS COMPLEMENTARES</t>
  </si>
  <si>
    <t xml:space="preserve">ELETRICISTA COM ENCARGOS COMPLEMENTARES</t>
  </si>
  <si>
    <t xml:space="preserve">ELETROTÉCNICO COM ENCARGOS COMPLEMENTARES</t>
  </si>
  <si>
    <t xml:space="preserve">ENCANADOR OU BOMBEIRO HIDRÁULICO COM ENCARGOS COMPLEMENTARES</t>
  </si>
  <si>
    <t xml:space="preserve">ENCARREGADO GERAL COM ENCARGOS COMPLEMENTARES</t>
  </si>
  <si>
    <t xml:space="preserve">ENCARREGADO GERAL DE OBRAS COM ENCARGOS COMPLEMENTARES</t>
  </si>
  <si>
    <t xml:space="preserve">ENGENHEIRO CIVIL DE OBRA JUNIOR COM ENCARGOS COMPLEMENTARES</t>
  </si>
  <si>
    <t xml:space="preserve">ENGENHEIRO CIVIL DE OBRA PLENO COM ENCARGOS COMPLEMENTARES</t>
  </si>
  <si>
    <t xml:space="preserve">ENGENHEIRO CIVIL DE OBRA SENIOR COM ENCARGOS COMPLEMENTARES</t>
  </si>
  <si>
    <t xml:space="preserve">GESSEIRO COM ENCARGOS COMPLEMENTARES</t>
  </si>
  <si>
    <t xml:space="preserve">IMPERMEABILIZADOR COM ENCARGOS COMPLEMENTARES</t>
  </si>
  <si>
    <t xml:space="preserve">INSTALADOR DE TUBULAÇÕES COM ENCARGOS COMPLEMENTARES</t>
  </si>
  <si>
    <t xml:space="preserve">JARDINEIRO COM ENCARGOS COMPLEMENTARES</t>
  </si>
  <si>
    <t xml:space="preserve">MACARIQUEIRO COM ENCARGOS COMPLEMENTARES</t>
  </si>
  <si>
    <t xml:space="preserve">MARCENEIRO COM ENCARGOS COMPLEMENTARES</t>
  </si>
  <si>
    <t xml:space="preserve">MARMORISTA / GRANITEIRO COM ENCARGOS COMPLEMENTARES</t>
  </si>
  <si>
    <t xml:space="preserve">MARMORISTA/GRANITEIRO COM ENCARGOS COMPLEMENTARES</t>
  </si>
  <si>
    <t xml:space="preserve">MAÇARIQUEIRO COM ENCARGOS COMPLEMENTARES</t>
  </si>
  <si>
    <t xml:space="preserve">MECÂNICO DE EQUIPAMENTOS PESADOS COM ENCARGOS COMPLEMENTARES</t>
  </si>
  <si>
    <t xml:space="preserve">MECÂNICO DE REFRIGERAÇÃO COM ENCARGOS COMPLEMENTARES</t>
  </si>
  <si>
    <t xml:space="preserve">MECÃNICO DE EQUIPAMENTOS PESADOS COM ENCARGOS COMPLEMENTARES</t>
  </si>
  <si>
    <t xml:space="preserve">MESTRE DE OBRAS COM ENCARGOS COMPLEMENTARES</t>
  </si>
  <si>
    <t xml:space="preserve">MONTADOR (TUBO AÇO/EQUIPAMENTOS) COM ENCARGOS COMPLEMENTARES</t>
  </si>
  <si>
    <t xml:space="preserve">MONTADOR DE ELETROELETRÔNICOS COM ENCARGOS COMPLEMENTARES</t>
  </si>
  <si>
    <t xml:space="preserve">MONTADOR DE ESTRUTURAS METÁLICAS COM ENCARGOS COMPLEMENTARES</t>
  </si>
  <si>
    <t xml:space="preserve">MONTADOR DE MÁQUINAS COM ENCARGOS COMPLEMENTARES</t>
  </si>
  <si>
    <t xml:space="preserve">MONTADOR ELETROMECÂNICO COM ENCARGOS COMPLEMENTARES</t>
  </si>
  <si>
    <t xml:space="preserve">MOTORISTA DE BASCULANTE COM ENCARGOS COMPLEMENTARES</t>
  </si>
  <si>
    <t xml:space="preserve">MOTORISTA DE CAMINHAO COM ENCARGOS COMPLEMENTARES</t>
  </si>
  <si>
    <t xml:space="preserve">MOTORISTA DE CAMINHÃO BASCULANTE COM ENCARGOS COMPLEMENTARES</t>
  </si>
  <si>
    <t xml:space="preserve">MOTORISTA DE CAMINHÃO CARRETA COM ENCARGOS COMPLEMENTARES</t>
  </si>
  <si>
    <t xml:space="preserve">MOTORISTA DE CAMINHÃO COM ENCARGOS COMPLEMENTARES</t>
  </si>
  <si>
    <t xml:space="preserve">MOTORISTA DE CAMINHÃO E CARRETA COM ENCARGOS COMPLEMENTARES</t>
  </si>
  <si>
    <t xml:space="preserve">MOTORISTA DE CARRO DE PASSEIO COM ENCARGOS COMPLEMENTARES</t>
  </si>
  <si>
    <t xml:space="preserve">MOTORISTA DE VEÍCULO LEVE COM ENCARGOS COMPLEMENTARES</t>
  </si>
  <si>
    <t xml:space="preserve">MOTORISTA OPERADOR DE CAMINHÃO COM MUNCK COM ENCARGOS COMPLEMENTARES</t>
  </si>
  <si>
    <t xml:space="preserve">MOTORISTA OPERADOR DE MUNCK COM ENCARGOS COMPLEMENTARES</t>
  </si>
  <si>
    <t xml:space="preserve">NIVELADOR COM ENCARGOS COMPLEMENTARES</t>
  </si>
  <si>
    <t xml:space="preserve">OPERADOR DE BATE-ESTACA COM ENCARGOS COMPLEMENTARES</t>
  </si>
  <si>
    <t xml:space="preserve">OPERADOR DE BETONEIRA (CAMINHÃO) COM ENCARGOS COMPLEMENTARES</t>
  </si>
  <si>
    <t xml:space="preserve">OPERADOR DE BETONEIRA ESTACIONÁRIA COM ENCARGOS COMPLEMENTARES</t>
  </si>
  <si>
    <t xml:space="preserve">OPERADOR DE BETONEIRA ESTACIONÁRIA/MISTURADOR COM ENCARGOS COMPLEMENTARES</t>
  </si>
  <si>
    <t xml:space="preserve">OPERADOR DE COMPRESSOR DE AR OU COMPRESSORISTA COM ENCARGOS COMPLEMENTARES</t>
  </si>
  <si>
    <t xml:space="preserve">OPERADOR DE COMPRESSOR OU COMPRESSORISTA COM ENCARGOS COMPLEMENTARES</t>
  </si>
  <si>
    <t xml:space="preserve">OPERADOR DE DEMARCADORA DE FAIXAS COM ENCARGOS COMPLEMENTARES</t>
  </si>
  <si>
    <t xml:space="preserve">OPERADOR DE DEMARCADORA DE FAIXAS DE TRÁFEGO COM ENCARGOS COMPLEMENTARES</t>
  </si>
  <si>
    <t xml:space="preserve">OPERADOR DE ESCAVADEIRA COM ENCARGOS COMPLEMENTARES</t>
  </si>
  <si>
    <t xml:space="preserve">OPERADOR DE GUINCHO COM ENCARGOS COMPLEMENTARES</t>
  </si>
  <si>
    <t xml:space="preserve">OPERADOR DE GUINCHO OU GUINCHEIRO COM ENCARGOS COMPLEMENTARES</t>
  </si>
  <si>
    <t xml:space="preserve">OPERADOR DE GUINDASTE COM ENCARGOS COMPLEMENTARES</t>
  </si>
  <si>
    <t xml:space="preserve">OPERADOR DE JATO ABRASIVO OU JATISTA COM ENCARGOS COMPLEMENTARES</t>
  </si>
  <si>
    <t xml:space="preserve">OPERADOR DE MARTELETE OU MARTELETEIRO COM ENCARGOS COMPLEMENTARES</t>
  </si>
  <si>
    <t xml:space="preserve">OPERADOR DE MOTO SCRAPER COM ENCARGOS COMPLEMENTARES</t>
  </si>
  <si>
    <t xml:space="preserve">OPERADOR DE MOTO-ESCREIPER COM ENCARGOS COMPLEMENTARES</t>
  </si>
  <si>
    <t xml:space="preserve">OPERADOR DE MOTONIVELADORA COM ENCARGOS COMPLEMENTARES</t>
  </si>
  <si>
    <t xml:space="preserve">OPERADOR DE MÁQUINAS E EQUIPAMENTOS COM ENCARGOS COMPLEMENTARES</t>
  </si>
  <si>
    <t xml:space="preserve">OPERADOR DE MÁQUINAS E TRATORES DIVERSOS COM ENCARGOS COMPLEMENTARES</t>
  </si>
  <si>
    <t xml:space="preserve">OPERADOR DE PAVIMENTADORA / MESA VIBROACABADORA COM ENCARGOS COMPLEMENTARES</t>
  </si>
  <si>
    <t xml:space="preserve">OPERADOR DE PAVIMENTADORA COM ENCARGOS COMPLEMENTARES</t>
  </si>
  <si>
    <t xml:space="preserve">OPERADOR DE PÁ CARREGADEIRA COM ENCARGOS COMPLEMENTARES</t>
  </si>
  <si>
    <t xml:space="preserve">OPERADOR DE ROLO COMPACTADOR COM ENCARGOS COMPLEMENTARES</t>
  </si>
  <si>
    <t xml:space="preserve">OPERADOR DE USINA DE ASFALTO, DE SOLOS OU DE CONCRETO COM ENCARGOS COMPLEMENTARES</t>
  </si>
  <si>
    <t xml:space="preserve">OPERADOR JATO DE AREIA OU JATISTA COM ENCARGOS COMPLEMENTARES</t>
  </si>
  <si>
    <t xml:space="preserve">OPERADOR PARA BATE ESTACAS COM ENCARGOS COMPLEMENTARES</t>
  </si>
  <si>
    <t xml:space="preserve">PASTILHEIRO COM ENCARGOS COMPLEMENTARES</t>
  </si>
  <si>
    <t xml:space="preserve">PEDREIRO COM ENCARGOS COMPLEMENTARES</t>
  </si>
  <si>
    <t xml:space="preserve">PINTOR COM ENCARGOS COMPLEMENTARES</t>
  </si>
  <si>
    <t xml:space="preserve">PINTOR DE LETREIROS COM ENCARGOS COMPLEMENTARES</t>
  </si>
  <si>
    <t xml:space="preserve">PINTOR PARA TINTA EPÓXI COM ENCARGOS COMPLEMENTARES</t>
  </si>
  <si>
    <t xml:space="preserve">POCEIRO / ESCAVADOR DE VALAS COM ENCARGOS COMPLEMENTARES</t>
  </si>
  <si>
    <t xml:space="preserve">POCEIRO COM ENCARGOS COMPLEMENTARES</t>
  </si>
  <si>
    <t xml:space="preserve">RASTELEIRO COM ENCARGOS COMPLEMENTARES</t>
  </si>
  <si>
    <t xml:space="preserve">SERRALHEIRO COM ENCARGOS COMPLEMENTARES</t>
  </si>
  <si>
    <t xml:space="preserve">SERVENTE COM ENCARGOS COMPLEMENTARES</t>
  </si>
  <si>
    <t xml:space="preserve">SERVENTE DE OBRAS COM ENCARGOS COMPLEMENTARES</t>
  </si>
  <si>
    <t xml:space="preserve">SOLDADOR A (PARA SOLDA A SER TESTADA COM RAIOS "X") COM ENCARGOS COMPLEMENTARES</t>
  </si>
  <si>
    <t xml:space="preserve">SOLDADOR COM ENCARGOS COMPLEMENTARES</t>
  </si>
  <si>
    <t xml:space="preserve">SOLDADOR ELÉTRICO COM ENCARGOS COMPLEMENTARES</t>
  </si>
  <si>
    <t xml:space="preserve">TECNICO DE EDIFICACOES COM ENCARGOS COMPLEMENTARES</t>
  </si>
  <si>
    <t xml:space="preserve">TELHADISTA COM ENCARGOS COMPLEMENTARES</t>
  </si>
  <si>
    <t xml:space="preserve">TELHADOR COM ENCARGOS COMPLEMENTARES</t>
  </si>
  <si>
    <t xml:space="preserve">TOPOGRAFO COM ENCARGOS COMPLEMENTARES</t>
  </si>
  <si>
    <t xml:space="preserve">TRATORISTA COM ENCARGOS COMPLEMENTARES</t>
  </si>
  <si>
    <t xml:space="preserve">TÉCNICO DE LABORATÓRIO COM ENCARGOS COMPLEMENTARES</t>
  </si>
  <si>
    <t xml:space="preserve">TÉCNICO DE LABORATÓRIO E CAMPO DE CONSTRUÇÃO COM ENCARGOS COMPLEMENTARES</t>
  </si>
  <si>
    <t xml:space="preserve">TÉCNICO EM SEGURANÇA DO TRABALHO COM ENCARGOS COMPLEMENTARES</t>
  </si>
  <si>
    <t xml:space="preserve">TÉCNICO EM SONDAGEM COM ENCARGOS COMPLEMENTARES</t>
  </si>
  <si>
    <t xml:space="preserve">VIDRACEIRO COM ENCARGOS COMPLEMENTARES</t>
  </si>
  <si>
    <t xml:space="preserve">VIGIA DIURNO COM ENCARGOS COMPLEMENTARES</t>
  </si>
  <si>
    <t xml:space="preserve">EXECUÇÃO DE LINHAS DE REFERÊNCIA EM GABARITO OU CAVALETE. AF_03/2024</t>
  </si>
  <si>
    <t xml:space="preserve">LOCAÇÃO COM CAVALETE COM ALTURA DE 0,50 M - 2 UTILIZAÇÕES. AF_03/2024</t>
  </si>
  <si>
    <t xml:space="preserve">LOCAÇÃO COM CAVALETE COM ALTURA DE 1,00 M - 2 UTILIZAÇÕES. AF_03/2024</t>
  </si>
  <si>
    <t xml:space="preserve">LOCAÇÃO CONVENCIONAL DE OBRA, UTILIZANDO GABARITO DE TÁBUAS CORRIDAS PONTALETADAS A CADA 1,50M - 2 UTILIZAÇÕES. AF_03/2024</t>
  </si>
  <si>
    <t xml:space="preserve">LOCAÇÃO CONVENCIONAL DE OBRA, UTILIZANDO GABARITO DE TÁBUAS CORRIDAS PONTALETADAS A CADA 2,00M - 2 UTILIZAÇÕES. AF_03/2024</t>
  </si>
  <si>
    <t xml:space="preserve">LOCAÇÃO DE PRAÇAS EM PONTALETEAMENTO. AF_03/2024</t>
  </si>
  <si>
    <t xml:space="preserve">LOCAÇÃO DE REDE DE ÁGUA OU ESGOTO. AF_03/2024</t>
  </si>
  <si>
    <t xml:space="preserve">MARCAÇÃO DE PONTOS EM GABARITO OU CAVALETE. AF_03/2024</t>
  </si>
  <si>
    <t xml:space="preserve">ACABAMENTO MONOCOMANDO PARA CHUVEIRO - FORNECIMENTO E INSTALAÇÃO. AF_02/2026</t>
  </si>
  <si>
    <t xml:space="preserve">APARELHO MISTURADOR DE MESA PARA LAVATÓRIO, PADRÃO MÉDIO - FORNECIMENTO E INSTALAÇÃO. AF_02/2026</t>
  </si>
  <si>
    <t xml:space="preserve">APARELHO MISTURADOR DE MESA PARA PIA DE COZINHA, PADRÃO MÉDIO - FORNECIMENTO E INSTALAÇÃO. AF_02/2026</t>
  </si>
  <si>
    <t xml:space="preserve">ASSENTO SANITÁRIO CONVENCIONAL - FORNECIMENTO E INSTALAÇÃO. AF_02/2026</t>
  </si>
  <si>
    <t xml:space="preserve">ASSENTO SANITÁRIO INFANTIL - FORNECIMENTO E INSTALAÇÃO. AF_02/2026</t>
  </si>
  <si>
    <t xml:space="preserve">BACIA SANITÁRIA COM CAIXA ACOPLADA LOUÇA BRANCA - FORNECIMENTO E INSTALAÇÃO. AF_02/2026</t>
  </si>
  <si>
    <t xml:space="preserve">BACIA SANITÁRIA COM CAIXA ACOPLADA LOUÇA BRANCA - PADRÃO MÉDIO, INCLUSO ENGATE FLEXÍVEL EM METAL CROMADO, 1/2" X 40 CM - FORNECIMENTO E INSTALAÇÃO. AF_02/2026</t>
  </si>
  <si>
    <t xml:space="preserve">BACIA SANITÁRIA COM CAIXA ACOPLADA LOUÇA BRANCA, INCLUSO ENGATE FLEXÍVEL EM PLÁSTICO BRANCO, 1/2" X 40 CM - FORNECIMENTO E INSTALAÇÃO. AF_02/2026</t>
  </si>
  <si>
    <t xml:space="preserve">BACIA SANITÁRIA COM CAIXA ACOPLADA, LOUÇA BRANCA - PADRÃO ALTO - FORNECIMENTO E INSTALAÇÃO. AF_02/2026</t>
  </si>
  <si>
    <t xml:space="preserve">BACIA SANITÁRIA EM LOUÇA BRANCA PARA PCD SEM FURO FRONTAL, COM TUBO DE LIGAÇÃO CROMADO, SEM ASSENTO - FORNECIMENTO E INSTALAÇÃO. AF_02/2026_PS</t>
  </si>
  <si>
    <t xml:space="preserve">BACIA SANITÁRIA EM LOUÇA BRANCA, COM TUBO DE LIGAÇÃO CROMADO - FORNECIMENTO E INSTALAÇÃO. AF_02/2026_PS</t>
  </si>
  <si>
    <t xml:space="preserve">BACIA SANITÁRIA INFANTIL LOUÇA BRANCA, COM TUBO DE LIGAÇÃO CROMADO - FORNECIMENTO E INSTALAÇÃO. AF_02/2026_PS</t>
  </si>
  <si>
    <t xml:space="preserve">BANCADA DE GRANITO CINZA POLIDO, DE 0,50 X 0,60 M, PARA LAVATÓRIO - FORNECIMENTO E INSTALAÇÃO. AF_02/2026</t>
  </si>
  <si>
    <t xml:space="preserve">BANCADA DE GRANITO CINZA POLIDO, DE 1,50 X 0,60 M, PARA PIA DE COZINHA - FORNECIMENTO E INSTALAÇÃO. AF_02/2026</t>
  </si>
  <si>
    <t xml:space="preserve">BANCADA DE GRANITO CINZA POLIDO, DE 2,00 X 0,60 M, PARA LAVATÓRIO - FORNECIMENTO E INSTALAÇÃO. AF_02/2026</t>
  </si>
  <si>
    <t xml:space="preserve">BANCADA DE GRANITO CINZA POLIDO, DE 3,00 X 0,60 M, PARA LAVATÓRIO - FORNECIMENTO E INSTALAÇÃO. AF_02/2026</t>
  </si>
  <si>
    <t xml:space="preserve">BANCADA DE MÁRMORE BRANCO POLIDO, DE 0,50 X 0,60 M, PARA LAVATÓRIO - FORNECIMENTO E INSTALAÇÃO. AF_02/2026</t>
  </si>
  <si>
    <t xml:space="preserve">BANCADA DE MÁRMORE BRANCO POLIDO, DE 1,50 X 0,60 M, PARA PIA DE COZINHA - FORNECIMENTO E INSTALAÇÃO. AF_02/2026</t>
  </si>
  <si>
    <t xml:space="preserve">BANCADA DE MÁRMORE SINTÉTICO 120 X 60CM, COM CUBA INTEGRADA, INCLUSO SIFÃO TIPO FLEXÍVEL EM PVC, VÁLVULA EM PLÁSTICO CROMADO TIPO AMERICANA E TORNEIRA CROMADA LONGA, DE PAREDE, PADRÃO POPULAR - FORNECIMENTO E INSTALAÇÃO. AF_02/2026</t>
  </si>
  <si>
    <t xml:space="preserve">BANCADA DE MÁRMORE SINTÉTICO 120 X 60CM, COM CUBA INTEGRADA, INCLUSO SIFÃO TIPO GARRAFA EM PVC, VÁLVULA EM PLÁSTICO CROMADO TIPO AMERICANA E TORNEIRA CROMADA LONGA, DE PAREDE, PADRÃO POPULAR - FORNECIMENTO E INSTALAÇÃO. AF_02/2026</t>
  </si>
  <si>
    <t xml:space="preserve">BANCADA DE MÁRMORE SINTÉTICO, DE 120 X 60CM, COM CUBA INTEGRADA - FORNECIMENTO E INSTALAÇÃO. AF_02/2026</t>
  </si>
  <si>
    <t xml:space="preserve">BANCADA GRANITO CINZA 150 X 60 CM, COM CUBA DE EMBUTIR DE AÇO, VÁLVULA AMERICANA EM METAL, SIFÃO FLEXÍVEL EM PVC, ENGATE FLEXÍVEL 30 CM, TORNEIRA CROMADA LONGA, DE PAREDE, 1/2" OU 3/4", P/ COZINHA, PADRÃO POPULAR - FORNEC. E INSTALAÇÃO. AF_02/2026</t>
  </si>
  <si>
    <t xml:space="preserve">BANCADA GRANITO CINZA, 50 X 60 CM, INCL. CUBA DE EMBUTIR OVAL LOUÇA BRANCA 35 X 50 CM, VÁLVULA METAL CROMADO, SIFÃO FLEXÍVEL PVC, ENGATE 30 CM FLEXÍVEL PLÁSTICO E TORNEIRA CROMADA DE MESA, PADRÃO POPULAR - FORNEC. E INSTALAÇÃO. AF_02/2026</t>
  </si>
  <si>
    <t xml:space="preserve">BANCADA MÁRMORE BRANCO 150 X 60 CM, COM CUBA DE EMBUTIR DE AÇO, VÁLVULA AMERICANA E SIFÃO TIPO GARRAFA EM METAL, ENGATE FLEXÍVEL 30 CM, TORNEIRA CROMADA, DE MESA, 1/2" OU 3/4", PARA PIA COZINHA, PADRÃO ALTO - FORNEC. E INSTALAÇÃO. AF_02/2026</t>
  </si>
  <si>
    <t xml:space="preserve">BANCADA MÁRMORE BRANCO, 50 X 60 CM, INCLUSO CUBA DE EMBUTIR OVAL EM LOUÇA BRANCA 35 X 50 CM, VÁLVULA, SIFÃO TIPO GARRAFA E ENGATE FLEXÍVEL 40 CM EM METAL CROMADO E APARELHO MISTURADOR DE MESA, PADRÃO MÉDIO - FORNEC. E INSTALAÇÃO. AF_02/2026</t>
  </si>
  <si>
    <t xml:space="preserve">BANCO ARTICULADO, EM AÇO INOX, PARA PCD, FIXADO NA PAREDE - FORNECIMENTO E INSTALAÇÃO. AF_02/2026</t>
  </si>
  <si>
    <t xml:space="preserve">BARRA DE APOIO EM "L", EM AÇO INOX POLIDO 70 X 70 CM, FIXADA NA PAREDE - FORNECIMENTO E INSTALAÇÃO. AF_02/2026</t>
  </si>
  <si>
    <t xml:space="preserve">BARRA DE APOIO EM "L", EM AÇO INOX POLIDO 80 X 80 CM, FIXADA NA PAREDE - FORNECIMENTO E INSTALAÇÃO. AF_02/2026</t>
  </si>
  <si>
    <t xml:space="preserve">BARRA DE APOIO LATERAL ARTICULADA, COM TRAVA, EM AÇO INOX POLIDO, FIXADA NA PAREDE - FORNECIMENTO E INSTALAÇÃO. AF_02/2026</t>
  </si>
  <si>
    <t xml:space="preserve">BARRA DE APOIO RETA, EM ALUMÍNIO, COMPRIMENTO 60 CM, FIXADA NA PAREDE - FORNECIMENTO E INSTALAÇÃO. AF_02/2026</t>
  </si>
  <si>
    <t xml:space="preserve">BARRA DE APOIO RETA, EM ALUMÍNIO, COMPRIMENTO 70 CM, FIXADA NA PAREDE - FORNECIMENTO E INSTALAÇÃO. AF_02/2026</t>
  </si>
  <si>
    <t xml:space="preserve">BARRA DE APOIO RETA, EM ALUMÍNIO, COMPRIMENTO 80 CM, FIXADA NA PAREDE - FORNECIMENTO E INSTALAÇÃO. AF_02/2026</t>
  </si>
  <si>
    <t xml:space="preserve">BARRA DE APOIO RETA, EM ALUMÍNIO, COMPRIMENTO 90 CM, FIXADA NA PAREDE - FORNECIMENTO E INSTALAÇÃO. AF_02/2026</t>
  </si>
  <si>
    <t xml:space="preserve">BARRA DE APOIO RETA, EM AÇO INOX POLIDO, COMPRIMENTO 60 CM, FIXADA NA PAREDE - FORNECIMENTO E INSTALAÇÃO. AF_02/2026</t>
  </si>
  <si>
    <t xml:space="preserve">BARRA DE APOIO RETA, EM AÇO INOX POLIDO, COMPRIMENTO 70 CM, FIXADA NA PAREDE - FORNECIMENTO E INSTALAÇÃO. AF_02/2026</t>
  </si>
  <si>
    <t xml:space="preserve">BARRA DE APOIO RETA, EM AÇO INOX POLIDO, COMPRIMENTO 80 CM, FIXADA NA PAREDE - FORNECIMENTO E INSTALAÇÃO. AF_02/2026</t>
  </si>
  <si>
    <t xml:space="preserve">BARRA DE APOIO RETA, EM AÇO INOX POLIDO, COMPRIMENTO 90 CM, FIXADA NA PAREDE - FORNECIMENTO E INSTALAÇÃO. AF_02/2026</t>
  </si>
  <si>
    <t xml:space="preserve">CABIDE METÁLICO TIPO GANCHO EM METAL CROMADO, INCLUSO FIXAÇÃO. AF_02/2026</t>
  </si>
  <si>
    <t xml:space="preserve">CHUVEIRO ELÉTRICO COMUM CORPO PLÁSTICO, TIPO DUCHA - FORNECIMENTO E INSTALAÇÃO. AF_02/2026</t>
  </si>
  <si>
    <t xml:space="preserve">CUBA DE EMBUTIR DE AÇO INOXIDÁVEL MÉDIA, INCLUSO VÁLVULA TIPO AMERICANA E SIFÃO TIPO GARRAFA EM METAL CROMADO - FORNECIMENTO E INSTALAÇÃO. AF_02/2026</t>
  </si>
  <si>
    <t xml:space="preserve">CUBA DE EMBUTIR DE AÇO INOXIDÁVEL MÉDIA, INCLUSO VÁLVULA TIPO AMERICANA EM METAL CROMADO E SIFÃO FLEXÍVEL EM PVC - FORNECIMENTO E INSTALAÇÃO. AF_02/2026</t>
  </si>
  <si>
    <t xml:space="preserve">CUBA DE EMBUTIR OVAL EM LOUÇA BRANCA, 35 X 50 CM OU EQUIVALENTE, INCLUSO VÁLVULA E SIFÃO TIPO GARRAFA EM METAL CROMADO - FORNECIMENTO E INSTALAÇÃO. AF_02/2026</t>
  </si>
  <si>
    <t xml:space="preserve">CUBA DE EMBUTIR OVAL EM LOUÇA BRANCA, 35 X 50 CM OU EQUIVALENTE, INCLUSO VÁLVULA EM METAL CROMADO E SIFÃO FLEXÍVEL EM PVC - FORNECIMENTO E INSTALAÇÃO. AF_02/2026</t>
  </si>
  <si>
    <t xml:space="preserve">CUBA DE EMBUTIR OVAL EM LOUÇA BRANCA, 35 X 50CM OU EQUIVALENTE - FORNECIMENTO E INSTALAÇÃO. AF_02/2026</t>
  </si>
  <si>
    <t xml:space="preserve">CUBA DE EMBUTIR RETANGULAR DE AÇO INOXIDÁVEL, 46 X 30 X 12 CM - FORNECIMENTO E INSTALAÇÃO. AF_02/2026</t>
  </si>
  <si>
    <t xml:space="preserve">CUBA DE EMBUTIR RETANGULAR DE AÇO INOXIDÁVEL, 56 X 33 X 12 CM - FORNECIMENTO E INSTALAÇÃO. AF_02/2026</t>
  </si>
  <si>
    <t xml:space="preserve">DISPENSER DE PLÁSTICO PARA PAPEL HIGIÊNICO, INCLUSO FIXAÇÃO. AF_02/2026</t>
  </si>
  <si>
    <t xml:space="preserve">DISPENSER DE PLÁSTICO PARA TOALHA DE PAPEL INTERFOLHADA, INCLUSO FIXAÇÃO. AF_02/2026</t>
  </si>
  <si>
    <t xml:space="preserve">ENGATE FLEXÍVEL EM INOX, 1/2" X 30 CM - FORNECIMENTO E INSTALAÇÃO. AF_02/2026</t>
  </si>
  <si>
    <t xml:space="preserve">ENGATE FLEXÍVEL EM INOX, 1/2" X 40 CM - FORNECIMENTO E INSTALAÇÃO. AF_02/2026</t>
  </si>
  <si>
    <t xml:space="preserve">ENGATE FLEXÍVEL EM PLÁSTICO BRANCO, 1/2" X 30CM - FORNECIMENTO E INSTALAÇÃO. AF_02/2026</t>
  </si>
  <si>
    <t xml:space="preserve">ENGATE FLEXÍVEL EM PLÁSTICO BRANCO, 1/2" X 40CM - FORNECIMENTO E INSTALAÇÃO. AF_02/2026</t>
  </si>
  <si>
    <t xml:space="preserve">KIT DE ACESSÓRIOS PARA BANHEIRO EM METAL CROMADO, 5 PEÇAS, INCLUSO FIXAÇÃO. AF_02/2026</t>
  </si>
  <si>
    <t xml:space="preserve">LAVATÓRIO LOUÇA BRANCA COM COLUNA, *44 X 35* CM, PADRÃO POPULAR - FORNECIMENTO E INSTALAÇÃO. AF_02/2026</t>
  </si>
  <si>
    <t xml:space="preserve">LAVATÓRIO LOUÇA BRANCA COM COLUNA, *44 X 35* CM, PADRÃO POPULAR, INCLUSO SIFÃO FLEXÍVEL EM PVC, VÁLVULA E ENGATE FLEXÍVEL 30 CM EM PLÁSTICO E COM TORNEIRA CROMADA PADRÃO POPULAR - FORNECIMENTO E INSTALAÇÃO. AF_02/2026</t>
  </si>
  <si>
    <t xml:space="preserve">LAVATÓRIO LOUÇA BRANCA COM COLUNA, *54 X 44* CM OU EQUIVALENTE, PADRÃO MÉDIO - FORNECIMENTO E INSTALAÇÃO. AF_02/2026</t>
  </si>
  <si>
    <t xml:space="preserve">LAVATÓRIO LOUÇA BRANCA COM COLUNA, 45 X 55 CM OU EQUIVALENTE, PADRÃO MÉDIO, INCLUSO SIFÃO TIPO GARRAFA, VÁLVULA E ENGATE FLEXÍVEL DE 40 CM EM METAL CROMADO, COM APARELHO MISTURADOR PADRÃO MÉDIO - FORNECIMENTO E INSTALAÇÃO. AF_02/2026</t>
  </si>
  <si>
    <t xml:space="preserve">LAVATÓRIO LOUÇA BRANCA COM COLUNA, 45 X 55 CM OU EQUIVALENTE, PADRÃO MÉDIO, INCLUSO SIFÃO TIPO GARRAFA, VÁLVULA E ENGATE FLEXÍVEL DE 40 CM EM METAL CROMADO, COM TORNEIRA CROMADA DE MESA, PADRÃO MÉDIO - FORNECIMENTO E INSTALAÇÃO. AF_02/2026</t>
  </si>
  <si>
    <t xml:space="preserve">LAVATÓRIO LOUÇA BRANCA SUSPENSO, *40 X 30* CM OU EQUIVALENTE, PADRÃO POPULAR - FORNECIMENTO E INSTALAÇÃO. AF_02/2026</t>
  </si>
  <si>
    <t xml:space="preserve">LAVATÓRIO LOUÇA BRANCA SUSPENSO, *40 X 30* CM OU EQUIVALENTE, PADRÃO POPULAR, INCLUSO SIFÃO FLEXÍVEL EM PVC, VÁLVULA E ENGATE FLEXÍVEL 30 CM EM PLÁSTICO E TORNEIRA CROMADA DE MESA, PADRÃO POPULAR - FORNECIMENTO E INSTALAÇÃO. AF_02/2026</t>
  </si>
  <si>
    <t xml:space="preserve">LAVATÓRIO LOUÇA BRANCA SUSPENSO, *40 X 30* CM OU EQUIVALENTE, PADRÃO POPULAR, INCLUSO SIFÃO TIPO GARRAFA EM PVC, VÁLVULA E ENGATE FLEXÍVEL 30 CM EM PLÁSTICO E TORNEIRA CROMADA DE MESA, PADRÃO POPULAR - FORNECIMENTO E INSTALAÇÃO. AF_02/2026</t>
  </si>
  <si>
    <t xml:space="preserve">MANOPLA E CANOPLA CROMADA - FORNECIMENTO E INSTALAÇÃO. AF_02/2026</t>
  </si>
  <si>
    <t xml:space="preserve">MICTÓRIO COLETIVO EM AÇO INOXIDÁVEL, 1,0 M - FORNECIMENTO E INSTALAÇÃO. AF_02/2026</t>
  </si>
  <si>
    <t xml:space="preserve">MICTÓRIO SIFONADO COM VÁLVULA DE DESCARGA EM LOUÇA BRANCA - PADRÃO MÉDIO - FORNECIMENTO E INSTALAÇÃO. AF_02/2026</t>
  </si>
  <si>
    <t xml:space="preserve">MICTÓRIO SIFONADO LOUÇA BRANCA PARA ENTRADA DE ÁGUA EMBUTIDA - PADRÃO ALTO - FORNECIMENTO E INSTALAÇÃO. AF_02/2026</t>
  </si>
  <si>
    <t xml:space="preserve">PAPELEIRA DE PAREDE EM METAL CROMADO SEM TAMPA, INCLUSO FIXAÇÃO. AF_02/2026</t>
  </si>
  <si>
    <t xml:space="preserve">PIA DE AÇO INOX, DE *0,55 X 1,20* M COM 1 CUBA - FORNECIMENTO E INSTALAÇÃO. AF_02/2026</t>
  </si>
  <si>
    <t xml:space="preserve">PORTA TOALHA BANHO EM METAL CROMADO, TIPO BARRA, INCLUSO FIXAÇÃO. AF_02/2026</t>
  </si>
  <si>
    <t xml:space="preserve">PORTA TOALHA ROSTO EM METAL CROMADO, TIPO ARGOLA, INCLUSO FIXAÇÃO. AF_02/2026</t>
  </si>
  <si>
    <t xml:space="preserve">PUXADOR PARA PCD, FIXADO NA PORTA - FORNECIMENTO E INSTALAÇÃO. AF_02/2026</t>
  </si>
  <si>
    <t xml:space="preserve">SABONETEIRA DE PAREDE EM METAL CROMADO, INCLUSO FIXAÇÃO. AF_02/2026</t>
  </si>
  <si>
    <t xml:space="preserve">SABONETEIRA PLÁSTICA TIPO DISPENSER PARA SABONETE LÍQUIDO COM RESERVATÓRIO 800 A 1500 ML, INCLUSO FIXAÇÃO. AF_02/2026</t>
  </si>
  <si>
    <t xml:space="preserve">SIFÃO DO TIPO FLEXÍVEL EM PVC 1" X 1.1/2" - FORNECIMENTO E INSTALAÇÃO. AF_02/2026</t>
  </si>
  <si>
    <t xml:space="preserve">SIFÃO DO TIPO GARRAFA EM METAL CROMADO 1" X 1.1/2" - FORNECIMENTO E INSTALAÇÃO. AF_02/2026</t>
  </si>
  <si>
    <t xml:space="preserve">SIFÃO DO TIPO GARRAFA/COPO EM PVC 1.1/4" X 1.1/2" - FORNECIMENTO E INSTALAÇÃO. AF_02/2026</t>
  </si>
  <si>
    <t xml:space="preserve">SUPORTE MÃO FRANCESA EM AÇO, ABAS IGUAIS 30 CM, CAPACIDADE MÍNIMA 60 KG, BRANCO - FORNECIMENTO E INSTALAÇÃO. AF_02/2026</t>
  </si>
  <si>
    <t xml:space="preserve">SUPORTE MÃO FRANCESA EM AÇO, ABAS IGUAIS 40 CM, CAPACIDADE MÍNIMA 70 KG, BRANCO - FORNECIMENTO E INSTALAÇÃO. AF_02/2026</t>
  </si>
  <si>
    <t xml:space="preserve">TANQUE DE LOUÇA BRANCA COM COLUNA, 30L OU EQUIVALENTE - FORNECIMENTO E INSTALAÇÃO. AF_02/2026</t>
  </si>
  <si>
    <t xml:space="preserve">TANQUE DE LOUÇA BRANCA COM COLUNA, 30L OU EQUIVALENTE, INCLUSO SIFÃO FLEXÍVEL EM PVC, VÁLVULA METÁLICA E TORNEIRA DE METAL CROMADO PADRÃO MÉDIO - FORNECIMENTO E INSTALAÇÃO. AF_02/2026</t>
  </si>
  <si>
    <t xml:space="preserve">TANQUE DE LOUÇA BRANCA COM COLUNA, 30L OU EQUIVALENTE, INCLUSO SIFÃO FLEXÍVEL EM PVC, VÁLVULA PLÁSTICA E TORNEIRA DE METAL CROMADO PADRÃO POPULAR - FORNECIMENTO E INSTALAÇÃO. AF_02/2026</t>
  </si>
  <si>
    <t xml:space="preserve">TANQUE DE LOUÇA BRANCA COM COLUNA, 30L OU EQUIVALENTE, INCLUSO SIFÃO FLEXÍVEL EM PVC, VÁLVULA PLÁSTICA E TORNEIRA DE PLÁSTICO - FORNECIMENTO E INSTALAÇÃO. AF_02/2026</t>
  </si>
  <si>
    <t xml:space="preserve">TANQUE DE LOUÇA BRANCA SUSPENSO, *20*L OU EQUIVALENTE - FORNECIMENTO E INSTALAÇÃO. AF_02/2026</t>
  </si>
  <si>
    <t xml:space="preserve">TANQUE DE LOUÇA BRANCA SUSPENSO, 20L OU EQUIVALENTE, INCLUSO SIFÃO TIPO GARRAFA EM METAL CROMADO, VÁLVULA METÁLICA E TORNEIRA DE METAL CROMADO PADRÃO MÉDIO - FORNECIMENTO E INSTALAÇÃO. AF_02/2026</t>
  </si>
  <si>
    <t xml:space="preserve">TANQUE DE LOUÇA BRANCA SUSPENSO, 20L OU EQUIVALENTE, INCLUSO SIFÃO TIPO GARRAFA EM PVC, VÁLVULA PLÁSTICA E TORNEIRA DE METAL CROMADO PADRÃO POPULAR - FORNECIMENTO E INSTALAÇÃO. AF_02/2026</t>
  </si>
  <si>
    <t xml:space="preserve">TANQUE DE LOUÇA BRANCA SUSPENSO, 20L OU EQUIVALENTE, INCLUSO SIFÃO TIPO GARRAFA EM PVC, VÁLVULA PLÁSTICA E TORNEIRA DE PLÁSTICO - FORNECIMENTO E INSTALAÇÃO. AF_02/2026</t>
  </si>
  <si>
    <t xml:space="preserve">TANQUE DE MÁRMORE SINTÉTICO COM COLUNA, 22L OU EQUIVALENTE FORNECIMENTO E INSTALAÇÃO. AF_02/2026</t>
  </si>
  <si>
    <t xml:space="preserve">TANQUE DE MÁRMORE SINTÉTICO COM COLUNA, 22L OU EQUIVALENTE, INCLUSO SIFÃO FLEXÍVEL EM PVC, VÁLVULA PLÁSTICA E TORNEIRA DE METAL CROMADO PADRÃO POPULAR - FORNECIMENTO E INSTALAÇÃO. AF_02/2026</t>
  </si>
  <si>
    <t xml:space="preserve">TANQUE DE MÁRMORE SINTÉTICO COM COLUNA, 22L OU EQUIVALENTE, INCLUSO SIFÃO FLEXÍVEL EM PVC, VÁLVULA PLÁSTICA E TORNEIRA DE PLÁSTICO - FORNECIMENTO E INSTALAÇÃO. AF_02/2026</t>
  </si>
  <si>
    <t xml:space="preserve">TANQUE DE MÁRMORE SINTÉTICO SUSPENSO, 22L OU EQUIVALENTE - FORNECIMENTO E INSTALAÇÃO. AF_02/2026</t>
  </si>
  <si>
    <t xml:space="preserve">TANQUE DE MÁRMORE SINTÉTICO SUSPENSO, 22L OU EQUIVALENTE, INCLUSO SIFÃO FLEXÍVEL EM PVC, VÁLVULA PLÁSTICA E TORNEIRA DE METAL CROMADO PADRÃO POPULAR - FORNECIMENTO E INSTALAÇÃO. AF_02/2026</t>
  </si>
  <si>
    <t xml:space="preserve">TANQUE DE MÁRMORE SINTÉTICO SUSPENSO, 22L OU EQUIVALENTE, INCLUSO SIFÃO FLEXÍVEL EM PVC, VÁLVULA PLÁSTICA E TORNEIRA DE PLÁSTICO - FORNECIMENTO E INSTALAÇÃO. AF_02/2026</t>
  </si>
  <si>
    <t xml:space="preserve">TANQUE DE MÁRMORE SINTÉTICO SUSPENSO, 22L OU EQUIVALENTE, INCLUSO SIFÃO TIPO GARRAFA EM PVC, VÁLVULA PLÁSTICA E TORNEIRA DE METAL CROMADO PADRÃO POPULAR - FORNEC. E INSTALAÇÃO. AF_02/2026</t>
  </si>
  <si>
    <t xml:space="preserve">TANQUE DE MÁRMORE SINTÉTICO SUSPENSO, 22L OU EQUIVALENTE, INCLUSO SIFÃO TIPO GARRAFA EM PVC, VÁLVULA PLÁSTICA E TORNEIRA DE PLÁSTICO - FORNECIMENTO E INSTALAÇÃO. AF_02/2026</t>
  </si>
  <si>
    <t xml:space="preserve">TORNEIRA CROMADA 1/2" OU 3/4" PARA TANQUE, PADRÃO MÉDIO - FORNECIMENTO E INSTALAÇÃO. AF_02/2026</t>
  </si>
  <si>
    <t xml:space="preserve">TORNEIRA CROMADA 1/2" OU 3/4" PARA TANQUE, PADRÃO POPULAR - FORNECIMENTO E INSTALAÇÃO. AF_02/2026</t>
  </si>
  <si>
    <t xml:space="preserve">TORNEIRA CROMADA DE MESA COM FECHAMENTO AUTOMÁTICO, PARA LAVATÓRIO - FORNECIMENTO E INSTALAÇÃO. AF_02/2026</t>
  </si>
  <si>
    <t xml:space="preserve">TORNEIRA CROMADA DE MESA PARA LAVATÓRIO COM SENSOR DE PRESENÇA. AF_02/2026</t>
  </si>
  <si>
    <t xml:space="preserve">TORNEIRA CROMADA DE MESA PARA LAVATÓRIO, TIPO MONOCOMANDO. AF_02/2026</t>
  </si>
  <si>
    <t xml:space="preserve">TORNEIRA CROMADA DE MESA, 1/2" OU 3/4", PARA LAVATÓRIO, PADRÃO MÉDIO - FORNECIMENTO E INSTALAÇÃO. AF_02/2026</t>
  </si>
  <si>
    <t xml:space="preserve">TORNEIRA CROMADA DE MESA, 1/2" OU 3/4", PARA LAVATÓRIO, PADRÃO POPULAR - FORNECIMENTO E INSTALAÇÃO. AF_02/2026</t>
  </si>
  <si>
    <t xml:space="preserve">TORNEIRA CROMADA LONGA, DE PAREDE, 1/2" OU 3/4", PARA PIA DE COZINHA, PADRÃO POPULAR - FORNECIMENTO E INSTALAÇÃO. AF_02/2026</t>
  </si>
  <si>
    <t xml:space="preserve">TORNEIRA CROMADA TUBO MÓVEL, DE MESA, 1/2" OU 3/4", PARA PIA DE COZINHA, PADRÃO ALTO - FORNECIMENTO E INSTALAÇÃO. AF_02/2026</t>
  </si>
  <si>
    <t xml:space="preserve">TORNEIRA CROMADA TUBO MÓVEL, DE PAREDE, 1/2" OU 3/4", PARA PIA DE COZINHA, PADRÃO MÉDIO - FORNECIMENTO E INSTALAÇÃO. AF_02/2026</t>
  </si>
  <si>
    <t xml:space="preserve">TORNEIRA PLÁSTICA 3/4" PARA TANQUE - FORNECIMENTO E INSTALAÇÃO. AF_02/2026</t>
  </si>
  <si>
    <t xml:space="preserve">VÁLVULA EM METAL CROMADO 1.1/2" X 1.1/2" PARA TANQUE OU LAVATÓRIO, COM OU SEM LADRÃO - FORNECIMENTO E INSTALAÇÃO. AF_02/2026</t>
  </si>
  <si>
    <t xml:space="preserve">VÁLVULA EM METAL CROMADO TIPO AMERICANA 3.1/2" X 1.1/2" PARA PIA - FORNECIMENTO E INSTALAÇÃO. AF_02/2026</t>
  </si>
  <si>
    <t xml:space="preserve">VÁLVULA EM PLÁSTICO 1" PARA PIA, TANQUE OU LAVATÓRIO, COM OU SEM LADRÃO - FORNECIMENTO E INSTALAÇÃO. AF_02/2026</t>
  </si>
  <si>
    <t xml:space="preserve">VÁLVULA EM PLÁSTICO CROMADO TIPO AMERICANA 3.1/2" X 1.1/2" SEM ADAPTADOR PARA PIA - FORNECIMENTO E INSTALAÇÃO. AF_02/2026</t>
  </si>
  <si>
    <t xml:space="preserve">ABRAÇADEIRA DE FIXAÇÃO DE BRAÇOS DE LUMINÁRIAS DE 2" - FORNECIMENTO E INSTALAÇÃO. AF_02/2025</t>
  </si>
  <si>
    <t xml:space="preserve">ABRAÇADEIRA DE FIXAÇÃO DE BRAÇOS DE LUMINÁRIAS DE 3" - FORNECIMENTO E INSTALAÇÃO. AF_02/2025</t>
  </si>
  <si>
    <t xml:space="preserve">ABRAÇADEIRA DE FIXAÇÃO DE BRAÇOS DE LUMINÁRIAS DE 4" - FORNECIMENTO E INSTALAÇÃO. AF_02/2025</t>
  </si>
  <si>
    <t xml:space="preserve">BRAÇO PARA ILUMINAÇÃO PÚBLICA, EM TUBO DE AÇO GALVANIZADO, COMPRIMENTO DE 1,50 M, PARA FIXAÇÃO EM POSTE DE CONCRETO - FORNECIMENTO E INSTALAÇÃO. AF_02/2025_PS</t>
  </si>
  <si>
    <t xml:space="preserve">BRAÇO PARA ILUMINAÇÃO PÚBLICA, EM TUBO DE AÇO GALVANIZADO, COMPRIMENTO DE 1,50 M, PARA FIXAÇÃO EM POSTE METÁLICO - FORNECIMENTO E INSTALAÇÃO. AF_02/2025_PS</t>
  </si>
  <si>
    <t xml:space="preserve">LUMINÁRIA DE LED PARA ILUMINAÇÃO PÚBLICA, DE 138 W ATÉ 180 W - FORNECIMENTO E INSTALAÇÃO. AF_02/2025_PS</t>
  </si>
  <si>
    <t xml:space="preserve">LUMINÁRIA DE LED PARA ILUMINAÇÃO PÚBLICA, DE 181 W ATÉ 239 W - FORNECIMENTO E INSTALAÇÃO. AF_02/2025_PS</t>
  </si>
  <si>
    <t xml:space="preserve">LUMINÁRIA DE LED PARA ILUMINAÇÃO PÚBLICA, DE 240 W ATÉ 350 W - FORNECIMENTO E INSTALAÇÃO. AF_02/2025_PS</t>
  </si>
  <si>
    <t xml:space="preserve">LUMINÁRIA DE LED PARA ILUMINAÇÃO PÚBLICA, DE 33 W ATÉ 50 W - FORNECIMENTO E INSTALAÇÃO. AF_02/2025_PS</t>
  </si>
  <si>
    <t xml:space="preserve">LUMINÁRIA DE LED PARA ILUMINAÇÃO PÚBLICA, DE 51 W ATÉ 67 W - FORNECIMENTO E INSTALAÇÃO. AF_02/2025_PS</t>
  </si>
  <si>
    <t xml:space="preserve">LUMINÁRIA DE LED PARA ILUMINAÇÃO PÚBLICA, DE 68 W ATÉ 97 W - FORNECIMENTO E INSTALAÇÃO. AF_02/2025_PS</t>
  </si>
  <si>
    <t xml:space="preserve">LUMINÁRIA DE LED PARA ILUMINAÇÃO PÚBLICA, DE 98 W ATÉ 137 W - FORNECIMENTO E INSTALAÇÃO. AF_02/2025_PS</t>
  </si>
  <si>
    <t xml:space="preserve">RELÉ FOTOELÉTRICO PARA COMANDO DE ILUMINAÇÃO EXTERNA 1000 W - FORNECIMENTO E INSTALAÇÃO. AF_02/2025</t>
  </si>
  <si>
    <t xml:space="preserve">SUBSTITUIÇÃO DE LUMINÁRIA DE VAPOR DE MERCÚRIO/VAPOR DE SÓDIO POR LUMINÁRIA DE LED PARA ILUMINAÇÃO PÚBLICA (NÃO INCLUI FORNECIMENTO). AF_02/2025_PS</t>
  </si>
  <si>
    <t xml:space="preserve">SUBSTITUIÇÃO DE LUMINÁRIA REFLETOR LED PARA ILUMINAÇÃO PÚBLICA (NÃO INCLUI FORNECIMENTO). AF_02/2025</t>
  </si>
  <si>
    <t xml:space="preserve">SUBSTITUIÇÃO DE LÂMPADA PARA ILUMINAÇÃO PÚBLICA (NÃO INCLUI FORNECIMENTO). AF_02/2025_PS</t>
  </si>
  <si>
    <t xml:space="preserve">SUBSTITUIÇÃO DE REATOR PARA ILUMINAÇÃO PÚBLICA (NÃO INCLUI FORNECIMENTO). AF_02/2025_PS</t>
  </si>
  <si>
    <t xml:space="preserve">SUBSTITUIÇÃO DE RELÉ FOTOELÉTRICO PARA COMANDO DE ILUMINAÇÃO EXTERNA 1000 W - FORNECIMENTO E INSTALAÇÃO. AF_02/2025_PS</t>
  </si>
  <si>
    <t xml:space="preserve">EMBOÇO OU MASSA ÚNICA EM ARGAMASSA INDUSTRIALIZADA, PREPARO MECÂNICA E APLICAÇÃO COM EQUIPAMENTO DE MISTURA E PROJEÇÃO DE 1,5 M3/H DE ARGAMASSA EM PANOS DE FACHADA COM PRESENÇA DE VÃOS, ESPESSURA DE 25 MM, ACESSO POR ANDAIME. AF_08/2022</t>
  </si>
  <si>
    <t xml:space="preserve">EMBOÇO OU MASSA ÚNICA EM ARGAMASSA INDUSTRIALIZADA, PREPARO MECÂNICA E APLICAÇÃO COM EQUIPAMENTO DE MISTURA E PROJEÇÃO DE 1,5 M3/H DE ARGAMASSA EM PANOS DE FACHADA COM PRESENÇA DE VÃOS, ESPESSURA DE 35 MM, ACESSO POR ANDAIME. AF_08/2022</t>
  </si>
  <si>
    <t xml:space="preserve">EMBOÇO OU MASSA ÚNICA EM ARGAMASSA INDUSTRIALIZADA, PREPARO MECÂNICA E APLICAÇÃO COM EQUIPAMENTO DE MISTURA E PROJEÇÃO DE 1,5 M3/H DE ARGAMASSA EM PANOS DE FACHADA COM PRESENÇA DE VÃOS, ESPESSURA DE 45 MM, ACESSO POR ANDAIME. AF_08/2022</t>
  </si>
  <si>
    <t xml:space="preserve">EMBOÇO OU MASSA ÚNICA EM ARGAMASSA INDUSTRIALIZADA, PREPARO MECÂNICA E APLICAÇÃO COM EQUIPAMENTO DE MISTURA E PROJEÇÃO DE 1,5 M3/H DE ARGAMASSA EM PANOS DE FACHADA COM PRESENÇA DE VÃOS, ESPESSURA DE 50 MM, ACESSO POR ANDAIME. AF_08/2022</t>
  </si>
  <si>
    <t xml:space="preserve">EMBOÇO OU MASSA ÚNICA EM ARGAMASSA INDUSTRIALIZADA, PREPARO MECÂNICA E APLICAÇÃO COM EQUIPAMENTO DE MISTURA E PROJEÇÃO DE 1,5 M3/H DE ARGAMASSA EM PANOS DE FACHADA SEM PRESENÇA DE VÃOS, ESPESSURA DE 25 MM, ACESSO POR ANDAIME. AF_08/2022</t>
  </si>
  <si>
    <t xml:space="preserve">EMBOÇO OU MASSA ÚNICA EM ARGAMASSA INDUSTRIALIZADA, PREPARO MECÂNICA E APLICAÇÃO COM EQUIPAMENTO DE MISTURA E PROJEÇÃO DE 1,5 M3/H DE ARGAMASSA EM PANOS DE FACHADA SEM PRESENÇA DE VÃOS, ESPESSURA DE 35 MM, ACESSO POR ANDAIME. AF_08/2022</t>
  </si>
  <si>
    <t xml:space="preserve">EMBOÇO OU MASSA ÚNICA EM ARGAMASSA INDUSTRIALIZADA, PREPARO MECÂNICA E APLICAÇÃO COM EQUIPAMENTO DE MISTURA E PROJEÇÃO DE 1,5 M3/H DE ARGAMASSA EM PANOS DE FACHADA SEM PRESENÇA DE VÃOS, ESPESSURA DE 45 MM, ACESSO POR ANDAIME. AF_08/2022</t>
  </si>
  <si>
    <t xml:space="preserve">EMBOÇO OU MASSA ÚNICA EM ARGAMASSA INDUSTRIALIZADA, PREPARO MECÂNICA E APLICAÇÃO COM EQUIPAMENTO DE MISTURA E PROJEÇÃO DE 1,5 M3/H DE ARGAMASSA EM PANOS DE FACHADA SEM PRESENÇA DE VÃOS, ESPESSURA DE 50 MM, ACESSO POR ANDAIME. AF_08/2022</t>
  </si>
  <si>
    <t xml:space="preserve">EMBOÇO OU MASSA ÚNICA EM ARGAMASSA INDUSTRIALIZADA, PREPARO MECÂNICO E APLICAÇÃO COM EQUIPAMENTO DE MISTURA E PROJEÇÃO DE 1,5 M3/H DE ARGAMASSA EM PANOS CEGOS DE FACHADA (SEM PRESENÇA DE VÃOS), ESPESSURA DE 25 MM. AF_08/2022</t>
  </si>
  <si>
    <t xml:space="preserve">EMBOÇO OU MASSA ÚNICA EM ARGAMASSA INDUSTRIALIZADA, PREPARO MECÂNICO E APLICAÇÃO COM EQUIPAMENTO DE MISTURA E PROJEÇÃO DE 1,5 M3/H DE ARGAMASSA EM PANOS CEGOS DE FACHADA (SEM PRESENÇA DE VÃOS), ESPESSURA DE 35 MM. AF_08/2022</t>
  </si>
  <si>
    <t xml:space="preserve">EMBOÇO OU MASSA ÚNICA EM ARGAMASSA INDUSTRIALIZADA, PREPARO MECÂNICO E APLICAÇÃO COM EQUIPAMENTO DE MISTURA E PROJEÇÃO DE 1,5 M3/H DE ARGAMASSA EM PANOS CEGOS DE FACHADA (SEM PRESENÇA DE VÃOS), ESPESSURA DE 45 MM. AF_08/2022</t>
  </si>
  <si>
    <t xml:space="preserve">EMBOÇO OU MASSA ÚNICA EM ARGAMASSA INDUSTRIALIZADA, PREPARO MECÂNICO E APLICAÇÃO COM EQUIPAMENTO DE MISTURA E PROJEÇÃO DE 1,5 M3/H DE ARGAMASSA EM PANOS CEGOS DE FACHADA (SEM PRESENÇA DE VÃOS), ESPESSURA MAIOR OU IGUAL A 50 MM. AF_08/2022</t>
  </si>
  <si>
    <t xml:space="preserve">EMBOÇO OU MASSA ÚNICA EM ARGAMASSA INDUSTRIALIZADA, PREPARO MECÂNICO E APLICAÇÃO COM EQUIPAMENTO DE MISTURA E PROJEÇÃO DE 1,5 M3/H DE ARGAMASSA EM PANOS DE FACHADA COM PRESENÇA DE VÃOS, ESPESSURA DE 25 MM. AF_08/2022</t>
  </si>
  <si>
    <t xml:space="preserve">EMBOÇO OU MASSA ÚNICA EM ARGAMASSA INDUSTRIALIZADA, PREPARO MECÂNICO E APLICAÇÃO COM EQUIPAMENTO DE MISTURA E PROJEÇÃO DE 1,5 M3/H DE ARGAMASSA EM PANOS DE FACHADA COM PRESENÇA DE VÃOS, ESPESSURA DE 35 MM. AF_08/2022</t>
  </si>
  <si>
    <t xml:space="preserve">EMBOÇO OU MASSA ÚNICA EM ARGAMASSA INDUSTRIALIZADA, PREPARO MECÂNICO E APLICAÇÃO COM EQUIPAMENTO DE MISTURA E PROJEÇÃO DE 1,5 M3/H DE ARGAMASSA EM PANOS DE FACHADA COM PRESENÇA DE VÃOS, ESPESSURA DE 45 MM. AF_08/2022</t>
  </si>
  <si>
    <t xml:space="preserve">EMBOÇO OU MASSA ÚNICA EM ARGAMASSA INDUSTRIALIZADA, PREPARO MECÂNICO E APLICAÇÃO COM EQUIPAMENTO DE MISTURA E PROJEÇÃO DE 1,5 M3/H DE ARGAMASSA EM PANOS DE FACHADA COM PRESENÇA DE VÃOS, ESPESSURA MAIOR OU IGUAL A 50 MM. AF_08/2022</t>
  </si>
  <si>
    <t xml:space="preserve">EMBOÇO OU MASSA ÚNICA EM ARGAMASSA INDUSTRIALIZADA, PREPARO MECÂNICO E APLICAÇÃO COM EQUIPAMENTO DE MISTURA E PROJEÇÃO DE 1,5 M3/H DE ARGAMASSA NAS PAREDES INTERNAS DA SACADA, ESPESSURA 35 MM, SEM USO DE TELA METÁLICA. AF_08/2022</t>
  </si>
  <si>
    <t xml:space="preserve">EMBOÇO OU MASSA ÚNICA EM ARGAMASSA INDUSTRIALIZADA, PREPARO MECÂNICO E APLICAÇÃO COM EQUIPAMENTO DE MISTURA E PROJEÇÃO DE 1,5 M3/H EM SUPERFÍCIES EXTERNAS DA SACADA, ESPESSURA 25 MM, SEM USO DE TELA METÁLICA. AF_08/2022</t>
  </si>
  <si>
    <t xml:space="preserve">EMBOÇO OU MASSA ÚNICA EM ARGAMASSA INDUSTRIALIZADA, PREPARO MECÂNICO E APLICAÇÃO COM EQUIPAMENTO DE MISTURA E PROJEÇÃO DE 1,5 M3/H EM SUPERFÍCIES EXTERNAS DA SACADA, ESPESSURA 35 MM, SEM USO DE TELA METÁLICA. AF_08/2022</t>
  </si>
  <si>
    <t xml:space="preserve">EMBOÇO OU MASSA ÚNICA EM ARGAMASSA INDUSTRIALIZADA, PREPARO MECÂNICO E APLICAÇÃO COM EQUIPAMENTO DE MISTURA E PROJEÇÃO DE 1,5 M3/H EM SUPERFÍCIES EXTERNAS DA SACADA, ESPESSURA 45 MM, SEM USO DE TELA METÁLICA. AF_08/2022</t>
  </si>
  <si>
    <t xml:space="preserve">EMBOÇO OU MASSA ÚNICA EM ARGAMASSA INDUSTRIALIZADA, PREPARO MECÂNICO E APLICAÇÃO COM EQUIPAMENTO DE MISTURA E PROJEÇÃO DE 1,5 M3/H EM SUPERFÍCIES EXTERNAS DA SACADA, ESPESSURA MAIOR OU IGUAL A 50 MM, SEM USO DE TELA METÁLICA. AF_08/2022</t>
  </si>
  <si>
    <t xml:space="preserve">EMBOÇO OU MASSA ÚNICA EM ARGAMASSA INDUSTRIALIZADA, PREPARO MECÂNICO E APLICAÇÃO COM EQUIPAMENTO DE MISTURA E PROJEÇÃO DE 1,5 M3/H NAS PAREDES INTERNAS DA SACADA, ESPESSURA 25 MM, SEM USO DE TELA METÁLICA. AF_08/2022</t>
  </si>
  <si>
    <t xml:space="preserve">EMBOÇO OU MASSA ÚNICA EM ARGAMASSA INDUSTRIALIZADA, PREPARO MECÂNICO E APLICAÇÃO COM EQUIPAMENTO DE MISTURA E PROJEÇÃO DE 1,5 M3/H, NAS SUPERFÍCIES EXTERNAS DA SACADA, ESPESSURA DE 25 MM, ACESSO POR ANDAIME, SEM USO DE TELA METÁLICA. AF_08/2022</t>
  </si>
  <si>
    <t xml:space="preserve">EMBOÇO OU MASSA ÚNICA EM ARGAMASSA INDUSTRIALIZADA, PREPARO MECÂNICO E APLICAÇÃO COM EQUIPAMENTO DE MISTURA E PROJEÇÃO DE 1,5 M3/H, NAS SUPERFÍCIES EXTERNAS DA SACADA, ESPESSURA DE 35 MM, ACESSO POR ANDAIME, SEM USO DE TELA METÁLICA. AF_08/2022</t>
  </si>
  <si>
    <t xml:space="preserve">EMBOÇO OU MASSA ÚNICA EM ARGAMASSA INDUSTRIALIZADA, PREPARO MECÂNICO E APLICAÇÃO COM EQUIPAMENTO DE MISTURA E PROJEÇÃO DE 1,5 M3/H, NAS SUPERFÍCIES EXTERNAS DA SACADA, ESPESSURA DE 45 MM, ACESSO POR ANDAIME, SEM USO DE TELA METÁLICA. AF_08/2022</t>
  </si>
  <si>
    <t xml:space="preserve">EMBOÇO OU MASSA ÚNICA EM ARGAMASSA INDUSTRIALIZADA, PREPARO MECÂNICO E APLICAÇÃO COM EQUIPAMENTO DE MISTURA E PROJEÇÃO DE 1,5 M3/H, NAS SUPERFÍCIES EXTERNAS DA SACADA, ESPESSURA DE 50 MM, ACESSO POR ANDAIME, SEM USO DE TELA METÁLICA. AF_08/2022</t>
  </si>
  <si>
    <t xml:space="preserve">EMBOÇO OU MASSA ÚNICA EM ARGAMASSA TRAÇO 1:2:8, PREPARO MANUAL, APLICADA MANUALMENTE EM PANOS CEGOS DE FACHADA (SEM PRESENÇA DE VÃOS), ESPESSURA DE 25 MM. AF_09/2022</t>
  </si>
  <si>
    <t xml:space="preserve">EMBOÇO OU MASSA ÚNICA EM ARGAMASSA TRAÇO 1:2:8, PREPARO MANUAL, APLICADA MANUALMENTE EM PANOS CEGOS DE FACHADA (SEM PRESENÇA DE VÃOS), ESPESSURA DE 35 MM. AF_08/2022</t>
  </si>
  <si>
    <t xml:space="preserve">EMBOÇO OU MASSA ÚNICA EM ARGAMASSA TRAÇO 1:2:8, PREPARO MANUAL, APLICADA MANUALMENTE EM PANOS CEGOS DE FACHADA (SEM PRESENÇA DE VÃOS), ESPESSURA DE 45 MM. AF_08/2022</t>
  </si>
  <si>
    <t xml:space="preserve">EMBOÇO OU MASSA ÚNICA EM ARGAMASSA TRAÇO 1:2:8, PREPARO MANUAL, APLICADA MANUALMENTE EM PANOS CEGOS DE FACHADA (SEM PRESENÇA DE VÃOS), ESPESSURA MAIOR OU IGUAL A 50 MM. AF_08/2022</t>
  </si>
  <si>
    <t xml:space="preserve">EMBOÇO OU MASSA ÚNICA EM ARGAMASSA TRAÇO 1:2:8, PREPARO MANUAL, APLICADA MANUALMENTE EM PANOS DE FACHADA COM PRESENÇA DE VÃOS, ESPESSURA DE 25 MM, ACESSO POR ANDAIME. AF_08/2022</t>
  </si>
  <si>
    <t xml:space="preserve">EMBOÇO OU MASSA ÚNICA EM ARGAMASSA TRAÇO 1:2:8, PREPARO MANUAL, APLICADA MANUALMENTE EM PANOS DE FACHADA COM PRESENÇA DE VÃOS, ESPESSURA DE 25 MM. AF_08/2022</t>
  </si>
  <si>
    <t xml:space="preserve">EMBOÇO OU MASSA ÚNICA EM ARGAMASSA TRAÇO 1:2:8, PREPARO MANUAL, APLICADA MANUALMENTE EM PANOS DE FACHADA COM PRESENÇA DE VÃOS, ESPESSURA DE 35 MM, ACESSO POR ANDAIME. AF_08/2022</t>
  </si>
  <si>
    <t xml:space="preserve">EMBOÇO OU MASSA ÚNICA EM ARGAMASSA TRAÇO 1:2:8, PREPARO MANUAL, APLICADA MANUALMENTE EM PANOS DE FACHADA COM PRESENÇA DE VÃOS, ESPESSURA DE 35 MM. AF_08/2022</t>
  </si>
  <si>
    <t xml:space="preserve">EMBOÇO OU MASSA ÚNICA EM ARGAMASSA TRAÇO 1:2:8, PREPARO MANUAL, APLICADA MANUALMENTE EM PANOS DE FACHADA COM PRESENÇA DE VÃOS, ESPESSURA DE 45 MM, ACESSO POR ANDAIME. AF_08/2022</t>
  </si>
  <si>
    <t xml:space="preserve">EMBOÇO OU MASSA ÚNICA EM ARGAMASSA TRAÇO 1:2:8, PREPARO MANUAL, APLICADA MANUALMENTE EM PANOS DE FACHADA COM PRESENÇA DE VÃOS, ESPESSURA DE 45 MM. AF_08/2022</t>
  </si>
  <si>
    <t xml:space="preserve">EMBOÇO OU MASSA ÚNICA EM ARGAMASSA TRAÇO 1:2:8, PREPARO MANUAL, APLICADA MANUALMENTE EM PANOS DE FACHADA COM PRESENÇA DE VÃOS, ESPESSURA DE 50 MM, ACESSO POR ANDAIME. AF_08/2022</t>
  </si>
  <si>
    <t xml:space="preserve">EMBOÇO OU MASSA ÚNICA EM ARGAMASSA TRAÇO 1:2:8, PREPARO MANUAL, APLICADA MANUALMENTE EM PANOS DE FACHADA SEM PRESENÇA DE VÃOS, ESPESSURA DE 25 MM, ACESSO POR ANDAIME. AF_08/2022</t>
  </si>
  <si>
    <t xml:space="preserve">EMBOÇO OU MASSA ÚNICA EM ARGAMASSA TRAÇO 1:2:8, PREPARO MANUAL, APLICADA MANUALMENTE EM PANOS DE FACHADA SEM PRESENÇA DE VÃOS, ESPESSURA DE 35 MM, ACESSO POR ANDAIME. AF_08/2022</t>
  </si>
  <si>
    <t xml:space="preserve">EMBOÇO OU MASSA ÚNICA EM ARGAMASSA TRAÇO 1:2:8, PREPARO MANUAL, APLICADA MANUALMENTE EM PANOS DE FACHADA SEM PRESENÇA DE VÃOS, ESPESSURA DE 45 MM, ACESSO POR ANDAIME. AF_08/2022</t>
  </si>
  <si>
    <t xml:space="preserve">EMBOÇO OU MASSA ÚNICA EM ARGAMASSA TRAÇO 1:2:8, PREPARO MANUAL, APLICADA MANUALMENTE EM PANOS DE FACHADA SEM PRESENÇA DE VÃOS, ESPESSURA DE 50 MM, ACESSO POR ANDAIME. AF_08/2022</t>
  </si>
  <si>
    <t xml:space="preserve">EMBOÇO OU MASSA ÚNICA EM ARGAMASSA TRAÇO 1:2:8, PREPARO MANUAL, APLICADA MANUALMENTE EM SUPERFÍCIES EXTERNAS DA SACADA, ESPESSURA DE 25 MM, ACESSO POR ANDAIME, SEM USO DE TELA METÁLICA. AF_08/2022</t>
  </si>
  <si>
    <t xml:space="preserve">EMBOÇO OU MASSA ÚNICA EM ARGAMASSA TRAÇO 1:2:8, PREPARO MANUAL, APLICADA MANUALMENTE EM SUPERFÍCIES EXTERNAS DA SACADA, ESPESSURA DE 25 MM, SEM USO DE TELA METÁLICA DE REFORÇO CONTRA FISSURAÇÃO. AF_08/2022</t>
  </si>
  <si>
    <t xml:space="preserve">EMBOÇO OU MASSA ÚNICA EM ARGAMASSA TRAÇO 1:2:8, PREPARO MANUAL, APLICADA MANUALMENTE EM SUPERFÍCIES EXTERNAS DA SACADA, ESPESSURA DE 35 MM, ACESSO POR ANDAIME, SEM USO DE TELA METÁLICA. AF_08/2022</t>
  </si>
  <si>
    <t xml:space="preserve">EMBOÇO OU MASSA ÚNICA EM ARGAMASSA TRAÇO 1:2:8, PREPARO MANUAL, APLICADA MANUALMENTE EM SUPERFÍCIES EXTERNAS DA SACADA, ESPESSURA DE 35 MM, SEM USO DE TELA METÁLICA DE REFORÇO CONTRA FISSURAÇÃO. AF_08/2022</t>
  </si>
  <si>
    <t xml:space="preserve">EMBOÇO OU MASSA ÚNICA EM ARGAMASSA TRAÇO 1:2:8, PREPARO MANUAL, APLICADA MANUALMENTE EM SUPERFÍCIES EXTERNAS DA SACADA, ESPESSURA DE 45 MM, ACESSO POR ANDAIME, SEM USO DE TELA METÁLICA. AF_08/2022</t>
  </si>
  <si>
    <t xml:space="preserve">EMBOÇO OU MASSA ÚNICA EM ARGAMASSA TRAÇO 1:2:8, PREPARO MANUAL, APLICADA MANUALMENTE EM SUPERFÍCIES EXTERNAS DA SACADA, ESPESSURA DE 45 MM, SEM USO DE TELA METÁLICA DE REFORÇO CONTRA FISSURAÇÃO. AF_08/2022</t>
  </si>
  <si>
    <t xml:space="preserve">EMBOÇO OU MASSA ÚNICA EM ARGAMASSA TRAÇO 1:2:8, PREPARO MANUAL, APLICADA MANUALMENTE EM SUPERFÍCIES EXTERNAS DA SACADA, ESPESSURA DE 50 MM, ACESSO POR ANDAIME, SEM USO DE TELA METÁLICA. AF_08/2022</t>
  </si>
  <si>
    <t xml:space="preserve">EMBOÇO OU MASSA ÚNICA EM ARGAMASSA TRAÇO 1:2:8, PREPARO MANUAL, APLICADA MANUALMENTE EM SUPERFÍCIES EXTERNAS DA SACADA, ESPESSURA MAIOR OU IGUAL A 50 MM, SEM USO DE TELA METÁLICA DE REFORÇO CONTRA FISSURAÇÃO. AF_08/2022</t>
  </si>
  <si>
    <t xml:space="preserve">EMBOÇO OU MASSA ÚNICA EM ARGAMASSA TRAÇO 1:2:8, PREPARO MANUAL, APLICADA MANUALMENTE NAS PAREDES INTERNAS DA SACADA, ESPESSURA DE 25 MM, SEM USO DE TELA METÁLICA DE REFORÇO CONTRA FISSURAÇÃO. AF_08/2022</t>
  </si>
  <si>
    <t xml:space="preserve">EMBOÇO OU MASSA ÚNICA EM ARGAMASSA TRAÇO 1:2:8, PREPARO MANUAL, APLICADA MANUALMENTE NAS PAREDES INTERNAS DA SACADA, ESPESSURA DE 35 MM, SEM USO DE TELA METÁLICA DE REFORÇO CONTRA FISSURAÇÃO. AF_08/2022</t>
  </si>
  <si>
    <t xml:space="preserve">EMBOÇO OU MASSA ÚNICA EM ARGAMASSA TRAÇO 1:2:8, PREPARO MECÂNICA COM BETONEIRA 400 L, APLICADA COM PROJETOR TIPO CANEQUINHA EM PANOS DE FACHADA COM PRESENÇA DE VÃOS, ESPESSURA DE 25 MM, ACESSO POR ANDAIME. AF_08/2022</t>
  </si>
  <si>
    <t xml:space="preserve">EMBOÇO OU MASSA ÚNICA EM ARGAMASSA TRAÇO 1:2:8, PREPARO MECÂNICA COM BETONEIRA 400 L, APLICADA COM PROJETOR TIPO CANEQUINHA EM PANOS DE FACHADA COM PRESENÇA DE VÃOS, ESPESSURA DE 25 MM, ACESSO POR BALANCIM MANUAL. AF_08/2022</t>
  </si>
  <si>
    <t xml:space="preserve">EMBOÇO OU MASSA ÚNICA EM ARGAMASSA TRAÇO 1:2:8, PREPARO MECÂNICA COM BETONEIRA 400 L, APLICADA COM PROJETOR TIPO CANEQUINHA EM PANOS DE FACHADA COM PRESENÇA DE VÃOS, ESPESSURA DE 35 MM, ACESSO POR ANDAIME. AF_08/2022</t>
  </si>
  <si>
    <t xml:space="preserve">EMBOÇO OU MASSA ÚNICA EM ARGAMASSA TRAÇO 1:2:8, PREPARO MECÂNICA COM BETONEIRA 400 L, APLICADA COM PROJETOR TIPO CANEQUINHA EM PANOS DE FACHADA COM PRESENÇA DE VÃOS, ESPESSURA DE 35 MM, ACESSO POR BALANCIM MANUAL. AF_08/2022</t>
  </si>
  <si>
    <t xml:space="preserve">EMBOÇO OU MASSA ÚNICA EM ARGAMASSA TRAÇO 1:2:8, PREPARO MECÂNICA COM BETONEIRA 400 L, APLICADA COM PROJETOR TIPO CANEQUINHA EM PANOS DE FACHADA COM PRESENÇA DE VÃOS, ESPESSURA DE 45 MM, ACESSO POR ANDAIME. AF_08/2022</t>
  </si>
  <si>
    <t xml:space="preserve">EMBOÇO OU MASSA ÚNICA EM ARGAMASSA TRAÇO 1:2:8, PREPARO MECÂNICA COM BETONEIRA 400 L, APLICADA COM PROJETOR TIPO CANEQUINHA EM PANOS DE FACHADA COM PRESENÇA DE VÃOS, ESPESSURA DE 45 MM, ACESSO POR BALANCIM MANUAL. AF_08/2022</t>
  </si>
  <si>
    <t xml:space="preserve">EMBOÇO OU MASSA ÚNICA EM ARGAMASSA TRAÇO 1:2:8, PREPARO MECÂNICA COM BETONEIRA 400 L, APLICADA COM PROJETOR TIPO CANEQUINHA EM PANOS DE FACHADA COM PRESENÇA DE VÃOS, ESPESSURA DE 50 MM, ACESSO POR ANDAIME. AF_08/2022</t>
  </si>
  <si>
    <t xml:space="preserve">EMBOÇO OU MASSA ÚNICA EM ARGAMASSA TRAÇO 1:2:8, PREPARO MECÂNICA COM BETONEIRA 400 L, APLICADA COM PROJETOR TIPO CANEQUINHA EM PANOS DE FACHADA COM PRESENÇA DE VÃOS, ESPESSURA DE 50 MM, ACESSO POR BALANCIM MANUAL. AF_08/2022</t>
  </si>
  <si>
    <t xml:space="preserve">EMBOÇO OU MASSA ÚNICA EM ARGAMASSA TRAÇO 1:2:8, PREPARO MECÂNICA COM BETONEIRA 400 L, APLICADA COM PROJETOR TIPO CANEQUINHA EM PANOS DE FACHADA SEM PRESENÇA DE VÃOS, ESPESSURA DE 25 MM, ACESSO POR ANDAIME. AF_08/2022</t>
  </si>
  <si>
    <t xml:space="preserve">EMBOÇO OU MASSA ÚNICA EM ARGAMASSA TRAÇO 1:2:8, PREPARO MECÂNICA COM BETONEIRA 400 L, APLICADA COM PROJETOR TIPO CANEQUINHA EM PANOS DE FACHADA SEM PRESENÇA DE VÃOS, ESPESSURA DE 25 MM, ACESSO POR BALANCIM MANUAL. AF_08/2022</t>
  </si>
  <si>
    <t xml:space="preserve">EMBOÇO OU MASSA ÚNICA EM ARGAMASSA TRAÇO 1:2:8, PREPARO MECÂNICA COM BETONEIRA 400 L, APLICADA COM PROJETOR TIPO CANEQUINHA EM PANOS DE FACHADA SEM PRESENÇA DE VÃOS, ESPESSURA DE 35 MM, ACESSO POR ANDAIME. AF_08/2022</t>
  </si>
  <si>
    <t xml:space="preserve">EMBOÇO OU MASSA ÚNICA EM ARGAMASSA TRAÇO 1:2:8, PREPARO MECÂNICA COM BETONEIRA 400 L, APLICADA COM PROJETOR TIPO CANEQUINHA EM PANOS DE FACHADA SEM PRESENÇA DE VÃOS, ESPESSURA DE 35 MM, ACESSO POR BALANCIM MANUAL. AF_08/2022</t>
  </si>
  <si>
    <t xml:space="preserve">EMBOÇO OU MASSA ÚNICA EM ARGAMASSA TRAÇO 1:2:8, PREPARO MECÂNICA COM BETONEIRA 400 L, APLICADA COM PROJETOR TIPO CANEQUINHA EM PANOS DE FACHADA SEM PRESENÇA DE VÃOS, ESPESSURA DE 45 MM, ACESSO POR ANDAIME. AF_08/2022</t>
  </si>
  <si>
    <t xml:space="preserve">EMBOÇO OU MASSA ÚNICA EM ARGAMASSA TRAÇO 1:2:8, PREPARO MECÂNICA COM BETONEIRA 400 L, APLICADA COM PROJETOR TIPO CANEQUINHA EM PANOS DE FACHADA SEM PRESENÇA DE VÃOS, ESPESSURA DE 45 MM, ACESSO POR BALANCIM MANUAL. AF_08/2022</t>
  </si>
  <si>
    <t xml:space="preserve">EMBOÇO OU MASSA ÚNICA EM ARGAMASSA TRAÇO 1:2:8, PREPARO MECÂNICA COM BETONEIRA 400 L, APLICADA COM PROJETOR TIPO CANEQUINHA EM PANOS DE FACHADA SEM PRESENÇA DE VÃOS, ESPESSURA DE 50 MM, ACESSO POR ANDAIME. AF_08/2022</t>
  </si>
  <si>
    <t xml:space="preserve">EMBOÇO OU MASSA ÚNICA EM ARGAMASSA TRAÇO 1:2:8, PREPARO MECÂNICA COM BETONEIRA 400 L, APLICADA COM PROJETOR TIPO CANEQUINHA EM PANOS DE FACHADA SEM PRESENÇA DE VÃOS, ESPESSURA DE 50 MM, ACESSO POR BALANCIM MANUAL. AF_08/2022</t>
  </si>
  <si>
    <t xml:space="preserve">EMBOÇO OU MASSA ÚNICA EM ARGAMASSA TRAÇO 1:2:8, PREPARO MECÂNICA COM BETONEIRA 400 L, APLICADA COM PROJETOR TIPO CANEQUINHA EM SUPERFÍCIES EXTERNAS DA SACADA, ESPESSURA DE 25 MM, ACESSO POR ANDAIME, SEM USO DE TELA METÁLICA. AF_08/2022</t>
  </si>
  <si>
    <t xml:space="preserve">EMBOÇO OU MASSA ÚNICA EM ARGAMASSA TRAÇO 1:2:8, PREPARO MECÂNICA COM BETONEIRA 400 L, APLICADA COM PROJETOR TIPO CANEQUINHA EM SUPERFÍCIES EXTERNAS DA SACADA, ESPESSURA DE 25 MM, ACESSO POR BALANCIM MANUAL, SEM USO DE TELA METÁLICA. AF_08/2022</t>
  </si>
  <si>
    <t xml:space="preserve">EMBOÇO OU MASSA ÚNICA EM ARGAMASSA TRAÇO 1:2:8, PREPARO MECÂNICA COM BETONEIRA 400 L, APLICADA COM PROJETOR TIPO CANEQUINHA EM SUPERFÍCIES EXTERNAS DA SACADA, ESPESSURA DE 35 MM, ACESSO POR BALANCIM MANUAL, SEM USO DE TELA METÁLICA. AF_08/2022</t>
  </si>
  <si>
    <t xml:space="preserve">EMBOÇO OU MASSA ÚNICA EM ARGAMASSA TRAÇO 1:2:8, PREPARO MECÂNICA COM BETONEIRA 400 L, APLICADA COM PROJETOR TIPO CANEQUINHA EM SUPERFÍCIES EXTERNAS DA SACADA, ESPESSURA DE 45 MM, ACESSO POR BALANCIM MANUAL, SEM USO DE TELA METÁLICA. AF_08/2022</t>
  </si>
  <si>
    <t xml:space="preserve">EMBOÇO OU MASSA ÚNICA EM ARGAMASSA TRAÇO 1:2:8, PREPARO MECÂNICA COM BETONEIRA 400 L, APLICADA COM PROJETOR TIPO CANEQUINHA EM SUPERFÍCIES EXTERNAS DA SACADA, ESPESSURA DE 50 MM, ACESSO POR BALANCIM MANUAL, SEM USO DE TELA METÁLICA. AF_08/2022</t>
  </si>
  <si>
    <t xml:space="preserve">EMBOÇO OU MASSA ÚNICA EM ARGAMASSA TRAÇO 1:2:8, PREPARO MECÂNICA COM BETONEIRA 400 L, APLICADA COM PROJETOR TIPO CANEQUINHA EM SUPERFÍCIES INTERNAS DA SACADA, ESPESSURA DE 25 MM, SEM USO DE TELA METÁLICA. AF_08/2022</t>
  </si>
  <si>
    <t xml:space="preserve">EMBOÇO OU MASSA ÚNICA EM ARGAMASSA TRAÇO 1:2:8, PREPARO MECÂNICA COM BETONEIRA 400 L, APLICADA COM PROJETOR TIPO CANEQUINHA EM SUPERFÍCIES INTERNAS DA SACADA, ESPESSURA DE 35 MM, SEM USO DE TELA METÁLICA. AF_08/2022</t>
  </si>
  <si>
    <t xml:space="preserve">EMBOÇO OU MASSA ÚNICA EM ARGAMASSA TRAÇO 1:2:8, PREPARO MECÂNICA COM BETONEIRA 400 L, APLICADA MANUALMENTE EM PANOS DE FACHADA COM PRESENÇA DE VÃOS, ESPESSURA DE 25 MM, ACESSO POR ANDAIME. AF_08/2022</t>
  </si>
  <si>
    <t xml:space="preserve">EMBOÇO OU MASSA ÚNICA EM ARGAMASSA TRAÇO 1:2:8, PREPARO MECÂNICA COM BETONEIRA 400 L, APLICADA MANUALMENTE EM PANOS DE FACHADA COM PRESENÇA DE VÃOS, ESPESSURA DE 35 MM, ACESSO POR ANDAIME. AF_08/2022</t>
  </si>
  <si>
    <t xml:space="preserve">EMBOÇO OU MASSA ÚNICA EM ARGAMASSA TRAÇO 1:2:8, PREPARO MECÂNICA COM BETONEIRA 400 L, APLICADA MANUALMENTE EM PANOS DE FACHADA COM PRESENÇA DE VÃOS, ESPESSURA DE 45 MM, ACESSO POR ANDAIME. AF_08/2022</t>
  </si>
  <si>
    <t xml:space="preserve">EMBOÇO OU MASSA ÚNICA EM ARGAMASSA TRAÇO 1:2:8, PREPARO MECÂNICA COM BETONEIRA 400 L, APLICADA MANUALMENTE EM PANOS DE FACHADA COM PRESENÇA DE VÃOS, ESPESSURA DE 50 MM, ACESSO POR ANDAIME. AF_08/2022</t>
  </si>
  <si>
    <t xml:space="preserve">EMBOÇO OU MASSA ÚNICA EM ARGAMASSA TRAÇO 1:2:8, PREPARO MECÂNICA COM BETONEIRA 400 L, APLICADA MANUALMENTE EM PANOS DE FACHADA SEM PRESENÇA DE VÃOS, ESPESSURA DE 25 MM, ACESSO POR ANDAIME. AF_08/2022</t>
  </si>
  <si>
    <t xml:space="preserve">EMBOÇO OU MASSA ÚNICA EM ARGAMASSA TRAÇO 1:2:8, PREPARO MECÂNICA COM BETONEIRA 400 L, APLICADA MANUALMENTE EM PANOS DE FACHADA SEM PRESENÇA DE VÃOS, ESPESSURA DE 35 MM, ACESSO POR ANDAIME. AF_08/2022</t>
  </si>
  <si>
    <t xml:space="preserve">EMBOÇO OU MASSA ÚNICA EM ARGAMASSA TRAÇO 1:2:8, PREPARO MECÂNICA COM BETONEIRA 400 L, APLICADA MANUALMENTE EM PANOS DE FACHADA SEM PRESENÇA DE VÃOS, ESPESSURA DE 45 MM, ACESSO POR ANDAIME. AF_08/2022</t>
  </si>
  <si>
    <t xml:space="preserve">EMBOÇO OU MASSA ÚNICA EM ARGAMASSA TRAÇO 1:2:8, PREPARO MECÂNICA COM BETONEIRA 400 L, APLICADA MANUALMENTE EM PANOS DE FACHADA SEM PRESENÇA DE VÃOS, ESPESSURA DE 50 MM, ACESSO POR ANDAIME. AF_08/2022</t>
  </si>
  <si>
    <t xml:space="preserve">EMBOÇO OU MASSA ÚNICA EM ARGAMASSA TRAÇO 1:2:8, PREPARO MECÂNICA COM BETONEIRA 400 L, APLICADA MANUALMENTE EM SUPERFÍCIES EXTERNAS DA SACADA, ESPESSURA DE 25 MM, ACESSO POR ANDAIME, SEM USO DE TELA METÁLICA. AF_08/2022</t>
  </si>
  <si>
    <t xml:space="preserve">EMBOÇO OU MASSA ÚNICA EM ARGAMASSA TRAÇO 1:2:8, PREPARO MECÂNICA COM BETONEIRA 400 L, APLICADA MANUALMENTE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</si>
  <si>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35 MM, ACESSO POR ANDAIME, SEM USO DE TELA METÁLICA. AF_08/2022</t>
  </si>
  <si>
    <t xml:space="preserve">EMBOÇO OU MASSA ÚNICA EM ARGAMASSA TRAÇO 1:2:8, PREPARO MECÂNICO COM BETONEIRA 400 L, APLICADA COM PROJETOR TIPO CANEQUINHA EM SUPERFÍCIES EXTERNAS DA SACADA, ESPESSURA DE 45 MM, ACESSO POR ANDAIME, SEM USO DE TELA METÁLICA. AF_08/2022</t>
  </si>
  <si>
    <t xml:space="preserve">EMBOÇO OU MASSA ÚNICA EM ARGAMASSA TRAÇO 1:2:8, PREPARO MECÂNICO COM BETONEIRA 400 L, APLICADA COM PROJETOR TIPO CANEQUINHA EM SUPERFÍCIES EXTERNAS DA SACADA, ESPESSURA DE 50 MM, ACESSO POR ANDAIME, SEM USO DE TELA METÁLICA. AF_08/2022</t>
  </si>
  <si>
    <t xml:space="preserve">EMBOÇO OU MASSA ÚNICA EM ARGAMASSA TRAÇO 1:2:8, PREPARO MECÂNICO COM BETONEIRA 400 L, APLICADA MANUALMENTE EM PANOS CEGOS DE FACHADA (SEM PRESENÇA DE VÃOS), ESPESSURA DE 25 MM. AF_08/2022</t>
  </si>
  <si>
    <t xml:space="preserve">EMBOÇO OU MASSA ÚNICA EM ARGAMASSA TRAÇO 1:2:8, PREPARO MECÂNICO COM BETONEIRA 400 L, APLICADA MANUALMENTE EM PANOS CEGOS DE FACHADA (SEM PRESENÇA DE VÃOS), ESPESSURA DE 35 MM. AF_08/2022</t>
  </si>
  <si>
    <t xml:space="preserve">EMBOÇO OU MASSA ÚNICA EM ARGAMASSA TRAÇO 1:2:8, PREPARO MECÂNICO COM BETONEIRA 400 L, APLICADA MANUALMENTE EM PANOS CEGOS DE FACHADA (SEM PRESENÇA DE VÃOS), ESPESSURA DE 45 MM. AF_08/2022</t>
  </si>
  <si>
    <t xml:space="preserve">EMBOÇO OU MASSA ÚNICA EM ARGAMASSA TRAÇO 1:2:8, PREPARO MECÂNICO COM BETONEIRA 400 L, APLICADA MANUALMENTE EM PANOS CEGOS DE FACHADA (SEM PRESENÇA DE VÃOS), ESPESSURA MAIOR OU IGUAL A 50 MM. AF_08/2022</t>
  </si>
  <si>
    <t xml:space="preserve">EMBOÇO OU MASSA ÚNICA EM ARGAMASSA TRAÇO 1:2:8, PREPARO MECÂNICO COM BETONEIRA 400 L, APLICADA MANUALMENTE EM PANOS DE FACHADA COM PRESENÇA DE VÃOS, ESPESSURA DE 25 MM. AF_08/2022</t>
  </si>
  <si>
    <t xml:space="preserve">EMBOÇO OU MASSA ÚNICA EM ARGAMASSA TRAÇO 1:2:8, PREPARO MECÂNICO COM BETONEIRA 400 L, APLICADA MANUALMENTE EM PANOS DE FACHADA COM PRESENÇA DE VÃOS, ESPESSURA DE 35 MM. AF_08/2022</t>
  </si>
  <si>
    <t xml:space="preserve">EMBOÇO OU MASSA ÚNICA EM ARGAMASSA TRAÇO 1:2:8, PREPARO MECÂNICO COM BETONEIRA 400 L, APLICADA MANUALMENTE EM PANOS DE FACHADA COM PRESENÇA DE VÃOS, ESPESSURA DE 45 MM. AF_08/2022</t>
  </si>
  <si>
    <t xml:space="preserve">EMBOÇO OU MASSA ÚNICA EM ARGAMASSA TRAÇO 1:2:8, PREPARO MECÂNICO COM BETONEIRA 400 L, APLICADA MANUALMENTE EM PANOS DE FACHADA COM PRESENÇA DE VÃOS, ESPESSURA MAIOR OU IGUAL A 50 MM. AF_08/2022</t>
  </si>
  <si>
    <t xml:space="preserve">EMBOÇO OU MASSA ÚNICA EM ARGAMASSA TRAÇO 1:2:8, PREPARO MECÂNICO COM BETONEIRA 400 L, APLICADA MANUALMENTE EM SUPERFÍCIES EXTERNAS DA SACADA, ESPESSURA DE 25 MM, SEM USO DE TELA METÁLICA DE REFORÇO CONTRA FISSURAÇÃO. AF_08/2022</t>
  </si>
  <si>
    <t xml:space="preserve">EMBOÇO OU MASSA ÚNICA EM ARGAMASSA TRAÇO 1:2:8, PREPARO MECÂNICO COM BETONEIRA 400 L, APLICADA MANUALMENTE EM SUPERFÍCIES EXTERNAS DA SACADA, ESPESSURA DE 35 MM, SEM USO DE TELA METÁLICA DE REFORÇO CONTRA FISSURAÇÃO. AF_08/2022</t>
  </si>
  <si>
    <t xml:space="preserve">EMBOÇO OU MASSA ÚNICA EM ARGAMASSA TRAÇO 1:2:8, PREPARO MECÂNICO COM BETONEIRA 400 L, APLICADA MANUALMENTE EM SUPERFÍCIES EXTERNAS DA SACADA, ESPESSURA DE 45 MM, ACESSO POR ANDAIME, SEM USO DE TELA METÁLICA. AF_08/2022</t>
  </si>
  <si>
    <t xml:space="preserve">EMBOÇO OU MASSA ÚNICA EM ARGAMASSA TRAÇO 1:2:8, PREPARO MECÂNICO COM BETONEIRA 400 L, APLICADA MANUALMENTE EM SUPERFÍCIES EXTERNAS DA SACADA, ESPESSURA DE 45 MM, SEM USO DE TELA METÁLICA DE REFORÇO CONTRA FISSURAÇÃO. AF_08/2022</t>
  </si>
  <si>
    <t xml:space="preserve">EMBOÇO OU MASSA ÚNICA EM ARGAMASSA TRAÇO 1:2:8, PREPARO MECÂNICO COM BETONEIRA 400 L, APLICADA MANUALMENTE EM SUPERFÍCIES EXTERNAS DA SACADA, ESPESSURA DE 50 MM, ACESSO POR ANDAIME, SEM USO DE TELA METÁLICA. AF_08/2022</t>
  </si>
  <si>
    <t xml:space="preserve">EMBOÇO OU MASSA ÚNICA EM ARGAMASSA TRAÇO 1:2:8, PREPARO MECÂNICO COM BETONEIRA 400 L, APLICADA MANUALMENTE EM SUPERFÍCIES EXTERNAS DA SACADA, ESPESSURA MAIOR OU IGUAL A 50 MM, SEM USO DE TELA METÁLICA DE REFORÇO CONTRA FISSURAÇÃO. AF_08/2022</t>
  </si>
  <si>
    <t xml:space="preserve">EMBOÇO OU MASSA ÚNICA EM ARGAMASSA TRAÇO 1:2:8, PREPARO MECÂNICO COM BETONEIRA 400 L, APLICADA MANUALMENTE NAS PAREDES INTERNAS DA SACADA, ESPESSURA DE 25 MM, SEM USO DE TELA METÁLICA DE REFORÇO CONTRA FISSURAÇÃO. AF_08/2022</t>
  </si>
  <si>
    <t xml:space="preserve">EMBOÇO OU MASSA ÚNICA EM ARGAMASSA TRAÇO 1:2:8, PREPARO MECÂNICO COM BETONEIRA 400 L, APLICADA MANUALMENTE NAS PAREDES INTERNAS DA SACADA, ESPESSURA DE 35 MM, SEM USO DE TELA METÁLICA DE REFORÇO CONTRA FISSURAÇÃO. AF_08/2022</t>
  </si>
  <si>
    <t xml:space="preserve">EMBOÇO, EM ARGAMASSA INDUSTRIALIZADA, PREPARO MECÂNICO, APLICADO COM EQUIPAMENTO DE MISTURA E PROJEÇÃO DE ARGAMASSA EM PAREDES INTERNAS, E = 10MM, COM TALISCAS. AF_03/2024</t>
  </si>
  <si>
    <t xml:space="preserve">EMBOÇO, EM ARGAMASSA INDUSTRIALIZADA, PREPARO MECÂNICO, APLICADO COM EQUIPAMENTO DE MISTURA E PROJEÇÃO DE ARGAMASSA EM PAREDES INTERNAS, E = 17,5MM, COM TALISCAS. AF_03/2024</t>
  </si>
  <si>
    <t xml:space="preserve">EMBOÇO, EM ARGAMASSA TRAÇO 1:2:8, PREPARO MANUAL, APLICADO MANUALMENTE EM PAREDES INTERNAS DE AMBIENTES COM PÉ-DIREITO DUPLO E ÁREA ENTRE 5M² E 10M², E = 10MM, COM TALISCAS. AF_03/2024</t>
  </si>
  <si>
    <t xml:space="preserve">EMBOÇO, EM ARGAMASSA TRAÇO 1:2:8, PREPARO MANUAL, APLICADO MANUALMENTE EM PAREDES INTERNAS DE AMBIENTES COM PÉ-DIREITO DUPLO E ÁREA ENTRE 5M² E 10M², E = 17,5MM, COM TALISCAS. AF_03/2024</t>
  </si>
  <si>
    <t xml:space="preserve">EMBOÇO, EM ARGAMASSA TRAÇO 1:2:8, PREPARO MANUAL, APLICADO MANUALMENTE EM PAREDES INTERNAS DE AMBIENTES COM PÉ-DIREITO DUPLO E ÁREA MAIOR QUE 10M², E = 10MM, COM TALISCAS. AF_03/2024</t>
  </si>
  <si>
    <t xml:space="preserve">EMBOÇO, EM ARGAMASSA TRAÇO 1:2:8, PREPARO MANUAL, APLICADO MANUALMENTE EM PAREDES INTERNAS DE AMBIENTES COM PÉ-DIREITO DUPLO E ÁREA MAIOR QUE 10M², E = 17,5MM, COM TALISCAS. AF_03/2024</t>
  </si>
  <si>
    <t xml:space="preserve">EMBOÇO, EM ARGAMASSA TRAÇO 1:2:8, PREPARO MANUAL, APLICADO MANUALMENTE EM PAREDES INTERNAS DE AMBIENTES COM PÉ-DIREITO DUPLO E ÁREA MENOR QUE 5M², E = 10MM, COM TALISCAS. AF_03/2024</t>
  </si>
  <si>
    <t xml:space="preserve">EMBOÇO, EM ARGAMASSA TRAÇO 1:2:8, PREPARO MANUAL, APLICADO MANUALMENTE EM PAREDES INTERNAS DE AMBIENTES COM PÉ-DIREITO DUPLO E ÁREA MENOR QUE 5M², E = 17,5MM, COM TALISCAS. AF_03/2024</t>
  </si>
  <si>
    <t xml:space="preserve">EMBOÇO, EM ARGAMASSA TRAÇO 1:2:8, PREPARO MANUAL, APLICADO MANUALMENTE EM PAREDES INTERNAS DE AMBIENTES COM ÁREA ENTRE 5M² E 10M², E = 10MM, COM TALISCAS. AF_03/2024</t>
  </si>
  <si>
    <t xml:space="preserve">EMBOÇO, EM ARGAMASSA TRAÇO 1:2:8, PREPARO MANUAL, APLICADO MANUALMENTE EM PAREDES INTERNAS DE AMBIENTES COM ÁREA ENTRE 5M² E 10M², E = 17,5MM, COM TALISCAS. AF_03/2024</t>
  </si>
  <si>
    <t xml:space="preserve">EMBOÇO, EM ARGAMASSA TRAÇO 1:2:8, PREPARO MANUAL, APLICADO MANUALMENTE EM PAREDES INTERNAS DE AMBIENTES COM ÁREA MAIOR QUE 10M², E = 10MM, COM TALISCAS. AF_03/2024</t>
  </si>
  <si>
    <t xml:space="preserve">EMBOÇO, EM ARGAMASSA TRAÇO 1:2:8, PREPARO MANUAL, APLICADO MANUALMENTE EM PAREDES INTERNAS DE AMBIENTES COM ÁREA MAIOR QUE 10M², E = 17,5MM, COM TALISCAS. AF_03/2024</t>
  </si>
  <si>
    <t xml:space="preserve">EMBOÇO, EM ARGAMASSA TRAÇO 1:2:8, PREPARO MANUAL, APLICADO MANUALMENTE EM PAREDES INTERNAS DE AMBIENTES COM ÁREA MENOR QUE 5M², E = 17,5MM, COM TALISCAS. AF_03/2024</t>
  </si>
  <si>
    <t xml:space="preserve">EMBOÇO, EM ARGAMASSA TRAÇO 1:2:8, PREPARO MANUAL, APLICADO MANUALMENTE EM PAREDES INTERNAS, PARA AMBIENTES COM ÁREA MENOR QUE 5M², E = 10MM, COM TALISCAS. AF_03/2024</t>
  </si>
  <si>
    <t xml:space="preserve">EMBOÇO, EM ARGAMASSA TRAÇO 1:2:8, PREPARO MECÂNICO, APLICADO MANUALMENTE EM PAREDES INTERNAS DE AMBIENTES COM PÉ-DIREITO DUPLO E ÁREA ENTRE 5M² E 10M², E = 10MM, COM TALISCAS. AF_03/2024</t>
  </si>
  <si>
    <t xml:space="preserve">EMBOÇO, EM ARGAMASSA TRAÇO 1:2:8, PREPARO MECÂNICO, APLICADO MANUALMENTE EM PAREDES INTERNAS DE AMBIENTES COM PÉ-DIREITO DUPLO E ÁREA ENTRE 5M² E 10M², E = 17,5MM, COM TALISCAS. AF_03/2024</t>
  </si>
  <si>
    <t xml:space="preserve">EMBOÇO, EM ARGAMASSA TRAÇO 1:2:8, PREPARO MECÂNICO, APLICADO MANUALMENTE EM PAREDES INTERNAS DE AMBIENTES COM PÉ-DIREITO DUPLO E ÁREA MAIOR QUE 10M², E = 10MM, COM TALISCAS. AF_03/2024</t>
  </si>
  <si>
    <t xml:space="preserve">EMBOÇO, EM ARGAMASSA TRAÇO 1:2:8, PREPARO MECÂNICO, APLICADO MANUALMENTE EM PAREDES INTERNAS DE AMBIENTES COM PÉ-DIREITO DUPLO E ÁREA MAIOR QUE 10M², E = 17,5MM, COM TALISCAS. AF_03/2024</t>
  </si>
  <si>
    <t xml:space="preserve">EMBOÇO, EM ARGAMASSA TRAÇO 1:2:8, PREPARO MECÂNICO, APLICADO MANUALMENTE EM PAREDES INTERNAS DE AMBIENTES COM PÉ-DIREITO DUPLO E ÁREA MENOR QUE 5M², E = 10MM, COM TALISCAS. AF_03/2024</t>
  </si>
  <si>
    <t xml:space="preserve">EMBOÇO, EM ARGAMASSA TRAÇO 1:2:8, PREPARO MECÂNICO, APLICADO MANUALMENTE EM PAREDES INTERNAS DE AMBIENTES COM PÉ-DIREITO DUPLO E ÁREA MENOR QUE 5M², E = 17,5MM, COM TALISCAS. AF_03/2024</t>
  </si>
  <si>
    <t xml:space="preserve">EMBOÇO, EM ARGAMASSA TRAÇO 1:2:8, PREPARO MECÂNICO, APLICADO MANUALMENTE EM PAREDES INTERNAS DE AMBIENTES COM ÁREA ENTRE 5M² E 10M², E = 10MM, COM TALISCAS. AF_03/2024</t>
  </si>
  <si>
    <t xml:space="preserve">EMBOÇO, EM ARGAMASSA TRAÇO 1:2:8, PREPARO MECÂNICO, APLICADO MANUALMENTE EM PAREDES INTERNAS DE AMBIENTES COM ÁREA ENTRE 5M² E 10M², E = 17,5MM, COM TALISCAS. AF_03/2024</t>
  </si>
  <si>
    <t xml:space="preserve">EMBOÇO, EM ARGAMASSA TRAÇO 1:2:8, PREPARO MECÂNICO, APLICADO MANUALMENTE EM PAREDES INTERNAS DE AMBIENTES COM ÁREA MAIOR QUE 10M², E = 10MM, COM TALISCAS. AF_03/2024</t>
  </si>
  <si>
    <t xml:space="preserve">EMBOÇO, EM ARGAMASSA TRAÇO 1:2:8, PREPARO MECÂNICO, APLICADO MANUALMENTE EM PAREDES INTERNAS DE AMBIENTES COM ÁREA MAIOR QUE 10M², E = 17,5MM, COM TALISCAS. AF_03/2024</t>
  </si>
  <si>
    <t xml:space="preserve">EMBOÇO, EM ARGAMASSA TRAÇO 1:2:8, PREPARO MECÂNICO, APLICADO MANUALMENTE EM PAREDES INTERNAS DE AMBIENTES COM ÁREA MENOR QUE 5M², E =17,5MM, COM TALISCAS. AF_03/2024</t>
  </si>
  <si>
    <t xml:space="preserve">EMBOÇO, EM ARGAMASSA TRAÇO 1:2:8, PREPARO MECÂNICO, APLICADO MANUALMENTE EM PAREDES INTERNAS, PARA AMBIENTES COM ÁREA MENOR QUE 5M², E = 10MM, COM TALISCAS. AF_03/2024</t>
  </si>
  <si>
    <t xml:space="preserve">MASSA ÚNICA, EM ARGAMASSA INDUSTRIALIZADA, PREPARO MECÂNICO, APLICADA COM EQUIPAMENTO DE MISTURA E PROJEÇÃO DE ARGAMASSA EM PAREDES INTERNAS, E = 10MM, COM TALISCAS. AF_03/2024</t>
  </si>
  <si>
    <t xml:space="preserve">MASSA ÚNICA, EM ARGAMASSA INDUSTRIALIZADA, PREPARO MECÂNICO, APLICADA COM EQUIPAMENTO DE MISTURA E PROJEÇÃO DE ARGAMASSA EM PAREDES INTERNAS, E = 10MM, SEM TALISCAS. AF_03/2024</t>
  </si>
  <si>
    <t xml:space="preserve">MASSA ÚNICA, EM ARGAMASSA INDUSTRIALIZADA, PREPARO MECÂNICO, APLICADA COM EQUIPAMENTO DE MISTURA E PROJEÇÃO DE ARGAMASSA EM PAREDES INTERNAS, E = 17,5MM, COM TALISCAS. AF_03/2024</t>
  </si>
  <si>
    <t xml:space="preserve">MASSA ÚNICA, EM ARGAMASSA INDUSTRIALIZADA, PREPARO MECÂNICO, APLICADA COM EQUIPAMENTO DE MISTURA E PROJEÇÃO DE ARGAMASSA EM PAREDES INTERNAS, E = 5MM, SEM TALISCAS. AF_03/2024</t>
  </si>
  <si>
    <t xml:space="preserve">MASSA ÚNICA, EM ARGAMASSA TRAÇO 1:2:8 PREPARO MANUAL, APLICADA MANUALMENTE EM PAREDES INTERNAS DE AMBIENTES COM ÁREA MAIOR QUE 10M², E = 10MM, COM TALISCAS. AF_03/2024</t>
  </si>
  <si>
    <t xml:space="preserve">MASSA ÚNICA, EM ARGAMASSA TRAÇO 1:2:8 PREPARO MECÂNICO, APLICADA MANUALMENTE EM PAREDES INTERNAS DE AMBIENTES COM ÁREA MAIOR QUE 10M², E = 10MM, COM TALISCAS. AF_03/2024</t>
  </si>
  <si>
    <t xml:space="preserve">MASSA ÚNICA, EM ARGAMASSA TRAÇO 1:2:8, PREPARO MANUAL, APLICADA MANUALMENTE EM PAREDES INTERNAS DE AMBIENTES COM PÉ-DIREITO DUPLO E ÁREA ENTRE 5M² E 10M², E = 10MM, COM TALISCAS. AF_03/2024</t>
  </si>
  <si>
    <t xml:space="preserve">MASSA ÚNICA, EM ARGAMASSA TRAÇO 1:2:8, PREPARO MANUAL, APLICADA MANUALMENTE EM PAREDES INTERNAS DE AMBIENTES COM PÉ-DIREITO DUPLO E ÁREA ENTRE 5M² E 10M², E = 17,5MM, COM TALISCAS. AF_03/2024</t>
  </si>
  <si>
    <t xml:space="preserve">MASSA ÚNICA, EM ARGAMASSA TRAÇO 1:2:8, PREPARO MANUAL, APLICADA MANUALMENTE EM PAREDES INTERNAS DE AMBIENTES COM PÉ-DIREITO DUPLO E ÁREA MAIOR QUE 10M², E = 17,5MM, COM TALISCAS. AF_03/2024</t>
  </si>
  <si>
    <t xml:space="preserve">MASSA ÚNICA, EM ARGAMASSA TRAÇO 1:2:8, PREPARO MANUAL, APLICADA MANUALMENTE EM PAREDES INTERNAS DE AMBIENTES COM PÉ-DIREITO DUPLO ÁREA MAIOR QUE 10M², E = 10MM, COM TALISCAS. AF_03/2024</t>
  </si>
  <si>
    <t xml:space="preserve">MASSA ÚNICA, EM ARGAMASSA TRAÇO 1:2:8, PREPARO MANUAL, APLICADA MANUALMENTE EM PAREDES INTERNAS DE AMBIENTES COM ÁREA ENTRE 5M² E 10M², E = 10MM, COM TALISCAS. AF_03/2024</t>
  </si>
  <si>
    <t xml:space="preserve">MASSA ÚNICA, EM ARGAMASSA TRAÇO 1:2:8, PREPARO MANUAL, APLICADA MANUALMENTE EM PAREDES INTERNAS DE AMBIENTES COM ÁREA ENTRE 5M² E 10M², E = 17,5MM, COM TALISCAS. AF_03/2024</t>
  </si>
  <si>
    <t xml:space="preserve">MASSA ÚNICA, EM ARGAMASSA TRAÇO 1:2:8, PREPARO MANUAL, APLICADA MANUALMENTE EM PAREDES INTERNAS DE AMBIENTES COM ÁREA MAIOR QUE 10M², E = 17,5MM, COM TALISCAS. AF_03/2024</t>
  </si>
  <si>
    <t xml:space="preserve">MASSA ÚNICA, EM ARGAMASSA TRAÇO 1:2:8, PREPARO MECÂNICO, APLICADA MANUALMENTE EM PAREDES INTERNAS DE AMBIENTES COM PÉ-DIREITO DUPLO E ÁREA ENTRE 5M² E 10M², E = 10MM, COM TALISCAS. AF_03/2024</t>
  </si>
  <si>
    <t xml:space="preserve">MASSA ÚNICA, EM ARGAMASSA TRAÇO 1:2:8, PREPARO MECÂNICO, APLICADA MANUALMENTE EM PAREDES INTERNAS DE AMBIENTES COM PÉ-DIREITO DUPLO E ÁREA ENTRE 5M² E 10M², E = 17,5MM, COM TALISCAS. AF_03/2024</t>
  </si>
  <si>
    <t xml:space="preserve">MASSA ÚNICA, EM ARGAMASSA TRAÇO 1:2:8, PREPARO MECÂNICO, APLICADA MANUALMENTE EM PAREDES INTERNAS DE AMBIENTES COM PÉ-DIREITO DUPLO E ÁREA MAIOR QUE 10M², E = 17,5MM, COM TALISCAS. AF_03/2024</t>
  </si>
  <si>
    <t xml:space="preserve">MASSA ÚNICA, EM ARGAMASSA TRAÇO 1:2:8, PREPARO MECÂNICO, APLICADA MANUALMENTE EM PAREDES INTERNAS DE AMBIENTES COM PÉ-DIREITO DUPLO ÁREA MAIOR QUE 10M², E = 10MM, COM TALISCAS. AF_03/2024</t>
  </si>
  <si>
    <t xml:space="preserve">MASSA ÚNICA, EM ARGAMASSA TRAÇO 1:2:8, PREPARO MECÂNICO, APLICADA MANUALMENTE EM PAREDES INTERNAS DE AMBIENTES COM ÁREA ENTRE 5M² E 10M², E = 10MM, COM TALISCAS. AF_03/2024</t>
  </si>
  <si>
    <t xml:space="preserve">MASSA ÚNICA, EM ARGAMASSA TRAÇO 1:2:8, PREPARO MECÂNICO, APLICADA MANUALMENTE EM PAREDES INTERNAS DE AMBIENTES COM ÁREA ENTRE 5M² E 10M², E = 17,5MM, COM TALISCAS. AF_03/2024</t>
  </si>
  <si>
    <t xml:space="preserve">MASSA ÚNICA, EM ARGAMASSA TRAÇO 1:2:8, PREPARO MECÂNICO, APLICADA MANUALMENTE EM PAREDES INTERNAS DE AMBIENTES COM ÁREA MAIOR QUE 10M², E = 17,5MM, COM TALISCAS. AF_03/2024</t>
  </si>
  <si>
    <t xml:space="preserve">MASSA ÚNICA, EM ARGAMASSA TRAÇO 1:2:8, PREPARO MECÂNICO, APLICADA MANUALMENTE EM TETO DE AMBIENTES COM PAREDES EM PÉ-DIREITO DUPLO, E = 10MM, COM TALISCAS. AF_03/2024</t>
  </si>
  <si>
    <t xml:space="preserve">MASSA ÚNICA, EM ARGAMASSA TRAÇO 1:2:8, PREPARO MECÂNICO, APLICADA MANUALMENTE EM TETO DE AMBIENTES COM PAREDES EM PÉ-DIREITO DUPLO, E = 17,5MM, COM TALISCAS. AF_03/2024</t>
  </si>
  <si>
    <t xml:space="preserve">MASSA ÚNICA, EM ARGAMASSA TRAÇO 1:2:8, PREPARO MECÂNICO, APLICADA MANUALMENTE EM TETO, E = 10MM, COM TALISCAS. AF_03/2024</t>
  </si>
  <si>
    <t xml:space="preserve">MASSA ÚNICA, EM ARGAMASSA TRAÇO 1:2:8, PREPARO MECÂNICO, APLICADA MANUALMENTE EM TETO, E = 17,5MM, COM TALISCAS. AF_03/2024</t>
  </si>
  <si>
    <t xml:space="preserve">INSTALAÇÃO DE BANCO METÁLICO COM ENCOSTO, 1,60 M DE COMPRIMENTO, EM TUBO DE AÇO CARBONO COM PINTURA ELETROSTÁTICA, SOBRE PISO DE CONCRETO EXISTENTE. AF_11/2021</t>
  </si>
  <si>
    <t xml:space="preserve">INSTALAÇÃO DE LIXEIRA METÁLICA DUPLA, CAPACIDADE DE 60 L, EM TUBO DE AÇO CARBONO E CESTOS EM CHAPA DE AÇO COM PINTURA ELETROSTÁTICA, SOBRE PISO DE CONCRETO EXISTENTE. AF_11/2021</t>
  </si>
  <si>
    <t xml:space="preserve">INSTALAÇÃO DE LIXEIRA METÁLICA DUPLA, CAPACIDADE DE 60 L, EM TUBO DE AÇO CARBONO E CESTOS EM CHAPA DE AÇO COM PINTURA ELETROSTÁTICA, SOBRE SOLO. AF_11/2021</t>
  </si>
  <si>
    <t xml:space="preserve">INSTALAÇÃO DE PERGOLADO DE MADEIRA, EM MAÇARANDUBA, ANGELIM OU EQUIVALENTE DA REGIÃO, FIXADO COM CONCRETO SOBRE PISO DE CONCRETO EXISTENTE. AF_11/2021</t>
  </si>
  <si>
    <t xml:space="preserve">INSTALAÇÃO DE PERGOLADO DE MADEIRA, EM MAÇARANDUBA, ANGELIM OU EQUIVALENTE DA REGIÃO, FIXADO COM CONCRETO SOBRE SOLO. AF_11/2021</t>
  </si>
  <si>
    <t xml:space="preserve">REVESTIMENTO DECORATIVO MONOCAMADA EXECUTADO COM EQUIPAMENTO DE PROJEÇÃO EM FACHADA DE UM EDIFÍCIO DE ALVENARIA ESTRUTURAL E ACABAMENTO CHAPISCADO/FLOCADO. AF_03/2024</t>
  </si>
  <si>
    <t xml:space="preserve">REVESTIMENTO DECORATIVO MONOCAMADA EXECUTADO COM EQUIPAMENTO DE PROJEÇÃO EM FACHADA DE UM EDIFÍCIO DE ALVENARIA ESTRUTURAL E ACABAMENTO RASPADO. AF_03/2024</t>
  </si>
  <si>
    <t xml:space="preserve">REVESTIMENTO DECORATIVO MONOCAMADA EXECUTADO COM EQUIPAMENTO DE PROJEÇÃO EM FACHADA DE UM EDIFÍCIO DE ALVENARIA ESTRUTURAL E ACABAMENTO TRAVERTINO. AF_03/2024</t>
  </si>
  <si>
    <t xml:space="preserve">REVESTIMENTO DECORATIVO MONOCAMADA EXECUTADO COM EQUIPAMENTO DE PROJEÇÃO EM FACHADA DE UM EDIFÍCIO DE ESTRUTURA CONVENCIONAL E ACABAMENTO CHAPISCADO/FLOCADO. AF_03/2024</t>
  </si>
  <si>
    <t xml:space="preserve">REVESTIMENTO DECORATIVO MONOCAMADA EXECUTADO COM EQUIPAMENTO DE PROJEÇÃO EM FACHADA DE UM EDIFÍCIO DE ESTRUTURA CONVENCIONAL E ACABAMENTO RASPADO. AF_03/2024</t>
  </si>
  <si>
    <t xml:space="preserve">REVESTIMENTO DECORATIVO MONOCAMADA EXECUTADO COM EQUIPAMENTO DE PROJEÇÃO EM FACHADA DE UM EDIFÍCIO DE ESTRUTURA CONVENCIONAL E ACABAMENTO TRAVERTINO. AF_03/2024</t>
  </si>
  <si>
    <t xml:space="preserve">REVESTIMENTO DECORATIVO MONOCAMADA EXECUTADO MANUALMENTE EM FACHADA DE UM EDIFÍCIO DE ALVENARIA ESTRUTURAL E ACABAMENTO CHAPISCADO/FLOCADO. AF_03/2024</t>
  </si>
  <si>
    <t xml:space="preserve">REVESTIMENTO DECORATIVO MONOCAMADA EXECUTADO MANUALMENTE EM FACHADA DE UM EDIFÍCIO DE ALVENARIA ESTRUTURAL E ACABAMENTO RASPADO. AF_03/2024</t>
  </si>
  <si>
    <t xml:space="preserve">REVESTIMENTO DECORATIVO MONOCAMADA EXECUTADO MANUALMENTE EM FACHADA DE UM EDIFÍCIO DE ALVENARIA ESTRUTURAL E ACABAMENTO TRAVERTINO. AF_03/2024</t>
  </si>
  <si>
    <t xml:space="preserve">REVESTIMENTO DECORATIVO MONOCAMADA EXECUTADO MANUALMENTE EM FACHADA DE UM EDIFÍCIO DE ESTRUTURA CONVENCIONAL E ACABAMENTO CHAPISCADO/FLOCADO. AF_03/2024</t>
  </si>
  <si>
    <t xml:space="preserve">REVESTIMENTO DECORATIVO MONOCAMADA EXECUTADO MANUALMENTE EM FACHADA DE UM EDIFÍCIO DE ESTRUTURA CONVENCIONAL E ACABAMENTO RASPADO. AF_03/2024</t>
  </si>
  <si>
    <t xml:space="preserve">REVESTIMENTO DECORATIVO MONOCAMADA EXECUTADO MANUALMENTE EM FACHADA DE UM EDIFÍCIO DE ESTRUTURA CONVENCIONAL E ACABAMENTO TRAVERTINO. AF_03/2024</t>
  </si>
  <si>
    <t xml:space="preserve">ASCENSÃO DE GRUA ASCENSIONAL. AF_03/2024</t>
  </si>
  <si>
    <t xml:space="preserve">ASCENSÃO DE MINI GRUA. AF_03/2024</t>
  </si>
  <si>
    <t xml:space="preserve">ASCENSÃO E DESCIDA DE ELEVADOR DE CREMALHEIRA. AF_03/2024</t>
  </si>
  <si>
    <t xml:space="preserve">ASCENSÃO E DESCIDA DE GRUA FIXA. AF_03/2024</t>
  </si>
  <si>
    <t xml:space="preserve">MONTAGEM E DESMONTAGEM DE MINI GRUA. AF_03/2024</t>
  </si>
  <si>
    <t xml:space="preserve">MONTAGEM E DESMONTAGEM DE TRECHO INICIAL DE ELEVADOR DE CREMALHEIRA, CABINE DUPLA - EXCLUSO FUNDAÇÕES. AF_03/2024</t>
  </si>
  <si>
    <t xml:space="preserve">MONTAGEM E DESMONTAGEM DE TRECHO INICIAL DE ELEVADOR DE CREMALHEIRA, CABINE SIMPLES - EXCLUSO FUNDAÇÕES. AF_03/2024</t>
  </si>
  <si>
    <t xml:space="preserve">MONTAGEM E DESMONTAGEM DO TRECHO INICIAL DE GRUA FIXA (ALTURA LIVRE) - EXCLUSO FUNDAÇÕES. AF_03/2024</t>
  </si>
  <si>
    <t xml:space="preserve">APLICAÇÃO DE ADUBO EM SOLO. AF_07/2024</t>
  </si>
  <si>
    <t xml:space="preserve">APLICAÇÃO DE CALCÁRIO PARA CORREÇÃO DO PH DO SOLO. AF_07/2024</t>
  </si>
  <si>
    <t xml:space="preserve">ESPALHAMENTO DE TERRA VEGETAL PARA O PLANTIO. AF_07/2024</t>
  </si>
  <si>
    <t xml:space="preserve">PLANTIO DE ARBUSTO OU CERCA VIVA. AF_07/2024</t>
  </si>
  <si>
    <t xml:space="preserve">PLANTIO DE FORRAÇÃO. AF_07/2024</t>
  </si>
  <si>
    <t xml:space="preserve">PLANTIO DE GRAMA BATATAIS EM PLACAS. AF_07/2024</t>
  </si>
  <si>
    <t xml:space="preserve">PLANTIO DE GRAMA EM PAVIMENTO CONCREGRAMA. AF_07/2024</t>
  </si>
  <si>
    <t xml:space="preserve">PLANTIO DE GRAMA ESMERALDA OU SÃO CARLOS OU CURITIBANA, EM PLACAS. AF_07/2024</t>
  </si>
  <si>
    <t xml:space="preserve">PLANTIO DE PALMEIRA COM ALTURA DE MUDA MENOR OU IGUAL A 2,00 M . AF_07/2024</t>
  </si>
  <si>
    <t xml:space="preserve">PLANTIO DE ÁRVORE ORNAMENTAL COM ALTURA DE MUDA MAIOR QUE 2,00 M E MENOR OU IGUAL A 4,00 M . AF_07/2024</t>
  </si>
  <si>
    <t xml:space="preserve">PLANTIO DE ÁRVORE ORNAMENTAL COM ALTURA DE MUDA MENOR OU IGUAL A 2,00 M . AF_07/2024</t>
  </si>
  <si>
    <t xml:space="preserve">REVOLVIMENTO E LIMPEZA MANUAL DE SOLO. AF_07/2024</t>
  </si>
  <si>
    <t xml:space="preserve">ARMAÇÃO DO SISTEMA DE PAREDES DE CONCRETO, EXECUTADA COMO ARMADURA NEGATIVA DE LAJES, TELA L-159. AF_12/2024</t>
  </si>
  <si>
    <t xml:space="preserve">ARMAÇÃO DO SISTEMA DE PAREDES DE CONCRETO, EXECUTADA COMO ARMADURA NEGATIVA DE LAJES, TELA T-196. AF_12/2024</t>
  </si>
  <si>
    <t xml:space="preserve">ARMAÇÃO DO SISTEMA DE PAREDES DE CONCRETO, EXECUTADA COMO ARMADURA POSITIVA DE LAJES, TELA Q-113. AF_12/2024</t>
  </si>
  <si>
    <t xml:space="preserve">ARMAÇÃO DO SISTEMA DE PAREDES DE CONCRETO, EXECUTADA COMO ARMADURA POSITIVA DE LAJES, TELA Q-138. AF_12/2024</t>
  </si>
  <si>
    <t xml:space="preserve">ARMAÇÃO DO SISTEMA DE PAREDES DE CONCRETO, EXECUTADA COMO ARMADURA POSITIVA DE LAJES, TELA Q-159. AF_12/2024</t>
  </si>
  <si>
    <t xml:space="preserve">ARMAÇÃO DO SISTEMA DE PAREDES DE CONCRETO, EXECUTADA COMO ARMADURA POSITIVA DE LAJES, TELA Q-196. AF_12/2024</t>
  </si>
  <si>
    <t xml:space="preserve">ARMAÇÃO DO SISTEMA DE PAREDES DE CONCRETO, EXECUTADA COMO REFORÇO, VERGALHÃO DE 10,0 MM DE DIÂMETRO. AF_12/2024</t>
  </si>
  <si>
    <t xml:space="preserve">ARMAÇÃO DO SISTEMA DE PAREDES DE CONCRETO, EXECUTADA COMO REFORÇO, VERGALHÃO DE 12,5 MM DE DIÂMETRO. AF_12/2024</t>
  </si>
  <si>
    <t xml:space="preserve">ARMAÇÃO DO SISTEMA DE PAREDES DE CONCRETO, EXECUTADA COMO REFORÇO, VERGALHÃO DE 5,0 MM DE DIÂMETRO. AF_12/2024</t>
  </si>
  <si>
    <t xml:space="preserve">ARMAÇÃO DO SISTEMA DE PAREDES DE CONCRETO, EXECUTADA COMO REFORÇO, VERGALHÃO DE 6,3 MM DE DIÂMETRO. AF_12/2024</t>
  </si>
  <si>
    <t xml:space="preserve">ARMAÇÃO DO SISTEMA DE PAREDES DE CONCRETO, EXECUTADA COMO REFORÇO, VERGALHÃO DE 8,0 MM DE DIÂMETRO. AF_12/2024</t>
  </si>
  <si>
    <t xml:space="preserve">ARMAÇÃO DO SISTEMA DE PAREDES DE CONCRETO, EXECUTADA EM PAREDES DE EDIFICAÇÕES MULTIFAMILIARES, TELA Q-138. AF_12/2024_PS</t>
  </si>
  <si>
    <t xml:space="preserve">ARMAÇÃO DO SISTEMA DE PAREDES DE CONCRETO, EXECUTADA EM PAREDES DE EDIFICAÇÕES MULTIFAMILIARES, TELA Q-283. AF_12/2024_PS</t>
  </si>
  <si>
    <t xml:space="preserve">ARMAÇÃO DO SISTEMA DE PAREDES DE CONCRETO, EXECUTADA EM PAREDES DE EDIFICAÇÕES UNIFAMILIARES OU MULTIFAMILIARES, TELA Q-92. AF_12/2024_PS</t>
  </si>
  <si>
    <t xml:space="preserve">ARMAÇÃO DO SISTEMA DE PAREDES DE CONCRETO, EXECUTADA EM PAREDES DE EDIFICAÇÕES UNIFAMILIARES, TELA Q-61. AF_12/2024_PS</t>
  </si>
  <si>
    <t xml:space="preserve">ARMAÇÃO DO SISTEMA DE PAREDES DE CONCRETO, EXECUTADA EM PLATIBANDAS, TELA Q-92. AF_12/2024_PS</t>
  </si>
  <si>
    <t xml:space="preserve">CONCRETAGEM DE EDIFICAÇÕES (PAREDES E LAJES) FEITAS COM SISTEMA DE FÔRMAS MANUSEÁVEIS, COM CONCRETO USINADO AUTOADENSÁVEL FCK 25 MPA - LANÇAMENTO E ACABAMENTO. AF_09/2024</t>
  </si>
  <si>
    <t xml:space="preserve">CONCRETAGEM DE EDIFICAÇÕES (PAREDES E LAJES) FEITAS COM SISTEMA DE FÔRMAS MANUSEÁVEIS, COM CONCRETO USINADO BOMBEÁVEL FCK 25 MPA - LANÇAMENTO, ADENSAMENTO E ACABAMENTO. AF_09/2024</t>
  </si>
  <si>
    <t xml:space="preserve">CONCRETAGEM DE ESCADAS EM EDIFICAÇÕES MULTIFAMILIARES FEITAS COM SISTEMA DE FÔRMAS MANUSEÁVEIS COM CONCRETO USINADO AUTOADENSÁVEL, FCK 25 MPA - LANÇAMENTO E ACABAMENTO. AF_09/2024</t>
  </si>
  <si>
    <t xml:space="preserve">CONCRETAGEM DE ESCADAS EM EDIFICAÇÕES MULTIFAMILIARES FEITAS COM SISTEMA DE FÔRMAS MANUSEÁVEIS COM CONCRETO USINADO BOMBEÁVEL, FCK 25 MPA - LANÇAMENTO, ADENSAMENTO E ACABAMENTO. AF_09/2024</t>
  </si>
  <si>
    <t xml:space="preserve">CONCRETAGEM DE LAJES EM EDIFICAÇÕES MULTIFAMILIARES FEITAS COM SISTEMA DE FÔRMAS MANUSEÁVEIS, COM CONCRETO USINADO BOMBEÁVEL FCK 25 MPA - LANÇAMENTO, ADENSAMENTO E ACABAMENTO. AF_09/2024</t>
  </si>
  <si>
    <t xml:space="preserve">CONCRETAGEM DE LAJES EM EDIFICAÇÕES UNIFAMILIARES FEITAS COM SISTEMA DE FÔRMAS MANUSEÁVEIS, COM CONCRETO USINADO BOMBEÁVEL FCK 25 MPA - LANÇAMENTO, ADENSAMENTO E ACABAMENTO. AF_09/2024</t>
  </si>
  <si>
    <t xml:space="preserve">CONCRETAGEM DE PAREDES EM EDIFICAÇÕES MULTIFAMILIARES FEITAS COM SISTEMA DE FÔRMAS MANUSEÁVEIS, COM CONCRETO USINADO BOMBEÁVEL FCK 25 MPA - LANÇAMENTO, ADENSAMENTO E ACABAMENTO. AF_09/2024</t>
  </si>
  <si>
    <t xml:space="preserve">CONCRETAGEM DE PAREDES EM EDIFICAÇÕES UNIFAMILIARES FEITAS COM SISTEMA DE FÔRMAS MANUSEÁVEIS, COM CONCRETO USINADO BOMBEÁVEL FCK 25 MPA - LANÇAMENTO, ADENSAMENTO E ACABAMENTO. AF_09/2024</t>
  </si>
  <si>
    <t xml:space="preserve">CONCRETAGEM DE PLATIBANDA EM EDIFICAÇÕES MULTIFAMILIARES FEITAS COM SISTEMA DE FÔRMAS MANUSEÁVEIS, COM CONCRETO USINADO AUTOADENSÁVEL FCK 25 MPA - LANÇAMENTO E ACABAMENTO. AF_09/2024</t>
  </si>
  <si>
    <t xml:space="preserve">CONCRETAGEM DE PLATIBANDA EM EDIFICAÇÕES MULTIFAMILIARES FEITAS COM SISTEMA DE FÔRMAS MANUSEÁVEIS, COM CONCRETO USINADO BOMBEÁVEL FCK 25 MPA - LANÇAMENTO, ADENSAMENTO E ACABAMENTO. AF_09/2024</t>
  </si>
  <si>
    <t xml:space="preserve">CONCRETAGEM DE PLATIBANDA EM EDIFICAÇÕES UNIFAMILIARES FEITAS COM SISTEMA DE FÔRMAS MANUSEÁVEIS, COM CONCRETO USINADO AUTOADENSÁVEL FCK 25 MPA - LANÇAMENTO E ACABAMENTO. AF_09/2024</t>
  </si>
  <si>
    <t xml:space="preserve">CONCRETAGEM DE PLATIBANDA EM EDIFICAÇÕES UNIFAMILIARES FEITAS COM SISTEMA DE FÔRMAS MANUSEÁVEIS, COM CONCRETO USINADO BOMBEÁVEL FCK 25 MPA - LANÇAMENTO, ADENSAMENTO E ACABAMENTO. AF_09/2024</t>
  </si>
  <si>
    <t xml:space="preserve">ESTUCAMENTO DE DENSIDADE ALTA DE PANOS DE FACHADA DO SISTEMA DE PAREDES DE CONCRETO EM EDIFICAÇÕES DE MÚLTIPLOS PAVIMENTOS, PAVIMENTO TÉRREO, UTILIZAÇÃO DE ARGAMASSA COLANTE. AF_12/2024</t>
  </si>
  <si>
    <t xml:space="preserve">ESTUCAMENTO DE DENSIDADE ALTA DE PANOS DE FACHADA DO SISTEMA DE PAREDES DE CONCRETO EM EDIFICAÇÕES DE MÚLTIPLOS PAVIMENTOS, PAVIMENTO TÉRREO, UTILIZAÇÃO DE ARGAMASSA POLIMÉRICA. AF_12/2024</t>
  </si>
  <si>
    <t xml:space="preserve">ESTUCAMENTO DE DENSIDADE ALTA DE PANOS DE FACHADA DO SISTEMA DE PAREDES DE CONCRETO EM EDIFICAÇÕES DE MÚLTIPLOS PAVIMENTOS, PAVIMENTO TÉRREO, UTILIZAÇÃO DE ARGAMASSA TRAÇO 1:0,5:4,5 (CIM:CAL:AREIA). AF_12/2024</t>
  </si>
  <si>
    <t xml:space="preserve">ESTUCAMENTO DE DENSIDADE ALTA DE PANOS DE FACHADA DO SISTEMA DE PAREDES DE CONCRETO EM EDIFICAÇÕES DE MÚLTIPLOS PAVIMENTOS, PAVIMENTOS SUPERIORES, UTILIZAÇÃO DE ARGAMASSA COLANTE. AF_12/2024</t>
  </si>
  <si>
    <t xml:space="preserve">ESTUCAMENTO DE DENSIDADE ALTA DE PANOS DE FACHADA DO SISTEMA DE PAREDES DE CONCRETO EM EDIFICAÇÕES DE MÚLTIPLOS PAVIMENTOS, PAVIMENTOS SUPERIORES, UTILIZAÇÃO DE ARGAMASSA POLIMÉRICA. AF_12/2024</t>
  </si>
  <si>
    <t xml:space="preserve">ESTUCAMENTO DE DENSIDADE ALTA DE PANOS DE FACHADA DO SISTEMA DE PAREDES DE CONCRETO EM EDIFICAÇÕES DE MÚLTIPLOS PAVIMENTOS, PAVIMENTOS SUPERIORES, UTILIZAÇÃO DE ARGAMASSA TRAÇO 1:0,5:4,5 (CIM:CAL:AREIA). AF_12/2024</t>
  </si>
  <si>
    <t xml:space="preserve">ESTUCAMENTO DE DENSIDADE ALTA DE PANOS DE FACHADA DO SISTEMA DE PAREDES DE CONCRETO EM UNIDADES HABITACIONAIS DE DOIS PAVIMENTOS (SOBRADO), ACESSO COM ANDAIME FACHADEIRO, UTILIZAÇÃO DE ARGAMASSA COLANTE. AF_12/2024</t>
  </si>
  <si>
    <t xml:space="preserve">ESTUCAMENTO DE DENSIDADE ALTA DE PANOS DE FACHADA DO SISTEMA DE PAREDES DE CONCRETO EM UNIDADES HABITACIONAIS DE DOIS PAVIMENTOS (SOBRADO), ACESSO COM ANDAIME FACHADEIRO, UTILIZAÇÃO DE ARGAMASSA POLIMÉRICA. AF_12/2024</t>
  </si>
  <si>
    <t xml:space="preserve">ESTUCAMENTO DE DENSIDADE ALTA DE PANOS DE FACHADA DO SISTEMA DE PAREDES DE CONCRETO EM UNIDADES HABITACIONAIS DE DOIS PAVIMENTOS (SOBRADO), ACESSO COM ANDAIME FACHADEIRO, UTILIZAÇÃO DE ARGAMASSA TRAÇO 1:0,5:4,5 (CIM:CAL:AREIA). AF_12/2024</t>
  </si>
  <si>
    <t xml:space="preserve">ESTUCAMENTO DE DENSIDADE ALTA DE PANOS DE FACHADA DO SISTEMA DE PAREDES DE CONCRETO EM UNIDADES HABITACIONAIS DE PAVIMENTO ÚNICO, UTILIZAÇÃO DE ARGAMASSA COLANTE. AF_12/2024</t>
  </si>
  <si>
    <t xml:space="preserve">ESTUCAMENTO DE DENSIDADE ALTA DE PANOS DE FACHADA DO SISTEMA DE PAREDES DE CONCRETO EM UNIDADES HABITACIONAIS DE PAVIMENTO ÚNICO, UTILIZAÇÃO DE ARGAMASSA POLIMÉRICA. AF_12/2024</t>
  </si>
  <si>
    <t xml:space="preserve">ESTUCAMENTO DE DENSIDADE ALTA DE PANOS DE FACHADA DO SISTEMA DE PAREDES DE CONCRETO EM UNIDADES HABITACIONAIS DE PAVIMENTO ÚNICO, UTILIZAÇÃO DE ARGAMASSA TRAÇO 1:0,5:4,5 (CIM:CAL:AREIA). AF_12/2024</t>
  </si>
  <si>
    <t xml:space="preserve">ESTUCAMENTO DE DENSIDADE ALTA NAS FACES INTERNAS DE PAREDES DO SISTEMA DE PAREDES DE CONCRETO, EM AMBIENTES COM ÁREA ENTRE 5 M² E 10 M², UTILIZAÇÃO DE ARGAMASSA COLANTE. AF_12/2024</t>
  </si>
  <si>
    <t xml:space="preserve">ESTUCAMENTO DE DENSIDADE ALTA NAS FACES INTERNAS DE PAREDES DO SISTEMA DE PAREDES DE CONCRETO, EM AMBIENTES COM ÁREA ENTRE 5 M² E 10 M², UTILIZAÇÃO DE ARGAMASSA POLIMÉRICA. AF_12/2024</t>
  </si>
  <si>
    <t xml:space="preserve">ESTUCAMENTO DE DENSIDADE ALTA NAS FACES INTERNAS DE PAREDES DO SISTEMA DE PAREDES DE CONCRETO, EM AMBIENTES COM ÁREA ENTRE 5 M² E 10 M², UTILIZAÇÃO DE ARGAMASSA TRAÇO 1:1:6 (CIM:CAL:AREIA). AF_12/2024</t>
  </si>
  <si>
    <t xml:space="preserve">ESTUCAMENTO DE DENSIDADE ALTA NAS FACES INTERNAS DE PAREDES DO SISTEMA DE PAREDES DE CONCRETO, EM AMBIENTES COM ÁREA MAIOR OU IGUAL A 10 M², UTILIZAÇÃO DE ARGAMASSA COLANTE. AF_12/2024</t>
  </si>
  <si>
    <t xml:space="preserve">ESTUCAMENTO DE DENSIDADE ALTA NAS FACES INTERNAS DE PAREDES DO SISTEMA DE PAREDES DE CONCRETO, EM AMBIENTES COM ÁREA MAIOR OU IGUAL A 10 M², UTILIZAÇÃO DE ARGAMASSA POLIMÉRICA. AF_12/2024</t>
  </si>
  <si>
    <t xml:space="preserve">ESTUCAMENTO DE DENSIDADE ALTA NAS FACES INTERNAS DE PAREDES DO SISTEMA DE PAREDES DE CONCRETO, EM AMBIENTES COM ÁREA MAIOR OU IGUAL A 10 M², UTILIZAÇÃO DE ARGAMASSA TRAÇO 1:1:6 (CIM:CAL:AREIA). AF_12/2024</t>
  </si>
  <si>
    <t xml:space="preserve">ESTUCAMENTO DE DENSIDADE ALTA NAS FACES INTERNAS DE PAREDES DO SISTEMA DE PAREDES DE CONCRETO, EM AMBIENTES COM ÁREA MENOR OU IGUAL A 5 M², UTILIZAÇÃO DE ARGAMASSA COLANTE. AF_12/2024</t>
  </si>
  <si>
    <t xml:space="preserve">ESTUCAMENTO DE DENSIDADE ALTA NAS FACES INTERNAS DE PAREDES DO SISTEMA DE PAREDES DE CONCRETO, EM AMBIENTES COM ÁREA MENOR OU IGUAL A 5 M², UTILIZAÇÃO DE ARGAMASSA POLIMÉRICA. AF_12/2024</t>
  </si>
  <si>
    <t xml:space="preserve">ESTUCAMENTO DE DENSIDADE ALTA NAS FACES INTERNAS DE PAREDES DO SISTEMA DE PAREDES DE CONCRETO, EM AMBIENTES COM ÁREA MENOR OU IGUAL A 5 M², UTILIZAÇÃO DE ARGAMASSA TRAÇO 1:1:6 (CIM:CAL:AREIA). AF_12/2024</t>
  </si>
  <si>
    <t xml:space="preserve">ESTUCAMENTO DE DENSIDADE BAIXA DE PANOS DE FACHADA DO SISTEMA DE PAREDES DE CONCRETO EM EDIFICAÇÕES DE MÚLTIPLOS PAVIMENTOS, PAVIMENTO TÉRREO, UTILIZAÇÃO DE ARGAMASSA COLANTE. AF_12/2024</t>
  </si>
  <si>
    <t xml:space="preserve">ESTUCAMENTO DE DENSIDADE BAIXA DE PANOS DE FACHADA DO SISTEMA DE PAREDES DE CONCRETO EM EDIFICAÇÕES DE MÚLTIPLOS PAVIMENTOS, PAVIMENTOS SUPERIORES, UTILIZAÇÃO DE ARGAMASSA COLANTE. AF_12/2024</t>
  </si>
  <si>
    <t xml:space="preserve">ESTUCAMENTO DE DENSIDADE BAIXA DE PANOS DE FACHADA DO SISTEMA DE PAREDES DE CONCRETO EM UNIDADES HABITACIONAIS DE DOIS PAVIMENTOS (SOBRADO), ACESSO COM ANDAIME FACHADEIRO, UTILIZAÇÃO DE ARGAMASSA COLANTE. AF_12/2024</t>
  </si>
  <si>
    <t xml:space="preserve">ESTUCAMENTO DE DENSIDADE BAIXA DE PANOS DE FACHADA DO SISTEMA DE PAREDES DE CONCRETO EM UNIDADES HABITACIONAIS DE PAVIMENTO ÚNICO, UTILIZAÇÃO DE ARGAMASSA COLANTE. AF_12/2024</t>
  </si>
  <si>
    <t xml:space="preserve">ESTUCAMENTO DE DENSIDADE BAIXA NAS FACES INTERNAS DE PAREDES DO SISTEMA DE PAREDES DE CONCRETO, EM AMBIENTES COM ÁREA ENTRE 5 M² E 10 M², UTILIZAÇÃO DE ARGAMASSA COLANTE. AF_12/2024</t>
  </si>
  <si>
    <t xml:space="preserve">ESTUCAMENTO DE DENSIDADE BAIXA NAS FACES INTERNAS DE PAREDES DO SISTEMA DE PAREDES DE CONCRETO, EM AMBIENTES COM ÁREA MAIOR OU IGUAL A 10 M², UTILIZAÇÃO DE ARGAMASSA COLANTE. AF_12/2024</t>
  </si>
  <si>
    <t xml:space="preserve">ESTUCAMENTO DE DENSIDADE BAIXA NAS FACES INTERNAS DE PAREDES DO SISTEMA DE PAREDES DE CONCRETO, EM AMBIENTES COM ÁREA MENOR OU IGUAL A 5 M², UTILIZAÇÃO DE ARGAMASSA COLANTE. AF_12/2024</t>
  </si>
  <si>
    <t xml:space="preserve">ESTUCAMENTO PARA QUALQUER REVESTIMENTO, EM TETO DO SISTEMA DE PAREDES DE CONCRETO, EM AMBIENTES COM ÁREA ENTRE 5 M² E 10 M², UTILIZAÇÃO DE ARGAMASSA COLANTE. AF_12/2024</t>
  </si>
  <si>
    <t xml:space="preserve">ESTUCAMENTO PARA QUALQUER REVESTIMENTO, EM TETO DO SISTEMA DE PAREDES DE CONCRETO, EM AMBIENTES COM ÁREA MAIOR OU IGUAL A 10 M², UTILIZAÇÃO DE ARGAMASSA COLANTE. AF_12/2024</t>
  </si>
  <si>
    <t xml:space="preserve">ESTUCAMENTO PARA QUALQUER REVESTIMENTO, EM TETO DO SISTEMA DE PAREDES DE CONCRETO, EM AMBIENTES COM ÁREA MENOR OU IGUAL A 5 M², UTILIZAÇÃO DE ARGAMASSA COLANTE. AF_12/2024</t>
  </si>
  <si>
    <t xml:space="preserve">INSTALAÇÃO DE REFORÇO DE MADEIRA EM PAREDE DRYWALL. AF_07/2023</t>
  </si>
  <si>
    <t xml:space="preserve">INSTALAÇÃO DE REFORÇO METÁLICO EM PAREDE DRYWALL. AF_07/2023</t>
  </si>
  <si>
    <t xml:space="preserve">PAREDE COM SISTEMA EM CHAPAS DE GESSO PARA DRYWALL, USO INTERNO COM DUAS FACES DUPLAS E ESTRUTURA METÁLICA COM GUIAS DUPLAS, SEM VÃOS. AF_07/2023_PS</t>
  </si>
  <si>
    <t xml:space="preserve">PAREDE COM SISTEMA EM CHAPAS DE GESSO PARA DRYWALL, USO INTERNO COM UMA FACE SIMPLES E OUTRA FACE DUPLA E ESTRUTURA METÁLICA COM GUIAS DUPLAS, SEM VÃOS. AF_07/2023_PS</t>
  </si>
  <si>
    <t xml:space="preserve">PAREDE COM SISTEMA EM CHAPAS DE GESSO PARA DRYWALL, USO INTERNO, COM DUAS FACES DUPLAS E ESTRUTURA METÁLICA COM GUIAS DUPLAS PARA PAREDES COM ÁREA LÍQUIDA MAIOR OU IGUAL A 6 M2, COM VÃOS. AF_07/2023_PS</t>
  </si>
  <si>
    <t xml:space="preserve">PAREDE COM SISTEMA EM CHAPAS DE GESSO PARA DRYWALL, USO INTERNO, COM DUAS FACES DUPLAS E ESTRUTURA METÁLICA COM GUIAS DUPLAS PARA PAREDES COM ÁREA LÍQUIDA MENOR QUE 6 M2, COM VÃOS. AF_07/2023_PS</t>
  </si>
  <si>
    <t xml:space="preserve">PAREDE COM SISTEMA EM CHAPAS DE GESSO PARA DRYWALL, USO INTERNO, COM DUAS FACES DUPLAS E ESTRUTURA METÁLICA COM GUIAS SIMPLES PARA PAREDES COM ÁREA LÍQUIDA MAIOR OU IGUAL A 6 M2, COM VÃOS. AF_07/2023_PS</t>
  </si>
  <si>
    <t xml:space="preserve">PAREDE COM SISTEMA EM CHAPAS DE GESSO PARA DRYWALL, USO INTERNO, COM DUAS FACES DUPLAS E ESTRUTURA METÁLICA COM GUIAS SIMPLES PARA PAREDES COM ÁREA LÍQUIDA MENOR QUE 6 M2, COM VÃOS. AF_07/2023_PS</t>
  </si>
  <si>
    <t xml:space="preserve">PAREDE COM SISTEMA EM CHAPAS DE GESSO PARA DRYWALL, USO INTERNO, COM DUAS FACES DUPLAS E ESTRUTURA METÁLICA COM GUIAS SIMPLES, SEM VÃOS. AF_07/2023_PS</t>
  </si>
  <si>
    <t xml:space="preserve">PAREDE COM SISTEMA EM CHAPAS DE GESSO PARA DRYWALL, USO INTERNO, COM DUAS FACES SIMPLES E ESTRUTURA METÁLICA COM GUIAS DUPLAS PARA PAREDES COM ÁREA LÍQUIDA MAIOR OU IGUAL A 6 M2, COM VÃOS. AF_07/2023_PS</t>
  </si>
  <si>
    <t xml:space="preserve">PAREDE COM SISTEMA EM CHAPAS DE GESSO PARA DRYWALL, USO INTERNO, COM DUAS FACES SIMPLES E ESTRUTURA METÁLICA COM GUIAS DUPLAS PARA PAREDES COM ÁREA LÍQUIDA MENOR QUE 6 M2, COM VÃOS. AF_07/2023_PS</t>
  </si>
  <si>
    <t xml:space="preserve">PAREDE COM SISTEMA EM CHAPAS DE GESSO PARA DRYWALL, USO INTERNO, COM DUAS FACES SIMPLES E ESTRUTURA METÁLICA COM GUIAS DUPLAS, SEM VÃOS. AF_07/2023_PS</t>
  </si>
  <si>
    <t xml:space="preserve">PAREDE COM SISTEMA EM CHAPAS DE GESSO PARA DRYWALL, USO INTERNO, COM DUAS FACES SIMPLES E ESTRUTURA METÁLICA COM GUIAS SIMPLES PARA PAREDES COM ÁREA LÍQUIDA MAIOR OU IGUAL A 6 M2, COM VÃOS. AF_07/2023_PS</t>
  </si>
  <si>
    <t xml:space="preserve">PAREDE COM SISTEMA EM CHAPAS DE GESSO PARA DRYWALL, USO INTERNO, COM DUAS FACES SIMPLES E ESTRUTURA METÁLICA COM GUIAS SIMPLES PARA PAREDES COM ÁREA LÍQUIDA MENOR QUE 6 M2, COM VÃOS. AF_07/2023_PS</t>
  </si>
  <si>
    <t xml:space="preserve">PAREDE COM SISTEMA EM CHAPAS DE GESSO PARA DRYWALL, USO INTERNO, COM DUAS FACES SIMPLES E ESTRUTURA METÁLICA COM GUIAS SIMPLES, SEM VÃOS. AF_07/2023_PS</t>
  </si>
  <si>
    <t xml:space="preserve">PAREDE COM SISTEMA EM CHAPAS DE GESSO PARA DRYWALL, USO INTERNO, COM UMA FACE SIMPLES E ESTRUTURA METÁLICA COM GUIAS SIMPLES PARA PAREDES COM ÁREA LÍQUIDA MAIOR OU IGUAL A 6 M2, COM VÃOS. AF_07/2023_PS</t>
  </si>
  <si>
    <t xml:space="preserve">PAREDE COM SISTEMA EM CHAPAS DE GESSO PARA DRYWALL, USO INTERNO, COM UMA FACE SIMPLES E ESTRUTURA METÁLICA COM GUIAS SIMPLES PARA PAREDES COM ÁREA LÍQUIDA MENOR QUE 6 M2, COM VÃOS. AF_07/2023_PS</t>
  </si>
  <si>
    <t xml:space="preserve">PAREDE COM SISTEMA EM CHAPAS DE GESSO PARA DRYWALL, USO INTERNO, COM UMA FACE SIMPLES E ESTRUTURA METÁLICA COM GUIAS SIMPLES, SEM VÃOS. AF_07/2023_PS</t>
  </si>
  <si>
    <t xml:space="preserve">PAREDE COM SISTEMA EM CHAPAS DE GESSO PARA DRYWALL, USO INTERNO, COM UMA FACE SIMPLES E OUTRA FACE DUPLA E ESTRUTURA METÁLICA COM GUIAS DUPLAS PARA PAREDES COM ÁREA LÍQUIDA MAIOR OU IGUAL A 6 M2, COM VÃOS. AF_07/2023_PS</t>
  </si>
  <si>
    <t xml:space="preserve">PAREDE COM SISTEMA EM CHAPAS DE GESSO PARA DRYWALL, USO INTERNO, COM UMA FACE SIMPLES E OUTRA FACE DUPLA E ESTRUTURA METÁLICA COM GUIAS DUPLAS PARA PAREDES COM ÁREA LÍQUIDA MENOR QUE 6 M2, COM VÃOS. AF_07/2023_PS</t>
  </si>
  <si>
    <t xml:space="preserve">PAREDE COM SISTEMA EM CHAPAS DE GESSO PARA DRYWALL, USO INTERNO, COM UMA FACE SIMPLES E OUTRA FACE DUPLA E ESTRUTURA METÁLICA COM GUIAS SIMPLES PARA PAREDES COM ÁREA LÍQUIDA MAIOR OU IGUAL A 6 M2, COM VÃOS. AF_07/2023_PS</t>
  </si>
  <si>
    <t xml:space="preserve">PAREDE COM SISTEMA EM CHAPAS DE GESSO PARA DRYWALL, USO INTERNO, COM UMA FACE SIMPLES E OUTRA FACE DUPLA E ESTRUTURA METÁLICA COM GUIAS SIMPLES PARA PAREDES COM ÁREA LÍQUIDA MENOR QUE 6 M2, COM VÃOS. AF_07/2023_PS</t>
  </si>
  <si>
    <t xml:space="preserve">PAREDE COM SISTEMA EM CHAPAS DE GESSO PARA DRYWALL, USO INTERNO, COM UMA FACE SIMPLES E OUTRA FACE DUPLA E ESTRUTURA METÁLICA COM GUIAS SIMPLES, SEM VÃOS. AF_07/2023_PS</t>
  </si>
  <si>
    <t xml:space="preserve">INSTALAÇÃO DE ALONGADOR COM TRÊS ALTURAS, EM TUBO DE AÇO CARBONO - EQUIPAMENTO DE GINASTICA PARA ACADEMIA AO AR LIVRE / ACADEMIA DA TERCEIRA IDADE - ATI, INSTALADO SOBRE SOLO. AF_10/2021</t>
  </si>
  <si>
    <t xml:space="preserve">INSTALAÇÃO DE ALONGADOR COM TRÊS ALTURAS, EM TUBO DE AÇO CARBONO - EQUIPAMENTO DE GINÁSTICA PARA ACADEMIA AO AR LIVRE / ACADEMIA DA TERCEIRA IDADE - ATI, INSTALADO SOBRE PISO DE CONCRETO EXISTENTE. AF_10/2021</t>
  </si>
  <si>
    <t xml:space="preserve">INSTALAÇÃO DE ESQUI TRIPLO, EM TUBO DE AÇO CARBONO - EQUIPAMENTO DE GINÁSTICA PARA ACADEMIA AO AR LIVRE / ACADEMIA DA TERCEIRA IDADE - ATI, INSTALADO SOBRE PISO DE CONCRETO EXISTENTE. AF_10/2021</t>
  </si>
  <si>
    <t xml:space="preserve">INSTALAÇÃO DE MULTIEXERCITADOR COM SEIS FUNÇÕES, EM TUBO DE AÇO CARBONO - EQUIPAMENTO DE GINÁSTICA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</si>
  <si>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PISO DE CONCRETO EXISTENTE. AF_10/2021</t>
  </si>
  <si>
    <t xml:space="preserve">INSTALAÇÃO DE PLACA ORIENTATIVA SOBRE EXERCÍCIOS, 2,00M X 1,00M, EM TUBO DE AÇO CARBONO - PARA ACADEMIA AO AR LIVRE / ACADEMIA DA TERCEIRA IDADE - ATI, INSTALADO SOBRE SOLO. AF_10/2021</t>
  </si>
  <si>
    <t xml:space="preserve">INSTALAÇÃO DE PRESSÃO DE PERNAS TRIPLO, EM TUBO DE AÇO CARBONO - EQUIPAMENTO DE GINÁSTICA PARA ACADEMIA AO AR LIVRE / ACADEMIA DA TERCEIRA IDADE - ATI, INSTALADO SOBRE PISO DE CONCRETO EXISTENTE. AF_10/2021</t>
  </si>
  <si>
    <t xml:space="preserve">INSTALAÇÃO DE PRESSÃO DE PERNAS TRIPLO, EM TUBO DE AÇO CARBONO - EQUIPAMENTO DE GINÁSTICA PARA ACADEMIA AO AR LIVRE / ACADEMIA DA TERCEIRA IDADE - ATI, INSTALADO SOBRE SOLO. AF_10/2021</t>
  </si>
  <si>
    <t xml:space="preserve">INSTALAÇÃO DE ROTAÇÃO DIAGONAL DUPLA, APARELHO TRIPLO, EM TUBO DE AÇO CARBONO - EQUIPAMENTO DE GINÁSTICA PARA ACADEMIA AO AR LIVRE / ACADEMIA DA TERCEIRA IDADE - ATI, INSTALADO SOBRE PISO DE CONCRETO EXISTENTE. AF_10/2021</t>
  </si>
  <si>
    <t xml:space="preserve">INSTALAÇÃO DE ROTAÇÃO DIAGONAL DUPLA, APARELHO TRIPLO, EM TUBO DE AÇO CARBONO - EQUIPAMENTO DE GINÁSTICA PARA ACADEMIA AO AR LIVRE / ACADEMIA DA TERCEIRA IDADE - ATI, INSTALADO SOBRE SOLO. AF_10/2021</t>
  </si>
  <si>
    <t xml:space="preserve">INSTALAÇÃO DE ROTAÇÃO VERTICAL DUPLO, EM TUBO DE ACO CARBONO - EQUIPAMENTO DE GINASTICA PARA ACADEMIA AO AR LIVRE / ACADEMIA DA TERCEIRA IDADE - ATI, INSTALADO SOBRE PISO DE CONCRETO EXISTENTE. AF_10/2021</t>
  </si>
  <si>
    <t xml:space="preserve">INSTALAÇÃO DE ROTAÇÃO VERTICAL DUPLO, EM TUBO DE AÇO CARBONO - EQUIPAMENTO DE GINÁSTICA PARA ACADEMIA AO AR LIVRE / ACADEMIA DA TERCEIRA IDADE - ATI, INSTALADO SOBRE SOLO. AF_10/2021</t>
  </si>
  <si>
    <t xml:space="preserve">INSTALAÇÃO DE SIMULADOR DE CAMINHADA TRIPLO, EM TUBO DE AÇO CARBONO - EQUIPAMENTO DE GINÁSTICA PARA ACADEMIA AO AR LIVRE / ACADEMIA DA TERCEIRA IDADE - ATI, INSTALADO SOBRE PISO DE CONCRETO EXISTENTE. AF_10/2021</t>
  </si>
  <si>
    <t xml:space="preserve">INSTALAÇÃO DE SIMULADOR DE CAVALGADA TRIPLO, EM TUBO DE AÇO CARBONO - EQUIPAMENTO DE GINÁSTICA PARA ACADEMIA AO AR LIVRE / ACADEMIA DA TERCEIRA IDADE - ATI, INSTALADO SOBRE PISO DE CONCRETO EXISTENTE. AF_10/2021</t>
  </si>
  <si>
    <t xml:space="preserve">INSTALAÇÃO DE SIMULADOR DE REMO INDIVIDUAL,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</si>
  <si>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PISO DE CONCRETO EXISTENTE. AF_10/2021</t>
  </si>
  <si>
    <t xml:space="preserve">INSTALAÇÃO DE SURF DUPLO, EM TUBO DE AÇO CARBONO - EQUIPAMENTO DE GINÁSTICA PARA ACADEMIA AO AR LIVRE / ACADEMIA DA TERCEIRA IDADE - ATI, INSTALADO SOBRE SOLO. AF_10/2021</t>
  </si>
  <si>
    <t xml:space="preserve">EXECUÇÃO DE PASSEIO (CALÇADA) OU PISO DE CONCRETO COM CONCRETO MOLDADO IN LOCO, FEITO EM OBRA, ACABAMENTO CONVENCIONAL, ESPESSURA 6 CM, ARMADO. AF_08/2022</t>
  </si>
  <si>
    <t xml:space="preserve">EXECUÇÃO DE PASSEIO (CALÇADA) OU PISO DE CONCRETO COM CONCRETO MOLDADO IN LOCO, FEITO EM OBRA, ACABAMENTO CONVENCIONAL, ESPESSURA 8 CM, ARMADO. AF_08/2022</t>
  </si>
  <si>
    <t xml:space="preserve">EXECUÇÃO DE PASSEIO (CALÇADA) OU PISO DE CONCRETO COM CONCRETO MOLDADO IN LOCO, FEITO EM OBRA, ACABAMENTO CONVENCIONAL, NÃO ARMADO. AF_08/2022</t>
  </si>
  <si>
    <t xml:space="preserve">EXECUÇÃO DE PASSEIO (CALÇADA) OU PISO DE CONCRETO COM CONCRETO MOLDADO IN LOCO, USINADO C20, ACABAMENTO CONVENCIONAL, NÃO ARMADO. AF_08/2022</t>
  </si>
  <si>
    <t xml:space="preserve">EXECUÇÃO DE PASSEIO (CALÇADA) OU PISO DE CONCRETO COM CONCRETO MOLDADO IN LOCO, USINADO C25, ACABAMENTO CONVENCIONAL, NÃO ARMADO. AF_03/2023</t>
  </si>
  <si>
    <t xml:space="preserve">EXECUÇÃO DE PASSEIO (CALÇADA) OU PISO DE CONCRETO COM CONCRETO MOLDADO IN LOCO, USINADO, ACABAMENTO CONVENCIONAL, ESPESSURA 6 CM, ARMADO. AF_08/2022</t>
  </si>
  <si>
    <t xml:space="preserve">EXECUÇÃO DE PASSEIO (CALÇADA) OU PISO DE CONCRETO COM CONCRETO MOLDADO IN LOCO, USINADO, ACABAMENTO CONVENCIONAL, ESPESSURA 8 CM, ARMADO. AF_08/2022</t>
  </si>
  <si>
    <t xml:space="preserve">EXECUÇÃO DE PAVIMENTO EM PARALELEPÍPEDOS, REJUNTAMENTO COM ARGAMASSA TRAÇO 1:3 (CIMENTO E AREIA). AF_05/2020</t>
  </si>
  <si>
    <t xml:space="preserve">EXECUÇÃO DE PAVIMENTO EM PARALELEPÍPEDOS, REJUNTAMENTO COM PÓ DE PEDRA. AF_05/2020</t>
  </si>
  <si>
    <t xml:space="preserve">EXECUÇÃO DE PAVIMENTO EM PEDRAS POLIÉDRICAS, REJUNTAMENTO COM ARGAMASSA TRAÇO 1:3 (CIMENTO E AREIA). AF_05/2020</t>
  </si>
  <si>
    <t xml:space="preserve">EXECUÇÃO DE PAVIMENTO EM PEDRAS POLIÉDRICAS, REJUNTAMENTO COM PÓ DE PEDRA. AF_05/2020</t>
  </si>
  <si>
    <t xml:space="preserve">EXECUÇÃO DE PASSEIO EM PISO INTERTRAVADO, COM BLOCO 16 FACES DE 22 X 11 CM, ESPESSURA 6 CM. AF_10/2022</t>
  </si>
  <si>
    <t xml:space="preserve">EXECUÇÃO DE PASSEIO EM PISO INTERTRAVADO, COM BLOCO RAQUETE 22 X 13,5 CM, ESPESSURA 6 CM. AF_10/2022</t>
  </si>
  <si>
    <t xml:space="preserve">EXECUÇÃO DE PASSEIO EM PISO INTERTRAVADO, COM BLOCO RETANGULAR COLORIDO DE 20 X 10 CM, ESPESSURA 6 CM. AF_10/2022</t>
  </si>
  <si>
    <t xml:space="preserve">EXECUÇÃO DE PASSEIO EM PISO INTERTRAVADO, COM BLOCO RETANGULAR COR NATURAL DE 20 X 10 CM, ESPESSURA 6 CM. AF_10/2022</t>
  </si>
  <si>
    <t xml:space="preserve">EXECUÇÃO DE PAVIMENTO EM PISO INTERTRAVADO, COM BLOCO 16 FACES DE 22 X 11 CM, ESPESSURA 10 CM. AF_10/2022</t>
  </si>
  <si>
    <t xml:space="preserve">EXECUÇÃO DE PAVIMENTO EM PISO INTERTRAVADO, COM BLOCO 16 FACES DE 22 X 11 CM, ESPESSURA 6 CM. AF_10/2022</t>
  </si>
  <si>
    <t xml:space="preserve">EXECUÇÃO DE PAVIMENTO EM PISO INTERTRAVADO, COM BLOCO 16 FACES DE 22 X 11 CM, ESPESSURA 8 CM. AF_10/2022</t>
  </si>
  <si>
    <t xml:space="preserve">EXECUÇÃO DE PAVIMENTO EM PISO INTERTRAVADO, COM BLOCO PISOGRAMA DE 35 X 15 CM, ESPESSURA 6 CM. AF_10/2022</t>
  </si>
  <si>
    <t xml:space="preserve">EXECUÇÃO DE PAVIMENTO EM PISO INTERTRAVADO, COM BLOCO PISOGRAMA DE 35 X 15 CM, ESPESSURA 8 CM. AF_10/2022</t>
  </si>
  <si>
    <t xml:space="preserve">EXECUÇÃO DE PAVIMENTO EM PISO INTERTRAVADO, COM BLOCO RAQUETE 22 X 13,5 CM, ESPESSURA 6 CM. AF_10/2022</t>
  </si>
  <si>
    <t xml:space="preserve">EXECUÇÃO DE PAVIMENTO EM PISO INTERTRAVADO, COM BLOCO RETANGULAR COLORIDO DE 20 X 10 CM, ESPESSURA 6 CM. AF_10/2022</t>
  </si>
  <si>
    <t xml:space="preserve">EXECUÇÃO DE PAVIMENTO EM PISO INTERTRAVADO, COM BLOCO RETANGULAR COLORIDO DE 20 X 10 CM, ESPESSURA 8 CM. AF_10/2022</t>
  </si>
  <si>
    <t xml:space="preserve">EXECUÇÃO DE PAVIMENTO EM PISO INTERTRAVADO, COM BLOCO RETANGULAR COR NATURAL DE 20 X 10 CM, ESPESSURA 6 CM. AF_10/2022</t>
  </si>
  <si>
    <t xml:space="preserve">EXECUÇÃO DE PAVIMENTO EM PISO INTERTRAVADO, COM BLOCO RETANGULAR COR NATURAL DE 20 X 10 CM, ESPESSURA 8 CM. AF_10/2022</t>
  </si>
  <si>
    <t xml:space="preserve">EXECUÇÃO DE PAVIMENTO EM PISO INTERTRAVADO, COM BLOCO RETANGULAR DE 20 X 10 CM, ESPESSURA 10 CM. AF_10/2022</t>
  </si>
  <si>
    <t xml:space="preserve">EXECUÇÃO DE PAVIMENTO EM PISO INTERTRAVADO, COM BLOCO SEXTAVADO DE 25 X 25 CM, ESPESSURA 10 CM. AF_10/2022</t>
  </si>
  <si>
    <t xml:space="preserve">EXECUÇÃO DE PAVIMENTO EM PISO INTERTRAVADO, COM BLOCO SEXTAVADO DE 25 X 25 CM, ESPESSURA 6 CM. AF_10/2022</t>
  </si>
  <si>
    <t xml:space="preserve">EXECUÇÃO DE PAVIMENTO EM PISO INTERTRAVADO, COM BLOCO SEXTAVADO DE 25 X 25 CM, ESPESSURA 8 CM. AF_10/2022</t>
  </si>
  <si>
    <t xml:space="preserve">APLICAÇÃO DE GRAXA EM BARRAS DE TRANSFERÊNCIA PARA EXECUÇÃO DE PAVIMENTO DE CONCRETO. AF_04/2022</t>
  </si>
  <si>
    <t xml:space="preserve">APLICAÇÃO DE LONA PLÁSTICA PARA EXECUÇÃO DE PAVIMENTOS DE CONCRETO. AF_04/2022</t>
  </si>
  <si>
    <t xml:space="preserve">BARRAS DE LIGAÇÃO, AÇO CA-50 DE 10 MM, PARA EXECUÇÃO DE PAVIMENTO DE CONCRETO - FORNECIMENTO E INSTALAÇÃO. AF_04/2022</t>
  </si>
  <si>
    <t xml:space="preserve">BARRAS DE TRANSFERÊNCIA, AÇO CA-25 DE 16,0 MM, PARA EXECUÇÃO DE PAVIMENTO DE CONCRETO - FORNECIMENTO E INSTALAÇÃO. AF_04/2022</t>
  </si>
  <si>
    <t xml:space="preserve">BARRAS DE TRANSFERÊNCIA, AÇO CA-25 DE 20,0 MM, PARA EXECUÇÃO DE PAVIMENTO DE CONCRETO - FORNECIMENTO E INSTALAÇÃO. AF_04/2022</t>
  </si>
  <si>
    <t xml:space="preserve">BARRAS DE TRANSFERÊNCIA, AÇO CA-25 DE 25,0 MM, PARA EXECUÇÃO DE PAVIMENTO DE CONCRETO - FORNECIMENTO E INSTALAÇÃO. AF_04/2022</t>
  </si>
  <si>
    <t xml:space="preserve">BARRAS DE TRANSFERÊNCIA, AÇO CA-25 DE 32,0 MM, PARA EXECUÇÃO DE PAVIMENTO DE CONCRETO - FORNECIMENTO E INSTALAÇÃO. AF_04/2022</t>
  </si>
  <si>
    <t xml:space="preserve">EXECUÇÃO DE JUNTAS DE CONTRAÇÃO PARA PAVIMENTOS DE CONCRETO. AF_04/2022</t>
  </si>
  <si>
    <t xml:space="preserve">EXECUÇÃO DE PAVIMENTO DE CONCRETO ARMADO (PCA), FCK = 30 MPA, ESPESSURA DE 15,0 CM. AF_04/2022</t>
  </si>
  <si>
    <t xml:space="preserve">EXECUÇÃO DE PAVIMENTO DE CONCRETO ARMADO (PCA), FCK = 30 MPA, ESPESSURA DE 17,5 CM. AF_04/2022</t>
  </si>
  <si>
    <t xml:space="preserve">EXECUÇÃO DE PAVIMENTO DE CONCRETO SIMPLES (PCS), FCK = 35 MPA, ESPESSURA DE 15,0 CM. AF_04/2022</t>
  </si>
  <si>
    <t xml:space="preserve">EXECUÇÃO DE PAVIMENTO DE CONCRETO SIMPLES (PCS), FCK = 35 MPA, ESPESSURA DE 16,0 CM. AF_04/2022</t>
  </si>
  <si>
    <t xml:space="preserve">EXECUÇÃO DE PAVIMENTO DE CONCRETO SIMPLES (PCS), FCK = 35 MPA, ESPESSURA DE 17,5 CM. AF_04/2022</t>
  </si>
  <si>
    <t xml:space="preserve">EXECUÇÃO DE PAVIMENTO DE CONCRETO SIMPLES (PCS), FCK = 35 MPA, ESPESSURA DE 25,0 CM. AF_04/2022</t>
  </si>
  <si>
    <t xml:space="preserve">EXECUÇÃO DE PAVIMENTO DE CONCRETO SIMPLES (PCS), FCK = 40 MPA, ESPESSURA DE 15,0 CM. AF_04/2022</t>
  </si>
  <si>
    <t xml:space="preserve">EXECUÇÃO DE PAVIMENTO DE CONCRETO SIMPLES (PCS), FCK = 40 MPA, ESPESSURA DE 16,0 CM. AF_04/2022</t>
  </si>
  <si>
    <t xml:space="preserve">EXECUÇÃO DE PAVIMENTO DE CONCRETO SIMPLES (PCS), FCK = 40 MPA, ESPESSURA DE 17,5 CM. AF_04/2022</t>
  </si>
  <si>
    <t xml:space="preserve">EXECUÇÃO DE PAVIMENTO DE CONCRETO SIMPLES (PCS), FCK = 40 MPA, ESPESSURA DE 20,0 CM. AF_04/2022</t>
  </si>
  <si>
    <t xml:space="preserve">EXECUÇÃO DE PAVIMENTO DE CONCRETO SIMPLES (PCS), FCK = 40 MPA, ESPESSURA DE 22,5 CM. AF_04/2022</t>
  </si>
  <si>
    <t xml:space="preserve">EXECUÇÃO DE PAVIMENTO DE CONCRETO SIMPLES (PCS), FCK = 40 MPA, ESPESSURA DE 25,0 CM. AF_04/2022</t>
  </si>
  <si>
    <t xml:space="preserve">EXECUÇÃO DE PAVIMENTO DE CONCRETO SIMPLES (PCS), FCK = 40 MPA, ESPESSURA DE 27,5 CM. AF_04/2022</t>
  </si>
  <si>
    <t xml:space="preserve">EXECUÇÃO DE PISO INDUSTRIAL DE CONCRETO ARMADO, FCK = 20 MPA, ESPESSURA DE 12,0 CM. AF_04/2022</t>
  </si>
  <si>
    <t xml:space="preserve">EXECUÇÃO DE PISO INDUSTRIAL DE CONCRETO ARMADO, FCK = 20 MPA, ESPESSURA DE 14,0 CM. AF_04/2022</t>
  </si>
  <si>
    <t xml:space="preserve">EXECUÇÃO DE PISO INDUSTRIAL DE CONCRETO ARMADO, FCK = 20 MPA, ESPESSURA DE 15,0 CM. AF_04/2022</t>
  </si>
  <si>
    <t xml:space="preserve">EXECUÇÃO DE PISO INDUSTRIAL DE CONCRETO ARMADO, FCK = 20 MPA, ESPESSURA DE 18,0 CM. AF_04/2022</t>
  </si>
  <si>
    <t xml:space="preserve">EXECUÇÃO DE PISO INDUSTRIAL DE CONCRETO ARMADO, FCK = 20 MPA, ESPESSURA DE 20,0 CM. AF_04/2022</t>
  </si>
  <si>
    <t xml:space="preserve">EXECUÇÃO DE PISO INDUSTRIAL DE CONCRETO ARMADO, FCK = 20 MPA, ESPESSURA DE 22,0 CM. AF_04/2022</t>
  </si>
  <si>
    <t xml:space="preserve">EXECUÇÃO PAVIMENTO DE CONCRETO SIMPLES (PCS), FCK = 35 MPA, ESPESSURA DE 20,0 CM. AF_04/2022</t>
  </si>
  <si>
    <t xml:space="preserve">EXECUÇÃO PAVIMENTO DE CONCRETO SIMPLES (PCS), FCK = 35 MPA, ESPESSURA DE 22,5 CM. AF_04/2022</t>
  </si>
  <si>
    <t xml:space="preserve">EXECUÇÃO PAVIMENTO DE CONCRETO SIMPLES (PCS), FCK = 35 MPA, ESPESSURA DE 27,5 CM. AF_04/2022</t>
  </si>
  <si>
    <t xml:space="preserve">CHAPIM (RUFO CAPA) EM AÇO GALVANIZADO, CORTE 33. AF_11/2020</t>
  </si>
  <si>
    <t xml:space="preserve">CHAPIM SOBRE MUROS LINEARES, EM GRANITO OU MÁRMORE, L = 25 CM, ASSENTADO COM ARGAMASSA 1:6 COM ADITIVO. AF_11/2020</t>
  </si>
  <si>
    <t xml:space="preserve">PEITORIL LINEAR EM GRANITO OU MÁRMORE, L = 15CM, ASSENTADO COM ARGAMASSA 1:6 COM ADITIVO. AF_11/2020</t>
  </si>
  <si>
    <t xml:space="preserve">ENSACAMENTO DE AREIA. AF_01/2026</t>
  </si>
  <si>
    <t xml:space="preserve">PENEIRAMENTO DE AREIA COM PENEIRA MANUAL. AF_01/2026</t>
  </si>
  <si>
    <t xml:space="preserve">APLICAÇÃO MANUAL DE FUNDO SELADOR ACRÍLICO EM PANOS CEGOS DE FACHADA (SEM PRESENÇA DE VÃOS) DE EDIFÍCIOS DE MÚLTIPLOS PAVIMENTOS. AF_03/2024</t>
  </si>
  <si>
    <t xml:space="preserve">APLICAÇÃO MANUAL DE FUNDO SELADOR ACRÍLICO EM PANOS COM PRESENÇA DE VÃOS DE EDIFÍCIOS DE MÚLTIPLOS PAVIMENTOS. AF_03/2024</t>
  </si>
  <si>
    <t xml:space="preserve">APLICAÇÃO MANUAL DE FUNDO SELADOR ACRÍLICO EM PAREDES EXTERNAS DE CASAS. AF_03/2024</t>
  </si>
  <si>
    <t xml:space="preserve">APLICAÇÃO MANUAL DE FUNDO SELADOR ACRÍLICO EM SUPERFÍCIES EXTERNAS DE SACADA DE EDIFÍCIOS DE MÚLTIPLOS PAVIMENTOS. AF_03/2024</t>
  </si>
  <si>
    <t xml:space="preserve">APLICAÇÃO MANUAL DE FUNDO SELADOR ACRÍLICO EM SUPERFÍCIES INTERNAS DA SACADA DE EDIFÍCIOS DE MÚLTIPLOS PAVIMENTOS. AF_03/2024</t>
  </si>
  <si>
    <t xml:space="preserve">APLICAÇÃO MANUAL DE MASSA ACRÍLICA EM PANOS DE FACHADA COM PRESENÇA DE VÃOS, DE EDIFÍCIOS DE MÚLTIPLOS PAVIMENTOS, DUAS DEMÃOS. AF_03/2024</t>
  </si>
  <si>
    <t xml:space="preserve">APLICAÇÃO MANUAL DE MASSA ACRÍLICA EM PANOS DE FACHADA COM PRESENÇA DE VÃOS, DE EDIFÍCIOS DE MÚLTIPLOS PAVIMENTOS, UMA DEMÃO. AF_03/2024</t>
  </si>
  <si>
    <t xml:space="preserve">APLICAÇÃO MANUAL DE MASSA ACRÍLICA EM PANOS DE FACHADA SEM PRESENÇA DE VÃOS, DE EDIFÍCIOS DE MÚLTIPLOS PAVIMENTOS, DUAS DEMÃOS. AF_03/2024</t>
  </si>
  <si>
    <t xml:space="preserve">APLICAÇÃO MANUAL DE MASSA ACRÍLICA EM PANOS DE FACHADA SEM PRESENÇA DE VÃOS, DE EDIFÍCIOS DE MÚLTIPLOS PAVIMENTOS, UMA DEMÃO. AF_03/2024</t>
  </si>
  <si>
    <t xml:space="preserve">APLICAÇÃO MANUAL DE MASSA ACRÍLICA EM PAREDES EXTERNAS DE CASAS, DUAS DEMÃOS. AF_03/2024</t>
  </si>
  <si>
    <t xml:space="preserve">APLICAÇÃO MANUAL DE MASSA ACRÍLICA EM PAREDES EXTERNAS DE CASAS, UMA DEMÃO. AF_03/2024</t>
  </si>
  <si>
    <t xml:space="preserve">APLICAÇÃO MANUAL DE MASSA ACRÍLICA EM SUPERFÍCIES EXTERNAS DE SACADA DE EDIFÍCIOS DE MÚLTIPLOS PAVIMENTOS, DUAS DEMÃOS. AF_03/2024</t>
  </si>
  <si>
    <t xml:space="preserve">APLICAÇÃO MANUAL DE MASSA ACRÍLICA EM SUPERFÍCIES EXTERNAS DE SACADA DE EDIFÍCIOS DE MÚLTIPLOS PAVIMENTOS, UMA DEMÃO. AF_03/2024</t>
  </si>
  <si>
    <t xml:space="preserve">APLICAÇÃO MANUAL DE MASSA ACRÍLICA EM SUPERFÍCIES INTERNAS DE SACADA DE EDIFÍCIOS DE MÚLTIPLOS PAVIMENTOS, DUAS DEMÃOS. AF_03/2024</t>
  </si>
  <si>
    <t xml:space="preserve">APLICAÇÃO MANUAL DE MASSA ACRÍLICA EM SUPERFÍCIES INTERNAS DE SACADA DE EDIFÍCIOS DE MÚLTIPLOS PAVIMENTOS, UMA DEMÃO. AF_03/2024</t>
  </si>
  <si>
    <t xml:space="preserve">APLICAÇÃO MANUAL DE PINTURA COM TINTA TEXTURIZADA ACRÍLICA EM MOLDURAS DE EPS. AF_03/2024</t>
  </si>
  <si>
    <t xml:space="preserve">APLICAÇÃO MANUAL DE PINTURA COM TINTA TEXTURIZADA ACRÍLICA EM PANOS CEGOS DE FACHADA (SEM PRESENÇA DE VÃOS) DE EDIFÍCIOS DE MÚLTIPLOS PAVIMENTOS, DUAS CORES. AF_03/2024</t>
  </si>
  <si>
    <t xml:space="preserve">APLICAÇÃO MANUAL DE PINTURA COM TINTA TEXTURIZADA ACRÍLICA EM PANOS CEGOS DE FACHADA (SEM PRESENÇA DE VÃOS) DE EDIFÍCIOS DE MÚLTIPLOS PAVIMENTOS, UMA COR. AF_03/2024</t>
  </si>
  <si>
    <t xml:space="preserve">APLICAÇÃO MANUAL DE PINTURA COM TINTA TEXTURIZADA ACRÍLICA EM PANOS COM PRESENÇA DE VÃOS DE EDIFÍCIOS DE MÚLTIPLOS PAVIMENTOS, DUAS CORES. AF_03/2024</t>
  </si>
  <si>
    <t xml:space="preserve">APLICAÇÃO MANUAL DE PINTURA COM TINTA TEXTURIZADA ACRÍLICA EM PANOS COM PRESENÇA DE VÃOS DE EDIFÍCIOS DE MÚLTIPLOS PAVIMENTOS, UMA COR. AF_03/2024</t>
  </si>
  <si>
    <t xml:space="preserve">APLICAÇÃO MANUAL DE PINTURA COM TINTA TEXTURIZADA ACRÍLICA EM PAREDES EXTERNAS DE CASAS, DUAS CORES. AF_03/2024</t>
  </si>
  <si>
    <t xml:space="preserve">APLICAÇÃO MANUAL DE PINTURA COM TINTA TEXTURIZADA ACRÍLICA EM PAREDES EXTERNAS DE CASAS, UMA COR. AF_03/2024</t>
  </si>
  <si>
    <t xml:space="preserve">APLICAÇÃO MANUAL DE PINTURA COM TINTA TEXTURIZADA ACRÍLICA EM SUPERFÍCIES EXTERNAS DE SACADA DE EDIFÍCIOS DE MÚLTIPLOS PAVIMENTOS, DUAS CORES. AF_03/2024</t>
  </si>
  <si>
    <t xml:space="preserve">APLICAÇÃO MANUAL DE PINTURA COM TINTA TEXTURIZADA ACRÍLICA EM SUPERFÍCIES EXTERNAS DE SACADA DE EDIFÍCIOS DE MÚLTIPLOS PAVIMENTOS, UMA COR. AF_03/2024</t>
  </si>
  <si>
    <t xml:space="preserve">APLICAÇÃO MANUAL DE PINTURA COM TINTA TEXTURIZADA ACRÍLICA EM SUPERFÍCIES INTERNAS DA SACADA DE EDIFÍCIOS DE MÚLTIPLOS PAVIMENTOS, DUAS CORES. AF_03/2024</t>
  </si>
  <si>
    <t xml:space="preserve">APLICAÇÃO MANUAL DE PINTURA COM TINTA TEXTURIZADA ACRÍLICA EM SUPERFÍCIES INTERNAS DA SACADA DE EDIFÍCIOS DE MÚLTIPLOS PAVIMENTOS, UMA COR. AF_03/2024</t>
  </si>
  <si>
    <t xml:space="preserve">APLICAÇÃO MANUAL DE TINTA LÁTEX ACRÍLICA EM PANOS COM PRESENÇA DE VÃOS DE EDIFÍCIOS DE MÚLTIPLOS PAVIMENTOS, DUAS DEMÃOS. AF_03/2024</t>
  </si>
  <si>
    <t xml:space="preserve">APLICAÇÃO MANUAL DE TINTA LÁTEX ACRÍLICA EM PANOS SEM PRESENÇA DE VÃOS DE EDIFÍCIOS DE MÚLTIPLOS PAVIMENTOS, DUAS DEMÃOS. AF_03/2024</t>
  </si>
  <si>
    <t xml:space="preserve">APLICAÇÃO MANUAL DE TINTA LÁTEX ACRÍLICA EM PAREDE EXTERNAS DE CASAS, DUAS DEMÃOS. AF_03/2024</t>
  </si>
  <si>
    <t xml:space="preserve">APLICAÇÃO MANUAL DE TINTA LÁTEX ACRÍLICA EM SUPERFÍCIES EXTERNAS DE SACADA DE EDIFÍCIOS DE MÚLTIPLOS PAVIMENTOS, DUAS DEMÃOS. AF_03/2024</t>
  </si>
  <si>
    <t xml:space="preserve">APLICAÇÃO MANUAL DE TINTA LÁTEX ACRÍLICA EM SUPERFÍCIES INTERNAS DE SACADA DE EDIFÍCIOS DE MÚLTIPLOS PAVIMENTOS, DUAS DEMÃOS. AF_03/2024</t>
  </si>
  <si>
    <t xml:space="preserve">EMASSAMENTO COM MASSA LÁTEX, APLICAÇÃO EM PAREDE, DUAS DEMÃOS, LIXAMENTO MANUAL. AF_04/2023</t>
  </si>
  <si>
    <t xml:space="preserve">EMASSAMENTO COM MASSA LÁTEX, APLICAÇÃO EM PAREDE, UMA DEMÃO, LIXAMENTO MANUAL. AF_04/2023</t>
  </si>
  <si>
    <t xml:space="preserve">EMASSAMENTO COM MASSA LÁTEX, APLICAÇÃO EM TETO, DUAS DEMÃOS, LIXAMENTO MANUAL. AF_04/2023</t>
  </si>
  <si>
    <t xml:space="preserve">EMASSAMENTO COM MASSA LÁTEX, APLICAÇÃO EM TETO, UMA DEMÃO, LIXAMENTO MANUAL. AF_04/2023</t>
  </si>
  <si>
    <t xml:space="preserve">FUNDO SELADOR ACRÍLICO, APLICAÇÃO MANUAL EM PAREDE, UMA DEMÃO. AF_04/2023</t>
  </si>
  <si>
    <t xml:space="preserve">FUNDO SELADOR ACRÍLICO, APLICAÇÃO MANUAL EM TETO, UMA DEMÃO. AF_04/2023</t>
  </si>
  <si>
    <t xml:space="preserve">PINTURA LÁTEX ACRÍLICA ECONÔMICA, APLICAÇÃO MANUAL EM PAREDES, DUAS DEMÃOS. AF_04/2023</t>
  </si>
  <si>
    <t xml:space="preserve">PINTURA LÁTEX ACRÍLICA ECONÔMICA, APLICAÇÃO MANUAL EM TETO, DUAS DEMÃOS. AF_04/2023</t>
  </si>
  <si>
    <t xml:space="preserve">PINTURA LÁTEX ACRÍLICA PREMIUM, APLICAÇÃO MANUAL EM PAREDES, DUAS DEMÃOS. AF_04/2023</t>
  </si>
  <si>
    <t xml:space="preserve">PINTURA LÁTEX ACRÍLICA PREMIUM, APLICAÇÃO MANUAL EM TETO, DUAS DEMÃOS. AF_04/2023</t>
  </si>
  <si>
    <t xml:space="preserve">PINTURA LÁTEX ACRÍLICA STANDARD, APLICAÇÃO MANUAL EM PAREDES, DUAS DEMÃOS. AF_04/2023</t>
  </si>
  <si>
    <t xml:space="preserve">PINTURA LÁTEX ACRÍLICA STANDARD, APLICAÇÃO MANUAL EM TETO, DUAS DEMÃOS. AF_04/2023</t>
  </si>
  <si>
    <t xml:space="preserve">TEXTURA ACRÍLICA, APLICAÇÃO MANUAL EM PAREDE, UMA DEMÃO. AF_04/2023</t>
  </si>
  <si>
    <t xml:space="preserve">TEXTURA ACRÍLICA, APLICAÇÃO MANUAL EM TETO, UMA DEMÃO. AF_04/2023</t>
  </si>
  <si>
    <t xml:space="preserve">APLICAÇÃO MASSA ACRÍLICA PARA MADEIRA, PARA PINTURA COM TINTA DE ACABAMENTO (PIGMENTADA). AF_01/2021</t>
  </si>
  <si>
    <t xml:space="preserve">APLICAÇÃO MASSA ALQUÍDICA PARA MADEIRA, PARA PINTURA COM TINTA DE ACABAMENTO (PIGMENTADA). AF_01/2021</t>
  </si>
  <si>
    <t xml:space="preserve">APLICAÇÃO MASSA EPÓXI PARA MADEIRA, PARA PINTURA COM TINTA PU DE ACABAMENTO (PIGMENTADA). AF_01/2021</t>
  </si>
  <si>
    <t xml:space="preserve">LIXAMENTO DE MADEIRA PARA APLICAÇÃO DE FUNDO OU PINTURA. AF_01/2021</t>
  </si>
  <si>
    <t xml:space="preserve">LIXAMENTO DE MASSA PARA MADEIRA. AF_01/2021</t>
  </si>
  <si>
    <t xml:space="preserve">PINTURA FUNDO NIVELADOR ALQUÍDICO BRANCO EM MADEIRA. AF_01/2021</t>
  </si>
  <si>
    <t xml:space="preserve">PINTURA IMUNIZANTE PARA MADEIRA, 1 DEMÃO. AF_01/2021</t>
  </si>
  <si>
    <t xml:space="preserve">PINTURA IMUNIZANTE PARA MADEIRA, 2 DEMÃOS. AF_01/2021</t>
  </si>
  <si>
    <t xml:space="preserve">PINTURA TINTA DE ACABAMENTO (PIGMENTADA) A ÓLEO EM MADEIRA, 1 DEMÃO. AF_01/2021</t>
  </si>
  <si>
    <t xml:space="preserve">PINTURA TINTA DE ACABAMENTO (PIGMENTADA) A ÓLEO EM MADEIRA, 2 DEMÃOS. AF_01/2021</t>
  </si>
  <si>
    <t xml:space="preserve">PINTURA TINTA DE ACABAMENTO (PIGMENTADA) A ÓLEO EM MADEIRA, 3 DEMÃOS. AF_01/2021</t>
  </si>
  <si>
    <t xml:space="preserve">PINTURA TINTA DE ACABAMENTO (PIGMENTADA) ESMALTE SINTÉTICO ACETINADO EM MADEIRA, 1 DEMÃO. AF_01/2021</t>
  </si>
  <si>
    <t xml:space="preserve">PINTURA TINTA DE ACABAMENTO (PIGMENTADA) ESMALTE SINTÉTICO ACETINADO EM MADEIRA, 2 DEMÃOS. AF_01/2021</t>
  </si>
  <si>
    <t xml:space="preserve">PINTURA TINTA DE ACABAMENTO (PIGMENTADA) ESMALTE SINTÉTICO ACETINADO EM MADEIRA, 3 DEMÃOS. AF_01/2021</t>
  </si>
  <si>
    <t xml:space="preserve">PINTURA TINTA DE ACABAMENTO (PIGMENTADA) ESMALTE SINTÉTICO BRILHANTE EM MADEIRA, 1 DEMÃO. AF_01/2021</t>
  </si>
  <si>
    <t xml:space="preserve">PINTURA TINTA DE ACABAMENTO (PIGMENTADA) ESMALTE SINTÉTICO BRILHANTE EM MADEIRA, 2 DEMÃOS. AF_01/2021</t>
  </si>
  <si>
    <t xml:space="preserve">PINTURA TINTA DE ACABAMENTO (PIGMENTADA) ESMALTE SINTÉTICO BRILHANTE EM MADEIRA, 3 DEMÃOS. AF_01/2021</t>
  </si>
  <si>
    <t xml:space="preserve">PINTURA TINTA DE ACABAMENTO (PIGMENTADA) ESMALTE SINTÉTICO FOSCO EM MADEIRA, 1 DEMÃO. AF_01/2021</t>
  </si>
  <si>
    <t xml:space="preserve">PINTURA TINTA DE ACABAMENTO (PIGMENTADA) ESMALTE SINTÉTICO FOSCO EM MADEIRA, 2 DEMÃOS. AF_01/2021</t>
  </si>
  <si>
    <t xml:space="preserve">PINTURA TINTA DE ACABAMENTO (PIGMENTADA) ESMALTE SINTÉTICO FOSCO EM MADEIRA, 3 DEMÃOS. AF_01/2021</t>
  </si>
  <si>
    <t xml:space="preserve">PINTURA VERNIZ (INCOLOR) ALQUÍDICO EM MADEIRA, USO INTERNO E EXTERNO, 1 DEMÃO. AF_01/2021</t>
  </si>
  <si>
    <t xml:space="preserve">PINTURA VERNIZ (INCOLOR) ALQUÍDICO EM MADEIRA, USO INTERNO E EXTERNO, 2 DEMÃOS. AF_01/2021</t>
  </si>
  <si>
    <t xml:space="preserve">PINTURA VERNIZ (INCOLOR) ALQUÍDICO EM MADEIRA, USO INTERNO E EXTERNO, 3 DEMÃOS. AF_01/2021</t>
  </si>
  <si>
    <t xml:space="preserve">PINTURA VERNIZ (INCOLOR) ALQUÍDICO EM MADEIRA, USO INTERNO, 1 DEMÃO. AF_01/2021</t>
  </si>
  <si>
    <t xml:space="preserve">PINTURA VERNIZ (INCOLOR) ALQUÍDICO EM MADEIRA, USO INTERNO, 2 DEMÃOS. AF_01/2021</t>
  </si>
  <si>
    <t xml:space="preserve">PINTURA VERNIZ (INCOLOR) ALQUÍDICO EM MADEIRA, USO INTERNO, 3 DEMÃOS. AF_01/2021</t>
  </si>
  <si>
    <t xml:space="preserve">PINTURA VERNIZ (INCOLOR) POLIURETÂNICO (RESINA ALQUÍDICA MODIFICADA) EM MADEIRA, 1 DEMÃO. AF_01/2021</t>
  </si>
  <si>
    <t xml:space="preserve">PINTURA VERNIZ (INCOLOR) POLIURETÂNICO (RESINA ALQUÍDICA MODIFICADA) EM MADEIRA, 2 DEMÃOS. AF_01/2021</t>
  </si>
  <si>
    <t xml:space="preserve">PINTURA VERNIZ (INCOLOR) POLIURETÂNICO (RESINA ALQUÍDICA MODIFICADA) EM MADEIRA, 3 DEMÃOS. AF_01/2021</t>
  </si>
  <si>
    <t xml:space="preserve">COLOCAÇÃO DE FITA PROTETORA PARA PINTURA. AF_01/2020</t>
  </si>
  <si>
    <t xml:space="preserve">JATEAMENTO ABRASIVO COM GRANALHA DE AÇO EM PERFIL METÁLICO EM FÁBRICA. AF_01/2020</t>
  </si>
  <si>
    <t xml:space="preserve">LIXAMENTO MANUAL EM SUPERFÍCIES METÁLICAS EM OBRA. AF_01/2020</t>
  </si>
  <si>
    <t xml:space="preserve">PINTURA COM TINTA ACRÍLICA DE ACABAMENTO APLICADA A ROLO OU PINCEL SOBRE SUPERFÍCIES METÁLICAS (EXCETO PERFIL) EXECUTADO EM OBRA (02 DEMÃOS). AF_01/2020</t>
  </si>
  <si>
    <t xml:space="preserve">PINTURA COM TINTA ACRÍLICA DE ACABAMENTO APLICADA A ROLO OU PINCEL SOBRE SUPERFÍCIES METÁLICAS (EXCETO PERFIL) EXECUTADO EM OBRA (POR DEMÃO). AF_01/2020</t>
  </si>
  <si>
    <t xml:space="preserve">PINTURA COM TINTA ACRÍLICA DE ACABAMENTO PULVERIZADA SOBRE SUPERFÍCIES METÁLICAS (EXCETO PERFIL) EXECUTADO EM OBRA (02 DEMÃOS). AF_01/2020_PE</t>
  </si>
  <si>
    <t xml:space="preserve">PINTURA COM TINTA ACRÍLICA DE ACABAMENTO PULVERIZADA SOBRE SUPERFÍCIES METÁLICAS (EXCETO PERFIL) EXECUTADO EM OBRA (POR DEMÃO). AF_01/2020_PE</t>
  </si>
  <si>
    <t xml:space="preserve">PINTURA COM TINTA ACRÍLICA DE FUNDO APLICADA A ROLO OU PINCEL SOBRE SUPERFÍCIES METÁLICAS (EXCETO PERFIL) EXECUTADO EM OBRA (POR DEMÃO). AF_01/2020</t>
  </si>
  <si>
    <t xml:space="preserve">PINTURA COM TINTA ACRÍLICA DE FUNDO PULVERIZADA SOBRE SUPERFÍCIES METÁLICAS (EXCETO PERFIL) EXECUTADO EM OBRA (POR DEMÃO). AF_01/2020_PE</t>
  </si>
  <si>
    <t xml:space="preserve">PINTURA COM TINTA ALQUÍDICA DE ACABAMENTO (ESMALTE SINTÉTICO ACETINADO) APLICADA A ROLO OU PINCEL SOBRE PERFIL METÁLICO EXECUTADO EM FÁBRICA (POR DEMÃO). AF_01/2020</t>
  </si>
  <si>
    <t xml:space="preserve">PINTURA COM TINTA ALQUÍDICA DE ACABAMENTO (ESMALTE SINTÉTICO ACETINADO) APLICADA A ROLO OU PINCEL SOBRE SUPERFÍCIES METÁLICAS (EXCETO PERFIL) EXECUTADO EM OBRA (02 DEMÃOS). AF_01/2020</t>
  </si>
  <si>
    <t xml:space="preserve">PINTURA COM TINTA ALQUÍDICA DE ACABAMENTO (ESMALTE SINTÉTICO ACETINADO) APLICADA A ROLO OU PINCEL SOBRE SUPERFÍCIES METÁLICAS (EXCETO PERFIL) EXECUTADO EM OBRA (POR DEMÃO). AF_01/2020</t>
  </si>
  <si>
    <t xml:space="preserve">PINTURA COM TINTA ALQUÍDICA DE ACABAMENTO (ESMALTE SINTÉTICO ACETINADO) PULVERIZADA SOBRE PERFIL METÁLICO EXECUTADO EM FÁBRICA (POR DEMÃO). AF_01/2020_PE</t>
  </si>
  <si>
    <t xml:space="preserve">PINTURA COM TINTA ALQUÍDICA DE ACABAMENTO (ESMALTE SINTÉTICO ACETINADO) PULVERIZADA SOBRE SUPERFÍCIES METÁLICAS (EXCETO PERFIL) EXECUTADO EM OBRA (02 DEMÃOS). AF_01/2020_PE</t>
  </si>
  <si>
    <t xml:space="preserve">PINTURA COM TINTA ALQUÍDICA DE ACABAMENTO (ESMALTE SINTÉTICO ACETINADO) PULVERIZADA SOBRE SUPERFÍCIES METÁLICAS (EXCETO PERFIL) EXECUTADO EM OBRA (POR DEMÃO). AF_01/2020_PE</t>
  </si>
  <si>
    <t xml:space="preserve">PINTURA COM TINTA ALQUÍDICA DE ACABAMENTO (ESMALTE SINTÉTICO BRILHANTE) APLICADA A ROLO OU PINCEL SOBRE PERFIL METÁLICO EXECUTADO EM FÁBRICA (POR DEMÃO). AF_01/2020</t>
  </si>
  <si>
    <t xml:space="preserve">PINTURA COM TINTA ALQUÍDICA DE ACABAMENTO (ESMALTE SINTÉTICO BRILHANTE) APLICADA A ROLO OU PINCEL SOBRE SUPERFÍCIES METÁLICAS (EXCETO PERFIL) EXECUTADO EM OBRA (02 DEMÃOS). AF_01/2020</t>
  </si>
  <si>
    <t xml:space="preserve">PINTURA COM TINTA ALQUÍDICA DE ACABAMENTO (ESMALTE SINTÉTICO BRILHANTE) APLICADA A ROLO OU PINCEL SOBRE SUPERFÍCIES METÁLICAS (EXCETO PERFIL) EXECUTADO EM OBRA (POR DEMÃO). AF_01/2020</t>
  </si>
  <si>
    <t xml:space="preserve">PINTURA COM TINTA ALQUÍDICA DE ACABAMENTO (ESMALTE SINTÉTICO BRILHANTE) PULVERIZADA SOBRE PERFIL METÁLICO EXECUTADO EM FÁBRICA (POR DEMÃO). AF_01/2020_PE</t>
  </si>
  <si>
    <t xml:space="preserve">PINTURA COM TINTA ALQUÍDICA DE ACABAMENTO (ESMALTE SINTÉTICO BRILHANTE) PULVERIZADA SOBRE SUPERFÍCIES METÁLICAS (EXCETO PERFIL) EXECUTADO EM OBRA (02 DEMÃOS). AF_01/2020_PE</t>
  </si>
  <si>
    <t xml:space="preserve">PINTURA COM TINTA ALQUÍDICA DE ACABAMENTO (ESMALTE SINTÉTICO BRILHANTE) PULVERIZADA SOBRE SUPERFÍCIES METÁLICAS (EXCETO PERFIL) EXECUTADO EM OBRA (POR DEMÃO). AF_01/2020_PE</t>
  </si>
  <si>
    <t xml:space="preserve">PINTURA COM TINTA ALQUÍDICA DE ACABAMENTO (ESMALTE SINTÉTICO FOSCO) APLICADA A ROLO OU PINCEL SOBRE PERFIL METÁLICO EXECUTADO EM FÁBRICA (POR DEMÃO). AF_01/2020</t>
  </si>
  <si>
    <t xml:space="preserve">PINTURA COM TINTA ALQUÍDICA DE ACABAMENTO (ESMALTE SINTÉTICO FOSCO) APLICADA A ROLO OU PINCEL SOBRE SUPERFÍCIES METÁLICAS (EXCETO PERFIL) EXECUTADO EM OBRA (02 DEMÃOS). AF_01/2020</t>
  </si>
  <si>
    <t xml:space="preserve">PINTURA COM TINTA ALQUÍDICA DE ACABAMENTO (ESMALTE SINTÉTICO FOSCO) APLICADA A ROLO OU PINCEL SOBRE SUPERFÍCIES METÁLICAS (EXCETO PERFIL) EXECUTADO EM OBRA (POR DEMÃO). AF_01/2020</t>
  </si>
  <si>
    <t xml:space="preserve">PINTURA COM TINTA ALQUÍDICA DE ACABAMENTO (ESMALTE SINTÉTICO FOSCO) PULVERIZADA SOBRE PERFIL METÁLICO EXECUTADO EM FÁBRICA (POR DEMÃO). AF_01/2020_PE</t>
  </si>
  <si>
    <t xml:space="preserve">PINTURA COM TINTA ALQUÍDICA DE ACABAMENTO (ESMALTE SINTÉTICO FOSCO) PULVERIZADA SOBRE SUPERFÍCIES METÁLICAS (EXCETO PERFIL) EXECUTADO EM OBRA (02 DEMÃOS). AF_01/2020_PE</t>
  </si>
  <si>
    <t xml:space="preserve">PINTURA COM TINTA ALQUÍDICA DE ACABAMENTO (ESMALTE SINTÉTICO FOSCO) PULVERIZADA SOBRE SUPERFÍCIES METÁLICAS (EXCETO PERFIL) EXECUTADO EM OBRA (POR DEMÃO). AF_01/2020_PE</t>
  </si>
  <si>
    <t xml:space="preserve">PINTURA COM TINTA ALQUÍDICA DE FUNDO (TIPO ZARCÃO) APLICADA A ROLO OU PINCEL SOBRE PERFIL METÁLICO EXECUTADO EM FÁBRICA (POR DEMÃO). AF_01/2020</t>
  </si>
  <si>
    <t xml:space="preserve">PINTURA COM TINTA ALQUÍDICA DE FUNDO (TIPO ZARCÃO) APLICADA A ROLO OU PINCEL SOBRE SUPERFÍCIES METÁLICAS (EXCETO PERFIL) EXECUTADO EM OBRA (POR DEMÃO). AF_01/2020</t>
  </si>
  <si>
    <t xml:space="preserve">PINTURA COM TINTA ALQUÍDICA DE FUNDO (TIPO ZARCÃO) PULVERIZADA SOBRE PERFIL METÁLICO EXECUTADO EM FÁBRICA (POR DEMÃO). AF_01/2020_PE</t>
  </si>
  <si>
    <t xml:space="preserve">PINTURA COM TINTA ALQUÍDICA DE FUNDO (TIPO ZARCÃO) PULVERIZADA SOBRE SUPERFÍCIES METÁLICAS (EXCETO PERFIL) EXECUTADO EM OBRA (POR DEMÃO). AF_01/2020_PE</t>
  </si>
  <si>
    <t xml:space="preserve">PINTURA COM TINTA ALQUÍDICA DE FUNDO E ACABAMENTO (ESMALTE SINTÉTICO GRAFITE) APLICADA A ROLO OU PINCEL SOBRE PERFIL METÁLICO EXECUTADO EM FÁBRICA (POR DEMÃO). AF_01/2020</t>
  </si>
  <si>
    <t xml:space="preserve">PINTURA COM TINTA ALQUÍDICA DE FUNDO E ACABAMENTO (ESMALTE SINTÉTICO GRAFITE) APLICADA A ROLO OU PINCEL SOBRE SUPERFÍCIES METÁLICAS (EXCETO PERFIL) EXECUTADO EM OBRA (POR DEMÃO). AF_01/2020</t>
  </si>
  <si>
    <t xml:space="preserve">PINTURA COM TINTA ALQUÍDICA DE FUNDO E ACABAMENTO (ESMALTE SINTÉTICO GRAFITE) PULVERIZADA SOBRE PERFIL METÁLICO EXECUTADO EM FÁBRICA (POR DEMÃO). AF_01/2020_PE</t>
  </si>
  <si>
    <t xml:space="preserve">PINTURA COM TINTA ALQUÍDICA DE FUNDO E ACABAMENTO (ESMALTE SINTÉTICO GRAFITE) PULVERIZADA SOBRE SUPERFÍCIES METÁLICAS (EXCETO PERFIL) EXECUTADO EM OBRA (POR DEMÃO). AF_01/2020_PE</t>
  </si>
  <si>
    <t xml:space="preserve">PINTURA COM TINTA EPOXÍDICA DE ACABAMENTO APLICADA A ROLO OU PINCEL SOBRE PERFIL METÁLICO EXECUTADO EM FÁBRICA (02 DEMÃOS). AF_01/2020</t>
  </si>
  <si>
    <t xml:space="preserve">PINTURA COM TINTA EPOXÍDICA DE ACABAMENTO APLICADA A ROLO OU PINCEL SOBRE PERFIL METÁLICO EXECUTADO EM FÁBRICA (POR DEMÃO). AF_01/2020</t>
  </si>
  <si>
    <t xml:space="preserve">PINTURA COM TINTA EPOXÍDICA DE ACABAMENTO PULVERIZADA SOBRE PERFIL METÁLICO EXECUTADO EM FÁBRICA (02 DEMÃOS). AF_01/2020_PE</t>
  </si>
  <si>
    <t xml:space="preserve">PINTURA COM TINTA EPOXÍDICA DE ACABAMENTO PULVERIZADA SOBRE PERFIL METÁLICO EXECUTADO EM FÁBRICA (POR DEMÃO). AF_01/2020_PE</t>
  </si>
  <si>
    <t xml:space="preserve">PINTURA COM TINTA EPOXÍDICA DE FUNDO APLICADA A ROLO OU PINCEL SOBRE PERFIL METÁLICO EXECUTADO EM FÁBRICA (POR DEMÃO). AF_01/2020</t>
  </si>
  <si>
    <t xml:space="preserve">PINTURA COM TINTA EPOXÍDICA DE FUNDO PULVERIZADA SOBRE PERFIL METÁLICO EXECUTADO EM FÁBRICA (POR DEMÃO). AF_01/2020_PE</t>
  </si>
  <si>
    <t xml:space="preserve">ENCERAMENTO DE PISO EM MADEIRA. AF_05/2021</t>
  </si>
  <si>
    <t xml:space="preserve">PINTURA DE DEMARCAÇÃO DE QUADRA POLIESPORTIVA COM BORRACHA CLORADA, E = 5 CM, APLICAÇÃO MANUAL. AF_05/2021</t>
  </si>
  <si>
    <t xml:space="preserve">PINTURA DE DEMARCAÇÃO DE QUADRA POLIESPORTIVA COM TINTA ACRÍLICA, E = 5 CM, APLICAÇÃO MANUAL. AF_05/2021</t>
  </si>
  <si>
    <t xml:space="preserve">PINTURA DE DEMARCAÇÃO DE QUADRA POLIESPORTIVA COM TINTA EPÓXI, E = 5 CM, APLICAÇÃO MANUAL. AF_05/2021</t>
  </si>
  <si>
    <t xml:space="preserve">PINTURA DE DEMARCAÇÃO DE VAGA COM TINTA ACRÍLICA, E = 10 CM, APLICAÇÃO MANUAL. AF_05/2021</t>
  </si>
  <si>
    <t xml:space="preserve">PINTURA DE DEMARCAÇÃO DE VAGA COM TINTA EPÓXI, E = 10 CM, APLICAÇÃO MANUAL. AF_05/2021</t>
  </si>
  <si>
    <t xml:space="preserve">PINTURA DE EIXO VIÁRIO SOBRE ASFALTO COM TINTA RETRORREFLETIVA A BASE DE RESINA ACRÍLICA COM MICROESFERAS DE VIDRO, E = 10 CM, APLICAÇÃO MECÂNICA COM DEMARCADORA AUTOPROPELIDA. AF_05/2021</t>
  </si>
  <si>
    <t xml:space="preserve">PINTURA DE FAIXA DE PEDESTRE OU ZEBRADA COM TINTA ACRÍLICA, E = 30 CM, APLICAÇÃO MANUAL. AF_05/2021</t>
  </si>
  <si>
    <t xml:space="preserve">PINTURA DE FAIXA DE PEDESTRE OU ZEBRADA COM TINTA EPÓXI, E = 30 CM, APLICAÇÃO MANUAL. AF_05/2021</t>
  </si>
  <si>
    <t xml:space="preserve">PINTURA DE FAIXA DE PEDESTRE OU ZEBRADA TINTA RETRORREFLETIVA A BASE DE RESINA ACRÍLICA COM MICROESFERAS DE VIDRO, E = 30 CM, APLICAÇÃO MANUAL. AF_05/2021</t>
  </si>
  <si>
    <t xml:space="preserve">PINTURA DE MEIO-FIO COM TINTA BRANCA A BASE DE CAL (CAIAÇÃO). AF_05/2021</t>
  </si>
  <si>
    <t xml:space="preserve">PINTURA DE PISO COM TINTA ACRÍLICA, APLICAÇÃO MANUAL, 2 DEMÃOS, INCLUSO FUNDO PREPARADOR. AF_05/2021</t>
  </si>
  <si>
    <t xml:space="preserve">PINTURA DE PISO COM TINTA ACRÍLICA, APLICAÇÃO MANUAL, 3 DEMÃOS, INCLUSO FUNDO PREPARADOR. AF_05/2021</t>
  </si>
  <si>
    <t xml:space="preserve">PINTURA DE PISO COM TINTA EPÓXI, APLICAÇÃO MANUAL, 2 DEMÃOS, INCLUSO PRIMER EPÓXI. AF_05/2021</t>
  </si>
  <si>
    <t xml:space="preserve">PINTURA DE RODAPÉ COM TINTA EPÓXI, APLICAÇÃO MANUAL, 2 DEMÃOS, INCLUSÃO PRIMER EPÓXI. AF_05/2021</t>
  </si>
  <si>
    <t xml:space="preserve">PINTURA DE RODAPÉ EM PEDRA DECORATIVA COM VERNIZ DE POLIURETANO, APLICAÇÃO MANUAL, 3 DEMÃOS. AF_05/2021</t>
  </si>
  <si>
    <t xml:space="preserve">PINTURA DE SINALIZAÇÃO VERTICAL DE SEGURANÇA, FAIXAS AMARELA E PRETA, APLICAÇÃO MANUAL, 2 DEMÃOS. AF_05/2021</t>
  </si>
  <si>
    <t xml:space="preserve">PINTURA DE SÍMBOLOS E TEXTOS COM TINTA ACRÍLICA, DEMARCAÇÃO COM FITA ADESIVA E APLICAÇÃO COM ROLO. AF_05/2021</t>
  </si>
  <si>
    <t xml:space="preserve">PINTURA HIDROFUGANTE COM SILICONE, APLICAÇÃO MANUAL, 2 DEMÃOS. AF_05/2021</t>
  </si>
  <si>
    <t xml:space="preserve">PREPARO DO PISO CIMENTADO PARA PINTURA - LIXAMENTO E LIMPEZA. AF_05/2021</t>
  </si>
  <si>
    <t xml:space="preserve">ASSOALHO DE MADEIRA. AF_02/2026_PS</t>
  </si>
  <si>
    <t xml:space="preserve">PISO CIMENTADO, TRAÇO 1:3 (CIMENTO E AREIA), ACABAMENTO LISO, ESPESSURA 1,5 CM, PREPARO MECÂNICO DA ARGAMASSA. AF_02/2026</t>
  </si>
  <si>
    <t xml:space="preserve">PISO CIMENTADO, TRAÇO 1:3 (CIMENTO E AREIA), ACABAMENTO RUGOSO, ESPESSURA 1,5 CM, PREPARO MECÂNICO DA ARGAMASSA. AF_02/2026</t>
  </si>
  <si>
    <t xml:space="preserve">PISO CIMENTADO, TRAÇO 1:5 (CIMENTO E AREIA), ACABAMENTO LISO, ESPESSURA 2,0 CM, PREPARO MECÂNICO DA ARGAMASSA. AF_02/2026</t>
  </si>
  <si>
    <t xml:space="preserve">PISO CIMENTADO, TRAÇO 1:5 (CIMENTO E AREIA), ACABAMENTO LISO, ESPESSURA 3,0 CM, PREPARO MECÂNICO DA ARGAMASSA. AF_02/2026</t>
  </si>
  <si>
    <t xml:space="preserve">PISO CIMENTADO, TRAÇO 1:5 (CIMENTO E AREIA), ACABAMENTO LISO, ESPESSURA 4,0 CM, PREPARO MECÂNICO DA ARGAMASSA. AF_02/2026</t>
  </si>
  <si>
    <t xml:space="preserve">PISO CIMENTADO, TRAÇO 1:5 (CIMENTO E AREIA), ACABAMENTO RUGOSO, ESPESSURA 2,0 CM, PREPARO MECÂNICO DA ARGAMASSA. AF_02/2026</t>
  </si>
  <si>
    <t xml:space="preserve">PISO CIMENTADO, TRAÇO 1:5 (CIMENTO E AREIA), ACABAMENTO RUGOSO, ESPESSURA 3,0 CM, PREPARO MECÂNICO DA ARGAMASSA. AF_02/2026</t>
  </si>
  <si>
    <t xml:space="preserve">PISO CIMENTADO, TRAÇO 1:5 (CIMENTO E AREIA), ACABAMENTO RUGOSO, ESPESSURA 4,0 CM, PREPARO MECÂNICO DA ARGAMASSA. AF_02/2026</t>
  </si>
  <si>
    <t xml:space="preserve">PISO DE BORRACHA CANELADO, ESPESSURA 3,5MM, FIXADO COM ADESIVO ACRÍLICO. AF_02/2026</t>
  </si>
  <si>
    <t xml:space="preserve">PISO DE BORRACHA ESPORTIVO, ESPESSURA 15MM, ASSENTADO COM ARGAMASSA. AF_02/2026</t>
  </si>
  <si>
    <t xml:space="preserve">PISO DE BORRACHA PASTILHADO, ESPESSURA 15MM, ASSENTADO COM ARGAMASSA. AF_02/2026</t>
  </si>
  <si>
    <t xml:space="preserve">PISO DE BORRACHA PASTILHADO, ESPESSURA 3,5MM, FIXADO COM ADESIVO ACRÍLICO. AF_02/2026</t>
  </si>
  <si>
    <t xml:space="preserve">PISO DE BORRACHA PASTILHADO/FRISADO, ESPESSURA 7MM, ASSENTADO COM ARGAMASSA. AF_02/2026</t>
  </si>
  <si>
    <t xml:space="preserve">PISO EM GRANILITE, MARMORITE OU GRANITINA EM AMBIENTES INTERNOS, COM ESPESSURA DE 8 MM, INCLUSO MISTURA EM BETONEIRA, COLOCAÇÃO DAS JUNTAS, APLICAÇÃO DO PISO, 4 POLIMENTOS COM POLITRIZ, ESTUCAMENTO, SELADOR E CERA. AF_02/2026_PE</t>
  </si>
  <si>
    <t xml:space="preserve">PISO EM GRANITO APLICADO EM AMBIENTES INTERNOS. AF_02/2026</t>
  </si>
  <si>
    <t xml:space="preserve">PISO EM LADRILHO HIDRÁULICO APLICADO EM AMBIENTES INTERNOS DE ÁREA ENTRE 5 E 15 M², INCLUSO APLICAÇÃO DE RESINA. AF_02/2026</t>
  </si>
  <si>
    <t xml:space="preserve">PISO EM LADRILHO HIDRÁULICO APLICADO EM AMBIENTES INTERNOS DE ÁREA MENOR QUE 5 M², INCLUSO APLICAÇÃO DE RESINA. AF_02/2026</t>
  </si>
  <si>
    <t xml:space="preserve">PISO EM MÁRMORE APLICADO EM AMBIENTES INTERNOS. AF_02/2026</t>
  </si>
  <si>
    <t xml:space="preserve">PISO EM PEDRA ARDÓSIA ASSENTADO SOBRE ARGAMASSA 1:3 (CIMENTO E AREIA). AF_02/2026</t>
  </si>
  <si>
    <t xml:space="preserve">PISO EM PEDRA SÃO TOMÉ ASSENTADO SOBRE ARGAMASSA 1:3 (CIMENTO E AREIA). AF_02/2026</t>
  </si>
  <si>
    <t xml:space="preserve">PISO EM TACO DE MADEIRA 7X21CM, FIXADO COM COLA PU. AF_02/2026_PS</t>
  </si>
  <si>
    <t xml:space="preserve">PISO EM TACO DE MADEIRA 7X42CM, FIXADO COM COLA PU. AF_02/2026_PS</t>
  </si>
  <si>
    <t xml:space="preserve">PISO PODOTÁTIL DE ALERTA OU DIRECIONAL, DE BORRACHA, ASSENTADO SOBRE ARGAMASSA. AF_02/2026</t>
  </si>
  <si>
    <t xml:space="preserve">PISO VINÍLICO SEMI-FLEXÍVEL EM PLACAS, PADRÃO LISO, ESPESSURA 3,2 MM, FIXADO COM COLA. AF_02/2026</t>
  </si>
  <si>
    <t xml:space="preserve">PISO VINÍLICO SEMI-FLEXÍVEL EM RÉGUAS, PADRÃO LISO, ESPESSURA 3,2 MM, FIXADO COM COLA. AF_02/2026</t>
  </si>
  <si>
    <t xml:space="preserve">PREPARO DE CONTRAPISO COM MEMBRANA CIMENTÍCIA. AF_02/2026</t>
  </si>
  <si>
    <t xml:space="preserve">PREPARO DE CONTRAPISO COM POLITRIZ. AF_02/2026_PE</t>
  </si>
  <si>
    <t xml:space="preserve">REVESTIMENTO DE DEGRAUS DE ESCADA EM GRANITO. AF_02/2026</t>
  </si>
  <si>
    <t xml:space="preserve">RODAPÉ BORRACHA LISO, ALTURA = 7CM, ESPESSURA = 2 MM, FIXADO COM COLA. AF_02/2026_PS</t>
  </si>
  <si>
    <t xml:space="preserve">RODAPÉ EM ARDÓSIA ALTURA 10CM. AF_02/2026</t>
  </si>
  <si>
    <t xml:space="preserve">RODAPÉ EM GRANITO, ALTURA 10 CM. AF_02/2026</t>
  </si>
  <si>
    <t xml:space="preserve">RODAPÉ EM LADRILHO HIDRÁULICO, ALTURA 7 CM. AF_02/2026</t>
  </si>
  <si>
    <t xml:space="preserve">RODAPÉ EM MADEIRA, ALTURA 7CM, FIXADO COM COLA BASE DE POLIURETANO. AF_02/2026_PS</t>
  </si>
  <si>
    <t xml:space="preserve">RODAPÉ EM MADEIRA, ALTURA 7CM, FIXADO COM COLA PVA E PREGOS. AF_02/2026</t>
  </si>
  <si>
    <t xml:space="preserve">RODAPÉ EM MARMORITE, ALTURA 10CM. AF_02/2026_PE</t>
  </si>
  <si>
    <t xml:space="preserve">RODAPÉ EM MÁRMORE, ALTURA 7 CM. AF_02/2026</t>
  </si>
  <si>
    <t xml:space="preserve">RODAPÉ EM POLIESTIRENO, ALTURA 5 CM. AF_02/2026</t>
  </si>
  <si>
    <t xml:space="preserve">SOLEIRA EM GRANITO, LARGURA 15 CM, ESPESSURA 2,0 CM. AF_02/2026</t>
  </si>
  <si>
    <t xml:space="preserve">SOLEIRA EM MÁRMORE, LARGURA 15 CM, ESPESSURA 2,0 CM. AF_02/2026</t>
  </si>
  <si>
    <t xml:space="preserve">ASSENTAMENTO DE POSTE DE CONCRETO COM COMPRIMENTO NOMINAL DE 10 M, CARGA NOMINAL DE 1000 DAN, ENGASTAMENTO BASE CONCRETADA COM 1 M DE CONCRETO E 0,6 M DE SOLO (NÃO INCLUI FORNECIMENTO). AF_04/2025</t>
  </si>
  <si>
    <t xml:space="preserve">ASSENTAMENTO DE POSTE DE CONCRETO COM COMPRIMENTO NOMINAL DE 10 M, CARGA NOMINAL DE 300 DAN, ENGASTAMENTO BASE CONCRETADA COM 1 M DE CONCRETO E 0,6 M DE SOLO (NÃO INCLUI FORNECIMENTO). AF_04/2025</t>
  </si>
  <si>
    <t xml:space="preserve">ASSENTAMENTO DE POSTE DE CONCRETO COM COMPRIMENTO NOMINAL DE 10 M, CARGA NOMINAL DE 600 DAN, ENGASTAMENTO BASE CONCRETADA COM 1 M DE CONCRETO E 0,6 M DE SOLO (NÃO INCLUI FORNECIMENTO). AF_04/2025</t>
  </si>
  <si>
    <t xml:space="preserve">ASSENTAMENTO DE POSTE DE CONCRETO COM COMPRIMENTO NOMINAL DE 10 M, CARGA NOMINAL MAIOR QUE 1000 DAN, ENGASTAMENTO SIMPLES COM 1,6 M DE SOLO (NÃO INCLUI FORNECIMENTO). AF_04/2025</t>
  </si>
  <si>
    <t xml:space="preserve">ASSENTAMENTO DE POSTE DE CONCRETO COM COMPRIMENTO NOMINAL DE 10 M, CARGA NOMINAL MENOR OU IGUAL A 1000 DAN, ENGASTAMENTO SIMPLES COM 1,6 M DE SOLO (NÃO INCLUI FORNECIMENTO). AF_04/2025</t>
  </si>
  <si>
    <t xml:space="preserve">ASSENTAMENTO DE POSTE DE CONCRETO COM COMPRIMENTO NOMINAL DE 10,5 M, CARGA NOMINAL DE 1000 DAN, ENGASTAMENTO BASE CONCRETADA COM 1 M DE CONCRETO E 0,65 M DE SOLO (NÃO INCLUI FORNECIMENTO). AF_04/2025</t>
  </si>
  <si>
    <t xml:space="preserve">ASSENTAMENTO DE POSTE DE CONCRETO COM COMPRIMENTO NOMINAL DE 10,5 M, CARGA NOMINAL DE 300 DAN, ENGASTAMENTO BASE CONCRETADA COM 1 M DE CONCRETO E 0,65 M DE SOLO (NÃO INCLUI FORNECIMENTO). AF_04/2025</t>
  </si>
  <si>
    <t xml:space="preserve">ASSENTAMENTO DE POSTE DE CONCRETO COM COMPRIMENTO NOMINAL DE 10,5 M, CARGA NOMINAL DE 600 DAN, ENGASTAMENTO BASE CONCRETADA COM 1 M DE CONCRETO E 0,65 M DE SOLO (NÃO INCLUI FORNECIMENTO). AF_04/2025</t>
  </si>
  <si>
    <t xml:space="preserve">ASSENTAMENTO DE POSTE DE CONCRETO COM COMPRIMENTO NOMINAL DE 10,5 M, CARGA NOMINAL MAIOR QUE 1000 DAN, ENGASTAMENTO SIMPLES COM 1,65 M DE SOLO (NÃO INCLUI FORNECIMENTO). AF_04/2025</t>
  </si>
  <si>
    <t xml:space="preserve">ASSENTAMENTO DE POSTE DE CONCRETO COM COMPRIMENTO NOMINAL DE 10,5 M, CARGA NOMINAL MENOR OU IGUAL A 1000 DAN, ENGASTAMENTO SIMPLES COM 1,65 M DE SOLO (NÃO INCLUI FORNECIMENTO). AF_04/2025</t>
  </si>
  <si>
    <t xml:space="preserve">ASSENTAMENTO DE POSTE DE CONCRETO COM COMPRIMENTO NOMINAL DE 11 M, CARGA NOMINAL DE 1000 DAN, ENGASTAMENTO BASE CONCRETADA COM 1 M DE CONCRETO E 0,7 M DE SOLO (NÃO INCLUI FORNECIMENTO). AF_04/2025</t>
  </si>
  <si>
    <t xml:space="preserve">ASSENTAMENTO DE POSTE DE CONCRETO COM COMPRIMENTO NOMINAL DE 11 M, CARGA NOMINAL DE 300 DAN, ENGASTAMENTO BASE CONCRETADA COM 1 M DE CONCRETO E 0,7 M DE SOLO (NÃO INCLUI FORNECIMENTO). AF_04/2025</t>
  </si>
  <si>
    <t xml:space="preserve">ASSENTAMENTO DE POSTE DE CONCRETO COM COMPRIMENTO NOMINAL DE 11 M, CARGA NOMINAL DE 400 DAN, ENGASTAMENTO BASE CONCRETADA COM 1 M DE CONCRETO E 0,7 M DE SOLO (NÃO INCLUI FORNECIMENTO). AF_04/2025</t>
  </si>
  <si>
    <t xml:space="preserve">ASSENTAMENTO DE POSTE DE CONCRETO COM COMPRIMENTO NOMINAL DE 11 M, CARGA NOMINAL DE 600 DAN, ENGASTAMENTO BASE CONCRETADA COM 1 M DE CONCRETO E 0,7 M DE SOLO (NÃO INCLUI FORNECIMENTO). AF_04/2025</t>
  </si>
  <si>
    <t xml:space="preserve">ASSENTAMENTO DE POSTE DE CONCRETO COM COMPRIMENTO NOMINAL DE 11 M, CARGA NOMINAL MAIOR QUE 1000 DAN, ENGASTAMENTO SIMPLES COM 1,7 M DE SOLO (NÃO INCLUI FORNECIMENTO). AF_04/2025</t>
  </si>
  <si>
    <t xml:space="preserve">ASSENTAMENTO DE POSTE DE CONCRETO COM COMPRIMENTO NOMINAL DE 11 M, CARGA NOMINAL MENOR OU IGUAL A 1000 DAN, ENGASTAMENTO SIMPLES COM 1,7 M DE SOLO (NÃO INCLUI FORNECIMENTO). AF_04/2025</t>
  </si>
  <si>
    <t xml:space="preserve">ASSENTAMENTO DE POSTE DE CONCRETO COM COMPRIMENTO NOMINAL DE 12 M, CARGA NOMINAL DE 1000 DAN, ENGASTAMENTO BASE CONCRETADA COM 1 M DE CONCRETO E 0,8 M DE SOLO (NÃO INCLUI FORNECIMENTO). AF_04/2025</t>
  </si>
  <si>
    <t xml:space="preserve">ASSENTAMENTO DE POSTE DE CONCRETO COM COMPRIMENTO NOMINAL DE 12 M, CARGA NOMINAL DE 400 DAN, ENGASTAMENTO BASE CONCRETADA COM 1 M DE CONCRETO E 0,8 M DE SOLO (NÃO INCLUI FORNECIMENTO). AF_04/2025</t>
  </si>
  <si>
    <t xml:space="preserve">ASSENTAMENTO DE POSTE DE CONCRETO COM COMPRIMENTO NOMINAL DE 12 M, CARGA NOMINAL DE 600 DAN, ENGASTAMENTO BASE CONCRETADA COM 1 M DE CONCRETO E 0,8 M DE SOLO (NÃO INCLUI FORNECIMENTO). AF_04/2025</t>
  </si>
  <si>
    <t xml:space="preserve">ASSENTAMENTO DE POSTE DE CONCRETO COM COMPRIMENTO NOMINAL DE 12 M, CARGA NOMINAL MAIOR QUE 1000 DAN, ENGASTAMENTO SIMPLES COM 1,8 M DE SOLO (NÃO INCLUI FORNECIMENTO). AF_04/2025</t>
  </si>
  <si>
    <t xml:space="preserve">ASSENTAMENTO DE POSTE DE CONCRETO COM COMPRIMENTO NOMINAL DE 12 M, CARGA NOMINAL MENOR OU IGUAL A 1000 DAN, ENGASTAMENTO SIMPLES COM 1,8 M DE SOLO (NÃO INCLUI FORNECIMENTO). AF_04/2025</t>
  </si>
  <si>
    <t xml:space="preserve">ASSENTAMENTO DE POSTE DE CONCRETO COM COMPRIMENTO NOMINAL DE 13 M, CARGA NOMINAL DE 1000 DAN, ENGASTAMENTO BASE CONCRETADA COM 1 M DE CONCRETO E 0,9 M DE SOLO - SOMENTE INSTALAÇÃO, SEM FORNECIMENTO. AF_04/2025</t>
  </si>
  <si>
    <t xml:space="preserve">ASSENTAMENTO DE POSTE DE CONCRETO COM COMPRIMENTO NOMINAL DE 13 M, CARGA NOMINAL DE 600 DAN, ENGASTAMENTO BASE CONCRETADA COM 1 M DE CONCRETO E 0,9 M DE SOLO (NÃO INCLUI FORNECIMENTO). AF_04/2025</t>
  </si>
  <si>
    <t xml:space="preserve">ASSENTAMENTO DE POSTE DE CONCRETO COM COMPRIMENTO NOMINAL DE 13 M, CARGA NOMINAL MAIOR QUE 1000 DAN, ENGASTAMENTO SIMPLES COM 1,9 M DE SOLO (NÃO INCLUI FORNECIMENTO). AF_04/2025</t>
  </si>
  <si>
    <t xml:space="preserve">ASSENTAMENTO DE POSTE DE CONCRETO COM COMPRIMENTO NOMINAL DE 13 M, CARGA NOMINAL MENOR OU IGUAL A 1000 DAN, ENGASTAMENTO SIMPLES COM 1,9 M DE SOLO (NÃO INCLUI FORNECIMENTO). AF_04/2025</t>
  </si>
  <si>
    <t xml:space="preserve">ASSENTAMENTO DE POSTE DE CONCRETO COM COMPRIMENTO NOMINAL DE 13,5 M, CARGA NOMINAL MAIOR QUE 1000 DAN, ENGASTAMENTO SIMPLES COM 1,95 M DE SOLO (NÃO INCLUI FORNECIMENTO). AF_04/2025</t>
  </si>
  <si>
    <t xml:space="preserve">ASSENTAMENTO DE POSTE DE CONCRETO COM COMPRIMENTO NOMINAL DE 13,5 M, CARGA NOMINAL MENOR OU IGUAL A 1000 DAN, ENGASTAMENTO SIMPLES COM 1,95 M DE SOLO (NÃO INCLUI FORNECIMENTO). AF_04/2025</t>
  </si>
  <si>
    <t xml:space="preserve">ASSENTAMENTO DE POSTE DE CONCRETO COM COMPRIMENTO NOMINAL DE 14 M, CARGA NOMINAL MAIOR QUE 1000 DAN, ENGASTAMENTO SIMPLES COM 2 M DE SOLO (NÃO INCLUI FORNECIMENTO). AF_04/2025</t>
  </si>
  <si>
    <t xml:space="preserve">ASSENTAMENTO DE POSTE DE CONCRETO COM COMPRIMENTO NOMINAL DE 14 M, CARGA NOMINAL MENOR OU IGUAL A 1000 DAN, ENGASTAMENTO SIMPLES COM 2 M DE SOLO (NÃO INCLUI FORNECIMENTO). AF_04/2025</t>
  </si>
  <si>
    <t xml:space="preserve">ASSENTAMENTO DE POSTE DE CONCRETO COM COMPRIMENTO NOMINAL DE 15 M, CARGA NOMINAL MAIOR QUE 1000 DAN, ENGASTAMENTO SIMPLES COM 2,1 M DE SOLO (NÃO INCLUI FORNECIMENTO). AF_04/2025</t>
  </si>
  <si>
    <t xml:space="preserve">ASSENTAMENTO DE POSTE DE CONCRETO COM COMPRIMENTO NOMINAL DE 15 M, CARGA NOMINAL MENOR OU IGUAL A 1000 DAN, ENGASTAMENTO SIMPLES COM 2,1 M DE SOLO (NÃO INCLUI FORNECIMENTO). AF_04/2025</t>
  </si>
  <si>
    <t xml:space="preserve">ASSENTAMENTO DE POSTE DE CONCRETO COM COMPRIMENTO NOMINAL DE 18 M, CARGA NOMINAL MAIOR QUE 1000 DAN, ENGASTAMENTO SIMPLES COM 2,4 M DE SOLO (NÃO INCLUI FORNECIMENTO). AF_04/2025</t>
  </si>
  <si>
    <t xml:space="preserve">ASSENTAMENTO DE POSTE DE CONCRETO COM COMPRIMENTO NOMINAL DE 18 M, CARGA NOMINAL MENOR OU IGUAL A 1000 DAN, ENGASTAMENTO SIMPLES COM 2,4 M DE SOLO (NÃO INCLUI FORNECIMENTO). AF_04/2025</t>
  </si>
  <si>
    <t xml:space="preserve">ASSENTAMENTO DE POSTE DE CONCRETO COM COMPRIMENTO NOMINAL DE 20 M, CARGA NOMINAL MAIOR QUE 1000, ENGASTAMENTO SIMPLES COM 2,6 M DE SOLO (NÃO INCLUI FORNECIMENTO). AF_04/2025</t>
  </si>
  <si>
    <t xml:space="preserve">ASSENTAMENTO DE POSTE DE CONCRETO COM COMPRIMENTO NOMINAL DE 20 M, CARGA NOMINAL MENOR OU IGUAL A 1000 DAN, ENGASTAMENTO SIMPLES COM 2,6 M DE SOLO (NÃO INCLUI FORNECIMENTO). AF_04/2025</t>
  </si>
  <si>
    <t xml:space="preserve">ASSENTAMENTO DE POSTE DE CONCRETO COM COMPRIMENTO NOMINAL DE 9 M, CARGA NOMINAL DE 1000 DAN, ENGASTAMENTO BASE CONCRETADA COM 1 M DE CONCRETO E 0,5 M DE SOLO (NÃO INCLUI FORNECIMENTO). AF_04/2025</t>
  </si>
  <si>
    <t xml:space="preserve">ASSENTAMENTO DE POSTE DE CONCRETO COM COMPRIMENTO NOMINAL DE 9 M, CARGA NOMINAL DE 150 DAN, ENGASTAMENTO BASE CONCRETADA COM 1 M DE CONCRETO E 0,5 M DE SOLO (NÃO INCLUI FORNECIMENTO). AF_04/2025</t>
  </si>
  <si>
    <t xml:space="preserve">ASSENTAMENTO DE POSTE DE CONCRETO COM COMPRIMENTO NOMINAL DE 9 M, CARGA NOMINAL DE 300 DAN, ENGASTAMENTO BASE CONCRETADA COM 1 M DE CONCRETO E 0,5 M DE SOLO (NÃO INCLUI FORNECIMENTO). AF_04/2025</t>
  </si>
  <si>
    <t xml:space="preserve">ASSENTAMENTO DE POSTE DE CONCRETO COM COMPRIMENTO NOMINAL DE 9 M, CARGA NOMINAL DE 400 DAN, ENGASTAMENTO BASE CONCRETADA COM 1 M DE CONCRETO E 0,5 M DE SOLO (NÃO INCLUI FORNECIMENTO). AF_04/2025</t>
  </si>
  <si>
    <t xml:space="preserve">ASSENTAMENTO DE POSTE DE CONCRETO COM COMPRIMENTO NOMINAL DE 9 M, CARGA NOMINAL DE 600 DAN, ENGASTAMENTO BASE CONCRETADA COM 1 M DE CONCRETO E 0,5 M DE SOLO (NÃO INCLUI FORNECIMENTO). AF_04/2025</t>
  </si>
  <si>
    <t xml:space="preserve">ASSENTAMENTO DE POSTE DE CONCRETO COM COMPRIMENTO NOMINAL DE 9 M, CARGA NOMINAL MENOR OU IGUAL A 1000 DAN, ENGASTAMENTO SIMPLES COM 1,5 M DE SOLO (NÃO INCLUI FORNECIMENTO). AF_04/2025</t>
  </si>
  <si>
    <t xml:space="preserve">POSTE DE AÇO CÔNICO CONTÍNUO CURVO DUPLO, ENGASTAMENTO SIMPLES COM 1 M DE SOLO, H=9M - FORNECIMENTO E INSTALAÇÃO. AF_04/2025</t>
  </si>
  <si>
    <t xml:space="preserve">POSTE DE AÇO CÔNICO CONTÍNUO CURVO DUPLO, FLANGEADO, H=9M - FORNECIMENTO E INSTALAÇÃO. AF_04/2025</t>
  </si>
  <si>
    <t xml:space="preserve">POSTE DE AÇO CÔNICO CONTÍNUO CURVO SIMPLES, ENGASTAMENTO SIMPLES COM 1 M DE SOLO, H=9M - FORNECIMENTO E INSTALAÇÃO. AF_04/2025</t>
  </si>
  <si>
    <t xml:space="preserve">POSTE DE AÇO CÔNICO CONTÍNUO CURVO SIMPLES, FLANGEADO, H=7M - FORNECIMENTO E INSTALAÇÃO. AF_04/2025</t>
  </si>
  <si>
    <t xml:space="preserve">POSTE DE AÇO CÔNICO CONTÍNUO CURVO SIMPLES, FLANGEADO, H=9M - FORNECIMENTO E INSTALAÇÃO. AF_04/2025</t>
  </si>
  <si>
    <t xml:space="preserve">POSTE DE AÇO CÔNICO CONTÍNUO RETO, ENGASTAMENTO SIMPLES COM 1 M DE SOLO, H=7M - FORNECIMENTO E INSTALAÇÃO. AF_04/2025</t>
  </si>
  <si>
    <t xml:space="preserve">POSTE DE AÇO CÔNICO CONTÍNUO RETO, ENGASTAMENTO SIMPLES COM 1 M DE SOLO, H=9M - FORNECIMENTO E INSTALAÇÃO. AF_04/2025</t>
  </si>
  <si>
    <t xml:space="preserve">POSTE DECORATIVO PARA JARDIM EM AÇO TUBULAR, H = *2,5* M, SEM LUMINÁRIA - FORNECIMENTO E INSTALAÇÃO. AF_04/2025</t>
  </si>
  <si>
    <t xml:space="preserve">ACRÉSCIMO PARA POÇO DE VISITA CIRCULAR PARA DRENAGEM, EM ALVENARIA COM TIJOLOS CERÂMICOS MACIÇOS, DIÂMETRO INTERNO = 0,8 M. AF_12/2020</t>
  </si>
  <si>
    <t xml:space="preserve">ACRÉSCIMO PARA POÇO DE VISITA CIRCULAR PARA DRENAGEM, EM ALVENARIA COM TIJOLOS CERÂMICOS MACIÇOS, DIÂMETRO INTERNO = 1 M. AF_12/2020</t>
  </si>
  <si>
    <t xml:space="preserve">ACRÉSCIMO PARA POÇO DE VISITA CIRCULAR PARA DRENAGEM, EM ALVENARIA COM TIJOLOS CERÂMICOS MACIÇOS, DIÂMETRO INTERNO = 1,2 M. AF_12/2020</t>
  </si>
  <si>
    <t xml:space="preserve">ACRÉSCIMO PARA POÇO DE VISITA CIRCULAR PARA DRENAGEM, EM ALVENARIA COM TIJOLOS CERÂMICOS MACIÇOS, DIÂMETRO INTERNO = 1,5 M. AF_12/2020</t>
  </si>
  <si>
    <t xml:space="preserve">ACRÉSCIMO PARA POÇO DE VISITA CIRCULAR PARA DRENAGEM, EM CONCRETO PRÉ-MOLDADO, DIÂMETRO INTERNO = 0,8 M. AF_12/2020</t>
  </si>
  <si>
    <t xml:space="preserve">ACRÉSCIMO PARA POÇO DE VISITA CIRCULAR PARA DRENAGEM, EM CONCRETO PRÉ-MOLDADO, DIÂMETRO INTERNO = 1 M. AF_12/2020</t>
  </si>
  <si>
    <t xml:space="preserve">ACRÉSCIMO PARA POÇO DE VISITA CIRCULAR PARA DRENAGEM, EM CONCRETO PRÉ-MOLDADO, DIÂMETRO INTERNO = 1,2 M. AF_12/2020</t>
  </si>
  <si>
    <t xml:space="preserve">ACRÉSCIMO PARA POÇO DE VISITA CIRCULAR PARA DRENAGEM, EM CONCRETO PRÉ-MOLDADO, DIÂMETRO INTERNO = 1,5 M. AF_12/2020</t>
  </si>
  <si>
    <t xml:space="preserve">ACRÉSCIMO PARA POÇO DE VISITA CIRCULAR PARA ESGOTO, EM ALVENARIA COM TIJOLOS CERÂMICOS MACIÇOS, DIÂMETRO INTERNO = 0,8 M. AF_12/2020</t>
  </si>
  <si>
    <t xml:space="preserve">ACRÉSCIMO PARA POÇO DE VISITA CIRCULAR PARA ESGOTO, EM ALVENARIA COM TIJOLOS CERÂMICOS MACIÇOS, DIÂMETRO INTERNO = 1 M. AF_12/2020</t>
  </si>
  <si>
    <t xml:space="preserve">ACRÉSCIMO PARA POÇO DE VISITA CIRCULAR PARA ESGOTO, EM ALVENARIA COM TIJOLOS CERÂMICOS MACIÇOS, DIÂMETRO INTERNO = 1,2 M. AF_12/2020</t>
  </si>
  <si>
    <t xml:space="preserve">ACRÉSCIMO PARA POÇO DE VISITA CIRCULAR PARA ESGOTO, EM ALVENARIA COM TIJOLOS CERÂMICOS MACIÇOS, DIÂMETRO INTERNO = 1,5 M. AF_12/2020</t>
  </si>
  <si>
    <t xml:space="preserve">ACRÉSCIMO PARA POÇO DE VISITA CIRCULAR PARA ESGOTO, EM CONCRETO PRÉ-MOLDADO, DIÂMETRO INTERNO = 0,8 M. AF_12/2020</t>
  </si>
  <si>
    <t xml:space="preserve">ACRÉSCIMO PARA POÇO DE VISITA CIRCULAR PARA ESGOTO, EM CONCRETO PRÉ-MOLDADO, DIÂMETRO INTERNO = 1 M. AF_12/2020</t>
  </si>
  <si>
    <t xml:space="preserve">ACRÉSCIMO PARA POÇO DE VISITA CIRCULAR PARA ESGOTO, EM CONCRETO PRÉ-MOLDADO, DIÂMETRO INTERNO = 1,2 M. AF_12/2020</t>
  </si>
  <si>
    <t xml:space="preserve">ACRÉSCIMO PARA POÇO DE VISITA CIRCULAR PARA ESGOTO, EM CONCRETO PRÉ-MOLDADO, DIÂMETRO INTERNO = 1,5 M. AF_12/2020</t>
  </si>
  <si>
    <t xml:space="preserve">ACRÉSCIMO PARA POÇO DE VISITA RETANGULAR PARA DRENAGEM, EM ALVENARIA COM BLOCOS DE CONCRETO, DIMENSÕES INTERNAS = 1,5X1,5 M. AF_12/2020</t>
  </si>
  <si>
    <t xml:space="preserve">ACRÉSCIMO PARA POÇO DE VISITA RETANGULAR PARA DRENAGEM, EM ALVENARIA COM BLOCOS DE CONCRETO, DIMENSÕES INTERNAS = 1,5X2 M. AF_12/2020</t>
  </si>
  <si>
    <t xml:space="preserve">ACRÉSCIMO PARA POÇO DE VISITA RETANGULAR PARA DRENAGEM, EM ALVENARIA COM BLOCOS DE CONCRETO, DIMENSÕES INTERNAS = 1,5X2,5 M. AF_12/2020</t>
  </si>
  <si>
    <t xml:space="preserve">ACRÉSCIMO PARA POÇO DE VISITA RETANGULAR PARA DRENAGEM, EM ALVENARIA COM BLOCOS DE CONCRETO, DIMENSÕES INTERNAS = 1,5X3 M. AF_12/2020</t>
  </si>
  <si>
    <t xml:space="preserve">ACRÉSCIMO PARA POÇO DE VISITA RETANGULAR PARA DRENAGEM, EM ALVENARIA COM BLOCOS DE CONCRETO, DIMENSÕES INTERNAS = 1,5X3,5 M. AF_12/2020</t>
  </si>
  <si>
    <t xml:space="preserve">ACRÉSCIMO PARA POÇO DE VISITA RETANGULAR PARA DRENAGEM, EM ALVENARIA COM BLOCOS DE CONCRETO, DIMENSÕES INTERNAS = 1,5X4 M. AF_12/2020</t>
  </si>
  <si>
    <t xml:space="preserve">ACRÉSCIMO PARA POÇO DE VISITA RETANGULAR PARA DRENAGEM, EM ALVENARIA COM BLOCOS DE CONCRETO, DIMENSÕES INTERNAS = 1X1 M. AF_12/2020</t>
  </si>
  <si>
    <t xml:space="preserve">ACRÉSCIMO PARA POÇO DE VISITA RETANGULAR PARA DRENAGEM, EM ALVENARIA COM BLOCOS DE CONCRETO, DIMENSÕES INTERNAS = 1X1,5 M. AF_12/2020</t>
  </si>
  <si>
    <t xml:space="preserve">ACRÉSCIMO PARA POÇO DE VISITA RETANGULAR PARA DRENAGEM, EM ALVENARIA COM BLOCOS DE CONCRETO, DIMENSÕES INTERNAS = 1X2 M. AF_12/2020</t>
  </si>
  <si>
    <t xml:space="preserve">ACRÉSCIMO PARA POÇO DE VISITA RETANGULAR PARA DRENAGEM, EM ALVENARIA COM BLOCOS DE CONCRETO, DIMENSÕES INTERNAS = 1X2,5 M. AF_12/2020</t>
  </si>
  <si>
    <t xml:space="preserve">ACRÉSCIMO PARA POÇO DE VISITA RETANGULAR PARA DRENAGEM, EM ALVENARIA COM BLOCOS DE CONCRETO, DIMENSÕES INTERNAS = 1X3 M. AF_12/2020</t>
  </si>
  <si>
    <t xml:space="preserve">ACRÉSCIMO PARA POÇO DE VISITA RETANGULAR PARA DRENAGEM, EM ALVENARIA COM BLOCOS DE CONCRETO, DIMENSÕES INTERNAS = 1X3,5 M. AF_12/2020</t>
  </si>
  <si>
    <t xml:space="preserve">ACRÉSCIMO PARA POÇO DE VISITA RETANGULAR PARA DRENAGEM, EM ALVENARIA COM BLOCOS DE CONCRETO, DIMENSÕES INTERNAS = 1X4 M. AF_12/2020</t>
  </si>
  <si>
    <t xml:space="preserve">ACRÉSCIMO PARA POÇO DE VISITA RETANGULAR PARA DRENAGEM, EM ALVENARIA COM BLOCOS DE CONCRETO, DIMENSÕES INTERNAS = 2,5X2,5 M. AF_12/2020</t>
  </si>
  <si>
    <t xml:space="preserve">ACRÉSCIMO PARA POÇO DE VISITA RETANGULAR PARA DRENAGEM, EM ALVENARIA COM BLOCOS DE CONCRETO, DIMENSÕES INTERNAS = 2,5X3 M. AF_12/2020</t>
  </si>
  <si>
    <t xml:space="preserve">ACRÉSCIMO PARA POÇO DE VISITA RETANGULAR PARA DRENAGEM, EM ALVENARIA COM BLOCOS DE CONCRETO, DIMENSÕES INTERNAS = 2,5X3,5 M. AF_12/2020</t>
  </si>
  <si>
    <t xml:space="preserve">ACRÉSCIMO PARA POÇO DE VISITA RETANGULAR PARA DRENAGEM, EM ALVENARIA COM BLOCOS DE CONCRETO, DIMENSÕES INTERNAS = 2,5X4 M. AF_12/2020</t>
  </si>
  <si>
    <t xml:space="preserve">ACRÉSCIMO PARA POÇO DE VISITA RETANGULAR PARA DRENAGEM, EM ALVENARIA COM BLOCOS DE CONCRETO, DIMENSÕES INTERNAS = 2X2 M. AF_12/2020</t>
  </si>
  <si>
    <t xml:space="preserve">ACRÉSCIMO PARA POÇO DE VISITA RETANGULAR PARA DRENAGEM, EM ALVENARIA COM BLOCOS DE CONCRETO, DIMENSÕES INTERNAS = 2X2,5 M. AF_12/2020</t>
  </si>
  <si>
    <t xml:space="preserve">ACRÉSCIMO PARA POÇO DE VISITA RETANGULAR PARA DRENAGEM, EM ALVENARIA COM BLOCOS DE CONCRETO, DIMENSÕES INTERNAS = 2X3 M. AF_12/2020</t>
  </si>
  <si>
    <t xml:space="preserve">ACRÉSCIMO PARA POÇO DE VISITA RETANGULAR PARA DRENAGEM, EM ALVENARIA COM BLOCOS DE CONCRETO, DIMENSÕES INTERNAS = 2X3,5 M. AF_12/2020</t>
  </si>
  <si>
    <t xml:space="preserve">ACRÉSCIMO PARA POÇO DE VISITA RETANGULAR PARA DRENAGEM, EM ALVENARIA COM BLOCOS DE CONCRETO, DIMENSÕES INTERNAS = 2X4 M. AF_12/2020</t>
  </si>
  <si>
    <t xml:space="preserve">ACRÉSCIMO PARA POÇO DE VISITA RETANGULAR PARA DRENAGEM, EM ALVENARIA COM BLOCOS DE CONCRETO, DIMENSÕES INTERNAS = 3,5X3,5 M. AF_12/2020</t>
  </si>
  <si>
    <t xml:space="preserve">ACRÉSCIMO PARA POÇO DE VISITA RETANGULAR PARA DRENAGEM, EM ALVENARIA COM BLOCOS DE CONCRETO, DIMENSÕES INTERNAS = 3,5X4 M. AF_12/2020</t>
  </si>
  <si>
    <t xml:space="preserve">ACRÉSCIMO PARA POÇO DE VISITA RETANGULAR PARA DRENAGEM, EM ALVENARIA COM BLOCOS DE CONCRETO, DIMENSÕES INTERNAS = 3X3 M. AF_12/2020</t>
  </si>
  <si>
    <t xml:space="preserve">ACRÉSCIMO PARA POÇO DE VISITA RETANGULAR PARA DRENAGEM, EM ALVENARIA COM BLOCOS DE CONCRETO, DIMENSÕES INTERNAS = 3X3,5 M. AF_12/2020</t>
  </si>
  <si>
    <t xml:space="preserve">ACRÉSCIMO PARA POÇO DE VISITA RETANGULAR PARA DRENAGEM, EM ALVENARIA COM BLOCOS DE CONCRETO, DIMENSÕES INTERNAS = 3X4 M. AF_12/2020</t>
  </si>
  <si>
    <t xml:space="preserve">ACRÉSCIMO PARA POÇO DE VISITA RETANGULAR PARA DRENAGEM, EM ALVENARIA COM BLOCOS DE CONCRETO, DIMENSÕES INTERNAS = 4X4 M. AF_12/2020</t>
  </si>
  <si>
    <t xml:space="preserve">ACRÉSCIMO PARA POÇO DE VISITA RETANGULAR PARA ESGOTO, EM ALVENARIA COM BLOCOS DE CONCRETO, DIMENSÕES INTERNAS = 1,5X1,5 M. AF_12/2020</t>
  </si>
  <si>
    <t xml:space="preserve">ACRÉSCIMO PARA POÇO DE VISITA RETANGULAR PARA ESGOTO, EM ALVENARIA COM BLOCOS DE CONCRETO, DIMENSÕES INTERNAS = 1,5X2 M. AF_12/2020</t>
  </si>
  <si>
    <t xml:space="preserve">ACRÉSCIMO PARA POÇO DE VISITA RETANGULAR PARA ESGOTO, EM ALVENARIA COM BLOCOS DE CONCRETO, DIMENSÕES INTERNAS = 1,5X2,5 M. AF_12/2020</t>
  </si>
  <si>
    <t xml:space="preserve">ACRÉSCIMO PARA POÇO DE VISITA RETANGULAR PARA ESGOTO, EM ALVENARIA COM BLOCOS DE CONCRETO, DIMENSÕES INTERNAS = 1,5X3 M. AF_12/2020</t>
  </si>
  <si>
    <t xml:space="preserve">ACRÉSCIMO PARA POÇO DE VISITA RETANGULAR PARA ESGOTO, EM ALVENARIA COM BLOCOS DE CONCRETO, DIMENSÕES INTERNAS = 1,5X3,5 M. AF_12/2020</t>
  </si>
  <si>
    <t xml:space="preserve">ACRÉSCIMO PARA POÇO DE VISITA RETANGULAR PARA ESGOTO, EM ALVENARIA COM BLOCOS DE CONCRETO, DIMENSÕES INTERNAS = 1,5X4 M. AF_12/2020</t>
  </si>
  <si>
    <t xml:space="preserve">ACRÉSCIMO PARA POÇO DE VISITA RETANGULAR PARA ESGOTO, EM ALVENARIA COM BLOCOS DE CONCRETO, DIMENSÕES INTERNAS = 1X1 M. AF_12/2020</t>
  </si>
  <si>
    <t xml:space="preserve">ACRÉSCIMO PARA POÇO DE VISITA RETANGULAR PARA ESGOTO, EM ALVENARIA COM BLOCOS DE CONCRETO, DIMENSÕES INTERNAS = 1X1,5 M. AF_12/2020</t>
  </si>
  <si>
    <t xml:space="preserve">ACRÉSCIMO PARA POÇO DE VISITA RETANGULAR PARA ESGOTO, EM ALVENARIA COM BLOCOS DE CONCRETO, DIMENSÕES INTERNAS = 1X2 M. AF_12/2020</t>
  </si>
  <si>
    <t xml:space="preserve">ACRÉSCIMO PARA POÇO DE VISITA RETANGULAR PARA ESGOTO, EM ALVENARIA COM BLOCOS DE CONCRETO, DIMENSÕES INTERNAS = 1X2,5 M. AF_12/2020</t>
  </si>
  <si>
    <t xml:space="preserve">ACRÉSCIMO PARA POÇO DE VISITA RETANGULAR PARA ESGOTO, EM ALVENARIA COM BLOCOS DE CONCRETO, DIMENSÕES INTERNAS = 1X3 M. AF_12/2020</t>
  </si>
  <si>
    <t xml:space="preserve">ACRÉSCIMO PARA POÇO DE VISITA RETANGULAR PARA ESGOTO, EM ALVENARIA COM BLOCOS DE CONCRETO, DIMENSÕES INTERNAS = 1X3,5 M. AF_12/2020</t>
  </si>
  <si>
    <t xml:space="preserve">ACRÉSCIMO PARA POÇO DE VISITA RETANGULAR PARA ESGOTO, EM ALVENARIA COM BLOCOS DE CONCRETO, DIMENSÕES INTERNAS = 1X4 M. AF_12/2020</t>
  </si>
  <si>
    <t xml:space="preserve">ACRÉSCIMO PARA POÇO DE VISITA RETANGULAR PARA ESGOTO, EM ALVENARIA COM BLOCOS DE CONCRETO, DIMENSÕES INTERNAS = 2,5X2,5 M. AF_12/2020</t>
  </si>
  <si>
    <t xml:space="preserve">ACRÉSCIMO PARA POÇO DE VISITA RETANGULAR PARA ESGOTO, EM ALVENARIA COM BLOCOS DE CONCRETO, DIMENSÕES INTERNAS = 2,5X3 M. AF_12/2020</t>
  </si>
  <si>
    <t xml:space="preserve">ACRÉSCIMO PARA POÇO DE VISITA RETANGULAR PARA ESGOTO, EM ALVENARIA COM BLOCOS DE CONCRETO, DIMENSÕES INTERNAS = 2,5X3,5 M. AF_12/2020</t>
  </si>
  <si>
    <t xml:space="preserve">ACRÉSCIMO PARA POÇO DE VISITA RETANGULAR PARA ESGOTO, EM ALVENARIA COM BLOCOS DE CONCRETO, DIMENSÕES INTERNAS = 2,5X4 M. AF_12/2020</t>
  </si>
  <si>
    <t xml:space="preserve">ACRÉSCIMO PARA POÇO DE VISITA RETANGULAR PARA ESGOTO, EM ALVENARIA COM BLOCOS DE CONCRETO, DIMENSÕES INTERNAS = 2X2 M. AF_12/2020</t>
  </si>
  <si>
    <t xml:space="preserve">ACRÉSCIMO PARA POÇO DE VISITA RETANGULAR PARA ESGOTO, EM ALVENARIA COM BLOCOS DE CONCRETO, DIMENSÕES INTERNAS = 2X2,5 M. AF_12/2020</t>
  </si>
  <si>
    <t xml:space="preserve">ACRÉSCIMO PARA POÇO DE VISITA RETANGULAR PARA ESGOTO, EM ALVENARIA COM BLOCOS DE CONCRETO, DIMENSÕES INTERNAS = 2X3 M. AF_12/2020</t>
  </si>
  <si>
    <t xml:space="preserve">ACRÉSCIMO PARA POÇO DE VISITA RETANGULAR PARA ESGOTO, EM ALVENARIA COM BLOCOS DE CONCRETO, DIMENSÕES INTERNAS = 2X3,5 M. AF_12/2020</t>
  </si>
  <si>
    <t xml:space="preserve">ACRÉSCIMO PARA POÇO DE VISITA RETANGULAR PARA ESGOTO, EM ALVENARIA COM BLOCOS DE CONCRETO, DIMENSÕES INTERNAS = 2X4 M. AF_12/2020</t>
  </si>
  <si>
    <t xml:space="preserve">ACRÉSCIMO PARA POÇO DE VISITA RETANGULAR PARA ESGOTO, EM ALVENARIA COM BLOCOS DE CONCRETO, DIMENSÕES INTERNAS = 3,5X3,5 M. AF_12/2020</t>
  </si>
  <si>
    <t xml:space="preserve">ACRÉSCIMO PARA POÇO DE VISITA RETANGULAR PARA ESGOTO, EM ALVENARIA COM BLOCOS DE CONCRETO, DIMENSÕES INTERNAS = 3,5X4 M. AF_12/2020</t>
  </si>
  <si>
    <t xml:space="preserve">ACRÉSCIMO PARA POÇO DE VISITA RETANGULAR PARA ESGOTO, EM ALVENARIA COM BLOCOS DE CONCRETO, DIMENSÕES INTERNAS = 3X3 M. AF_12/2020</t>
  </si>
  <si>
    <t xml:space="preserve">ACRÉSCIMO PARA POÇO DE VISITA RETANGULAR PARA ESGOTO, EM ALVENARIA COM BLOCOS DE CONCRETO, DIMENSÕES INTERNAS = 3X3,5 M. AF_12/2020</t>
  </si>
  <si>
    <t xml:space="preserve">ACRÉSCIMO PARA POÇO DE VISITA RETANGULAR PARA ESGOTO, EM ALVENARIA COM BLOCOS DE CONCRETO, DIMENSÕES INTERNAS = 3X4 M. AF_12/2020</t>
  </si>
  <si>
    <t xml:space="preserve">ACRÉSCIMO PARA POÇO DE VISITA RETANGULAR PARA ESGOTO, EM ALVENARIA COM BLOCOS DE CONCRETO, DIMENSÕES INTERNAS = 4X4 M. AF_12/2020</t>
  </si>
  <si>
    <t xml:space="preserve">BASE PARA POCO DE VISITA RETANGULAR PARA ESGOTO E DRENAGEM, EM CONCRETO ESTRUTURAL, DIMENSÕES INTERNAS DE 90X150 M, PROFUNDIDADE DE 1,25 M, EXCLUINDO TAMPÃO. AF_12/2020</t>
  </si>
  <si>
    <t xml:space="preserve">BASE PARA POÇO DE VISITA CIRCULAR PARA DRENAGEM, EM ALVENARIA COM TIJOLOS CERÂMICOS MACIÇOS, DIÂMETRO INTERNO = 0,80 M, PROFUNDIDADE = 1,40 M, EXCLUINDO TAMPÃO. AF_12/2020</t>
  </si>
  <si>
    <t xml:space="preserve">BASE PARA POÇO DE VISITA CIRCULAR PARA DRENAGEM, EM ALVENARIA COM TIJOLOS CERÂMICOS MACIÇOS, DIÂMETRO INTERNO = 1,0 M, PROFUNDIDADE = 1,40 M, EXCLUINDO TAMPÃO. AF_12/2020</t>
  </si>
  <si>
    <t xml:space="preserve">BASE PARA POÇO DE VISITA CIRCULAR PARA DRENAGEM, EM ALVENARIA COM TIJOLOS CERÂMICOS MACIÇOS, DIÂMETRO INTERNO = 1,2 M, PROFUNDIDADE = 1,40 M, EXCLUINDO TAMPÃO. AF_12/2020</t>
  </si>
  <si>
    <t xml:space="preserve">BASE PARA POÇO DE VISITA CIRCULAR PARA DRENAGEM, EM ALVENARIA COM TIJOLOS CERÂMICOS MACIÇOS, DIÂMETRO INTERNO = 1,50 M, PROFUNDIDADE = 1,40 M, EXCLUINDO TAMPÃO. AF_12/2020</t>
  </si>
  <si>
    <t xml:space="preserve">BASE PARA POÇO DE VISITA CIRCULAR PARA DRENAGEM, EM CONCRETO PRÉ-MOLDADO, DIÂMETRO INTERNO = 0,80 M, PROFUNDIDADE = 1,35 M, EXCLUINDO TAMPÃO. AF_12/2020</t>
  </si>
  <si>
    <t xml:space="preserve">BASE PARA POÇO DE VISITA CIRCULAR PARA DRENAGEM, EM CONCRETO PRÉ-MOLDADO, DIÂMETRO INTERNO = 1,0 M, PROFUNDIDADE = 1,35 M, EXCLUINDO TAMPÃO. AF_05/2018</t>
  </si>
  <si>
    <t xml:space="preserve">BASE PARA POÇO DE VISITA CIRCULAR PARA DRENAGEM, EM CONCRETO PRÉ-MOLDADO, DIÂMETRO INTERNO = 1,20 M, PROFUNDIDADE = 1,60 M, EXCLUINDO TAMPÃO. AF_05/2021</t>
  </si>
  <si>
    <t xml:space="preserve">BASE PARA POÇO DE VISITA CIRCULAR PARA DRENAGEM, EM CONCRETO PRÉ-MOLDADO, DIÂMETRO INTERNO = 1,50 M, PROFUNDIDADE = 1,35 M, EXCLUINDO TAMPÃO. AF_12/2020</t>
  </si>
  <si>
    <t xml:space="preserve">BASE PARA POÇO DE VISITA CIRCULAR PARA ESGOTO, EM ALVENARIA COM TIJOLOS CERÂMICOS MACIÇOS, DIÂMETRO INTERNO = 0,80 M, PROFUNDIDADE = 1,40 M, EXCLUINDO TAMPÃO. AF_12/2020</t>
  </si>
  <si>
    <t xml:space="preserve">BASE PARA POÇO DE VISITA CIRCULAR PARA ESGOTO, EM ALVENARIA COM TIJOLOS CERÂMICOS MACIÇOS, DIÂMETRO INTERNO = 1,0 M, PROFUNDIDADE = 1,40 M, EXCLUINDO TAMPÃO. AF_12/2020</t>
  </si>
  <si>
    <t xml:space="preserve">BASE PARA POÇO DE VISITA CIRCULAR PARA ESGOTO, EM ALVENARIA COM TIJOLOS CERÂMICOS MACIÇOS, DIÂMETRO INTERNO = 1,20 M, PROFUNDIDADE = 1,40 M, EXCLUINDO TAMPÃO. AF_12/2020</t>
  </si>
  <si>
    <t xml:space="preserve">BASE PARA POÇO DE VISITA CIRCULAR PARA ESGOTO, EM ALVENARIA COM TIJOLOS CERÂMICOS MACIÇOS, DIÂMETRO INTERNO = 1,50 M, PROFUNDIDADE = 1,40 M, EXCLUINDO TAMPÃO. AF_12/2020</t>
  </si>
  <si>
    <t xml:space="preserve">BASE PARA POÇO DE VISITA CIRCULAR PARA ESGOTO, EM CONCRETO PRÉ-MOLDADO, DIÂMETRO INTERNO = 0,80 M, PROFUNDIDADE = 1,35 M, EXCLUINDO TAMPÃO. AF_12/2020</t>
  </si>
  <si>
    <t xml:space="preserve">BASE PARA POÇO DE VISITA CIRCULAR PARA ESGOTO, EM CONCRETO PRÉ-MOLDADO, DIÂMETRO INTERNO = 1,0 M, PROFUNDIDADE = 1,35 M, EXCLUINDO TAMPÃO. AF_12/2020</t>
  </si>
  <si>
    <t xml:space="preserve">BASE PARA POÇO DE VISITA CIRCULAR PARA ESGOTO, EM CONCRETO PRÉ-MOLDADO, DIÂMETRO INTERNO = 1,20 M, PROFUNDIDADE = 1,60 M, EXCLUINDO TAMPÃO. AF_12/2020</t>
  </si>
  <si>
    <t xml:space="preserve">BASE PARA POÇO DE VISITA CIRCULAR PARA ESGOTO, EM CONCRETO PRÉ-MOLDADO, DIÂMETRO INTERNO = 1,50 M, PROFUNDIDADE = 1,35 M, EXCLUINDO TAMPÃO. AF_12/2020</t>
  </si>
  <si>
    <t xml:space="preserve">BASE PARA POÇO DE VISITA RETANGULAR PARA DRENAGEM, EM ALVENARIA COM BLOCOS DE CONCRETO, DIMENSÕES INTERNAS = 1,5X1,5 M, PROFUNDIDADE = 1,40 M, EXCLUINDO TAMPÃO. AF_12/2020</t>
  </si>
  <si>
    <t xml:space="preserve">BASE PARA POÇO DE VISITA RETANGULAR PARA DRENAGEM, EM ALVENARIA COM BLOCOS DE CONCRETO, DIMENSÕES INTERNAS = 1,5X2 M, PROFUNDIDADE = 1,40 M, EXCLUINDO TAMPÃO. AF_12/2020</t>
  </si>
  <si>
    <t xml:space="preserve">BASE PARA POÇO DE VISITA RETANGULAR PARA DRENAGEM, EM ALVENARIA COM BLOCOS DE CONCRETO, DIMENSÕES INTERNAS = 1,5X2,5 M, PROFUNDIDADE = 1,40 M, EXCLUINDO TAMPÃO. AF_12/2020</t>
  </si>
  <si>
    <t xml:space="preserve">BASE PARA POÇO DE VISITA RETANGULAR PARA DRENAGEM, EM ALVENARIA COM BLOCOS DE CONCRETO, DIMENSÕES INTERNAS = 1,5X3 M, PROFUNDIDADE = 1,40 M, EXCLUINDO TAMPÃO. AF_12/2020</t>
  </si>
  <si>
    <t xml:space="preserve">BASE PARA POÇO DE VISITA RETANGULAR PARA DRENAGEM, EM ALVENARIA COM BLOCOS DE CONCRETO, DIMENSÕES INTERNAS = 1,5X3,5 M, PROFUNDIDADE = 1,40 M, EXCLUINDO TAMPÃO. AF_12/2020</t>
  </si>
  <si>
    <t xml:space="preserve">BASE PARA POÇO DE VISITA RETANGULAR PARA DRENAGEM, EM ALVENARIA COM BLOCOS DE CONCRETO, DIMENSÕES INTERNAS = 1,5X4 M, PROFUNDIDADE = 1,40 M, EXCLUINDO TAMPÃO. AF_12/2020</t>
  </si>
  <si>
    <t xml:space="preserve">BASE PARA POÇO DE VISITA RETANGULAR PARA DRENAGEM, EM ALVENARIA COM BLOCOS DE CONCRETO, DIMENSÕES INTERNAS = 1X1 M, PROFUNDIDADE = 1,40 M, EXCLUINDO TAMPÃO. AF_12/2020</t>
  </si>
  <si>
    <t xml:space="preserve">BASE PARA POÇO DE VISITA RETANGULAR PARA DRENAGEM, EM ALVENARIA COM BLOCOS DE CONCRETO, DIMENSÕES INTERNAS = 1X1,5 M, PROFUNDIDADE = 1,40 M, EXCLUINDO TAMPÃO. AF_12/2020</t>
  </si>
  <si>
    <t xml:space="preserve">BASE PARA POÇO DE VISITA RETANGULAR PARA DRENAGEM, EM ALVENARIA COM BLOCOS DE CONCRETO, DIMENSÕES INTERNAS = 1X2 M, PROFUNDIDADE = 1,40 M, EXCLUINDO TAMPÃO. AF_12/2020</t>
  </si>
  <si>
    <t xml:space="preserve">BASE PARA POÇO DE VISITA RETANGULAR PARA DRENAGEM, EM ALVENARIA COM BLOCOS DE CONCRETO, DIMENSÕES INTERNAS = 1X2,5 M, PROFUNDIDADE = 1,40 M, EXCLUINDO TAMPÃO. AF_12/2020</t>
  </si>
  <si>
    <t xml:space="preserve">BASE PARA POÇO DE VISITA RETANGULAR PARA DRENAGEM, EM ALVENARIA COM BLOCOS DE CONCRETO, DIMENSÕES INTERNAS = 1X3 M, PROFUNDIDADE = 1,40 M, EXCLUINDO TAMPÃO. AF_12/2020</t>
  </si>
  <si>
    <t xml:space="preserve">BASE PARA POÇO DE VISITA RETANGULAR PARA DRENAGEM, EM ALVENARIA COM BLOCOS DE CONCRETO, DIMENSÕES INTERNAS = 1X3,5 M, PROFUNDIDADE = 1,40 M, EXCLUINDO TAMPÃO. AF_12/2020</t>
  </si>
  <si>
    <t xml:space="preserve">BASE PARA POÇO DE VISITA RETANGULAR PARA DRENAGEM, EM ALVENARIA COM BLOCOS DE CONCRETO, DIMENSÕES INTERNAS = 1X4 M, PROFUNDIDADE = 1,40 M, EXCLUINDO TAMPÃO. AF_12/2020</t>
  </si>
  <si>
    <t xml:space="preserve">BASE PARA POÇO DE VISITA RETANGULAR PARA DRENAGEM, EM ALVENARIA COM BLOCOS DE CONCRETO, DIMENSÕES INTERNAS = 2,5X2,5 M, PROFUNDIDADE = 1,40 M, EXCLUINDO TAMPÃO. AF_12/2020</t>
  </si>
  <si>
    <t xml:space="preserve">BASE PARA POÇO DE VISITA RETANGULAR PARA DRENAGEM, EM ALVENARIA COM BLOCOS DE CONCRETO, DIMENSÕES INTERNAS = 2,5X3 M, PROFUNDIDADE = 1,40 M, EXCLUINDO TAMPÃO. AF_12/2020</t>
  </si>
  <si>
    <t xml:space="preserve">BASE PARA POÇO DE VISITA RETANGULAR PARA DRENAGEM, EM ALVENARIA COM BLOCOS DE CONCRETO, DIMENSÕES INTERNAS = 2,5X3,5 M, PROFUNDIDADE = 1,40 M, EXCLUINDO TAMPÃO. AF_12/2020</t>
  </si>
  <si>
    <t xml:space="preserve">BASE PARA POÇO DE VISITA RETANGULAR PARA DRENAGEM, EM ALVENARIA COM BLOCOS DE CONCRETO, DIMENSÕES INTERNAS = 2,5X4 M, PROFUNDIDADE = 1,40 M, EXCLUINDO TAMPÃO. AF_12/2020</t>
  </si>
  <si>
    <t xml:space="preserve">BASE PARA POÇO DE VISITA RETANGULAR PARA DRENAGEM, EM ALVENARIA COM BLOCOS DE CONCRETO, DIMENSÕES INTERNAS = 2X2 M, PROFUNDIDADE = 1,40 M, EXCLUINDO TAMPÃO. AF_12/2020</t>
  </si>
  <si>
    <t xml:space="preserve">BASE PARA POÇO DE VISITA RETANGULAR PARA DRENAGEM, EM ALVENARIA COM BLOCOS DE CONCRETO, DIMENSÕES INTERNAS = 2X2,5 M, PROFUNDIDADE = 1,40 M, EXCLUINDO TAMPÃO. AF_12/2020</t>
  </si>
  <si>
    <t xml:space="preserve">BASE PARA POÇO DE VISITA RETANGULAR PARA DRENAGEM, EM ALVENARIA COM BLOCOS DE CONCRETO, DIMENSÕES INTERNAS = 2X3 M, PROFUNDIDADE = 1,40 M, EXCLUINDO TAMPÃO. AF_12/2020</t>
  </si>
  <si>
    <t xml:space="preserve">BASE PARA POÇO DE VISITA RETANGULAR PARA DRENAGEM, EM ALVENARIA COM BLOCOS DE CONCRETO, DIMENSÕES INTERNAS = 2X3,5 M, PROFUNDIDADE = 1,40 M, EXCLUINDO TAMPÃO. AF_12/2020</t>
  </si>
  <si>
    <t xml:space="preserve">BASE PARA POÇO DE VISITA RETANGULAR PARA DRENAGEM, EM ALVENARIA COM BLOCOS DE CONCRETO, DIMENSÕES INTERNAS = 2X4 M, PROFUNDIDADE = 1,40 M, EXCLUINDO TAMPÃO. AF_12/2020</t>
  </si>
  <si>
    <t xml:space="preserve">BASE PARA POÇO DE VISITA RETANGULAR PARA DRENAGEM, EM ALVENARIA COM BLOCOS DE CONCRETO, DIMENSÕES INTERNAS = 3,5X3,5 M, PROFUNDIDADE = 1,40 M, EXCLUINDO TAMPÃO. AF_12/2020</t>
  </si>
  <si>
    <t xml:space="preserve">BASE PARA POÇO DE VISITA RETANGULAR PARA DRENAGEM, EM ALVENARIA COM BLOCOS DE CONCRETO, DIMENSÕES INTERNAS = 3,5X4 M, PROFUNDIDADE = 1,40 M, EXCLUINDO TAMPÃO. AF_12/2020</t>
  </si>
  <si>
    <t xml:space="preserve">BASE PARA POÇO DE VISITA RETANGULAR PARA DRENAGEM, EM ALVENARIA COM BLOCOS DE CONCRETO, DIMENSÕES INTERNAS = 3X3 M, PROFUNDIDADE = 1,40 M, EXCLUINDO TAMPÃO. AF_12/2020</t>
  </si>
  <si>
    <t xml:space="preserve">BASE PARA POÇO DE VISITA RETANGULAR PARA DRENAGEM, EM ALVENARIA COM BLOCOS DE CONCRETO, DIMENSÕES INTERNAS = 3X3,5 M, PROFUNDIDADE = 1,40 M, EXCLUINDO TAMPÃO. AF_12/2020</t>
  </si>
  <si>
    <t xml:space="preserve">BASE PARA POÇO DE VISITA RETANGULAR PARA DRENAGEM, EM ALVENARIA COM BLOCOS DE CONCRETO, DIMENSÕES INTERNAS = 3X4 M, PROFUNDIDADE = 1,40 M, EXCLUINDO TAMPÃO. AF_12/2020</t>
  </si>
  <si>
    <t xml:space="preserve">BASE PARA POÇO DE VISITA RETANGULAR PARA DRENAGEM, EM ALVENARIA COM BLOCOS DE CONCRETO, DIMENSÕES INTERNAS = 4X4 M, PROFUNDIDADE = 1,40 M, EXCLUINDO TAMPÃO. AF_12/2020</t>
  </si>
  <si>
    <t xml:space="preserve">BASE PARA POÇO DE VISITA RETANGULAR PARA ESGOTO, EM ALVENARIA COM BLOCOS DE CONCRETO, DIMENSÕES INTERNAS = 1,5X1,5 M, PROFUNDIDADE = 1,45 M, EXCLUINDO TAMPÃO . AF_12/2020</t>
  </si>
  <si>
    <t xml:space="preserve">BASE PARA POÇO DE VISITA RETANGULAR PARA ESGOTO, EM ALVENARIA COM BLOCOS DE CONCRETO, DIMENSÕES INTERNAS = 1,5X2 M, PROFUNDIDADE = 1,40 M, EXCLUINDO TAMPÃO. AF_12/2020</t>
  </si>
  <si>
    <t xml:space="preserve">BASE PARA POÇO DE VISITA RETANGULAR PARA ESGOTO, EM ALVENARIA COM BLOCOS DE CONCRETO, DIMENSÕES INTERNAS = 1,5X2,5 M, PROFUNDIDADE = 1,40 M, EXCLUINDO TAMPÃO. AF_12/2020</t>
  </si>
  <si>
    <t xml:space="preserve">BASE PARA POÇO DE VISITA RETANGULAR PARA ESGOTO, EM ALVENARIA COM BLOCOS DE CONCRETO, DIMENSÕES INTERNAS = 1,5X3 M, PROFUNDIDADE = 1,40 M, EXCLUINDO TAMPÃO. AF_12/2020</t>
  </si>
  <si>
    <t xml:space="preserve">BASE PARA POÇO DE VISITA RETANGULAR PARA ESGOTO, EM ALVENARIA COM BLOCOS DE CONCRETO, DIMENSÕES INTERNAS = 1,5X3,5 M, PROFUNDIDADE = 1,40 M, EXCLUINDO TAMPÃO. AF_12/2020</t>
  </si>
  <si>
    <t xml:space="preserve">BASE PARA POÇO DE VISITA RETANGULAR PARA ESGOTO, EM ALVENARIA COM BLOCOS DE CONCRETO, DIMENSÕES INTERNAS = 1,5X4 M, PROFUNDIDADE = 1,40 M, EXCLUINDO TAMPÃO. AF_12/2020</t>
  </si>
  <si>
    <t xml:space="preserve">BASE PARA POÇO DE VISITA RETANGULAR PARA ESGOTO, EM ALVENARIA COM BLOCOS DE CONCRETO, DIMENSÕES INTERNAS = 1X1 M, PROFUNDIDADE = 1,40 M, EXCLUINDO TAMPÃO. AF_12/2020</t>
  </si>
  <si>
    <t xml:space="preserve">BASE PARA POÇO DE VISITA RETANGULAR PARA ESGOTO, EM ALVENARIA COM BLOCOS DE CONCRETO, DIMENSÕES INTERNAS = 1X1,5 M, PROFUNDIDADE = 1,40 M, EXCLUINDO TAMPÃO. AF_12/2020</t>
  </si>
  <si>
    <t xml:space="preserve">BASE PARA POÇO DE VISITA RETANGULAR PARA ESGOTO, EM ALVENARIA COM BLOCOS DE CONCRETO, DIMENSÕES INTERNAS = 1X2 M, PROFUNDIDADE = 1,40 M, EXCLUINDO TAMPÃO. AF_12/2020</t>
  </si>
  <si>
    <t xml:space="preserve">BASE PARA POÇO DE VISITA RETANGULAR PARA ESGOTO, EM ALVENARIA COM BLOCOS DE CONCRETO, DIMENSÕES INTERNAS = 1X2,5 M, PROFUNDIDADE = 1,40 M, EXCLUINDO TAMPÃO. AF_12/2020</t>
  </si>
  <si>
    <t xml:space="preserve">BASE PARA POÇO DE VISITA RETANGULAR PARA ESGOTO, EM ALVENARIA COM BLOCOS DE CONCRETO, DIMENSÕES INTERNAS = 1X3 M, PROFUNDIDADE = 1,40 M, EXCLUINDO TAMPÃO. AF_12/2020</t>
  </si>
  <si>
    <t xml:space="preserve">BASE PARA POÇO DE VISITA RETANGULAR PARA ESGOTO, EM ALVENARIA COM BLOCOS DE CONCRETO, DIMENSÕES INTERNAS = 1X3,5 M, PROFUNDIDADE = 1,40 M, EXCLUINDO TAMPÃO. AF_12/2020</t>
  </si>
  <si>
    <t xml:space="preserve">BASE PARA POÇO DE VISITA RETANGULAR PARA ESGOTO, EM ALVENARIA COM BLOCOS DE CONCRETO, DIMENSÕES INTERNAS = 1X4 M, PROFUNDIDADE = 1,40 M, EXCLUINDO TAMPÃO. AF_12/2020</t>
  </si>
  <si>
    <t xml:space="preserve">BASE PARA POÇO DE VISITA RETANGULAR PARA ESGOTO, EM ALVENARIA COM BLOCOS DE CONCRETO, DIMENSÕES INTERNAS = 2,5X2,5 M, PROFUNDIDADE = 1,40 M, EXCLUINDO TAMPÃO. AF_12/2020</t>
  </si>
  <si>
    <t xml:space="preserve">BASE PARA POÇO DE VISITA RETANGULAR PARA ESGOTO, EM ALVENARIA COM BLOCOS DE CONCRETO, DIMENSÕES INTERNAS = 2,5X3 M, PROFUNDIDADE = 1,40 M, EXCLUINDO TAMPÃO. AF_12/2020</t>
  </si>
  <si>
    <t xml:space="preserve">BASE PARA POÇO DE VISITA RETANGULAR PARA ESGOTO, EM ALVENARIA COM BLOCOS DE CONCRETO, DIMENSÕES INTERNAS = 2,5X3,5 M, PROFUNDIDADE = 1,40 M, EXCLUINDO TAMPÃO. AF_12/2020</t>
  </si>
  <si>
    <t xml:space="preserve">BASE PARA POÇO DE VISITA RETANGULAR PARA ESGOTO, EM ALVENARIA COM BLOCOS DE CONCRETO, DIMENSÕES INTERNAS = 2,5X4 M, PROFUNDIDADE = 1,40 M, EXCLUINDO TAMPÃO. AF_12/2020</t>
  </si>
  <si>
    <t xml:space="preserve">BASE PARA POÇO DE VISITA RETANGULAR PARA ESGOTO, EM ALVENARIA COM BLOCOS DE CONCRETO, DIMENSÕES INTERNAS = 2X2 M, PROFUNDIDADE = 1,40 M, EXCLUINDO TAMPÃO. AF_12/2020</t>
  </si>
  <si>
    <t xml:space="preserve">BASE PARA POÇO DE VISITA RETANGULAR PARA ESGOTO, EM ALVENARIA COM BLOCOS DE CONCRETO, DIMENSÕES INTERNAS = 2X2,5 M, PROFUNDIDADE = 1,40 M, EXCLUINDO TAMPÃO. AF_12/2020</t>
  </si>
  <si>
    <t xml:space="preserve">BASE PARA POÇO DE VISITA RETANGULAR PARA ESGOTO, EM ALVENARIA COM BLOCOS DE CONCRETO, DIMENSÕES INTERNAS = 2X3 M, PROFUNDIDADE = 1,40 M, EXCLUINDO TAMPÃO. AF_12/2020</t>
  </si>
  <si>
    <t xml:space="preserve">BASE PARA POÇO DE VISITA RETANGULAR PARA ESGOTO, EM ALVENARIA COM BLOCOS DE CONCRETO, DIMENSÕES INTERNAS = 2X3,5 M, PROFUNDIDADE = 1,40 M, EXCLUINDO TAMPÃO. AF_12/2020</t>
  </si>
  <si>
    <t xml:space="preserve">BASE PARA POÇO DE VISITA RETANGULAR PARA ESGOTO, EM ALVENARIA COM BLOCOS DE CONCRETO, DIMENSÕES INTERNAS = 2X4 M, PROFUNDIDADE = 1,40 M, EXCLUINDO TAMPÃO. AF_12/2020</t>
  </si>
  <si>
    <t xml:space="preserve">BASE PARA POÇO DE VISITA RETANGULAR PARA ESGOTO, EM ALVENARIA COM BLOCOS DE CONCRETO, DIMENSÕES INTERNAS = 3,5X3,5 M, PROFUNDIDADE = 1,40 M, EXCLUINDO TAMPÃO. AF_12/2020</t>
  </si>
  <si>
    <t xml:space="preserve">BASE PARA POÇO DE VISITA RETANGULAR PARA ESGOTO, EM ALVENARIA COM BLOCOS DE CONCRETO, DIMENSÕES INTERNAS = 3,5X4 M, PROFUNDIDADE = 1,40 M, EXCLUINDO TAMPÃO. AF_12/2020</t>
  </si>
  <si>
    <t xml:space="preserve">BASE PARA POÇO DE VISITA RETANGULAR PARA ESGOTO, EM ALVENARIA COM BLOCOS DE CONCRETO, DIMENSÕES INTERNAS = 3X3 M, PROFUNDIDADE = 1,40 M, EXCLUINDO TAMPÃO. AF_12/2020</t>
  </si>
  <si>
    <t xml:space="preserve">BASE PARA POÇO DE VISITA RETANGULAR PARA ESGOTO, EM ALVENARIA COM BLOCOS DE CONCRETO, DIMENSÕES INTERNAS = 3X3,5 M, PROFUNDIDADE = 1,40 M, EXCLUINDO TAMPÃO. AF_12/2020</t>
  </si>
  <si>
    <t xml:space="preserve">BASE PARA POÇO DE VISITA RETANGULAR PARA ESGOTO, EM ALVENARIA COM BLOCOS DE CONCRETO, DIMENSÕES INTERNAS = 3X4 M, PROFUNDIDADE = 1,40 M, EXCLUINDO TAMPÃO. AF_12/2020</t>
  </si>
  <si>
    <t xml:space="preserve">BASE PARA POÇO DE VISITA RETANGULAR PARA ESGOTO, EM ALVENARIA COM BLOCOS DE CONCRETO, DIMENSÕES INTERNAS = 4X4 M, PROFUNDIDADE = 1,45 M, EXCLUINDO TAMPÃO. AF_12/2020</t>
  </si>
  <si>
    <t xml:space="preserve">CAIXA COM GRELHA DUPLA RETANGULAR, EM ALVENARIA COM BLOCOS DE CONCRETO, DIMENSÕES INTERNAS: 0,5X2,2X1 M. AF_12/2020</t>
  </si>
  <si>
    <t xml:space="preserve">CAIXA COM GRELHA DUPLA RETANGULAR, EM ALVENARIA COM TIJOLOS CERÂMICOS MACIÇOS, DIMENSÕES INTERNAS: 0,5X2,2X1 M. AF_12/2020</t>
  </si>
  <si>
    <t xml:space="preserve">CAIXA COM GRELHA DUPLA RETANGULAR, EM CONCRETO PRÉ-MOLDADO, DIMENSÕES INTERNAS: 0,5X2,2X1,0 M. AF_12/2020</t>
  </si>
  <si>
    <t xml:space="preserve">CAIXA COM GRELHA SIMPLES RETANGULAR, EM ALVENARIA COM BLOCOS DE CONCRETO, DIMENSÕES INTERNAS: 0,5X1X1 M. AF_12/2020</t>
  </si>
  <si>
    <t xml:space="preserve">CAIXA COM GRELHA SIMPLES RETANGULAR, EM ALVENARIA COM TIJOLOS CERÂMICOS MACIÇOS, DIMENSÕES INTERNAS: 0,5X1X1 M. AF_12/2020</t>
  </si>
  <si>
    <t xml:space="preserve">CAIXA COM GRELHA SIMPLES RETANGULAR, EM CONCRETO PRÉ-MOLDADO, DIMENSÕES INTERNAS: 0,6X1,0X1,0 M. AF_12/2020</t>
  </si>
  <si>
    <t xml:space="preserve">CAIXA PARA BOCA DE LOBO COMBINADA COM GRELHA RETANGULAR, EM ALVENARIA COM BLOCOS DE CONCRETO, DIMENSÕES INTERNAS: 1,3X1X1,2 M. AF_12/2020</t>
  </si>
  <si>
    <t xml:space="preserve">CAIXA PARA BOCA DE LOBO COMBINADA COM GRELHA RETANGULAR, EM ALVENARIA COM TIJOLOS CERÂMICOS MACIÇOS, DIMENSÕES INTERNAS: 1,3X1X1,2 M. AF_12/2020</t>
  </si>
  <si>
    <t xml:space="preserve">CAIXA PARA BOCA DE LOBO DUPLA COMBINADA COM GRELHA RETANGULAR, EM ALVENARIA COM BLOCOS DE CONCRETO, DIMENSÕES INTERNAS: 1,3X2,2X1,2 M. AF_12/2020</t>
  </si>
  <si>
    <t xml:space="preserve">CAIXA PARA BOCA DE LOBO DUPLA COMBINADA COM GRELHA RETANGULAR, EM ALVENARIA COM TIJOLOS CERÂMICOS MACIÇOS, DIMENSÕES INTERNAS: 1,3X2,2X1,2 M. AF_12/2020</t>
  </si>
  <si>
    <t xml:space="preserve">CAIXA PARA BOCA DE LOBO DUPLA RETANGULAR, EM ALVENARIA COM BLOCOS DE CONCRETO, DIMENSÕES INTERNAS: 0,6X2,2X1,2 M. AF_12/2020</t>
  </si>
  <si>
    <t xml:space="preserve">CAIXA PARA BOCA DE LOBO DUPLA RETANGULAR, EM ALVENARIA COM TIJOLOS CERÂMICOS MACIÇOS, DIMENSÕES INTERNAS: 0,6X2,2X1,2 M. AF_12/2020</t>
  </si>
  <si>
    <t xml:space="preserve">CAIXA PARA BOCA DE LOBO DUPLA RETANGULAR, EM CONCRETO PRÉ-MOLDADO, DIMENSÕES INTERNAS: 0,6X2,2X1,2 M. AF_12/2020</t>
  </si>
  <si>
    <t xml:space="preserve">CAIXA PARA BOCA DE LOBO SIMPLES RETANGULAR, EM ALVENARIA COM BLOCOS DE CONCRETO, DIMENSÕES INTERNAS: 0,6X1X1,2 M. AF_12/2020</t>
  </si>
  <si>
    <t xml:space="preserve">CAIXA PARA BOCA DE LOBO SIMPLES RETANGULAR, EM ALVENARIA COM TIJOLOS CERÂMICOS MACIÇOS, DIMENSÕES INTERNAS: 0,6X1X1,2 M. AF_12/2020</t>
  </si>
  <si>
    <t xml:space="preserve">CAIXA PARA BOCA DE LOBO SIMPLES RETANGULAR, EM CONCRETO PRÉ-MOLDADO, DIMENSÕES INTERNAS: 0,6X1,0X1,2 M. AF_12/2020</t>
  </si>
  <si>
    <t xml:space="preserve">CHAMINÉ CIRCULAR PARA POÇO DE VISITA PARA DRENAGEM, EM ALVENARIA COM TIJOLOS CERÂMICOS MACIÇOS, DIÂMETRO INTERNO = 0,6 M. AF_12/2020</t>
  </si>
  <si>
    <t xml:space="preserve">CHAMINÉ CIRCULAR PARA POÇO DE VISITA PARA DRENAGEM, EM CONCRETO PRÉ-MOLDADO, DIÂMETRO INTERNO = 0,6 M. AF_12/2020</t>
  </si>
  <si>
    <t xml:space="preserve">CHAMINÉ CIRCULAR PARA POÇO DE VISITA PARA ESGOTO, EM ALVENARIA COM TIJOLOS CERÂMICOS MACIÇOS, DIÂMETRO INTERNO = 0,6 M. AF_12/2020</t>
  </si>
  <si>
    <t xml:space="preserve">CHAMINÉ CIRCULAR PARA POÇO DE VISITA PARA ESGOTO, EM CONCRETO PRÉ-MOLDADO, DIÂMETRO INTERNO = 0,6 M. AF_12/2020</t>
  </si>
  <si>
    <t xml:space="preserve">POÇO DE INSPEÇÃO CIRCULAR PARA DRENAGEM, EM ALVENARIA COM TIJOLOS CERÂMICOS MACIÇOS, DIÂMETRO INTERNO = 0,60 M, PROFUNDIDADE = 0,95 M, EXCLUINDO TAMPÃO. AF_12/2020</t>
  </si>
  <si>
    <t xml:space="preserve">POÇO DE INSPEÇÃO CIRCULAR PARA DRENAGEM, EM ALVENARIA COM TIJOLOS CERÂMICOS MACIÇOS, DIÂMETRO INTERNO = 0,60 M, PROFUNDIDADE = 1,45 M, EXCLUINDO TAMPÃO. AF_12/2020</t>
  </si>
  <si>
    <t xml:space="preserve">POÇO DE INSPEÇÃO CIRCULAR PARA DRENAGEM, EM CONCRETO PRÉ-MOLDADO, DIÂMETRO INTERNO = 0,60 M, PROFUNDIDADE = 0,90 M, EXCLUINDO TAMPÃO. AF_12/2020</t>
  </si>
  <si>
    <t xml:space="preserve">POÇO DE INSPEÇÃO CIRCULAR PARA DRENAGEM, EM CONCRETO PRÉ-MOLDADO, DIÂMETRO INTERNO = 0,60 M, PROFUNDIDADE = 1,40 M, EXCLUINDO TAMPÃO. AF_12/2020</t>
  </si>
  <si>
    <t xml:space="preserve">POÇO DE INSPEÇÃO CIRCULAR PARA ESGOTO, EM ALVENARIA COM TIJOLOS CERÂMICOS MACIÇOS, DIÂMETRO INTERNO = 0,60 M, PROFUNDIDADE = 0,95 M, EXCLUINDO TAMPÃO. AF_12/2020</t>
  </si>
  <si>
    <t xml:space="preserve">POÇO DE INSPEÇÃO CIRCULAR PARA ESGOTO, EM ALVENARIA COM TIJOLOS CERÂMICOS MACIÇOS, DIÂMETRO INTERNO = 0,60 M, PROFUNDIDADE = 1,45 M, EXCLUINDO TAMPÃO. AF_12/2020</t>
  </si>
  <si>
    <t xml:space="preserve">POÇO DE INSPEÇÃO CIRCULAR PARA ESGOTO, EM CONCRETO PRÉ-MOLDADO, DIÂMETRO INTERNO = 0,60 M, PROFUNDIDADE = 0,90 M, EXCLUINDO TAMPÃO. AF_12/2020</t>
  </si>
  <si>
    <t xml:space="preserve">POÇO DE INSPEÇÃO CIRCULAR PARA ESGOTO, EM CONCRETO PRÉ-MOLDADO, DIÂMETRO INTERNO = 0,60 M, PROFUNDIDADE = 1,40 M, EXCLUINDO TAMPÃO. AF_12/2020</t>
  </si>
  <si>
    <t xml:space="preserve">TAMPA PARA CAIXA TIPO R1, EM FERRO FUNDIDO, DIMENSÕES INTERNAS: 0,40 X 0,60 M - FORNECIMENTO E INSTALAÇÃO. AF_12/2020</t>
  </si>
  <si>
    <t xml:space="preserve">TAMPA PARA CAIXA TIPO R2 E R3, EM FERRO FUNDIDO, DIMENSÕES INTERNAS: 0,55 X 1,10 M - FORNECIMENTO E INSTALAÇÃO. AF_12/2020</t>
  </si>
  <si>
    <t xml:space="preserve">CONCRETO CICLÓPICO FCK = 15MPA, 30% PEDRA DE MÃO EM VOLUME REAL, INCLUSIVE LANÇAMENTO. AF_05/2021</t>
  </si>
  <si>
    <t xml:space="preserve">CONCRETO FCK = 15MPA, TRAÇO 1:3,4:3,4 (EM MASSA SECA DE CIMENTO/ AREIA MÉDIA/ SEIXO ROLADO) - PREPARO MANUAL. AF_05/2021</t>
  </si>
  <si>
    <t xml:space="preserve">CONCRETO FCK = 15MPA, TRAÇO 1:3,4:3,4 (EM MASSA SECA DE CIMENTO/ AREIA MÉDIA/ SEIXO ROLADO) - PREPARO MECÂNICO COM BETONEIRA 400 L. AF_05/2021</t>
  </si>
  <si>
    <t xml:space="preserve">CONCRETO FCK = 15MPA, TRAÇO 1:3,4:3,4 (EM MASSA SECA DE CIMENTO/ AREIA MÉDIA/ SEIXO ROLADO) - PREPARO MECÂNICO COM BETONEIRA 600 L. AF_05/2021</t>
  </si>
  <si>
    <t xml:space="preserve">CONCRETO FCK = 15MPA, TRAÇO 1:3,4:3,5 (EM MASSA SECA DE CIMENTO/ AREIA MÉDIA/ BRITA 1) - PREPARO MANUAL. AF_05/2021</t>
  </si>
  <si>
    <t xml:space="preserve">CONCRETO FCK = 15MPA, TRAÇO 1:3,4:3,5 (EM MASSA SECA DE CIMENTO/ AREIA MÉDIA/ BRITA 1) - PREPARO MECÂNICO COM BETONEIRA 400 L. AF_05/2021</t>
  </si>
  <si>
    <t xml:space="preserve">CONCRETO FCK = 15MPA, TRAÇO 1:3,4:3,5 (EM MASSA SECA DE CIMENTO/ AREIA MÉDIA/ BRITA 1) - PREPARO MECÂNICO COM BETONEIRA 600 L. AF_05/2021</t>
  </si>
  <si>
    <t xml:space="preserve">CONCRETO FCK = 20MPA, TRAÇO 1:2,6:2,9 (EM MASSA SECA DE CIMENTO/ AREIA MÉDIA/ SEIXO ROLADO) - PREPARO MECÂNICO COM BETONEIRA 400 L. AF_05/2021</t>
  </si>
  <si>
    <t xml:space="preserve">CONCRETO FCK = 20MPA, TRAÇO 1:2,6:2,9 (EM MASSA SECA DE CIMENTO/ AREIA MÉDIA/ SEIXO ROLADO) - PREPARO MECÂNICO COM BETONEIRA 600 L. AF_05/2021</t>
  </si>
  <si>
    <t xml:space="preserve">CONCRETO FCK = 20MPA, TRAÇO 1:2,7:3 (EM MASSA SECA DE CIMENTO/ AREIA MÉDIA/ BRITA 1) - PREPARO MECÂNICO COM BETONEIRA 400 L. AF_05/2021</t>
  </si>
  <si>
    <t xml:space="preserve">CONCRETO FCK = 20MPA, TRAÇO 1:2,7:3 (EM MASSA SECA DE CIMENTO/ AREIA MÉDIA/ BRITA 1) - PREPARO MECÂNICO COM BETONEIRA 600 L. AF_05/2021</t>
  </si>
  <si>
    <t xml:space="preserve">CONCRETO FCK = 25MPA, TRAÇO 1:2,2:2,5 (EM MASSA SECA DE CIMENTO/ AREIA MÉDIA/ SEIXO ROLADO) - PREPARO MECÂNICO COM BETONEIRA 400 L. AF_05/2021</t>
  </si>
  <si>
    <t xml:space="preserve">CONCRETO FCK = 25MPA, TRAÇO 1:2,2:2,5 (EM MASSA SECA DE CIMENTO/ AREIA MÉDIA/ SEIXO ROLADO) - PREPARO MECÂNICO COM BETONEIRA 600 L. AF_05/2021</t>
  </si>
  <si>
    <t xml:space="preserve">CONCRETO FCK = 25MPA, TRAÇO 1:2,3:2,7 (EM MASSA SECA DE CIMENTO/ AREIA MÉDIA/ BRITA 1) - PREPARO MECÂNICO COM BETONEIRA 400 L. AF_05/2021</t>
  </si>
  <si>
    <t xml:space="preserve">CONCRETO FCK = 25MPA, TRAÇO 1:2,3:2,7 (EM MASSA SECA DE CIMENTO/ AREIA MÉDIA/ BRITA 1) - PREPARO MECÂNICO COM BETONEIRA 600 L. AF_05/2021</t>
  </si>
  <si>
    <t xml:space="preserve">CONCRETO FCK = 30MPA, TRAÇO 1:1,9:2,3 (EM MASSA SECA DE CIMENTO/ AREIA MÉDIA/ SEIXO ROLADO) - PREPARO MECÂNICO COM BETONEIRA 400 L. AF_05/2021</t>
  </si>
  <si>
    <t xml:space="preserve">CONCRETO FCK = 30MPA, TRAÇO 1:1,9:2,3 (EM MASSA SECA DE CIMENTO/ AREIA MÉDIA/ SEIXO ROLADO) - PREPARO MECÂNICO COM BETONEIRA 600 L. AF_05/2021</t>
  </si>
  <si>
    <t xml:space="preserve">CONCRETO FCK = 30MPA, TRAÇO 1:2,1:2,5 (EM MASSA SECA DE CIMENTO/ AREIA MÉDIA/ BRITA 1) - PREPARO MECÂNICO COM BETONEIRA 400 L. AF_05/2021</t>
  </si>
  <si>
    <t xml:space="preserve">CONCRETO FCK = 30MPA, TRAÇO 1:2,1:2,5 (EM MASSA SECA DE CIMENTO/ AREIA MÉDIA/ BRITA 1) - PREPARO MECÂNICO COM BETONEIRA 600 L. AF_05/2021</t>
  </si>
  <si>
    <t xml:space="preserve">CONCRETO FCK = 40MPA, TRAÇO 1:1,4:1,8 (EM MASSA SECA DE CIMENTO/ AREIA MÉDIA/ SEIXO ROLADO) - PREPARO MECÂNICO COM BETONEIRA 400 L. AF_05/2021</t>
  </si>
  <si>
    <t xml:space="preserve">CONCRETO FCK = 40MPA, TRAÇO 1:1,4:1,8 (EM MASSA SECA DE CIMENTO/ AREIA MÉDIA/ SEIXO ROLADO) - PREPARO MECÂNICO COM BETONEIRA 600 L. AF_05/2021</t>
  </si>
  <si>
    <t xml:space="preserve">CONCRETO FCK = 40MPA, TRAÇO 1:1,6:1,9 (EM MASSA SECA DE CIMENTO/ AREIA MÉDIA/ BRITA 1) - PREPARO MECÂNICO COM BETONEIRA 400 L. AF_05/2021</t>
  </si>
  <si>
    <t xml:space="preserve">CONCRETO FCK = 40MPA, TRAÇO 1:1,6:1,9 (EM MASSA SECA DE CIMENTO/ AREIA MÉDIA/ BRITA 1) - PREPARO MECÂNICO COM BETONEIRA 600 L. AF_05/2021</t>
  </si>
  <si>
    <t xml:space="preserve">CONCRETO MAGRO PARA LASTRO, TRAÇO 1:4,5:4,5 (EM MASSA SECA DE CIMENTO/ AREIA MÉDIA/ BRITA 1) - PREPARO MANUAL. AF_05/2021</t>
  </si>
  <si>
    <t xml:space="preserve">CONCRETO MAGRO PARA LASTRO, TRAÇO 1:4,5:4,5 (EM MASSA SECA DE CIMENTO/ AREIA MÉDIA/ BRITA 1) - PREPARO MECÂNICO COM BETONEIRA 400 L. AF_05/2021</t>
  </si>
  <si>
    <t xml:space="preserve">CONCRETO MAGRO PARA LASTRO, TRAÇO 1:4,5:4,5 (EM MASSA SECA DE CIMENTO/ AREIA MÉDIA/ BRITA 1) - PREPARO MECÂNICO COM BETONEIRA 600 L. AF_05/2021</t>
  </si>
  <si>
    <t xml:space="preserve">CONCRETO MAGRO PARA LASTRO, TRAÇO 1:4,5:4,5 (EM MASSA SECA DE CIMENTO/ AREIA MÉDIA/ SEIXO ROLADO) - PREPARO MANUAL. AF_05/2021</t>
  </si>
  <si>
    <t xml:space="preserve">CONCRETO MAGRO PARA LASTRO, TRAÇO 1:4,5:4,5 (EM MASSA SECA DE CIMENTO/ AREIA MÉDIA/ SEIXO ROLADO) - PREPARO MECÂNICO COM BETONEIRA 400 L. AF_05/2021</t>
  </si>
  <si>
    <t xml:space="preserve">CONCRETO MAGRO PARA LASTRO, TRAÇO 1:4,5:4,5 (EM MASSA SECA DE CIMENTO/ AREIA MÉDIA/ SEIXO ROLADO) - PREPARO MECÂNICO COM BETONEIRA 600 L. AF_05/2021</t>
  </si>
  <si>
    <t xml:space="preserve">PAR DE TABELAS DE BASQUETE DE COMPENSADO NAVAL, COM AROS E REDES - FORNECIMENTO E INSTALAÇÃO. AF_03/2022</t>
  </si>
  <si>
    <t xml:space="preserve">CONTATOR TRIPOLAR, CORRENTE DE *22* A, TENSAO NOMINAL DE *500* V, CATEGORIA AC-2 E AC-3, PARA QUADRO DE BOMBA - FORNECIMENTO E INSTALAÇÃO. AF_11/2025</t>
  </si>
  <si>
    <t xml:space="preserve">CONTATOR TRIPOLAR, CORRENTE DE *38* A, TENSAO NOMINAL DE *500* V, CATEGORIA AC-2 E AC-3, PARA QUADRO DE BOMBA - FORNECIMENTO E INSTALAÇÃO. AF_11/2025</t>
  </si>
  <si>
    <t xml:space="preserve">CONTATOR TRIPOLAR, CORRENTE DE 12 A, TENSAO NOMINAL DE *500* V, CATEGORIA AC-2 E AC-3, PARA QUADRO DE BOMBA - FORNECIMENTO E INSTALAÇÃO. AF_11/2025</t>
  </si>
  <si>
    <t xml:space="preserve">CONTATOR TRIPOLAR, CORRENTE DE 25 A, TENSAO NOMINAL DE *500* V, CATEGORIA AC-2 E AC-3, PARA QUADRO DE BOMBA - FORNECIMENTO E INSTALAÇÃO. AF_11/2025</t>
  </si>
  <si>
    <t xml:space="preserve">CONTATOR TRIPOLAR, CORRENTE DE 32 A, TENSAO NOMINAL DE *500* V, CATEGORIA AC-2 E AC-3, PARA QUADRO DE BOMBA - FORNECIMENTO E INSTALAÇÃO. AF_11/2025</t>
  </si>
  <si>
    <t xml:space="preserve">CONTATOR TRIPOLAR, CORRENTE DE 45 A, TENSAO NOMINAL DE *500* V, CATEGORIA AC-2 E AC-3, PARA QUADRO DE BOMBA - FORNECIMENTO E INSTALAÇÃO. AF_11/2025</t>
  </si>
  <si>
    <t xml:space="preserve">CONTATOR TRIPOLAR, CORRENTE DE 9 A, TENSAO NOMINAL DE *500* V, CATEGORIA AC-2 E AC-3, PARA QUADRO DE BOMBA - FORNECIMENTO E INSTALAÇÃO. AF_11/2025</t>
  </si>
  <si>
    <t xml:space="preserve">DISJUNTOR TERMOMAGNETICO PARA TRILHO DIN (IEC), TRIPOLAR, 10 A, PARA QUADRO DE BOMBA - FORNECIMENTO E INSTALAÇÃO. AF_11/2025</t>
  </si>
  <si>
    <t xml:space="preserve">DISJUNTOR TERMOMAGNETICO PARA TRILHO DIN (IEC), TRIPOLAR, 16 A, PARA QUADRO DE BOMBA - FORNECIMENTO E INSTALAÇÃO. AF_11/2025</t>
  </si>
  <si>
    <t xml:space="preserve">DISJUNTOR TERMOMAGNETICO PARA TRILHO DIN (IEC), TRIPOLAR, 20 A, PARA QUADRO DE BOMBA - FORNECIMENTO E INSTALAÇÃO. AF_11/2025</t>
  </si>
  <si>
    <t xml:space="preserve">DISJUNTOR TERMOMAGNETICO PARA TRILHO DIN (IEC), TRIPOLAR, 25 A, PARA QUADRO DE BOMBA - FORNECIMENTO E INSTALAÇÃO. AF_11/2025</t>
  </si>
  <si>
    <t xml:space="preserve">DISJUNTOR TERMOMAGNETICO PARA TRILHO DIN (IEC), TRIPOLAR, 32 A, PARA QUADRO DE BOMBA - FORNECIMENTO E INSTALAÇÃO. AF_11/2025</t>
  </si>
  <si>
    <t xml:space="preserve">DISJUNTOR TERMOMAGNETICO PARA TRILHO DIN (IEC), TRIPOLAR, 40 A, PARA QUADRO DE BOMBA - FORNECIMENTO E INSTALAÇÃO. AF_11/2025</t>
  </si>
  <si>
    <t xml:space="preserve">DISJUNTOR TERMOMAGNETICO PARA TRILHO DIN (IEC), TRIPOLAR, 50 A, PARA QUADRO DE BOMBA - FORNECIMENTO E INSTALAÇÃO. AF_11/2025</t>
  </si>
  <si>
    <t xml:space="preserve">DISJUNTOR TERMOMAGNETICO PARA TRILHO DIN (IEC), TRIPOLAR, 63 A, PARA QUADRO DE BOMBA - FORNECIMENTO E INSTALAÇÃO. AF_11/2025</t>
  </si>
  <si>
    <t xml:space="preserve">INSTALAÇÃO DE QUADRO ELÉTRICO PARA 1 BOMBA TRIFÁSICA ATÉ 25 CV CADA (NÃO INCLUI O FORNECIMENTO DO QUADRO). AF_11/2025</t>
  </si>
  <si>
    <t xml:space="preserve">INSTALAÇÃO DE QUADRO ELÉTRICO PARA 2 BOMBAS TRIFÁSICAS ATÉ 25 CV CADA (NÃO INCLUI O FORNECIMENTO DO QUADRO). AF_11/2025</t>
  </si>
  <si>
    <t xml:space="preserve">RELÉ TÉRMICO 32 A 40 A PARA 220 V OU 22 A 32 A PARA 380 V, PARA QUADRO DE BOMBA - FORNECIMENTO E INSTALAÇÃO. AF_11/2025</t>
  </si>
  <si>
    <t xml:space="preserve">ACABAMENTO POLIDO PARA PISO DE CONCRETO ARMADO OU LAJE SOBRE SOLO DE ALTA RESISTÊNCIA. AF_09/2021</t>
  </si>
  <si>
    <t xml:space="preserve">ARMAÇÃO PARA EXECUÇÃO DE RADIER, PISO DE CONCRETO OU LAJE SOBRE SOLO, COM USO DE TELA Q-113. AF_09/2021</t>
  </si>
  <si>
    <t xml:space="preserve">ARMAÇÃO PARA EXECUÇÃO DE RADIER, PISO DE CONCRETO OU LAJE SOBRE SOLO, COM USO DE TELA Q-138. AF_09/2021</t>
  </si>
  <si>
    <t xml:space="preserve">ARMAÇÃO PARA EXECUÇÃO DE RADIER, PISO DE CONCRETO OU LAJE SOBRE SOLO, COM USO DE TELA Q-159. AF_09/2021</t>
  </si>
  <si>
    <t xml:space="preserve">ARMAÇÃO PARA EXECUÇÃO DE RADIER, PISO DE CONCRETO OU LAJE SOBRE SOLO, COM USO DE TELA Q-196. AF_09/2021</t>
  </si>
  <si>
    <t xml:space="preserve">ARMAÇÃO PARA EXECUÇÃO DE RADIER, PISO DE CONCRETO OU LAJE SOBRE SOLO, COM USO DE TELA Q-283. AF_09/2021</t>
  </si>
  <si>
    <t xml:space="preserve">ARMAÇÃO PARA EXECUÇÃO DE RADIER, PISO DE CONCRETO OU LAJE SOBRE SOLO, COM USO DE TELA Q-92. AF_09/2021</t>
  </si>
  <si>
    <t xml:space="preserve">CAMADA SEPARADORA PARA EXECUÇÃO DE RADIER, PISO DE CONCRETO OU LAJE SOBRE SOLO, EM LONA PLÁSTICA. AF_09/2021</t>
  </si>
  <si>
    <t xml:space="preserve">COMPACTAÇÃO MECÂNICA DE SOLO PARA EXECUÇÃO DE RADIER, PISO DE CONCRETO OU LAJE SOBRE SOLO, COM COMPACTADOR DE SOLOS A PERCUSSÃO. AF_09/2021</t>
  </si>
  <si>
    <t xml:space="preserve">COMPACTAÇÃO MECÂNICA DE SOLO PARA EXECUÇÃO DE RADIER, PISO DE CONCRETO OU LAJE SOBRE SOLO, COM COMPACTADOR DE SOLOS TIPO PLACA VIBRATÓRIA. AF_09/2021</t>
  </si>
  <si>
    <t xml:space="preserve">CONCRETAGEM DE RADIER, PISO DE CONCRETO OU LAJE SOBRE SOLO, FCK 30 MPA - LANÇAMENTO, ADENSAMENTO E ACABAMENTO. AF_09/2021</t>
  </si>
  <si>
    <t xml:space="preserve">ESCAVAÇÃO MANUAL DE VIGA DE BORDA PARA RADIER. AF_09/2021</t>
  </si>
  <si>
    <t xml:space="preserve">EXECUÇÃO DE LAJE SOBRE SOLO, ESPESSURA DE 10 CM, FCK = 30 MPA, COM USO DE FORMAS EM MADEIRA SERRADA. AF_09/2021</t>
  </si>
  <si>
    <t xml:space="preserve">EXECUÇÃO DE LAJE SOBRE SOLO, ESPESSURA DE 15 CM, FCK = 30 MPA, COM USO DE FORMAS EM MADEIRA SERRADA. AF_09/2021</t>
  </si>
  <si>
    <t xml:space="preserve">EXECUÇÃO DE LAJE SOBRE SOLO, ESPESSURA DE 20 CM, FCK = 30 MPA, COM USO DE FORMAS EM MADEIRA SERRADA. AF_09/2021</t>
  </si>
  <si>
    <t xml:space="preserve">EXECUÇÃO DE LAJE SOBRE SOLO, ESPESSURA DE 25 CM, FCK = 30 MPA, COM USO DE FORMAS EM MADEIRA SERRADA. AF_09/2021</t>
  </si>
  <si>
    <t xml:space="preserve">EXECUÇÃO DE LAJE SOBRE SOLO, ESPESSURA DE 30 CM, FCK = 30 MPA, COM USO DE FORMAS EM MADEIRA SERRADA. AF_09/2021</t>
  </si>
  <si>
    <t xml:space="preserve">EXECUÇÃO DE PISO DE CONCRETO, COM ACABAMENTO SUPERFICIAL, ESPESSURA DE 15 CM, FCK = 30 MPA, COM USO DE FORMAS EM MADEIRA SERRADA. AF_09/2021</t>
  </si>
  <si>
    <t xml:space="preserve">EXECUÇÃO DE PISO DE CONCRETO, SEM ACABAMENTO SUPERFICIAL, ESPESSURA DE 15 CM, FCK = 30 MPA, COM USO DE FORMAS EM MADEIRA SERRADA. AF_09/2021</t>
  </si>
  <si>
    <t xml:space="preserve">EXECUÇÃO DE RADIER, ESPESSURA DE 10 CM, FCK = 30 MPA, COM USO DE FORMAS EM MADEIRA SERRADA. AF_09/2021</t>
  </si>
  <si>
    <t xml:space="preserve">EXECUÇÃO DE RADIER, ESPESSURA DE 15 CM, FCK = 30 MPA, COM USO DE FORMAS EM MADEIRA SERRADA. AF_09/2021</t>
  </si>
  <si>
    <t xml:space="preserve">EXECUÇÃO DE RADIER, ESPESSURA DE 20 CM, FCK = 30 MPA, COM USO DE FORMAS EM MADEIRA SERRADA. AF_09/2021</t>
  </si>
  <si>
    <t xml:space="preserve">EXECUÇÃO DE RADIER, ESPESSURA DE 25 CM, FCK = 30 MPA, COM USO DE FORMAS EM MADEIRA SERRADA. AF_09/2021</t>
  </si>
  <si>
    <t xml:space="preserve">EXECUÇÃO DE RADIER, ESPESSURA DE 30 CM, FCK = 30 MPA, COM USO DE FORMAS EM MADEIRA SERRADA. AF_09/2021</t>
  </si>
  <si>
    <t xml:space="preserve">FABRICAÇÃO, MONTAGEM E DESMONTAGEM DE FORMA PARA RADIER, PISO DE CONCRETO OU LAJE SOBRE SOLO, EM MADEIRA SERRADA, 4 UTILIZAÇÕES. AF_09/2021</t>
  </si>
  <si>
    <t xml:space="preserve">CHUMBAMENTO LINEAR EM ALVENARIA PARA ELETRODUTOS COM DIÂMETROS MENORES OU IGUAIS A 40 MM. AF_09/2023</t>
  </si>
  <si>
    <t xml:space="preserve">CHUMBAMENTO LINEAR EM ALVENARIA PARA RAMAIS/DISTRIBUIÇÃO DE INSTALAÇÕES HIDRÁULICAS COM DIÂMETROS MAIORES QUE 40 MM E MENORES OU IGUAIS A 75 MM. AF_09/2023</t>
  </si>
  <si>
    <t xml:space="preserve">CHUMBAMENTO LINEAR EM ALVENARIA PARA RAMAIS/DISTRIBUIÇÃO DE INSTALAÇÕES HIDRÁULICAS COM DIÂMETROS MENORES OU IGUAIS A 40 MM. AF_09/2023</t>
  </si>
  <si>
    <t xml:space="preserve">CHUMBAMENTO LINEAR EM CONTRAPISO PARA RAMAIS/DISTRIBUIÇÃO DE INSTALAÇÕES HIDRÁULICAS COM DIÂMETROS MAIORES QUE 40 MM E MENORES OU IGUAIS A 75 MM. AF_09/2023</t>
  </si>
  <si>
    <t xml:space="preserve">CHUMBAMENTO LINEAR EM CONTRAPISO PARA RAMAIS/DISTRIBUIÇÃO DE INSTALAÇÕES HIDRÁULICAS COM DIÂMETROS MAIORES QUE 75 MM E MENORES OU IGUAIS A 100 MM. AF_09/2023</t>
  </si>
  <si>
    <t xml:space="preserve">CHUMBAMENTO LINEAR EM CONTRAPISO PARA RAMAIS/DISTRIBUIÇÃO DE INSTALAÇÕES HIDRÁULICAS COM DIÂMETROS MENORES OU IGUAIS A 40 MM. AF_09/2023</t>
  </si>
  <si>
    <t xml:space="preserve">CHUMBAMENTO PONTUAL DE ABERTURA EM LAJE COM PASSAGEM DE 1 TUBO COM DIÂMETRO DE 50 MM. AF_09/2023</t>
  </si>
  <si>
    <t xml:space="preserve">CHUMBAMENTO PONTUAL DE ABERTURA EM LAJE COM PASSAGEM DE 5 TUBOS COM DIÂMETROS DE 50 MM. AF_09/2023</t>
  </si>
  <si>
    <t xml:space="preserve">CHUMBAMENTO PONTUAL EM PASSAGEM DE TUBO COM DIÂMETRO MAIOR QUE 75 MM E MENORES OU IGUAIS A 150 MM. AF_09/2023</t>
  </si>
  <si>
    <t xml:space="preserve">CHUMBAMENTO PONTUAL EM PASSAGEM DE TUBO COM DIÂMETRO MENOR OU IGUAL A 40 MM. AF_09/2023</t>
  </si>
  <si>
    <t xml:space="preserve">CHUMBAMENTO PONTUAL EM PASSAGEM DE TUBO COM DIÂMETROS ENTRE 40 MM E 75 MM. AF_09/2023</t>
  </si>
  <si>
    <t xml:space="preserve">FIXAÇÃO DE DUTOS FLEXÍVEIS CIRCULARES, DIÂMETRO 109 MM OU 4", COM ABRAÇADEIRA METÁLICA FLEXÍVEL FIXADA DIRETAMENTE NA LAJE, SOMENTE MÃO DE OBRA. AF_09/2023</t>
  </si>
  <si>
    <t xml:space="preserve">FIXAÇÃO DE ELETRODUTOS, DIÂMETROS MENORES OU IGUAIS A 40 MM, COM ABRAÇADEIRA METÁLICA RÍGIDA TIPO D COM PARAFUSO DE FIXAÇÃO 1 1/4", FIXADA DIRETAMENTE NA LAJE OU PAREDE. AF_09/2023</t>
  </si>
  <si>
    <t xml:space="preserve">FIXAÇÃO DE TUBOS HORIZONTAIS DE PEX OU MULTICAMADAS, DIÂMETROS IGUAIS OU INFERIORES A 40 MM, COM ABRAÇADEIRA PLÁSTICA FIXADA EM LAJE. AF_09/2023_PE</t>
  </si>
  <si>
    <t xml:space="preserve">FIXAÇÃO DE TUBOS HORIZONTAIS DE PPR DIÂMETROS MENORES OU IGUAIS A 40 MM COM ABRAÇADEIRA METÁLICA RÍGIDA TIPO U PERFIL 1 1/4", FIXADA EM PERFILADO EM LAJE. AF_09/2023_PS</t>
  </si>
  <si>
    <t xml:space="preserve">FIXAÇÃO DE TUBOS HORIZONTAIS DE PPR DIÂMETROS MENORES OU IGUAIS A 40 MM, COM ABRAÇADEIRA METÁLICA RÍGIDA TIPO D COM PARAFUSO DE FIXAÇÃO 1 1/4", FIXADA DIRETAMENTE NA LAJE OU PAREDE. AF_09/2023</t>
  </si>
  <si>
    <t xml:space="preserve">FIXAÇÃO DE TUBOS HORIZONTAIS DE PPR, DIÂMETROS MENORES OU IGUAIS A 40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</si>
  <si>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FLEXÍVEL 18 MM, FIXADA DIRETAMENTE NA LAJE. AF_09/2023</t>
  </si>
  <si>
    <t xml:space="preserve">FIXAÇÃO DE TUBOS HORIZONTAIS DE PVC ÁGUA, PVC ESGOTO, PVC ÁGUA PLUVIAL, CPVC, PPR, COBRE OU AÇO, DIÂMETROS MAIORES QUE 40 MM E MENORES OU IGUAIS A 75 MM, COM ABRAÇADEIRA METÁLICA RÍGIDA TIPO U PERFIL 2 1/2", FIXADA EM PERFILADO EM LAJE. AF_09/2023_PS</t>
  </si>
  <si>
    <t xml:space="preserve">FIXAÇÃO DE TUBOS HORIZONTAIS DE PVC ÁGUA, PVC ESGOTO, PVC ÁGUA PLUVIAL, CPVC, PPR, COBRE OU AÇO, DIÂMETROS MAIORES QUE 75 MM E MENORES OU IGUAIS A 100 MM, COM ABRAÇADEIRA METÁLICA FLEXÍVEL 18 MM, FIXADA DIRETAMENTE NA LAJE. AF_09/2023</t>
  </si>
  <si>
    <t xml:space="preserve">FIXAÇÃO DE TUBOS HORIZONTAIS DE PVC ÁGUA, PVC ESGOTO, PVC ÁGUA PLUVIAL, CPVC, PPR, COBRE OU AÇO, DIÂMETROS MAIORES QUE 75 MM E MENORES OU IGUAIS A 100 MM, COM ABRAÇADEIRA METÁLICA RÍGIDA TIPO U PERFIL 4", FIXADA EM PERFILADO EM LAJE. AF_09/2023_PS</t>
  </si>
  <si>
    <t xml:space="preserve">FIXAÇÃO DE TUBOS HORIZONTAIS DE PVC ÁGUA, PVC ESGOTO, PVC ÁGUA PLUVIAL, CPVC, PPR, COBRE OU AÇO, DIÂMETROS MENORES OU IGUAIS A 40 MM, COM ABRAÇADEIRA METÁLICA FLEXÍVEL 18 MM, FIXADA DIRETAMENTE NA LAJE. AF_09/2023</t>
  </si>
  <si>
    <t xml:space="preserve">FIXAÇÃO DE TUBOS HORIZONTAIS DE PVC ÁGUA, PVC ESGOTO, PVC ÁGUA PLUVIAL, CPVC, PPR, COBRE OU AÇO, DIÂMETROS MENORES OU IGUAIS A 40 MM, COM ABRAÇADEIRA METÁLICA RÍGIDA TIPO U PERFIL 1 1/4", FIXADA EM PERFILADO EM LAJE. AF_09/2023_PS</t>
  </si>
  <si>
    <t xml:space="preserve">FIXAÇÃO DE TUBOS HORIZONTAIS DE PVC ÁGUA/PVC ESGOTO/PVC PLUVIAL/CPVC/PPR/COBRE OU AÇO, DIÂMETROS MAIORES QUE 40 MM E MENORES OU IGUAIS A 75 MM, COM ABRAÇADEIRA TIPO D COM PARAFUSO DE FIXAÇÃO 2 1/2", FIXADA DIRETAMENTE NA LAJE OU PAREDE. AF_09/2023</t>
  </si>
  <si>
    <t xml:space="preserve">FIXAÇÃO DE TUBOS HORIZONTAIS DE PVC ÁGUA/PVC ESGOTO/PVC PLUVIAL/CPVC/PPR/COBRE OU AÇO, DIÂMETROS MAIORES QUE 75 MM E MENORES OU IGUAIS A 100 MM, COM ABRAÇADEIRA TIPO D COM PARAFUSO DE FIXAÇÃO 4", FIXADA DIRETAMENTE NA LAJE OU PAREDE. AF_09/2023</t>
  </si>
  <si>
    <t xml:space="preserve">FIXAÇÃO DE TUBOS HORIZONTAIS DE PVC ÁGUA/PVC ESGOTO/PVC PLUVIAL/CPVC/PPR/COBRE OU AÇO, DIÂMETROS MENORES OU IGUAIS A 40 MM, COM ABRAÇADEIRA METÁLICA RÍGIDA TIPO D COM PARAFUSO DE FIXAÇÃO 1 1/4", FIXADA DIRETAMENTE NA LAJE OU PAREDE. AF_09/2023</t>
  </si>
  <si>
    <t xml:space="preserve">FIXAÇÃO DE TUBOS VERTICAIS DE PVC ÁGUA, PVC ESGOTO, PVC ÁGUA PLUVIAL, CPVC, PPR, COBRE OU AÇO, DIÂMETROS MAIORES QUE 40 MM E MENORES OU IGUAIS A 75 MM, COM ABRAÇADEIRA METÁLICA RÍGIDA TIPO U PERFIL 2 1/2", FIXADA EM PERFILADO EM PAREDE. AF_09/2023_PS</t>
  </si>
  <si>
    <t xml:space="preserve">FIXAÇÃO DE TUBOS VERTICAIS DE PVC ÁGUA, PVC ESGOTO, PVC ÁGUA PLUVIAL, CPVC, PPR, COBRE OU AÇO, DIÂMETROS MAIORES QUE 75 MM E MENORES OU IGUAIS A 100 MM, COM ABRAÇADEIRA METÁLICA RÍGIDA TIPO U PERFIL 4", FIXADA EM PERFILADO EM PAREDE. AF_09/2023_PS</t>
  </si>
  <si>
    <t xml:space="preserve">FIXAÇÃO DE TUBOS VERTICAIS DE PVC ÁGUA, PVC ESGOTO, PVC ÁGUA PLUVIAL, CPVC, PPR, COBRE OU AÇO, DIÂMETROS MENORES OU IGUAIS A 40 MM, COM ABRAÇADEIRA METÁLICA RÍGIDA TIPO U PERFIL 1 1/4", FIXADA EM PERFILADO EM PAREDE. AF_09/2023_PS</t>
  </si>
  <si>
    <t xml:space="preserve">FURO MANUAL EM ALVENARIA, PARA INSTALAÇÕES ELÉTRICAS, DIÂMETROS MAIORES QUE 40 MM E MENORES OU IGUAIS A 75 MM. AF_09/2023</t>
  </si>
  <si>
    <t xml:space="preserve">FURO MANUAL EM ALVENARIA, PARA INSTALAÇÕES ELÉTRICAS, DIÂMETROS MAIORES QUE 75 MM E MENORES OU IGUAIS A 100 MM. AF_09/2023</t>
  </si>
  <si>
    <t xml:space="preserve">FURO MANUAL EM ALVENARIA, PARA INSTALAÇÕES ELÉTRICAS, DIÂMETROS MENORES OU IGUAIS A 40 MM. AF_09/2023</t>
  </si>
  <si>
    <t xml:space="preserve">FURO MANUAL EM ALVENARIA, PARA INSTALAÇÕES HIDRÁULICAS, DIÂMETROS MAIORES QUE 40 MM E MENORES OU IGUAIS A 75 MM. AF_09/2023</t>
  </si>
  <si>
    <t xml:space="preserve">FURO MANUAL EM ALVENARIA, PARA INSTALAÇÕES HIDRÁULICAS, DIÂMETROS MAIORES QUE 75 MM E MENORES OU IGUAIS A 100 MM. AF_09/2023</t>
  </si>
  <si>
    <t xml:space="preserve">FURO MANUAL EM ALVENARIA, PARA INSTALAÇÕES HIDRÁULICAS, DIÂMETROS MENORES OU IGUAIS A 40 MM. AF_09/2023</t>
  </si>
  <si>
    <t xml:space="preserve">FURO MECANIZADO EM ALVENARIA, PARA INSTALAÇÕES ELÉTRICAS, DIÂMETROS MAIORES QUE 40 MM E MENORES OU IGUAIS A 75 MM. AF_09/2023</t>
  </si>
  <si>
    <t xml:space="preserve">FURO MECANIZADO EM ALVENARIA, PARA INSTALAÇÕES ELÉTRICAS, DIÂMETROS MAIORES QUE 75 MM E MENORES OU IGUAIS A 100 MM. AF_09/2023</t>
  </si>
  <si>
    <t xml:space="preserve">FURO MECANIZADO EM ALVENARIA, PARA INSTALAÇÕES ELÉTRICAS, DIÂMETROS MENORES OU IGUAIS A 40 MM. AF_09/2023</t>
  </si>
  <si>
    <t xml:space="preserve">FURO MECANIZADO EM ALVENARIA, PARA INSTALAÇÕES HIDRÁULICAS, DIÂMETROS MAIORES QUE 40 MM E MENORES OU IGUAIS A 75 MM. AF_09/2023</t>
  </si>
  <si>
    <t xml:space="preserve">FURO MECANIZADO EM ALVENARIA, PARA INSTALAÇÕES HIDRÁULICAS, DIÂMETROS MAIORES QUE 75 MM E MENORES OU IGUAIS A 100 MM. AF_09/2023</t>
  </si>
  <si>
    <t xml:space="preserve">FURO MECANIZADO EM ALVENARIA, PARA INSTALAÇÕES HIDRÁULICAS, DIÂMETROS MENORES OU IGUAIS A 40 MM. AF_09/2023</t>
  </si>
  <si>
    <t xml:space="preserve">FURO MECANIZADO EM CONCRETO, COM MARTELO DEMOLIDOR, PARA INSTALAÇÕES ELÉTRICAS, DIÂMETROS MAIORES QUE 40 MM E MENORES OU IGUAIS A 75 MM. AF_09/2023</t>
  </si>
  <si>
    <t xml:space="preserve">FURO MECANIZADO EM CONCRETO, COM MARTELO DEMOLIDOR, PARA INSTALAÇÕES ELÉTRICAS, DIÂMETROS MAIORES QUE 75 MM E MENORES OU IGUAIS A 150 MM. AF_09/2023</t>
  </si>
  <si>
    <t xml:space="preserve">FURO MECANIZADO EM CONCRETO, COM MARTELO DEMOLIDOR, PARA INSTALAÇÕES ELÉTRICAS, DIÂMETROS MENORES OU IGUAIS A 40 MM. AF_09/2023</t>
  </si>
  <si>
    <t xml:space="preserve">FURO MECANIZADO EM CONCRETO, COM MARTELO DEMOLIDOR, PARA INSTALAÇÕES HIDRÁULICAS, DIÂMETROS MAIORES QUE 40 MM E MENORES OU IGUAIS A 75 MM. AF_09/2023</t>
  </si>
  <si>
    <t xml:space="preserve">FURO MECANIZADO EM CONCRETO, COM MARTELO DEMOLIDOR, PARA INSTALAÇÕES HIDRÁULICAS, DIÂMETROS MAIORES QUE 75 MM E MENORES OU IGUAIS A 150 MM. AF_09/2023</t>
  </si>
  <si>
    <t xml:space="preserve">FURO MECANIZADO EM CONCRETO, COM MARTELO DEMOLIDOR, PARA INSTALAÇÕES HIDRÁULICAS, DIÂMETROS MENORES OU IGUAIS A 40 MM. AF_09/2023</t>
  </si>
  <si>
    <t xml:space="preserve">FURO MECANIZADO EM CONCRETO, COM PERFURATRIZ, PARA INSTALAÇÕES ELÉTRICAS, DIÂMETROS MAIORES QUE 40 MM E MENORES OU IGUAIS A 75 MM. AF_09/2023</t>
  </si>
  <si>
    <t xml:space="preserve">FURO MECANIZADO EM CONCRETO, COM PERFURATRIZ, PARA INSTALAÇÕES ELÉTRICAS, DIÂMETROS MAIORES QUE 75 MM E MENORES OU IGUAIS A 150 MM. AF_09/2023</t>
  </si>
  <si>
    <t xml:space="preserve">FURO MECANIZADO EM CONCRETO, COM PERFURATRIZ, PARA INSTALAÇÕES ELÉTRICAS, DIÂMETROS MENORES OU IGUAIS A 40 MM. AF_09/2023</t>
  </si>
  <si>
    <t xml:space="preserve">FURO MECANIZADO EM CONCRETO, COM PERFURATRIZ, PARA INSTALAÇÕES HIDRÁULICAS, DIÂMETROS MAIORES QUE 40 MM E MENORES OU IGUAIS A 75 MM. AF_09/2023</t>
  </si>
  <si>
    <t xml:space="preserve">FURO MECANIZADO EM CONCRETO, COM PERFURATRIZ, PARA INSTALAÇÕES HIDRÁULICAS, DIÂMETROS MAIORES QUE 75 MM E MENORES OU IGUAIS A 150 MM. AF_09/2023</t>
  </si>
  <si>
    <t xml:space="preserve">FURO MECANIZADO EM CONCRETO, COM PERFURATRIZ, PARA INSTALAÇÕES HIDRÁULICAS, DIÂMETROS MENORES OU IGUAIS A 40 MM. AF_09/2023</t>
  </si>
  <si>
    <t xml:space="preserve">PASSANTE TIPO PEÇA EM FÔRMA DE MADEIRA, FIXADO EM LAJE, PARA PASSAGEM DE NO MÁXIMO 5 TUBOS DE 50 MM DE DIÂMETRO. AF_09/2023</t>
  </si>
  <si>
    <t xml:space="preserve">PASSANTE TIPO PEÇA EM POLIESTIRENO (ISOPOR), FIXADO EM LAJE, PARA ABERTURA PARA PASSAGEM DE 1 TUBO DE ATÉ 50 MM DE DIÂMETRO. AF_09/2023</t>
  </si>
  <si>
    <t xml:space="preserve">PASSANTE TIPO PEÇA EM POLIESTIRENO (ISOPOR), FIXADO EM LAJE, PARA PASSAGEM DE NO MÁXIMO 5 TUBOS DE 50 MM DE DIÂMETRO. AF_09/2023</t>
  </si>
  <si>
    <t xml:space="preserve">PASSANTE TIPO TUBO COM DIÂMETRO DE 100 MM, FIXADO EM LAJE, PARA PASSAGEM DE TUBULAÇÕES COM NO MÁXIMO 75 MM DE DIÂMETRO. AF_09/2023</t>
  </si>
  <si>
    <t xml:space="preserve">PASSANTE TIPO TUBO COM DIÂMETRO DE 150 MM, FIXADO EM LAJE, PARA PASSAGEM DE TUBULAÇÕES COM NO MÁXIMO 100 MM DE DIÂMETRO. AF_09/2023</t>
  </si>
  <si>
    <t xml:space="preserve">PASSANTE TIPO TUBO COM DIÂMETRO DE 40 MM, FIXADO EM LAJE, PARA PASSAGEM DE TUBULAÇÕES COM NO MÁXIMO 32 MM DE DIÂMETRO. AF_09/2023</t>
  </si>
  <si>
    <t xml:space="preserve">PASSANTE TIPO TUBO COM DIÂMETRO DE 50 MM, FIXADO EM LAJE, PARA PASSAGEM DE TUBULAÇÕES COM NO MÁXIMO 40 MM DE DIÂMETRO. AF_09/2023</t>
  </si>
  <si>
    <t xml:space="preserve">PASSANTE TIPO TUBO COM DIÂMETRO DE 75 MM, FIXADO EM LAJE, PARA PASSAGEM DE TUBULAÇÕES COM NO MÁXIMO 50 MM DE DIÂMETRO. AF_09/2023</t>
  </si>
  <si>
    <t xml:space="preserve">QUEBRA EM ALVENARIA PARA INSTALAÇÃO DE ABRIGO PARA MANGUEIRAS (90X60 CM). AF_09/2023</t>
  </si>
  <si>
    <t xml:space="preserve">QUEBRA EM ALVENARIA PARA INSTALAÇÃO DE CAIXA DE TOMADA (4X4 OU 4X2). AF_09/2023</t>
  </si>
  <si>
    <t xml:space="preserve">QUEBRA EM ALVENARIA PARA INSTALAÇÃO DE QUADRO DISTRIBUIÇÃO GRANDE (76X40 CM). AF_09/2023</t>
  </si>
  <si>
    <t xml:space="preserve">QUEBRA EM ALVENARIA PARA INSTALAÇÃO DE QUADRO DISTRIBUIÇÃO PEQUENO (19X25 CM). AF_09/2023</t>
  </si>
  <si>
    <t xml:space="preserve">RASGO LINEAR MANUAL EM ALVENARIA, PARA ELETRODUTOS, DIÂMETROS MENORES OU IGUAIS A 40 MM. AF_09/2023</t>
  </si>
  <si>
    <t xml:space="preserve">RASGO LINEAR MANUAL EM ALVENARIA, PARA RAMAIS/ DISTRIBUIÇÃO DE INSTALAÇÕES HIDRÁULICAS, DIÂMETROS MAIORES QUE 40 MM E MENORES OU IGUAIS A 75 MM. AF_09/2023</t>
  </si>
  <si>
    <t xml:space="preserve">RASGO LINEAR MANUAL EM ALVENARIA, PARA RAMAIS/ DISTRIBUIÇÃO DE INSTALAÇÕES HIDRÁULICAS, DIÂMETROS MENORES OU IGUAIS A 40 MM. AF_09/2023</t>
  </si>
  <si>
    <t xml:space="preserve">RASGO LINEAR MECANIZADO EM ALVENARIA, PARA ELETRODUTOS, DIÂMETROS MENORES OU IGUAIS A 40 MM. AF_09/2023</t>
  </si>
  <si>
    <t xml:space="preserve">RASGO LINEAR MECANIZADO EM ALVENARIA, PARA RAMAIS/ DISTRIBUIÇÃO DE INSTALAÇÕES HIDRÁULICAS, DIÂMETROS MAIORES QUE 40 MM E MENORES OU IGUAIS A 75 MM. AF_09/2023</t>
  </si>
  <si>
    <t xml:space="preserve">RASGO LINEAR MECANIZADO EM ALVENARIA, PARA RAMAIS/ DISTRIBUIÇÃO DE INSTALAÇÕES HIDRÁULICAS, DIÂMETROS MENORES OU IGUAIS A 40 MM. AF_09/2023</t>
  </si>
  <si>
    <t xml:space="preserve">RASGO LINEAR MECANIZADO EM CONCRETO, PARA RAMAIS/ DISTRIBUIÇÃO DE INSTALAÇÕES HIDRÁULICAS, DIÂMETROS MAIORES QUE 40 MM E MENORES OU IGUAIS A 75 MM. AF_09/2023</t>
  </si>
  <si>
    <t xml:space="preserve">RASGO LINEAR MECANIZADO EM CONCRETO, PARA RAMAIS/ DISTRIBUIÇÃO DE INSTALAÇÕES HIDRÁULICAS, DIÂMETROS MAIORES QUE 75 MM E MENORES OU IGUAIS A 100 MM. AF_09/2023</t>
  </si>
  <si>
    <t xml:space="preserve">RASGO LINEAR MECANIZADO EM CONCRETO, PARA RAMAIS/ DISTRIBUIÇÃO DE INSTALAÇÕES HIDRÁULICAS, DIÂMETROS MENORES OU IGUAIS A 40 MM. AF_09/2023</t>
  </si>
  <si>
    <t xml:space="preserve">RASGO LINEAR MECANIZADO EM CONTRAPISO, PARA RAMAIS/ DISTRIBUIÇÃO DE INSTALAÇÕES HIDRÁULICAS, DIÂMETROS MAIORES QUE 40 MM E MENORES OU IGUAIS A 75 MM. AF_09/2023_PS</t>
  </si>
  <si>
    <t xml:space="preserve">RASGO LINEAR MECANIZADO EM CONTRAPISO, PARA RAMAIS/ DISTRIBUIÇÃO DE INSTALAÇÕES HIDRÁULICAS, DIÂMETROS MAIORES QUE 75 MM E MENORES OU IGUAIS A 100 MM. AF_09/2023_PS</t>
  </si>
  <si>
    <t xml:space="preserve">RASGO LINEAR MECANIZADO EM CONTRAPISO, PARA RAMAIS/ DISTRIBUIÇÃO DE INSTALAÇÕES HIDRÁULICAS, DIÂMETROS MENORES OU IGUAIS A 40 MM. AF_09/2023_PS</t>
  </si>
  <si>
    <t xml:space="preserve">SUPORTE PARA 2 ELETRODUTOS, ESPAÇADO A CADA 80 CM, EM PERFILADO COM COMPRIMENTO DE 25 CM FIXADO EM LAJE, POR METRO DE ELETRODUTO FIXADO. AF_09/2023</t>
  </si>
  <si>
    <t xml:space="preserve">SUPORTE PARA 2 TUBOS HORIZONTAIS, ESPAÇADO A CADA 56 CM, EM PERFILADO COM COMPRIMENTO DE 25 CM FIXADO EM LAJE, POR METRO DE TUBULAÇÃO FIXADA. AF_09/2023</t>
  </si>
  <si>
    <t xml:space="preserve">SUPORTE PARA 2 TUBOS VERTICAIS, ESPAÇADO A CADA 150 CM, EM PERFILADO COM COMPRIMENTO DE 25 CM FIXADO EM PAREDE, POR METRO DE TUBULAÇÃO FIXADA. AF_09/2023</t>
  </si>
  <si>
    <t xml:space="preserve">SUPORTE PARA 4 ELETRODUTOS, ESPAÇADO A CADA 80 CM, EM PERFILADO COM COMPRIMENTO DE 42 CM FIXADO EM LAJE, POR METRO DE ELETRODUTO FIXADO. AF_09/2023</t>
  </si>
  <si>
    <t xml:space="preserve">SUPORTE PARA 4 TUBOS HORIZONTAIS, ESPAÇADO A CADA 56 CM, EM PERFILADO COM COMPRIMENTO DE 42 CM FIXADO EM LAJE, POR METRO DE TUBULAÇÃO FIXADA. AF_09/2023</t>
  </si>
  <si>
    <t xml:space="preserve">SUPORTE PARA 4 TUBOS VERTICAIS, ESPAÇADO A CADA 150 CM, EM PERFILADO COM COMPRIMENTO DE 42 CM FIXADO EM PAREDE, POR METRO DE TUBULAÇÃO FIXADA. AF_09/2023</t>
  </si>
  <si>
    <t xml:space="preserve">SUPORTE PARA DUTO EM CHAPA GALVANIZADA BITOLA 24, EM PERFILADO COM COMPRIMENTO DE 55 CM FIXADO EM LAJE, POR METRO DE DUTO FIXADO. AF_09/2023</t>
  </si>
  <si>
    <t xml:space="preserve">SUPORTE PARA DUTO EM CHAPA GALVANIZADA BITOLA 26, EM PERFILADO COM COMPRIMENTO DE 35 CM FIXADO EM LAJE, POR METRO DE DUTO FIXADO. AF_09/2023</t>
  </si>
  <si>
    <t xml:space="preserve">SUPORTE PARA ELETROCALHA LISA OU PERFURADA EM AÇO GALVANIZADO, LARGURA 400 MM, EM PERFILADO COM COMPRIMENTO DE 45 CM FIXADO EM LAJE, POR METRO DE ELETROCALHA FIXADA. AF_09/2023</t>
  </si>
  <si>
    <t xml:space="preserve">SUPORTE PARA ELETROCALHA LISA OU PERFURADA EM AÇO GALVANIZADO, LARGURA 800 MM, EM PERFILADO COM COMPRIMENTO DE 85 CM FIXADO EM LAJE, POR METRO DE ELETROCALHA FIXADA. AF_09/2023</t>
  </si>
  <si>
    <t xml:space="preserve">REASSENTAMENTO DE BLOCOS 16 FACES PARA PISO INTERTRAVADO, ESPESSURA DE 10 CM, EM VIA/ESTACIONAMENTO, COM REAPROVEITAMENTO DOS BLOCOS 16 FACES - INCLUSO RETIRADA E COLOCAÇÃO DO MATERIAL. AF_12/2020</t>
  </si>
  <si>
    <t xml:space="preserve">REASSENTAMENTO DE BLOCOS 16 FACES PARA PISO INTERTRAVADO, ESPESSURA DE 4 CM, EM CALÇADA, COM REAPROVEITAMENTO DOS BLOCOS 16 FACES - INCLUSO RETIRADA E COLOCAÇÃO DO MATERIAL. AF_12/2020</t>
  </si>
  <si>
    <t xml:space="preserve">REASSENTAMENTO DE BLOCOS 16 FACES PARA PISO INTERTRAVADO, ESPESSURA DE 6 CM, EM CALÇADA, COM REAPROVEITAMENTO DOS BLOCOS 16 FACES - INCLUSO RETIRADA E COLOCAÇÃO DO MATERIAL. AF_12/2020</t>
  </si>
  <si>
    <t xml:space="preserve">REASSENTAMENTO DE BLOCOS 16 FACES PARA PISO INTERTRAVADO, ESPESSURA DE 6 CM, EM VIA/ESTACIONAMENTO, COM REAPROVEITAMENTO DOS BLOCOS 16 FACES - INCLUSO RETIRADA E COLOCAÇÃO DO MATERIAL. AF_12/2020</t>
  </si>
  <si>
    <t xml:space="preserve">REASSENTAMENTO DE BLOCOS 16 FACES PARA PISO INTERTRAVADO, ESPESSURA DE 8 CM, EM VIA/ESTACIONAMENTO, COM REAPROVEITAMENTO DOS BLOCOS 16 FACES - INCLUSO RETIRADA E COLOCAÇÃO DO MATERIAL. AF_12/2020</t>
  </si>
  <si>
    <t xml:space="preserve">REASSENTAMENTO DE BLOCOS PISOGRAMA PARA PISO INTERTRAVADO, COM REAPROVEITAMENTO DOS BLOCOS PISOGRAMA - INCLUSO RETIRADA E COLOCAÇÃO DO MATERIAL. AF_12/2020</t>
  </si>
  <si>
    <t xml:space="preserve">REASSENTAMENTO DE BLOCOS RETANGULAR PARA PISO INTERTRAVADO, ESPESSURA DE 10 CM, EM VIA/ESTACIONAMENTO, COM REAPROVEITAMENTO DOS BLOCOS RETANGULAR - INCLUSO RETIRADA E COLOCAÇÃO DO MATERIAL. AF_12/2020</t>
  </si>
  <si>
    <t xml:space="preserve">REASSENTAMENTO DE BLOCOS RETANGULAR PARA PISO INTERTRAVADO, ESPESSURA DE 4 CM, EM CALÇADA, COM REAPROVEITAMENTO DOS BLOCOS RETANGULAR - INCLUSO RETIRADA E COLOCAÇÃO DO MATERIAL. AF_12/2020</t>
  </si>
  <si>
    <t xml:space="preserve">REASSENTAMENTO DE BLOCOS RETANGULAR PARA PISO INTERTRAVADO, ESPESSURA DE 6 CM, EM CALÇADA, COM REAPROVEITAMENTO DOS BLOCOS RETANGULAR - INCLUSO RETIRADA E COLOCAÇÃO DO MATERIAL. AF_12/2020</t>
  </si>
  <si>
    <t xml:space="preserve">REASSENTAMENTO DE BLOCOS RETANGULAR PARA PISO INTERTRAVADO, ESPESSURA DE 6 CM, EM VIA/ESTACIONAMENTO, COM REAPROVEITAMENTO DOS BLOCOS RETANGULAR - INCLUSO RETIRADA E COLOCAÇÃO DO MATERIAL. AF_12/2020</t>
  </si>
  <si>
    <t xml:space="preserve">REASSENTAMENTO DE BLOCOS RETANGULAR PARA PISO INTERTRAVADO, ESPESSURA DE 8 CM, EM VIA/ESTACIONAMENTO, COM REAPROVEITAMENTO DOS BLOCOS RETANGULAR - INCLUSO RETIRADA E COLOCAÇÃO DO MATERIAL. AF_12/2020</t>
  </si>
  <si>
    <t xml:space="preserve">REASSENTAMENTO DE BLOCOS SEXTAVADO PARA PISO INTERTRAVADO, ESPESSURA DE 10 CM, EM VIA/ESTACIONAMENTO, COM REAPROVEITAMENTO DOS BLOCOS SEXTAVADO - INCLUSO RETIRADA E COLOCAÇÃO DO MATERIAL. AF_12/2020</t>
  </si>
  <si>
    <t xml:space="preserve">REASSENTAMENTO DE BLOCOS SEXTAVADO PARA PISO INTERTRAVADO, ESPESSURA DE 6 CM, EM CALÇADA, COM REAPROVEITAMENTO DOS BLOCOS SEXTAVADOS - INCLUSO RETIRADA E COLOCAÇÃO DO MATERIAL. AF_12/2020</t>
  </si>
  <si>
    <t xml:space="preserve">REASSENTAMENTO DE BLOCOS SEXTAVADO PARA PISO INTERTRAVADO, ESPESSURA DE 6 CM, EM VIA/ESTACIONAMENTO, COM REAPROVEITAMENTO DOS BLOCOS SEXTAVADO - INCLUSO RETIRADA E COLOCAÇÃO DO MATERIAL. AF_12/2020</t>
  </si>
  <si>
    <t xml:space="preserve">REASSENTAMENTO DE BLOCOS SEXTAVADO PARA PISO INTERTRAVADO, ESPESSURA DE 8 CM, EM VIA/ESTACIONAMENTO, COM REAPROVEITAMENTO DOS BLOCOS SEXTAVADO - INCLUSO RETIRADA E COLOCAÇÃO DO MATERIAL. AF_12/2020</t>
  </si>
  <si>
    <t xml:space="preserve">REASSENTAMENTO DE PARALELEPÍPEDOS, REJUNTAMENTO COM ARGAMASSA, COM REAPROVEITAMENTO DOS PARALELEPÍPEDOS - INCLUSO RETIRADA E COLOCAÇÃO DO MATERIAL. AF_12/2020</t>
  </si>
  <si>
    <t xml:space="preserve">REASSENTAMENTO DE PARALELEPÍPEDOS, REJUNTAMENTO COM PÓ DE PEDRA, COM REAPROVEITAMENTO DOS PARALELEPÍPEDOS - INCLUSO RETIRADA E COLOCAÇÃO DO MATERIAL. AF_12/2020</t>
  </si>
  <si>
    <t xml:space="preserve">REASSENTAMENTO DE PEDRAS POLIÉDRICAS, REJUNTAMENTO COM ARGAMASSA, COM REAPROVEITAMENTO DAS PEDRAS POLIÉDRICAS - INCLUSO RETIRADA E COLOCAÇÃO DO MATERIAL. AF_12/2020</t>
  </si>
  <si>
    <t xml:space="preserve">REASSENTAMENTO DE PEDRAS POLIÉDRICAS, REJUNTAMENTO COM PÓ DE PEDRA, COM REAPROVEITAMENTO DAS PEDRAS POLIÉDRICAS - INCLUSO RETIRADA E COLOCAÇÃO DO MATERIAL. AF_12/2020</t>
  </si>
  <si>
    <t xml:space="preserve">RECOMPOSIÇÃO DE BASE E OU SUB-BASE PARA FECHAMENTO DE VALAS DE BRITA GRADUADA SIMPLES - INCLUSO RETIRADA E COLOCAÇÃO DO MATERIAL. AF_12/2020</t>
  </si>
  <si>
    <t xml:space="preserve">RECOMPOSIÇÃO DE BASE E OU SUB-BASE PARA FECHAMENTO DE VALAS DE SOLO BRITA (40/60) - INCLUSO RETIRADA E COLOCAÇÃO DO MATERIAL. AF_12/2020</t>
  </si>
  <si>
    <t xml:space="preserve">RECOMPOSIÇÃO DE BASE E OU SUB-BASE PARA FECHAMENTO DE VALAS DE SOLO BRITA (40/60) COM CIMENTO (TEOR DE 4%) - INCLUSO RETIRADA E COLOCAÇÃO DO MATERIAL. AF_12/2020</t>
  </si>
  <si>
    <t xml:space="preserve">RECOMPOSIÇÃO DE BASE E OU SUB-BASE PARA FECHAMENTO DE VALAS DE SOLO BRITA (40/60) COM CIMENTO (TEOR DE 6%) - INCLUSO RETIRADA E COLOCAÇÃO DO MATERIAL. AF_12/2020</t>
  </si>
  <si>
    <t xml:space="preserve">RECOMPOSIÇÃO DE BASE E OU SUB-BASE PARA FECHAMENTO DE VALAS DE SOLO BRITA (40/60) COM CIMENTO (TEOR DE 8%) - INCLUSO RETIRADA E COLOCAÇÃO DO MATERIAL. AF_12/2020</t>
  </si>
  <si>
    <t xml:space="preserve">RECOMPOSIÇÃO DE BASE E OU SUB-BASE PARA FECHAMENTO DE VALAS DE SOLO BRITA (50/50) - INCLUSO RETIRADA E COLOCAÇÃO DO MATERIAL. AF_12/2020</t>
  </si>
  <si>
    <t xml:space="preserve">RECOMPOSIÇÃO DE BASE E OU SUB-BASE PARA FECHAMENTO DE VALAS DE SOLO BRITA (50/50) COM CIMENTO (TEOR DE 4%) - INCLUSO RETIRADA E COLOCAÇÃO DO MATERIAL. AF_12/2020</t>
  </si>
  <si>
    <t xml:space="preserve">RECOMPOSIÇÃO DE BASE E OU SUB-BASE PARA FECHAMENTO DE VALAS DE SOLO BRITA (50/50) COM CIMENTO (TEOR DE 6%) - INCLUSO RETIRADA E COLOCAÇÃO DO MATERIAL. AF_12/2020</t>
  </si>
  <si>
    <t xml:space="preserve">RECOMPOSIÇÃO DE BASE E OU SUB-BASE PARA FECHAMENTO DE VALAS DE SOLO BRITA (50/50) COM CIMENTO (TEOR DE 8%) - INCLUSO RETIRADA E COLOCAÇÃO DO MATERIAL. AF_12/2020</t>
  </si>
  <si>
    <t xml:space="preserve">RECOMPOSIÇÃO DE BASE E OU SUB-BASE PARA FECHAMENTO DE VALAS DE SOLO COM CIMENTO (TEOR DE 6%) - INCLUSO RETIRADA E COLOCAÇÃO DO MATERIAL. AF_12/2020</t>
  </si>
  <si>
    <t xml:space="preserve">RECOMPOSIÇÃO DE BASE E OU SUB-BASE PARA FECHAMENTO DE VALAS DE SOLO COM CIMENTO (TEOR DE 8%) - INCLUSO RETIRADA E COLOCAÇÃO DO MATERIAL. AF_12/2020</t>
  </si>
  <si>
    <t xml:space="preserve">RECOMPOSIÇÃO DE BASE E OU SUB-BASE PARA FECHAMENTO DE VALAS DE SOLO MELHORADO COM CIMENTO (TEOR DE 2%) - INCLUSO RETIRADA E COLOCAÇÃO DO MATERIAL. AF_12/2020</t>
  </si>
  <si>
    <t xml:space="preserve">RECOMPOSIÇÃO DE BASE E OU SUB-BASE PARA FECHAMENTO DE VALAS DE SOLO MELHORADO COM CIMENTO (TEOR DE 4%) - INCLUSO RETIRADA E COLOCAÇÃO DO MATERIAL. AF_12/2020</t>
  </si>
  <si>
    <t xml:space="preserve">RECOMPOSIÇÃO DE BASE E OU SUB-BASE PARA FECHAMENTO DE VALAS DE SOLOS DE COMPORTAMENTO LATERÍTICO (ARENOSO) - INCLUSO RETIRADA E COLOCAÇÃO DO MATERIAL. AF_12/2020</t>
  </si>
  <si>
    <t xml:space="preserve">RECOMPOSIÇÃO DE BASE E OU SUB-BASE PARA REMENDO PROFUNDO DE BRITA GRADUADA SIMPLES - INCLUSO RETIRADA E COLOCAÇÃO DO MATERIAL. AF_12/2020</t>
  </si>
  <si>
    <t xml:space="preserve">RECOMPOSIÇÃO DE BASE E OU SUB-BASE PARA REMENDO PROFUNDO DE SOLO BRITA (40/60) - INCLUSO RETIRADA E COLOCAÇÃO DO MATERIAL. AF_12/2020</t>
  </si>
  <si>
    <t xml:space="preserve">RECOMPOSIÇÃO DE BASE E OU SUB-BASE PARA REMENDO PROFUNDO DE SOLO BRITA (40/60) COM CIMENTO (TEOR DE 4%) - INCLUSO RETIRADA E COLOCAÇÃO DO MATERIAL. AF_12/2020</t>
  </si>
  <si>
    <t xml:space="preserve">RECOMPOSIÇÃO DE BASE E OU SUB-BASE PARA REMENDO PROFUNDO DE SOLO BRITA (40/60) COM CIMENTO (TEOR DE 6%) - INCLUSO RETIRADA E COLOCAÇÃO DO MATERIAL. AF_12/2020</t>
  </si>
  <si>
    <t xml:space="preserve">RECOMPOSIÇÃO DE BASE E OU SUB-BASE PARA REMENDO PROFUNDO DE SOLO BRITA (40/60) COM CIMENTO (TEOR DE 8%) - INCLUSO RETIRADA E COLOCAÇÃO DO MATERIAL. AF_12/2020</t>
  </si>
  <si>
    <t xml:space="preserve">RECOMPOSIÇÃO DE BASE E OU SUB-BASE PARA REMENDO PROFUNDO DE SOLO BRITA (50/50) - INCLUSO RETIRADA E COLOCAÇÃO DO MATERIAL. AF_12/2020</t>
  </si>
  <si>
    <t xml:space="preserve">RECOMPOSIÇÃO DE BASE E OU SUB-BASE PARA REMENDO PROFUNDO DE SOLO BRITA (50/50) COM CIMENTO (TEOR DE 4%) - INCLUSO RETIRADA E COLOCAÇÃO DO MATERIAL. AF_12/2020</t>
  </si>
  <si>
    <t xml:space="preserve">RECOMPOSIÇÃO DE BASE E OU SUB-BASE PARA REMENDO PROFUNDO DE SOLO BRITA (50/50) COM CIMENTO (TEOR DE 6%) - INCLUSO RETIRADA E COLOCAÇÃO DO MATERIAL. AF_12/2020</t>
  </si>
  <si>
    <t xml:space="preserve">RECOMPOSIÇÃO DE BASE E OU SUB-BASE PARA REMENDO PROFUNDO DE SOLO BRITA (50/50) COM CIMENTO (TEOR DE 8%) - INCLUSO RETIRADA E COLOCAÇÃO DO MATERIAL. AF_12/2020</t>
  </si>
  <si>
    <t xml:space="preserve">RECOMPOSIÇÃO DE BASE E OU SUB-BASE PARA REMENDO PROFUNDO DE SOLO COM CIMENTO (TEOR DE 6%) - INCLUSO RETIRADA E COLOCAÇÃO DO MATERIAL. AF_12/2020</t>
  </si>
  <si>
    <t xml:space="preserve">RECOMPOSIÇÃO DE BASE E OU SUB-BASE PARA REMENDO PROFUNDO DE SOLO COM CIMENTO (TEOR DE 8%) - INCLUSO RETIRADA E COLOCAÇÃO DO MATERIAL. AF_12/2020</t>
  </si>
  <si>
    <t xml:space="preserve">RECOMPOSIÇÃO DE BASE E OU SUB-BASE PARA REMENDO PROFUNDO DE SOLO MELHORADO COM CIMENTO (TEOR DE 2%) - INCLUSO RETIRADA E COLOCAÇÃO DO MATERIAL. AF_12/2020</t>
  </si>
  <si>
    <t xml:space="preserve">RECOMPOSIÇÃO DE BASE E OU SUB-BASE PARA REMENDO PROFUNDO DE SOLO MELHORADO COM CIMENTO (TEOR DE 4%) - INCLUSO RETIRADA E COLOCAÇÃO DO MATERIAL. AF_12/2020</t>
  </si>
  <si>
    <t xml:space="preserve">RECOMPOSIÇÃO DE BASE E OU SUB-BASE PARA REMENDO PROFUNDO DE SOLOS DE COMPORTAMENTO LATERÍTICO (ARENOSO) - INCLUSO RETIRADA E COLOCAÇÃO DO MATERIAL. AF_12/2020</t>
  </si>
  <si>
    <t xml:space="preserve">RECOMPOSIÇÃO DE PAVIMENTO EM PARALELEPÍPEDOS, REJUNTAMENTO COM ARGAMASSA, COM REAPROVEITAMENTO DOS PARALELEPÍPEDOS, PARA O FECHAMENTO DE VALAS - INCLUSO RETIRADA E COLOCAÇÃO DO MATERIAL. AF_12/2020</t>
  </si>
  <si>
    <t xml:space="preserve">RECOMPOSIÇÃO DE PAVIMENTO EM PARALELEPÍPEDOS, REJUNTAMENTO COM PÓ DE PEDRA, COM REAPROVEITAMENTO DOS PARALELEPÍPEDOS, PARA O FECHAMENTO DE VALAS - INCLUSO RETIRADA E COLOCAÇÃO DO MATERIAL. AF_12/2020</t>
  </si>
  <si>
    <t xml:space="preserve">RECOMPOSIÇÃO DE PAVIMENTO EM PEDRAS POLIÉDRICAS, REJUNTAMENTO COM ARGAMASSA, COM REAPROVEITAMENTO DAS PEDRAS POLIÉDRICAS, PARA O FECHAMENTO DE VALAS - INCLUSO RETIRADA E COLOCAÇÃO DO MATERIAL. AF_12/2020</t>
  </si>
  <si>
    <t xml:space="preserve">RECOMPOSIÇÃO DE PAVIMENTO EM PISO INTERTRAVADO SEXTAVADO, COM REAPROVEITAMENTO DOS BLOCOS SEXTAVADO, PARA O FECHAMENTO DE VALAS - INCLUSO RETIRADA E COLOCAÇÃO DO MATERIAL. AF_12/2020</t>
  </si>
  <si>
    <t xml:space="preserve">RECOMPOSIÇÃO DE PAVIMENTO EM PISO INTERTRAVADO, COM REAPROVEITAMENTO DOS BLOCOS INTERTRAVADOS, PARA FECHAMENTO DE VALAS - INCLUSO RETIRADA E COLOCAÇÃO DO MATERIAL. AF_12/2020</t>
  </si>
  <si>
    <t xml:space="preserve">RECOMPOSIÇÃO DE PAVIMENTOS EM PEDRA POLIÉDRICA, REJUNTAMENTO COM PÓ DE PEDRA, COM REAPROVEITAMENTO DAS PEDRAS POLIÉDRICAS PARA O FECHAMENTO DE VALAS - INCLUSO RETIRADA E COLOCAÇÃO DO MATERIAL. AF_12/2020</t>
  </si>
  <si>
    <t xml:space="preserve">RECOMPOSIÇÃO DE REVESTIMENTO EM CONCRETO ASFÁLTICO (AQUISIÇÃO EM USINA), PARA O FECHAMENTO DE VALAS - INCLUSO DEMOLIÇÃO DO PAVIMENTO. AF_12/2020</t>
  </si>
  <si>
    <t xml:space="preserve">CABO DE COBRE FLEXÍVEL ISOLADO, 120 MM², ANTI-CHAMA 0,6/1,0 KV, PARA REDE ENTERRADA DE DISTRIBUIÇÃO DE ENERGIA ELÉTRICA - FORNECIMENTO E INSTALAÇÃO. AF_12/2021</t>
  </si>
  <si>
    <t xml:space="preserve">CABO DE COBRE FLEXÍVEL ISOLADO, 150 MM², ANTI-CHAMA 0,6/1,0 KV, PARA REDE ENTERRADA DE DISTRIBUIÇÃO DE ENERGIA ELÉTRICA - FORNECIMENTO E INSTALAÇÃO. AF_12/2021</t>
  </si>
  <si>
    <t xml:space="preserve">CABO DE COBRE FLEXÍVEL ISOLADO, 185 MM², ANTI-CHAMA 0,6/1,0 KV, PARA REDE ENTERRADA DE DISTRIBUIÇÃO DE ENERGIA ELÉTRICA - FORNECIMENTO E INSTALAÇÃO. AF_12/2021</t>
  </si>
  <si>
    <t xml:space="preserve">CABO DE COBRE FLEXÍVEL ISOLADO, 240 MM², ANTI-CHAMA 0,6/1,0 KV, PARA REDE ENTERRADA DE DISTRIBUIÇÃO DE ENERGIA ELÉTRICA - FORNECIMENTO E INSTALAÇÃO. AF_12/2021</t>
  </si>
  <si>
    <t xml:space="preserve">CABO DE COBRE FLEXÍVEL ISOLADO, 25 MM², ANTI-CHAMA 0,6/1,0 KV, PARA REDE ENTERRADA DE DISTRIBUIÇÃO DE ENERGIA ELÉTRICA - FORNECIMENTO E INSTALAÇÃO. AF_12/2021</t>
  </si>
  <si>
    <t xml:space="preserve">CABO DE COBRE FLEXÍVEL ISOLADO, 300 MM², ANTI-CHAMA 0,6/1,0 KV, PARA REDE ENTERRADA DE DISTRIBUIÇÃO DE ENERGIA ELÉTRICA - FORNECIMENTO E INSTALAÇÃO. AF_12/2021</t>
  </si>
  <si>
    <t xml:space="preserve">CABO DE COBRE FLEXÍVEL ISOLADO, 35 MM², ANTI-CHAMA 0,6/1,0 KV, PARA REDE ENTERRADA DE DISTRIBUIÇÃO DE ENERGIA ELÉTRICA - FORNECIMENTO E INSTALAÇÃO. AF_12/2021</t>
  </si>
  <si>
    <t xml:space="preserve">CABO DE COBRE FLEXÍVEL ISOLADO, 50 MM², ANTI-CHAMA 0,6/1,0 KV, PARA REDE ENTERRADA DE DISTRIBUIÇÃO DE ENERGIA ELÉTRICA - FORNECIMENTO E INSTALAÇÃO. AF_12/2021</t>
  </si>
  <si>
    <t xml:space="preserve">CABO DE COBRE FLEXÍVEL ISOLADO, 70 MM², ANTI-CHAMA 0,6/1,0 KV, PARA REDE ENTERRADA DE DISTRIBUIÇÃO DE ENERGIA ELÉTRICA - FORNECIMENTO E INSTALAÇÃO. AF_12/2021</t>
  </si>
  <si>
    <t xml:space="preserve">CABO DE COBRE FLEXÍVEL ISOLADO, 95 MM², ANTI-CHAMA 0,6/1,0 KV, PARA REDE ENTERRADA DE DISTRIBUIÇÃO DE ENERGIA ELÉTRICA - FORNECIMENTO E INSTALAÇÃO. AF_12/2021</t>
  </si>
  <si>
    <t xml:space="preserve">CONCRETAGEM COMO PROTEÇÃO MECÂNICA ADICIONAL NO REATERRO PARA REDE ENTERRADA DE DISTRIBUIÇÃO DE ENERGIA ELÉTRICA - FORNECIMENTO E INSTALAÇÃO. AF_12/2021</t>
  </si>
  <si>
    <t xml:space="preserve">CURVA 90 GRAUS PARA ELETRODUTO, PVC, ROSCÁVEL, DN 110 MM (4"), PARA REDE ENTERRADA DE DISTRIBUIÇÃO DE ENERGIA ELÉTRICA - FORNECIMENTO E INSTALAÇÃO. AF_12/2021</t>
  </si>
  <si>
    <t xml:space="preserve">CURVA 90 GRAUS PARA ELETRODUTO, PVC, ROSCÁVEL, DN 50 MM (1 1/2"), PARA REDE ENTERRADA DE DISTRIBUIÇÃO DE ENERGIA ELÉTRICA - FORNECIMENTO E INSTALAÇÃO. AF_12/2021</t>
  </si>
  <si>
    <t xml:space="preserve">CURVA 90 GRAUS PARA ELETRODUTO, PVC, ROSCÁVEL, DN 60 MM (2"), PARA REDE ENTERRADA DE DISTRIBUIÇÃO DE ENERGIA ELÉTRICA - FORNECIMENTO E INSTALAÇÃO. AF_12/2021</t>
  </si>
  <si>
    <t xml:space="preserve">CURVA 90 GRAUS PARA ELETRODUTO, PVC, ROSCÁVEL, DN 75 MM (2 1/2"), PARA REDE ENTERRADA DE DISTRIBUIÇÃO DE ENERGIA ELÉTRICA - FORNECIMENTO E INSTALAÇÃO. AF_12/2021</t>
  </si>
  <si>
    <t xml:space="preserve">CURVA 90 GRAUS PARA ELETRODUTO, PVC, ROSCÁVEL, DN 85 MM (3"), PARA REDE ENTERRADA DE DISTRIBUIÇÃO DE ENERGIA ELÉTRICA - FORNECIMENTO E INSTALAÇÃO. AF_12/2021</t>
  </si>
  <si>
    <t xml:space="preserve">ELETRODUTO FLEXÍVEL CORRUGADO, PEAD, DN 100 (4"), PARA REDE ENTERRADA DE DISTRIBUIÇÃO DE ENERGIA ELÉTRICA - FORNECIMENTO E INSTALAÇÃO. AF_12/2021</t>
  </si>
  <si>
    <t xml:space="preserve">ELETRODUTO FLEXÍVEL CORRUGADO, PEAD, DN 50 (1 1/2"), PARA REDE ENTERRADA DE DISTRIBUIÇÃO DE ENERGIA ELÉTRICA - FORNECIMENTO E INSTALAÇÃO. AF_12/2021</t>
  </si>
  <si>
    <t xml:space="preserve">ELETRODUTO FLEXÍVEL CORRUGADO, PEAD, DN 63 (2"), PARA REDE ENTERRADA DE DISTRIBUIÇÃO DE ENERGIA ELÉTRICA - FORNECIMENTO E INSTALAÇÃO. AF_12/2021</t>
  </si>
  <si>
    <t xml:space="preserve">ELETRODUTO FLEXÍVEL CORRUGADO, PEAD, DN 90 (3"), PARA REDE ENTERRADA DE DISTRIBUIÇÃO DE ENERGIA ELÉTRICA - FORNECIMENTO E INSTALAÇÃO. AF_12/2021</t>
  </si>
  <si>
    <t xml:space="preserve">ELETRODUTO RÍGIDO ROSCÁVEL, PVC, DN 110 MM (4"), PARA REDE ENTERRADA DE DISTRIBUIÇÃO DE ENERGIA ELÉTRICA - FORNECIMENTO E INSTALAÇÃO. AF_12/2021</t>
  </si>
  <si>
    <t xml:space="preserve">ELETRODUTO RÍGIDO ROSCÁVEL, PVC, DN 50 MM (1 1/2"), PARA REDE ENTERRADA DE DISTRIBUIÇÃO DE ENERGIA ELÉTRICA - FORNECIMENTO E INSTALAÇÃO. AF_12/2021</t>
  </si>
  <si>
    <t xml:space="preserve">ELETRODUTO RÍGIDO ROSCÁVEL, PVC, DN 60 MM (2"), PARA REDE ENTERRADA DE DISTRIBUIÇÃO DE ENERGIA ELÉTRICA - FORNECIMENTO E INSTALAÇÃO. AF_12/2021</t>
  </si>
  <si>
    <t xml:space="preserve">ELETRODUTO RÍGIDO ROSCÁVEL, PVC, DN 75 MM (2 1/2"), PARA REDE ENTERRADA DE DISTRIBUIÇÃO DE ENERGIA ELÉTRICA - FORNECIMENTO E INSTALAÇÃO. AF_12/2021</t>
  </si>
  <si>
    <t xml:space="preserve">ELETRODUTO RÍGIDO ROSCÁVEL, PVC, DN 85 MM (3"), PARA REDE ENTERRADA DE DISTRIBUIÇÃO DE ENERGIA ELÉTRICA - FORNECIMENTO E INSTALAÇÃO. AF_12/2021</t>
  </si>
  <si>
    <t xml:space="preserve">LUVA PARA ELETRODUTO, PVC, ROSCÁVEL, DN 110 MM (4"), PARA REDE ENTERRADA DE DISTRIBUIÇÃO DE ENERGIA ELÉTRICA - FORNECIMENTO E INSTALAÇÃO. AF_12/2021</t>
  </si>
  <si>
    <t xml:space="preserve">LUVA PARA ELETRODUTO, PVC, ROSCÁVEL, DN 50 MM (1 1/2"), PARA REDE ENTERRADA DE DISTRIBUIÇÃO DE ENERGIA ELÉTRICA - FORNECIMENTO E INSTALAÇÃO. AF_12/2021</t>
  </si>
  <si>
    <t xml:space="preserve">LUVA PARA ELETRODUTO, PVC, ROSCÁVEL, DN 60 MM (2"), PARA REDE ENTERRADA DE DISTRIBUIÇÃO DE ENERGIA ELÉTRICA - FORNECIMENTO E INSTALAÇÃO. AF_12/2021</t>
  </si>
  <si>
    <t xml:space="preserve">LUVA PARA ELETRODUTO, PVC, ROSCÁVEL, DN 75 MM (2 1/2"), PARA REDE ENTERRADA DE DISTRIBUIÇÃO DE ENERGIA ELÉTRICA - FORNECIMENTO E INSTALAÇÃO. AF_12/2021</t>
  </si>
  <si>
    <t xml:space="preserve">LUVA PARA ELETRODUTO, PVC, ROSCÁVEL, DN 85 MM (3"), PARA REDE ENTERRADA DE DISTRIBUIÇÃO DE ENERGIA ELÉTRICA - FORNECIMENTO E INSTALAÇÃO. AF_12/2021</t>
  </si>
  <si>
    <t xml:space="preserve">PLACA DE CONCRETO PRÉ-MOLDADO COMO PROTEÇÃO MECÂNICA ADICIONAL NO REATERRO PARA REDE ENTERRADA DE DISTRIBUIÇÃO DE ENERGIA ELÉTRICA - FORNECIMENTO E INSTALAÇÃO. AF_12/2021</t>
  </si>
  <si>
    <t xml:space="preserve">BASTIDOR PARA BLOCO M10 - FORNECIMENTO E INSTALAÇÃO. AF_08/2025</t>
  </si>
  <si>
    <t xml:space="preserve">BLOCO DE ENGATE RÁPIDO PARA BASTIDOR TIPO M10 - FORNECIMENTO E INSTALAÇÃO. AF_08/2025</t>
  </si>
  <si>
    <t xml:space="preserve">CABO COAXIAL RG11 95% - FORNECIMENTO E INSTALAÇÃO. AF_08/2025</t>
  </si>
  <si>
    <t xml:space="preserve">CABO COAXIAL RG59 95% - FORNECIMENTO E INSTALAÇÃO. AF_08/2025</t>
  </si>
  <si>
    <t xml:space="preserve">CABO COAXIAL RG6 95% - FORNECIMENTO E INSTALAÇÃO. AF_08/2025</t>
  </si>
  <si>
    <t xml:space="preserve">CABO ELETRÔNICO CATEGORIA 5E, INSTALADO EM EDIFICAÇÃO INSTITUCIONAL - FORNECIMENTO E INSTALAÇÃO. AF_08/2025</t>
  </si>
  <si>
    <t xml:space="preserve">CABO ELETRÔNICO CATEGORIA 5E, INSTALADO EM EDIFICAÇÃO RESIDENCIAL - FORNECIMENTO E INSTALAÇÃO. AF_08/2025</t>
  </si>
  <si>
    <t xml:space="preserve">CABO ELETRÔNICO CATEGORIA 6, INSTALADO EM EDIFICAÇÃO INSTITUCIONAL - FORNECIMENTO E INSTALAÇÃO. AF_08/2025</t>
  </si>
  <si>
    <t xml:space="preserve">CABO ELETRÔNICO CATEGORIA 6, INSTALADO EM EDIFICAÇÃO RESIDENCIAL - FORNECIMENTO E INSTALAÇÃO. AF_08/2025</t>
  </si>
  <si>
    <t xml:space="preserve">CABO ELETRÔNICO CATEGORIA 6A, INSTALADO EM EDIFICAÇÃO INSTITUCIONAL - FORNECIMENTO E INSTALAÇÃO. AF_08/2025</t>
  </si>
  <si>
    <t xml:space="preserve">CABO ELETRÔNICO CATEGORIA 6A, INSTALADO EM EDIFICAÇÃO RESIDENCIAL - FORNECIMENTO E INSTALAÇÃO. AF_08/2025</t>
  </si>
  <si>
    <t xml:space="preserve">CABO TELEFÔNICO CCI-50 1 PAR, INSTALADO EM ENTRADA DE EDIFICAÇÃO - FORNECIMENTO E INSTALAÇÃO. AF_08/2025</t>
  </si>
  <si>
    <t xml:space="preserve">CABO TELEFÔNICO CCI-50 1 PAR, SEM BLINDAGEM, INSTALADO EM DISTRIBUIÇÃO DE EDIFICAÇÃO INSTITUCIONAL - FORNECIMENTO E INSTALAÇÃO. AF_08/2025</t>
  </si>
  <si>
    <t xml:space="preserve">CABO TELEFÔNICO CCI-50 1 PAR, SEM BLINDAGEM, INSTALADO EM DISTRIBUIÇÃO DE EDIFICAÇÃO RESIDENCIAL - FORNECIMENTO E INSTALAÇÃO. AF_08/2025</t>
  </si>
  <si>
    <t xml:space="preserve">CABO TELEFÔNICO CCI-50 2 PARES, SEM BLINDAGEM, INSTALADO EM DISTRIBUIÇÃO DE EDIFICAÇÃO INSTITUCIONAL - FORNECIMENTO E INSTALAÇÃO. AF_08/2025</t>
  </si>
  <si>
    <t xml:space="preserve">CABO TELEFÔNICO CCI-50 2 PARES, SEM BLINDAGEM, INSTALADO EM DISTRIBUIÇÃO DE EDIFICAÇÃO RESIDENCIAL - FORNECIMENTO E INSTALAÇÃO. AF_08/2025</t>
  </si>
  <si>
    <t xml:space="preserve">CABO TELEFÔNICO CCI-50 2 PARES, SEM BLINDAGEM, INSTALADO EM ENTRADA DE EDIFICAÇÃO - FORNECIMENTO E INSTALAÇÃO. AF_08/2025</t>
  </si>
  <si>
    <t xml:space="preserve">CABO TELEFÔNICO CCI-50 3 PARES, SEM BLINDAGEM, INSTALADO EM DISTRIBUIÇÃO DE EDIFICAÇÃO INSTITUCIONAL - FORNECIMENTO E INSTALAÇÃO. AF_08/2025</t>
  </si>
  <si>
    <t xml:space="preserve">CABO TELEFÔNICO CCI-50 3 PARES, SEM BLINDAGEM, INSTALADO EM DISTRIBUIÇÃO DE EDIFICAÇÃO RESIDENCIAL - FORNECIMENTO E INSTALAÇÃO. AF_08/2025</t>
  </si>
  <si>
    <t xml:space="preserve">CABO TELEFÔNICO CCI-50 3 PARES, SEM BLINDAGEM, INSTALADO EM ENTRADA DE EDIFICAÇÃO - FORNECIMENTO E INSTALAÇÃO. AF_08/2025</t>
  </si>
  <si>
    <t xml:space="preserve">CABO TELEFÔNICO CCI-50 4 PARES, SEM BLINDAGEM, INSTALADO EM DISTRIBUIÇÃO DE EDIFICAÇÃO INSTITUCIONAL - FORNECIMENTO E INSTALAÇÃO. AF_08/2025</t>
  </si>
  <si>
    <t xml:space="preserve">CABO TELEFÔNICO CCI-50 4 PARES, SEM BLINDAGEM, INSTALADO EM DISTRIBUIÇÃO DE EDIFICAÇÃO RESIDENCIAL - FORNECIMENTO E INSTALAÇÃO. AF_08/2025</t>
  </si>
  <si>
    <t xml:space="preserve">CABO TELEFÔNICO CCI-50 4 PARES, SEM BLINDAGEM, INSTALADO EM ENTRADA DE EDIFICAÇÃO - FORNECIMENTO E INSTALAÇÃO. AF_08/2025</t>
  </si>
  <si>
    <t xml:space="preserve">CABO TELEFÔNICO CCI-50 4 PARES, SEM BLINDAGEM, INSTALADO EM PRUMADA - FORNECIMENTO E INSTALAÇÃO. AF_08/2025</t>
  </si>
  <si>
    <t xml:space="preserve">CABO TELEFÔNICO CCI-50 5 PARES, SEM BLINDAGEM, INSTALADO EM DISTRIBUIÇÃO DE EDIFICAÇÃO INSTITUCIONAL - FORNECIMENTO E INSTALAÇÃO. AF_08/2025</t>
  </si>
  <si>
    <t xml:space="preserve">CABO TELEFÔNICO CCI-50 5 PARES, SEM BLINDAGEM, INSTALADO EM DISTRIBUIÇÃO DE EDIFICAÇÃO RESIDENCIAL - FORNECIMENTO E INSTALAÇÃO. AF_08/2025</t>
  </si>
  <si>
    <t xml:space="preserve">CABO TELEFÔNICO CCI-50 5 PARES, SEM BLINDAGEM, INSTALADO EM ENTRADA DE EDIFICAÇÃO - FORNECIMENTO E INSTALAÇÃO. AF_08/2025</t>
  </si>
  <si>
    <t xml:space="preserve">CABO TELEFÔNICO CCI-50 5 PARES, SEM BLINDAGEM, INSTALADO EM PRUMADA - FORNECIMENTO E INSTALAÇÃO. AF_08/2025</t>
  </si>
  <si>
    <t xml:space="preserve">CABO TELEFÔNICO CCI-50 6 PARES, SEM BLINDAGEM, INSTALADO EM DISTRIBUIÇÃO DE EDIFICAÇÃO INSTITUCIONAL - FORNECIMENTO E INSTALAÇÃO. AF_08/2025</t>
  </si>
  <si>
    <t xml:space="preserve">CABO TELEFÔNICO CCI-50 6 PARES, SEM BLINDAGEM, INSTALADO EM DISTRIBUIÇÃO DE EDIFICAÇÃO RESIDENCIAL - FORNECIMENTO E INSTALAÇÃO. AF_08/2025</t>
  </si>
  <si>
    <t xml:space="preserve">CABO TELEFÔNICO CCI-50 6 PARES, SEM BLINDAGEM, INSTALADO EM ENTRADA DE EDIFICAÇÃO - FORNECIMENTO E INSTALAÇÃO. AF_08/2025</t>
  </si>
  <si>
    <t xml:space="preserve">CABO TELEFÔNICO CCI-50 6 PARES, SEM BLINDAGEM, INSTALADO EM PRUMADA - FORNECIMENTO E INSTALAÇÃO. AF_08/2025</t>
  </si>
  <si>
    <t xml:space="preserve">CABO TELEFÔNICO CI-50 10 PARES INSTALADO EM DISTRIBUIÇÃO DE EDIFICAÇÃO INSTITUCIONAL - FORNECIMENTO E INSTALAÇÃO. AF_08/2025</t>
  </si>
  <si>
    <t xml:space="preserve">CABO TELEFÔNICO CI-50 10 PARES INSTALADO EM DISTRIBUIÇÃO DE EDIFICAÇÃO RESIDENCIAL - FORNECIMENTO E INSTALAÇÃO. AF_08/2025</t>
  </si>
  <si>
    <t xml:space="preserve">CABO TELEFÔNICO CI-50 10 PARES INSTALADO EM ENTRADA DE EDIFICAÇÃO - FORNECIMENTO E INSTALAÇÃO. AF_08/2025</t>
  </si>
  <si>
    <t xml:space="preserve">CABO TELEFÔNICO CI-50 10 PARES INSTALADO EM PRUMADA - FORNECIMENTO E INSTALAÇÃO. AF_08/2025</t>
  </si>
  <si>
    <t xml:space="preserve">CABO TELEFÔNICO CI-50 20 PARES INSTALADO EM ENTRADA DE EDIFICAÇÃO - FORNECIMENTO E INSTALAÇÃO. AF_08/2025</t>
  </si>
  <si>
    <t xml:space="preserve">CABO TELEFÔNICO CI-50 20 PARES INSTALADO EM PRUMADA - FORNECIMENTO E INSTALAÇÃO. AF_08/2025</t>
  </si>
  <si>
    <t xml:space="preserve">CABO TELEFÔNICO CI-50 200 PARES INSTALADO EM ENTRADA DE EDIFICAÇÃO - FORNECIMENTO E INSTALAÇÃO. AF_08/2025</t>
  </si>
  <si>
    <t xml:space="preserve">CABO TELEFÔNICO CI-50 30 PARES INSTALADO EM ENTRADA DE EDIFICAÇÃO - FORNECIMENTO E INSTALAÇÃO. AF_08/2025</t>
  </si>
  <si>
    <t xml:space="preserve">CABO TELEFÔNICO CI-50 30 PARES INSTALADO EM PRUMADA - FORNECIMENTO E INSTALAÇÃO. AF_08/2025</t>
  </si>
  <si>
    <t xml:space="preserve">CABO TELEFÔNICO CI-50 50 PARES INSTALADO EM ENTRADA DE EDIFICAÇÃO - FORNECIMENTO E INSTALAÇÃO. AF_08/2025</t>
  </si>
  <si>
    <t xml:space="preserve">CABO TELEFÔNICO CI-50 50 PARES INSTALADO EM PRUMADA - FORNECIMENTO E INSTALAÇÃO. AF_08/2025</t>
  </si>
  <si>
    <t xml:space="preserve">CABO TELEFÔNICO CI-50 75 PARES INSTALADO EM ENTRADA DE EDIFICAÇÃO - FORNECIMENTO E INSTALAÇÃO. AF_08/2025</t>
  </si>
  <si>
    <t xml:space="preserve">CABO TELEFÔNICO CTP-APL-50 10 PARES INSTALADO EM ENTRADA DE EDIFICAÇÃO - FORNECIMENTO E INSTALAÇÃO. AF_08/2025</t>
  </si>
  <si>
    <t xml:space="preserve">CABO TELEFÔNICO CTP-APL-50 20 PARES INSTALADO EM ENTRADA DE EDIFICAÇÃO - FORNECIMENTO E INSTALAÇÃO. AF_08/2025</t>
  </si>
  <si>
    <t xml:space="preserve">CABO TELEFÔNICO CTP-APL-50 30 PARES INSTALADO EM ENTRADA DE EDIFICAÇÃO - FORNECIMENTO E INSTALAÇÃO. AF_08/2025</t>
  </si>
  <si>
    <t xml:space="preserve">CAIXA DE PASSAGEM PARA TELEFONE 15X15X10CM (SOBREPOR) - FORNECIMENTO E INSTALAÇÃO. AF_08/2025</t>
  </si>
  <si>
    <t xml:space="preserve">CAIXA DE PASSAGEM PARA TELEFONE 80X80X15CM (SOBREPOR) - FORNECIMENTO E INSTALAÇÃO. AF_08/2025</t>
  </si>
  <si>
    <t xml:space="preserve">PATCH PANEL 24 PORTAS, CATEGORIA 5E - FORNECIMENTO E INSTALAÇÃO. AF_08/2025</t>
  </si>
  <si>
    <t xml:space="preserve">PATCH PANEL 24 PORTAS, CATEGORIA 6 - FORNECIMENTO E INSTALAÇÃO. AF_08/2025</t>
  </si>
  <si>
    <t xml:space="preserve">PATCH PANEL 48 PORTAS, CATEGORIA 5E - FORNECIMENTO E INSTALAÇÃO. AF_08/2025</t>
  </si>
  <si>
    <t xml:space="preserve">PATCH PANEL 48 PORTAS, CATEGORIA 6 - FORNECIMENTO E INSTALAÇÃO. AF_08/2025</t>
  </si>
  <si>
    <t xml:space="preserve">QUADRO DE DISTRIBUICÃO PARA TELEFONE N.3, 40X40X12CM EM CHAPA METÁLICA, DE EMBUTIR, SEM ACESSÓRIOS, PADRÃO TELEBRAS - FORNECIMENTO E INSTALAÇÃO. AF_08/2025</t>
  </si>
  <si>
    <t xml:space="preserve">QUADRO DE DISTRIBUICÃO PARA TELEFONE N.4, 60X60X12CM EM CHAPA METÁLICA, DE EMBUTIR, SEM ACESSÓRIOS, PADRÃO TELEBRAS - FORNECIMENTO E INSTALAÇÃO. AF_08/2025</t>
  </si>
  <si>
    <t xml:space="preserve">QUADRO DE DISTRIBUIÇÃO PARA TELEFONE N.2, 20X20X12CM EM CHAPA METÁLICA, DE EMBUTIR, SEM ACESSÓRIOS, PADRÃO TELEBRAS - FORNECIMENTO E INSTALAÇÃO. AF_08/2025</t>
  </si>
  <si>
    <t xml:space="preserve">QUADRO DE DISTRIBUIÇÃO PARA TELEFONE N.5, 80X80X12CM EM CHAPA METÁLICA, DE EMBUTIR, SEM ACESSÓRIOS, PADRÃO TELEBRAS - FORNECIMENTO E INSTALAÇÃO. AF_08/2025</t>
  </si>
  <si>
    <t xml:space="preserve">RACK ABERTO EM COLUNA 44U PARA SERVIDOR - FORNECIMENTO E INSTALAÇÃO. AF_08/2025</t>
  </si>
  <si>
    <t xml:space="preserve">RACK FECHADO 44U PARA SERVIDOR - FORNECIMENTO E INSTALAÇÃO. AF_08/2025</t>
  </si>
  <si>
    <t xml:space="preserve">TOMADA DE REDE RJ45 - FORNECIMENTO E INSTALAÇÃO. AF_08/2025</t>
  </si>
  <si>
    <t xml:space="preserve">TOMADA PARA TELEFONE RJ11 - FORNECIMENTO E INSTALAÇÃO. AF_08/2025</t>
  </si>
  <si>
    <t xml:space="preserve">ASSENTAMENTO DE CONEXÃO COM 2 ACESSOS, EM PEAD LISO PARA REDE DE ÁGUA OU ESGOTO, DIÂMETRO DE 110 MM, JUNTA SOLDADA (NÃO INCLUI O FORNECIMENTO E EXECUÇÃO DE SOLDA). AF_12/2021</t>
  </si>
  <si>
    <t xml:space="preserve">ASSENTAMENTO DE CONEXÃO COM 2 ACESSOS, EM PEAD LISO PARA REDE DE ÁGUA OU ESGOTO, DIÂMETRO DE 160 MM, JUNTA SOLDADA (NÃO INCLUI O FORNECIMENTO E EXECUÇÃO DE SOLDA). AF_12/2021</t>
  </si>
  <si>
    <t xml:space="preserve">ASSENTAMENTO DE CONEXÃO COM 2 ACESSOS, EM PEAD LISO PARA REDE DE ÁGUA OU ESGOTO, DIÂMETRO DE 180 MM, JUNTA SOLDADA (NÃO INCLUI O FORNECIMENTO E EXECUÇÃO DE SOLDA). AF_12/2021</t>
  </si>
  <si>
    <t xml:space="preserve">ASSENTAMENTO DE CONEXÃO COM 2 ACESSOS, EM PEAD LISO PARA REDE DE ÁGUA OU ESGOTO, DIÂMETRO DE 20 MM, JUNTA SOLDADA (NÃO INCLUI O FORNECIMENTO E EXECUÇÃO DE SOLDA). AF_12/2021</t>
  </si>
  <si>
    <t xml:space="preserve">ASSENTAMENTO DE CONEXÃO COM 2 ACESSOS, EM PEAD LISO PARA REDE DE ÁGUA OU ESGOTO, DIÂMETRO DE 200 MM, JUNTA SOLDADA (NÃO INCLUI O FORNECIMENTO E EXECUÇÃO DE SOLDA). AF_12/2021</t>
  </si>
  <si>
    <t xml:space="preserve">ASSENTAMENTO DE CONEXÃO COM 2 ACESSOS, EM PEAD LISO PARA REDE DE ÁGUA OU ESGOTO, DIÂMETRO DE 225 MM, JUNTA SOLDADA (NÃO INCLUI O FORNECIMENTO E EXECUÇÃO DE SOLDA). AF_12/2021</t>
  </si>
  <si>
    <t xml:space="preserve">ASSENTAMENTO DE CONEXÃO COM 2 ACESSOS, EM PEAD LISO PARA REDE DE ÁGUA OU ESGOTO, DIÂMETRO DE 250 MM, JUNTA SOLDADA (NÃO INCLUI O FORNECIMENTO E EXECUÇÃO DE SOLDA). AF_12/2021</t>
  </si>
  <si>
    <t xml:space="preserve">ASSENTAMENTO DE CONEXÃO COM 2 ACESSOS, EM PEAD LISO PARA REDE DE ÁGUA OU ESGOTO, DIÂMETRO DE 280 MM, JUNTA SOLDADA (NÃO INCLUI O FORNECIMENTO E EXECUÇÃO DE SOLDA). AF_12/2021</t>
  </si>
  <si>
    <t xml:space="preserve">ASSENTAMENTO DE CONEXÃO COM 2 ACESSOS, EM PEAD LISO PARA REDE DE ÁGUA OU ESGOTO, DIÂMETRO DE 315 MM, JUNTA SOLDADA (NÃO INCLUI O FORNECIMENTO E EXECUÇÃO DE SOLDA). AF_12/2021</t>
  </si>
  <si>
    <t xml:space="preserve">ASSENTAMENTO DE CONEXÃO COM 2 ACESSOS, EM PEAD LISO PARA REDE DE ÁGUA OU ESGOTO, DIÂMETRO DE 32 MM, JUNTA SOLDADA (NÃO INCLUI O FORNECIMENTO E EXECUÇÃO DE SOLDA). AF_12/2021</t>
  </si>
  <si>
    <t xml:space="preserve">ASSENTAMENTO DE CONEXÃO COM 2 ACESSOS, EM PEAD LISO PARA REDE DE ÁGUA OU ESGOTO, DIÂMETRO DE 355 MM, JUNTA SOLDADA (NÃO INCLUI O FORNECIMENTO E EXECUÇÃO DE SOLDA). AF_12/2021</t>
  </si>
  <si>
    <t xml:space="preserve">ASSENTAMENTO DE CONEXÃO COM 2 ACESSOS, EM PEAD LISO PARA REDE DE ÁGUA OU ESGOTO, DIÂMETRO DE 400 MM, JUNTA SOLDADA (NÃO INCLUI O FORNECIMENTO E EXECUÇÃO DE SOLDA). AF_12/2021</t>
  </si>
  <si>
    <t xml:space="preserve">ASSENTAMENTO DE CONEXÃO COM 2 ACESSOS, EM PEAD LISO PARA REDE DE ÁGUA OU ESGOTO, DIÂMETRO DE 63 MM, JUNTA SOLDADA (NÃO INCLUI O FORNECIMENTO E EXECUÇÃO DE SOLDA). AF_12/2021</t>
  </si>
  <si>
    <t xml:space="preserve">ASSENTAMENTO DE CONEXÃO COM 2 ACESSOS, EM PEAD LISO PARA REDE DE ÁGUA OU ESGOTO, DIÂMETRO DE 90 MM, JUNTA SOLDADA (NÃO INCLUI O FORNECIMENTO E EXECUÇÃO DE SOLDA). AF_12/2021</t>
  </si>
  <si>
    <t xml:space="preserve">ASSENTAMENTO DE CONEXÃO COM 3 ACESSOS, EM PEAD LISO PARA REDE DE ÁGUA OU ESGOTO, DIÂMETRO DE 110 MM, JUNTA SOLDADA (NÃO INCLUI O FORNECIMENTO E EXECUÇÃO DE SOLDA). AF_12/2021</t>
  </si>
  <si>
    <t xml:space="preserve">ASSENTAMENTO DE CONEXÃO COM 3 ACESSOS, EM PEAD LISO PARA REDE DE ÁGUA OU ESGOTO, DIÂMETRO DE 160 MM, JUNTA SOLDADA (NÃO INCLUI O FORNECIMENTO E EXECUÇÃO DE SOLDA). AF_12/2021</t>
  </si>
  <si>
    <t xml:space="preserve">ASSENTAMENTO DE CONEXÃO COM 3 ACESSOS, EM PEAD LISO PARA REDE DE ÁGUA OU ESGOTO, DIÂMETRO DE 180 MM, JUNTA SOLDADA (NÃO INCLUI O FORNECIMENTO E EXECUÇÃO DE SOLDA). AF_12/2021</t>
  </si>
  <si>
    <t xml:space="preserve">ASSENTAMENTO DE CONEXÃO COM 3 ACESSOS, EM PEAD LISO PARA REDE DE ÁGUA OU ESGOTO, DIÂMETRO DE 20 MM, JUNTA SOLDADA (NÃO INCLUI O FORNECIMENTO E EXECUÇÃO DE SOLDA). AF_12/2021</t>
  </si>
  <si>
    <t xml:space="preserve">ASSENTAMENTO DE CONEXÃO COM 3 ACESSOS, EM PEAD LISO PARA REDE DE ÁGUA OU ESGOTO, DIÂMETRO DE 200 MM, JUNTA SOLDADA (NÃO INCLUI O FORNECIMENTO E EXECUÇÃO DE SOLDA). AF_12/2021</t>
  </si>
  <si>
    <t xml:space="preserve">ASSENTAMENTO DE CONEXÃO COM 3 ACESSOS, EM PEAD LISO PARA REDE DE ÁGUA OU ESGOTO, DIÂMETRO DE 225 MM, JUNTA SOLDADA (NÃO INCLUI O FORNECIMENTO E EXECUÇÃO DE SOLDA). AF_12/2021</t>
  </si>
  <si>
    <t xml:space="preserve">ASSENTAMENTO DE CONEXÃO COM 3 ACESSOS, EM PEAD LISO PARA REDE DE ÁGUA OU ESGOTO, DIÂMETRO DE 250 MM, JUNTA SOLDADA (NÃO INCLUI O FORNECIMENTO E EXECUÇÃO DE SOLDA). AF_12/2021</t>
  </si>
  <si>
    <t xml:space="preserve">ASSENTAMENTO DE CONEXÃO COM 3 ACESSOS, EM PEAD LISO PARA REDE DE ÁGUA OU ESGOTO, DIÂMETRO DE 280 MM, JUNTA SOLDADA (NÃO INCLUI O FORNECIMENTO E EXECUÇÃO DE SOLDA). AF_12/2021</t>
  </si>
  <si>
    <t xml:space="preserve">ASSENTAMENTO DE CONEXÃO COM 3 ACESSOS, EM PEAD LISO PARA REDE DE ÁGUA OU ESGOTO, DIÂMETRO DE 315 MM, JUNTA SOLDADA (NÃO INCLUI O FORNECIMENTO E EXECUÇÃO DE SOLDA). AF_12/2021</t>
  </si>
  <si>
    <t xml:space="preserve">ASSENTAMENTO DE CONEXÃO COM 3 ACESSOS, EM PEAD LISO PARA REDE DE ÁGUA OU ESGOTO, DIÂMETRO DE 32 MM, JUNTA SOLDADA (NÃO INCLUI O FORNECIMENTO E EXECUÇÃO DE SOLDA). AF_12/2021</t>
  </si>
  <si>
    <t xml:space="preserve">ASSENTAMENTO DE CONEXÃO COM 3 ACESSOS, EM PEAD LISO PARA REDE DE ÁGUA OU ESGOTO, DIÂMETRO DE 355 MM, JUNTA SOLDADA (NÃO INCLUI O FORNECIMENTO E EXECUÇÃO DE SOLDA). AF_12/2021</t>
  </si>
  <si>
    <t xml:space="preserve">ASSENTAMENTO DE CONEXÃO COM 3 ACESSOS, EM PEAD LISO PARA REDE DE ÁGUA OU ESGOTO, DIÂMETRO DE 400 MM, JUNTA SOLDADA (NÃO INCLUI O FORNECIMENTO E EXECUÇÃO DE SOLDA). AF_12/2021</t>
  </si>
  <si>
    <t xml:space="preserve">ASSENTAMENTO DE CONEXÃO COM 3 ACESSOS, EM PEAD LISO PARA REDE DE ÁGUA OU ESGOTO, DIÂMETRO DE 63 MM, JUNTA SOLDADA (NÃO INCLUI O FORNECIMENTO E EXECUÇÃO DE SOLDA). AF_12/2021</t>
  </si>
  <si>
    <t xml:space="preserve">ASSENTAMENTO DE CONEXÃO COM 3 ACESSOS, EM PEAD LISO PARA REDE DE ÁGUA OU ESGOTO, DIÂMETRO DE 90 MM, JUNTA SOLDADA (NÃO INCLUI O FORNECIMENTO E EXECUÇÃO DE SOLDA). AF_12/2021</t>
  </si>
  <si>
    <t xml:space="preserve">COTOVELO 45 GRAUS, EM PEAD LISO PARA REDE DE ÁGUA OU ESGOTO, DIÂMETRO DE 200 MM, JUNTA SOLDADA POR ELETROFUSÃO (NÃO INCLUI A EXECUÇÃO DE SOLDA). AF_12/2021</t>
  </si>
  <si>
    <t xml:space="preserve">COTOVELO 45 GRAUS, EM PEAD LISO PARA REDE DE ÁGUA OU ESGOTO, DIÂMETRO DE 32 MM, JUNTA SOLDADA POR ELETROFUSÃO (NÃO INCLUI A EXECUÇÃO DE SOLDA). AF_12/2021</t>
  </si>
  <si>
    <t xml:space="preserve">COTOVELO 45 GRAUS, EM PEAD LISO PARA REDE DE ÁGUA OU ESGOTO, DIÂMETRO DE 63 MM, JUNTA SOLDADA POR ELETROFUSÃO (NÃO INCLUI A EXECUÇÃO DE SOLDA). AF_12/2021</t>
  </si>
  <si>
    <t xml:space="preserve">COTOVELO 90 GRAUS, EM PEAD LISO PARA REDE DE ÁGUA OU ESGOTO, DIÂMETRO DE 20 MM, JUNTA SOLDADA POR ELETROFUSÃO (NÃO INCLUI A EXECUÇÃO DE SOLDA). AF_12/2021</t>
  </si>
  <si>
    <t xml:space="preserve">COTOVELO 90 GRAUS, EM PEAD LISO PARA REDE DE ÁGUA OU ESGOTO, DIÂMETRO DE 32 MM, JUNTA SOLDADA POR ELETROFUSÃO (NÃO INCLUI A EXECUÇÃO DE SOLDA). AF_12/2021</t>
  </si>
  <si>
    <t xml:space="preserve">COTOVELO 90 GRAUS, EM PEAD LISO PARA REDE DE ÁGUA OU ESGOTO, DIÂMETRO DE 63 MM, JUNTA SOLDADA POR ELETROFUSÃO (NÃO INCLUI A EXECUÇÃO DE SOLDA). AF_12/2021</t>
  </si>
  <si>
    <t xml:space="preserve">COTOVELO 90 GRAUS, POLIETILENO DE ALTA DENSIDADE (PEAD) PARA REDE DE ÁGUA OU ESGOTO, DIÂMETRO DE 200 MM, JUNTA SOLDADA POR ELETROFUSÃO (NÃO INCLUI A EXECUÇÃO DE SOLDA). AF_12/2021</t>
  </si>
  <si>
    <t xml:space="preserve">LUVA, EM PEAD LISO PARA REDE DE ÁGUA OU ESGOTO, DIÂMETRO DE 20 MM, JUNTA SOLDADA POR ELETROFUSÃO (NÃO INCLUI A EXECUÇÃO DE SOLDA). AF_12/2021</t>
  </si>
  <si>
    <t xml:space="preserve">LUVA, EM PEAD LISO PARA REDE DE ÁGUA OU ESGOTO, DIÂMETRO DE 200 MM, JUNTA SOLDADA POR ELETROFUSÃO (NÃO INCLUI A EXECUÇÃO DE SOLDA). AF_12/2021</t>
  </si>
  <si>
    <t xml:space="preserve">LUVA, EM PEAD LISO PARA REDE DE ÁGUA OU ESGOTO, DIÂMETRO DE 32 MM, JUNTA SOLDADA POR ELETROFUSÃO (NÃO INCLUI A EXECUÇÃO DE SOLDA). AF_12/2021</t>
  </si>
  <si>
    <t xml:space="preserve">LUVA, EM PEAD LISO PARA REDE DE ÁGUA OU ESGOTO, DIÂMETRO DE 400 MM, JUNTA SOLDADA POR ELETROFUSÃO (NÃO INCLUI A EXECUÇÃO DE SOLDA). AF_12/2021</t>
  </si>
  <si>
    <t xml:space="preserve">LUVA, EM PEAD LISO PARA REDE DE ÁGUA OU ESGOTO, DIÂMETRO DE 63 MM, JUNTA SOLDADA POR ELETROFUSÃO (NÃO INCLUI A EXECUÇÃO DE SOLDA). AF_12/2021</t>
  </si>
  <si>
    <t xml:space="preserve">TUBO PEAD LISO PARA REDE DE ÁGUA OU ESGOTO, DIÂMETRO DE 1000 MM, JUNTA SOLDADA (NÃO INCLUI A EXECUÇÃO DE SOLDA) - FORNECIMENTO E ASSENTAMENTO. AF_12/2021</t>
  </si>
  <si>
    <t xml:space="preserve">TUBO PEAD LISO PARA REDE DE ÁGUA OU ESGOTO, DIÂMETRO DE 110 MM, JUNTA SOLDADA (NÃO INCLUI A EXECUÇÃO DE SOLDA) - FORNECIMENTO E ASSENTAMENTO. AF_12/2021</t>
  </si>
  <si>
    <t xml:space="preserve">TUBO PEAD LISO PARA REDE DE ÁGUA OU ESGOTO, DIÂMETRO DE 160 MM, JUNTA SOLDADA (NÃO INCLUI A EXECUÇÃO DE SOLDA) - FORNECIMENTO E ASSENTAMENTO. AF_12/2021</t>
  </si>
  <si>
    <t xml:space="preserve">TUBO PEAD LISO PARA REDE DE ÁGUA OU ESGOTO, DIÂMETRO DE 20 MM, JUNTA SOLDADA (NÃO INCLUI A EXECUÇÃO DE SOLDA) - FORNECIMENTO E ASSENTAMENTO. AF_12/2021</t>
  </si>
  <si>
    <t xml:space="preserve">TUBO PEAD LISO PARA REDE DE ÁGUA OU ESGOTO, DIÂMETRO DE 200 MM, JUNTA SOLDADA (NÃO INCLUI A EXECUÇÃO DE SOLDA) - FORNECIMENTO E ASSENTAMENTO. AF_12/2021</t>
  </si>
  <si>
    <t xml:space="preserve">TUBO PEAD LISO PARA REDE DE ÁGUA OU ESGOTO, DIÂMETRO DE 315 MM, JUNTA SOLDADA (NÃO INCLUI A EXECUÇÃO DE SOLDA) - FORNECIMENTO E ASSENTAMENTO. AF_12/2021</t>
  </si>
  <si>
    <t xml:space="preserve">TUBO PEAD LISO PARA REDE DE ÁGUA OU ESGOTO, DIÂMETRO DE 32 MM, JUNTA SOLDADA (NÃO INCLUI A EXECUÇÃO DE SOLDA) - FORNECIMENTO E ASSENTAMENTO. AF_12/2021</t>
  </si>
  <si>
    <t xml:space="preserve">TUBO PEAD LISO PARA REDE DE ÁGUA OU ESGOTO, DIÂMETRO DE 400 MM, JUNTA SOLDADA (NÃO INCLUI A EXECUÇÃO DE SOLDA) - FORNECIMENTO E ASSENTAMENTO. AF_12/2021</t>
  </si>
  <si>
    <t xml:space="preserve">TUBO PEAD LISO PARA REDE DE ÁGUA OU ESGOTO, DIÂMETRO DE 500 MM, JUNTA SOLDADA (NÃO INCLUI A EXECUÇÃO DE SOLDA) - FORNECIMENTO E ASSENTAMENTO. AF_12/2021</t>
  </si>
  <si>
    <t xml:space="preserve">TUBO PEAD LISO PARA REDE DE ÁGUA OU ESGOTO, DIÂMETRO DE 630 MM, JUNTA SOLDADA (NÃO INCLUI A EXECUÇÃO DE SOLDA) - FORNECIMENTO E ASSENTAMENTO. AF_12/2021</t>
  </si>
  <si>
    <t xml:space="preserve">TUBO PEAD LISO PARA REDE DE ÁGUA OU ESGOTO, DIÂMETRO DE 800 MM, JUNTA SOLDADA (NÃO INCLUI A EXECUÇÃO DE SOLDA) - FORNECIMENTO E ASSENTAMENTO. AF_12/2021</t>
  </si>
  <si>
    <t xml:space="preserve">TUBO PEAD LISO PARA REDE DE ÁGUA OU ESGOTO, DIÂMETRO DE 900 MM, JUNTA SOLDADA (NÃO INCLUI A EXECUÇÃO DE SOLDA) - FORNECIMENTO E ASSENTAMENTO. AF_12/2021</t>
  </si>
  <si>
    <t xml:space="preserve">TÊ DE SERVIÇO, EM PEAD LISO PARA REDE DE ÁGUA OU ESGOTO, DIÂMETRO DE 200 X 20 MM, JUNTA SOLDADA POR ELETROFUSÃO (NÃO INCLUI A EXECUÇÃO DE SOLDA). AF_12/2021</t>
  </si>
  <si>
    <t xml:space="preserve">TÊ DE SERVIÇO, EM PEAD LISO PARA REDE DE ÁGUA OU ESGOTO, DIÂMETRO DE 200 X 32 MM, JUNTA SOLDADA POR ELETROFUSÃO (NÃO INCLUI A EXECUÇÃO DE SOLDA). AF_12/2021</t>
  </si>
  <si>
    <t xml:space="preserve">TÊ DE SERVIÇO, EM PEAD LISO PARA REDE DE ÁGUA OU ESGOTO, DIÂMETRO DE 200 X 63 MM, JUNTA SOLDADA POR ELETROFUSÃO (NÃO INCLUI A EXECUÇÃO DE SOLDA). AF_12/2021</t>
  </si>
  <si>
    <t xml:space="preserve">TÊ DE SERVIÇO, EM PEAD LISO PARA REDE DE ÁGUA OU ESGOTO, DIÂMETRO DE 63 X 20 MM, JUNTA SOLDADA POR ELETROFUSÃO (NÃO INCLUI A EXECUÇÃO DE SOLDA). AF_12/2021</t>
  </si>
  <si>
    <t xml:space="preserve">TÊ DE SERVIÇO, EM PEAD LISO PARA REDE DE ÁGUA OU ESGOTO, DIÂMETRO DE 63 X 32 MM, JUNTA SOLDADA POR ELETROFUSÃO (NÃO INCLUI A EXECUÇÃO DE SOLDA). AF_12/2021</t>
  </si>
  <si>
    <t xml:space="preserve">TÊ DE SERVIÇO, EM PEAD LISO PARA REDE DE ÁGUA OU ESGOTO, DIÂMETRO DE 63 X 63 MM, JUNTA SOLDADA POR ELETROFUSÃO (NÃO INCLUI A EXECUÇÃO DE SOLDA). AF_12/2021</t>
  </si>
  <si>
    <t xml:space="preserve">REMOÇÃO DE ENTULHO CLASSE A (ALVENARIA, CONCRETO, ARGAMASSAS E CERÂMICOS) POR DUTO DE ENTULHO E ACONDICIONAMENTO FINAL EM CAÇAMBA ESTACIONÁRIA. EXCLUSO FRETE. AF_09/2025</t>
  </si>
  <si>
    <t xml:space="preserve">REMOÇÃO DE ENTULHO CLASSE B (BALDES VAZIOS NÃO CONTAMINADOS DE 29 LITROS) TRANSPORTADAS POR CREMALHEIRA. ACONDICIONAMENTO FINAL EM BAIAS. EXCLUSO FRETE. AF_09/2025</t>
  </si>
  <si>
    <t xml:space="preserve">REMOÇÃO DE ENTULHO CLASSE B (FRAGMENTOS DE MADEIRA) TRANSPORTADOS POR CREMALHEIRA. ACONDICIONAMENTO FINAL CAÇAMBA ESTACIONÁRIA. EXCLUSO FRETE. AF_09/2025</t>
  </si>
  <si>
    <t xml:space="preserve">REMOÇÃO DE ENTULHO CLASSE B (FRAGMENTOS DE MADEIRA) TRANSPORTADOS POR GRUA. ACONDICIONAMENTO FINAL CAÇAMBA ESTACIONÁRIA. EXCLUSO FRETE. AF_09/2025</t>
  </si>
  <si>
    <t xml:space="preserve">REMOÇÃO DE ENTULHO CLASSE B (FRAGMENTOS E RESÍDUOS DE GESSO) TRANSPORTADOS POR CREMALHEIRA. ACONDICIONAMENTO FINAL CAÇAMBA ESTACIONÁRIA. EXCLUSO FRETE. AF_09/2025</t>
  </si>
  <si>
    <t xml:space="preserve">REMOÇÃO DE ENTULHO CLASSE B (LATAS OU BALDES VAZIOS NÃO CONTAMINADOS DE 18 LITROS) TRANSPORTADAS POR CREMALHEIRA. ACONDICIONAMENTO FINAL EM BAIAS. EXCLUSO FRETE. AF_09/2025</t>
  </si>
  <si>
    <t xml:space="preserve">REMOÇÃO DE ENTULHO CLASSE B (PEÇAS MAIORES DE GESSO ACARTONADO) TRANSPORTADOS POR CREMALHEIRA. ACONDICIONAMENTO FINAL CAÇAMBA ESTACIONÁRIA. EXCLUSO FRETE. AF_09/2025</t>
  </si>
  <si>
    <t xml:space="preserve">REMOÇÃO DE ENTULHO CLASSE B (PEÇAS MAIORES DE MADEIRA) TRANSPORTADOS POR CREMALHEIRA. ACONDICIONAMENTO FINAL EM CAIXA ROLL ON/ ROLL OFF. EXCLUSO FRETE. AF_09/2025</t>
  </si>
  <si>
    <t xml:space="preserve">REMOÇÃO DE ENTULHO CLASSE B (PEÇAS MAIORES DE MADEIRA) TRANSPORTADOS POR GRUA. ACONDICIONAMENTO FINAL EM CAIXA ROLL ON/ ROLL OFF. EXCLUSO FRETE. AF_09/2025</t>
  </si>
  <si>
    <t xml:space="preserve">REMOÇÃO DE ENTULHO CLASSE B (PLASTICO/ PAPEL/ METAL) ARMAZENADO INICIALMENTE EM BOMBONAS E ACONDICIONAMENTO FINAL EM ABRIGOS COBERTOS. EXCLUSO FRETE. AF_09/2025</t>
  </si>
  <si>
    <t xml:space="preserve">RESERVATÓRIO DE CONCRETO PRÉ-FABRICADO, DIÂMETRO IGUAL A 2,5 M E ALTURA TOTAL MENOR OU IGUAL A 30,5 M - SOMENTE INSTALAÇÃO, SEM FORNECIMENTO. AF_12/2025</t>
  </si>
  <si>
    <t xml:space="preserve">RESERVATÓRIO DE CONCRETO PRÉ-FABRICADO, DIÂMETRO IGUAL A 3,0 M E ALTURA TOTAL MENOR OU IGUAL A 30,5 M - SOMENTE INSTALAÇÃO, SEM FORNECIMENTO. AF_12/2025</t>
  </si>
  <si>
    <t xml:space="preserve">REVESTIMENTO CERÂMICO PARA PAREDES EXTERNAS EM PASTILHAS DE PORCELANA 2,5 X 2,5 CM (PLACAS DE 30 X 30 CM), ALINHADAS A PRUMO, APLICADO EM SUPERFÍCIES INTERNAS DE SACADA. AF_02/2023</t>
  </si>
  <si>
    <t xml:space="preserve">REVESTIMENTO CERÂMICO PARA PAREDES EXTERNAS EM PASTILHAS DE PORCELANA 2,5 X 2,5 CM (PLACAS DE 30 X 30 CM), ALINHADAS A PRUMO. AF_02/2023</t>
  </si>
  <si>
    <t xml:space="preserve">REVESTIMENTO CERÂMICO PARA PAREDES EXTERNAS EM PASTILHAS DE PORCELANA 5 X 5 CM (PLACAS DE 30 X 30 CM), ALINHADAS A PRUMO, APLICADO EM SUPERFÍCIES INTERNAS DE SACADA. AF_02/2023</t>
  </si>
  <si>
    <t xml:space="preserve">REVESTIMENTO CERÂMICO PARA PAREDES EXTERNAS EM PASTILHAS DE PORCELANA 5 X 5 CM (PLACAS DE 30 X 30 CM), ALINHADAS A PRUMO. AF_02/2023</t>
  </si>
  <si>
    <t xml:space="preserve">REVESTIMENTO CERÂMICO PARA PAREDES EXTERNAS, COM PLACAS TIPO GRÊS OU SEMIGRÊS, FORMATO MENOR OU IGUAL A 200 CM2, ALINHADAS A PRUMO, APLICADO EM SUPERFÍCIES INTERNAS DE SACADA. AF_02/2023</t>
  </si>
  <si>
    <t xml:space="preserve">REVESTIMENTO CERÂMICO PARA PAREDES EXTERNAS, COM PLACAS TIPO GRÊS OU SEMIGRÊS, FORMATO MENOR OU IGUAL A 200 CM2, ALINHADAS A PRUMO. AF_02/2023</t>
  </si>
  <si>
    <t xml:space="preserve">REVESTIMENTO CERÂMICO PARA PAREDES EXTERNAS, COM PLACAS TIPO GRÊS OU SEMIGRÊS, FORMATO MENOR OU IGUAL A 200 CM2, DISPOSTAS EM AMARRAÇÃO, APLICADO EM SUPERFÍCIES INTERNAS DE SACADA. AF_02/2023</t>
  </si>
  <si>
    <t xml:space="preserve">REVESTIMENTO CERÂMICO PARA PAREDES EXTERNAS, COM PLACAS TIPO GRÊS OU SEMIGRÊS, FORMATO MENOR OU IGUAL A 200 CM2, DISPOSTAS EM AMARRAÇÃO. AF_02/2023</t>
  </si>
  <si>
    <t xml:space="preserve">REVESTIMENTO CERÂMICO PARA PAREDES INTERNAS COM PLACAS TIPO ESMALTADA DE DIMENSÕES 20X20 CM APLICADAS A MEIA ALTURA DAS PAREDES. AF_02/2023_PE</t>
  </si>
  <si>
    <t xml:space="preserve">REVESTIMENTO CERÂMICO PARA PAREDES INTERNAS COM PLACAS TIPO ESMALTADA DE DIMENSÕES 20X20 CM APLICADAS EM DIAGONAL, A MEIA ALTURA DAS PAREDES. AF_02/2023_PE</t>
  </si>
  <si>
    <t xml:space="preserve">REVESTIMENTO CERÂMICO PARA PAREDES INTERNAS COM PLACAS TIPO ESMALTADA DE DIMENSÕES 20X20 CM APLICADAS EM DIAGONAL, NA ALTURA INTEIRA DAS PAREDES. AF_02/2023_PE</t>
  </si>
  <si>
    <t xml:space="preserve">REVESTIMENTO CERÂMICO PARA PAREDES INTERNAS COM PLACAS TIPO ESMALTADA DE DIMENSÕES 20X20 CM APLICADAS NA ALTURA INTEIRA DAS PAREDES. AF_02/2023_PE</t>
  </si>
  <si>
    <t xml:space="preserve">REVESTIMENTO CERÂMICO PARA PAREDES INTERNAS COM PLACAS TIPO ESMALTADA DE DIMENSÕES 25X35 CM APLICADAS A MEIA ALTURA DAS PAREDES. AF_02/2023_PE</t>
  </si>
  <si>
    <t xml:space="preserve">REVESTIMENTO CERÂMICO PARA PAREDES INTERNAS COM PLACAS TIPO ESMALTADA DE DIMENSÕES 25X35 CM APLICADAS NA ALTURA INTEIRA DAS PAREDES. AF_02/2023_PE</t>
  </si>
  <si>
    <t xml:space="preserve">REVESTIMENTO CERÂMICO PARA PAREDES INTERNAS COM PLACAS TIPO ESMALTADA DE DIMENSÕES 33X45 CM APLICADAS A MEIA ALTURA DAS PAREDES. AF_02/2023_PE</t>
  </si>
  <si>
    <t xml:space="preserve">REVESTIMENTO CERÂMICO PARA PAREDES INTERNAS COM PLACAS TIPO ESMALTADA DE DIMENSÕES 33X45 CM APLICADAS NA ALTURA INTEIRA DAS PAREDES. AF_02/2023_PE</t>
  </si>
  <si>
    <t xml:space="preserve">REVESTIMENTO CERÂMICO PARA PAREDES INTERNAS COM PLACAS TIPO ESMALTADA DE DIMENSÕES 60X60 CM APLICADAS A MEIA ALTURA DAS PAREDES. AF_02/2023_PE</t>
  </si>
  <si>
    <t xml:space="preserve">REVESTIMENTO CERÂMICO PARA PAREDES INTERNAS COM PLACAS TIPO ESMALTADA DE DIMENSÕES 60X60 CM APLICADAS NA ALTURA INTEIRA DAS PAREDES. AF_02/2023_PE</t>
  </si>
  <si>
    <t xml:space="preserve">REVESTIMENTO CERÂMICO PARA PAREDES INTERNAS COM PLACAS TIPO PASTILHA DE DIMENSÕES 2,5 X 2,5 CM (PLACAS DE 30 X 30 CM) CM APLICADAS A MEIA ALTURA DAS PAREDES. AF_02/2023</t>
  </si>
  <si>
    <t xml:space="preserve">REVESTIMENTO CERÂMICO PARA PAREDES INTERNAS COM PLACAS TIPO PASTILHA DE DIMENSÕES 2,5 X 2,5 CM (PLACAS DE 30 X 30 CM) CM APLICADAS NA ALTURA INTEIRA DAS PAREDES. AF_02/2023</t>
  </si>
  <si>
    <t xml:space="preserve">REVESTIMENTO CERÂMICO PARA PAREDES INTERNAS COM PLACAS TIPO PASTILHA DE DIMENSÕES 5 X 5 CM (PLACAS DE 30 X 30 CM) CM APLICADAS A MEIA ALTURA DAS PAREDES. AF_02/2023</t>
  </si>
  <si>
    <t xml:space="preserve">REVESTIMENTO CERÂMICO PARA PAREDES INTERNAS COM PLACAS TIPO PASTILHA DE DIMENSÕES 5 X 5 CM (PLACAS DE 30 X 30 CM) CM APLICADAS NA ALTURA INTEIRA DAS PAREDES. AF_02/2023</t>
  </si>
  <si>
    <t xml:space="preserve">REVESTIMENTO CERÂMICO PARA PISO COM PLACAS TIPO ESMALTADA DE DIMENSÕES 35X35 CM APLICADA EM AMBIENTES DE ÁREA ENTRE 5 M2 E 10 M2. AF_02/2023_PE</t>
  </si>
  <si>
    <t xml:space="preserve">REVESTIMENTO CERÂMICO PARA PISO COM PLACAS TIPO ESMALTADA DE DIMENSÕES 35X35 CM APLICADA EM AMBIENTES DE ÁREA MAIOR QUE 10 M2. AF_02/2023_PE</t>
  </si>
  <si>
    <t xml:space="preserve">REVESTIMENTO CERÂMICO PARA PISO COM PLACAS TIPO ESMALTADA DE DIMENSÕES 35X35 CM APLICADA EM AMBIENTES DE ÁREA MENOR QUE 5 M2. AF_02/2023_PE</t>
  </si>
  <si>
    <t xml:space="preserve">REVESTIMENTO CERÂMICO PARA PISO COM PLACAS TIPO ESMALTADA DE DIMENSÕES 35X35 CM APLICADA EM DIAGONAL EM AMBIENTES DE ÁREA ENTRE 5 M² E 10 M². AF_02/2023_PE</t>
  </si>
  <si>
    <t xml:space="preserve">REVESTIMENTO CERÂMICO PARA PISO COM PLACAS TIPO ESMALTADA DE DIMENSÕES 35X35 CM APLICADA EM DIAGONAL EM AMBIENTES DE ÁREA MAIOR QUE 10 M². AF_02/2023_PE</t>
  </si>
  <si>
    <t xml:space="preserve">REVESTIMENTO CERÂMICO PARA PISO COM PLACAS TIPO ESMALTADA DE DIMENSÕES 35X35 CM APLICADA EM DIAGONAL EM AMBIENTES DE ÁREA MENOR QUE 5 M². AF_02/2023_PE</t>
  </si>
  <si>
    <t xml:space="preserve">REVESTIMENTO CERÂMICO PARA PISO COM PLACAS TIPO ESMALTADA DE DIMENSÕES 45X45 CM APLICADA EM AMBIENTES DE ÁREA ENTRE 5 M2 E 10 M2. AF_02/2023_PE</t>
  </si>
  <si>
    <t xml:space="preserve">REVESTIMENTO CERÂMICO PARA PISO COM PLACAS TIPO ESMALTADA DE DIMENSÕES 45X45 CM APLICADA EM AMBIENTES DE ÁREA MAIOR QUE 10 M2. AF_02/2023_PE</t>
  </si>
  <si>
    <t xml:space="preserve">REVESTIMENTO CERÂMICO PARA PISO COM PLACAS TIPO ESMALTADA DE DIMENSÕES 45X45 CM APLICADA EM AMBIENTES DE ÁREA MENOR QUE 5 M2. AF_02/2023_PE</t>
  </si>
  <si>
    <t xml:space="preserve">REVESTIMENTO CERÂMICO PARA PISO COM PLACAS TIPO ESMALTADA DE DIMENSÕES 45X45 CM APLICADA EM DIAGONAL EM AMBIENTES DE ÁREA ENTRE 5 M² E 10 M². AF_02/2023_PE</t>
  </si>
  <si>
    <t xml:space="preserve">REVESTIMENTO CERÂMICO PARA PISO COM PLACAS TIPO ESMALTADA DE DIMENSÕES 45X45 CM APLICADA EM DIAGONAL EM AMBIENTES DE ÁREA MAIOR QUE 10 M². AF_02/2023_PE</t>
  </si>
  <si>
    <t xml:space="preserve">REVESTIMENTO CERÂMICO PARA PISO COM PLACAS TIPO ESMALTADA DE DIMENSÕES 45X45 CM APLICADA EM DIAGONAL EM AMBIENTES DE ÁREA MENOR QUE 5 M². AF_02/2023_PE</t>
  </si>
  <si>
    <t xml:space="preserve">REVESTIMENTO CERÂMICO PARA PISO COM PLACAS TIPO ESMALTADA DE DIMENSÕES 60X60 CM APLICADA EM AMBIENTES DE ÁREA ENTRE 5 M2 E 10 M2. AF_02/2023_PE</t>
  </si>
  <si>
    <t xml:space="preserve">REVESTIMENTO CERÂMICO PARA PISO COM PLACAS TIPO ESMALTADA DE DIMENSÕES 60X60 CM APLICADA EM AMBIENTES DE ÁREA MAIOR QUE 10 M2. AF_02/2023_PE</t>
  </si>
  <si>
    <t xml:space="preserve">REVESTIMENTO CERÂMICO PARA PISO COM PLACAS TIPO ESMALTADA DE DIMENSÕES 60X60 CM APLICADA EM AMBIENTES DE ÁREA MENOR QUE 5 M2. AF_02/2023_PE</t>
  </si>
  <si>
    <t xml:space="preserve">REVESTIMENTO CERÂMICO PARA PISO COM PLACAS TIPO ESMALTADA DE DIMENSÕES 80X80 CM APLICADA EM AMBIENTES DE ÁREA ENTRE 5 M² E 10 M². AF_02/2023_PE</t>
  </si>
  <si>
    <t xml:space="preserve">REVESTIMENTO CERÂMICO PARA PISO COM PLACAS TIPO ESMALTADA DE DIMENSÕES 80X80 CM APLICADA EM AMBIENTES DE ÁREA MAIOR QUE 10 M². AF_02/2023_PE</t>
  </si>
  <si>
    <t xml:space="preserve">REVESTIMENTO CERÂMICO PARA PISO COM PLACAS TIPO ESMALTADA DE DIMENSÕES 80X80 CM APLICADA EM AMBIENTES DE ÁREA MENOR QUE 5 M². AF_02/2023_PE</t>
  </si>
  <si>
    <t xml:space="preserve">REVESTIMENTO CERÂMICO PARA PISO COM PLACAS TIPO PORCELANATO DE DIMENSÕES 60X60 CM APLICADA EM AMBIENTES DE ÁREA ENTRE 5 M² E 10 M². AF_02/2023_PE</t>
  </si>
  <si>
    <t xml:space="preserve">REVESTIMENTO CERÂMICO PARA PISO COM PLACAS TIPO PORCELANATO DE DIMENSÕES 60X60 CM APLICADA EM AMBIENTES DE ÁREA MAIOR QUE 10 M². AF_02/2023_PE</t>
  </si>
  <si>
    <t xml:space="preserve">REVESTIMENTO CERÂMICO PARA PISO COM PLACAS TIPO PORCELANATO DE DIMENSÕES 60X60 CM APLICADA EM AMBIENTES DE ÁREA MENOR QUE 5 M². AF_02/2023_PE</t>
  </si>
  <si>
    <t xml:space="preserve">REVESTIMENTO CERÂMICO PARA PISO COM PLACAS TIPO PORCELANATO DE DIMENSÕES 80X80 CM APLICADA EM AMBIENTES DE ÁREA ENTRE 5 M² E 10 M². AF_02/2023_PE</t>
  </si>
  <si>
    <t xml:space="preserve">REVESTIMENTO CERÂMICO PARA PISO COM PLACAS TIPO PORCELANATO DE DIMENSÕES 80X80 CM APLICADA EM AMBIENTES DE ÁREA MAIOR QUE 10 M². AF_02/2023_PE</t>
  </si>
  <si>
    <t xml:space="preserve">REVESTIMENTO CERÂMICO PARA PISO COM PLACAS TIPO PORCELANATO DE DIMENSÕES 80X80 CM APLICADA EM AMBIENTES DE ÁREA MENOR QUE 5 M². AF_02/2023_PE</t>
  </si>
  <si>
    <t xml:space="preserve">RODAPÉ CERÂMICO DE 7CM DE ALTURA COM PLACAS TIPO ESMALTADA DE DIMENSÕES 35X35CM. AF_02/2023</t>
  </si>
  <si>
    <t xml:space="preserve">RODAPÉ CERÂMICO DE 7CM DE ALTURA COM PLACAS TIPO ESMALTADA DE DIMENSÕES 45X45CM. AF_02/2023</t>
  </si>
  <si>
    <t xml:space="preserve">RODAPÉ CERÂMICO DE 7CM DE ALTURA COM PLACAS TIPO ESMALTADA DE DIMENSÕES 60X60CM. AF_02/2023</t>
  </si>
  <si>
    <t xml:space="preserve">RODAPÉ CERÂMICO DE 7CM DE ALTURA COM PLACAS TIPO ESMALTADA DE DIMENSÕES 80X80CM. AF_02/2023</t>
  </si>
  <si>
    <t xml:space="preserve">FORNECIMENTO E INSTALAÇÃO DE PLACA DE OBRA COM CHAPA GALVANIZADA E ESTRUTURA DE MADEIRA. AF_03/2022_PS</t>
  </si>
  <si>
    <t xml:space="preserve">FORNECIMENTO E INSTALAÇÃO DE SUPORTE DE MADEIRA PARA PLACAS DE SINALIZAÇÃO EM CONCRETO, COM H= DE 2,5 M E SEÇÃO DE 7,5 X 7,5 CM. AF_03/2022</t>
  </si>
  <si>
    <t xml:space="preserve">FORNECIMENTO E INSTALAÇÃO DE SUPORTE DE MADEIRA PARA PLACAS DE SINALIZAÇÃO, EM BASE DE CONCRETO, COM H= DE 2,0 M E SEÇÃO DE 7,5 X 7,5 CM. AF_03/2022</t>
  </si>
  <si>
    <t xml:space="preserve">FORNECIMENTO E INSTALAÇÃO DE SUPORTE DE MADEIRA PARA PLACAS DE SINALIZAÇÃO, EM SOLO, COM H= DE 2,0 M E SEÇÃO DE 7,5 X 7,5 CM. AF_03/2022</t>
  </si>
  <si>
    <t xml:space="preserve">FORNECIMENTO E INSTALAÇÃO DE SUPORTE DE MADEIRA PARA PLACAS DE SINALIZAÇÃO, EM SOLO, COM H= DE 2,5 M E SEÇÃO DE 7,5 X 7,5 CM. AF_03/2022</t>
  </si>
  <si>
    <t xml:space="preserve">BASE METÁLICA PARA MASTRO 1 ½" PARA SPDA - FORNECIMENTO E INSTALAÇÃO. AF_08/2023</t>
  </si>
  <si>
    <t xml:space="preserve">CAPTOR TIPO FRANKLIN PARA SPDA - FORNECIMENTO E INSTALAÇÃO. AF_08/2023</t>
  </si>
  <si>
    <t xml:space="preserve">CONECTOR GRAMPO METÁLICO TIPO OLHAL, PARA SPDA, PARA HASTE DE ATERRAMENTO DE 3/4'' E CABOS DE 10 A 50 MM2 - FORNECIMENTO E INSTALAÇÃO. AF_08/2023</t>
  </si>
  <si>
    <t xml:space="preserve">CONECTOR GRAMPO METÁLICO TIPO OLHAL, PARA SPDA, PARA HASTE DE ATERRAMENTO DE 5/8'' E CABOS DE 10 A 50 MM2 - FORNECIMENTO E INSTALAÇÃO. AF_08/2023</t>
  </si>
  <si>
    <t xml:space="preserve">CONECTOR GRAMPO PARALELO METÁLICO, PARA SPDA, PARA CABOS DE 6 A 50 MM2 - FORNECIMENTO E INSTALAÇÃO. AF_08/2023</t>
  </si>
  <si>
    <t xml:space="preserve">CONECTOR SPLIT-BOLT, PARA SPDA, PARA CABOS ATÉ 35 MM2 - FORNECIMENTO E INSTALAÇÃO. AF_08/2023</t>
  </si>
  <si>
    <t xml:space="preserve">CONECTOR SPLIT-BOLT, PARA SPDA, PARA CABOS ATÉ 50 MM2 - FORNECIMENTO E INSTALAÇÃO. AF_08/2023</t>
  </si>
  <si>
    <t xml:space="preserve">CONECTOR SPLIT-BOLT, PARA SPDA, PARA CABOS ATÉ 70 MM2 - FORNECIMENTO E INSTALAÇÃO. AF_08/2023</t>
  </si>
  <si>
    <t xml:space="preserve">CONECTOR SPLIT-BOLT, PARA SPDA, PARA CABOS ATÉ 95 MM2 - FORNECIMENTO E INSTALAÇÃO. AF_08/2023</t>
  </si>
  <si>
    <t xml:space="preserve">CORDOALHA DE COBRE NU 35 MM², NÃO ENTERRADA, COM ISOLADOR - FORNECIMENTO E INSTALAÇÃO. AF_08/2023</t>
  </si>
  <si>
    <t xml:space="preserve">CORDOALHA DE COBRE NU 50 MM², ENTERRADA - FORNECIMENTO E INSTALAÇÃO. AF_08/2023</t>
  </si>
  <si>
    <t xml:space="preserve">CORDOALHA DE COBRE NU 50 MM², NÃO ENTERRADA, COM ISOLADOR - FORNECIMENTO E INSTALAÇÃO. AF_08/2023</t>
  </si>
  <si>
    <t xml:space="preserve">CORDOALHA DE COBRE NU 70 MM², ENTERRADA - FORNECIMENTO E INSTALAÇÃO. AF_08/2023</t>
  </si>
  <si>
    <t xml:space="preserve">CORDOALHA DE COBRE NU 70 MM², NÃO ENTERRADA, COM ISOLADOR - FORNECIMENTO E INSTALAÇÃO. AF_08/2023</t>
  </si>
  <si>
    <t xml:space="preserve">CORDOALHA DE COBRE NU 95 MM², ENTERRADA - FORNECIMENTO E INSTALAÇÃO. AF_08/2023</t>
  </si>
  <si>
    <t xml:space="preserve">CORDOALHA DE COBRE NU 95 MM², NÃO ENTERRADA, COM ISOLADOR - FORNECIMENTO E INSTALAÇÃO. AF_08/2023</t>
  </si>
  <si>
    <t xml:space="preserve">ELETRODUTO PVC RÍGIDO, DIÂMETRO 40MM, COM 3 METROS, PARA SPDA - FORNECIMENTO E INSTALAÇÃO. AF_08/2023</t>
  </si>
  <si>
    <t xml:space="preserve">HASTE DE ATERRAMENTO, DIÂMETRO 3/4", COM 3 METROS - FORNECIMENTO E INSTALAÇÃO. AF_08/2023</t>
  </si>
  <si>
    <t xml:space="preserve">HASTE DE ATERRAMENTO, DIÂMETRO 5/8", COM 3 METROS - FORNECIMENTO E INSTALAÇÃO. AF_08/2023</t>
  </si>
  <si>
    <t xml:space="preserve">MASTRO 1 ½", COM 3 METROS, PARA SPDA - FORNECIMENTO E INSTALAÇÃO. AF_08/2023</t>
  </si>
  <si>
    <t xml:space="preserve">MINI CAPTOR PARA SPDA - FORNECIMENTO E INSTALAÇÃO. AF_08/2023</t>
  </si>
  <si>
    <t xml:space="preserve">SUPORTE ISOLADOR PARA FIXAÇÃO DA CORDOALHA DE COBRE EM ALVENARIA OU CONCRETO - FORNECIMENTO E INSTALAÇÃO. AF_08/2023</t>
  </si>
  <si>
    <t xml:space="preserve">CAIXA EM CONCRETO PRÉ-MOLDADO PARA ABRIGO DE HIDRÔMETRO COM DN 20 MM - FORNECIMENTO E INSTALAÇÃO. AF_03/2024</t>
  </si>
  <si>
    <t xml:space="preserve">HIDRÔMETRO DN 1 1/2", 20 M³/H - FORNECIMENTO E INSTALAÇÃO. AF_03/2024</t>
  </si>
  <si>
    <t xml:space="preserve">HIDRÔMETRO DN 1", 10 M³/H - FORNECIMENTO E INSTALAÇÃO. AF_03/2024</t>
  </si>
  <si>
    <t xml:space="preserve">HIDRÔMETRO DN 1", 7 M³/H - FORNECIMENTO E INSTALAÇÃO. AF_03/2024</t>
  </si>
  <si>
    <t xml:space="preserve">HIDRÔMETRO DN 1/2", 1,5 M3/H - FORNECIMENTO E INSTALAÇÃO. AF_03/2024</t>
  </si>
  <si>
    <t xml:space="preserve">HIDRÔMETRO DN 1/2", 3,0 M3/H - FORNECIMENTO E INSTALAÇÃO. AF_03/2024</t>
  </si>
  <si>
    <t xml:space="preserve">HIDRÔMETRO DN 2", 30 M³/H - FORNECIMENTO E INSTALAÇÃO. AF_03/2024</t>
  </si>
  <si>
    <t xml:space="preserve">HIDRÔMETRO DN 3/4", 5,0 M3/H - FORNECIMENTO E INSTALAÇÃO. AF_03/2024</t>
  </si>
  <si>
    <t xml:space="preserve">KIT CAVALETE PARA MEDIÇÃO DE ÁGUA - ENTRADA INDIVIDUALIZADA, EM CPVC DN 28 MM (1"), PARA 1 MEDIDOR - FORNECIMENTO E INSTALAÇÃO (EXCLUSIVE HIDRÔMETRO). AF_03/2024</t>
  </si>
  <si>
    <t xml:space="preserve">KIT CAVALETE PARA MEDIÇÃO DE ÁGUA - ENTRADA INDIVIDUALIZADA, EM CPVC DN 28 MM (1"), PARA 2 MEDIDORES - FORNECIMENTO E INSTALAÇÃO (EXCLUSIVE HIDRÔMETRO). AF_03/2024</t>
  </si>
  <si>
    <t xml:space="preserve">KIT CAVALETE PARA MEDIÇÃO DE ÁGUA - ENTRADA INDIVIDUALIZADA, EM CPVC DN 28 MM (1"), PARA 3 MEDIDORES - FORNECIMENTO E INSTALAÇÃO (EXCLUSIVE HIDRÔMETRO). AF_03/2024</t>
  </si>
  <si>
    <t xml:space="preserve">KIT CAVALETE PARA MEDIÇÃO DE ÁGUA - ENTRADA INDIVIDUALIZADA, EM CPVC DN 28 MM (1"), PARA 4 MEDIDORES - FORNECIMENTO E INSTALAÇÃO (EXCLUSIVE HIDRÔMETRO). AF_03/2024</t>
  </si>
  <si>
    <t xml:space="preserve">KIT CAVALETE PARA MEDIÇÃO DE ÁGUA - ENTRADA INDIVIDUALIZADA, EM CPVC DN 35 MM (1 1/4"), PARA 1 MEDIDOR - FORNECIMENTO E INSTALAÇÃO (EXCLUSIVE HIDRÔMETRO). AF_03/2024</t>
  </si>
  <si>
    <t xml:space="preserve">KIT CAVALETE PARA MEDIÇÃO DE ÁGUA - ENTRADA INDIVIDUALIZADA, EM CPVC DN 35 MM (1 1/4"), PARA 2 MEDIDORES - FORNECIMENTO E INSTALAÇÃO (EXCLUSIVE HIDRÔMETRO). AF_03/2024</t>
  </si>
  <si>
    <t xml:space="preserve">KIT CAVALETE PARA MEDIÇÃO DE ÁGUA - ENTRADA INDIVIDUALIZADA, EM CPVC DN 35 MM (1 1/4"), PARA 3 MEDIDORES - FORNECIMENTO E INSTALAÇÃO (EXCLUSIVE HIDRÔMETRO). AF_03/2024</t>
  </si>
  <si>
    <t xml:space="preserve">KIT CAVALETE PARA MEDIÇÃO DE ÁGUA - ENTRADA INDIVIDUALIZADA, EM CPVC DN 35 MM (1 1/4"), PARA 4 MEDIDORES - FORNECIMENTO E INSTALAÇÃO (EXCLUSIVE HIDRÔMETRO). AF_03/2024</t>
  </si>
  <si>
    <t xml:space="preserve">KIT CAVALETE PARA MEDIÇÃO DE ÁGUA - ENTRADA INDIVIDUALIZADA, EM PPR PN20 DN 25 MM (3/4") PARA 1 MEDIDOR - FORNECIMENTO E INSTALAÇÃO (EXCLUSIVE HIDRÔMETRO). AF_03/2024</t>
  </si>
  <si>
    <t xml:space="preserve">KIT CAVALETE PARA MEDIÇÃO DE ÁGUA - ENTRADA INDIVIDUALIZADA, EM PPR PN20 DN 25 MM (3/4") PARA 2 MEDIDORES - FORNECIMENTO E INSTALAÇÃO (EXCLUSIVE HIDRÔMETRO). AF_03/2024</t>
  </si>
  <si>
    <t xml:space="preserve">KIT CAVALETE PARA MEDIÇÃO DE ÁGUA - ENTRADA INDIVIDUALIZADA, EM PPR PN20 DN 25 MM (3/4") PARA 3 MEDIDORES - FORNECIMENTO E INSTALAÇÃO (EXCLUSIVE HIDRÔMETRO). AF_03/2024</t>
  </si>
  <si>
    <t xml:space="preserve">KIT CAVALETE PARA MEDIÇÃO DE ÁGUA - ENTRADA INDIVIDUALIZADA, EM PPR PN20 DN 25 MM (3/4") PARA 4 MEDIDORES - FORNECIMENTO E INSTALAÇÃO (EXCLUSIVE HIDRÔMETRO). AF_03/2024</t>
  </si>
  <si>
    <t xml:space="preserve">KIT CAVALETE PARA MEDIÇÃO DE ÁGUA - ENTRADA INDIVIDUALIZADA, EM PPR PN20 DN 32 MM (1") PARA 1 MEDIDOR - FORNECIMENTO E INSTALAÇÃO (EXCLUSIVE HIDRÔMETRO). AF_03/2024</t>
  </si>
  <si>
    <t xml:space="preserve">KIT CAVALETE PARA MEDIÇÃO DE ÁGUA - ENTRADA INDIVIDUALIZADA, EM PPR PN20 DN 32 MM (1") PARA 2 MEDIDORES - FORNECIMENTO E INSTALAÇÃO (EXCLUSIVE HIDRÔMETRO). AF_03/2024</t>
  </si>
  <si>
    <t xml:space="preserve">KIT CAVALETE PARA MEDIÇÃO DE ÁGUA - ENTRADA INDIVIDUALIZADA, EM PPR PN20 DN 32 MM (1") PARA 3 MEDIDORES - FORNECIMENTO E INSTALAÇÃO (EXCLUSIVE HIDRÔMETRO). AF_03/2024</t>
  </si>
  <si>
    <t xml:space="preserve">KIT CAVALETE PARA MEDIÇÃO DE ÁGUA - ENTRADA INDIVIDUALIZADA, EM PPR PN20 DN 32 MM (1") PARA 4 MEDIDORES - FORNECIMENTO E INSTALAÇÃO (EXCLUSIVE HIDRÔMETRO). AF_03/2024</t>
  </si>
  <si>
    <t xml:space="preserve">KIT CAVALETE PARA MEDIÇÃO DE ÁGUA - ENTRADA INDIVIDUALIZADA, EM PPR PN25 DN 25 MM (3/4") PARA 1 MEDIDOR - FORNECIMENTO E INSTALAÇÃO (EXCLUSIVE HIDRÔMETRO). AF_03/2024</t>
  </si>
  <si>
    <t xml:space="preserve">KIT CAVALETE PARA MEDIÇÃO DE ÁGUA - ENTRADA INDIVIDUALIZADA, EM PPR PN25 DN 25 MM (3/4") PARA 2 MEDIDORES - FORNECIMENTO E INSTALAÇÃO (EXCLUSIVE HIDRÔMETRO). AF_03/2024</t>
  </si>
  <si>
    <t xml:space="preserve">KIT CAVALETE PARA MEDIÇÃO DE ÁGUA - ENTRADA INDIVIDUALIZADA, EM PPR PN25 DN 25 MM (3/4") PARA 3 MEDIDORES - FORNECIMENTO E INSTALAÇÃO (EXCLUSIVE HIDRÔMETRO). AF_03/2024</t>
  </si>
  <si>
    <t xml:space="preserve">KIT CAVALETE PARA MEDIÇÃO DE ÁGUA - ENTRADA INDIVIDUALIZADA, EM PPR PN25 DN 25 MM (3/4") PARA 4 MEDIDORES - FORNECIMENTO E INSTALAÇÃO (EXCLUSIVE HIDRÔMETRO). AF_03/2024</t>
  </si>
  <si>
    <t xml:space="preserve">KIT CAVALETE PARA MEDIÇÃO DE ÁGUA - ENTRADA INDIVIDUALIZADA, EM PPR PN25 DN 32 MM (1") PARA 1 MEDIDOR - FORNECIMENTO E INSTALAÇÃO (EXCLUSIVE HIDRÔMETRO). AF_03/2024</t>
  </si>
  <si>
    <t xml:space="preserve">KIT CAVALETE PARA MEDIÇÃO DE ÁGUA - ENTRADA INDIVIDUALIZADA, EM PPR PN25 DN 32 MM (1") PARA 2 MEDIDORES - FORNECIMENTO E INSTALAÇÃO (EXCLUSIVE HIDRÔMETRO). AF_03/2024</t>
  </si>
  <si>
    <t xml:space="preserve">KIT CAVALETE PARA MEDIÇÃO DE ÁGUA - ENTRADA INDIVIDUALIZADA, EM PPR PN25 DN 32 MM (1") PARA 3 MEDIDORES - FORNECIMENTO E INSTALAÇÃO (EXCLUSIVE HIDRÔMETRO). AF_03/2024</t>
  </si>
  <si>
    <t xml:space="preserve">KIT CAVALETE PARA MEDIÇÃO DE ÁGUA - ENTRADA INDIVIDUALIZADA, EM PPR PN25 DN 32 MM (1") PARA 4 MEDIDORES - FORNECIMENTO E INSTALAÇÃO (EXCLUSIVE HIDRÔMETRO). AF_03/2024</t>
  </si>
  <si>
    <t xml:space="preserve">KIT CAVALETE PARA MEDIÇÃO DE ÁGUA - ENTRADA INDIVIDUALIZADA, EM PVC 25 MM (3/4"), PARA 1 MEDIDOR - FORNECIMENTO E INSTALAÇÃO (EXCLUSIVE HIDRÔMETRO). AF_03/2024</t>
  </si>
  <si>
    <t xml:space="preserve">KIT CAVALETE PARA MEDIÇÃO DE ÁGUA - ENTRADA INDIVIDUALIZADA, EM PVC 25 MM (3/4"), PARA 2 MEDIDORES - FORNECIMENTO E INSTALAÇÃO (EXCLUSIVE HIDRÔMETRO). AF_03/2024</t>
  </si>
  <si>
    <t xml:space="preserve">KIT CAVALETE PARA MEDIÇÃO DE ÁGUA - ENTRADA INDIVIDUALIZADA, EM PVC 25 MM (3/4"), PARA 3 MEDIDORES - FORNECIMENTO E INSTALAÇÃO (EXCLUSIVE HIDRÔMETRO). AF_03/2024</t>
  </si>
  <si>
    <t xml:space="preserve">KIT CAVALETE PARA MEDIÇÃO DE ÁGUA - ENTRADA INDIVIDUALIZADA, EM PVC 25 MM (3/4"), PARA 4 MEDIDORES - FORNECIMENTO E INSTALAÇÃO (EXCLUSIVE HIDRÔMETRO). AF_03/2024</t>
  </si>
  <si>
    <t xml:space="preserve">KIT CAVALETE PARA MEDIÇÃO DE ÁGUA - ENTRADA INDIVIDUALIZADA, EM PVC 32 MM (1"), PARA 1 MEDIDOR - FORNECIMENTO E INSTALAÇÃO (EXCLUSIVE HIDRÔMETRO). AF_03/2024</t>
  </si>
  <si>
    <t xml:space="preserve">KIT CAVALETE PARA MEDIÇÃO DE ÁGUA - ENTRADA INDIVIDUALIZADA, EM PVC 32 MM (1"), PARA 2 MEDIDORES - FORNECIMENTO E INSTALAÇÃO (EXCLUSIVE HIDRÔMETRO). AF_03/2024</t>
  </si>
  <si>
    <t xml:space="preserve">KIT CAVALETE PARA MEDIÇÃO DE ÁGUA - ENTRADA INDIVIDUALIZADA, EM PVC 32 MM (1"), PARA 3 MEDIDORES - FORNECIMENTO E INSTALAÇÃO (EXCLUSIVE HIDRÔMETRO). AF_03/2024</t>
  </si>
  <si>
    <t xml:space="preserve">KIT CAVALETE PARA MEDIÇÃO DE ÁGUA - ENTRADA INDIVIDUALIZADA, EM PVC 32 MM (1"), PARA 4 MEDIDORES - FORNECIMENTO E INSTALAÇÃO (EXCLUSIVE HIDRÔMETRO). AF_03/2024</t>
  </si>
  <si>
    <t xml:space="preserve">KIT CAVALETE PARA MEDIÇÃO DE ÁGUA - ENTRADA PRINCIPAL, EM AÇO GALVANIZADO DN 25 MM (1") - FORNECIMENTO E INSTALAÇÃO (EXCLUSIVE HIDRÔMETRO). AF_03/2024</t>
  </si>
  <si>
    <t xml:space="preserve">KIT CAVALETE PARA MEDIÇÃO DE ÁGUA - ENTRADA PRINCIPAL, EM AÇO GALVANIZADO DN 32 MM (1 1/4") - FORNECIMENTO E INSTALAÇÃO (EXCLUSIVE HIDRÔMETRO). AF_03/2024</t>
  </si>
  <si>
    <t xml:space="preserve">KIT CAVALETE PARA MEDIÇÃO DE ÁGUA - ENTRADA PRINCIPAL, EM AÇO GALVANIZADO DN 40 MM (1 1/2") - FORNECIMENTO E INSTALAÇÃO (EXCLUSIVE HIDRÔMETRO). AF_03/2024</t>
  </si>
  <si>
    <t xml:space="preserve">KIT CAVALETE PARA MEDIÇÃO DE ÁGUA - ENTRADA PRINCIPAL, EM AÇO GALVANIZADO DN 50 MM (2") - FORNECIMENTO E INSTALAÇÃO (EXCLUSIVE HIDRÔMETRO). AF_03/2024</t>
  </si>
  <si>
    <t xml:space="preserve">KIT CAVALETE PARA MEDIÇÃO DE ÁGUA - ENTRADA PRINCIPAL, EM PVC 20 MM (1/2") - FORNECIMENTO E INSTALAÇÃO (EXCLUSIVE HIDRÔMETRO). AF_03/2024</t>
  </si>
  <si>
    <t xml:space="preserve">KIT CAVALETE PARA MEDIÇÃO DE ÁGUA - ENTRADA PRINCIPAL, EM PVC 25 MM (3/4") - FORNECIMENTO E INSTALAÇÃO (EXCLUSIVE HIDRÔMETRO). AF_03/2024</t>
  </si>
  <si>
    <t xml:space="preserve">SOLDA DE TOPO EM CHAPA/PERFIL/TUBO DE AÇO CHANFRADO, ESPESSURA=1/2''. AF_06/2018</t>
  </si>
  <si>
    <t xml:space="preserve">SOLDA DE TOPO EM CHAPA/PERFIL/TUBO DE AÇO CHANFRADO, ESPESSURA=1/4''. AF_06/2018</t>
  </si>
  <si>
    <t xml:space="preserve">SOLDA DE TOPO EM CHAPA/PERFIL/TUBO DE AÇO CHANFRADO, ESPESSURA=3/4''. AF_06/2018</t>
  </si>
  <si>
    <t xml:space="preserve">SOLDA DE TOPO EM CHAPA/PERFIL/TUBO DE AÇO CHANFRADO, ESPESSURA=3/8''. AF_06/2018</t>
  </si>
  <si>
    <t xml:space="preserve">SOLDA DE TOPO EM CHAPA/PERFIL/TUBO DE AÇO CHANFRADO, ESPESSURA=5/16''. AF_06/2018</t>
  </si>
  <si>
    <t xml:space="preserve">SOLDA DE TOPO EM CHAPA/PERFIL/TUBO DE AÇO CHANFRADO, ESPESSURA=5/8''. AF_06/2018</t>
  </si>
  <si>
    <t xml:space="preserve">CORTE RASO E RECORTE DE ÁRVORE COM DIÂMETRO DE TRONCO MAIOR OU IGUAL A 0,20 M E MENOR QUE 0,40 M. AF_03/2024</t>
  </si>
  <si>
    <t xml:space="preserve">CORTE RASO E RECORTE DE ÁRVORE COM DIÂMETRO DE TRONCO MAIOR OU IGUAL A 0,40 M E MENOR QUE 0,60 M. AF_03/2024</t>
  </si>
  <si>
    <t xml:space="preserve">CORTE RASO E RECORTE DE ÁRVORE COM DIÂMETRO DE TRONCO MAIOR OU IGUAL A 0,60 M. AF_03/2024</t>
  </si>
  <si>
    <t xml:space="preserve">LIMPEZA MANUAL DE VEGETAÇÃO EM TERRENO COM ENXADA. AF_03/2024</t>
  </si>
  <si>
    <t xml:space="preserve">LIMPEZA MECANIZADA DE CAMADA VEGETAL, VEGETAÇÃO E PEQUENAS ÁRVORES (DIÂMETRO DE TRONCO MENOR QUE 0,20 M), COM TRATOR DE ESTEIRAS. AF_03/2024</t>
  </si>
  <si>
    <t xml:space="preserve">PODA EM ALTURA DE ÁRVORE COM DIÂMETRO DE TRONCO MAIOR OU IGUAL A 0,20 M E MENOR QUE 0,40 M. AF_03/2024</t>
  </si>
  <si>
    <t xml:space="preserve">PODA EM ALTURA DE ÁRVORE COM DIÂMETRO DE TRONCO MAIOR OU IGUAL A 0,40 M E MENOR QUE 0,60 M. AF_03/2024</t>
  </si>
  <si>
    <t xml:space="preserve">PODA EM ALTURA DE ÁRVORE COM DIÂMETRO DE TRONCO MAIOR OU IGUAL A 0,60 M. AF_03/2024</t>
  </si>
  <si>
    <t xml:space="preserve">PODA EM ALTURA DE ÁRVORE COM DIÂMETRO DE TRONCO MENOR QUE 0,20 M. AF_03/2024</t>
  </si>
  <si>
    <t xml:space="preserve">REMOÇÃO DE RAÍZES REMANESCENTES DE TRONCO DE ÁRVORE COM DIÂMETRO MAIOR OU IGUAL A 0,20 M E MENOR QUE 0,40 M. AF_03/2024</t>
  </si>
  <si>
    <t xml:space="preserve">REMOÇÃO DE RAÍZES REMANESCENTES DE TRONCO DE ÁRVORE COM DIÂMETRO MAIOR OU IGUAL A 0,40 M E MENOR QUE 0,60 M. AF_03/2024</t>
  </si>
  <si>
    <t xml:space="preserve">REMOÇÃO DE RAÍZES REMANESCENTES DE TRONCO DE ÁRVORE COM DIÂMETRO MAIOR OU IGUAL A 0,60 M. AF_03/2024</t>
  </si>
  <si>
    <t xml:space="preserve">AMARRAÇÃO DE TELHAS CERÂMICAS OU DE CONCRETO. AF_07/2019</t>
  </si>
  <si>
    <t xml:space="preserve">CALHA DE BEIRAL, SEMICIRCULAR DE PVC, DIAMETRO 125 MM, INCLUINDO CABECEIRAS, EMENDAS, BOCAIS, SUPORTES E VEDAÇÕES, EXCLUINDO CONDUTORES, INCLUSO TRANSPORTE VERTICAL. AF_07/2019</t>
  </si>
  <si>
    <t xml:space="preserve">CALHA EM CHAPA DE AÇO GALVANIZADO NÚMERO 24, DESENVOLVIMENTO DE 100 CM, INCLUSO TRANSPORTE VERTICAL. AF_07/2019</t>
  </si>
  <si>
    <t xml:space="preserve">CALHA EM CHAPA DE AÇO GALVANIZADO NÚMERO 24, DESENVOLVIMENTO DE 33 CM, INCLUSO TRANSPORTE VERTICAL. AF_07/2019</t>
  </si>
  <si>
    <t xml:space="preserve">CALHA EM CHAPA DE AÇO GALVANIZADO NÚMERO 24, DESENVOLVIMENTO DE 50 CM, INCLUSO TRANSPORTE VERTICAL. AF_07/2019</t>
  </si>
  <si>
    <t xml:space="preserve">CUMEEIRA E ESPIGÃO PARA TELHA CERÂMICA EMBOÇADA COM ARGAMASSA TRAÇO 1:2:9 (CIMENTO, CAL E AREIA), PARA TELHADOS COM MAIS DE 2 ÁGUAS, INCLUSO TRANSPORTE VERTICAL. AF_07/2019</t>
  </si>
  <si>
    <t xml:space="preserve">CUMEEIRA E ESPIGÃO PARA TELHA DE CONCRETO EMBOÇADA COM ARGAMASSA TRAÇO 1:2:9 (CIMENTO, CAL E AREIA), PARA TELHADOS COM MAIS DE 2 ÁGUAS, INCLUSO TRANSPORTE VERTICAL. AF_07/2019</t>
  </si>
  <si>
    <t xml:space="preserve">CUMEEIRA PARA TELHA CERÂMICA EMBOÇADA COM ARGAMASSA TRAÇO 1:2:9 (CIMENTO, CAL E AREIA) PARA TELHADOS COM ATÉ 2 ÁGUAS, INCLUSO TRANSPORTE VERTICAL. AF_07/2019</t>
  </si>
  <si>
    <t xml:space="preserve">CUMEEIRA PARA TELHA DE CONCRETO EMBOÇADA COM ARGAMASSA TRAÇO 1:2:9 (CIMENTO, CAL E AREIA) PARA TELHADOS COM ATÉ 2 ÁGUAS, INCLUSO TRANSPORTE VERTICAL. AF_07/2019</t>
  </si>
  <si>
    <t xml:space="preserve">CUMEEIRA PARA TELHA DE FIBROCIMENTO ESTRUTURAL E = 6 MM, INCLUSO ACESSÓRIOS DE FIXAÇÃO E IÇAMENTO. AF_07/2019</t>
  </si>
  <si>
    <t xml:space="preserve">CUMEEIRA PARA TELHA DE FIBROCIMENTO ONDULADA E = 6 MM, INCLUSO ACESSÓRIOS DE FIXAÇÃO E IÇAMENTO. AF_07/2019</t>
  </si>
  <si>
    <t xml:space="preserve">CUMEEIRA SHED PARA TELHA ONDULADA DE FIBROCIMENTO, E = 6 MM, INCLUSO ACESSÓRIOS DE FIXAÇÃO E IÇAMENTO. AF_07/2019</t>
  </si>
  <si>
    <t xml:space="preserve">EMBOÇAMENTO COM ARGAMASSA TRAÇO 1:2:9 (CIMENTO, CAL E AREIA). AF_07/2019</t>
  </si>
  <si>
    <t xml:space="preserve">RETIRADA E RECOLOCAÇÃO DE TELHA CERÂMICA CAPA-CANAL, COM ATÉ DUAS ÁGUAS, INCLUSO IÇAMENTO. AF_07/2019</t>
  </si>
  <si>
    <t xml:space="preserve">RETIRADA E RECOLOCAÇÃO DE TELHA CERÂMICA CAPA-CANAL, COM MAIS DE DUAS ÁGUAS, INCLUSO IÇAMENTO. AF_07/2019</t>
  </si>
  <si>
    <t xml:space="preserve">RETIRADA E RECOLOCAÇÃO DE TELHA CERÂMICA DE ENCAIXE, COM ATÉ DUAS ÁGUAS, INCLUSO IÇAMENTO. AF_07/2019</t>
  </si>
  <si>
    <t xml:space="preserve">RETIRADA E RECOLOCAÇÃO DE TELHA CERÂMICA DE ENCAIXE, COM MAIS DE DUAS ÁGUAS, INCLUSO IÇAMENTO. AF_07/2019</t>
  </si>
  <si>
    <t xml:space="preserve">RUFO EM CHAPA DE AÇO GALVANIZADO NÚMERO 24, CORTE DE 25 CM, INCLUSO TRANSPORTE VERTICAL. AF_07/2019</t>
  </si>
  <si>
    <t xml:space="preserve">RUFO EM FIBROCIMENTO PARA TELHA ONDULADA E = 6 MM, ABA DE 26 CM, INCLUSO TRANSPORTE VERTICAL, EXCETO CONTRARRUFO. AF_07/2019</t>
  </si>
  <si>
    <t xml:space="preserve">RUFO EXTERNO/INTERNO EM CHAPA DE AÇO GALVANIZADO NÚMERO 26, CORTE DE 33 CM, INCLUSO IÇAMENTO. AF_07/2019</t>
  </si>
  <si>
    <t xml:space="preserve">SUBCOBERTURA COM MANTA PLÁSTICA REVESTIDA POR PELÍCULA DE ALUMÍNO, INCLUSO TRANSPORTE VERTICAL. AF_07/2019</t>
  </si>
  <si>
    <t xml:space="preserve">TELHAMENTO COM TELHA CERÂMICA CAPA-CANAL, TIPO COLONIAL, COM ATÉ 2 ÁGUAS, INCLUSO TRANSPORTE VERTICAL. AF_07/2019</t>
  </si>
  <si>
    <t xml:space="preserve">TELHAMENTO COM TELHA CERÂMICA CAPA-CANAL, TIPO COLONIAL, COM MAIS DE 2 ÁGUAS, INCLUSO TRANSPORTE VERTICAL. AF_07/2019</t>
  </si>
  <si>
    <t xml:space="preserve">TELHAMENTO COM TELHA CERÂMICA CAPA-CANAL, TIPO PAULISTA, COM ATÉ 2 ÁGUAS, INCLUSO TRANSPORTE VERTICAL. AF_07/2019</t>
  </si>
  <si>
    <t xml:space="preserve">TELHAMENTO COM TELHA CERÂMICA CAPA-CANAL, TIPO PAULISTA, COM MAIS DE 2 ÁGUAS, INCLUSO TRANSPORTE VERTICAL. AF_07/2019</t>
  </si>
  <si>
    <t xml:space="preserve">TELHAMENTO COM TELHA CERÂMICA CAPA-CANAL, TIPO PLAN, COM ATÉ 2 ÁGUAS, INCLUSO TRANSPORTE VERTICAL. AF_07/2019</t>
  </si>
  <si>
    <t xml:space="preserve">TELHAMENTO COM TELHA CERÂMICA CAPA-CANAL, TIPO PLAN, COM MAIS DE 2 ÁGUAS, INCLUSO TRANSPORTE VERTICAL. AF_07/2019</t>
  </si>
  <si>
    <t xml:space="preserve">TELHAMENTO COM TELHA CERÂMICA DE ENCAIXE, TIPO FRANCESA, COM ATÉ 2 ÁGUAS, INCLUSO TRANSPORTE VERTICAL. AF_07/2019</t>
  </si>
  <si>
    <t xml:space="preserve">TELHAMENTO COM TELHA CERÂMICA DE ENCAIXE, TIPO FRANCESA, COM MAIS DE 2 ÁGUAS, INCLUSO TRANSPORTE VERTICAL. AF_07/2019</t>
  </si>
  <si>
    <t xml:space="preserve">TELHAMENTO COM TELHA CERÂMICA DE ENCAIXE, TIPO PORTUGUESA, COM ATÉ 2 ÁGUAS, INCLUSO TRANSPORTE VERTICAL. AF_07/2019</t>
  </si>
  <si>
    <t xml:space="preserve">TELHAMENTO COM TELHA CERÂMICA DE ENCAIXE, TIPO PORTUGUESA, COM MAIS DE 2 ÁGUAS, INCLUSO TRANSPORTE VERTICAL. AF_07/2019</t>
  </si>
  <si>
    <t xml:space="preserve">TELHAMENTO COM TELHA CERÂMICA DE ENCAIXE, TIPO ROMANA, COM ATÉ 2 ÁGUAS, INCLUSO TRANSPORTE VERTICAL. AF_07/2019</t>
  </si>
  <si>
    <t xml:space="preserve">TELHAMENTO COM TELHA CERÂMICA DE ENCAIXE, TIPO ROMANA, COM MAIS DE 2 ÁGUAS, INCLUSO TRANSPORTE VERTICAL. AF_07/2019</t>
  </si>
  <si>
    <t xml:space="preserve">TELHAMENTO COM TELHA DE AÇO/ALUMÍNIO E = 0,5 MM, COM ATÉ 2 ÁGUAS, INCLUSO IÇAMENTO. AF_07/2019</t>
  </si>
  <si>
    <t xml:space="preserve">TELHAMENTO COM TELHA DE CONCRETO DE ENCAIXE, COM ATÉ 2 ÁGUAS, INCLUSO TRANSPORTE VERTICAL. AF_07/2019</t>
  </si>
  <si>
    <t xml:space="preserve">TELHAMENTO COM TELHA DE CONCRETO DE ENCAIXE, COM MAIS DE 2 ÁGUAS, INCLUSO TRANSPORTE VERTICAL. AF_07/2019</t>
  </si>
  <si>
    <t xml:space="preserve">TELHAMENTO COM TELHA DE ENCAIXE, TIPO FRANCESA DE VIDRO, COM ATÉ 2 ÁGUAS, INCLUSO TRANSPORTE VERTICAL. AF_07/2019</t>
  </si>
  <si>
    <t xml:space="preserve">TELHAMENTO COM TELHA ESTRUTURAL DE FIBROCIMENTO E= 8 MM, COM ATÉ 2 ÁGUAS, INCLUSO IÇAMENTO. AF_07/2019_PS</t>
  </si>
  <si>
    <t xml:space="preserve">TELHAMENTO COM TELHA METÁLICA TERMOACÚSTICA E = 30 MM, COM ATÉ 2 ÁGUAS, INCLUSO IÇAMENTO. AF_07/2019</t>
  </si>
  <si>
    <t xml:space="preserve">TELHAMENTO COM TELHA ONDULADA DE FIBRA DE VIDRO E = 0,6 MM, PARA TELHADO COM INCLINAÇÃO MAIOR QUE 10°, COM ATÉ 2 ÁGUAS, INCLUSO IÇAMENTO. AF_07/2019</t>
  </si>
  <si>
    <t xml:space="preserve">TELHAMENTO COM TELHA ONDULADA DE FIBROCIMENTO E = 6 MM, COM RECOBRIMENTO LATERAL DE 1 1/4 DE ONDA PARA TELHADO COM INCLINAÇÃO MÁXIMA DE 10°, COM ATÉ 2 ÁGUAS, INCLUSO IÇAMENTO. AF_07/2019</t>
  </si>
  <si>
    <t xml:space="preserve">TELHAMENTO COM TELHA ONDULADA DE FIBROCIMENTO E = 6 MM, COM RECOBRIMENTO LATERAL DE 1/4 DE ONDA PARA TELHADO COM INCLINAÇÃO MAIOR QUE 10°, COM ATÉ 2 ÁGUAS, INCLUSO IÇAMENTO. AF_07/2019</t>
  </si>
  <si>
    <t xml:space="preserve">SUPORTE PARA TRANSFORMADOR EM POSTE DE CONCRETO CIRCULAR - FORNECIMENTO E INSTALAÇÃO. AF_12/2020</t>
  </si>
  <si>
    <t xml:space="preserve">SUPORTE PARA TRANSFORMADOR EM POSTE DE CONCRETO DUPLO T - FORNECIMENTO E INSTALAÇÃO. AF_12/2020</t>
  </si>
  <si>
    <t xml:space="preserve">TRANSFORMADOR DE DISTRIBUIÇÃO, 1000 KVA, TRIFÁSICO, 60 HZ, CLASSE 15 KV, IMERSO EM ÓLEO MINERAL, INSTALAÇÃO EM SOLO (NÃO INCLUSO ABRIGO) - FORNECIMENTO E INSTALAÇÃO. AF_02/2022</t>
  </si>
  <si>
    <t xml:space="preserve">TRANSFORMADOR DE DISTRIBUIÇÃO, 112,5 KVA, TRIFÁSICO, 60 HZ, CLASSE 15 KV, IMERSO EM ÓLEO MINERAL, INSTALAÇÃO EM POSTE (NÃO INCLUSO SUPORTE) - FORNECIMENTO E INSTALAÇÃO. AF_12/2020</t>
  </si>
  <si>
    <t xml:space="preserve">TRANSFORMADOR DE DISTRIBUIÇÃO, 150 KVA, TRIFÁSICO, 60 HZ, CLASSE 15 KV, IMERSO EM ÓLEO MINERAL, INSTALAÇÃO EM POSTE (NÃO INCLUSO SUPORTE) - FORNECIMENTO E INSTALAÇÃO. AF_12/2020</t>
  </si>
  <si>
    <t xml:space="preserve">TRANSFORMADOR DE DISTRIBUIÇÃO, 225 KVA, TRIFÁSICO, 60 HZ, CLASSE 15 KV, IMERSO EM ÓLEO MINERAL, INSTALAÇÃO EM POSTE (NÃO INCLUSO SUPORTE) - FORNECIMENTO E INSTALAÇÃO. AF_12/2020</t>
  </si>
  <si>
    <t xml:space="preserve">TRANSFORMADOR DE DISTRIBUIÇÃO, 30 KVA, TRIFÁSICO, 60 HZ, CLASSE 15 KV, IMERSO EM ÓLEO MINERAL, INSTALAÇÃO EM POSTE (NÃO INCLUSO SUPORTE) - FORNECIMENTO E INSTALAÇÃO. AF_12/2020</t>
  </si>
  <si>
    <t xml:space="preserve">TRANSFORMADOR DE DISTRIBUIÇÃO, 300 KVA, TRIFÁSICO, 60 HZ, CLASSE 15 KV, IMERSO EM ÓLEO MINERAL, INSTALAÇÃO EM POSTE (NÃO INCLUSO SUPORTE) - FORNECIMENTO E INSTALAÇÃO. AF_12/2020</t>
  </si>
  <si>
    <t xml:space="preserve">TRANSFORMADOR DE DISTRIBUIÇÃO, 45 KVA, TRIFÁSICO, 60 HZ, CLASSE 15 KV, IMERSO EM ÓLEO MINERAL, INSTALAÇÃO EM POSTE (NÃO INCLUSO SUPORTE) - FORNECIMENTO E INSTALAÇÃO. AF_12/2020</t>
  </si>
  <si>
    <t xml:space="preserve">TRANSFORMADOR DE DISTRIBUIÇÃO, 500KVA, TRIFÁSICO, 60 HZ, CLASSE 15 KV, IMERSO EM ÓLEO MINERAL, INSTALAÇÃO EM SOLO (NÃO INCLUSO ABRIGO) - FORNECIMENTO E INSTALAÇÃO. AF_02/2022</t>
  </si>
  <si>
    <t xml:space="preserve">TRANSFORMADOR DE DISTRIBUIÇÃO, 75 KVA, TRIFÁSICO, 60 HZ, CLASSE 15 KV, IMERSO EM ÓLEO MINERAL, INSTALAÇÃO EM POSTE (NÃO INCLUSO SUPORTE) - FORNECIMENTO E INSTALAÇÃO. AF_12/2020</t>
  </si>
  <si>
    <t xml:space="preserve">TRANSFORMADOR DE DISTRIBUIÇÃO, 750 KVA, TRIFÁSICO, 60 HZ, CLASSE 15 KV, IMERSO EM ÓLEO MINERAL, INSTALAÇÃO EM SOLO (NÃO INCLUSO ABRIGO) - FORNECIMENTO E INSTALAÇÃO. AF_02/2022</t>
  </si>
  <si>
    <t xml:space="preserve">TRANSPORTE HORIZONTAL COM CARREGADEIRA, DE MASSA/ GRANEL (UNIDADE: M3XKM). AF_07/2019</t>
  </si>
  <si>
    <t xml:space="preserve">M3XKM</t>
  </si>
  <si>
    <t xml:space="preserve">TRANSPORTE HORIZONTAL COM CARRINHO DE MÃO, DE BLOCOS CERÂMICOS FURADOS NA HORIZONTAL DE 9X19X19CM (UNIDADE: BLOCOXKM). AF_07/2019</t>
  </si>
  <si>
    <t xml:space="preserve">UNXKM</t>
  </si>
  <si>
    <t xml:space="preserve">TRANSPORTE HORIZONTAL COM CARRINHO DE MÃO, DE BLOCOS VAZADOS DE CONCRETO OU CERÂMICO DE 19X19X39CM (UNIDADE: BLOCOXKM). AF_07/2019</t>
  </si>
  <si>
    <t xml:space="preserve">TRANSPORTE HORIZONTAL COM CARRINHO DE MÃO, DE CAIXA COM REVESTIMENTO CERÂMICO (UNIDADE: M2XKM). AF_07/2019</t>
  </si>
  <si>
    <t xml:space="preserve">M2XKM</t>
  </si>
  <si>
    <t xml:space="preserve">TRANSPORTE HORIZONTAL COM CARRINHO DE MÃO, DE SACOS DE 20 KG (UNIDADE: KGXKM). AF_07/2019</t>
  </si>
  <si>
    <t xml:space="preserve">KGXKM</t>
  </si>
  <si>
    <t xml:space="preserve">TRANSPORTE HORIZONTAL COM CARRINHO DE MÃO, DE SACOS DE 30 KG (UNIDADE: KGXKM). AF_07/2019</t>
  </si>
  <si>
    <t xml:space="preserve">TRANSPORTE HORIZONTAL COM CARRINHO DE MÃO, DE SACOS DE 50 KG (UNIDADE: KGXKM). AF_07/2019</t>
  </si>
  <si>
    <t xml:space="preserve">TRANSPORTE HORIZONTAL COM CARRINHO MINI PÁLETES, DE BLOCOS CERÂMICOS FURADOS NA HORIZONTAL DE 9X19X19CM (UNIDADE: BLOCOXKM). AF_07/2019</t>
  </si>
  <si>
    <t xml:space="preserve">TRANSPORTE HORIZONTAL COM CARRINHO MINI PÁLETES, DE BLOCOS CERÂMICOS FURADOS NA VERTICAL DE 19X19X39CM (UNIDADE: BLOCOXKM). AF_07/2019</t>
  </si>
  <si>
    <t xml:space="preserve">TRANSPORTE HORIZONTAL COM CARRINHO MINI PÁLETES, DE BLOCOS VAZADOS DE CONCRETO DE 19X19X39CM (UNIDADE: BLOCOXKM). AF_07/2019</t>
  </si>
  <si>
    <t xml:space="preserve">TRANSPORTE HORIZONTAL COM CARRINHO MINI PÁLETES, DE CAIXA COM REVESTIMENTO CERÂMICO (UNIDADE: M2XKM). AF_07/2019</t>
  </si>
  <si>
    <t xml:space="preserve">TRANSPORTE HORIZONTAL COM CARRINHO PLATAFORMA, DE BACIA SANITÁRIA, CAIXA ACOPLADA, TANQUE OU PIA (UNIDADE: UNIDXKM). AF_07/2019</t>
  </si>
  <si>
    <t xml:space="preserve">TRANSPORTE HORIZONTAL COM CARRINHO PLATAFORMA, DE BANCADA DE MÁRMORE OU GRANITO PARA COZINHA/LAVATÓRIO OU MÁRMORE SINTÉTICO COM CUBA INTEGRADA (UNIDADE: UNIDXKM). AF_07/2019</t>
  </si>
  <si>
    <t xml:space="preserve">TRANSPORTE HORIZONTAL COM CARRINHO PLATAFORMA, DE BARRAMENTO BLINDADO (UNIDADE: MXKM). AF_07/2019</t>
  </si>
  <si>
    <t xml:space="preserve">MXKM</t>
  </si>
  <si>
    <t xml:space="preserve">TRANSPORTE HORIZONTAL COM CARRINHO PLATAFORMA, DE BLOCOS CERÂMICOS FURADOS NA HORIZONTAL DE 9X19X19CM (UNIDADE: BLOCOXKM). AF_07/2019</t>
  </si>
  <si>
    <t xml:space="preserve">TRANSPORTE HORIZONTAL COM CARRINHO PLATAFORMA, DE BLOCOS VAZADOS DE CONCRETO OU CERÂMICO DE 19X19X39CM (UNIDADE: BLOCOXKM). AF_07/2019</t>
  </si>
  <si>
    <t xml:space="preserve">TRANSPORTE HORIZONTAL COM CARRINHO PLATAFORMA, DE CAIXA COM REVESTIMENTO CERÂMICO (UNIDADE: M2XKM). AF_07/2019</t>
  </si>
  <si>
    <t xml:space="preserve">TRANSPORTE HORIZONTAL COM CARRINHO PLATAFORMA, DE LATA DE 18 LITROS (UNIDADE: LXKM). AF_07/2019</t>
  </si>
  <si>
    <t xml:space="preserve">LXKM</t>
  </si>
  <si>
    <t xml:space="preserve">TRANSPORTE HORIZONTAL COM CARRINHO PLATAFORMA, DE SACOS DE 20 KG (UNIDADE: KGXKM). AF_07/2019</t>
  </si>
  <si>
    <t xml:space="preserve">TRANSPORTE HORIZONTAL COM CARRINHO PLATAFORMA, DE SACOS DE 30 KG (UNIDADE: KGXKM). AF_07/2019</t>
  </si>
  <si>
    <t xml:space="preserve">TRANSPORTE HORIZONTAL COM CARRINHO PLATAFORMA, DE SACOS DE 50 KG (UNIDADE: KGXKM). AF_07/2019</t>
  </si>
  <si>
    <t xml:space="preserve">TRANSPORTE HORIZONTAL COM CARRINHO PLATAFORMA, DE TELHA DE CONCRETO OU CERÂMICA (UNIDADE: M2XKM). AF_07/2019</t>
  </si>
  <si>
    <t xml:space="preserve">TRANSPORTE HORIZONTAL COM CARRINHO RACIONAL, DE LATA DE 18 LITROS (UNIDADE: LXKM). AF_07/2019</t>
  </si>
  <si>
    <t xml:space="preserve">TRANSPORTE HORIZONTAL COM JERICA DE 60 L, DE MASSA/ GRANEL (UNIDADE: M3XKM). AF_07/2019</t>
  </si>
  <si>
    <t xml:space="preserve">TRANSPORTE HORIZONTAL COM JERICA DE 90 L, DE MASSA/ GRANEL (UNIDADE: M3XKM). AF_07/2019</t>
  </si>
  <si>
    <t xml:space="preserve">TRANSPORTE HORIZONTAL COM MANIPULADOR TELESCÓPICO, DE BACIA SANITÁRIA, CAIXA ACOPLADA, TANQUE OU PIA (UNIDADE: UNIDXKM). AF_07/2019</t>
  </si>
  <si>
    <t xml:space="preserve">TRANSPORTE HORIZONTAL COM MANIPULADOR TELESCÓPICO, DE BLOCOS CERÂMICOS FURADOS NA HORIZONTAL DE 9X19X19CM (UNIDADE: BLOCOXKM). AF_07/2019</t>
  </si>
  <si>
    <t xml:space="preserve">TRANSPORTE HORIZONTAL COM MANIPULADOR TELESCÓPICO, DE BLOCOS CERÂMICOS FURADOS NA VERTICAL DE 19X19X39CM (UNIDADE: BLOCOXKM). AF_07/2019</t>
  </si>
  <si>
    <t xml:space="preserve">TRANSPORTE HORIZONTAL COM MANIPULADOR TELESCÓPICO, DE BLOCOS VAZADOS DE CONCRETO DE 19X19X39CM (UNIDADE: BLOCOXKM). AF_07/2019</t>
  </si>
  <si>
    <t xml:space="preserve">TRANSPORTE HORIZONTAL COM MANIPULADOR TELESCÓPICO, DE CAIXA COM REVESTIMENTO CERÂMICO (UNIDADE: M2XKM). AF_07/2019</t>
  </si>
  <si>
    <t xml:space="preserve">TRANSPORTE HORIZONTAL COM MANIPULADOR TELESCÓPICO, DE LATA DE 18 LITROS (UNIDADE: LXKM). AF_07/2019</t>
  </si>
  <si>
    <t xml:space="preserve">TRANSPORTE HORIZONTAL COM MANIPULADOR TELESCÓPICO, DE PÁLETE DE SACOS (UNIDADE: KGXKM). AF_07/2019</t>
  </si>
  <si>
    <t xml:space="preserve">TRANSPORTE HORIZONTAL COM MANIPULADOR TELESCÓPICO, DE TELHA DE CONCRETO OU CERÂMICA (UNIDADE: M2XKM). AF_07/2019</t>
  </si>
  <si>
    <t xml:space="preserve">TRANSPORTE HORIZONTAL COM MANIPULADOR TELESCÓPICO, DE TELHAS TERMOACÚSTICAS, FIBROCIMENTO, AÇO ZINCADO, FIBROCIMENTO ESTRUTURAL, CANALETE 90 OU KALHETÃO (UNIDADE: M2XKM). AF_07/2019</t>
  </si>
  <si>
    <t xml:space="preserve">TRANSPORTE HORIZONTAL MANUAL, DE BACIA SANITÁRIA, CAIXA ACOPLADA, TANQUE OU PIA (UNIDADE: UNIDXKM). AF_07/2019</t>
  </si>
  <si>
    <t xml:space="preserve">TRANSPORTE HORIZONTAL MANUAL, DE BANCADA DE MÁRMORE OU GRANITO PARA COZINHA/LAVATÓRIO OU MÁRMORE SINTÉTICO COM CUBA INTEGRADA (UNIDADE: UNIDXKM). AF_07/2019</t>
  </si>
  <si>
    <t xml:space="preserve">TRANSPORTE HORIZONTAL MANUAL, DE BARRAMENTO BLINDADO (UNIDADE: MXKM). AF_07/2019</t>
  </si>
  <si>
    <t xml:space="preserve">TRANSPORTE HORIZONTAL MANUAL, DE BLOCOS CERÂMICOS FURADOS NA HORIZONTAL DE 9X19X19CM (UNIDADE: BLOCOXKM). AF_07/2019</t>
  </si>
  <si>
    <t xml:space="preserve">TRANSPORTE HORIZONTAL MANUAL, DE BLOCOS VAZADOS DE CONCRETO OU CERÂMICO DE 19X19X39CM (UNIDADE: BLOCOXKM). AF_07/2019</t>
  </si>
  <si>
    <t xml:space="preserve">TRANSPORTE HORIZONTAL MANUAL, DE CAIBROS DE MADEIRA COM SEÇÃO TRANSVERSAL DE 7,5 X 6 CM E 6 X 8 CM (UNIDADE: MXKM). AF_07/2019</t>
  </si>
  <si>
    <t xml:space="preserve">TRANSPORTE HORIZONTAL MANUAL, DE CAIXA COM REVESTIMENTO CERÂMICO (UNIDADE: M2XKM). AF_07/2019</t>
  </si>
  <si>
    <t xml:space="preserve">TRANSPORTE HORIZONTAL MANUAL, DE CALHA QUADRADA NÚMERO 24 - CORTE 33 (UNIDADE: MXKM). AF_07/2019</t>
  </si>
  <si>
    <t xml:space="preserve">TRANSPORTE HORIZONTAL MANUAL, DE COMPENSADO DE MADEIRA (UNIDADE: M2XKM). AF_07/2019</t>
  </si>
  <si>
    <t xml:space="preserve">TRANSPORTE HORIZONTAL MANUAL, DE JANELA (UNIDADE: M2XKM). AF_07/2019</t>
  </si>
  <si>
    <t xml:space="preserve">TRANSPORTE HORIZONTAL MANUAL, DE LATA DE 18 LITROS (UNIDADE: LXKM). AF_07/2019</t>
  </si>
  <si>
    <t xml:space="preserve">TRANSPORTE HORIZONTAL MANUAL, DE PORTA (UNIDADE: UNIDXKM). AF_07/2019</t>
  </si>
  <si>
    <t xml:space="preserve">TRANSPORTE HORIZONTAL MANUAL, DE RIPAS DE MADEIRA COM SEÇÃO TRANSVERSAL DE 1 X 5 CM E 2 X 5 CM (UNIDADE: MXKM). AF_07/2019</t>
  </si>
  <si>
    <t xml:space="preserve">TRANSPORTE HORIZONTAL MANUAL, DE SACOS DE 20 KG (UNIDADE: KGXKM). AF_07/2019</t>
  </si>
  <si>
    <t xml:space="preserve">TRANSPORTE HORIZONTAL MANUAL, DE SACOS DE 30 KG (UNIDADE: KGXKM). AF_07/2019</t>
  </si>
  <si>
    <t xml:space="preserve">TRANSPORTE HORIZONTAL MANUAL, DE SACOS DE 50 KG (UNIDADE: KGXKM). AF_07/2019</t>
  </si>
  <si>
    <t xml:space="preserve">TRANSPORTE HORIZONTAL MANUAL, DE TELA DE AÇO (UNIDADE: KGXKM). AF_07/2019</t>
  </si>
  <si>
    <t xml:space="preserve">TRANSPORTE HORIZONTAL MANUAL, DE TELHA DE CONCRETO OU CERÂMICA (UNIDADE: M2XKM). AF_07/2019</t>
  </si>
  <si>
    <t xml:space="preserve">TRANSPORTE HORIZONTAL MANUAL, DE TELHA DE FIBROCIMENTO OU TELHA ESTRUTURAL DE FIBROCIMENTO, CANALETE 90 OU KALHETÃO (UNIDADE: M2XKM). AF_07/2019</t>
  </si>
  <si>
    <t xml:space="preserve">TRANSPORTE HORIZONTAL MANUAL, DE TELHA TERMOACÚSTICA OU TELHA DE AÇO ZINCADO (UNIDADE: M2XKM). AF_07/2019</t>
  </si>
  <si>
    <t xml:space="preserve">TRANSPORTE HORIZONTAL MANUAL, DE TUBO DE AÇO CARBONO LEVE OU MÉDIO, PRETO OU GALVANIZADO, COM DIÂMETRO MAIOR QUE 125 MM E MENOR OU IGUAL A 150 MM (UNIDADE: MXKM). AF_07/2019</t>
  </si>
  <si>
    <t xml:space="preserve">TRANSPORTE HORIZONTAL MANUAL, DE TUBO DE AÇO CARBONO LEVE OU MÉDIO, PRETO OU GALVANIZADO, COM DIÂMETRO MAIOR QUE 20 MM E MENOR OU IGUAL A 32 MM (UNIDADE: MXKM). AF_07/2019</t>
  </si>
  <si>
    <t xml:space="preserve">TRANSPORTE HORIZONTAL MANUAL, DE TUBO DE AÇO CARBONO LEVE OU MÉDIO, PRETO OU GALVANIZADO, COM DIÂMETRO MAIOR QUE 32 MM E MENOR OU IGUAL A 65 MM (UNIDADE: MXKM). AF_07/2019</t>
  </si>
  <si>
    <t xml:space="preserve">TRANSPORTE HORIZONTAL MANUAL, DE TUBO DE AÇO CARBONO LEVE OU MÉDIO, PRETO OU GALVANIZADO, COM DIÂMETRO MAIOR QUE 65 MM E MENOR OU IGUAL A 90 MM (UNIDADE: MXKM). AF_07/2019</t>
  </si>
  <si>
    <t xml:space="preserve">TRANSPORTE HORIZONTAL MANUAL, DE TUBO DE AÇO CARBONO LEVE OU MÉDIO, PRETO OU GALVANIZADO, COM DIÂMETRO MAIOR QUE 90 MM E MENOR OU IGUAL A 125 MM (UNIDADE: MXKM). AF_07/2019</t>
  </si>
  <si>
    <t xml:space="preserve">TRANSPORTE HORIZONTAL MANUAL, DE TUBO DE AÇO CARBONO LEVE OU MÉDIO, PRETO OU GALVANIZADO, COM DIÂMETRO MENOR OU IGUAL A 20 MM (UNIDADE: MXKM). AF_07/2019</t>
  </si>
  <si>
    <t xml:space="preserve">TRANSPORTE HORIZONTAL MANUAL, DE TUBO DE COBRE - CLASSE E - COM DIÂMETRO MAIOR QUE 54 MM E MENOR OU IGUAL A 79 MM (UNIDADE: MXKM). AF_07/2019</t>
  </si>
  <si>
    <t xml:space="preserve">TRANSPORTE HORIZONTAL MANUAL, DE TUBO DE COBRE - CLASSE E - COM DIÂMETRO MAIOR QUE 79 MM E MENOR OU IGUAL A 104 MM (UNIDADE: MXKM). AF_07/2019</t>
  </si>
  <si>
    <t xml:space="preserve">TRANSPORTE HORIZONTAL MANUAL, DE TUBO DE COBRE - CLASSE E - COM DIÂMETRO MENOR OU IGUAL A 54 MM (UNIDADE: MXKM). AF_07/2019</t>
  </si>
  <si>
    <t xml:space="preserve">TRANSPORTE HORIZONTAL MANUAL, DE TUBO DE CPVC COM DIÂMETRO MAIOR QUE 73 MM E MENOR OU IGUAL A 89 MM (UNIDADE: MXKM). AF_07/2019</t>
  </si>
  <si>
    <t xml:space="preserve">TRANSPORTE HORIZONTAL MANUAL, DE TUBO DE CPVC COM DIÂMETRO MENOR OU IGUAL A 73 MM (UNIDADE: MXKM). AF_07/2019</t>
  </si>
  <si>
    <t xml:space="preserve">TRANSPORTE HORIZONTAL MANUAL, DE TUBO DE PPR - PN12 OU PN25 - COM DIÂMETRO MAIOR QUE 50 MM E MENOR OU IGUAL A 75 MM (UNIDADE: MXKM). AF_07/2019</t>
  </si>
  <si>
    <t xml:space="preserve">TRANSPORTE HORIZONTAL MANUAL, DE TUBO DE PPR - PN12 OU PN25 - COM DIÂMETRO MAIOR QUE 75 MM E MENOR OU IGUAL A 110 MM (UNIDADE: MXKM). AF_07/2019</t>
  </si>
  <si>
    <t xml:space="preserve">TRANSPORTE HORIZONTAL MANUAL, DE TUBO DE PPR - PN12 OU PN25 - COM DIÂMETRO MENOR OU IGUAL A 50 MM (UNIDADE: MXKM). AF_07/2019</t>
  </si>
  <si>
    <t xml:space="preserve">TRANSPORTE HORIZONTAL MANUAL, DE TUBO DE PVC SOLDÁVEL COM DIÂMETRO MAIOR QUE 60 MM E MENOR OU IGUAL A 85 MM (UNIDADE: MXKM). AF_07/2019</t>
  </si>
  <si>
    <t xml:space="preserve">TRANSPORTE HORIZONTAL MANUAL, DE TUBO DE PVC SOLDÁVEL COM DIÂMETRO MENOR OU IGUAL A 60 MM (UNIDADE: MXKM). AF_07/2019</t>
  </si>
  <si>
    <t xml:space="preserve">TRANSPORTE HORIZONTAL MANUAL, DE TUBO DE PVC SÉRIE NORMAL - ESGOTO PREDIAL, OU REFORÇADO PARA ESGOTO OU ÁGUAS PLUVIAIS PREDIAL, COM DIÂMETRO MAIOR QUE 100 MM E MENOR OU IGUAL A 150 MM (UNIDADE: MXKM). AF_07/2019</t>
  </si>
  <si>
    <t xml:space="preserve">TRANSPORTE HORIZONTAL MANUAL, DE TUBO DE PVC SÉRIE NORMAL - ESGOTO PREDIAL, OU REFORÇADO PARA ESGOTO OU ÁGUAS PLUVIAIS PREDIAL, COM DIÂMETRO MAIOR QUE 75 MM E MENOR OU IGUAL A 100 MM (UNIDADE: MXKM). AF_07/2019</t>
  </si>
  <si>
    <t xml:space="preserve">TRANSPORTE HORIZONTAL MANUAL, DE TUBO DE PVC SÉRIE NORMAL - ESGOTO PREDIAL, OU REFORÇADO PARA ESGOTO OU ÁGUAS PLUVIAIS PREDIAL, COM DIÂMETRO MENOR OU IGUAL A 75 MM (UNIDADE: MXKM). AF_07/2019</t>
  </si>
  <si>
    <t xml:space="preserve">TRANSPORTE HORIZONTAL MANUAL, DE TÁBUAS DE MADEIRA COM SEÇÃO TRANSVERSAL DE 2,5 X 25 CM E 2,5 X 30 CM (UNIDADE: MXKM). AF_07/2019</t>
  </si>
  <si>
    <t xml:space="preserve">TRANSPORTE HORIZONTAL MANUAL, DE VERGALHÕES DE AÇO COM DIÂMETRO DE 10 MM; 12,5 MM; 16 MM; 20 MM; 25 MM OU 32 MM (UNIDADE: KGXKM). AF_07/2019</t>
  </si>
  <si>
    <t xml:space="preserve">TRANSPORTE HORIZONTAL MANUAL, DE VERGALHÕES DE AÇO COM DIÂMETRO DE 5 MM (UNIDADE: KGXKM). AF_07/2019</t>
  </si>
  <si>
    <t xml:space="preserve">TRANSPORTE HORIZONTAL MANUAL, DE VERGALHÕES DE AÇO COM DIÂMETRO DE 6,3 MM (UNIDADE: KGXKM). AF_07/2019</t>
  </si>
  <si>
    <t xml:space="preserve">TRANSPORTE HORIZONTAL MANUAL, DE VERGALHÕES DE AÇO COM DIÂMETRO DE 8 MM (UNIDADE: KGXKM). AF_07/2019</t>
  </si>
  <si>
    <t xml:space="preserve">TRANSPORTE HORIZONTAL MANUAL, DE VIDRO (UNIDADE: M2XKM). AF_07/2019</t>
  </si>
  <si>
    <t xml:space="preserve">TRANSPORTE HORIZONTAL MANUAL, DE VIGAS DE MADEIRA COM SEÇÃO TRANSVERSAL DE 5 X 12 CM (UNIDADE: MXKM). AF_07/2019</t>
  </si>
  <si>
    <t xml:space="preserve">TRANSPORTE HORIZONTAL MANUAL, DE VIGAS DE MADEIRA COM SEÇÃO TRANSVERSAL DE 6 X 16 CM (UNIDADE: MXKM). AF_07/2019</t>
  </si>
  <si>
    <t xml:space="preserve">TRANSPORTE VERTICAL MANUAL, 1 PAVIMENTO, DE BACIA SANITÁRIA, CAIXA ACOPLADA, TANQUE OU PIA (UNIDADE: UNID). AF_07/2019</t>
  </si>
  <si>
    <t xml:space="preserve">TRANSPORTE VERTICAL MANUAL, 1 PAVIMENTO, DE BLOCOS CERÂMICOS FURADOS NA HORIZONTAL DE 9X19X19CM (UNIDADE: BLOCO). AF_07/2019</t>
  </si>
  <si>
    <t xml:space="preserve">TRANSPORTE VERTICAL MANUAL, 1 PAVIMENTO, DE BLOCOS VAZADOS DE CONCRETO OU CERÂMICO DE 19X19X39CM (UNIDADE: BLOCO). AF_07/2019</t>
  </si>
  <si>
    <t xml:space="preserve">TRANSPORTE VERTICAL MANUAL, 1 PAVIMENTO, DE CAIXA COM REVESTIMENTO CERÂMICO (UNIDADE: M2). AF_07/2019</t>
  </si>
  <si>
    <t xml:space="preserve">TRANSPORTE VERTICAL MANUAL, 1 PAVIMENTO, DE JANELA (UNIDADE: M2). AF_07/2019</t>
  </si>
  <si>
    <t xml:space="preserve">TRANSPORTE VERTICAL MANUAL, 1 PAVIMENTO, DE LATA DE 18 LITROS (UNIDADE: L). AF_07/2019</t>
  </si>
  <si>
    <t xml:space="preserve">L</t>
  </si>
  <si>
    <t xml:space="preserve">TRANSPORTE VERTICAL MANUAL, 1 PAVIMENTO, DE PORTA (UNIDADE: UNID). AF_07/2019</t>
  </si>
  <si>
    <t xml:space="preserve">TRANSPORTE VERTICAL MANUAL, 1 PAVIMENTO, DE SACOS DE 20 KG (UNIDADE: KG). AF_07/2019</t>
  </si>
  <si>
    <t xml:space="preserve">TRANSPORTE VERTICAL MANUAL, 1 PAVIMENTO, DE SACOS DE 30 KG (UNIDADE: KG). AF_07/2019</t>
  </si>
  <si>
    <t xml:space="preserve">TRANSPORTE VERTICAL MANUAL, 1 PAVIMENTO, DE SACOS DE 50 KG (UNIDADE: KG). AF_07/2019</t>
  </si>
  <si>
    <t xml:space="preserve">TRANSPORTE VERTICAL MANUAL, 1 PAVIMENTO, DE VIDRO (UNIDADE: M2). AF_07/2019</t>
  </si>
  <si>
    <t xml:space="preserve">TRANSPORTE VERTICAL, BANCADA DE MÁRMORE OU GRANITO PARA COZINHA/LAVATÓRIO OU MÁRMORE SINTÉTICO COM CUBA INTEGRADA, MANUAL, 1 PAVIMENTO, (UNIDADE: UNID). AF_07/2019</t>
  </si>
  <si>
    <t xml:space="preserve">CARGA DE MISTURA ASFÁLTICA EM CAMINHÃO BASCULANTE 10 M³ (UNIDADE: M3). AF_02/2026</t>
  </si>
  <si>
    <t xml:space="preserve">CARGA DE MISTURA ASFÁLTICA EM CAMINHÃO BASCULANTE 10 M³ (UNIDADE: T). AF_02/2026</t>
  </si>
  <si>
    <t xml:space="preserve">T</t>
  </si>
  <si>
    <t xml:space="preserve">CARGA DE MISTURA ASFÁLTICA EM CAMINHÃO BASCULANTE 14 M³ (UNIDADE: M3). AF_02/2026</t>
  </si>
  <si>
    <t xml:space="preserve">CARGA DE MISTURA ASFÁLTICA EM CAMINHÃO BASCULANTE 14 M³ (UNIDADE: T). AF_02/2026</t>
  </si>
  <si>
    <t xml:space="preserve">CARGA DE MISTURA ASFÁLTICA EM CAMINHÃO BASCULANTE 18 M³ (UNIDADE: M3). AF_02/2026</t>
  </si>
  <si>
    <t xml:space="preserve">CARGA DE MISTURA ASFÁLTICA EM CAMINHÃO BASCULANTE 18 M³ (UNIDADE: T). AF_02/2026</t>
  </si>
  <si>
    <t xml:space="preserve">CARGA DE MISTURA ASFÁLTICA EM CAMINHÃO BASCULANTE 6 M³ (UNIDADE: M3). AF_02/2026</t>
  </si>
  <si>
    <t xml:space="preserve">CARGA DE MISTURA ASFÁLTICA EM CAMINHÃO BASCULANTE 6 M³ (UNIDADE: T). AF_02/2026</t>
  </si>
  <si>
    <t xml:space="preserve">CARGA DE ÁGUA EM CAMINHÃO PIPA 10 M³. AF_02/2026</t>
  </si>
  <si>
    <t xml:space="preserve">CARGA DE ÁGUA EM CAMINHÃO PIPA 14 M³. AF_02/2026</t>
  </si>
  <si>
    <t xml:space="preserve">CARGA DE ÁGUA EM CAMINHÃO PIPA 6 M³. AF_02/2026</t>
  </si>
  <si>
    <t xml:space="preserve">CARGA, MANOBRA E DESCARGA DE ENTULHO EM CAMINHÃO BASCULANTE 10 M³ - CARGA COM ESCAVADEIRA HIDRÁULICA (CAÇAMBA DE 0,80 M³ / 111 HP) E DESCARGA LIVRE (UNIDADE: M3). AF_02/2026</t>
  </si>
  <si>
    <t xml:space="preserve">CARGA, MANOBRA E DESCARGA DE ENTULHO EM CAMINHÃO BASCULANTE 10 M³ - CARGA COM ESCAVADEIRA HIDRÁULICA (CAÇAMBA DE 0,80 M³ / 111 HP) E DESCARGA LIVRE (UNIDADE: T). AF_02/2026</t>
  </si>
  <si>
    <t xml:space="preserve">CARGA, MANOBRA E DESCARGA DE ENTULHO EM CAMINHÃO BASCULANTE 14 M³ - CARGA COM ESCAVADEIRA HIDRÁULICA (CAÇAMBA DE 0,80 M³ / 111 HP) E DESCARGA LIVRE (UNIDADE: M3). AF_02/2026</t>
  </si>
  <si>
    <t xml:space="preserve">CARGA, MANOBRA E DESCARGA DE ENTULHO EM CAMINHÃO BASCULANTE 14 M³ - CARGA COM ESCAVADEIRA HIDRÁULICA (CAÇAMBA DE 0,80 M³ / 111 HP) E DESCARGA LIVRE (UNIDADE: T). AF_02/2026</t>
  </si>
  <si>
    <t xml:space="preserve">CARGA, MANOBRA E DESCARGA DE ENTULHO EM CAMINHÃO BASCULANTE 18 M³ - CARGA COM ESCAVADEIRA HIDRÁULICA (CAÇAMBA DE 0,80 M³ / 111 HP) E DESCARGA LIVRE (UNIDADE: M3). AF_02/2026</t>
  </si>
  <si>
    <t xml:space="preserve">CARGA, MANOBRA E DESCARGA DE ENTULHO EM CAMINHÃO BASCULANTE 18 M³ - CARGA COM ESCAVADEIRA HIDRÁULICA (CAÇAMBA DE 0,80 M³ / 111 HP) E DESCARGA LIVRE (UNIDADE: T). AF_02/2026</t>
  </si>
  <si>
    <t xml:space="preserve">CARGA, MANOBRA E DESCARGA DE ENTULHO EM CAMINHÃO BASCULANTE 6 M³ - CARGA COM ESCAVADEIRA HIDRÁULICA (CAÇAMBA DE 0,80 M³ / 111 HP) E DESCARGA LIVRE (UNIDADE: M3). AF_02/2026</t>
  </si>
  <si>
    <t xml:space="preserve">CARGA, MANOBRA E DESCARGA DE ENTULHO EM CAMINHÃO BASCULANTE 6 M³ - CARGA COM ESCAVADEIRA HIDRÁULICA (CAÇAMBA DE 0,80 M³ / 111 HP) E DESCARGA LIVRE (UNIDADE: T). AF_02/2026</t>
  </si>
  <si>
    <t xml:space="preserve">CARGA, MANOBRA E DESCARGA DE PERFIL METÁLICO EM CAMINHÃO CARROCERIA COM GUINDAUTO (MUNCK) 11,7 TM. AF_02/2026</t>
  </si>
  <si>
    <t xml:space="preserve">CARGA, MANOBRA E DESCARGA DE PERFIL METÁLICO EM CAMINHÃO CARROCERIA COM GUINDAUTO (MUNCK) 42,3 TM. AF_02/2026</t>
  </si>
  <si>
    <t xml:space="preserve">CARGA, MANOBRA E DESCARGA DE POSTE DE CONCRETO EM CAMINHÃO CARROCERIA COM GUINDAUTO (MUNCK) 11,7 TM. AF_02/2026</t>
  </si>
  <si>
    <t xml:space="preserve">CARGA, MANOBRA E DESCARGA DE POSTES DE CONCRETO EM CAMINHÃO CARROCERIA COM GUINDAUTO (MUNCK) 42,3 TM. AF_02/2026</t>
  </si>
  <si>
    <t xml:space="preserve">CARGA, MANOBRA E DESCARGA DE SOLOS E MATERIAIS GRANULARES EM CAMINHÃO BASCULANTE 10 M³ - CARGA COM ESCAVADEIRA HIDRÁULICA (CAÇAMBA DE 1,20 M³ / 155 HP) E DESCARGA LIVRE (UNIDADE: M3). AF_02/2026</t>
  </si>
  <si>
    <t xml:space="preserve">CARGA, MANOBRA E DESCARGA DE SOLOS E MATERIAIS GRANULARES EM CAMINHÃO BASCULANTE 10 M³ - CARGA COM ESCAVADEIRA HIDRÁULICA (CAÇAMBA DE 1,20 M³ / 155 HP) E DESCARGA LIVRE (UNIDADE: T). AF_02/2026</t>
  </si>
  <si>
    <t xml:space="preserve">CARGA, MANOBRA E DESCARGA DE SOLOS E MATERIAIS GRANULARES EM CAMINHÃO BASCULANTE 10 M³ - CARGA COM PÁ CARREGADEIRA (CAÇAMBA DE 1,7 A 2,8 M³ / 128 HP) E DESCARGA LIVRE (UNIDADE: M3). AF_02/2026</t>
  </si>
  <si>
    <t xml:space="preserve">CARGA, MANOBRA E DESCARGA DE SOLOS E MATERIAIS GRANULARES EM CAMINHÃO BASCULANTE 10 M³ - CARGA COM PÁ CARREGADEIRA (CAÇAMBA DE 1,7 A 2,8 M³ / 128 HP) E DESCARGA LIVRE (UNIDADE: T). AF_02/2026</t>
  </si>
  <si>
    <t xml:space="preserve">CARGA, MANOBRA E DESCARGA DE SOLOS E MATERIAIS GRANULARES EM CAMINHÃO BASCULANTE 14 M³ - CARGA COM ESCAVADEIRA HIDRÁULICA (CAÇAMBA DE 1,20 M³ / 155 HP) E DESCARGA LIVRE (UNIDADE: M3). AF_02/2026</t>
  </si>
  <si>
    <t xml:space="preserve">CARGA, MANOBRA E DESCARGA DE SOLOS E MATERIAIS GRANULARES EM CAMINHÃO BASCULANTE 14 M³ - CARGA COM ESCAVADEIRA HIDRÁULICA (CAÇAMBA DE 1,20 M³ / 155 HP) E DESCARGA LIVRE (UNIDADE: T). AF_02/2026</t>
  </si>
  <si>
    <t xml:space="preserve">CARGA, MANOBRA E DESCARGA DE SOLOS E MATERIAIS GRANULARES EM CAMINHÃO BASCULANTE 14 M³ - CARGA COM PÁ CARREGADEIRA (CAÇAMBA DE 1,7 A 2,8 M³ / 128 HP) E DESCARGA LIVRE (UNIDADE: M3). AF_02/2026</t>
  </si>
  <si>
    <t xml:space="preserve">CARGA, MANOBRA E DESCARGA DE SOLOS E MATERIAIS GRANULARES EM CAMINHÃO BASCULANTE 14 M³ - CARGA COM PÁ CARREGADEIRA (CAÇAMBA DE 1,7 A 2,8 M³ / 128 HP) E DESCARGA LIVRE (UNIDADE: T). AF_02/2026</t>
  </si>
  <si>
    <t xml:space="preserve">CARGA, MANOBRA E DESCARGA DE SOLOS E MATERIAIS GRANULARES EM CAMINHÃO BASCULANTE 18 M³ - CARGA COM ESCAVADEIRA HIDRÁULICA (CAÇAMBA DE 1,20 M³ / 155 HP) E DESCARGA LIVRE (UNIDADE: M3). AF_02/2026</t>
  </si>
  <si>
    <t xml:space="preserve">CARGA, MANOBRA E DESCARGA DE SOLOS E MATERIAIS GRANULARES EM CAMINHÃO BASCULANTE 18 M³ - CARGA COM ESCAVADEIRA HIDRÁULICA (CAÇAMBA DE 1,20 M³ / 155 HP) E DESCARGA LIVRE (UNIDADE: T). AF_02/2026</t>
  </si>
  <si>
    <t xml:space="preserve">CARGA, MANOBRA E DESCARGA DE SOLOS E MATERIAIS GRANULARES EM CAMINHÃO BASCULANTE 18 M³ - CARGA COM PÁ CARREGADEIRA (CAÇAMBA DE 1,7 A 2,8 M³ / 128 HP) E DESCARGA LIVRE (UNIDADE: M3). AF_02/2026</t>
  </si>
  <si>
    <t xml:space="preserve">CARGA, MANOBRA E DESCARGA DE SOLOS E MATERIAIS GRANULARES EM CAMINHÃO BASCULANTE 18 M³ - CARGA COM PÁ CARREGADEIRA (CAÇAMBA DE 1,7 A 2,8 M³ / 128 HP) E DESCARGA LIVRE (UNIDADE: T). AF_02/2026</t>
  </si>
  <si>
    <t xml:space="preserve">CARGA, MANOBRA E DESCARGA DE SOLOS E MATERIAIS GRANULARES EM CAMINHÃO BASCULANTE 6 M³ - CARGA COM ESCAVADEIRA HIDRÁULICA (CAÇAMBA DE 1,20 M³ / 155 HP) E DESCARGA LIVRE (UNIDADE: M3). AF_02/2026</t>
  </si>
  <si>
    <t xml:space="preserve">CARGA, MANOBRA E DESCARGA DE SOLOS E MATERIAIS GRANULARES EM CAMINHÃO BASCULANTE 6 M³ - CARGA COM ESCAVADEIRA HIDRÁULICA (CAÇAMBA DE 1,20 M³ / 155 HP) E DESCARGA LIVRE (UNIDADE: T). AF_02/2026</t>
  </si>
  <si>
    <t xml:space="preserve">CARGA, MANOBRA E DESCARGA DE SOLOS E MATERIAIS GRANULARES EM CAMINHÃO BASCULANTE 6 M³ - CARGA COM PÁ CARREGADEIRA (CAÇAMBA DE 1,7 A 2,8 M³ / 128 HP) E DESCARGA LIVRE (UNIDADE: M3). AF_02/2026</t>
  </si>
  <si>
    <t xml:space="preserve">CARGA, MANOBRA E DESCARGA DE SOLOS E MATERIAIS GRANULARES EM CAMINHÃO BASCULANTE 6 M³ - CARGA COM PÁ CARREGADEIRA (CAÇAMBA DE 1,7 A 2,8 M³ / 128 HP) E DESCARGA LIVRE (UNIDADE: T). AF_02/2026</t>
  </si>
  <si>
    <t xml:space="preserve">CARGA, MANOBRA E DESCARGA DE TUBOS DE CONCRETO, DN 1000 MM, EM CAMINHÃO CARROCERIA COM GUINDAUTO (MUNCK) 11,7 TM. AF_02/2026</t>
  </si>
  <si>
    <t xml:space="preserve">CARGA, MANOBRA E DESCARGA DE TUBOS DE CONCRETO, DN 1000 MM, EM CAMINHÃO CARROCERIA COM GUINDAUTO (MUNCK) 42,3 TM. AF_02/2026</t>
  </si>
  <si>
    <t xml:space="preserve">CARGA, MANOBRA E DESCARGA DE TUBOS DE CONCRETO, DN 1200 MM, EM CAMINHÃO CARROCERIA COM GUINDAUTO (MUNCK) 11,7 TM. AF_02/2026</t>
  </si>
  <si>
    <t xml:space="preserve">CARGA, MANOBRA E DESCARGA DE TUBOS DE CONCRETO, DN 1200 MM, EM CAMINHÃO CARROCERIA COM GUINDAUTO (MUNCK) 42,3 TM. AF_02/2026</t>
  </si>
  <si>
    <t xml:space="preserve">CARGA, MANOBRA E DESCARGA DE TUBOS DE CONCRETO, DN 400 MM, EM CAMINHÃO CARROCERIA COM GUINDAUTO (MUNCK) 11,7 TM. AF_02/2026</t>
  </si>
  <si>
    <t xml:space="preserve">CARGA, MANOBRA E DESCARGA DE TUBOS DE CONCRETO, DN 400 MM, EM CAMINHÃO CARROCERIA COM GUINDAUTO (MUNCK) 42,3 TM. AF_02/2026</t>
  </si>
  <si>
    <t xml:space="preserve">CARGA, MANOBRA E DESCARGA DE TUBOS DE CONCRETO, DN 500 MM, EM CAMINHÃO CARROCERIA COM GUINDAUTO (MUNCK) 11,7 TM. AF_02/2026</t>
  </si>
  <si>
    <t xml:space="preserve">CARGA, MANOBRA E DESCARGA DE TUBOS DE CONCRETO, DN 500 MM, EM CAMINHÃO CARROCERIA COM GUINDAUTO (MUNCK) 42,3 TM. AF_02/2026</t>
  </si>
  <si>
    <t xml:space="preserve">CARGA, MANOBRA E DESCARGA DE TUBOS DE CONCRETO, DN 600 MM, EM CAMINHÃO CARROCERIA COM GUINDAUTO (MUNCK) 11,7 TM. AF_02/2026</t>
  </si>
  <si>
    <t xml:space="preserve">CARGA, MANOBRA E DESCARGA DE TUBOS DE CONCRETO, DN 600 MM, EM CAMINHÃO CARROCERIA COM GUINDAUTO (MUNCK) 42,3 TM. AF_02/2026</t>
  </si>
  <si>
    <t xml:space="preserve">CARGA, MANOBRA E DESCARGA DE TUBOS DE CONCRETO, DN 700 MM, EM CAMINHÃO CARROCERIA COM GUINDAUTO (MUNCK) 11,7 TM. AF_02/2026</t>
  </si>
  <si>
    <t xml:space="preserve">CARGA, MANOBRA E DESCARGA DE TUBOS DE CONCRETO, DN 700 MM, EM CAMINHÃO CARROCERIA COM GUINDAUTO (MUNCK) 42,3 TM. AF_02/2026</t>
  </si>
  <si>
    <t xml:space="preserve">CARGA, MANOBRA E DESCARGA DE TUBOS DE CONCRETO, DN 800 MM, EM CAMINHÃO CARROCERIA COM GUINDAUTO (MUNCK) 11,7 TM. AF_02/2026</t>
  </si>
  <si>
    <t xml:space="preserve">CARGA, MANOBRA E DESCARGA DE TUBOS DE CONCRETO, DN 800 MM, EM CAMINHÃO CARROCERIA COM GUINDAUTO (MUNCK) 42,3 TM. AF_02/2026</t>
  </si>
  <si>
    <t xml:space="preserve">CARGA, MANOBRA E DESCARGA DE TUBOS DE CONCRETO, DN 900 MM, EM CAMINHÃO CARROCERIA COM GUINDAUTO (MUNCK) 11,7 TM. AF_02/2026</t>
  </si>
  <si>
    <t xml:space="preserve">CARGA, MANOBRA E DESCARGA DE TUBOS DE CONCRETO, DN 900 MM, EM CAMINHÃO CARROCERIA COM GUINDAUTO (MUNCK) 42,3 TM. AF_02/2026</t>
  </si>
  <si>
    <t xml:space="preserve">CARGA, MANOBRA E DESCARGA DE TUBOS DE CONCRETO, DN MENOR OU IGUAL A 300 MM, EM CAMINHÃO CARROCERIA COM GUINDAUTO (MUNCK) 11,7 TM. AF_02/2026</t>
  </si>
  <si>
    <t xml:space="preserve">CARGA, MANOBRA E DESCARGA DE TUBOS DE CONCRETO, DN MENOR OU IGUAL A 300 MM, EM CAMINHÃO CARROCERIA COM GUINDAUTO (MUNCK) 42,3 TM. AF_02/2026</t>
  </si>
  <si>
    <t xml:space="preserve">CARGA, MANOBRA E DESCARGA DE TUBOS METÁLICOS, DN 1000 MM, EM CAMINHÃO CARROCERIA COM GUINDAUTO (MUNCK) 11,7 TM. AF_02/2026</t>
  </si>
  <si>
    <t xml:space="preserve">CARGA, MANOBRA E DESCARGA DE TUBOS METÁLICOS, DN 1000 MM, EM CAMINHÃO CARROCERIA COM GUINDAUTO (MUNCK) 42,3 TM. AF_02/2026</t>
  </si>
  <si>
    <t xml:space="preserve">CARGA, MANOBRA E DESCARGA DE TUBOS METÁLICOS, DN 1200 MM, EM CAMINHÃO CARROCERIA COM GUINDAUTO (MUNCK) 11,7 TM. AF_02/2026</t>
  </si>
  <si>
    <t xml:space="preserve">CARGA, MANOBRA E DESCARGA DE TUBOS METÁLICOS, DN 1200 MM, EM CAMINHÃO CARROCERIA COM GUINDAUTO (MUNCK) 42,3 TM. AF_02/2026</t>
  </si>
  <si>
    <t xml:space="preserve">CARGA, MANOBRA E DESCARGA DE TUBOS METÁLICOS, DN 200 MM, EM CAMINHÃO CARROCERIA COM GUINDAUTO (MUNCK) 11,7 TM. AF_02/2026</t>
  </si>
  <si>
    <t xml:space="preserve">CARGA, MANOBRA E DESCARGA DE TUBOS METÁLICOS, DN 200 MM, EM CAMINHÃO CARROCERIA COM GUINDAUTO (MUNCK) 42,3 TM. AF_02/2026</t>
  </si>
  <si>
    <t xml:space="preserve">CARGA, MANOBRA E DESCARGA DE TUBOS METÁLICOS, DN 250 MM, EM CAMINHÃO CARROCERIA COM GUINDAUTO (MUNCK) 11,7 TM. AF_02/2026</t>
  </si>
  <si>
    <t xml:space="preserve">CARGA, MANOBRA E DESCARGA DE TUBOS METÁLICOS, DN 250 MM, EM CAMINHÃO CARROCERIA COM GUINDAUTO (MUNCK) 42,3 TM. AF_02/2026</t>
  </si>
  <si>
    <t xml:space="preserve">CARGA, MANOBRA E DESCARGA DE TUBOS METÁLICOS, DN 300 MM, EM CAMINHÃO CARROCERIA COM GUINDAUTO (MUNCK) 11,7 TM. AF_02/2026</t>
  </si>
  <si>
    <t xml:space="preserve">CARGA, MANOBRA E DESCARGA DE TUBOS METÁLICOS, DN 300 MM, EM CAMINHÃO CARROCERIA COM GUINDAUTO (MUNCK) 42,3 TM. AF_02/2026</t>
  </si>
  <si>
    <t xml:space="preserve">CARGA, MANOBRA E DESCARGA DE TUBOS METÁLICOS, DN 350 MM, EM CAMINHÃO CARROCERIA COM GUINDAUTO (MUNCK) 11,7 TM. AF_02/2026</t>
  </si>
  <si>
    <t xml:space="preserve">CARGA, MANOBRA E DESCARGA DE TUBOS METÁLICOS, DN 350 MM, EM CAMINHÃO CARROCERIA COM GUINDAUTO (MUNCK) 42,3 TM. AF_02/2026</t>
  </si>
  <si>
    <t xml:space="preserve">CARGA, MANOBRA E DESCARGA DE TUBOS METÁLICOS, DN 400 MM, EM CAMINHÃO CARROCERIA COM GUINDAUTO (MUNCK) 11,7 TM. AF_02/2026</t>
  </si>
  <si>
    <t xml:space="preserve">CARGA, MANOBRA E DESCARGA DE TUBOS METÁLICOS, DN 400 MM, EM CAMINHÃO CARROCERIA COM GUINDAUTO (MUNCK) 42,3 TM. AF_02/2026</t>
  </si>
  <si>
    <t xml:space="preserve">CARGA, MANOBRA E DESCARGA DE TUBOS METÁLICOS, DN 500 MM, EM CAMINHÃO CARROCERIA COM GUINDAUTO (MUNCK) 11,7 TM. AF_02/2026</t>
  </si>
  <si>
    <t xml:space="preserve">CARGA, MANOBRA E DESCARGA DE TUBOS METÁLICOS, DN 500 MM, EM CAMINHÃO CARROCERIA COM GUINDAUTO (MUNCK) 42,3 TM. AF_02/2026</t>
  </si>
  <si>
    <t xml:space="preserve">CARGA, MANOBRA E DESCARGA DE TUBOS METÁLICOS, DN 600 MM, EM CAMINHÃO CARROCERIA COM GUINDAUTO (MUNCK) 11,7 TM. AF_02/2026</t>
  </si>
  <si>
    <t xml:space="preserve">CARGA, MANOBRA E DESCARGA DE TUBOS METÁLICOS, DN 600 MM, EM CAMINHÃO CARROCERIA COM GUINDAUTO (MUNCK) 42,3 TM. AF_02/2026</t>
  </si>
  <si>
    <t xml:space="preserve">CARGA, MANOBRA E DESCARGA DE TUBOS METÁLICOS, DN 700 MM, EM CAMINHÃO CARROCERIA COM GUINDAUTO (MUNCK) 11,7 TM. AF_02/2026</t>
  </si>
  <si>
    <t xml:space="preserve">CARGA, MANOBRA E DESCARGA DE TUBOS METÁLICOS, DN 700 MM, EM CAMINHÃO CARROCERIA COM GUINDAUTO (MUNCK) 42,3 TM. AF_02/2026</t>
  </si>
  <si>
    <t xml:space="preserve">CARGA, MANOBRA E DESCARGA DE TUBOS METÁLICOS, DN 800 MM, EM CAMINHÃO CARROCERIA COM GUINDAUTO (MUNCK) 11,7 TM. AF_02/2026</t>
  </si>
  <si>
    <t xml:space="preserve">CARGA, MANOBRA E DESCARGA DE TUBOS METÁLICOS, DN 800 MM, EM CAMINHÃO CARROCERIA COM GUINDAUTO (MUNCK) 42,3 TM. AF_02/2026</t>
  </si>
  <si>
    <t xml:space="preserve">CARGA, MANOBRA E DESCARGA DE TUBOS METÁLICOS, DN 900 MM, EM CAMINHÃO CARROCERIA COM GUINDAUTO (MUNCK) 11,7 TM. AF_02/2026</t>
  </si>
  <si>
    <t xml:space="preserve">CARGA, MANOBRA E DESCARGA DE TUBOS METÁLICOS, DN 900 MM, EM CAMINHÃO CARROCERIA COM GUINDAUTO (MUNCK) 42,3 TM. AF_02/2026</t>
  </si>
  <si>
    <t xml:space="preserve">CARGA, MANOBRA E DESCARGA DE TUBOS METÁLICOS, DN MENOR OU IGUAL A 150 MM, EM CAMINHÃO CARROCERIA COM GUINDAUTO (MUNCK) 11,7 TM. AF_02/2026</t>
  </si>
  <si>
    <t xml:space="preserve">CARGA, MANOBRA E DESCARGA DE TUBOS METÁLICOS, DN MENOR OU IGUAL A 150 MM, EM CAMINHÃO CARROCERIA COM GUINDAUTO (MUNCK) 42,3 TM. AF_02/2026</t>
  </si>
  <si>
    <t xml:space="preserve">CARGA, MANOBRA E DESCARGA DE TUBOS PLÁSTICOS, DN 1000 MM, EM CAMINHÃO CARROCERIA COM GUINDAUTO (MUNCK) 11,7 TM. AF_02/2026</t>
  </si>
  <si>
    <t xml:space="preserve">CARGA, MANOBRA E DESCARGA DE TUBOS PLÁSTICOS, DN 1000 MM, EM CAMINHÃO CARROCERIA COM GUINDAUTO (MUNCK) 42,3 TM. AF_02/2026</t>
  </si>
  <si>
    <t xml:space="preserve">CARGA, MANOBRA E DESCARGA DE TUBOS PLÁSTICOS, DN 1200 MM, EM CAMINHÃO CARROCERIA COM GUINDAUTO (MUNCK) 11,7 TM. AF_02/2026</t>
  </si>
  <si>
    <t xml:space="preserve">CARGA, MANOBRA E DESCARGA DE TUBOS PLÁSTICOS, DN 1200 MM, EM CAMINHÃO CARROCERIA COM GUINDAUTO (MUNCK) 42,3 TM. AF_02/2026</t>
  </si>
  <si>
    <t xml:space="preserve">CARGA, MANOBRA E DESCARGA DE TUBOS PLÁSTICOS, DN 250 MM, EM CAMINHÃO CARROCERIA COM GUINDAUTO (MUNCK) 11,7 TM. AF_02/2026</t>
  </si>
  <si>
    <t xml:space="preserve">CARGA, MANOBRA E DESCARGA DE TUBOS PLÁSTICOS, DN 250 MM, EM CAMINHÃO CARROCERIA COM GUINDAUTO (MUNCK) 42,3 TM. AF_02/2026</t>
  </si>
  <si>
    <t xml:space="preserve">CARGA, MANOBRA E DESCARGA DE TUBOS PLÁSTICOS, DN 300 MM, EM CAMINHÃO CARROCERIA COM GUINDAUTO (MUNCK) 11,7 TM. AF_02/2026</t>
  </si>
  <si>
    <t xml:space="preserve">CARGA, MANOBRA E DESCARGA DE TUBOS PLÁSTICOS, DN 300 MM, EM CAMINHÃO CARROCERIA COM GUINDAUTO (MUNCK) 42,3 TM. AF_02/2026</t>
  </si>
  <si>
    <t xml:space="preserve">CARGA, MANOBRA E DESCARGA DE TUBOS PLÁSTICOS, DN 400 MM, EM CAMINHÃO CARROCERIA COM GUINDAUTO (MUNCK) 11,7 TM. AF_02/2026</t>
  </si>
  <si>
    <t xml:space="preserve">CARGA, MANOBRA E DESCARGA DE TUBOS PLÁSTICOS, DN 400 MM, EM CAMINHÃO CARROCERIA COM GUINDAUTO (MUNCK) 42,3 TM. AF_02/2026</t>
  </si>
  <si>
    <t xml:space="preserve">CARGA, MANOBRA E DESCARGA DE TUBOS PLÁSTICOS, DN 500 MM, EM CAMINHÃO CARROCERIA COM GUINDAUTO (MUNCK) 11,7 TM. AF_02/2026</t>
  </si>
  <si>
    <t xml:space="preserve">CARGA, MANOBRA E DESCARGA DE TUBOS PLÁSTICOS, DN 500 MM, EM CAMINHÃO CARROCERIA COM GUINDAUTO (MUNCK) 42,3 TM. AF_02/2026</t>
  </si>
  <si>
    <t xml:space="preserve">CARGA, MANOBRA E DESCARGA DE TUBOS PLÁSTICOS, DN 600 MM, EM CAMINHÃO CARROCERIA COM GUINDAUTO (MUNCK) 11,7 TM. AF_02/2026</t>
  </si>
  <si>
    <t xml:space="preserve">CARGA, MANOBRA E DESCARGA DE TUBOS PLÁSTICOS, DN 600 MM, EM CAMINHÃO CARROCERIA COM GUINDAUTO (MUNCK) 42,3 TM. AF_02/2026</t>
  </si>
  <si>
    <t xml:space="preserve">CARGA, MANOBRA E DESCARGA DE TUBOS PLÁSTICOS, DN 750 MM, EM CAMINHÃO CARROCERIA COM GUINDAUTO (MUNCK) 11,7 TM. AF_02/2026</t>
  </si>
  <si>
    <t xml:space="preserve">CARGA, MANOBRA E DESCARGA DE TUBOS PLÁSTICOS, DN 750 MM, EM CAMINHÃO CARROCERIA COM GUINDAUTO (MUNCK) 42,3 TM. AF_02/2026</t>
  </si>
  <si>
    <t xml:space="preserve">CARGA, MANOBRA E DESCARGA DE TUBOS PLÁSTICOS, DN 900 MM, EM CAMINHÃO CARROCERIA COM GUINDAUTO (MUNCK) 11,7 TM. AF_02/2026</t>
  </si>
  <si>
    <t xml:space="preserve">CARGA, MANOBRA E DESCARGA DE TUBOS PLÁSTICOS, DN 900 MM, EM CAMINHÃO CARROCERIA COM GUINDAUTO (MUNCK) 42,3 TM. AF_02/2026</t>
  </si>
  <si>
    <t xml:space="preserve">CARGA, MANOBRA E DESCARGA DE ÁGUA EM CAMINHÃO PIPA 10 M³. AF_02/2026</t>
  </si>
  <si>
    <t xml:space="preserve">CARGA, MANOBRA E DESCARGA DE ÁGUA EM CAMINHÃO PIPA 14 M³. AF_02/2026</t>
  </si>
  <si>
    <t xml:space="preserve">CARGA, MANOBRA E DESCARGA DE ÁGUA EM CAMINHÃO PIPA 6 M³. AF_02/2026</t>
  </si>
  <si>
    <t xml:space="preserve">CARGA, MANOBRA E DESCARGA MANUAL DE BLOCO CERAMICO FURADO NA HORIZONTAL, EM CAMINHÃO CARROCERIA 15T. AF_02/2026</t>
  </si>
  <si>
    <t xml:space="preserve">CARGA, MANOBRA E DESCARGA MANUAL DE BLOCO CERAMICO FURADO NA HORIZONTAL, EM CAMINHÃO CARROCERIA 9T. AF_02/2026</t>
  </si>
  <si>
    <t xml:space="preserve">CARGA, MANOBRA E DESCARGA MANUAL DE BLOCO CERAMICO FURADO NA VERTICAL, EM CAMINHÃO CARROCERIA 15T. AF_02/2026</t>
  </si>
  <si>
    <t xml:space="preserve">CARGA, MANOBRA E DESCARGA MANUAL DE BLOCO CERAMICO FURADO NA VERTICAL, EM CAMINHÃO CARROCERIA 9T. AF_02/2026</t>
  </si>
  <si>
    <t xml:space="preserve">CARGA, MANOBRA E DESCARGA MANUAL DE BLOCO DE CONCRETO, EM CAMINHÃO CARROCERIA 15T. AF_02/2026</t>
  </si>
  <si>
    <t xml:space="preserve">CARGA, MANOBRA E DESCARGA MANUAL DE BLOCO DE CONCRETO, EM CAMINHÃO CARROCERIA 9T. AF_02/2026</t>
  </si>
  <si>
    <t xml:space="preserve">CARGA, MANOBRA E DESCARGA MANUAL DE SACOS DE AREIA DE 25 KG, EM CAMINHÃO CARROCERIA 15T. AF_02/2026</t>
  </si>
  <si>
    <t xml:space="preserve">CARGA, MANOBRA E DESCARGA MANUAL DE SACOS DE AREIA DE 25 KG, EM CAMINHÃO CARROCERIA 9T. AF_02/2026</t>
  </si>
  <si>
    <t xml:space="preserve">CARGA, MANOBRA E DESCARGA MANUAL DE SACOS DE ARGAMASSA DE 20 KG, EM CAMINHÃO CARROCERIA 15T. AF_02/2026</t>
  </si>
  <si>
    <t xml:space="preserve">CARGA, MANOBRA E DESCARGA MANUAL DE SACOS DE ARGAMASSA DE 20 KG, EM CAMINHÃO CARROCERIA 9T. AF_02/2026</t>
  </si>
  <si>
    <t xml:space="preserve">CARGA, MANOBRA E DESCARGA MANUAL DE SACOS DE CIMENTO DE 50 KG, EM CAMINHÃO CARROCERIA 15T. AF_02/2026</t>
  </si>
  <si>
    <t xml:space="preserve">CARGA, MANOBRA E DESCARGA MANUAL DE SACOS DE CIMENTO DE 50 KG, EM CAMINHÃO CARROCERIA 9T. AF_02/2026</t>
  </si>
  <si>
    <t xml:space="preserve">CARGA, MANOBRA E DESCARGA MANUAL DE TIJOLO MACIÇO, EM CAMINHÃO CARROCERIA 15T. AF_02/2026</t>
  </si>
  <si>
    <t xml:space="preserve">CARGA, MANOBRA E DESCARGA MANUAL DE TIJOLO MACIÇO, EM CAMINHÃO CARROCERIA 9T. AF_02/2026</t>
  </si>
  <si>
    <t xml:space="preserve">CARGA, MANOBRA E DESCARGA MANUAL DE TUBOS PLÁSTICOS, DN 150 MM, EM CAMINHÃO CARROCERIA 15T. AF_02/2026</t>
  </si>
  <si>
    <t xml:space="preserve">CARGA, MANOBRA E DESCARGA MANUAL DE TUBOS PLÁSTICOS, DN 150 MM, EM CAMINHÃO CARROCERIA 9T. AF_02/2026</t>
  </si>
  <si>
    <t xml:space="preserve">CARGA, MANOBRA E DESCARGA MANUAL DE TUBOS PLÁSTICOS, DN 200 MM, EM CAMINHÃO CARROCERIA 15T. AF_02/2026</t>
  </si>
  <si>
    <t xml:space="preserve">CARGA, MANOBRA E DESCARGA MANUAL DE TUBOS PLÁSTICOS, DN 200 MM, EM CAMINHÃO CARROCERIA 9T. AF_02/2026</t>
  </si>
  <si>
    <t xml:space="preserve">CARGA, MANOBRA E DESCARGA MANUAL DE TUBOS PLÁSTICOS, DN MENOR OU IGUAL A 100 MM, EM CAMINHÃO CARROCERIA 15T. AF_02/2026</t>
  </si>
  <si>
    <t xml:space="preserve">CARGA, MANOBRA E DESCARGA MANUAL DE TUBOS PLÁSTICOS, DN MENOR OU IGUAL A 100 MM, EM CAMINHÃO CARROCERIA 9T. AF_02/2026</t>
  </si>
  <si>
    <t xml:space="preserve">CARGA, MANOBRA E DESCARGA MECANIZADA DE PALETES, EM CAMINHÃO CARROCERIA 15T. AF_02/2026</t>
  </si>
  <si>
    <t xml:space="preserve">CARGA, MANOBRA E DESCARGA MECANIZADA DE PALETES, EM CAMINHÃO CARROCERIA 9T. AF_02/2026</t>
  </si>
  <si>
    <t xml:space="preserve">TRANSPORTE COM CAMINHÃO BASCULANTE DE 10 M³, EM VIA INTERNA (DENTRO DO CANTEIRO - UNIDADE: M3XKM). AF_02/2026</t>
  </si>
  <si>
    <t xml:space="preserve">TRANSPORTE COM CAMINHÃO BASCULANTE DE 10 M³, EM VIA INTERNA A OBRA (UNIDADE: TXKM). AF_02/2026</t>
  </si>
  <si>
    <t xml:space="preserve">TXKM</t>
  </si>
  <si>
    <t xml:space="preserve">TRANSPORTE COM CAMINHÃO BASCULANTE DE 10 M³, EM VIA URBANA EM LEITO NATURAL (UNIDADE: M3XKM). AF_02/2026</t>
  </si>
  <si>
    <t xml:space="preserve">TRANSPORTE COM CAMINHÃO BASCULANTE DE 10 M³, EM VIA URBANA EM LEITO NATURAL (UNIDADE: TXKM). AF_02/2026</t>
  </si>
  <si>
    <t xml:space="preserve">TRANSPORTE COM CAMINHÃO BASCULANTE DE 10 M³, EM VIA URBANA EM REVESTIMENTO PRIMÁRIO (UNIDADE: M3XKM). AF_02/2026</t>
  </si>
  <si>
    <t xml:space="preserve">TRANSPORTE COM CAMINHÃO BASCULANTE DE 10 M³, EM VIA URBANA EM REVESTIMENTO PRIMÁRIO (UNIDADE: TXKM). AF_02/2026</t>
  </si>
  <si>
    <t xml:space="preserve">TRANSPORTE COM CAMINHÃO BASCULANTE DE 10 M³, EM VIA URBANA PAVIMENTADA, ADICIONAL PARA DMT EXCEDENTE A 30 KM (UNIDADE: M3XKM). AF_02/2026</t>
  </si>
  <si>
    <t xml:space="preserve">TRANSPORTE COM CAMINHÃO BASCULANTE DE 10 M³, EM VIA URBANA PAVIMENTADA, ADICIONAL PARA DMT EXCEDENTE A 30 KM (UNIDADE: TXKM). AF_02/2026</t>
  </si>
  <si>
    <t xml:space="preserve">TRANSPORTE COM CAMINHÃO BASCULANTE DE 10 M³, EM VIA URBANA PAVIMENTADA, DMT ATÉ 30 KM (UNIDADE: M3XKM). AF_02/2026</t>
  </si>
  <si>
    <t xml:space="preserve">TRANSPORTE COM CAMINHÃO BASCULANTE DE 10 M³, EM VIA URBANA PAVIMENTADA, DMT ATÉ 30 KM (UNIDADE: TXKM). AF_02/2026</t>
  </si>
  <si>
    <t xml:space="preserve">TRANSPORTE COM CAMINHÃO BASCULANTE DE 14 M³, EM VIA INTERNA (DENTRO DO CANTEIRO - UNIDADE: TXKM). AF_02/2026</t>
  </si>
  <si>
    <t xml:space="preserve">TRANSPORTE COM CAMINHÃO BASCULANTE DE 14 M³, EM VIA INTERNA (DENTRO DO CANTEIRO - UNIDADE:M3XKM). AF_02/2026</t>
  </si>
  <si>
    <t xml:space="preserve">TRANSPORTE COM CAMINHÃO BASCULANTE DE 14 M³, EM VIA URBANA EM LEITO NATURAL (UNIDADE: M3XKM). AF_02/2026</t>
  </si>
  <si>
    <t xml:space="preserve">TRANSPORTE COM CAMINHÃO BASCULANTE DE 14 M³, EM VIA URBANA EM LEITO NATURAL (UNIDADE: TXKM). AF_02/2026</t>
  </si>
  <si>
    <t xml:space="preserve">TRANSPORTE COM CAMINHÃO BASCULANTE DE 14 M³, EM VIA URBANA EM REVESTIMENTO PRIMÁRIO (UNIDADE: M3XKM). AF_02/2026</t>
  </si>
  <si>
    <t xml:space="preserve">TRANSPORTE COM CAMINHÃO BASCULANTE DE 14 M³, EM VIA URBANA EM REVESTIMENTO PRIMÁRIO (UNIDADE: TXKM). AF_02/2026</t>
  </si>
  <si>
    <t xml:space="preserve">TRANSPORTE COM CAMINHÃO BASCULANTE DE 14 M³, EM VIA URBANA PAVIMENTADA, ADICIONAL PARA DMT EXCEDENTE A 30 KM (UNIDADE: M3XKM). AF_02/2026</t>
  </si>
  <si>
    <t xml:space="preserve">TRANSPORTE COM CAMINHÃO BASCULANTE DE 14 M³, EM VIA URBANA PAVIMENTADA, ADICIONAL PARA DMT EXCEDENTE A 30 KM (UNIDADE: TXKM). AF_02/2026</t>
  </si>
  <si>
    <t xml:space="preserve">TRANSPORTE COM CAMINHÃO BASCULANTE DE 14 M³, EM VIA URBANA PAVIMENTADA, DMT ATÉ 30 KM (UNIDADE: M3XKM). AF_02/2026</t>
  </si>
  <si>
    <t xml:space="preserve">TRANSPORTE COM CAMINHÃO BASCULANTE DE 14 M³, EM VIA URBANA PAVIMENTADA, DMT ATÉ 30 KM (UNIDADE: TXKM). AF_02/2026</t>
  </si>
  <si>
    <t xml:space="preserve">TRANSPORTE COM CAMINHÃO BASCULANTE DE 18 M³, EM VIA INTERNA (DENTRO DO CANTEIRO - UNIDADE: M3XKM). AF_02/2026</t>
  </si>
  <si>
    <t xml:space="preserve">TRANSPORTE COM CAMINHÃO BASCULANTE DE 18 M³, EM VIA INTERNA (DENTRO DO CANTEIRO - UNIDADE: TXKM). AF_02/2026</t>
  </si>
  <si>
    <t xml:space="preserve">TRANSPORTE COM CAMINHÃO BASCULANTE DE 18 M³, EM VIA URBANA EM LEITO NATURAL (UNIDADE: M3XKM). AF_02/2026</t>
  </si>
  <si>
    <t xml:space="preserve">TRANSPORTE COM CAMINHÃO BASCULANTE DE 18 M³, EM VIA URBANA EM LEITO NATURAL (UNIDADE: TXKM). AF_02/2026</t>
  </si>
  <si>
    <t xml:space="preserve">TRANSPORTE COM CAMINHÃO BASCULANTE DE 18 M³, EM VIA URBANA EM REVESTIMENTO PRIMÁRIO (UNIDADE: M3XKM). AF_02/2026</t>
  </si>
  <si>
    <t xml:space="preserve">TRANSPORTE COM CAMINHÃO BASCULANTE DE 18 M³, EM VIA URBANA EM REVESTIMENTO PRIMÁRIO (UNIDADE: TXKM). AF_02/2026</t>
  </si>
  <si>
    <t xml:space="preserve">TRANSPORTE COM CAMINHÃO BASCULANTE DE 18 M³, EM VIA URBANA PAVIMENTADA, ADICIONAL PARA DMT EXCEDENTE A 30 KM (UNIDADE: M3XKM). AF_02/2026</t>
  </si>
  <si>
    <t xml:space="preserve">TRANSPORTE COM CAMINHÃO BASCULANTE DE 18 M³, EM VIA URBANA PAVIMENTADA, ADICIONAL PARA DMT EXCEDENTE A 30 KM (UNIDADE: TXKM). AF_02/2026</t>
  </si>
  <si>
    <t xml:space="preserve">TRANSPORTE COM CAMINHÃO BASCULANTE DE 18 M³, EM VIA URBANA PAVIMENTADA, DMT ATÉ 30 KM (UNIDADE: M3XKM). AF_02/2026</t>
  </si>
  <si>
    <t xml:space="preserve">TRANSPORTE COM CAMINHÃO BASCULANTE DE 18 M³, EM VIA URBANA PAVIMENTADA, DMT ATÉ 30 KM (UNIDADE: TXKM). AF_02/2026</t>
  </si>
  <si>
    <t xml:space="preserve">TRANSPORTE COM CAMINHÃO BASCULANTE DE 6 M³, EM VIA INTERNA (DENTRO DO CANTEIRO - UNIDADE: M3XKM). AF_02/2026</t>
  </si>
  <si>
    <t xml:space="preserve">TRANSPORTE COM CAMINHÃO BASCULANTE DE 6 M³, EM VIA INTERNA (DENTRO DO CANTEIRO - UNIDADE: TXKM). AF_02/2026</t>
  </si>
  <si>
    <t xml:space="preserve">TRANSPORTE COM CAMINHÃO BASCULANTE DE 6 M³, EM VIA URBANA EM LEITO NATURAL (UNIDADE: M3XKM). AF_02/2026</t>
  </si>
  <si>
    <t xml:space="preserve">TRANSPORTE COM CAMINHÃO BASCULANTE DE 6 M³, EM VIA URBANA EM LEITO NATURAL (UNIDADE: TXKM). AF_02/2026</t>
  </si>
  <si>
    <t xml:space="preserve">TRANSPORTE COM CAMINHÃO BASCULANTE DE 6 M³, EM VIA URBANA EM REVESTIMENTO PRIMÁRIO (UNIDADE: M3XKM). AF_02/2026</t>
  </si>
  <si>
    <t xml:space="preserve">TRANSPORTE COM CAMINHÃO BASCULANTE DE 6 M³, EM VIA URBANA EM REVESTIMENTO PRIMÁRIO (UNIDADE: TXKM). AF_02/2026</t>
  </si>
  <si>
    <t xml:space="preserve">TRANSPORTE COM CAMINHÃO BASCULANTE DE 6 M³, EM VIA URBANA PAVIMENTADA, ADICIONAL PARA DMT EXCEDENTE A 30 KM (UNIDADE: M3XKM). AF_02/2026</t>
  </si>
  <si>
    <t xml:space="preserve">TRANSPORTE COM CAMINHÃO BASCULANTE DE 6 M³, EM VIA URBANA PAVIMENTADA, ADICIONAL PARA DMT EXCEDENTE A 30 KM (UNIDADE: TXKM). AF_02/2026</t>
  </si>
  <si>
    <t xml:space="preserve">TRANSPORTE COM CAMINHÃO BASCULANTE DE 6 M³, EM VIA URBANA PAVIMENTADA, DMT ATÉ 30 KM (UNIDADE: M3XKM). AF_02/2026</t>
  </si>
  <si>
    <t xml:space="preserve">TRANSPORTE COM CAMINHÃO BASCULANTE DE 6 M³, EM VIA URBANA PAVIMENTADA, DMT ATÉ 30 KM (UNIDADE: TXKM). AF_02/2026</t>
  </si>
  <si>
    <t xml:space="preserve">TRANSPORTE COM CAMINHÃO CARROCERIA 15T DE 10 M³, EM VIA INTERNA (DENTRO DO CANTEIRO) (UNIDADE: TXKM). AF_02/2026</t>
  </si>
  <si>
    <t xml:space="preserve">TRANSPORTE COM CAMINHÃO CARROCERIA 15T DE 10 M³, EM VIA URBANA EM LEITO NATURAL (UNIDADE: TXKM). AF_02/2026</t>
  </si>
  <si>
    <t xml:space="preserve">TRANSPORTE COM CAMINHÃO CARROCERIA 15T DE 10 M³, EM VIA URBANA EM REVESTIMENTO PRIMÁRIO (UNIDADE: TXKM). AF_02/2026</t>
  </si>
  <si>
    <t xml:space="preserve">TRANSPORTE COM CAMINHÃO CARROCERIA 15T DE 10 M³, EM VIA URBANA PAVIMENTADA, ADICIONAL PARA DMT EXCEDENTE A 30 KM (UNIDADE: TXKM). AF_02/2026</t>
  </si>
  <si>
    <t xml:space="preserve">TRANSPORTE COM CAMINHÃO CARROCERIA 15T DE 10 M³, EM VIA URBANA PAVIMENTADA, DMT ATÉ 30KM (UNIDADE: TXKM). AF_02/2026</t>
  </si>
  <si>
    <t xml:space="preserve">TRANSPORTE COM CAMINHÃO CARROCERIA 9T, EM VIA INTERNA (DENTRO DO CANTEIRO - UNIDADE: TXKM). AF_02/2026</t>
  </si>
  <si>
    <t xml:space="preserve">TRANSPORTE COM CAMINHÃO CARROCERIA 9T, EM VIA URBANA EM LEITO NATURAL (UNIDADE: TXKM). AF_02/2026</t>
  </si>
  <si>
    <t xml:space="preserve">TRANSPORTE COM CAMINHÃO CARROCERIA 9T, EM VIA URBANA EM REVESTIMENTO PRIMÁRIO (UNIDADE: TXKM). AF_02/2026</t>
  </si>
  <si>
    <t xml:space="preserve">TRANSPORTE COM CAMINHÃO CARROCERIA 9T, EM VIA URBANA PAVIMENTADA, ADICIONAL PARA DMT EXCEDENTE A 30 KM (UNIDADE: TXKM). AF_02/2026</t>
  </si>
  <si>
    <t xml:space="preserve">TRANSPORTE COM CAMINHÃO CARROCERIA 9T, EM VIA URBANA PAVIMENTADA, DMT ATÉ 30KM (UNIDADE: TXKM). AF_02/2026</t>
  </si>
  <si>
    <t xml:space="preserve">TRANSPORTE COM CAMINHÃO CARROCERIA COM GUINDAUTO (MUNCK), MOMENTO MÁXIMO DE CARGA 11,7 TM, EM VIA INTERNA (DENTRO DO CANTEIRO - UNIDADE: TXKM). AF_02/2026</t>
  </si>
  <si>
    <t xml:space="preserve">TRANSPORTE COM CAMINHÃO CARROCERIA COM GUINDAUTO (MUNCK), MOMENTO MÁXIMO DE CARGA 11,7 TM, EM VIA URBANA EM LEITO NATURAL (UNIDADE: TXKM). AF_02/2026</t>
  </si>
  <si>
    <t xml:space="preserve">TRANSPORTE COM CAMINHÃO CARROCERIA COM GUINDAUTO (MUNCK), MOMENTO MÁXIMO DE CARGA 11,7 TM, EM VIA URBANA EM REVESTIMENTO PRIMÁRIO (UNIDADE: TXKM). AF_02/2026</t>
  </si>
  <si>
    <t xml:space="preserve">TRANSPORTE COM CAMINHÃO CARROCERIA COM GUINDAUTO (MUNCK), MOMENTO MÁXIMO DE CARGA 11,7 TM, EM VIA URBANA PAVIMENTADA, ADICIONAL PARA DMT EXCEDENTE A 30 KM (UNIDADE: TXKM). AF_02/2026</t>
  </si>
  <si>
    <t xml:space="preserve">TRANSPORTE COM CAMINHÃO CARROCERIA COM GUINDAUTO (MUNCK), MOMENTO MÁXIMO DE CARGA 11,7 TM, EM VIA URBANA PAVIMENTADA, DMT ATÉ 30KM (UNIDADE: TXKM). AF_02/2026</t>
  </si>
  <si>
    <t xml:space="preserve">TRANSPORTE COM CAMINHÃO CARROCERIA COM GUINDAUTO (MUNCK), MOMENTO MÁXIMO DE CARGA 42,3 TM, EM VIA INTERNA (DENTRO DO CANTEIRO) (UNIDADE: TXKM). AF_02/2026</t>
  </si>
  <si>
    <t xml:space="preserve">TRANSPORTE COM CAMINHÃO CARROCERIA COM GUINDAUTO (MUNCK), MOMENTO MÁXIMO DE CARGA 42,3 TM, EM VIA URBANA EM LEITO NATURAL (UNIDADE: TXKM). AF_02/2026</t>
  </si>
  <si>
    <t xml:space="preserve">TRANSPORTE COM CAMINHÃO CARROCERIA COM GUINDAUTO (MUNCK), MOMENTO MÁXIMO DE CARGA 42,3 TM, EM VIA URBANA EM REVESTIMENTO PRIMÁRIO (UNIDADE: TXKM). AF_02/2026</t>
  </si>
  <si>
    <t xml:space="preserve">TRANSPORTE COM CAMINHÃO CARROCERIA COM GUINDAUTO (MUNCK), MOMENTO MÁXIMO DE CARGA 42,3 TM, EM VIA URBANA PAVIMENTADA, ADICIONAL PARA DMT EXCEDENTE A 30 KM (UNIDADE: TXKM). AF_02/2026</t>
  </si>
  <si>
    <t xml:space="preserve">TRANSPORTE COM CAMINHÃO CARROCERIA COM GUINDAUTO (MUNCK), MOMENTO MÁXIMO DE CARGA 42,3 TM, EM VIA URBANA PAVIMENTADA, DMT ATÉ 30KM (UNIDADE: TXKM). AF_02/2026</t>
  </si>
  <si>
    <t xml:space="preserve">TRANSPORTE COM CAMINHÃO PIPA DE 10 M³, EM VIA INTERNA (DENTRO DO CANTEIRO - UNIDADE: M3XKM). AF_02/2026</t>
  </si>
  <si>
    <t xml:space="preserve">TRANSPORTE COM CAMINHÃO PIPA DE 10 M³, EM VIA URBANA EM LEITO NATURAL (UNIDADE: M3XKM). AF_02/2026</t>
  </si>
  <si>
    <t xml:space="preserve">TRANSPORTE COM CAMINHÃO PIPA DE 10 M³, EM VIA URBANA EM REVESTIMENTO PRIMÁRIO (UNIDADE: M3XKM). AF_02/2026</t>
  </si>
  <si>
    <t xml:space="preserve">TRANSPORTE COM CAMINHÃO PIPA DE 10 M³, EM VIA URBANA PAVIMENTADA, ADICIONAL PARA DMT EXCEDENTE A 30 KM (UNIDADE: M3XKM). AF_02/2026</t>
  </si>
  <si>
    <t xml:space="preserve">TRANSPORTE COM CAMINHÃO PIPA DE 10 M³, EM VIA URBANA PAVIMENTADA, DMT ATÉ 30KM (UNIDADE: M3XKM). AF_02/2026</t>
  </si>
  <si>
    <t xml:space="preserve">TRANSPORTE COM CAMINHÃO PIPA DE 14 M³, EM VIA INTERNA (DENTRO DO CANTEIRO) (UNIDADE: M³XKM). AF_02/2026</t>
  </si>
  <si>
    <t xml:space="preserve">TRANSPORTE COM CAMINHÃO PIPA DE 14 M³, EM VIA URBANA EM LEITO NATURAL (UNIDADE: M³XKM). AF_02/2026</t>
  </si>
  <si>
    <t xml:space="preserve">TRANSPORTE COM CAMINHÃO PIPA DE 14 M³, EM VIA URBANA EM REVESTIMENTO PRIMÁRIO (UNIDADE: M³XKM). AF_02/2026</t>
  </si>
  <si>
    <t xml:space="preserve">TRANSPORTE COM CAMINHÃO PIPA DE 14 M³, EM VIA URBANA PAVIMENTADA, ADICIONAL PARA DMT EXCEDENTE A 30 KM (UNIDADE: M³XKM). AF_02/2026</t>
  </si>
  <si>
    <t xml:space="preserve">TRANSPORTE COM CAMINHÃO PIPA DE 14 M³, EM VIA URBANA PAVIMENTADA, DMT ATÉ 30KM (UNIDADE: M³XKM). AF_02/2026</t>
  </si>
  <si>
    <t xml:space="preserve">TRANSPORTE COM CAMINHÃO PIPA DE 6 M³, EM VIA INTERNA (DENTRO DO CANTEIRO - UNIDADE: M3XKM). AF_02/2026</t>
  </si>
  <si>
    <t xml:space="preserve">TRANSPORTE COM CAMINHÃO PIPA DE 6 M³, EM VIA URBANA EM LEITO NATURAL (UNIDADE: M3XKM). AF_02/2026</t>
  </si>
  <si>
    <t xml:space="preserve">TRANSPORTE COM CAMINHÃO PIPA DE 6 M³, EM VIA URBANA EM REVESTIMENTO PRIMÁRIO (UNIDADE: M3XKM). AF_02/2026</t>
  </si>
  <si>
    <t xml:space="preserve">TRANSPORTE COM CAMINHÃO PIPA DE 6 M³, EM VIA URBANA PAVIMENTADA, ADICIONAL PARA DMT EXCEDENTE A 30 KM (UNIDADE: M3XKM). AF_02/2026</t>
  </si>
  <si>
    <t xml:space="preserve">TRANSPORTE COM CAMINHÃO PIPA DE 6 M³, EM VIA URBANA PAVIMENTADA, DMT ATÉ 30KM (UNIDADE: M3XKM). AF_02/2026</t>
  </si>
  <si>
    <t xml:space="preserve">TRANSPORTE COM CAMINHÃO TANQUE DE TRANSPORTE DE MATERIAL ASFÁLTICO DE 20000 L, EM VIA URBANA EM LEITO NATURAL (UNIDADE: TXKM). AF_02/2026</t>
  </si>
  <si>
    <t xml:space="preserve">TRANSPORTE COM CAMINHÃO TANQUE DE TRANSPORTE DE MATERIAL ASFÁLTICO DE 20000 L, EM VIA URBANA EM REVESTIMENTO PRIMÁRIO (UNIDADE: TXKM). AF_02/2026</t>
  </si>
  <si>
    <t xml:space="preserve">TRANSPORTE COM CAMINHÃO TANQUE DE TRANSPORTE DE MATERIAL ASFÁLTICO DE 20000 L, EM VIA URBANA PAVIMENTADA, ADICIONAL PARA DMT EXCEDENTE A 30 KM (UNIDADE: TXKM). AF_02/2026</t>
  </si>
  <si>
    <t xml:space="preserve">TRANSPORTE COM CAMINHÃO TANQUE DE TRANSPORTE DE MATERIAL ASFÁLTICO DE 20000 L, EM VIA URBANA PAVIMENTADA, DMT ATÉ 30KM (UNIDADE: TXKM). AF_02/2026</t>
  </si>
  <si>
    <t xml:space="preserve">TRANSPORTE COM CAMINHÃO TANQUE DE TRANSPORTE DE MATERIAL ASFÁLTICO DE 30000 L, EM VIA URBANA EM LEITO NATURAL (UNIDADE: TXKM). AF_02/2026</t>
  </si>
  <si>
    <t xml:space="preserve">TRANSPORTE COM CAMINHÃO TANQUE DE TRANSPORTE DE MATERIAL ASFÁLTICO DE 30000 L, EM VIA URBANA EM REVESTIMENTO PRIMÁRIO (UNIDADE: TXKM). AF_02/2026</t>
  </si>
  <si>
    <t xml:space="preserve">TRANSPORTE COM CAMINHÃO TANQUE DE TRANSPORTE DE MATERIAL ASFÁLTICO DE 30000 L, EM VIA URBANA PAVIMENTADA, ADICIONAL PARA DMT EXCEDENTE A 30 KM (UNIDADE: TXKM). AF_02/2026</t>
  </si>
  <si>
    <t xml:space="preserve">TRANSPORTE COM CAMINHÃO TANQUE DE TRANSPORTE DE MATERIAL ASFÁLTICO DE 30000 L, EM VIA URBANA PAVIMENTADA, DMT ATÉ 30KM (UNIDADE: TXKM). AF_02/2026</t>
  </si>
  <si>
    <t xml:space="preserve">ASSENTAMENTO DE CONEXÃO COM 1 ACESSO, FERRO FUNDIDO PARA REDE DE ÁGUA, DN 100 MM, JUNTA FLANGEADA (NÃO INCLUI O FORNECIMENTO). AF_09/2021</t>
  </si>
  <si>
    <t xml:space="preserve">ASSENTAMENTO DE CONEXÃO COM 1 ACESSO, FERRO FUNDIDO PARA REDE DE ÁGUA, DN 1000 MM, JUNTA FLANGEADA (NÃO INCLUI O FORNECIMENTO). AF_09/2021</t>
  </si>
  <si>
    <t xml:space="preserve">ASSENTAMENTO DE CONEXÃO COM 1 ACESSO, FERRO FUNDIDO PARA REDE DE ÁGUA, DN 1200 MM, JUNTA FLANGEADA (NÃO INCLUI O FORNECIMENTO). AF_09/2021</t>
  </si>
  <si>
    <t xml:space="preserve">ASSENTAMENTO DE CONEXÃO COM 1 ACESSO, FERRO FUNDIDO PARA REDE DE ÁGUA, DN 150 MM, JUNTA FLANGEADA (NÃO INCLUI O FORNECIMENTO). AF_09/2021</t>
  </si>
  <si>
    <t xml:space="preserve">ASSENTAMENTO DE CONEXÃO COM 1 ACESSO, FERRO FUNDIDO PARA REDE DE ÁGUA, DN 200 MM, JUNTA FLANGEADA (NÃO INCLUI O FORNECIMENTO). AF_09/2021</t>
  </si>
  <si>
    <t xml:space="preserve">ASSENTAMENTO DE CONEXÃO COM 1 ACESSO, FERRO FUNDIDO PARA REDE DE ÁGUA, DN 250 MM, JUNTA FLANGEADA (NÃO INCLUI O FORNECIMENTO). AF_09/2021</t>
  </si>
  <si>
    <t xml:space="preserve">ASSENTAMENTO DE CONEXÃO COM 1 ACESSO, FERRO FUNDIDO PARA REDE DE ÁGUA, DN 300 MM, JUNTA FLANGEADA (NÃO INCLUI O FORNECIMENTO). AF_09/2021</t>
  </si>
  <si>
    <t xml:space="preserve">ASSENTAMENTO DE CONEXÃO COM 1 ACESSO, FERRO FUNDIDO PARA REDE DE ÁGUA, DN 350 MM, JUNTA FLANGEADA (NÃO INCLUI O FORNECIMENTO). AF_09/2021</t>
  </si>
  <si>
    <t xml:space="preserve">ASSENTAMENTO DE CONEXÃO COM 1 ACESSO, FERRO FUNDIDO PARA REDE DE ÁGUA, DN 400 MM, JUNTA FLANGEADA (NÃO INCLUI O FORNECIMENTO). AF_09/2021</t>
  </si>
  <si>
    <t xml:space="preserve">ASSENTAMENTO DE CONEXÃO COM 1 ACESSO, FERRO FUNDIDO PARA REDE DE ÁGUA, DN 450 MM, JUNTA FLANGEADA (NÃO INCLUI O FORNECIMENTO). AF_09/2021</t>
  </si>
  <si>
    <t xml:space="preserve">ASSENTAMENTO DE CONEXÃO COM 1 ACESSO, FERRO FUNDIDO PARA REDE DE ÁGUA, DN 500 MM, JUNTA FLANGEADA (NÃO INCLUI O FORNECIMENTO). AF_09/2021</t>
  </si>
  <si>
    <t xml:space="preserve">ASSENTAMENTO DE CONEXÃO COM 1 ACESSO, FERRO FUNDIDO PARA REDE DE ÁGUA, DN 600 MM, JUNTA FLANGEADA (NÃO INCLUI O FORNECIMENTO). AF_09/2021</t>
  </si>
  <si>
    <t xml:space="preserve">ASSENTAMENTO DE CONEXÃO COM 1 ACESSO, FERRO FUNDIDO PARA REDE DE ÁGUA, DN 700 MM, JUNTA FLANGEADA (NÃO INCLUI O FORNECIMENTO). AF_09/2021</t>
  </si>
  <si>
    <t xml:space="preserve">ASSENTAMENTO DE CONEXÃO COM 1 ACESSO, FERRO FUNDIDO PARA REDE DE ÁGUA, DN 80 MM, JUNTA FLANGEADA (NÃO INCLUI O FORNECIMENTO). AF_09/2021</t>
  </si>
  <si>
    <t xml:space="preserve">ASSENTAMENTO DE CONEXÃO COM 1 ACESSO, FERRO FUNDIDO PARA REDE DE ÁGUA, DN 800 MM, JUNTA FLANGEADA (NÃO INCLUI O FORNECIMENTO). AF_09/2021</t>
  </si>
  <si>
    <t xml:space="preserve">ASSENTAMENTO DE CONEXÃO COM 1 ACESSO, FERRO FUNDIDO PARA REDE DE ÁGUA, DN 900 MM, JUNTA FLANGEADA (NÃO INCLUI O FORNECIMENTO). AF_09/2021</t>
  </si>
  <si>
    <t xml:space="preserve">ASSENTAMENTO DE CONEXÃO COM 2 ACESSOS, FERRO FUNDIDO PARA REDE DE ÁGUA, DN 100 MM, JUNTA FLANGEADA (NÃO INCLUI O FORNECIMENTO). AF_09/2021</t>
  </si>
  <si>
    <t xml:space="preserve">ASSENTAMENTO DE CONEXÃO COM 2 ACESSOS, FERRO FUNDIDO PARA REDE DE ÁGUA, DN 1000 MM, JUNTA FLANGEADA (NÃO INCLUI O FORNECIMENTO). AF_09/2021</t>
  </si>
  <si>
    <t xml:space="preserve">ASSENTAMENTO DE CONEXÃO COM 2 ACESSOS, FERRO FUNDIDO PARA REDE DE ÁGUA, DN 1200 MM, JUNTA FLANGEADA (NÃO INCLUI O FORNECIMENTO). AF_09/2021</t>
  </si>
  <si>
    <t xml:space="preserve">ASSENTAMENTO DE CONEXÃO COM 2 ACESSOS, FERRO FUNDIDO PARA REDE DE ÁGUA, DN 150 MM, JUNTA FLANGEADA (NÃO INCLUI O FORNECIMENTO). AF_09/2021</t>
  </si>
  <si>
    <t xml:space="preserve">ASSENTAMENTO DE CONEXÃO COM 2 ACESSOS, FERRO FUNDIDO PARA REDE DE ÁGUA, DN 200 MM, JUNTA FLANGEADA (NÃO INCLUI O FORNECIMENTO). AF_09/2021</t>
  </si>
  <si>
    <t xml:space="preserve">ASSENTAMENTO DE CONEXÃO COM 2 ACESSOS, FERRO FUNDIDO PARA REDE DE ÁGUA, DN 250 MM, JUNTA FLANGEADA (NÃO INCLUI O FORNECIMENTO). AF_09/2021</t>
  </si>
  <si>
    <t xml:space="preserve">ASSENTAMENTO DE CONEXÃO COM 2 ACESSOS, FERRO FUNDIDO PARA REDE DE ÁGUA, DN 300 MM, JUNTA FLANGEADA (NÃO INCLUI O FORNECIMENTO). AF_09/2021</t>
  </si>
  <si>
    <t xml:space="preserve">ASSENTAMENTO DE CONEXÃO COM 2 ACESSOS, FERRO FUNDIDO PARA REDE DE ÁGUA, DN 350 MM, JUNTA FLANGEADA (NÃO INCLUI O FORNECIMENTO). AF_09/2021</t>
  </si>
  <si>
    <t xml:space="preserve">ASSENTAMENTO DE CONEXÃO COM 2 ACESSOS, FERRO FUNDIDO PARA REDE DE ÁGUA, DN 400 MM, JUNTA FLANGEADA (NÃO INCLUI O FORNECIMENTO). AF_09/2021</t>
  </si>
  <si>
    <t xml:space="preserve">ASSENTAMENTO DE CONEXÃO COM 2 ACESSOS, FERRO FUNDIDO PARA REDE DE ÁGUA, DN 450 MM, JUNTA FLANGEADA (NÃO INCLUI O FORNECIMENTO). AF_09/2021</t>
  </si>
  <si>
    <t xml:space="preserve">ASSENTAMENTO DE CONEXÃO COM 2 ACESSOS, FERRO FUNDIDO PARA REDE DE ÁGUA, DN 500 MM, JUNTA FLANGEADA (NÃO INCLUI O FORNECIMENTO). AF_09/2021</t>
  </si>
  <si>
    <t xml:space="preserve">ASSENTAMENTO DE CONEXÃO COM 2 ACESSOS, FERRO FUNDIDO PARA REDE DE ÁGUA, DN 600 MM, JUNTA FLANGEADA (NÃO INCLUI O FORNECIMENTO). AF_09/2021</t>
  </si>
  <si>
    <t xml:space="preserve">ASSENTAMENTO DE CONEXÃO COM 2 ACESSOS, FERRO FUNDIDO PARA REDE DE ÁGUA, DN 700 MM, JUNTA FLANGEADA (NÃO INCLUI O FORNECIMENTO). AF_09/2021</t>
  </si>
  <si>
    <t xml:space="preserve">ASSENTAMENTO DE CONEXÃO COM 2 ACESSOS, FERRO FUNDIDO PARA REDE DE ÁGUA, DN 80 MM, JUNTA FLANGEADA (NÃO INCLUI O FORNECIMENTO). AF_09/2021</t>
  </si>
  <si>
    <t xml:space="preserve">ASSENTAMENTO DE CONEXÃO COM 2 ACESSOS, FERRO FUNDIDO PARA REDE DE ÁGUA, DN 800 MM, JUNTA FLANGEADA (NÃO INCLUI O FORNECIMENTO). AF_09/2021</t>
  </si>
  <si>
    <t xml:space="preserve">ASSENTAMENTO DE CONEXÃO COM 2 ACESSOS, FERRO FUNDIDO PARA REDE DE ÁGUA, DN 900 MM, JUNTA FLANGEADA (NÃO INCLUI O FORNECIMENTO). AF_09/2021</t>
  </si>
  <si>
    <t xml:space="preserve">ASSENTAMENTO DE CONEXÃO COM 3 ACESSOS, FERRO FUNDIDO PARA REDE DE ÁGUA, DN 100 MM, JUNTA FLANGEADA (NÃO INCLUI O FORNECIMENTO). AF_09/2021</t>
  </si>
  <si>
    <t xml:space="preserve">ASSENTAMENTO DE CONEXÃO COM 3 ACESSOS, FERRO FUNDIDO PARA REDE DE ÁGUA, DN 1000 MM, JUNTA FLANGEADA (NÃO INCLUI O FORNECIMENTO). AF_09/2021</t>
  </si>
  <si>
    <t xml:space="preserve">ASSENTAMENTO DE CONEXÃO COM 3 ACESSOS, FERRO FUNDIDO PARA REDE DE ÁGUA, DN 1200 MM, JUNTA FLANGEADA (NÃO INCLUI O FORNECIMENTO). AF_09/2021</t>
  </si>
  <si>
    <t xml:space="preserve">ASSENTAMENTO DE CONEXÃO COM 3 ACESSOS, FERRO FUNDIDO PARA REDE DE ÁGUA, DN 150 MM, JUNTA FLANGEADA (NÃO INCLUI O FORNECIMENTO). AF_09/2021</t>
  </si>
  <si>
    <t xml:space="preserve">ASSENTAMENTO DE CONEXÃO COM 3 ACESSOS, FERRO FUNDIDO PARA REDE DE ÁGUA, DN 200 MM, JUNTA FLANGEADA (NÃO INCLUI O FORNECIMENTO). AF_09/2021</t>
  </si>
  <si>
    <t xml:space="preserve">ASSENTAMENTO DE CONEXÃO COM 3 ACESSOS, FERRO FUNDIDO PARA REDE DE ÁGUA, DN 250 MM, JUNTA FLANGEADA (NÃO INCLUI O FORNECIMENTO). AF_09/2021</t>
  </si>
  <si>
    <t xml:space="preserve">ASSENTAMENTO DE CONEXÃO COM 3 ACESSOS, FERRO FUNDIDO PARA REDE DE ÁGUA, DN 300 MM, JUNTA FLANGEADA (NÃO INCLUI O FORNECIMENTO). AF_09/2021</t>
  </si>
  <si>
    <t xml:space="preserve">ASSENTAMENTO DE CONEXÃO COM 3 ACESSOS, FERRO FUNDIDO PARA REDE DE ÁGUA, DN 350 MM, JUNTA FLANGEADA (NÃO INCLUI O FORNECIMENTO). AF_09/2021</t>
  </si>
  <si>
    <t xml:space="preserve">ASSENTAMENTO DE CONEXÃO COM 3 ACESSOS, FERRO FUNDIDO PARA REDE DE ÁGUA, DN 400 MM, JUNTA FLANGEADA (NÃO INCLUI O FORNECIMENTO). AF_09/2021</t>
  </si>
  <si>
    <t xml:space="preserve">ASSENTAMENTO DE CONEXÃO COM 3 ACESSOS, FERRO FUNDIDO PARA REDE DE ÁGUA, DN 450 MM, JUNTA FLANGEADA (NÃO INCLUI O FORNECIMENTO). AF_09/2021</t>
  </si>
  <si>
    <t xml:space="preserve">ASSENTAMENTO DE CONEXÃO COM 3 ACESSOS, FERRO FUNDIDO PARA REDE DE ÁGUA, DN 500 MM, JUNTA FLANGEADA (NÃO INCLUI O FORNECIMENTO). AF_09/2021</t>
  </si>
  <si>
    <t xml:space="preserve">ASSENTAMENTO DE CONEXÃO COM 3 ACESSOS, FERRO FUNDIDO PARA REDE DE ÁGUA, DN 600 MM, JUNTA FLANGEADA (NÃO INCLUI O FORNECIMENTO). AF_09/2021</t>
  </si>
  <si>
    <t xml:space="preserve">ASSENTAMENTO DE CONEXÃO COM 3 ACESSOS, FERRO FUNDIDO PARA REDE DE ÁGUA, DN 700 MM, JUNTA FLANGEADA (NÃO INCLUI O FORNECIMENTO). AF_09/2021</t>
  </si>
  <si>
    <t xml:space="preserve">ASSENTAMENTO DE CONEXÃO COM 3 ACESSOS, FERRO FUNDIDO PARA REDE DE ÁGUA, DN 80 MM, JUNTA FLANGEADA (NÃO INCLUI O FORNECIMENTO). AF_09/2021</t>
  </si>
  <si>
    <t xml:space="preserve">ASSENTAMENTO DE CONEXÃO COM 3 ACESSOS, FERRO FUNDIDO PARA REDE DE ÁGUA, DN 800 MM, JUNTA FLANGEADA (NÃO INCLUI O FORNECIMENTO). AF_09/2021</t>
  </si>
  <si>
    <t xml:space="preserve">ASSENTAMENTO DE CONEXÃO COM 3 ACESSOS, FERRO FUNDIDO PARA REDE DE ÁGUA, DN 900 MM, JUNTA FLANGEADA (NÃO INCLUI O FORNECIMENTO). AF_09/2021</t>
  </si>
  <si>
    <t xml:space="preserve">ASSENTAMENTO DE TUBO DE FERRO FUNDIDO PARA REDE DE ÁGUA, DN 100 MM, JUNTA FLANGEADA (NÃO INCLUI O FORNECIMENTO). AF_09/2021</t>
  </si>
  <si>
    <t xml:space="preserve">ASSENTAMENTO DE TUBO DE FERRO FUNDIDO PARA REDE DE ÁGUA, DN 1000 MM, JUNTA FLANGEADA (NÃO INCLUI O FORNECIMENTO). AF_09/2021</t>
  </si>
  <si>
    <t xml:space="preserve">ASSENTAMENTO DE TUBO DE FERRO FUNDIDO PARA REDE DE ÁGUA, DN 1200 MM, JUNTA FLANGEADA (NÃO INCLUI O FORNECIMENTO). AF_09/2021</t>
  </si>
  <si>
    <t xml:space="preserve">ASSENTAMENTO DE TUBO DE FERRO FUNDIDO PARA REDE DE ÁGUA, DN 150 MM, JUNTA FLANGEADA (NÃO INCLUI O FORNECIMENTO). AF_09/2021</t>
  </si>
  <si>
    <t xml:space="preserve">ASSENTAMENTO DE TUBO DE FERRO FUNDIDO PARA REDE DE ÁGUA, DN 200 MM, JUNTA FLANGEADA (NÃO INCLUI O FORNECIMENTO). AF_09/2021</t>
  </si>
  <si>
    <t xml:space="preserve">ASSENTAMENTO DE TUBO DE FERRO FUNDIDO PARA REDE DE ÁGUA, DN 250 MM, JUNTA FLANGEADA (NÃO INCLUI O FORNECIMENTO). AF_09/2021</t>
  </si>
  <si>
    <t xml:space="preserve">ASSENTAMENTO DE TUBO DE FERRO FUNDIDO PARA REDE DE ÁGUA, DN 300 MM, JUNTA FLANGEADA (NÃO INCLUI O FORNECIMENTO). AF_09/2021</t>
  </si>
  <si>
    <t xml:space="preserve">ASSENTAMENTO DE TUBO DE FERRO FUNDIDO PARA REDE DE ÁGUA, DN 350 MM, JUNTA FLANGEADA (NÃO INCLUI O FORNECIMENTO). AF_09/2021</t>
  </si>
  <si>
    <t xml:space="preserve">ASSENTAMENTO DE TUBO DE FERRO FUNDIDO PARA REDE DE ÁGUA, DN 400 MM, JUNTA FLANGEADA (NÃO INCLUI O FORNECIMENTO). AF_09/2021</t>
  </si>
  <si>
    <t xml:space="preserve">ASSENTAMENTO DE TUBO DE FERRO FUNDIDO PARA REDE DE ÁGUA, DN 450 MM, JUNTA FLANGEADA (NÃO INCLUI O FORNECIMENTO). AF_09/2021</t>
  </si>
  <si>
    <t xml:space="preserve">ASSENTAMENTO DE TUBO DE FERRO FUNDIDO PARA REDE DE ÁGUA, DN 500 MM, JUNTA FLANGEADA (NÃO INCLUI O FORNECIMENTO). AF_09/2021</t>
  </si>
  <si>
    <t xml:space="preserve">ASSENTAMENTO DE TUBO DE FERRO FUNDIDO PARA REDE DE ÁGUA, DN 600 MM, JUNTA FLANGEADA (NÃO INCLUI O FORNECIMENTO). AF_09/2021</t>
  </si>
  <si>
    <t xml:space="preserve">ASSENTAMENTO DE TUBO DE FERRO FUNDIDO PARA REDE DE ÁGUA, DN 700 MM, JUNTA FLANGEADA (NÃO INCLUI O FORNECIMENTO). AF_09/2021</t>
  </si>
  <si>
    <t xml:space="preserve">ASSENTAMENTO DE TUBO DE FERRO FUNDIDO PARA REDE DE ÁGUA, DN 80 MM, JUNTA FLANGEADA (NÃO INCLUI O FORNECIMENTO). AF_09/2021</t>
  </si>
  <si>
    <t xml:space="preserve">ASSENTAMENTO DE TUBO DE FERRO FUNDIDO PARA REDE DE ÁGUA, DN 800 MM, JUNTA FLANGEADA (NÃO INCLUI O FORNECIMENTO). AF_09/2021</t>
  </si>
  <si>
    <t xml:space="preserve">ASSENTAMENTO DE TUBO DE FERRO FUNDIDO PARA REDE DE ÁGUA, DN 900 MM, JUNTA FLANGEADA (NÃO INCLUI O FORNECIMENTO). AF_09/2021</t>
  </si>
  <si>
    <t xml:space="preserve">ALARGAMENTO DE BASE DE TUBULÃO A CÉU ABERTO, ESCAVAÇÃO MANUAL, CONCRETO FEITO EM OBRA E LANÇADO COM JERICA. AF_05/2020</t>
  </si>
  <si>
    <t xml:space="preserve">ALARGAMENTO DE BASE DE TUBULÃO A CÉU ABERTO, ESCAVAÇÃO MANUAL, CONCRETO USINADO E LANÇADO COM BOMBA OU DIRETAMENTE DO CAMINHÃO (EXCLUSIVE BOMBEAMENTO). AF_05/2020</t>
  </si>
  <si>
    <t xml:space="preserve">TUBULÃO A CÉU ABERTO, DIÂMETRO DO FUSTE DE 100CM, ESCAVAÇÃO MANUAL, SEM ALARGAMENTO DE BASE, CONCRETO FEITO EM OBRA E LANÇADO COM JERICA. AF_05/2020</t>
  </si>
  <si>
    <t xml:space="preserve">TUBULÃO A CÉU ABERTO, DIÂMETRO DO FUSTE DE 100CM, ESCAVAÇÃO MANUAL, SEM ALARGAMENTO DE BASE, CONCRETO USINADO E LANÇADO COM BOMBA OU DIRETAMENTE DO CAMINHÃO (EXCLUSIVE BOMBEAMENTO). AF_05/2020</t>
  </si>
  <si>
    <t xml:space="preserve">TUBULÃO A CÉU ABERTO, DIÂMETRO DO FUSTE DE 100CM, ESCAVAÇÃO MECÂNICA, SEM ALARGAMENTO DE BASE, CONCRETO FEITO EM OBRA E LANÇADO COM JERICA (EXCLUSIVE MOBILIZAÇÃO E DESMOBILIZAÇÃO). AF_05/2020</t>
  </si>
  <si>
    <t xml:space="preserve">TUBULÃO A CÉU ABERTO, DIÂMETRO DO FUSTE DE 100CM, ESCAVAÇÃO MECÂNICA, SEM ALARGAMENTO DE BASE, CONCRETO USINADO E LANÇADO COM BOMBA OU DIRETAMENTE DO CAMINHÃO (EXCLUSIVE BOMBEAMENTO, MOBILIZAÇÃO E DESMOBILIZAÇÃO). AF_05/2020</t>
  </si>
  <si>
    <t xml:space="preserve">TUBULÃO A CÉU ABERTO, DIÂMETRO DO FUSTE DE 120CM, ESCAVAÇÃO MANUAL, SEM ALARGAMENTO DE BASE, CONCRETO FEITO EM OBRA E LANÇADO COM JERICA. AF_05/2020</t>
  </si>
  <si>
    <t xml:space="preserve">TUBULÃO A CÉU ABERTO, DIÂMETRO DO FUSTE DE 120CM, ESCAVAÇÃO MANUAL, SEM ALARGAMENTO DE BASE, CONCRETO USINADO E LANÇADO COM BOMBA OU DIRETAMENTE DO CAMINHÃO (EXCLUSIVE BOMBEAMENTO). AF_05/2020</t>
  </si>
  <si>
    <t xml:space="preserve">TUBULÃO A CÉU ABERTO, DIÂMETRO DO FUSTE DE 120CM, ESCAVAÇÃO MECÂNICA, SEM ALARGAMENTO DE BASE, CONCRETO FEITO EM OBRA E LANÇADO COM JERICA (EXCLUSIVE MOBILIZAÇÃO E DESMOBILIZAÇÃO). AF_05/2020</t>
  </si>
  <si>
    <t xml:space="preserve">TUBULÃO A CÉU ABERTO, DIÂMETRO DO FUSTE DE 120CM, ESCAVAÇÃO MECÂNICA, SEM ALARGAMENTO DE BASE, CONCRETO USINADO E LANÇADO COM BOMBA OU DIRETAMENTE DO CAMINHÃO (EXCLUSIVE BOMBEAMENTO, MOBILIZAÇÃO E DESMOBILIZAÇÃO). AF_05/2020</t>
  </si>
  <si>
    <t xml:space="preserve">TUBULÃO A CÉU ABERTO, DIÂMETRO DO FUSTE DE 70CM, ESCAVAÇÃO MANUAL, SEM ALARGAMENTO DE BASE, CONCRETO FEITO EM OBRA E LANÇADO COM JERICA. AF_05/2020</t>
  </si>
  <si>
    <t xml:space="preserve">TUBULÃO A CÉU ABERTO, DIÂMETRO DO FUSTE DE 70CM, ESCAVAÇÃO MANUAL, SEM ALARGAMENTO DE BASE, CONCRETO USINADO E LANÇADO COM BOMBA OU DIRETAMENTE DO CAMINHÃO (EXCLUSIVE BOMBEAMENTO). AF_05/2020</t>
  </si>
  <si>
    <t xml:space="preserve">TUBULÃO A CÉU ABERTO, DIÂMETRO DO FUSTE DE 70CM, ESCAVAÇÃO MECÂNICA, SEM ALARGAMENTO DE BASE, CONCRETO FEITO EM OBRA E LANÇADO COM JERICA. AF_05/2020</t>
  </si>
  <si>
    <t xml:space="preserve">TUBULÃO A CÉU ABERTO, DIÂMETRO DO FUSTE DE 70CM, ESCAVAÇÃO MECÂNICA, SEM ALARGAMENTO DE BASE, CONCRETO USINADO E LANÇADO COM BOMBA OU DIRETAMENTE DO CAMINHÃO (EXCLUSIVE BOMBEAMENTO, MOBILIZAÇÃO E DESMOBILIZAÇÃO). AF_05/2020</t>
  </si>
  <si>
    <t xml:space="preserve">TUBULÃO A CÉU ABERTO, DIÂMETRO DO FUSTE DE 80CM, ESCAVAÇÃO MANUAL, SEM ALARGAMENTO DE BASE, CONCRETO FEITO EM OBRA E LANÇADO COM JERICA. AF_05/2020</t>
  </si>
  <si>
    <t xml:space="preserve">TUBULÃO A CÉU ABERTO, DIÂMETRO DO FUSTE DE 80CM, ESCAVAÇÃO MANUAL, SEM ALARGAMENTO DE BASE, CONCRETO USINADO E LANÇADO COM BOMBA OU DIRETAMENTE DO CAMINHÃO (EXCLUSIVE BOMBEAMENTO). AF_05/2020</t>
  </si>
  <si>
    <t xml:space="preserve">TUBULÃO A CÉU ABERTO, DIÂMETRO DO FUSTE DE 80CM, ESCAVAÇÃO MECÂNICA, SEM ALARGAMENTO DE BASE, CONCRETO FEITO EM OBRA E LANÇADO COM JERICA (EXCLUSIVE MOBILIZAÇÃO E DESMOBILIZAÇÃO). AF_05/2020</t>
  </si>
  <si>
    <t xml:space="preserve">TUBULÃO A CÉU ABERTO, DIÂMETRO DO FUSTE DE 80CM, ESCAVAÇÃO MECÂNICA, SEM ALARGAMENTO DE BASE, CONCRETO USINADO E LANÇADO COM BOMBA OU DIRETAMENTE DO CAMINHÃO (EXCLUSIVE BOMBEAMENTO, MOBILIZAÇÃO E DESMOBILIZAÇÃO). AF_05/2020</t>
  </si>
  <si>
    <t xml:space="preserve">ESCAVAÇÃO MANUAL DE TUNNEL LINER EM SOLO DE PRIMEIRA CATEGORIA. AF_10/2025</t>
  </si>
  <si>
    <t xml:space="preserve">ESCAVAÇÃO MANUAL DE TUNNEL LINER EM SOLO DE SEGUNDA CATEGORIA. AF_10/2025</t>
  </si>
  <si>
    <t xml:space="preserve">USINAGEM DE BRITA GRADUADA SIMPLES. AF_09/2025</t>
  </si>
  <si>
    <t xml:space="preserve">USINAGEM DE BRITA GRADUADA TRATADA COM CIMENTO. AF_09/2025</t>
  </si>
  <si>
    <t xml:space="preserve">USINAGEM DE CONCRETO PARA COMPACTAÇÃO COM ROLO. AF_09/2025</t>
  </si>
  <si>
    <t xml:space="preserve">USINAGEM DE SOLO BRITA 40%-60% COM 4% DE CIMENTO, UTILIZANDO BRITA COMERCIAL. AF_09/2025</t>
  </si>
  <si>
    <t xml:space="preserve">USINAGEM DE SOLO BRITA 40%-60% COM 6% DE CIMENTO, UTILIZANDO BRITA COMERCIAL. AF_09/2025</t>
  </si>
  <si>
    <t xml:space="preserve">USINAGEM DE SOLO BRITA 40%-60% COM 8% DE CIMENTO, UTILIZANDO BRITA COMERCIAL. AF_09/2025</t>
  </si>
  <si>
    <t xml:space="preserve">USINAGEM DE SOLO BRITA 40%-60%, UTILIZANDO BRITA COMERCIAL. AF_09/2025</t>
  </si>
  <si>
    <t xml:space="preserve">USINAGEM DE SOLO BRITA 50%-50% COM 4% DE CIMENTO, UTILIZANDO BRITA COMERCIAL. AF_09/2025</t>
  </si>
  <si>
    <t xml:space="preserve">USINAGEM DE SOLO BRITA 50%-50% COM 6% DE CIMENTO, UTILIZANDO BRITA COMERCIAL. AF_09/2025</t>
  </si>
  <si>
    <t xml:space="preserve">USINAGEM DE SOLO BRITA 50%-50% COM 8% DE CIMENTO, UTILIZANDO BRITA COMERCIAL. AF_09/2025</t>
  </si>
  <si>
    <t xml:space="preserve">USINAGEM DE SOLO BRITA 50%-50%, UTILIZANDO BRITA COMERCIAL. AF_09/2025</t>
  </si>
  <si>
    <t xml:space="preserve">USINAGEM DE SOLO JAZIDA MELHORADO COM CIMENTO 2%. AF_09/2025</t>
  </si>
  <si>
    <t xml:space="preserve">USINAGEM DE SOLO JAZIDA MELHORADO COM CIMENTO 3%. AF_09/2025</t>
  </si>
  <si>
    <t xml:space="preserve">USINAGEM DE SOLO JAZIDA MELHORADO COM CIMENTO 4%. AF_09/2025</t>
  </si>
  <si>
    <t xml:space="preserve">USINAGEM DE SOLO JAZIDA MELHORADO COM CIMENTO 6%. AF_09/2025</t>
  </si>
  <si>
    <t xml:space="preserve">USINAGEM DE SOLO  JAZIDA MELHORADO COM CIMENTO 8%. AF_09/2025</t>
  </si>
  <si>
    <t xml:space="preserve">CINTA DE AMARRAÇÃO DE ALVENARIA MOLDADA IN LOCO COM UTILIZAÇÃO DE BLOCOS CANALETA, ESPESSURA DE *10* CM. AF_03/2024</t>
  </si>
  <si>
    <t xml:space="preserve">CINTA DE AMARRAÇÃO DE ALVENARIA MOLDADA IN LOCO COM UTILIZAÇÃO DE BLOCOS CANALETA, ESPESSURA DE *15* CM. AF_03/2024</t>
  </si>
  <si>
    <t xml:space="preserve">CINTA DE AMARRAÇÃO DE ALVENARIA MOLDADA IN LOCO COM UTILIZAÇÃO DE BLOCOS CANALETA, ESPESSURA DE *20* CM. AF_03/2024</t>
  </si>
  <si>
    <t xml:space="preserve">CONTRAVERGA MOLDADA IN LOCO COM UTILIZAÇÃO DE BLOCOS CANALETA, ESPESSURA DE *10* CM. AF_03/2024</t>
  </si>
  <si>
    <t xml:space="preserve">CONTRAVERGA MOLDADA IN LOCO COM UTILIZAÇÃO DE BLOCOS CANALETA, ESPESSURA DE *15* CM. AF_03/2024</t>
  </si>
  <si>
    <t xml:space="preserve">CONTRAVERGA MOLDADA IN LOCO COM UTILIZAÇÃO DE BLOCOS CANALETA, ESPESSURA DE *20* CM. AF_03/2024</t>
  </si>
  <si>
    <t xml:space="preserve">CONTRAVERGA MOLDADA IN LOCO EM CONCRETO, ESPESSURA DE *10* CM. AF_03/2024</t>
  </si>
  <si>
    <t xml:space="preserve">CONTRAVERGA MOLDADA IN LOCO EM CONCRETO, ESPESSURA DE *15* CM. AF_03/2024</t>
  </si>
  <si>
    <t xml:space="preserve">CONTRAVERGA MOLDADA IN LOCO EM CONCRETO, ESPESSURA DE *20* CM. AF_03/2024</t>
  </si>
  <si>
    <t xml:space="preserve">CONTRAVERGA PRÉ-FABRICADA, ESPESSURA DE *10* CM. AF_03/2024</t>
  </si>
  <si>
    <t xml:space="preserve">CONTRAVERGA PRÉ-FABRICADA, ESPESSURA DE *15* CM. AF_03/2024</t>
  </si>
  <si>
    <t xml:space="preserve">CONTRAVERGA PRÉ-FABRICADA, ESPESSURA DE *20* CM. AF_03/2024</t>
  </si>
  <si>
    <t xml:space="preserve">CONTRAVERGA PRÉ-MOLDADA, ESPESSURA DE *10* CM. AF_03/2024</t>
  </si>
  <si>
    <t xml:space="preserve">CONTRAVERGA PRÉ-MOLDADA, ESPESSURA DE *15* CM. AF_03/2024</t>
  </si>
  <si>
    <t xml:space="preserve">CONTRAVERGA PRÉ-MOLDADA, ESPESSURA DE *20* CM. AF_03/2024</t>
  </si>
  <si>
    <t xml:space="preserve">FIXAÇÃO (ENCUNHAMENTO) DE ALVENARIA DE VEDAÇÃO COM ARGAMASSA APLICADA COM BISNAGA. AF_03/2024</t>
  </si>
  <si>
    <t xml:space="preserve">FIXAÇÃO (ENCUNHAMENTO) DE ALVENARIA DE VEDAÇÃO COM ESPUMA DE POLIURETANO EXPANSIVA. AF_03/2024</t>
  </si>
  <si>
    <t xml:space="preserve">FIXAÇÃO (ENCUNHAMENTO) DE ALVENARIA DE VEDAÇÃO COM TIJOLO MACIÇO. AF_03/2024</t>
  </si>
  <si>
    <t xml:space="preserve">VERGA MOLDADA IN LOCO COM UTILIZAÇÃO DE BLOCOS CANALETA, ESPESSURA DE *10* CM. AF_03/2024</t>
  </si>
  <si>
    <t xml:space="preserve">VERGA MOLDADA IN LOCO COM UTILIZAÇÃO DE BLOCOS CANALETA, ESPESSURA DE *15* CM. AF_03/2024</t>
  </si>
  <si>
    <t xml:space="preserve">VERGA MOLDADA IN LOCO COM UTILIZAÇÃO DE BLOCOS CANALETA, ESPESSURA DE *20* CM. AF_03/2024</t>
  </si>
  <si>
    <t xml:space="preserve">VERGA MOLDADA IN LOCO EM CONCRETO, ESPESSURA DE *10* CM. AF_03/2024</t>
  </si>
  <si>
    <t xml:space="preserve">VERGA MOLDADA IN LOCO EM CONCRETO, ESPESSURA DE *15* CM. AF_03/2024</t>
  </si>
  <si>
    <t xml:space="preserve">VERGA MOLDADA IN LOCO EM CONCRETO, ESPESSURA DE *20* CM. AF_03/2024</t>
  </si>
  <si>
    <t xml:space="preserve">VERGA PRÉ-FABRICADA COM ATÉ 1,5 M DE VÃO, ESPESSURA DE *10* CM. AF_03/2024</t>
  </si>
  <si>
    <t xml:space="preserve">VERGA PRÉ-FABRICADA COM ATÉ 1,5 M DE VÃO, ESPESSURA DE *15* CM. AF_03/2024</t>
  </si>
  <si>
    <t xml:space="preserve">VERGA PRÉ-FABRICADA COM ATÉ 1,5 M DE VÃO, ESPESSURA DE *20* CM. AF_03/2024</t>
  </si>
  <si>
    <t xml:space="preserve">VERGA PRÉ-MOLDADA COM ATÉ 1,5 M DE VÃO, ESPESSURA DE *10* CM. AF_03/2024</t>
  </si>
  <si>
    <t xml:space="preserve">VERGA PRÉ-MOLDADA COM ATÉ 1,5 M DE VÃO, ESPESSURA DE *15* CM. AF_03/2024</t>
  </si>
  <si>
    <t xml:space="preserve">VERGA PRÉ-MOLDADA COM ATÉ 1,5 M DE VÃO, ESPESSURA DE *20* CM. AF_03/2024</t>
  </si>
  <si>
    <t xml:space="preserve">INSTALAÇÃO DE VIDRO ARAMADO, E = 6 MM, EM ESQUADRIA DE ALUMÍNIO OU PVC, FIXADO COM BAGUETE. AF_11/2025</t>
  </si>
  <si>
    <t xml:space="preserve">INSTALAÇÃO DE VIDRO ARAMADO, E = 7 MM, EM ESQUADRIA DE ALUMÍNIO OU PVC, FIXADO COM BAGUETE. AF_11/2025</t>
  </si>
  <si>
    <t xml:space="preserve">INSTALAÇÃO DE VIDRO IMPRESSO, E = 4 MM, EM ESQUADRIA DE ALUMÍNIO OU PVC, FIXADO COM BAGUETE. AF_11/2025</t>
  </si>
  <si>
    <t xml:space="preserve">INSTALAÇÃO DE VIDRO IMPRESSO, E = 4 MM, EM ESQUADRIA DE MADEIRA, FIXADO COM BAGUETE. AF_11/2025</t>
  </si>
  <si>
    <t xml:space="preserve">INSTALAÇÃO DE VIDRO LISO FUMÊ, E = 4 MM, EM ESQUADRIA DE ALUMÍNIO OU PVC, FIXADO COM BAGUETE. AF_11/2025</t>
  </si>
  <si>
    <t xml:space="preserve">INSTALAÇÃO DE VIDRO LISO FUMÊ, E = 4 MM, EM ESQUADRIA DE MADEIRA, FIXADO COM BAGUETE. AF_11/2025</t>
  </si>
  <si>
    <t xml:space="preserve">INSTALAÇÃO DE VIDRO LISO FUMÊ, E = 5 MM, EM ESQUADRIA DE ALUMÍNIO OU PVC, FIXADO COM BAGUETE. AF_11/2025</t>
  </si>
  <si>
    <t xml:space="preserve">INSTALAÇÃO DE VIDRO LISO FUMÊ, E = 5 MM, EM ESQUADRIA DE MADEIRA, FIXADO COM BAGUETE. AF_11/2025</t>
  </si>
  <si>
    <t xml:space="preserve">INSTALAÇÃO DE VIDRO LISO FUMÊ, E = 6 MM, EM ESQUADRIA DE ALUMÍNIO OU PVC, FIXADO COM BAGUETE. AF_11/2025</t>
  </si>
  <si>
    <t xml:space="preserve">INSTALAÇÃO DE VIDRO LISO FUMÊ, E = 6 MM, EM ESQUADRIA DE MADEIRA, FIXADO COM BAGUETE. AF_11/2025</t>
  </si>
  <si>
    <t xml:space="preserve">INSTALAÇÃO DE VIDRO LISO INCOLOR, E = 10 MM, EM ESQUADRIA DE ALUMÍNIO OU PVC, FIXADO COM BAGUETE. AF_11/2025</t>
  </si>
  <si>
    <t xml:space="preserve">INSTALAÇÃO DE VIDRO LISO INCOLOR, E = 10 MM, EM ESQUADRIA DE MADEIRA, FIXADO COM BAGUETE. AF_11/2025</t>
  </si>
  <si>
    <t xml:space="preserve">INSTALAÇÃO DE VIDRO LISO INCOLOR, E = 3 MM, EM ESQUADRIA DE ALUMÍNIO OU PVC, FIXADO COM BAGUETE. AF_11/2025</t>
  </si>
  <si>
    <t xml:space="preserve">INSTALAÇÃO DE VIDRO LISO INCOLOR, E = 3 MM, EM ESQUADRIA DE MADEIRA, FIXADO COM BAGUETE. AF_11/2025</t>
  </si>
  <si>
    <t xml:space="preserve">INSTALAÇÃO DE VIDRO LISO INCOLOR, E = 4 MM, EM ESQUADRIA DE ALUMÍNIO OU PVC, FIXADO COM BAGUETE. AF_11/2025</t>
  </si>
  <si>
    <t xml:space="preserve">INSTALAÇÃO DE VIDRO LISO INCOLOR, E = 4 MM, EM ESQUADRIA DE MADEIRA, FIXADO COM BAGUETE. AF_11/2025</t>
  </si>
  <si>
    <t xml:space="preserve">INSTALAÇÃO DE VIDRO LISO INCOLOR, E = 5 MM, EM ESQUADRIA DE ALUMÍNIO OU PVC, FIXADO COM BAGUETE. AF_11/2025</t>
  </si>
  <si>
    <t xml:space="preserve">INSTALAÇÃO DE VIDRO LISO INCOLOR, E = 5 MM, EM ESQUADRIA DE MADEIRA, FIXADO COM BAGUETE. AF_11/2025</t>
  </si>
  <si>
    <t xml:space="preserve">INSTALAÇÃO DE VIDRO LISO INCOLOR, E = 6 MM, EM ESQUADRIA DE ALUMÍNIO OU PVC, FIXADO COM BAGUETE. AF_11/2025</t>
  </si>
  <si>
    <t xml:space="preserve">INSTALAÇÃO DE VIDRO LISO INCOLOR, E = 6 MM, EM ESQUADRIA DE MADEIRA, FIXADO COM BAGUETE. AF_11/2025</t>
  </si>
  <si>
    <t xml:space="preserve">INSTALAÇÃO DE VIDRO LISO INCOLOR, E = 8 MM, EM ESQUADRIA DE ALUMÍNIO OU PVC, FIXADO COM BAGUETE. AF_11/2025</t>
  </si>
  <si>
    <t xml:space="preserve">INSTALAÇÃO DE VIDRO LISO INCOLOR, E = 8 MM, EM ESQUADRIA DE MADEIRA, FIXADO COM BAGUETE. AF_11/2025</t>
  </si>
  <si>
    <t xml:space="preserve">INSTALAÇÃO DE VIDRO TEMPERADO, E = 10 MM, ENCAIXADO EM PERFIL U. AF_11/2025</t>
  </si>
  <si>
    <t xml:space="preserve">INSTALAÇÃO DE VIDRO TEMPERADO, E = 6 MM, ENCAIXADO EM PERFIL U. AF_11/2025</t>
  </si>
  <si>
    <t xml:space="preserve">INSTALAÇÃO DE VIDRO TEMPERADO, E = 8 MM, ENCAIXADO EM PERFIL U. AF_11/2025</t>
  </si>
  <si>
    <t xml:space="preserve">JOGO DE FERRAGENS CROMADAS PARA PORTA DE VIDRO TEMPERADO, UMA FOLHA COMPOSTO DE DOBRADICAS SUPERIOR E INFERIOR, TRINCO, FECHADURA, CONTRA FECHADURA COM CAPUCHINHO SEM MOLA E PUXADOR. AF_11/2025</t>
  </si>
  <si>
    <t xml:space="preserve">MOLA HIDRAULICA DE PISO PARA PORTA DE VIDRO TEMPERADO. AF_11/2025</t>
  </si>
  <si>
    <t xml:space="preserve">PORTA DE ABRIR COM MOLA HIDRÁULICA, EM VIDRO TEMPERADO, 120X210 CM, ESPESSURA 10 MM, INCLUSIVE ACESSÓRIOS. AF_11/2025</t>
  </si>
  <si>
    <t xml:space="preserve">PORTA DE ABRIR COM MOLA HIDRÁULICA, EM VIDRO TEMPERADO, 2 FOLHAS DE 90X210 CM, ESPESSURA DE 10 MM, INCLUSIVE ACESSÓRIOS. AF_11/2025</t>
  </si>
  <si>
    <t xml:space="preserve">PORTA DE ABRIR COM MOLA HIDRÁULICA, EM VIDRO TEMPERADO, 70X210 CM, ESPESSURA 10 MM, INCLUSIVE ACESSÓRIOS. AF_11/2025</t>
  </si>
  <si>
    <t xml:space="preserve">PORTA DE ABRIR COM MOLA HIDRÁULICA, EM VIDRO TEMPERADO, 80X210 CM, ESPESSURA 10 MM, INCLUSIVE ACESSÓRIOS. AF_11/2025</t>
  </si>
  <si>
    <t xml:space="preserve">PORTA DE ABRIR COM MOLA HIDRÁULICA, EM VIDRO TEMPERADO, 90X210 CM, ESPESSURA 10 MM, INCLUSIVE ACESSÓRIOS. AF_11/2025</t>
  </si>
  <si>
    <t xml:space="preserve">PORTA PIVOTANTE DE VIDRO TEMPERADO, 2 FOLHAS DE 90X210 CM, ESPESSURA DE 10 MM, INCLUSIVE ACESSÓRIOS. AF_11/2025</t>
  </si>
  <si>
    <t xml:space="preserve">PORTA PIVOTANTE DE VIDRO TEMPERADO, 90X210 CM, ESPESSURA 10 MM, INCLUSIVE ACESSÓRIOS. AF_11/2025</t>
  </si>
  <si>
    <t xml:space="preserve">REMOÇÃO DE VIDRO LISO COMUM DE ESQUADRIA COM BAGUETE DE ALUMÍNIO OU PVC. AF_11/2025</t>
  </si>
  <si>
    <t xml:space="preserve">REMOÇÃO DE VIDRO LISO COMUM DE ESQUADRIA COM BAGUETE DE MADEIRA. AF_11/2025</t>
  </si>
  <si>
    <t xml:space="preserve">REMOÇÃO DE VIDRO TEMPERADO FIXADO EM PERFIL U. AF_11/2025</t>
  </si>
  <si>
    <t xml:space="preserve">MISTURADOR MONOCOMANDO PARA CHUVEIRO, BASE BRUTA E ACABAMENTO CROMADO - FORNECIMENTO E INSTALAÇÃO. AF_08/2021</t>
  </si>
  <si>
    <t xml:space="preserve">REGISTRO DE ESFERA, PVC, ROSCÁVEL, COM BORBOLETA, 1/2" - FORNECIMENTO E INSTALAÇÃO. AF_08/2021</t>
  </si>
  <si>
    <t xml:space="preserve">REGISTRO DE ESFERA, PVC, ROSCÁVEL, COM BORBOLETA, 3/4" - FORNECIMENTO E INSTALAÇÃO. AF_08/2021</t>
  </si>
  <si>
    <t xml:space="preserve">REGISTRO DE ESFERA, PVC, ROSCÁVEL, COM CABEÇA QUADRADA, 1/2" - FORNECIMENTO E INSTALAÇÃO. AF_08/2021</t>
  </si>
  <si>
    <t xml:space="preserve">REGISTRO DE ESFERA, PVC, ROSCÁVEL, COM CABEÇA QUADRADA, 3/4" - FORNECIMENTO E INSTALAÇÃO. AF_08/2021</t>
  </si>
  <si>
    <t xml:space="preserve">REGISTRO DE ESFERA, PVC, ROSCÁVEL, COM VOLANTE, 1 1/2" - FORNECIMENTO E INSTALAÇÃO. AF_08/2021</t>
  </si>
  <si>
    <t xml:space="preserve">REGISTRO DE ESFERA, PVC, ROSCÁVEL, COM VOLANTE, 1 1/4" - FORNECIMENTO E INSTALAÇÃO. AF_08/2021</t>
  </si>
  <si>
    <t xml:space="preserve">REGISTRO DE ESFERA, PVC, ROSCÁVEL, COM VOLANTE, 1" - FORNECIMENTO E INSTALAÇÃO. AF_08/2021</t>
  </si>
  <si>
    <t xml:space="preserve">REGISTRO DE ESFERA, PVC, ROSCÁVEL, COM VOLANTE, 1/2" - FORNECIMENTO E INSTALAÇÃO. AF_08/2021</t>
  </si>
  <si>
    <t xml:space="preserve">REGISTRO DE ESFERA, PVC, ROSCÁVEL, COM VOLANTE, 2" - FORNECIMENTO E INSTALAÇÃO. AF_08/2021</t>
  </si>
  <si>
    <t xml:space="preserve">REGISTRO DE ESFERA, PVC, ROSCÁVEL, COM VOLANTE, 3/4" - FORNECIMENTO E INSTALAÇÃO. AF_08/2021</t>
  </si>
  <si>
    <t xml:space="preserve">REGISTRO DE ESFERA, PVC, SOLDÁVEL, COM VOLANTE, DN 20 MM - FORNECIMENTO E INSTALAÇÃO. AF_08/2021</t>
  </si>
  <si>
    <t xml:space="preserve">REGISTRO DE ESFERA, PVC, SOLDÁVEL, COM VOLANTE, DN 25 MM - FORNECIMENTO E INSTALAÇÃO. AF_08/2021</t>
  </si>
  <si>
    <t xml:space="preserve">REGISTRO DE ESFERA, PVC, SOLDÁVEL, COM VOLANTE, DN 32 MM - FORNECIMENTO E INSTALAÇÃO. AF_08/2021</t>
  </si>
  <si>
    <t xml:space="preserve">REGISTRO DE ESFERA, PVC, SOLDÁVEL, COM VOLANTE, DN 40 MM - FORNECIMENTO E INSTALAÇÃO. AF_08/2021</t>
  </si>
  <si>
    <t xml:space="preserve">REGISTRO DE ESFERA, PVC, SOLDÁVEL, COM VOLANTE, DN 50 MM - FORNECIMENTO E INSTALAÇÃO. AF_08/2021</t>
  </si>
  <si>
    <t xml:space="preserve">REGISTRO DE ESFERA, PVC, SOLDÁVEL, COM VOLANTE, DN 60 MM - FORNECIMENTO E INSTALAÇÃO. AF_08/2021</t>
  </si>
  <si>
    <t xml:space="preserve">REGISTRO DE GAVETA BRUTO, LATÃO, ROSCÁVEL, 1 1/2" - FORNECIMENTO E INSTALAÇÃO. AF_08/2021</t>
  </si>
  <si>
    <t xml:space="preserve">REGISTRO DE GAVETA BRUTO, LATÃO, ROSCÁVEL, 1 1/2", COM ACABAMENTO E CANOPLA CROMADOS - FORNECIMENTO E INSTALAÇÃO. AF_08/2021</t>
  </si>
  <si>
    <t xml:space="preserve">REGISTRO DE GAVETA BRUTO, LATÃO, ROSCÁVEL, 1 1/4" - FORNECIMENTO E INSTALAÇÃO. AF_08/2021</t>
  </si>
  <si>
    <t xml:space="preserve">REGISTRO DE GAVETA BRUTO, LATÃO, ROSCÁVEL, 1 1/4", COM ACABAMENTO E CANOPLA CROMADOS - FORNECIMENTO E INSTALAÇÃO. AF_08/2021</t>
  </si>
  <si>
    <t xml:space="preserve">REGISTRO DE GAVETA BRUTO, LATÃO, ROSCÁVEL, 1" - FORNECIMENTO E INSTALAÇÃO. AF_08/2021</t>
  </si>
  <si>
    <t xml:space="preserve">REGISTRO DE GAVETA BRUTO, LATÃO, ROSCÁVEL, 1", COM ACABAMENTO E CANOPLA CROMADOS - FORNECIMENTO E INSTALAÇÃO. AF_08/2021</t>
  </si>
  <si>
    <t xml:space="preserve">REGISTRO DE GAVETA BRUTO, LATÃO, ROSCÁVEL, 1/2" - FORNECIMENTO E INSTALAÇÃO. AF_08/2021</t>
  </si>
  <si>
    <t xml:space="preserve">REGISTRO DE GAVETA BRUTO, LATÃO, ROSCÁVEL, 1/2", COM ACABAMENTO E CANOPLA CROMADOS - FORNECIMENTO E INSTALAÇÃO. AF_08/2021</t>
  </si>
  <si>
    <t xml:space="preserve">REGISTRO DE GAVETA BRUTO, LATÃO, ROSCÁVEL, 2 1/2" - FORNECIMENTO E INSTALAÇÃO. AF_08/2021</t>
  </si>
  <si>
    <t xml:space="preserve">REGISTRO DE GAVETA BRUTO, LATÃO, ROSCÁVEL, 2" - FORNECIMENTO E INSTALAÇÃO. AF_08/2021</t>
  </si>
  <si>
    <t xml:space="preserve">REGISTRO DE GAVETA BRUTO, LATÃO, ROSCÁVEL, 3" - FORNECIMENTO E INSTALAÇÃO. AF_08/2021</t>
  </si>
  <si>
    <t xml:space="preserve">REGISTRO DE GAVETA BRUTO, LATÃO, ROSCÁVEL, 3/4" - FORNECIMENTO E INSTALAÇÃO. AF_08/2021</t>
  </si>
  <si>
    <t xml:space="preserve">REGISTRO DE GAVETA BRUTO, LATÃO, ROSCÁVEL, 3/4", COM ACABAMENTO E CANOPLA CROMADOS - FORNECIMENTO E INSTALAÇÃO. AF_08/2021</t>
  </si>
  <si>
    <t xml:space="preserve">REGISTRO DE GAVETA BRUTO, LATÃO, ROSCÁVEL, 4" - FORNECIMENTO E INSTALAÇÃO. AF_08/2021</t>
  </si>
  <si>
    <t xml:space="preserve">REGISTRO DE PRESSÃO BRUTO, LATÃO, ROSCÁVEL, 1/2" - FORNECIMENTO E INSTALAÇÃO. AF_08/2021</t>
  </si>
  <si>
    <t xml:space="preserve">REGISTRO DE PRESSÃO BRUTO, LATÃO, ROSCÁVEL, 1/2", COM ACABAMENTO E CANOPLA CROMADOS - FORNECIMENTO E INSTALAÇÃO. AF_08/2021</t>
  </si>
  <si>
    <t xml:space="preserve">REGISTRO DE PRESSÃO BRUTO, LATÃO, ROSCÁVEL, 3/4", COM ACABAMENTO E CANOPLA CROMADOS - FORNECIMENTO E INSTALAÇÃO. AF_08/2021</t>
  </si>
  <si>
    <t xml:space="preserve">REGISTRO DE PRESSÃO BRUTO, LATÃO, ROSCÁVEL, 3/4'' - FORNECIMENTO E INSTALAÇÃO. AF_08/2021</t>
  </si>
  <si>
    <t xml:space="preserve">REGISTRO DE PRESSÃO, PVC, ROSCÁVEL, VOLANTE SIMPLES, 1/2" - FORNECIMENTO E INSTALAÇÃO. AF_08/2021</t>
  </si>
  <si>
    <t xml:space="preserve">REGISTRO DE PRESSÃO, PVC, ROSCÁVEL, VOLANTE SIMPLES, 3/4" - FORNECIMENTO E INSTALAÇÃO. AF_08/2021</t>
  </si>
  <si>
    <t xml:space="preserve">REGISTRO DE PRESSÃO, PVC, SOLDÁVEL, VOLANTE SIMPLES, DN 20 MM - FORNECIMENTO E INSTALAÇÃO. AF_08/2021</t>
  </si>
  <si>
    <t xml:space="preserve">REGISTRO DE PRESSÃO, PVC, SOLDÁVEL, VOLANTE SIMPLES, DN 25 MM - FORNECIMENTO E INSTALAÇÃO. AF_08/2021</t>
  </si>
  <si>
    <t xml:space="preserve">REGISTRO OU REGULADOR DE GÁS DE COZINHA - FORNECIMENTO E INSTALAÇÃO. AF_08/2021</t>
  </si>
  <si>
    <t xml:space="preserve">REGISTRO OU VÁLVULA GLOBO ANGULAR EM LATÃO, PARA HIDRANTES EM INSTALAÇÃO PREDIAL DE INCÊNDIO, 45 GRAUS, 2 1/2" - FORNECIMENTO E INSTALAÇÃO. AF_08/2021</t>
  </si>
  <si>
    <t xml:space="preserve">SUBSTITUIÇÃO DE REGISTRO OU VÁLVULA, ROSCÁVEL, DN 20 MM. AF_08/2021</t>
  </si>
  <si>
    <t xml:space="preserve">SUBSTITUIÇÃO DE REGISTRO OU VÁLVULA, ROSCÁVEL, DN 25 MM. AF_08/2021</t>
  </si>
  <si>
    <t xml:space="preserve">SUBSTITUIÇÃO DE REGISTRO OU VÁLVULA, ROSCÁVEL, DN 32 MM. AF_08/2021</t>
  </si>
  <si>
    <t xml:space="preserve">TORNEIRA DE BOIA PARA CAIXA D'ÁGUA, ROSCÁVEL, 1 1/2" - FORNECIMENTO E INSTALAÇÃO. AF_08/2021</t>
  </si>
  <si>
    <t xml:space="preserve">TORNEIRA DE BOIA PARA CAIXA D'ÁGUA, ROSCÁVEL, 1 1/4" - FORNECIMENTO E INSTALAÇÃO. AF_08/2021</t>
  </si>
  <si>
    <t xml:space="preserve">TORNEIRA DE BOIA PARA CAIXA D'ÁGUA, ROSCÁVEL, 1" - FORNECIMENTO E INSTALAÇÃO. AF_08/2021</t>
  </si>
  <si>
    <t xml:space="preserve">TORNEIRA DE BOIA PARA CAIXA D'ÁGUA, ROSCÁVEL, 1/2" - FORNECIMENTO E INSTALAÇÃO. AF_08/2021</t>
  </si>
  <si>
    <t xml:space="preserve">TORNEIRA DE BOIA PARA CAIXA D'ÁGUA, ROSCÁVEL, 2" - FORNECIMENTO E INSTALAÇÃO. AF_08/2021</t>
  </si>
  <si>
    <t xml:space="preserve">TORNEIRA DE BOIA PARA CAIXA D'ÁGUA, ROSCÁVEL, 3/4" - FORNECIMENTO E INSTALAÇÃO. AF_08/2021</t>
  </si>
  <si>
    <t xml:space="preserve">VÁLVULA DE DESCARGA METÁLICA, BASE 1 1/2", ACABAMENTO METALICO CROMADO - FORNECIMENTO E INSTALAÇÃO. AF_08/2021</t>
  </si>
  <si>
    <t xml:space="preserve">VÁLVULA DE DESCARGA METÁLICA, BASE 1 1/4", ACABAMENTO METALICO CROMADO - FORNECIMENTO E INSTALAÇÃO. AF_08/2021</t>
  </si>
  <si>
    <t xml:space="preserve">VÁLVULA DE ESFERA BRUTA, BRONZE, ROSCÁVEL, 1 1/2'' - FORNECIMENTO E INSTALAÇÃO. AF_08/2021</t>
  </si>
  <si>
    <t xml:space="preserve">VÁLVULA DE ESFERA BRUTA, BRONZE, ROSCÁVEL, 1 1/4'' - FORNECIMENTO E INSTALAÇÃO. AF_08/2021</t>
  </si>
  <si>
    <t xml:space="preserve">VÁLVULA DE ESFERA BRUTA, BRONZE, ROSCÁVEL, 1'' - FORNECIMENTO E INSTALAÇÃO. AF_08/2021</t>
  </si>
  <si>
    <t xml:space="preserve">VÁLVULA DE ESFERA BRUTA, BRONZE, ROSCÁVEL, 1/2" - FORNECIMENTO E INSTALAÇÃO. AF_08/2021</t>
  </si>
  <si>
    <t xml:space="preserve">VÁLVULA DE ESFERA BRUTA, BRONZE, ROSCÁVEL, 2'' - FORNECIMENTO E INSTALAÇÃO. AF_08/2021</t>
  </si>
  <si>
    <t xml:space="preserve">VÁLVULA DE ESFERA BRUTA, BRONZE, ROSCÁVEL, 3/4'' - FORNECIMENTO E INSTALAÇÃO. AF_08/2021</t>
  </si>
  <si>
    <t xml:space="preserve">VÁLVULA DE RETENÇÃO HORIZONTAL, DE BRONZE, ROSCÁVEL, 1 1/2" - FORNECIMENTO E INSTALAÇÃO. AF_08/2021</t>
  </si>
  <si>
    <t xml:space="preserve">VÁLVULA DE RETENÇÃO HORIZONTAL, DE BRONZE, ROSCÁVEL, 1 1/4" - FORNECIMENTO E INSTALAÇÃO. AF_08/2021</t>
  </si>
  <si>
    <t xml:space="preserve">VÁLVULA DE RETENÇÃO HORIZONTAL, DE BRONZE, ROSCÁVEL, 1" - FORNECIMENTO E INSTALAÇÃO. AF_08/2021</t>
  </si>
  <si>
    <t xml:space="preserve">VÁLVULA DE RETENÇÃO HORIZONTAL, DE BRONZE, ROSCÁVEL, 1/2" - FORNECIMENTO E INSTALAÇÃO. AF_08/2021</t>
  </si>
  <si>
    <t xml:space="preserve">VÁLVULA DE RETENÇÃO HORIZONTAL, DE BRONZE, ROSCÁVEL, 2 1/2" - FORNECIMENTO E INSTALAÇÃO. AF_08/2021</t>
  </si>
  <si>
    <t xml:space="preserve">VÁLVULA DE RETENÇÃO HORIZONTAL, DE BRONZE, ROSCÁVEL, 2" - FORNECIMENTO E INSTALAÇÃO. AF_08/2021</t>
  </si>
  <si>
    <t xml:space="preserve">VÁLVULA DE RETENÇÃO HORIZONTAL, DE BRONZE, ROSCÁVEL, 3" - FORNECIMENTO E INSTALAÇÃO. AF_08/2021</t>
  </si>
  <si>
    <t xml:space="preserve">VÁLVULA DE RETENÇÃO HORIZONTAL, DE BRONZE, ROSCÁVEL, 3/4" - FORNECIMENTO E INSTALAÇÃO. AF_08/2021</t>
  </si>
  <si>
    <t xml:space="preserve">VÁLVULA DE RETENÇÃO HORIZONTAL, DE BRONZE, ROSCÁVEL, 4" - FORNECIMENTO E INSTALAÇÃO. AF_08/2021</t>
  </si>
  <si>
    <t xml:space="preserve">VÁLVULA DE RETENÇÃO VERTICAL, DE BRONZE, ROSCÁVEL, 1 1/2" - FORNECIMENTO E INSTALAÇÃO. AF_08/2021</t>
  </si>
  <si>
    <t xml:space="preserve">VÁLVULA DE RETENÇÃO VERTICAL, DE BRONZE, ROSCÁVEL, 1 1/4" - FORNECIMENTO E INSTALAÇÃO. AF_08/2021</t>
  </si>
  <si>
    <t xml:space="preserve">VÁLVULA DE RETENÇÃO VERTICAL, DE BRONZE, ROSCÁVEL, 1" - FORNECIMENTO E INSTALAÇÃO. AF_08/2021</t>
  </si>
  <si>
    <t xml:space="preserve">VÁLVULA DE RETENÇÃO VERTICAL, DE BRONZE, ROSCÁVEL, 1/2" - FORNECIMENTO E INSTALAÇÃO. AF_08/2021</t>
  </si>
  <si>
    <t xml:space="preserve">VÁLVULA DE RETENÇÃO VERTICAL, DE BRONZE, ROSCÁVEL, 2 1/2" - FORNECIMENTO E INSTALAÇÃO. AF_08/2021</t>
  </si>
  <si>
    <t xml:space="preserve">VÁLVULA DE RETENÇÃO VERTICAL, DE BRONZE, ROSCÁVEL, 2" - FORNECIMENTO E INSTALAÇÃO. AF_08/2021</t>
  </si>
  <si>
    <t xml:space="preserve">VÁLVULA DE RETENÇÃO VERTICAL, DE BRONZE, ROSCÁVEL, 3" - FORNECIMENTO E INSTALAÇÃO. AF_08/2021</t>
  </si>
  <si>
    <t xml:space="preserve">VÁLVULA DE RETENÇÃO VERTICAL, DE BRONZE, ROSCÁVEL, 3/4" - FORNECIMENTO E INSTALAÇÃO. AF_08/2021</t>
  </si>
  <si>
    <t xml:space="preserve">VÁLVULA DE RETENÇÃO VERTICAL, DE BRONZE, ROSCÁVEL, 4" - FORNECIMENTO E INSTALAÇÃO. AF_08/2021</t>
  </si>
  <si>
    <t xml:space="preserve">VÁLVULA DE RETENÇÃO, DE BRONZE, PÉ COM CRIVOS, ROSCÁVEL, 1 1/2" - FORNECIMENTO E INSTALAÇÃO. AF_08/2021</t>
  </si>
  <si>
    <t xml:space="preserve">VÁLVULA DE RETENÇÃO, DE BRONZE, PÉ COM CRIVOS, ROSCÁVEL, 1 1/4" - FORNECIMENTO E INSTALAÇÃO. AF_08/2021</t>
  </si>
  <si>
    <t xml:space="preserve">VÁLVULA DE RETENÇÃO, DE BRONZE, PÉ COM CRIVOS, ROSCÁVEL, 1" - FORNECIMENTO E INSTALAÇÃO. AF_08/2021</t>
  </si>
  <si>
    <t xml:space="preserve">VÁLVULA DE RETENÇÃO, DE BRONZE, PÉ COM CRIVOS, ROSCÁVEL, 2 1/2" - FORNECIMENTO E INSTALAÇÃO. AF_08/2021</t>
  </si>
  <si>
    <t xml:space="preserve">VÁLVULA DE RETENÇÃO, DE BRONZE, PÉ COM CRIVOS, ROSCÁVEL, 2" - FORNECIMENTO E INSTALAÇÃO. AF_08/2021</t>
  </si>
  <si>
    <t xml:space="preserve">VÁLVULA DE RETENÇÃO, DE BRONZE, PÉ COM CRIVOS, ROSCÁVEL, 3" - FORNECIMENTO E INSTALAÇÃO. AF_08/2021</t>
  </si>
  <si>
    <t xml:space="preserve">VÁLVULA DE RETENÇÃO, DE BRONZE, PÉ COM CRIVOS, ROSCÁVEL, 3/4" - FORNECIMENTO E INSTALAÇÃO. AF_08/2021</t>
  </si>
  <si>
    <t xml:space="preserve">VÁLVULA DE RETENÇÃO, DE BRONZE, PÉ COM CRIVOS, ROSCÁVEL, 4" - FORNECIMENTO E INSTALAÇÃO. AF_08/2021</t>
  </si>
  <si>
    <t xml:space="preserve">COMPOSIÇÕES </t>
  </si>
  <si>
    <t xml:space="preserve">CÓD. COMP REFERÊNCIA DO SINAPI ou DAER</t>
  </si>
  <si>
    <t xml:space="preserve">COEF</t>
  </si>
  <si>
    <t xml:space="preserve">PREÇO UNIT</t>
  </si>
  <si>
    <t xml:space="preserve">TOTAL MÃO DE OBRA</t>
  </si>
  <si>
    <t xml:space="preserve">SINAPI 74022/8</t>
  </si>
  <si>
    <t xml:space="preserve">ENSAIO DE LIMITE DE LIQUIDEZ – SOLOS</t>
  </si>
  <si>
    <t xml:space="preserve">COEFICIENTE</t>
  </si>
  <si>
    <t xml:space="preserve">03/26</t>
  </si>
  <si>
    <t xml:space="preserve">COMPOSIÇÃO</t>
  </si>
  <si>
    <t xml:space="preserve">SINAPI 74022/9</t>
  </si>
  <si>
    <t xml:space="preserve">ENSAIO DE LIMITE DE PLASTICIDADE – SOLOS</t>
  </si>
  <si>
    <t xml:space="preserve">SINAPI 74022/7</t>
  </si>
  <si>
    <t xml:space="preserve">ENSAIO DE GRANULOMETRIA POR PENEIRAMENTO E SEDIMENTAÇÃO</t>
  </si>
  <si>
    <t xml:space="preserve">SINAPI 74022/20</t>
  </si>
  <si>
    <t xml:space="preserve">ÍNDICE DE SUPORTE CALIFÓRNIA – CBR</t>
  </si>
  <si>
    <t xml:space="preserve">SINAPI 74022/10</t>
  </si>
  <si>
    <t xml:space="preserve">COMPACTAÇÃO - PROCTOR NORMAL</t>
  </si>
  <si>
    <t xml:space="preserve">DAER 3.1/2019</t>
  </si>
  <si>
    <t xml:space="preserve">SONDAGEM A TRADO 1,5 METROS</t>
  </si>
  <si>
    <t xml:space="preserve">DAER</t>
  </si>
  <si>
    <t xml:space="preserve">1.58</t>
  </si>
  <si>
    <t xml:space="preserve">SONDADOR</t>
  </si>
  <si>
    <t xml:space="preserve">1.45</t>
  </si>
  <si>
    <t xml:space="preserve">MOTORISTA</t>
  </si>
  <si>
    <t xml:space="preserve">1.48</t>
  </si>
  <si>
    <t xml:space="preserve">OPERÁRIO/AUXILIAR DE PISTA</t>
  </si>
  <si>
    <t xml:space="preserve">1.59</t>
  </si>
  <si>
    <t xml:space="preserve">TAXA DE INSALUBRIDADE</t>
  </si>
  <si>
    <t xml:space="preserve">ENCARGOS SOCIAIS (% SOBRE MÃO DE OBRA)</t>
  </si>
  <si>
    <t xml:space="preserve">2.2</t>
  </si>
  <si>
    <t xml:space="preserve">DIÁRIAS: NÍVEL AUXILIAR (RIO GRANDE DO SUL)</t>
  </si>
  <si>
    <t xml:space="preserve">diária</t>
  </si>
  <si>
    <t xml:space="preserve">3.4.3</t>
  </si>
  <si>
    <t xml:space="preserve">EQUIPAMENTOS PARA SONDAGEM MANUAL</t>
  </si>
  <si>
    <t xml:space="preserve">3.11.9</t>
  </si>
  <si>
    <t xml:space="preserve">CAMINHÃO MÉDIO BASCULANTE 6M³ (1.800KM/MÊS) - COM
MANUTENÇÃO E OPERAÇÃO </t>
  </si>
  <si>
    <t xml:space="preserve">UTILIZADA COMO REFERÊNCIA A COMPOSIÇÃO DAER 3.1 DE JANEIRO DE 2019</t>
  </si>
  <si>
    <t xml:space="preserve">PRODUTIVIDADE CONSIDERADA = 24 M/DIA (OU 16 PONTOS DE 1,5M POR DIA), 20 DIAS POR MÊS. </t>
  </si>
  <si>
    <r>
      <rPr>
        <sz val="7"/>
        <color rgb="FF000000"/>
        <rFont val="Arial1"/>
        <family val="0"/>
      </rPr>
      <t xml:space="preserve">TOTAL REAJUSTADO POR ÍNDICES DE REAJUSTAMENTO DE OBRAS RODOVIÁRIAS – CONSULTORIA, SUPERVISÃO E PROJETO: (06/2026 = 315,106 E 01/2021 = 245,714. ENTÃO 315,106/245,714 = </t>
    </r>
    <r>
      <rPr>
        <sz val="7"/>
        <color rgb="FF000000"/>
        <rFont val="Arial"/>
        <family val="2"/>
      </rPr>
      <t xml:space="preserve">1,28241</t>
    </r>
  </si>
  <si>
    <t xml:space="preserve">MOBILIZAÇÃO E DESMOBILIZAÇÃO DE PESSOAL E EQUIPAMENTOS PARA COLETA E SONDAGEM DE SOLO</t>
  </si>
  <si>
    <t xml:space="preserve">UTILIZADA A COMPOSIÇÃO SINAPI 72733 (12/2018) COM QUANTIDADES MULTIPLICADAS POR 2 UMA VEZ COM A FINALIDADE DE TER UMA COMPOSIÇÃO TANTO DE MOBILIZAÇÃO QUANTO DE DESMOBILIZAÇÃO</t>
  </si>
</sst>
</file>

<file path=xl/styles.xml><?xml version="1.0" encoding="utf-8"?>
<styleSheet xmlns="http://schemas.openxmlformats.org/spreadsheetml/2006/main">
  <numFmts count="12">
    <numFmt numFmtId="164" formatCode="General"/>
    <numFmt numFmtId="165" formatCode="0.00"/>
    <numFmt numFmtId="166" formatCode="dd/mm/yy"/>
    <numFmt numFmtId="167" formatCode="0.00%"/>
    <numFmt numFmtId="168" formatCode="#,##0.00"/>
    <numFmt numFmtId="169" formatCode="General"/>
    <numFmt numFmtId="170" formatCode="@"/>
    <numFmt numFmtId="171" formatCode="mmmm/yyyy"/>
    <numFmt numFmtId="172" formatCode="[$R$-416]\ #,##0.00;[RED]\-[$R$-416]\ #,##0.00"/>
    <numFmt numFmtId="173" formatCode="#,###.00"/>
    <numFmt numFmtId="174" formatCode="mmm/yy"/>
    <numFmt numFmtId="175" formatCode="0.0000"/>
  </numFmts>
  <fonts count="54">
    <font>
      <sz val="10"/>
      <name val="Arial"/>
      <family val="2"/>
    </font>
    <font>
      <sz val="10"/>
      <name val="Arial"/>
      <family val="0"/>
    </font>
    <font>
      <sz val="10"/>
      <name val="Arial"/>
      <family val="0"/>
    </font>
    <font>
      <sz val="10"/>
      <name val="Arial"/>
      <family val="0"/>
    </font>
    <font>
      <sz val="11"/>
      <color rgb="FF000000"/>
      <name val="Calibri"/>
      <family val="2"/>
    </font>
    <font>
      <sz val="8"/>
      <name val="Arial"/>
      <family val="2"/>
    </font>
    <font>
      <b val="true"/>
      <sz val="8"/>
      <name val="Arial"/>
      <family val="2"/>
    </font>
    <font>
      <b val="true"/>
      <sz val="12"/>
      <name val="Arial"/>
      <family val="2"/>
    </font>
    <font>
      <i val="true"/>
      <sz val="8"/>
      <name val="Arial"/>
      <family val="2"/>
    </font>
    <font>
      <b val="true"/>
      <sz val="10"/>
      <name val="Arial"/>
      <family val="2"/>
    </font>
    <font>
      <b val="true"/>
      <i val="true"/>
      <sz val="10"/>
      <name val="Arial"/>
      <family val="2"/>
    </font>
    <font>
      <b val="true"/>
      <i val="true"/>
      <sz val="8"/>
      <name val="Arial"/>
      <family val="2"/>
    </font>
    <font>
      <i val="true"/>
      <sz val="7"/>
      <name val="Arial"/>
      <family val="2"/>
    </font>
    <font>
      <b val="true"/>
      <i val="true"/>
      <sz val="7"/>
      <name val="Arial"/>
      <family val="2"/>
    </font>
    <font>
      <b val="true"/>
      <i val="true"/>
      <sz val="11"/>
      <name val="Arial"/>
      <family val="2"/>
    </font>
    <font>
      <b val="true"/>
      <sz val="11"/>
      <name val="Arial"/>
      <family val="2"/>
    </font>
    <font>
      <sz val="9"/>
      <name val="Arial"/>
      <family val="2"/>
    </font>
    <font>
      <b val="true"/>
      <sz val="9"/>
      <name val="Arial"/>
      <family val="2"/>
    </font>
    <font>
      <b val="true"/>
      <sz val="7"/>
      <color rgb="FF000000"/>
      <name val="Arial"/>
      <family val="0"/>
    </font>
    <font>
      <sz val="9"/>
      <color rgb="FF000000"/>
      <name val="Arial"/>
      <family val="2"/>
    </font>
    <font>
      <b val="true"/>
      <sz val="9"/>
      <color rgb="FF000000"/>
      <name val="Arial"/>
      <family val="2"/>
    </font>
    <font>
      <sz val="8"/>
      <color rgb="FF000000"/>
      <name val="Arial"/>
      <family val="2"/>
    </font>
    <font>
      <b val="true"/>
      <i val="true"/>
      <sz val="9"/>
      <name val="Arial"/>
      <family val="2"/>
    </font>
    <font>
      <i val="true"/>
      <sz val="10"/>
      <name val="Arial"/>
      <family val="2"/>
    </font>
    <font>
      <b val="true"/>
      <sz val="12"/>
      <color rgb="FF000000"/>
      <name val="Arial"/>
      <family val="0"/>
    </font>
    <font>
      <b val="true"/>
      <sz val="13"/>
      <name val="Arial"/>
      <family val="2"/>
    </font>
    <font>
      <b val="true"/>
      <sz val="13"/>
      <color rgb="FF000000"/>
      <name val="Arial"/>
      <family val="2"/>
    </font>
    <font>
      <i val="true"/>
      <sz val="10"/>
      <color rgb="FF000000"/>
      <name val="Arial"/>
      <family val="2"/>
    </font>
    <font>
      <b val="true"/>
      <i val="true"/>
      <sz val="10"/>
      <color rgb="FF000000"/>
      <name val="Arial"/>
      <family val="2"/>
    </font>
    <font>
      <sz val="10"/>
      <color rgb="FF000000"/>
      <name val="Arial"/>
      <family val="2"/>
    </font>
    <font>
      <b val="true"/>
      <sz val="10"/>
      <color rgb="FF000000"/>
      <name val="Arial"/>
      <family val="2"/>
    </font>
    <font>
      <b val="true"/>
      <sz val="8"/>
      <color rgb="FF000000"/>
      <name val="Arial"/>
      <family val="2"/>
    </font>
    <font>
      <b val="true"/>
      <sz val="11"/>
      <color rgb="FF000000"/>
      <name val="Arial"/>
      <family val="2"/>
    </font>
    <font>
      <b val="true"/>
      <i val="true"/>
      <sz val="11"/>
      <color rgb="FF000000"/>
      <name val="Arial"/>
      <family val="2"/>
    </font>
    <font>
      <b val="true"/>
      <vertAlign val="superscript"/>
      <sz val="11"/>
      <name val="Arial"/>
      <family val="2"/>
    </font>
    <font>
      <sz val="11"/>
      <name val="Arial"/>
      <family val="2"/>
    </font>
    <font>
      <sz val="14"/>
      <name val="Arial"/>
      <family val="2"/>
    </font>
    <font>
      <sz val="8"/>
      <color rgb="FFC9211E"/>
      <name val="Arial"/>
      <family val="2"/>
    </font>
    <font>
      <b val="true"/>
      <sz val="8"/>
      <color rgb="FFC9211E"/>
      <name val="Arial"/>
      <family val="2"/>
    </font>
    <font>
      <sz val="9"/>
      <name val="Arial Narrow"/>
      <family val="2"/>
    </font>
    <font>
      <sz val="9"/>
      <color rgb="FF808080"/>
      <name val="Arial Narrow"/>
      <family val="2"/>
    </font>
    <font>
      <b val="true"/>
      <sz val="9"/>
      <name val="Arial Narrow"/>
      <family val="2"/>
    </font>
    <font>
      <b val="true"/>
      <sz val="13"/>
      <color rgb="FFC9211E"/>
      <name val="Arial"/>
      <family val="2"/>
    </font>
    <font>
      <b val="true"/>
      <sz val="10"/>
      <color rgb="FFC9211E"/>
      <name val="Arial"/>
      <family val="2"/>
    </font>
    <font>
      <sz val="8"/>
      <color rgb="FFFFA6A6"/>
      <name val="Arial"/>
      <family val="2"/>
    </font>
    <font>
      <b val="true"/>
      <sz val="22"/>
      <color rgb="FFC9211E"/>
      <name val="Arial"/>
      <family val="2"/>
    </font>
    <font>
      <b val="true"/>
      <sz val="8"/>
      <color rgb="FF666666"/>
      <name val="Arial"/>
      <family val="2"/>
    </font>
    <font>
      <b val="true"/>
      <sz val="10.5"/>
      <color rgb="FFC9211E"/>
      <name val="Arial"/>
      <family val="2"/>
    </font>
    <font>
      <b val="true"/>
      <sz val="18"/>
      <color rgb="FFC9211E"/>
      <name val="Arial"/>
      <family val="2"/>
    </font>
    <font>
      <b val="true"/>
      <sz val="8"/>
      <color rgb="FF808080"/>
      <name val="Arial"/>
      <family val="2"/>
    </font>
    <font>
      <sz val="8"/>
      <color rgb="FF666666"/>
      <name val="Arial"/>
      <family val="2"/>
    </font>
    <font>
      <sz val="8"/>
      <color rgb="FF808080"/>
      <name val="Arial"/>
      <family val="2"/>
    </font>
    <font>
      <sz val="7"/>
      <color rgb="FF000000"/>
      <name val="Arial1"/>
      <family val="0"/>
    </font>
    <font>
      <sz val="7"/>
      <color rgb="FF000000"/>
      <name val="Arial"/>
      <family val="2"/>
    </font>
  </fonts>
  <fills count="20">
    <fill>
      <patternFill patternType="none"/>
    </fill>
    <fill>
      <patternFill patternType="gray125"/>
    </fill>
    <fill>
      <patternFill patternType="solid">
        <fgColor rgb="FFC0C0C0"/>
        <bgColor rgb="FFB7B3CA"/>
      </patternFill>
    </fill>
    <fill>
      <patternFill patternType="solid">
        <fgColor rgb="FFE3E3E3"/>
        <bgColor rgb="FFDDDDDD"/>
      </patternFill>
    </fill>
    <fill>
      <patternFill patternType="solid">
        <fgColor rgb="FFDDDDDD"/>
        <bgColor rgb="FFE3E3E3"/>
      </patternFill>
    </fill>
    <fill>
      <patternFill patternType="solid">
        <fgColor rgb="FFAFD095"/>
        <bgColor rgb="FFC0C0C0"/>
      </patternFill>
    </fill>
    <fill>
      <patternFill patternType="solid">
        <fgColor rgb="FFFFA6A6"/>
        <bgColor rgb="FFFFCCCC"/>
      </patternFill>
    </fill>
    <fill>
      <patternFill patternType="solid">
        <fgColor rgb="FFFDE9A9"/>
        <bgColor rgb="FFFFE994"/>
      </patternFill>
    </fill>
    <fill>
      <patternFill patternType="solid">
        <fgColor rgb="FFFFCCCC"/>
        <bgColor rgb="FFF7D1D5"/>
      </patternFill>
    </fill>
    <fill>
      <patternFill patternType="solid">
        <fgColor rgb="FFFFF5CE"/>
        <bgColor rgb="FFFDE9A9"/>
      </patternFill>
    </fill>
    <fill>
      <patternFill patternType="solid">
        <fgColor rgb="FFCCCCCC"/>
        <bgColor rgb="FFD3D3D3"/>
      </patternFill>
    </fill>
    <fill>
      <patternFill patternType="solid">
        <fgColor rgb="FFD3D3D3"/>
        <bgColor rgb="FFCCCCCC"/>
      </patternFill>
    </fill>
    <fill>
      <patternFill patternType="solid">
        <fgColor rgb="FFFFFF00"/>
        <bgColor rgb="FFD4EA6B"/>
      </patternFill>
    </fill>
    <fill>
      <patternFill patternType="solid">
        <fgColor rgb="FFCCF4C6"/>
        <bgColor rgb="FFE3E3E3"/>
      </patternFill>
    </fill>
    <fill>
      <patternFill patternType="solid">
        <fgColor rgb="FF5EB91E"/>
        <bgColor rgb="FF808080"/>
      </patternFill>
    </fill>
    <fill>
      <patternFill patternType="solid">
        <fgColor rgb="FFF2CBF8"/>
        <bgColor rgb="FFF7D1D5"/>
      </patternFill>
    </fill>
    <fill>
      <patternFill patternType="solid">
        <fgColor rgb="FFFFD8CE"/>
        <bgColor rgb="FFFFD7D7"/>
      </patternFill>
    </fill>
    <fill>
      <patternFill patternType="solid">
        <fgColor rgb="FFD500F9"/>
        <bgColor rgb="FFFF00FF"/>
      </patternFill>
    </fill>
    <fill>
      <patternFill patternType="solid">
        <fgColor rgb="FFF7D1D5"/>
        <bgColor rgb="FFFFD7D7"/>
      </patternFill>
    </fill>
    <fill>
      <patternFill patternType="solid">
        <fgColor rgb="FFB3B3B3"/>
        <bgColor rgb="FFB7B3CA"/>
      </patternFill>
    </fill>
  </fills>
  <borders count="5">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right style="hair"/>
      <top/>
      <bottom/>
      <diagonal/>
    </border>
    <border diagonalUp="false" diagonalDown="false">
      <left/>
      <right/>
      <top/>
      <bottom style="hair"/>
      <diagonal/>
    </border>
  </borders>
  <cellStyleXfs count="23">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cellStyleXfs>
  <cellXfs count="277">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right" vertical="center"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true" indent="0" shrinkToFit="false"/>
      <protection locked="true" hidden="false"/>
    </xf>
    <xf numFmtId="165" fontId="6" fillId="0" borderId="0" xfId="0" applyFont="true" applyBorder="false" applyAlignment="true" applyProtection="false">
      <alignment horizontal="general" vertical="center" textRotation="0" wrapText="fals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7" fillId="2" borderId="1" xfId="0" applyFont="true" applyBorder="true" applyAlignment="true" applyProtection="false">
      <alignment horizontal="center" vertical="center" textRotation="0" wrapText="false" indent="0" shrinkToFit="false"/>
      <protection locked="true" hidden="false"/>
    </xf>
    <xf numFmtId="164" fontId="8" fillId="0" borderId="1" xfId="0" applyFont="true" applyBorder="true" applyAlignment="true" applyProtection="false">
      <alignment horizontal="center" vertical="center" textRotation="0" wrapText="false" indent="0" shrinkToFit="false"/>
      <protection locked="true" hidden="false"/>
    </xf>
    <xf numFmtId="165" fontId="9" fillId="0" borderId="1" xfId="0" applyFont="true" applyBorder="true" applyAlignment="true" applyProtection="false">
      <alignment horizontal="left" vertical="center" textRotation="0" wrapText="false" indent="0" shrinkToFit="false"/>
      <protection locked="true" hidden="false"/>
    </xf>
    <xf numFmtId="165" fontId="9" fillId="0" borderId="1" xfId="0" applyFont="true" applyBorder="true" applyAlignment="true" applyProtection="false">
      <alignment horizontal="center" vertical="center" textRotation="0" wrapText="false" indent="0" shrinkToFit="false"/>
      <protection locked="true" hidden="false"/>
    </xf>
    <xf numFmtId="165" fontId="8" fillId="0" borderId="1" xfId="0" applyFont="true" applyBorder="true" applyAlignment="true" applyProtection="false">
      <alignment horizontal="center" vertical="center" textRotation="0" wrapText="false" indent="0" shrinkToFit="false"/>
      <protection locked="true" hidden="false"/>
    </xf>
    <xf numFmtId="165" fontId="9" fillId="0" borderId="1" xfId="0" applyFont="true" applyBorder="true" applyAlignment="true" applyProtection="false">
      <alignment horizontal="center" vertical="center" textRotation="0" wrapText="false" indent="0" shrinkToFit="false"/>
      <protection locked="true" hidden="false"/>
    </xf>
    <xf numFmtId="166" fontId="9" fillId="0" borderId="1" xfId="0" applyFont="true" applyBorder="true" applyAlignment="true" applyProtection="false">
      <alignment horizontal="center" vertical="center" textRotation="0" wrapText="false" indent="0" shrinkToFit="false"/>
      <protection locked="true" hidden="false"/>
    </xf>
    <xf numFmtId="165" fontId="10" fillId="2" borderId="1" xfId="0" applyFont="true" applyBorder="true" applyAlignment="true" applyProtection="false">
      <alignment horizontal="center" vertical="center" textRotation="0" wrapText="false" indent="0" shrinkToFit="false"/>
      <protection locked="true" hidden="false"/>
    </xf>
    <xf numFmtId="167" fontId="10" fillId="2" borderId="1"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right" vertical="center"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5" fontId="11" fillId="3" borderId="1" xfId="0" applyFont="true" applyBorder="true" applyAlignment="true" applyProtection="false">
      <alignment horizontal="center" vertical="center" textRotation="0" wrapText="false" indent="0" shrinkToFit="false"/>
      <protection locked="true" hidden="false"/>
    </xf>
    <xf numFmtId="165" fontId="8" fillId="4" borderId="1" xfId="0" applyFont="true" applyBorder="true" applyAlignment="true" applyProtection="false">
      <alignment horizontal="center" vertical="center" textRotation="0" wrapText="false" indent="0" shrinkToFit="false"/>
      <protection locked="true" hidden="false"/>
    </xf>
    <xf numFmtId="165" fontId="8" fillId="5" borderId="1"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center" vertical="bottom" textRotation="0" wrapText="false" indent="0" shrinkToFit="false"/>
      <protection locked="true" hidden="false"/>
    </xf>
    <xf numFmtId="165" fontId="12" fillId="0" borderId="1" xfId="0" applyFont="true" applyBorder="true" applyAlignment="true" applyProtection="false">
      <alignment horizontal="center" vertical="center" textRotation="0" wrapText="false" indent="0" shrinkToFit="false"/>
      <protection locked="true" hidden="false"/>
    </xf>
    <xf numFmtId="165" fontId="13" fillId="0" borderId="1" xfId="0" applyFont="true" applyBorder="true" applyAlignment="true" applyProtection="false">
      <alignment horizontal="center" vertical="center" textRotation="0" wrapText="false" indent="0" shrinkToFit="false"/>
      <protection locked="true" hidden="false"/>
    </xf>
    <xf numFmtId="165" fontId="12" fillId="4" borderId="1" xfId="0" applyFont="true" applyBorder="true" applyAlignment="true" applyProtection="false">
      <alignment horizontal="center" vertical="center" textRotation="0" wrapText="false" indent="0" shrinkToFit="false"/>
      <protection locked="true" hidden="false"/>
    </xf>
    <xf numFmtId="165" fontId="13" fillId="4" borderId="1" xfId="0" applyFont="true" applyBorder="true" applyAlignment="true" applyProtection="false">
      <alignment horizontal="center" vertical="center" textRotation="0" wrapText="false" indent="0" shrinkToFit="false"/>
      <protection locked="true" hidden="false"/>
    </xf>
    <xf numFmtId="165" fontId="12" fillId="5" borderId="1" xfId="0" applyFont="true" applyBorder="true" applyAlignment="true" applyProtection="false">
      <alignment horizontal="center" vertical="center" textRotation="0" wrapText="false" indent="0" shrinkToFit="false"/>
      <protection locked="true" hidden="false"/>
    </xf>
    <xf numFmtId="165" fontId="13" fillId="5" borderId="1" xfId="0" applyFont="true" applyBorder="tru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center" vertical="center" textRotation="0" wrapText="false" indent="0" shrinkToFit="false"/>
      <protection locked="true" hidden="false"/>
    </xf>
    <xf numFmtId="164" fontId="12" fillId="0" borderId="0" xfId="0" applyFont="true" applyBorder="false" applyAlignment="true" applyProtection="false">
      <alignment horizontal="center" vertical="bottom" textRotation="0" wrapText="false" indent="0" shrinkToFit="false"/>
      <protection locked="true" hidden="false"/>
    </xf>
    <xf numFmtId="164" fontId="14" fillId="5" borderId="1" xfId="0" applyFont="true" applyBorder="true" applyAlignment="true" applyProtection="false">
      <alignment horizontal="right" vertical="center" textRotation="0" wrapText="false" indent="0" shrinkToFit="false"/>
      <protection locked="true" hidden="false"/>
    </xf>
    <xf numFmtId="168" fontId="15" fillId="5" borderId="1" xfId="0" applyFont="true" applyBorder="true" applyAlignment="true" applyProtection="false">
      <alignment horizontal="center" vertical="center" textRotation="0" wrapText="false" indent="0" shrinkToFit="false"/>
      <protection locked="true" hidden="false"/>
    </xf>
    <xf numFmtId="169" fontId="16" fillId="6" borderId="1" xfId="0" applyFont="true" applyBorder="true" applyAlignment="true" applyProtection="false">
      <alignment horizontal="right" vertical="center" textRotation="0" wrapText="false" indent="0" shrinkToFit="false"/>
      <protection locked="true" hidden="false"/>
    </xf>
    <xf numFmtId="169" fontId="17" fillId="6" borderId="1" xfId="0" applyFont="true" applyBorder="true" applyAlignment="true" applyProtection="false">
      <alignment horizontal="left" vertical="center" textRotation="0" wrapText="false" indent="0" shrinkToFit="false"/>
      <protection locked="true" hidden="false"/>
    </xf>
    <xf numFmtId="168" fontId="17" fillId="6" borderId="1"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9" fontId="5" fillId="0" borderId="1" xfId="0" applyFont="true" applyBorder="true" applyAlignment="true" applyProtection="false">
      <alignment horizontal="right" vertical="center" textRotation="0" wrapText="false" indent="0" shrinkToFit="false"/>
      <protection locked="true" hidden="false"/>
    </xf>
    <xf numFmtId="164" fontId="5" fillId="7"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9" fontId="16" fillId="0" borderId="1" xfId="0" applyFont="true" applyBorder="true" applyAlignment="true" applyProtection="false">
      <alignment horizontal="left" vertical="center" textRotation="0" wrapText="true" indent="0" shrinkToFit="false"/>
      <protection locked="true" hidden="false"/>
    </xf>
    <xf numFmtId="169" fontId="0" fillId="0" borderId="1" xfId="0" applyFont="true" applyBorder="true" applyAlignment="true" applyProtection="false">
      <alignment horizontal="center" vertical="center" textRotation="0" wrapText="false" indent="0" shrinkToFit="false"/>
      <protection locked="true" hidden="false"/>
    </xf>
    <xf numFmtId="165" fontId="17" fillId="3" borderId="1" xfId="0" applyFont="true" applyBorder="true" applyAlignment="true" applyProtection="false">
      <alignment horizontal="general" vertical="center" textRotation="0" wrapText="false" indent="0" shrinkToFit="false"/>
      <protection locked="true" hidden="false"/>
    </xf>
    <xf numFmtId="168" fontId="16" fillId="0" borderId="1" xfId="0" applyFont="true" applyBorder="true" applyAlignment="true" applyProtection="false">
      <alignment horizontal="general" vertical="center" textRotation="0" wrapText="false" indent="0" shrinkToFit="false"/>
      <protection locked="true" hidden="false"/>
    </xf>
    <xf numFmtId="168" fontId="16" fillId="0" borderId="1" xfId="0" applyFont="true" applyBorder="true" applyAlignment="true" applyProtection="false">
      <alignment horizontal="right" vertical="center" textRotation="0" wrapText="false" indent="0" shrinkToFit="false"/>
      <protection locked="true" hidden="false"/>
    </xf>
    <xf numFmtId="168" fontId="17" fillId="0" borderId="1" xfId="0" applyFont="true" applyBorder="true" applyAlignment="true" applyProtection="false">
      <alignment horizontal="general" vertical="center" textRotation="0" wrapText="false" indent="0" shrinkToFit="false"/>
      <protection locked="true" hidden="false"/>
    </xf>
    <xf numFmtId="168" fontId="16" fillId="4" borderId="1" xfId="0" applyFont="true" applyBorder="true" applyAlignment="true" applyProtection="false">
      <alignment horizontal="general" vertical="center" textRotation="0" wrapText="false" indent="0" shrinkToFit="false"/>
      <protection locked="true" hidden="false"/>
    </xf>
    <xf numFmtId="168" fontId="17" fillId="4" borderId="1" xfId="0" applyFont="true" applyBorder="true" applyAlignment="true" applyProtection="false">
      <alignment horizontal="general" vertical="center" textRotation="0" wrapText="false" indent="0" shrinkToFit="false"/>
      <protection locked="true" hidden="false"/>
    </xf>
    <xf numFmtId="168" fontId="17" fillId="5" borderId="1" xfId="0" applyFont="true" applyBorder="true" applyAlignment="true" applyProtection="false">
      <alignment horizontal="general" vertical="center" textRotation="0" wrapText="false" indent="0" shrinkToFit="false"/>
      <protection locked="true" hidden="false"/>
    </xf>
    <xf numFmtId="164" fontId="18" fillId="0" borderId="0" xfId="0" applyFont="true" applyBorder="true" applyAlignment="true" applyProtection="false">
      <alignment horizontal="left" vertical="center" textRotation="0" wrapText="false" indent="0" shrinkToFit="false"/>
      <protection locked="true" hidden="false"/>
    </xf>
    <xf numFmtId="164" fontId="17" fillId="0" borderId="0"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true" applyProtection="false">
      <alignment horizontal="center" vertical="center"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false" applyProtection="false">
      <alignment horizontal="general" vertical="bottom" textRotation="0" wrapText="false" indent="0" shrinkToFit="false"/>
      <protection locked="true" hidden="false"/>
    </xf>
    <xf numFmtId="164" fontId="20" fillId="0" borderId="0" xfId="0" applyFont="true" applyBorder="true" applyAlignment="true" applyProtection="false">
      <alignment horizontal="center" vertical="center" textRotation="0" wrapText="false" indent="0" shrinkToFit="false"/>
      <protection locked="true" hidden="false"/>
    </xf>
    <xf numFmtId="164" fontId="20"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right" vertical="center" textRotation="0" wrapText="false" indent="0" shrinkToFit="false"/>
      <protection locked="true" hidden="false"/>
    </xf>
    <xf numFmtId="164" fontId="5" fillId="0" borderId="0" xfId="0" applyFont="true" applyBorder="false" applyAlignment="true" applyProtection="false">
      <alignment horizontal="center" vertical="center" textRotation="0" wrapText="false" indent="0" shrinkToFit="false"/>
      <protection locked="true" hidden="false"/>
    </xf>
    <xf numFmtId="165" fontId="6" fillId="0" borderId="0" xfId="0" applyFont="true" applyBorder="false" applyAlignment="true" applyProtection="false">
      <alignment horizontal="general" vertical="center" textRotation="0" wrapText="false" indent="0" shrinkToFit="false"/>
      <protection locked="true" hidden="false"/>
    </xf>
    <xf numFmtId="165" fontId="5" fillId="0" borderId="0" xfId="0" applyFont="true" applyBorder="false" applyAlignment="true" applyProtection="false">
      <alignment horizontal="general" vertical="center" textRotation="0" wrapText="false" indent="0" shrinkToFit="false"/>
      <protection locked="true" hidden="false"/>
    </xf>
    <xf numFmtId="166" fontId="9" fillId="0" borderId="0" xfId="0" applyFont="true" applyBorder="false" applyAlignment="true" applyProtection="false">
      <alignment horizontal="right"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tru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5"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21" fillId="0" borderId="0" xfId="0" applyFont="true" applyBorder="true" applyAlignment="true" applyProtection="false">
      <alignment horizontal="center" vertical="center" textRotation="0" wrapText="true" indent="0" shrinkToFit="false"/>
      <protection locked="true" hidden="false"/>
    </xf>
    <xf numFmtId="165" fontId="5" fillId="0" borderId="0" xfId="0" applyFont="true" applyBorder="false" applyAlignment="true" applyProtection="false">
      <alignment horizontal="center" vertical="center" textRotation="0" wrapText="false" indent="0" shrinkToFit="false"/>
      <protection locked="true" hidden="false"/>
    </xf>
    <xf numFmtId="165" fontId="22" fillId="5" borderId="1" xfId="0" applyFont="true" applyBorder="true" applyAlignment="true" applyProtection="false">
      <alignment horizontal="center" vertical="center" textRotation="0" wrapText="false" indent="0" shrinkToFit="false"/>
      <protection locked="true" hidden="false"/>
    </xf>
    <xf numFmtId="167" fontId="17" fillId="5" borderId="1" xfId="0" applyFont="true" applyBorder="true" applyAlignment="true" applyProtection="false">
      <alignment horizontal="center" vertical="center" textRotation="0" wrapText="false" indent="0" shrinkToFit="false"/>
      <protection locked="true" hidden="false"/>
    </xf>
    <xf numFmtId="164" fontId="16" fillId="4" borderId="1" xfId="0" applyFont="true" applyBorder="true" applyAlignment="true" applyProtection="false">
      <alignment horizontal="right" vertical="center" textRotation="0" wrapText="false" indent="0" shrinkToFit="false"/>
      <protection locked="true" hidden="false"/>
    </xf>
    <xf numFmtId="164" fontId="17" fillId="4" borderId="1" xfId="0" applyFont="true" applyBorder="true" applyAlignment="true" applyProtection="false">
      <alignment horizontal="left" vertical="center" textRotation="0" wrapText="false" indent="0" shrinkToFit="false"/>
      <protection locked="true" hidden="false"/>
    </xf>
    <xf numFmtId="164" fontId="16" fillId="4" borderId="1" xfId="0" applyFont="true" applyBorder="true" applyAlignment="true" applyProtection="false">
      <alignment horizontal="general" vertical="center" textRotation="0" wrapText="false" indent="0" shrinkToFit="false"/>
      <protection locked="true" hidden="false"/>
    </xf>
    <xf numFmtId="164" fontId="16" fillId="4" borderId="1" xfId="0" applyFont="true" applyBorder="true" applyAlignment="true" applyProtection="false">
      <alignment horizontal="left" vertical="center" textRotation="0" wrapText="true" indent="0" shrinkToFit="false"/>
      <protection locked="true" hidden="false"/>
    </xf>
    <xf numFmtId="164" fontId="16" fillId="4" borderId="1" xfId="0" applyFont="true" applyBorder="true" applyAlignment="true" applyProtection="false">
      <alignment horizontal="center" vertical="center" textRotation="0" wrapText="false" indent="0" shrinkToFit="false"/>
      <protection locked="true" hidden="false"/>
    </xf>
    <xf numFmtId="165" fontId="17" fillId="4" borderId="1" xfId="0" applyFont="true" applyBorder="true" applyAlignment="true" applyProtection="false">
      <alignment horizontal="general" vertical="center" textRotation="0" wrapText="false" indent="0" shrinkToFit="false"/>
      <protection locked="true" hidden="false"/>
    </xf>
    <xf numFmtId="165" fontId="16" fillId="4" borderId="1" xfId="0" applyFont="true" applyBorder="true" applyAlignment="true" applyProtection="false">
      <alignment horizontal="general" vertical="center" textRotation="0" wrapText="false" indent="0" shrinkToFit="false"/>
      <protection locked="true" hidden="false"/>
    </xf>
    <xf numFmtId="167" fontId="17" fillId="4" borderId="1" xfId="0" applyFont="true" applyBorder="true" applyAlignment="true" applyProtection="false">
      <alignment horizontal="center" vertical="center" textRotation="0" wrapText="false" indent="0" shrinkToFit="false"/>
      <protection locked="true" hidden="false"/>
    </xf>
    <xf numFmtId="164" fontId="17" fillId="0" borderId="0" xfId="0" applyFont="true" applyBorder="true" applyAlignment="true" applyProtection="false">
      <alignment horizontal="right" vertical="center" textRotation="0" wrapText="false" indent="0" shrinkToFit="false"/>
      <protection locked="true" hidden="false"/>
    </xf>
    <xf numFmtId="164" fontId="17"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true" applyBorder="false" applyAlignment="true" applyProtection="false">
      <alignment horizontal="right" vertical="center" textRotation="0" wrapText="false" indent="0" shrinkToFit="false"/>
      <protection locked="true" hidden="false"/>
    </xf>
    <xf numFmtId="164" fontId="0" fillId="0" borderId="0" xfId="0" applyFont="true" applyBorder="false" applyAlignment="true" applyProtection="false">
      <alignment horizontal="general" vertical="center" textRotation="0" wrapText="false" indent="0" shrinkToFit="false"/>
      <protection locked="true" hidden="false"/>
    </xf>
    <xf numFmtId="164" fontId="9" fillId="8" borderId="0" xfId="0" applyFont="true" applyBorder="false" applyAlignment="true" applyProtection="false">
      <alignment horizontal="general" vertical="center"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23" fillId="0" borderId="0" xfId="0" applyFont="true" applyBorder="false" applyAlignment="true" applyProtection="false">
      <alignment horizontal="center" vertical="center" textRotation="0" wrapText="false" indent="0" shrinkToFit="false"/>
      <protection locked="true" hidden="false"/>
    </xf>
    <xf numFmtId="164" fontId="23" fillId="0" borderId="0" xfId="0" applyFont="true" applyBorder="false" applyAlignment="true" applyProtection="false">
      <alignment horizontal="center" vertical="center" textRotation="0" wrapText="true" indent="0" shrinkToFit="false"/>
      <protection locked="true" hidden="false"/>
    </xf>
    <xf numFmtId="164" fontId="9" fillId="8" borderId="0" xfId="0" applyFont="true" applyBorder="false" applyAlignment="true" applyProtection="false">
      <alignment horizontal="center" vertical="center" textRotation="0" wrapText="false" indent="0" shrinkToFit="false"/>
      <protection locked="true" hidden="false"/>
    </xf>
    <xf numFmtId="164" fontId="23" fillId="0" borderId="0" xfId="0" applyFont="true" applyBorder="false" applyAlignment="true" applyProtection="false">
      <alignment horizontal="center" vertical="bottom" textRotation="0" wrapText="false" indent="0" shrinkToFit="false"/>
      <protection locked="true" hidden="false"/>
    </xf>
    <xf numFmtId="164" fontId="0" fillId="8" borderId="0" xfId="0" applyFont="true" applyBorder="false" applyAlignment="true" applyProtection="false">
      <alignment horizontal="center" vertical="center" textRotation="0" wrapText="false" indent="0" shrinkToFit="false"/>
      <protection locked="true" hidden="false"/>
    </xf>
    <xf numFmtId="164" fontId="24" fillId="8" borderId="0" xfId="0" applyFont="true" applyBorder="false" applyAlignment="true" applyProtection="false">
      <alignment horizontal="general" vertical="center" textRotation="0" wrapText="false" indent="0" shrinkToFit="false"/>
      <protection locked="true" hidden="false"/>
    </xf>
    <xf numFmtId="164" fontId="0" fillId="8" borderId="0" xfId="0" applyFont="true" applyBorder="false" applyAlignment="true" applyProtection="false">
      <alignment horizontal="general" vertical="center" textRotation="0" wrapText="false" indent="0" shrinkToFit="false"/>
      <protection locked="true" hidden="false"/>
    </xf>
    <xf numFmtId="169" fontId="0" fillId="0" borderId="0" xfId="0" applyFont="true" applyBorder="false" applyAlignment="true" applyProtection="false">
      <alignment horizontal="center" vertical="center" textRotation="0" wrapText="false" indent="0" shrinkToFit="false"/>
      <protection locked="true" hidden="false"/>
    </xf>
    <xf numFmtId="169" fontId="0" fillId="0" borderId="0" xfId="0" applyFont="true" applyBorder="false" applyAlignment="true" applyProtection="false">
      <alignment horizontal="general" vertical="center" textRotation="0" wrapText="true" indent="0" shrinkToFit="false"/>
      <protection locked="true" hidden="false"/>
    </xf>
    <xf numFmtId="165" fontId="9" fillId="8" borderId="0" xfId="0" applyFont="true" applyBorder="false" applyAlignment="true" applyProtection="false">
      <alignment horizontal="general" vertical="center" textRotation="0" wrapText="false" indent="0" shrinkToFit="false"/>
      <protection locked="true" hidden="false"/>
    </xf>
    <xf numFmtId="164" fontId="15" fillId="0" borderId="0" xfId="0" applyFont="true" applyBorder="false" applyAlignment="true" applyProtection="false">
      <alignment horizontal="center" vertical="center" textRotation="0" wrapText="false" indent="0" shrinkToFit="false"/>
      <protection locked="true" hidden="false"/>
    </xf>
    <xf numFmtId="164" fontId="25" fillId="0" borderId="0" xfId="0" applyFont="true" applyBorder="false" applyAlignment="true" applyProtection="false">
      <alignment horizontal="center" vertical="center"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70" fontId="26" fillId="2" borderId="2" xfId="0" applyFont="true" applyBorder="true" applyAlignment="true" applyProtection="false">
      <alignment horizontal="center" vertical="center" textRotation="0" wrapText="false" indent="0" shrinkToFit="false"/>
      <protection locked="true" hidden="false"/>
    </xf>
    <xf numFmtId="170" fontId="23" fillId="0" borderId="2" xfId="0" applyFont="true" applyBorder="true" applyAlignment="true" applyProtection="false">
      <alignment horizontal="left" vertical="center" textRotation="0" wrapText="false" indent="0" shrinkToFit="false"/>
      <protection locked="true" hidden="false"/>
    </xf>
    <xf numFmtId="164" fontId="27" fillId="0" borderId="3" xfId="0" applyFont="true" applyBorder="true" applyAlignment="true" applyProtection="false">
      <alignment horizontal="center" vertical="center" textRotation="0" wrapText="false" indent="0" shrinkToFit="false"/>
      <protection locked="true" hidden="false"/>
    </xf>
    <xf numFmtId="164" fontId="28" fillId="0" borderId="3" xfId="0" applyFont="true" applyBorder="true" applyAlignment="true" applyProtection="false">
      <alignment horizontal="center" vertical="center" textRotation="0" wrapText="false" indent="0" shrinkToFit="false"/>
      <protection locked="true" hidden="false"/>
    </xf>
    <xf numFmtId="170" fontId="28" fillId="0" borderId="2" xfId="22" applyFont="true" applyBorder="true" applyAlignment="true" applyProtection="true">
      <alignment horizontal="center" vertical="center" textRotation="0" wrapText="true" indent="0" shrinkToFit="false"/>
      <protection locked="true" hidden="false"/>
    </xf>
    <xf numFmtId="168" fontId="28" fillId="0" borderId="2" xfId="22" applyFont="true" applyBorder="true" applyAlignment="true" applyProtection="true">
      <alignment horizontal="center" vertical="center" textRotation="0" wrapText="true" indent="0" shrinkToFit="false"/>
      <protection locked="true" hidden="false"/>
    </xf>
    <xf numFmtId="164" fontId="28" fillId="0" borderId="2" xfId="22" applyFont="true" applyBorder="true" applyAlignment="true" applyProtection="true">
      <alignment horizontal="center" vertical="center" textRotation="0" wrapText="false" indent="0" shrinkToFit="false"/>
      <protection locked="true" hidden="false"/>
    </xf>
    <xf numFmtId="164" fontId="28" fillId="0" borderId="2" xfId="22" applyFont="true" applyBorder="true" applyAlignment="true" applyProtection="true">
      <alignment horizontal="center" vertical="center" textRotation="0" wrapText="true" indent="0" shrinkToFit="false"/>
      <protection locked="true" hidden="false"/>
    </xf>
    <xf numFmtId="170" fontId="29" fillId="0" borderId="2" xfId="22" applyFont="true" applyBorder="true" applyAlignment="true" applyProtection="true">
      <alignment horizontal="left" vertical="center" textRotation="0" wrapText="true" indent="0" shrinkToFit="false"/>
      <protection locked="true" hidden="false"/>
    </xf>
    <xf numFmtId="167" fontId="0" fillId="9" borderId="2" xfId="0" applyFont="true" applyBorder="true" applyAlignment="true" applyProtection="false">
      <alignment horizontal="center" vertical="center" textRotation="0" wrapText="false" indent="0" shrinkToFit="false"/>
      <protection locked="true" hidden="false"/>
    </xf>
    <xf numFmtId="167" fontId="0" fillId="0" borderId="2" xfId="0" applyFont="true" applyBorder="true" applyAlignment="true" applyProtection="false">
      <alignment horizontal="center" vertical="center" textRotation="0" wrapText="false" indent="0" shrinkToFit="false"/>
      <protection locked="true" hidden="false"/>
    </xf>
    <xf numFmtId="167" fontId="0" fillId="0" borderId="2" xfId="0" applyFont="true" applyBorder="true" applyAlignment="true" applyProtection="false">
      <alignment horizontal="center" vertical="center" textRotation="0" wrapText="false" indent="0" shrinkToFit="false"/>
      <protection locked="true" hidden="false"/>
    </xf>
    <xf numFmtId="167" fontId="0" fillId="10" borderId="2" xfId="0" applyFont="true" applyBorder="true" applyAlignment="true" applyProtection="false">
      <alignment horizontal="center" vertical="center" textRotation="0" wrapText="false" indent="0" shrinkToFit="false"/>
      <protection locked="true" hidden="false"/>
    </xf>
    <xf numFmtId="170" fontId="29" fillId="0" borderId="2" xfId="0" applyFont="true" applyBorder="true" applyAlignment="true" applyProtection="false">
      <alignment horizontal="left" vertical="center" textRotation="0" wrapText="true" indent="0" shrinkToFit="false"/>
      <protection locked="true" hidden="false"/>
    </xf>
    <xf numFmtId="167" fontId="30" fillId="2" borderId="2" xfId="22" applyFont="true" applyBorder="true" applyAlignment="true" applyProtection="true">
      <alignment horizontal="center" vertical="center" textRotation="0" wrapText="false" indent="0" shrinkToFit="false"/>
      <protection locked="true" hidden="false"/>
    </xf>
    <xf numFmtId="167" fontId="29" fillId="0" borderId="2" xfId="22" applyFont="true" applyBorder="true" applyAlignment="true" applyProtection="true">
      <alignment horizontal="center" vertical="center" textRotation="0" wrapText="false" indent="0" shrinkToFit="false"/>
      <protection locked="true" hidden="false"/>
    </xf>
    <xf numFmtId="167" fontId="30" fillId="0" borderId="2" xfId="22" applyFont="true" applyBorder="true" applyAlignment="true" applyProtection="true">
      <alignment horizontal="center" vertical="center" textRotation="0" wrapText="true" indent="0" shrinkToFit="false"/>
      <protection locked="true" hidden="false"/>
    </xf>
    <xf numFmtId="167" fontId="29" fillId="0" borderId="2" xfId="22" applyFont="true" applyBorder="true" applyAlignment="true" applyProtection="true">
      <alignment horizontal="center" vertical="center" textRotation="0" wrapText="tru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true" applyAlignment="true" applyProtection="false">
      <alignment horizontal="left" vertical="center" textRotation="0" wrapText="false" indent="0" shrinkToFit="false"/>
      <protection locked="true" hidden="false"/>
    </xf>
    <xf numFmtId="164" fontId="32" fillId="0" borderId="0" xfId="0" applyFont="true" applyBorder="true" applyAlignment="true" applyProtection="false">
      <alignment horizontal="right" vertical="center" textRotation="0" wrapText="false" indent="0" shrinkToFit="false"/>
      <protection locked="true" hidden="false"/>
    </xf>
    <xf numFmtId="164" fontId="33" fillId="0" borderId="4" xfId="0" applyFont="true" applyBorder="true" applyAlignment="true" applyProtection="true">
      <alignment horizontal="center" vertical="center" textRotation="0" wrapText="false" indent="0" shrinkToFit="false"/>
      <protection locked="true" hidden="false"/>
    </xf>
    <xf numFmtId="164" fontId="33" fillId="0" borderId="0" xfId="0" applyFont="true" applyBorder="true" applyAlignment="true" applyProtection="true">
      <alignment horizontal="left" vertical="center" textRotation="0" wrapText="false" indent="0" shrinkToFit="false"/>
      <protection locked="true" hidden="false"/>
    </xf>
    <xf numFmtId="164" fontId="33" fillId="0" borderId="0" xfId="0" applyFont="true" applyBorder="true" applyAlignment="true" applyProtection="true">
      <alignment horizontal="center" vertical="center"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29" fillId="0" borderId="0" xfId="0" applyFont="true" applyBorder="true" applyAlignment="true" applyProtection="false">
      <alignment horizontal="center" vertical="center" textRotation="0" wrapText="false" indent="0" shrinkToFit="false"/>
      <protection locked="true" hidden="false"/>
    </xf>
    <xf numFmtId="164" fontId="30" fillId="0" borderId="0" xfId="0" applyFont="true" applyBorder="true" applyAlignment="true" applyProtection="false">
      <alignment horizontal="center" vertical="center" textRotation="0" wrapText="false" indent="0" shrinkToFit="false"/>
      <protection locked="true" hidden="false"/>
    </xf>
    <xf numFmtId="164" fontId="15"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left" vertical="center" textRotation="0" wrapText="false" indent="0" shrinkToFit="false"/>
      <protection locked="true" hidden="false"/>
    </xf>
    <xf numFmtId="171" fontId="5" fillId="10" borderId="0" xfId="0" applyFont="true" applyBorder="false" applyAlignment="true" applyProtection="false">
      <alignment horizontal="left" vertical="center" textRotation="0" wrapText="false" indent="0" shrinkToFit="false"/>
      <protection locked="true" hidden="false"/>
    </xf>
    <xf numFmtId="168" fontId="35" fillId="7" borderId="0" xfId="0" applyFont="true" applyBorder="true" applyAlignment="true" applyProtection="false">
      <alignment horizontal="right" vertical="center" textRotation="0" wrapText="false" indent="0" shrinkToFit="false"/>
      <protection locked="true" hidden="false"/>
    </xf>
    <xf numFmtId="168" fontId="35" fillId="7" borderId="0" xfId="0" applyFont="true" applyBorder="true" applyAlignment="true" applyProtection="false">
      <alignment horizontal="left" vertical="center" textRotation="0" wrapText="false" indent="0" shrinkToFit="false"/>
      <protection locked="true" hidden="false"/>
    </xf>
    <xf numFmtId="164" fontId="5" fillId="0" borderId="0" xfId="0" applyFont="true" applyBorder="false" applyAlignment="true" applyProtection="false">
      <alignment horizontal="left" vertical="top" textRotation="0" wrapText="true" indent="0" shrinkToFit="false"/>
      <protection locked="true" hidden="false"/>
    </xf>
    <xf numFmtId="164" fontId="19" fillId="0" borderId="1" xfId="22" applyFont="true" applyBorder="true" applyAlignment="true" applyProtection="true">
      <alignment horizontal="left" vertical="center" textRotation="0" wrapText="true" indent="0" shrinkToFit="false"/>
      <protection locked="true" hidden="false"/>
    </xf>
    <xf numFmtId="164" fontId="16" fillId="0" borderId="0" xfId="0" applyFont="true" applyBorder="false" applyAlignment="true" applyProtection="false">
      <alignment horizontal="left" vertical="bottom" textRotation="0" wrapText="false" indent="0" shrinkToFit="false"/>
      <protection locked="true" hidden="false"/>
    </xf>
    <xf numFmtId="164" fontId="19" fillId="0" borderId="0" xfId="0" applyFont="true" applyBorder="false" applyAlignment="true" applyProtection="false">
      <alignment horizontal="left" vertical="bottom" textRotation="0" wrapText="false" indent="0" shrinkToFit="false"/>
      <protection locked="true" hidden="false"/>
    </xf>
    <xf numFmtId="164" fontId="20" fillId="0" borderId="0" xfId="0" applyFont="true" applyBorder="false" applyAlignment="true" applyProtection="false">
      <alignment horizontal="left"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71" fontId="16" fillId="10" borderId="0" xfId="0" applyFont="true" applyBorder="false" applyAlignment="true" applyProtection="false">
      <alignment horizontal="right" vertical="center" textRotation="0" wrapText="false" indent="0" shrinkToFit="false"/>
      <protection locked="true" hidden="false"/>
    </xf>
    <xf numFmtId="164" fontId="31" fillId="0" borderId="0" xfId="0" applyFont="true" applyBorder="true" applyAlignment="true" applyProtection="false">
      <alignment horizontal="center" vertical="center"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4" fontId="25" fillId="0" borderId="0" xfId="0" applyFont="true" applyBorder="false" applyAlignment="true" applyProtection="false">
      <alignment horizontal="center" vertical="center"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true" applyProtection="false">
      <alignment horizontal="left" vertical="center" textRotation="0" wrapText="false" indent="0" shrinkToFit="false"/>
      <protection locked="true" hidden="false"/>
    </xf>
    <xf numFmtId="164" fontId="36" fillId="0" borderId="0" xfId="0" applyFont="true" applyBorder="false" applyAlignment="true" applyProtection="false">
      <alignment horizontal="general" vertical="center" textRotation="0" wrapText="false" indent="0" shrinkToFit="false"/>
      <protection locked="true" hidden="false"/>
    </xf>
    <xf numFmtId="164" fontId="36" fillId="0" borderId="0" xfId="0" applyFont="true" applyBorder="false" applyAlignment="true" applyProtection="false">
      <alignment horizontal="center" vertical="center" textRotation="0" wrapText="false" indent="0" shrinkToFit="false"/>
      <protection locked="true" hidden="false"/>
    </xf>
    <xf numFmtId="164" fontId="16" fillId="0" borderId="0" xfId="0" applyFont="true" applyBorder="false" applyAlignment="true" applyProtection="false">
      <alignment horizontal="right" vertical="center" textRotation="0" wrapText="false" indent="0" shrinkToFit="false"/>
      <protection locked="true" hidden="false"/>
    </xf>
    <xf numFmtId="164" fontId="16" fillId="11" borderId="1" xfId="0" applyFont="true" applyBorder="true" applyAlignment="true" applyProtection="false">
      <alignment horizontal="center"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general"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false" indent="0" shrinkToFit="false"/>
      <protection locked="true" hidden="false"/>
    </xf>
    <xf numFmtId="167" fontId="0" fillId="0" borderId="1" xfId="0" applyFont="true" applyBorder="true" applyAlignment="true" applyProtection="false">
      <alignment horizontal="center" vertical="center" textRotation="0" wrapText="false" indent="0" shrinkToFit="false"/>
      <protection locked="true" hidden="false"/>
    </xf>
    <xf numFmtId="167" fontId="0" fillId="0" borderId="0" xfId="0" applyFont="tru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xf numFmtId="164" fontId="9" fillId="0" borderId="1" xfId="0" applyFont="true" applyBorder="true" applyAlignment="true" applyProtection="false">
      <alignment horizontal="general" vertical="center" textRotation="0" wrapText="false" indent="0" shrinkToFit="false"/>
      <protection locked="true" hidden="false"/>
    </xf>
    <xf numFmtId="167" fontId="9" fillId="0" borderId="1" xfId="0" applyFont="true" applyBorder="true" applyAlignment="true" applyProtection="false">
      <alignment horizontal="center" vertical="center" textRotation="0" wrapText="false" indent="0" shrinkToFit="false"/>
      <protection locked="true" hidden="false"/>
    </xf>
    <xf numFmtId="167" fontId="9" fillId="0" borderId="0" xfId="0" applyFont="true" applyBorder="false" applyAlignment="false" applyProtection="false">
      <alignment horizontal="general" vertical="bottom" textRotation="0" wrapText="false" indent="0" shrinkToFit="false"/>
      <protection locked="true" hidden="false"/>
    </xf>
    <xf numFmtId="167" fontId="0" fillId="0" borderId="1" xfId="0" applyFont="false" applyBorder="true" applyAlignment="true" applyProtection="false">
      <alignment horizontal="center" vertical="center" textRotation="0" wrapText="false" indent="0" shrinkToFit="false"/>
      <protection locked="true" hidden="false"/>
    </xf>
    <xf numFmtId="164" fontId="0" fillId="0" borderId="1" xfId="0" applyFont="true" applyBorder="true" applyAlignment="true" applyProtection="false">
      <alignment horizontal="center" vertical="center" textRotation="0" wrapText="true" indent="0" shrinkToFit="false"/>
      <protection locked="true" hidden="false"/>
    </xf>
    <xf numFmtId="164" fontId="0" fillId="0" borderId="1" xfId="0" applyFont="true" applyBorder="true" applyAlignment="true" applyProtection="false">
      <alignment horizontal="general" vertical="center" textRotation="0" wrapText="true" indent="0" shrinkToFit="false"/>
      <protection locked="true" hidden="false"/>
    </xf>
    <xf numFmtId="164" fontId="9" fillId="11" borderId="1" xfId="0" applyFont="true" applyBorder="true" applyAlignment="true" applyProtection="false">
      <alignment horizontal="center" vertical="center" textRotation="0" wrapText="false" indent="0" shrinkToFit="false"/>
      <protection locked="true" hidden="false"/>
    </xf>
    <xf numFmtId="164" fontId="9" fillId="11" borderId="1" xfId="0" applyFont="true" applyBorder="true" applyAlignment="true" applyProtection="false">
      <alignment horizontal="general" vertical="center" textRotation="0" wrapText="false" indent="0" shrinkToFit="false"/>
      <protection locked="true" hidden="false"/>
    </xf>
    <xf numFmtId="167" fontId="9" fillId="11" borderId="1" xfId="0" applyFont="true" applyBorder="true" applyAlignment="true" applyProtection="false">
      <alignment horizontal="center" vertical="center" textRotation="0" wrapText="false" indent="0" shrinkToFit="false"/>
      <protection locked="true" hidden="false"/>
    </xf>
    <xf numFmtId="164" fontId="16" fillId="0" borderId="0" xfId="0" applyFont="true" applyBorder="false" applyAlignment="true" applyProtection="false">
      <alignment horizontal="general" vertical="center" textRotation="0" wrapText="false" indent="0" shrinkToFit="false"/>
      <protection locked="true" hidden="false"/>
    </xf>
    <xf numFmtId="164" fontId="16" fillId="0" borderId="0" xfId="0" applyFont="true" applyBorder="false" applyAlignment="true" applyProtection="false">
      <alignment horizontal="center" vertical="center" textRotation="0" wrapText="false" indent="0" shrinkToFit="false"/>
      <protection locked="true" hidden="false"/>
    </xf>
    <xf numFmtId="171" fontId="16" fillId="0" borderId="0" xfId="0" applyFont="true" applyBorder="false" applyAlignment="true" applyProtection="false">
      <alignment horizontal="right" vertical="center" textRotation="0" wrapText="false" indent="0" shrinkToFit="false"/>
      <protection locked="true" hidden="false"/>
    </xf>
    <xf numFmtId="164" fontId="17" fillId="0" borderId="0" xfId="0" applyFont="true" applyBorder="true" applyAlignment="true" applyProtection="false">
      <alignment horizontal="center" vertical="top" textRotation="0" wrapText="true" indent="0" shrinkToFit="false"/>
      <protection locked="true" hidden="false"/>
    </xf>
    <xf numFmtId="164" fontId="6" fillId="0" borderId="0" xfId="0" applyFont="true" applyBorder="false" applyAlignment="true" applyProtection="false">
      <alignment horizontal="center" vertical="bottom" textRotation="0" wrapText="true" indent="0" shrinkToFit="false"/>
      <protection locked="true" hidden="false"/>
    </xf>
    <xf numFmtId="164" fontId="6" fillId="0" borderId="0" xfId="0" applyFont="true" applyBorder="false" applyAlignment="true" applyProtection="false">
      <alignment horizontal="center" vertical="bottom" textRotation="0" wrapText="false" indent="0" shrinkToFit="false"/>
      <protection locked="true" hidden="false"/>
    </xf>
    <xf numFmtId="164" fontId="31" fillId="0" borderId="0" xfId="0" applyFont="true" applyBorder="true" applyAlignment="true" applyProtection="false">
      <alignment horizontal="center" vertical="center" textRotation="0" wrapText="false" indent="0" shrinkToFit="false"/>
      <protection locked="true" hidden="false"/>
    </xf>
    <xf numFmtId="164" fontId="21" fillId="0" borderId="0" xfId="0" applyFont="true" applyBorder="true" applyAlignment="true" applyProtection="false">
      <alignment horizontal="center" vertical="top" textRotation="0" wrapText="true" indent="0" shrinkToFit="false"/>
      <protection locked="true" hidden="false"/>
    </xf>
    <xf numFmtId="164" fontId="21" fillId="0" borderId="0" xfId="0" applyFont="true" applyBorder="tru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xf numFmtId="164" fontId="25" fillId="2" borderId="1" xfId="0" applyFont="true" applyBorder="true" applyAlignment="true" applyProtection="false">
      <alignment horizontal="center" vertical="center" textRotation="0" wrapText="false" indent="0" shrinkToFit="false"/>
      <protection locked="true" hidden="false"/>
    </xf>
    <xf numFmtId="164" fontId="37" fillId="12" borderId="0" xfId="0" applyFont="true" applyBorder="false" applyAlignment="true" applyProtection="false">
      <alignment horizontal="center"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center" vertical="center" textRotation="0" wrapText="false" indent="0" shrinkToFit="false"/>
      <protection locked="true" hidden="false"/>
    </xf>
    <xf numFmtId="169" fontId="5" fillId="0" borderId="1" xfId="0" applyFont="true" applyBorder="true" applyAlignment="true" applyProtection="false">
      <alignment horizontal="center" vertical="center" textRotation="0" wrapText="false" indent="0" shrinkToFit="false"/>
      <protection locked="true" hidden="false"/>
    </xf>
    <xf numFmtId="164" fontId="5" fillId="0" borderId="1" xfId="0" applyFont="true" applyBorder="true" applyAlignment="true" applyProtection="false">
      <alignment horizontal="center" vertical="bottom" textRotation="0" wrapText="false" indent="0" shrinkToFit="false"/>
      <protection locked="true" hidden="false"/>
    </xf>
    <xf numFmtId="164" fontId="39" fillId="0" borderId="1" xfId="0" applyFont="true" applyBorder="true" applyAlignment="true" applyProtection="false">
      <alignment horizontal="center" vertical="center" textRotation="0" wrapText="false" indent="0" shrinkToFit="false"/>
      <protection locked="true" hidden="false"/>
    </xf>
    <xf numFmtId="169" fontId="39" fillId="0" borderId="1" xfId="0" applyFont="true" applyBorder="true" applyAlignment="true" applyProtection="false">
      <alignment horizontal="left" vertical="center" textRotation="0" wrapText="true" indent="0" shrinkToFit="false"/>
      <protection locked="true" hidden="false"/>
    </xf>
    <xf numFmtId="168" fontId="39" fillId="0" borderId="1" xfId="0" applyFont="true" applyBorder="true" applyAlignment="true" applyProtection="false">
      <alignment horizontal="right" vertical="center" textRotation="0" wrapText="false" indent="0" shrinkToFit="false"/>
      <protection locked="true" hidden="false"/>
    </xf>
    <xf numFmtId="167" fontId="39" fillId="0" borderId="1" xfId="0" applyFont="true" applyBorder="true" applyAlignment="true" applyProtection="false">
      <alignment horizontal="right" vertical="center" textRotation="0" wrapText="false" indent="0" shrinkToFit="false"/>
      <protection locked="true" hidden="false"/>
    </xf>
    <xf numFmtId="169" fontId="40" fillId="0" borderId="0" xfId="0" applyFont="true" applyBorder="false" applyAlignment="false" applyProtection="false">
      <alignment horizontal="general" vertical="bottom" textRotation="0" wrapText="false" indent="0" shrinkToFit="false"/>
      <protection locked="true" hidden="false"/>
    </xf>
    <xf numFmtId="164" fontId="39" fillId="2" borderId="1" xfId="0" applyFont="true" applyBorder="true" applyAlignment="true" applyProtection="false">
      <alignment horizontal="right" vertical="center" textRotation="0" wrapText="false" indent="0" shrinkToFit="false"/>
      <protection locked="true" hidden="false"/>
    </xf>
    <xf numFmtId="168" fontId="39" fillId="2" borderId="1" xfId="0" applyFont="true" applyBorder="true" applyAlignment="true" applyProtection="false">
      <alignment horizontal="right" vertical="center" textRotation="0" wrapText="false" indent="0" shrinkToFit="false"/>
      <protection locked="true" hidden="false"/>
    </xf>
    <xf numFmtId="167" fontId="39" fillId="2" borderId="1" xfId="0" applyFont="true" applyBorder="true" applyAlignment="true" applyProtection="false">
      <alignment horizontal="right" vertical="center" textRotation="0" wrapText="false" indent="0" shrinkToFit="false"/>
      <protection locked="true" hidden="false"/>
    </xf>
    <xf numFmtId="168" fontId="41" fillId="2" borderId="1" xfId="0" applyFont="true" applyBorder="true" applyAlignment="true" applyProtection="false">
      <alignment horizontal="right" vertical="center" textRotation="0" wrapText="false" indent="0" shrinkToFit="false"/>
      <protection locked="true" hidden="false"/>
    </xf>
    <xf numFmtId="164" fontId="40" fillId="0" borderId="0" xfId="0" applyFont="true" applyBorder="false" applyAlignment="false" applyProtection="false">
      <alignment horizontal="general" vertical="bottom" textRotation="0" wrapText="false" indent="0" shrinkToFit="false"/>
      <protection locked="true" hidden="false"/>
    </xf>
    <xf numFmtId="164" fontId="39" fillId="0" borderId="1" xfId="0" applyFont="true" applyBorder="true" applyAlignment="true" applyProtection="false">
      <alignment horizontal="right" vertical="center" textRotation="0" wrapText="false" indent="0" shrinkToFit="false"/>
      <protection locked="true" hidden="false"/>
    </xf>
    <xf numFmtId="168" fontId="39" fillId="0" borderId="1" xfId="0" applyFont="true" applyBorder="true" applyAlignment="true" applyProtection="false">
      <alignment horizontal="right" vertical="center" textRotation="0" wrapText="false" indent="0" shrinkToFit="false"/>
      <protection locked="true" hidden="false"/>
    </xf>
    <xf numFmtId="167" fontId="39" fillId="0" borderId="1" xfId="0" applyFont="true" applyBorder="true" applyAlignment="true" applyProtection="false">
      <alignment horizontal="right" vertical="center" textRotation="0" wrapText="false" indent="0" shrinkToFit="false"/>
      <protection locked="true" hidden="false"/>
    </xf>
    <xf numFmtId="164" fontId="39" fillId="0" borderId="1" xfId="0" applyFont="true" applyBorder="true" applyAlignment="true" applyProtection="false">
      <alignment horizontal="right" vertical="center" textRotation="0" wrapText="false" indent="0" shrinkToFit="false"/>
      <protection locked="true" hidden="false"/>
    </xf>
    <xf numFmtId="164" fontId="16" fillId="0" borderId="0" xfId="0" applyFont="true" applyBorder="false" applyAlignment="true" applyProtection="false">
      <alignment horizontal="center" vertical="bottom" textRotation="0" wrapText="false" indent="0" shrinkToFit="false"/>
      <protection locked="true" hidden="false"/>
    </xf>
    <xf numFmtId="169" fontId="16" fillId="0" borderId="0" xfId="0" applyFont="true" applyBorder="false" applyAlignment="true" applyProtection="false">
      <alignment horizontal="right" vertical="bottom" textRotation="0" wrapText="false" indent="0" shrinkToFit="false"/>
      <protection locked="true" hidden="false"/>
    </xf>
    <xf numFmtId="164" fontId="17" fillId="0" borderId="0" xfId="0" applyFont="true" applyBorder="false" applyAlignment="true" applyProtection="false">
      <alignment horizontal="center"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center" vertical="top" textRotation="0" wrapText="true" indent="0" shrinkToFit="false"/>
      <protection locked="true" hidden="false"/>
    </xf>
    <xf numFmtId="164" fontId="37"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5" fillId="13" borderId="0" xfId="0" applyFont="true" applyBorder="false" applyAlignment="true" applyProtection="false">
      <alignment horizontal="right" vertical="center" textRotation="0" wrapText="false" indent="0" shrinkToFit="false"/>
      <protection locked="true" hidden="false"/>
    </xf>
    <xf numFmtId="167" fontId="5" fillId="0" borderId="0" xfId="0" applyFont="true" applyBorder="false" applyAlignment="true" applyProtection="false">
      <alignment horizontal="general" vertical="center" textRotation="0" wrapText="false" indent="0" shrinkToFit="false"/>
      <protection locked="true" hidden="false"/>
    </xf>
    <xf numFmtId="164" fontId="6" fillId="13" borderId="0" xfId="0" applyFont="true" applyBorder="false" applyAlignment="true" applyProtection="false">
      <alignment horizontal="general" vertical="center" textRotation="0" wrapText="false" indent="0" shrinkToFit="false"/>
      <protection locked="true" hidden="false"/>
    </xf>
    <xf numFmtId="164" fontId="6" fillId="8" borderId="0" xfId="0" applyFont="true" applyBorder="false" applyAlignment="true" applyProtection="false">
      <alignment horizontal="left" vertical="center" textRotation="0" wrapText="false" indent="0" shrinkToFit="false"/>
      <protection locked="true" hidden="false"/>
    </xf>
    <xf numFmtId="164" fontId="5" fillId="8" borderId="0" xfId="0" applyFont="true" applyBorder="false" applyAlignment="true" applyProtection="false">
      <alignment horizontal="general" vertical="center" textRotation="0" wrapText="true" indent="0" shrinkToFit="false"/>
      <protection locked="true" hidden="false"/>
    </xf>
    <xf numFmtId="164" fontId="5" fillId="8" borderId="0" xfId="0" applyFont="true" applyBorder="false" applyAlignment="true" applyProtection="false">
      <alignment horizontal="center" vertical="center" textRotation="0" wrapText="false" indent="0" shrinkToFit="false"/>
      <protection locked="true" hidden="false"/>
    </xf>
    <xf numFmtId="164" fontId="5" fillId="8" borderId="0" xfId="0" applyFont="true" applyBorder="false" applyAlignment="true" applyProtection="false">
      <alignment horizontal="right" vertical="center" textRotation="0" wrapText="false" indent="0" shrinkToFit="false"/>
      <protection locked="true" hidden="false"/>
    </xf>
    <xf numFmtId="167" fontId="5" fillId="8" borderId="0" xfId="0" applyFont="true" applyBorder="false" applyAlignment="true" applyProtection="false">
      <alignment horizontal="general" vertical="center" textRotation="0" wrapText="false" indent="0" shrinkToFit="false"/>
      <protection locked="true" hidden="false"/>
    </xf>
    <xf numFmtId="164" fontId="6" fillId="8" borderId="0" xfId="0" applyFont="true" applyBorder="false" applyAlignment="true" applyProtection="false">
      <alignment horizontal="general" vertical="center" textRotation="0" wrapText="false" indent="0" shrinkToFit="false"/>
      <protection locked="true" hidden="false"/>
    </xf>
    <xf numFmtId="164" fontId="42" fillId="14" borderId="0" xfId="0" applyFont="true" applyBorder="false" applyAlignment="true" applyProtection="false">
      <alignment horizontal="left" vertical="center" textRotation="0" wrapText="true" indent="0" shrinkToFit="false"/>
      <protection locked="true" hidden="false"/>
    </xf>
    <xf numFmtId="164" fontId="42" fillId="14" borderId="0" xfId="0" applyFont="true" applyBorder="false" applyAlignment="true" applyProtection="false">
      <alignment horizontal="center" vertical="center" textRotation="0" wrapText="true" indent="0" shrinkToFit="false"/>
      <protection locked="true" hidden="false"/>
    </xf>
    <xf numFmtId="167" fontId="9" fillId="8" borderId="0" xfId="0" applyFont="true" applyBorder="false" applyAlignment="true" applyProtection="false">
      <alignment horizontal="center" vertical="center" textRotation="0" wrapText="false" indent="0" shrinkToFit="false"/>
      <protection locked="true" hidden="false"/>
    </xf>
    <xf numFmtId="164" fontId="43" fillId="8" borderId="0" xfId="0" applyFont="true" applyBorder="false" applyAlignment="true" applyProtection="false">
      <alignment horizontal="left" vertical="center" textRotation="0" wrapText="true" indent="0" shrinkToFit="false"/>
      <protection locked="true" hidden="false"/>
    </xf>
    <xf numFmtId="164" fontId="11" fillId="15" borderId="0" xfId="0" applyFont="true" applyBorder="false" applyAlignment="true" applyProtection="false">
      <alignment horizontal="center" vertical="center" textRotation="0" wrapText="true" indent="0" shrinkToFit="false"/>
      <protection locked="true" hidden="false"/>
    </xf>
    <xf numFmtId="167" fontId="11" fillId="15" borderId="0" xfId="0" applyFont="true" applyBorder="false" applyAlignment="true" applyProtection="false">
      <alignment horizontal="center" vertical="center" textRotation="0" wrapText="true" indent="0" shrinkToFit="false"/>
      <protection locked="true" hidden="false"/>
    </xf>
    <xf numFmtId="167" fontId="44" fillId="0" borderId="0" xfId="0" applyFont="true" applyBorder="false" applyAlignment="true" applyProtection="false">
      <alignment horizontal="general" vertical="center" textRotation="0" wrapText="false" indent="0" shrinkToFit="false"/>
      <protection locked="true" hidden="false"/>
    </xf>
    <xf numFmtId="169" fontId="6" fillId="16" borderId="0" xfId="0" applyFont="true" applyBorder="false" applyAlignment="true" applyProtection="false">
      <alignment horizontal="general" vertical="center" textRotation="0" wrapText="fals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45" fillId="0" borderId="0" xfId="0" applyFont="true" applyBorder="false" applyAlignment="false" applyProtection="false">
      <alignment horizontal="general" vertical="bottom" textRotation="0" wrapText="false" indent="0" shrinkToFit="false"/>
      <protection locked="true" hidden="false"/>
    </xf>
    <xf numFmtId="164" fontId="6" fillId="12" borderId="0" xfId="0" applyFont="true" applyBorder="false" applyAlignment="true" applyProtection="false">
      <alignment horizontal="center" vertical="center" textRotation="0" wrapText="false" indent="0" shrinkToFit="false"/>
      <protection locked="true" hidden="false"/>
    </xf>
    <xf numFmtId="164" fontId="5" fillId="12" borderId="0" xfId="0" applyFont="true" applyBorder="false" applyAlignment="true" applyProtection="false">
      <alignment horizontal="general" vertical="center" textRotation="0" wrapText="true" indent="0" shrinkToFit="false"/>
      <protection locked="true" hidden="false"/>
    </xf>
    <xf numFmtId="164" fontId="5" fillId="12" borderId="0" xfId="0" applyFont="true" applyBorder="false" applyAlignment="true" applyProtection="false">
      <alignment horizontal="center" vertical="center" textRotation="0" wrapText="false" indent="0" shrinkToFit="false"/>
      <protection locked="true" hidden="false"/>
    </xf>
    <xf numFmtId="164" fontId="5" fillId="12" borderId="0" xfId="0" applyFont="true" applyBorder="false" applyAlignment="true" applyProtection="false">
      <alignment horizontal="right" vertical="center" textRotation="0" wrapText="false" indent="0" shrinkToFit="false"/>
      <protection locked="true" hidden="false"/>
    </xf>
    <xf numFmtId="167" fontId="5" fillId="12" borderId="0" xfId="0" applyFont="true" applyBorder="false" applyAlignment="true" applyProtection="false">
      <alignment horizontal="general" vertical="center" textRotation="0" wrapText="false" indent="0" shrinkToFit="false"/>
      <protection locked="true" hidden="false"/>
    </xf>
    <xf numFmtId="164" fontId="6" fillId="12" borderId="0" xfId="0" applyFont="true" applyBorder="false" applyAlignment="true" applyProtection="false">
      <alignment horizontal="general" vertical="center" textRotation="0" wrapText="false" indent="0" shrinkToFit="false"/>
      <protection locked="true" hidden="false"/>
    </xf>
    <xf numFmtId="164" fontId="43" fillId="12" borderId="0" xfId="0" applyFont="true" applyBorder="false" applyAlignment="false" applyProtection="false">
      <alignment horizontal="general" vertical="bottom" textRotation="0" wrapText="false" indent="0" shrinkToFit="false"/>
      <protection locked="true" hidden="false"/>
    </xf>
    <xf numFmtId="164" fontId="0" fillId="12" borderId="0" xfId="0" applyFont="false" applyBorder="false" applyAlignment="false" applyProtection="false">
      <alignment horizontal="general" vertical="bottom" textRotation="0" wrapText="false" indent="0" shrinkToFit="false"/>
      <protection locked="true" hidden="false"/>
    </xf>
    <xf numFmtId="172" fontId="5" fillId="0" borderId="0" xfId="0" applyFont="true" applyBorder="false" applyAlignment="true" applyProtection="false">
      <alignment horizontal="general" vertical="center" textRotation="0" wrapText="false" indent="0" shrinkToFit="false"/>
      <protection locked="true" hidden="false"/>
    </xf>
    <xf numFmtId="164" fontId="5" fillId="17" borderId="0" xfId="0" applyFont="true" applyBorder="false" applyAlignment="true" applyProtection="false">
      <alignment horizontal="right" vertical="center" textRotation="0" wrapText="false" indent="0" shrinkToFit="false"/>
      <protection locked="true" hidden="false"/>
    </xf>
    <xf numFmtId="167" fontId="5" fillId="16"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7" fontId="5" fillId="0" borderId="0" xfId="0" applyFont="true" applyBorder="false" applyAlignment="true" applyProtection="false">
      <alignment horizontal="general" vertical="center" textRotation="0" wrapText="false" indent="0" shrinkToFit="false"/>
      <protection locked="true" hidden="false"/>
    </xf>
    <xf numFmtId="164" fontId="30" fillId="0" borderId="0" xfId="0" applyFont="true" applyBorder="false" applyAlignment="true" applyProtection="true">
      <alignment horizontal="general" vertical="bottom" textRotation="0" wrapText="false" indent="0" shrinkToFit="false"/>
      <protection locked="true" hidden="false"/>
    </xf>
    <xf numFmtId="164" fontId="43" fillId="0" borderId="0" xfId="0" applyFont="true" applyBorder="false" applyAlignment="true" applyProtection="false">
      <alignment horizontal="left" vertical="center" textRotation="0" wrapText="true" indent="0" shrinkToFit="false"/>
      <protection locked="true" hidden="false"/>
    </xf>
    <xf numFmtId="164" fontId="9" fillId="0" borderId="0" xfId="0" applyFont="true" applyBorder="false" applyAlignment="true" applyProtection="false">
      <alignment horizontal="center" vertical="center" textRotation="0" wrapText="false" indent="0" shrinkToFit="false"/>
      <protection locked="true" hidden="false"/>
    </xf>
    <xf numFmtId="167" fontId="9" fillId="0" borderId="0" xfId="0" applyFont="true" applyBorder="false" applyAlignment="true" applyProtection="false">
      <alignment horizontal="center" vertical="center" textRotation="0" wrapText="false" indent="0" shrinkToFit="false"/>
      <protection locked="true" hidden="false"/>
    </xf>
    <xf numFmtId="164" fontId="29" fillId="18" borderId="0" xfId="0" applyFont="true" applyBorder="false" applyAlignment="true" applyProtection="true">
      <alignment horizontal="center" vertical="bottom" textRotation="0" wrapText="false" indent="0" shrinkToFit="false"/>
      <protection locked="true" hidden="false"/>
    </xf>
    <xf numFmtId="164" fontId="29" fillId="18" borderId="0" xfId="0" applyFont="true" applyBorder="false" applyAlignment="true" applyProtection="true">
      <alignment horizontal="general" vertical="bottom" textRotation="0" wrapText="false" indent="0" shrinkToFit="false"/>
      <protection locked="true" hidden="false"/>
    </xf>
    <xf numFmtId="167" fontId="29" fillId="18" borderId="0" xfId="0" applyFont="true" applyBorder="false" applyAlignment="true" applyProtection="true">
      <alignment horizontal="center" vertical="bottom" textRotation="0" wrapText="false" indent="0" shrinkToFit="false"/>
      <protection locked="true" hidden="false"/>
    </xf>
    <xf numFmtId="164" fontId="5" fillId="0" borderId="0" xfId="0" applyFont="true" applyBorder="false" applyAlignment="true" applyProtection="false">
      <alignment horizontal="center" vertical="center" textRotation="0" wrapText="true" indent="0" shrinkToFit="false"/>
      <protection locked="true" hidden="false"/>
    </xf>
    <xf numFmtId="164" fontId="25" fillId="19" borderId="0" xfId="21" applyFont="true" applyBorder="false" applyAlignment="true" applyProtection="false">
      <alignment horizontal="center" vertical="center" textRotation="0" wrapText="true" indent="0" shrinkToFit="false"/>
      <protection locked="true" hidden="false"/>
    </xf>
    <xf numFmtId="164" fontId="6" fillId="0" borderId="0" xfId="21" applyFont="true" applyBorder="true" applyAlignment="true" applyProtection="false">
      <alignment horizontal="center" vertical="center" textRotation="0" wrapText="true" indent="0" shrinkToFit="false"/>
      <protection locked="true" hidden="false"/>
    </xf>
    <xf numFmtId="168" fontId="31" fillId="0" borderId="0" xfId="20" applyFont="true" applyBorder="true" applyAlignment="true" applyProtection="false">
      <alignment horizontal="center" vertical="center" textRotation="0" wrapText="true" indent="0" shrinkToFit="false"/>
      <protection locked="true" hidden="false"/>
    </xf>
    <xf numFmtId="173" fontId="31" fillId="0" borderId="0" xfId="20" applyFont="true" applyBorder="true" applyAlignment="true" applyProtection="false">
      <alignment horizontal="center" vertical="center" textRotation="0" wrapText="true" indent="0" shrinkToFit="false"/>
      <protection locked="true" hidden="false"/>
    </xf>
    <xf numFmtId="164" fontId="6" fillId="0" borderId="0" xfId="20" applyFont="true" applyBorder="true" applyAlignment="true" applyProtection="false">
      <alignment horizontal="center" vertical="center" textRotation="0" wrapText="true" indent="0" shrinkToFit="false"/>
      <protection locked="true" hidden="false"/>
    </xf>
    <xf numFmtId="164" fontId="46" fillId="0" borderId="0" xfId="0" applyFont="true" applyBorder="false" applyAlignment="true" applyProtection="false">
      <alignment horizontal="center" vertical="center" textRotation="0" wrapText="true" indent="0" shrinkToFit="false"/>
      <protection locked="true" hidden="false"/>
    </xf>
    <xf numFmtId="164" fontId="47" fillId="0" borderId="0" xfId="0" applyFont="true" applyBorder="false" applyAlignment="true" applyProtection="false">
      <alignment horizontal="center" vertical="center" textRotation="0" wrapText="true" indent="0" shrinkToFit="false"/>
      <protection locked="true" hidden="false"/>
    </xf>
    <xf numFmtId="164" fontId="48" fillId="0" borderId="0" xfId="0" applyFont="true" applyBorder="false" applyAlignment="true" applyProtection="false">
      <alignment horizontal="center" vertical="center" textRotation="0" wrapText="false" indent="0" shrinkToFit="false"/>
      <protection locked="true" hidden="false"/>
    </xf>
    <xf numFmtId="164" fontId="6" fillId="2" borderId="0" xfId="0" applyFont="true" applyBorder="false" applyAlignment="true" applyProtection="false">
      <alignment horizontal="center" vertical="center" textRotation="0" wrapText="true" indent="0" shrinkToFit="false"/>
      <protection locked="true" hidden="false"/>
    </xf>
    <xf numFmtId="164" fontId="6" fillId="2" borderId="0" xfId="0" applyFont="true" applyBorder="false" applyAlignment="true" applyProtection="false">
      <alignment horizontal="left" vertical="center" textRotation="0" wrapText="true" indent="0" shrinkToFit="false"/>
      <protection locked="true" hidden="false"/>
    </xf>
    <xf numFmtId="164" fontId="6" fillId="2" borderId="0" xfId="0" applyFont="true" applyBorder="false" applyAlignment="true" applyProtection="false">
      <alignment horizontal="general" vertical="center" textRotation="0" wrapText="true" indent="0" shrinkToFit="false"/>
      <protection locked="true" hidden="false"/>
    </xf>
    <xf numFmtId="165" fontId="6" fillId="2" borderId="0" xfId="0" applyFont="true" applyBorder="false" applyAlignment="true" applyProtection="false">
      <alignment horizontal="center" vertical="center" textRotation="0" wrapText="true" indent="0" shrinkToFit="false"/>
      <protection locked="true" hidden="false"/>
    </xf>
    <xf numFmtId="169" fontId="49" fillId="2" borderId="0" xfId="0" applyFont="true" applyBorder="false" applyAlignment="true" applyProtection="false">
      <alignment horizontal="center" vertical="center" textRotation="0" wrapText="true" indent="0" shrinkToFit="false"/>
      <protection locked="true" hidden="false"/>
    </xf>
    <xf numFmtId="174" fontId="50" fillId="0" borderId="0" xfId="0" applyFont="true" applyBorder="false" applyAlignment="true" applyProtection="false">
      <alignment horizontal="center" vertical="center" textRotation="0" wrapText="false" indent="0" shrinkToFit="false"/>
      <protection locked="true" hidden="false"/>
    </xf>
    <xf numFmtId="169" fontId="5" fillId="13" borderId="0" xfId="0" applyFont="true" applyBorder="false" applyAlignment="true" applyProtection="false">
      <alignment horizontal="left" vertical="center" textRotation="0" wrapText="true" indent="0" shrinkToFit="false"/>
      <protection locked="true" hidden="false"/>
    </xf>
    <xf numFmtId="169" fontId="5" fillId="13" borderId="0" xfId="0" applyFont="true" applyBorder="false" applyAlignment="true" applyProtection="false">
      <alignment horizontal="center" vertical="center" textRotation="0" wrapText="true" indent="0" shrinkToFit="false"/>
      <protection locked="true" hidden="false"/>
    </xf>
    <xf numFmtId="169" fontId="51" fillId="13" borderId="0" xfId="0" applyFont="true" applyBorder="false" applyAlignment="true" applyProtection="false">
      <alignment horizontal="center" vertical="center" textRotation="0" wrapText="true" indent="0" shrinkToFit="false"/>
      <protection locked="true" hidden="false"/>
    </xf>
    <xf numFmtId="175" fontId="5" fillId="0" borderId="0" xfId="0" applyFont="true" applyBorder="false" applyAlignment="false" applyProtection="false">
      <alignment horizontal="general" vertical="bottom" textRotation="0" wrapText="false" indent="0" shrinkToFit="false"/>
      <protection locked="true" hidden="false"/>
    </xf>
    <xf numFmtId="175" fontId="5" fillId="0" borderId="0" xfId="0" applyFont="true" applyBorder="false" applyAlignment="true" applyProtection="false">
      <alignment horizontal="center" vertical="center" textRotation="0" wrapText="true" indent="0" shrinkToFit="false"/>
      <protection locked="true" hidden="false"/>
    </xf>
    <xf numFmtId="165" fontId="5" fillId="13" borderId="0" xfId="0" applyFont="true" applyBorder="false" applyAlignment="true" applyProtection="false">
      <alignment horizontal="center" vertical="center" textRotation="0" wrapText="true" indent="0" shrinkToFit="false"/>
      <protection locked="true" hidden="false"/>
    </xf>
    <xf numFmtId="165" fontId="5" fillId="0" borderId="0" xfId="0" applyFont="true" applyBorder="false" applyAlignment="true" applyProtection="false">
      <alignment horizontal="center" vertical="center" textRotation="0" wrapText="true" indent="0" shrinkToFit="false"/>
      <protection locked="true" hidden="false"/>
    </xf>
    <xf numFmtId="165" fontId="51" fillId="13" borderId="0" xfId="0" applyFont="true" applyBorder="false" applyAlignment="true" applyProtection="false">
      <alignment horizontal="center" vertical="center" textRotation="0" wrapText="true" indent="0" shrinkToFit="false"/>
      <protection locked="true" hidden="false"/>
    </xf>
    <xf numFmtId="164" fontId="52" fillId="0" borderId="1" xfId="0" applyFont="true" applyBorder="true" applyAlignment="true" applyProtection="false">
      <alignment horizontal="left" vertical="center" textRotation="0" wrapText="true" indent="0" shrinkToFit="false"/>
      <protection locked="true" hidden="false"/>
    </xf>
    <xf numFmtId="164" fontId="52" fillId="0" borderId="0" xfId="0" applyFont="true" applyBorder="false" applyAlignment="true" applyProtection="false">
      <alignment horizontal="general" vertical="center" textRotation="0" wrapText="false" indent="0" shrinkToFit="false"/>
      <protection locked="true" hidden="false"/>
    </xf>
    <xf numFmtId="164" fontId="52" fillId="0" borderId="1" xfId="0" applyFont="true" applyBorder="true" applyAlignment="true" applyProtection="false">
      <alignment horizontal="left" vertical="center" textRotation="0" wrapText="true" indent="0" shrinkToFit="false"/>
      <protection locked="true" hidden="false"/>
    </xf>
    <xf numFmtId="166" fontId="5" fillId="0" borderId="0" xfId="0" applyFont="true" applyBorder="fals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center" vertical="top" textRotation="0" wrapText="true" indent="0" shrinkToFit="false"/>
      <protection locked="true" hidden="false"/>
    </xf>
    <xf numFmtId="164" fontId="5" fillId="0" borderId="0" xfId="0" applyFont="true" applyBorder="false" applyAlignment="true" applyProtection="false">
      <alignment horizontal="center" vertical="top" textRotation="0" wrapText="false" indent="0" shrinkToFit="false"/>
      <protection locked="true" hidden="false"/>
    </xf>
  </cellXfs>
  <cellStyles count="9">
    <cellStyle name="Normal" xfId="0" builtinId="0"/>
    <cellStyle name="Comma" xfId="15" builtinId="3"/>
    <cellStyle name="Comma [0]" xfId="16" builtinId="6"/>
    <cellStyle name="Currency" xfId="17" builtinId="4"/>
    <cellStyle name="Currency [0]" xfId="18" builtinId="7"/>
    <cellStyle name="Percent" xfId="19" builtinId="5"/>
    <cellStyle name="Normal_Pesquisa no referencial 10 de maio de 2013" xfId="20"/>
    <cellStyle name="Normal_Cópia de Orçamento EMEI Progresso - 08-09-2015  VERSAO IMPRESSA" xfId="21"/>
    <cellStyle name="Normal 2" xfId="22"/>
  </cellStyles>
  <dxfs count="17">
    <dxf>
      <fill>
        <patternFill patternType="solid">
          <fgColor rgb="00FFFFFF"/>
        </patternFill>
      </fill>
    </dxf>
    <dxf>
      <fill>
        <patternFill patternType="solid">
          <fgColor rgb="FFFDE9A9"/>
        </patternFill>
      </fill>
    </dxf>
    <dxf>
      <fill>
        <patternFill patternType="solid">
          <fgColor rgb="FFE3E3E3"/>
        </patternFill>
      </fill>
    </dxf>
    <dxf>
      <fill>
        <patternFill patternType="solid">
          <fgColor rgb="FFDDDDDD"/>
        </patternFill>
      </fill>
    </dxf>
    <dxf>
      <fill>
        <patternFill patternType="solid">
          <fgColor rgb="FFAFD095"/>
        </patternFill>
      </fill>
    </dxf>
    <dxf>
      <font>
        <b val="1"/>
        <i val="0"/>
      </font>
      <fill>
        <patternFill>
          <bgColor rgb="FFE3E3E3"/>
        </patternFill>
      </fill>
    </dxf>
    <dxf>
      <font>
        <b val="1"/>
        <i val="0"/>
      </font>
      <fill>
        <patternFill>
          <bgColor rgb="FFE3E3E3"/>
        </patternFill>
      </fill>
    </dxf>
    <dxf>
      <font>
        <b val="1"/>
        <color rgb="FFFFFFFF"/>
      </font>
      <fill>
        <patternFill>
          <bgColor rgb="FFCC0000"/>
        </patternFill>
      </fill>
    </dxf>
    <dxf>
      <fill>
        <patternFill patternType="solid">
          <fgColor rgb="FF5EB91E"/>
        </patternFill>
      </fill>
    </dxf>
    <dxf>
      <fill>
        <patternFill patternType="solid">
          <fgColor rgb="FFF2CBF8"/>
        </patternFill>
      </fill>
    </dxf>
    <dxf>
      <fill>
        <patternFill patternType="solid">
          <fgColor rgb="FFFFCCCC"/>
        </patternFill>
      </fill>
    </dxf>
    <dxf>
      <fill>
        <patternFill patternType="solid">
          <fgColor rgb="FFC9211E"/>
        </patternFill>
      </fill>
    </dxf>
    <dxf>
      <fill>
        <patternFill patternType="solid">
          <fgColor rgb="FFCCF4C6"/>
        </patternFill>
      </fill>
    </dxf>
    <dxf>
      <fill>
        <patternFill patternType="solid">
          <fgColor rgb="FFFFA6A6"/>
        </patternFill>
      </fill>
    </dxf>
    <dxf>
      <fill>
        <patternFill patternType="solid">
          <fgColor rgb="FFFFD8CE"/>
        </patternFill>
      </fill>
    </dxf>
    <dxf>
      <fill>
        <patternFill patternType="solid">
          <fgColor rgb="FFF7D1D5"/>
        </patternFill>
      </fill>
    </dxf>
    <dxf>
      <fill>
        <patternFill patternType="solid">
          <fgColor rgb="FF000000"/>
          <bgColor rgb="FFFFFFFF"/>
        </patternFill>
      </fill>
    </dxf>
  </dxfs>
  <colors>
    <indexedColors>
      <rgbColor rgb="FF000000"/>
      <rgbColor rgb="FFFFFFFF"/>
      <rgbColor rgb="FFCC0000"/>
      <rgbColor rgb="FF00FF00"/>
      <rgbColor rgb="FF0000FF"/>
      <rgbColor rgb="FFFFFF00"/>
      <rgbColor rgb="FFD500F9"/>
      <rgbColor rgb="FF00FFFF"/>
      <rgbColor rgb="FF800000"/>
      <rgbColor rgb="FF008000"/>
      <rgbColor rgb="FF000080"/>
      <rgbColor rgb="FFFFD7D7"/>
      <rgbColor rgb="FF800080"/>
      <rgbColor rgb="FF008080"/>
      <rgbColor rgb="FFC0C0C0"/>
      <rgbColor rgb="FF808080"/>
      <rgbColor rgb="FFAFD095"/>
      <rgbColor rgb="FF993366"/>
      <rgbColor rgb="FFFFF5CE"/>
      <rgbColor rgb="FFE3E3E3"/>
      <rgbColor rgb="FF660066"/>
      <rgbColor rgb="FFF7D1D5"/>
      <rgbColor rgb="FF0066CC"/>
      <rgbColor rgb="FFD3D3D3"/>
      <rgbColor rgb="FF000080"/>
      <rgbColor rgb="FFFF00FF"/>
      <rgbColor rgb="FFD4EA6B"/>
      <rgbColor rgb="FF00FFFF"/>
      <rgbColor rgb="FF800080"/>
      <rgbColor rgb="FF800000"/>
      <rgbColor rgb="FF008080"/>
      <rgbColor rgb="FF0000FF"/>
      <rgbColor rgb="FF00CCFF"/>
      <rgbColor rgb="FFDDDDDD"/>
      <rgbColor rgb="FFCCF4C6"/>
      <rgbColor rgb="FFFFE994"/>
      <rgbColor rgb="FFCCCCCC"/>
      <rgbColor rgb="FFFFA6A6"/>
      <rgbColor rgb="FFB7B3CA"/>
      <rgbColor rgb="FFFFCCCC"/>
      <rgbColor rgb="FF3366FF"/>
      <rgbColor rgb="FFF2CBF8"/>
      <rgbColor rgb="FF5EB91E"/>
      <rgbColor rgb="FFFDE9A9"/>
      <rgbColor rgb="FFFF972F"/>
      <rgbColor rgb="FFFFD8CE"/>
      <rgbColor rgb="FF666666"/>
      <rgbColor rgb="FFB3B3B3"/>
      <rgbColor rgb="FF003366"/>
      <rgbColor rgb="FF5983B0"/>
      <rgbColor rgb="FF003300"/>
      <rgbColor rgb="FF333300"/>
      <rgbColor rgb="FFC9211E"/>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
</Relationships>
</file>

<file path=xl/drawings/_rels/drawing2.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
</Relationships>
</file>

<file path=xl/drawings/_rels/drawing3.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png"/><Relationship Id="rId6" Type="http://schemas.openxmlformats.org/officeDocument/2006/relationships/image" Target="../media/image6.png"/>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711720</xdr:colOff>
      <xdr:row>0</xdr:row>
      <xdr:rowOff>97200</xdr:rowOff>
    </xdr:from>
    <xdr:to>
      <xdr:col>2</xdr:col>
      <xdr:colOff>425880</xdr:colOff>
      <xdr:row>0</xdr:row>
      <xdr:rowOff>898920</xdr:rowOff>
    </xdr:to>
    <xdr:grpSp>
      <xdr:nvGrpSpPr>
        <xdr:cNvPr id="0" name="Forma2"/>
        <xdr:cNvGrpSpPr/>
      </xdr:nvGrpSpPr>
      <xdr:grpSpPr>
        <a:xfrm>
          <a:off x="2689920" y="97200"/>
          <a:ext cx="765720" cy="801720"/>
          <a:chOff x="2689920" y="97200"/>
          <a:chExt cx="765720" cy="801720"/>
        </a:xfrm>
      </xdr:grpSpPr>
      <xdr:sp>
        <xdr:nvSpPr>
          <xdr:cNvPr id="1" name=""/>
          <xdr:cNvSpPr/>
        </xdr:nvSpPr>
        <xdr:spPr>
          <a:xfrm>
            <a:off x="2731680" y="273600"/>
            <a:ext cx="686520" cy="625320"/>
          </a:xfrm>
          <a:custGeom>
            <a:avLst/>
            <a:gdLst/>
            <a:ahLst/>
            <a:rect l="0" t="0" r="r" b="b"/>
            <a:pathLst>
              <a:path w="1907" h="1737">
                <a:moveTo>
                  <a:pt x="236" y="5"/>
                </a:moveTo>
                <a:lnTo>
                  <a:pt x="229" y="0"/>
                </a:lnTo>
                <a:lnTo>
                  <a:pt x="217" y="13"/>
                </a:lnTo>
                <a:lnTo>
                  <a:pt x="236" y="13"/>
                </a:lnTo>
                <a:lnTo>
                  <a:pt x="236" y="5"/>
                </a:lnTo>
                <a:moveTo>
                  <a:pt x="890" y="1720"/>
                </a:moveTo>
                <a:lnTo>
                  <a:pt x="885" y="1689"/>
                </a:lnTo>
                <a:lnTo>
                  <a:pt x="866" y="1664"/>
                </a:lnTo>
                <a:lnTo>
                  <a:pt x="544" y="1427"/>
                </a:lnTo>
                <a:lnTo>
                  <a:pt x="528" y="1414"/>
                </a:lnTo>
                <a:lnTo>
                  <a:pt x="509" y="1405"/>
                </a:lnTo>
                <a:lnTo>
                  <a:pt x="497" y="1375"/>
                </a:lnTo>
                <a:lnTo>
                  <a:pt x="509" y="1336"/>
                </a:lnTo>
                <a:lnTo>
                  <a:pt x="506" y="1319"/>
                </a:lnTo>
                <a:lnTo>
                  <a:pt x="506" y="1311"/>
                </a:lnTo>
                <a:lnTo>
                  <a:pt x="497" y="1294"/>
                </a:lnTo>
                <a:lnTo>
                  <a:pt x="493" y="1285"/>
                </a:lnTo>
                <a:lnTo>
                  <a:pt x="481" y="1268"/>
                </a:lnTo>
                <a:lnTo>
                  <a:pt x="473" y="1263"/>
                </a:lnTo>
                <a:lnTo>
                  <a:pt x="469" y="1259"/>
                </a:lnTo>
                <a:lnTo>
                  <a:pt x="457" y="1246"/>
                </a:lnTo>
                <a:lnTo>
                  <a:pt x="445" y="1220"/>
                </a:lnTo>
                <a:lnTo>
                  <a:pt x="429" y="1203"/>
                </a:lnTo>
                <a:lnTo>
                  <a:pt x="410" y="1195"/>
                </a:lnTo>
                <a:lnTo>
                  <a:pt x="393" y="1181"/>
                </a:lnTo>
                <a:lnTo>
                  <a:pt x="389" y="1203"/>
                </a:lnTo>
                <a:lnTo>
                  <a:pt x="380" y="1224"/>
                </a:lnTo>
                <a:lnTo>
                  <a:pt x="382" y="1246"/>
                </a:lnTo>
                <a:lnTo>
                  <a:pt x="368" y="1246"/>
                </a:lnTo>
                <a:lnTo>
                  <a:pt x="364" y="1242"/>
                </a:lnTo>
                <a:lnTo>
                  <a:pt x="373" y="1224"/>
                </a:lnTo>
                <a:lnTo>
                  <a:pt x="382" y="1203"/>
                </a:lnTo>
                <a:lnTo>
                  <a:pt x="389" y="1169"/>
                </a:lnTo>
                <a:lnTo>
                  <a:pt x="392" y="1130"/>
                </a:lnTo>
                <a:lnTo>
                  <a:pt x="392" y="1125"/>
                </a:lnTo>
                <a:lnTo>
                  <a:pt x="364" y="1116"/>
                </a:lnTo>
                <a:lnTo>
                  <a:pt x="358" y="1099"/>
                </a:lnTo>
                <a:lnTo>
                  <a:pt x="346" y="1069"/>
                </a:lnTo>
                <a:lnTo>
                  <a:pt x="333" y="1052"/>
                </a:lnTo>
                <a:lnTo>
                  <a:pt x="316" y="1035"/>
                </a:lnTo>
                <a:lnTo>
                  <a:pt x="302" y="1022"/>
                </a:lnTo>
                <a:lnTo>
                  <a:pt x="302" y="1043"/>
                </a:lnTo>
                <a:lnTo>
                  <a:pt x="285" y="1074"/>
                </a:lnTo>
                <a:lnTo>
                  <a:pt x="288" y="1099"/>
                </a:lnTo>
                <a:lnTo>
                  <a:pt x="278" y="1096"/>
                </a:lnTo>
                <a:lnTo>
                  <a:pt x="272" y="1091"/>
                </a:lnTo>
                <a:lnTo>
                  <a:pt x="264" y="1087"/>
                </a:lnTo>
                <a:lnTo>
                  <a:pt x="266" y="1079"/>
                </a:lnTo>
                <a:lnTo>
                  <a:pt x="269" y="1074"/>
                </a:lnTo>
                <a:lnTo>
                  <a:pt x="272" y="1065"/>
                </a:lnTo>
                <a:lnTo>
                  <a:pt x="284" y="1048"/>
                </a:lnTo>
                <a:lnTo>
                  <a:pt x="290" y="1026"/>
                </a:lnTo>
                <a:lnTo>
                  <a:pt x="285" y="1000"/>
                </a:lnTo>
                <a:lnTo>
                  <a:pt x="284" y="975"/>
                </a:lnTo>
                <a:lnTo>
                  <a:pt x="278" y="936"/>
                </a:lnTo>
                <a:lnTo>
                  <a:pt x="278" y="927"/>
                </a:lnTo>
                <a:lnTo>
                  <a:pt x="276" y="919"/>
                </a:lnTo>
                <a:lnTo>
                  <a:pt x="272" y="905"/>
                </a:lnTo>
                <a:lnTo>
                  <a:pt x="260" y="884"/>
                </a:lnTo>
                <a:lnTo>
                  <a:pt x="250" y="867"/>
                </a:lnTo>
                <a:lnTo>
                  <a:pt x="241" y="842"/>
                </a:lnTo>
                <a:lnTo>
                  <a:pt x="236" y="876"/>
                </a:lnTo>
                <a:lnTo>
                  <a:pt x="205" y="893"/>
                </a:lnTo>
                <a:lnTo>
                  <a:pt x="205" y="919"/>
                </a:lnTo>
                <a:lnTo>
                  <a:pt x="196" y="910"/>
                </a:lnTo>
                <a:lnTo>
                  <a:pt x="189" y="905"/>
                </a:lnTo>
                <a:lnTo>
                  <a:pt x="186" y="897"/>
                </a:lnTo>
                <a:lnTo>
                  <a:pt x="189" y="893"/>
                </a:lnTo>
                <a:lnTo>
                  <a:pt x="198" y="884"/>
                </a:lnTo>
                <a:lnTo>
                  <a:pt x="213" y="876"/>
                </a:lnTo>
                <a:lnTo>
                  <a:pt x="214" y="854"/>
                </a:lnTo>
                <a:lnTo>
                  <a:pt x="226" y="820"/>
                </a:lnTo>
                <a:lnTo>
                  <a:pt x="226" y="798"/>
                </a:lnTo>
                <a:lnTo>
                  <a:pt x="225" y="785"/>
                </a:lnTo>
                <a:lnTo>
                  <a:pt x="225" y="772"/>
                </a:lnTo>
                <a:lnTo>
                  <a:pt x="229" y="755"/>
                </a:lnTo>
                <a:lnTo>
                  <a:pt x="232" y="741"/>
                </a:lnTo>
                <a:lnTo>
                  <a:pt x="232" y="738"/>
                </a:lnTo>
                <a:lnTo>
                  <a:pt x="236" y="721"/>
                </a:lnTo>
                <a:lnTo>
                  <a:pt x="222" y="704"/>
                </a:lnTo>
                <a:lnTo>
                  <a:pt x="226" y="678"/>
                </a:lnTo>
                <a:lnTo>
                  <a:pt x="201" y="686"/>
                </a:lnTo>
                <a:lnTo>
                  <a:pt x="185" y="721"/>
                </a:lnTo>
                <a:lnTo>
                  <a:pt x="164" y="738"/>
                </a:lnTo>
                <a:lnTo>
                  <a:pt x="158" y="729"/>
                </a:lnTo>
                <a:lnTo>
                  <a:pt x="152" y="721"/>
                </a:lnTo>
                <a:lnTo>
                  <a:pt x="145" y="716"/>
                </a:lnTo>
                <a:lnTo>
                  <a:pt x="154" y="707"/>
                </a:lnTo>
                <a:lnTo>
                  <a:pt x="165" y="695"/>
                </a:lnTo>
                <a:lnTo>
                  <a:pt x="177" y="686"/>
                </a:lnTo>
                <a:lnTo>
                  <a:pt x="194" y="669"/>
                </a:lnTo>
                <a:lnTo>
                  <a:pt x="208" y="647"/>
                </a:lnTo>
                <a:lnTo>
                  <a:pt x="205" y="613"/>
                </a:lnTo>
                <a:lnTo>
                  <a:pt x="210" y="600"/>
                </a:lnTo>
                <a:lnTo>
                  <a:pt x="214" y="587"/>
                </a:lnTo>
                <a:lnTo>
                  <a:pt x="217" y="574"/>
                </a:lnTo>
                <a:lnTo>
                  <a:pt x="220" y="552"/>
                </a:lnTo>
                <a:lnTo>
                  <a:pt x="222" y="540"/>
                </a:lnTo>
                <a:lnTo>
                  <a:pt x="208" y="518"/>
                </a:lnTo>
                <a:lnTo>
                  <a:pt x="208" y="496"/>
                </a:lnTo>
                <a:lnTo>
                  <a:pt x="198" y="509"/>
                </a:lnTo>
                <a:lnTo>
                  <a:pt x="168" y="523"/>
                </a:lnTo>
                <a:lnTo>
                  <a:pt x="146" y="552"/>
                </a:lnTo>
                <a:lnTo>
                  <a:pt x="146" y="543"/>
                </a:lnTo>
                <a:lnTo>
                  <a:pt x="142" y="540"/>
                </a:lnTo>
                <a:lnTo>
                  <a:pt x="140" y="531"/>
                </a:lnTo>
                <a:lnTo>
                  <a:pt x="168" y="514"/>
                </a:lnTo>
                <a:lnTo>
                  <a:pt x="180" y="501"/>
                </a:lnTo>
                <a:lnTo>
                  <a:pt x="186" y="487"/>
                </a:lnTo>
                <a:lnTo>
                  <a:pt x="194" y="469"/>
                </a:lnTo>
                <a:lnTo>
                  <a:pt x="208" y="440"/>
                </a:lnTo>
                <a:lnTo>
                  <a:pt x="220" y="431"/>
                </a:lnTo>
                <a:lnTo>
                  <a:pt x="222" y="396"/>
                </a:lnTo>
                <a:lnTo>
                  <a:pt x="222" y="366"/>
                </a:lnTo>
                <a:lnTo>
                  <a:pt x="225" y="344"/>
                </a:lnTo>
                <a:lnTo>
                  <a:pt x="225" y="319"/>
                </a:lnTo>
                <a:lnTo>
                  <a:pt x="213" y="336"/>
                </a:lnTo>
                <a:lnTo>
                  <a:pt x="182" y="336"/>
                </a:lnTo>
                <a:lnTo>
                  <a:pt x="174" y="358"/>
                </a:lnTo>
                <a:lnTo>
                  <a:pt x="168" y="361"/>
                </a:lnTo>
                <a:lnTo>
                  <a:pt x="164" y="361"/>
                </a:lnTo>
                <a:lnTo>
                  <a:pt x="158" y="366"/>
                </a:lnTo>
                <a:lnTo>
                  <a:pt x="156" y="361"/>
                </a:lnTo>
                <a:lnTo>
                  <a:pt x="156" y="358"/>
                </a:lnTo>
                <a:lnTo>
                  <a:pt x="154" y="353"/>
                </a:lnTo>
                <a:lnTo>
                  <a:pt x="164" y="344"/>
                </a:lnTo>
                <a:lnTo>
                  <a:pt x="170" y="336"/>
                </a:lnTo>
                <a:lnTo>
                  <a:pt x="177" y="327"/>
                </a:lnTo>
                <a:lnTo>
                  <a:pt x="186" y="319"/>
                </a:lnTo>
                <a:lnTo>
                  <a:pt x="196" y="314"/>
                </a:lnTo>
                <a:lnTo>
                  <a:pt x="205" y="314"/>
                </a:lnTo>
                <a:lnTo>
                  <a:pt x="229" y="310"/>
                </a:lnTo>
                <a:lnTo>
                  <a:pt x="245" y="305"/>
                </a:lnTo>
                <a:lnTo>
                  <a:pt x="244" y="297"/>
                </a:lnTo>
                <a:lnTo>
                  <a:pt x="253" y="288"/>
                </a:lnTo>
                <a:lnTo>
                  <a:pt x="262" y="276"/>
                </a:lnTo>
                <a:lnTo>
                  <a:pt x="262" y="271"/>
                </a:lnTo>
                <a:lnTo>
                  <a:pt x="257" y="263"/>
                </a:lnTo>
                <a:lnTo>
                  <a:pt x="264" y="263"/>
                </a:lnTo>
                <a:lnTo>
                  <a:pt x="266" y="276"/>
                </a:lnTo>
                <a:lnTo>
                  <a:pt x="276" y="271"/>
                </a:lnTo>
                <a:lnTo>
                  <a:pt x="288" y="263"/>
                </a:lnTo>
                <a:lnTo>
                  <a:pt x="304" y="271"/>
                </a:lnTo>
                <a:lnTo>
                  <a:pt x="314" y="267"/>
                </a:lnTo>
                <a:lnTo>
                  <a:pt x="309" y="250"/>
                </a:lnTo>
                <a:lnTo>
                  <a:pt x="306" y="241"/>
                </a:lnTo>
                <a:lnTo>
                  <a:pt x="321" y="215"/>
                </a:lnTo>
                <a:lnTo>
                  <a:pt x="325" y="206"/>
                </a:lnTo>
                <a:lnTo>
                  <a:pt x="318" y="206"/>
                </a:lnTo>
                <a:lnTo>
                  <a:pt x="293" y="215"/>
                </a:lnTo>
                <a:lnTo>
                  <a:pt x="272" y="194"/>
                </a:lnTo>
                <a:lnTo>
                  <a:pt x="262" y="194"/>
                </a:lnTo>
                <a:lnTo>
                  <a:pt x="264" y="220"/>
                </a:lnTo>
                <a:lnTo>
                  <a:pt x="264" y="254"/>
                </a:lnTo>
                <a:lnTo>
                  <a:pt x="264" y="259"/>
                </a:lnTo>
                <a:lnTo>
                  <a:pt x="262" y="259"/>
                </a:lnTo>
                <a:lnTo>
                  <a:pt x="254" y="263"/>
                </a:lnTo>
                <a:lnTo>
                  <a:pt x="250" y="263"/>
                </a:lnTo>
                <a:lnTo>
                  <a:pt x="245" y="259"/>
                </a:lnTo>
                <a:lnTo>
                  <a:pt x="248" y="259"/>
                </a:lnTo>
                <a:lnTo>
                  <a:pt x="248" y="254"/>
                </a:lnTo>
                <a:lnTo>
                  <a:pt x="253" y="254"/>
                </a:lnTo>
                <a:lnTo>
                  <a:pt x="254" y="250"/>
                </a:lnTo>
                <a:lnTo>
                  <a:pt x="260" y="250"/>
                </a:lnTo>
                <a:lnTo>
                  <a:pt x="262" y="254"/>
                </a:lnTo>
                <a:lnTo>
                  <a:pt x="264" y="254"/>
                </a:lnTo>
                <a:lnTo>
                  <a:pt x="264" y="220"/>
                </a:lnTo>
                <a:lnTo>
                  <a:pt x="245" y="228"/>
                </a:lnTo>
                <a:lnTo>
                  <a:pt x="232" y="241"/>
                </a:lnTo>
                <a:lnTo>
                  <a:pt x="248" y="241"/>
                </a:lnTo>
                <a:lnTo>
                  <a:pt x="248" y="245"/>
                </a:lnTo>
                <a:lnTo>
                  <a:pt x="248" y="250"/>
                </a:lnTo>
                <a:lnTo>
                  <a:pt x="244" y="254"/>
                </a:lnTo>
                <a:lnTo>
                  <a:pt x="241" y="250"/>
                </a:lnTo>
                <a:lnTo>
                  <a:pt x="236" y="250"/>
                </a:lnTo>
                <a:lnTo>
                  <a:pt x="234" y="254"/>
                </a:lnTo>
                <a:lnTo>
                  <a:pt x="226" y="254"/>
                </a:lnTo>
                <a:lnTo>
                  <a:pt x="225" y="259"/>
                </a:lnTo>
                <a:lnTo>
                  <a:pt x="220" y="271"/>
                </a:lnTo>
                <a:lnTo>
                  <a:pt x="220" y="263"/>
                </a:lnTo>
                <a:lnTo>
                  <a:pt x="220" y="254"/>
                </a:lnTo>
                <a:lnTo>
                  <a:pt x="217" y="250"/>
                </a:lnTo>
                <a:lnTo>
                  <a:pt x="213" y="254"/>
                </a:lnTo>
                <a:lnTo>
                  <a:pt x="208" y="263"/>
                </a:lnTo>
                <a:lnTo>
                  <a:pt x="198" y="267"/>
                </a:lnTo>
                <a:lnTo>
                  <a:pt x="201" y="288"/>
                </a:lnTo>
                <a:lnTo>
                  <a:pt x="194" y="288"/>
                </a:lnTo>
                <a:lnTo>
                  <a:pt x="185" y="305"/>
                </a:lnTo>
                <a:lnTo>
                  <a:pt x="185" y="293"/>
                </a:lnTo>
                <a:lnTo>
                  <a:pt x="192" y="271"/>
                </a:lnTo>
                <a:lnTo>
                  <a:pt x="192" y="259"/>
                </a:lnTo>
                <a:lnTo>
                  <a:pt x="189" y="254"/>
                </a:lnTo>
                <a:lnTo>
                  <a:pt x="186" y="241"/>
                </a:lnTo>
                <a:lnTo>
                  <a:pt x="185" y="237"/>
                </a:lnTo>
                <a:lnTo>
                  <a:pt x="185" y="228"/>
                </a:lnTo>
                <a:lnTo>
                  <a:pt x="182" y="220"/>
                </a:lnTo>
                <a:lnTo>
                  <a:pt x="189" y="220"/>
                </a:lnTo>
                <a:lnTo>
                  <a:pt x="201" y="215"/>
                </a:lnTo>
                <a:lnTo>
                  <a:pt x="210" y="211"/>
                </a:lnTo>
                <a:lnTo>
                  <a:pt x="217" y="203"/>
                </a:lnTo>
                <a:lnTo>
                  <a:pt x="222" y="198"/>
                </a:lnTo>
                <a:lnTo>
                  <a:pt x="229" y="203"/>
                </a:lnTo>
                <a:lnTo>
                  <a:pt x="236" y="198"/>
                </a:lnTo>
                <a:lnTo>
                  <a:pt x="244" y="198"/>
                </a:lnTo>
                <a:lnTo>
                  <a:pt x="250" y="194"/>
                </a:lnTo>
                <a:lnTo>
                  <a:pt x="254" y="189"/>
                </a:lnTo>
                <a:lnTo>
                  <a:pt x="257" y="186"/>
                </a:lnTo>
                <a:lnTo>
                  <a:pt x="260" y="181"/>
                </a:lnTo>
                <a:lnTo>
                  <a:pt x="250" y="168"/>
                </a:lnTo>
                <a:lnTo>
                  <a:pt x="238" y="155"/>
                </a:lnTo>
                <a:lnTo>
                  <a:pt x="226" y="155"/>
                </a:lnTo>
                <a:lnTo>
                  <a:pt x="220" y="159"/>
                </a:lnTo>
                <a:lnTo>
                  <a:pt x="210" y="172"/>
                </a:lnTo>
                <a:lnTo>
                  <a:pt x="213" y="177"/>
                </a:lnTo>
                <a:lnTo>
                  <a:pt x="208" y="181"/>
                </a:lnTo>
                <a:lnTo>
                  <a:pt x="198" y="194"/>
                </a:lnTo>
                <a:lnTo>
                  <a:pt x="189" y="203"/>
                </a:lnTo>
                <a:lnTo>
                  <a:pt x="185" y="198"/>
                </a:lnTo>
                <a:lnTo>
                  <a:pt x="185" y="189"/>
                </a:lnTo>
                <a:lnTo>
                  <a:pt x="180" y="177"/>
                </a:lnTo>
                <a:lnTo>
                  <a:pt x="174" y="164"/>
                </a:lnTo>
                <a:lnTo>
                  <a:pt x="174" y="155"/>
                </a:lnTo>
                <a:lnTo>
                  <a:pt x="174" y="150"/>
                </a:lnTo>
                <a:lnTo>
                  <a:pt x="180" y="146"/>
                </a:lnTo>
                <a:lnTo>
                  <a:pt x="192" y="138"/>
                </a:lnTo>
                <a:lnTo>
                  <a:pt x="201" y="129"/>
                </a:lnTo>
                <a:lnTo>
                  <a:pt x="213" y="121"/>
                </a:lnTo>
                <a:lnTo>
                  <a:pt x="229" y="107"/>
                </a:lnTo>
                <a:lnTo>
                  <a:pt x="238" y="99"/>
                </a:lnTo>
                <a:lnTo>
                  <a:pt x="198" y="107"/>
                </a:lnTo>
                <a:lnTo>
                  <a:pt x="204" y="99"/>
                </a:lnTo>
                <a:lnTo>
                  <a:pt x="205" y="95"/>
                </a:lnTo>
                <a:lnTo>
                  <a:pt x="213" y="87"/>
                </a:lnTo>
                <a:lnTo>
                  <a:pt x="226" y="99"/>
                </a:lnTo>
                <a:lnTo>
                  <a:pt x="229" y="90"/>
                </a:lnTo>
                <a:lnTo>
                  <a:pt x="229" y="87"/>
                </a:lnTo>
                <a:lnTo>
                  <a:pt x="234" y="65"/>
                </a:lnTo>
                <a:lnTo>
                  <a:pt x="257" y="60"/>
                </a:lnTo>
                <a:lnTo>
                  <a:pt x="254" y="56"/>
                </a:lnTo>
                <a:lnTo>
                  <a:pt x="234" y="39"/>
                </a:lnTo>
                <a:lnTo>
                  <a:pt x="236" y="22"/>
                </a:lnTo>
                <a:lnTo>
                  <a:pt x="208" y="22"/>
                </a:lnTo>
                <a:lnTo>
                  <a:pt x="170" y="22"/>
                </a:lnTo>
                <a:lnTo>
                  <a:pt x="186" y="43"/>
                </a:lnTo>
                <a:lnTo>
                  <a:pt x="177" y="65"/>
                </a:lnTo>
                <a:lnTo>
                  <a:pt x="165" y="73"/>
                </a:lnTo>
                <a:lnTo>
                  <a:pt x="185" y="73"/>
                </a:lnTo>
                <a:lnTo>
                  <a:pt x="182" y="77"/>
                </a:lnTo>
                <a:lnTo>
                  <a:pt x="182" y="87"/>
                </a:lnTo>
                <a:lnTo>
                  <a:pt x="182" y="90"/>
                </a:lnTo>
                <a:lnTo>
                  <a:pt x="180" y="95"/>
                </a:lnTo>
                <a:lnTo>
                  <a:pt x="173" y="95"/>
                </a:lnTo>
                <a:lnTo>
                  <a:pt x="173" y="90"/>
                </a:lnTo>
                <a:lnTo>
                  <a:pt x="173" y="87"/>
                </a:lnTo>
                <a:lnTo>
                  <a:pt x="173" y="82"/>
                </a:lnTo>
                <a:lnTo>
                  <a:pt x="173" y="77"/>
                </a:lnTo>
                <a:lnTo>
                  <a:pt x="168" y="82"/>
                </a:lnTo>
                <a:lnTo>
                  <a:pt x="165" y="87"/>
                </a:lnTo>
                <a:lnTo>
                  <a:pt x="161" y="90"/>
                </a:lnTo>
                <a:lnTo>
                  <a:pt x="161" y="121"/>
                </a:lnTo>
                <a:lnTo>
                  <a:pt x="161" y="124"/>
                </a:lnTo>
                <a:lnTo>
                  <a:pt x="156" y="129"/>
                </a:lnTo>
                <a:lnTo>
                  <a:pt x="152" y="133"/>
                </a:lnTo>
                <a:lnTo>
                  <a:pt x="149" y="129"/>
                </a:lnTo>
                <a:lnTo>
                  <a:pt x="146" y="129"/>
                </a:lnTo>
                <a:lnTo>
                  <a:pt x="145" y="124"/>
                </a:lnTo>
                <a:lnTo>
                  <a:pt x="145" y="112"/>
                </a:lnTo>
                <a:lnTo>
                  <a:pt x="142" y="104"/>
                </a:lnTo>
                <a:lnTo>
                  <a:pt x="140" y="95"/>
                </a:lnTo>
                <a:lnTo>
                  <a:pt x="133" y="90"/>
                </a:lnTo>
                <a:lnTo>
                  <a:pt x="128" y="87"/>
                </a:lnTo>
                <a:lnTo>
                  <a:pt x="124" y="82"/>
                </a:lnTo>
                <a:lnTo>
                  <a:pt x="119" y="77"/>
                </a:lnTo>
                <a:lnTo>
                  <a:pt x="119" y="87"/>
                </a:lnTo>
                <a:lnTo>
                  <a:pt x="107" y="99"/>
                </a:lnTo>
                <a:lnTo>
                  <a:pt x="100" y="107"/>
                </a:lnTo>
                <a:lnTo>
                  <a:pt x="96" y="107"/>
                </a:lnTo>
                <a:lnTo>
                  <a:pt x="93" y="112"/>
                </a:lnTo>
                <a:lnTo>
                  <a:pt x="96" y="116"/>
                </a:lnTo>
                <a:lnTo>
                  <a:pt x="103" y="121"/>
                </a:lnTo>
                <a:lnTo>
                  <a:pt x="107" y="133"/>
                </a:lnTo>
                <a:lnTo>
                  <a:pt x="121" y="133"/>
                </a:lnTo>
                <a:lnTo>
                  <a:pt x="125" y="138"/>
                </a:lnTo>
                <a:lnTo>
                  <a:pt x="136" y="150"/>
                </a:lnTo>
                <a:lnTo>
                  <a:pt x="142" y="159"/>
                </a:lnTo>
                <a:lnTo>
                  <a:pt x="136" y="164"/>
                </a:lnTo>
                <a:lnTo>
                  <a:pt x="128" y="172"/>
                </a:lnTo>
                <a:lnTo>
                  <a:pt x="125" y="181"/>
                </a:lnTo>
                <a:lnTo>
                  <a:pt x="119" y="189"/>
                </a:lnTo>
                <a:lnTo>
                  <a:pt x="115" y="186"/>
                </a:lnTo>
                <a:lnTo>
                  <a:pt x="112" y="181"/>
                </a:lnTo>
                <a:lnTo>
                  <a:pt x="112" y="177"/>
                </a:lnTo>
                <a:lnTo>
                  <a:pt x="109" y="172"/>
                </a:lnTo>
                <a:lnTo>
                  <a:pt x="107" y="168"/>
                </a:lnTo>
                <a:lnTo>
                  <a:pt x="105" y="164"/>
                </a:lnTo>
                <a:lnTo>
                  <a:pt x="100" y="155"/>
                </a:lnTo>
                <a:lnTo>
                  <a:pt x="96" y="150"/>
                </a:lnTo>
                <a:lnTo>
                  <a:pt x="96" y="159"/>
                </a:lnTo>
                <a:lnTo>
                  <a:pt x="93" y="172"/>
                </a:lnTo>
                <a:lnTo>
                  <a:pt x="91" y="168"/>
                </a:lnTo>
                <a:lnTo>
                  <a:pt x="85" y="159"/>
                </a:lnTo>
                <a:lnTo>
                  <a:pt x="84" y="159"/>
                </a:lnTo>
                <a:lnTo>
                  <a:pt x="81" y="155"/>
                </a:lnTo>
                <a:lnTo>
                  <a:pt x="85" y="146"/>
                </a:lnTo>
                <a:lnTo>
                  <a:pt x="79" y="142"/>
                </a:lnTo>
                <a:lnTo>
                  <a:pt x="63" y="138"/>
                </a:lnTo>
                <a:lnTo>
                  <a:pt x="49" y="104"/>
                </a:lnTo>
                <a:lnTo>
                  <a:pt x="37" y="107"/>
                </a:lnTo>
                <a:lnTo>
                  <a:pt x="31" y="133"/>
                </a:lnTo>
                <a:lnTo>
                  <a:pt x="3" y="138"/>
                </a:lnTo>
                <a:lnTo>
                  <a:pt x="0" y="142"/>
                </a:lnTo>
                <a:lnTo>
                  <a:pt x="21" y="168"/>
                </a:lnTo>
                <a:lnTo>
                  <a:pt x="28" y="198"/>
                </a:lnTo>
                <a:lnTo>
                  <a:pt x="25" y="203"/>
                </a:lnTo>
                <a:lnTo>
                  <a:pt x="53" y="181"/>
                </a:lnTo>
                <a:lnTo>
                  <a:pt x="57" y="186"/>
                </a:lnTo>
                <a:lnTo>
                  <a:pt x="72" y="186"/>
                </a:lnTo>
                <a:lnTo>
                  <a:pt x="76" y="189"/>
                </a:lnTo>
                <a:lnTo>
                  <a:pt x="75" y="194"/>
                </a:lnTo>
                <a:lnTo>
                  <a:pt x="72" y="194"/>
                </a:lnTo>
                <a:lnTo>
                  <a:pt x="65" y="198"/>
                </a:lnTo>
                <a:lnTo>
                  <a:pt x="67" y="203"/>
                </a:lnTo>
                <a:lnTo>
                  <a:pt x="96" y="203"/>
                </a:lnTo>
                <a:lnTo>
                  <a:pt x="109" y="206"/>
                </a:lnTo>
                <a:lnTo>
                  <a:pt x="109" y="215"/>
                </a:lnTo>
                <a:lnTo>
                  <a:pt x="109" y="228"/>
                </a:lnTo>
                <a:lnTo>
                  <a:pt x="107" y="250"/>
                </a:lnTo>
                <a:lnTo>
                  <a:pt x="97" y="254"/>
                </a:lnTo>
                <a:lnTo>
                  <a:pt x="85" y="241"/>
                </a:lnTo>
                <a:lnTo>
                  <a:pt x="69" y="220"/>
                </a:lnTo>
                <a:lnTo>
                  <a:pt x="47" y="211"/>
                </a:lnTo>
                <a:lnTo>
                  <a:pt x="57" y="232"/>
                </a:lnTo>
                <a:lnTo>
                  <a:pt x="60" y="237"/>
                </a:lnTo>
                <a:lnTo>
                  <a:pt x="63" y="237"/>
                </a:lnTo>
                <a:lnTo>
                  <a:pt x="67" y="241"/>
                </a:lnTo>
                <a:lnTo>
                  <a:pt x="67" y="245"/>
                </a:lnTo>
                <a:lnTo>
                  <a:pt x="63" y="245"/>
                </a:lnTo>
                <a:lnTo>
                  <a:pt x="43" y="254"/>
                </a:lnTo>
                <a:lnTo>
                  <a:pt x="53" y="263"/>
                </a:lnTo>
                <a:lnTo>
                  <a:pt x="88" y="263"/>
                </a:lnTo>
                <a:lnTo>
                  <a:pt x="97" y="271"/>
                </a:lnTo>
                <a:lnTo>
                  <a:pt x="105" y="276"/>
                </a:lnTo>
                <a:lnTo>
                  <a:pt x="97" y="302"/>
                </a:lnTo>
                <a:lnTo>
                  <a:pt x="100" y="319"/>
                </a:lnTo>
                <a:lnTo>
                  <a:pt x="107" y="336"/>
                </a:lnTo>
                <a:lnTo>
                  <a:pt x="115" y="344"/>
                </a:lnTo>
                <a:lnTo>
                  <a:pt x="105" y="353"/>
                </a:lnTo>
                <a:lnTo>
                  <a:pt x="103" y="361"/>
                </a:lnTo>
                <a:lnTo>
                  <a:pt x="88" y="336"/>
                </a:lnTo>
                <a:lnTo>
                  <a:pt x="75" y="319"/>
                </a:lnTo>
                <a:lnTo>
                  <a:pt x="60" y="305"/>
                </a:lnTo>
                <a:lnTo>
                  <a:pt x="45" y="293"/>
                </a:lnTo>
                <a:lnTo>
                  <a:pt x="37" y="310"/>
                </a:lnTo>
                <a:lnTo>
                  <a:pt x="31" y="327"/>
                </a:lnTo>
                <a:lnTo>
                  <a:pt x="24" y="353"/>
                </a:lnTo>
                <a:lnTo>
                  <a:pt x="31" y="396"/>
                </a:lnTo>
                <a:lnTo>
                  <a:pt x="33" y="414"/>
                </a:lnTo>
                <a:lnTo>
                  <a:pt x="33" y="431"/>
                </a:lnTo>
                <a:lnTo>
                  <a:pt x="35" y="452"/>
                </a:lnTo>
                <a:lnTo>
                  <a:pt x="47" y="474"/>
                </a:lnTo>
                <a:lnTo>
                  <a:pt x="57" y="487"/>
                </a:lnTo>
                <a:lnTo>
                  <a:pt x="75" y="501"/>
                </a:lnTo>
                <a:lnTo>
                  <a:pt x="85" y="518"/>
                </a:lnTo>
                <a:lnTo>
                  <a:pt x="88" y="523"/>
                </a:lnTo>
                <a:lnTo>
                  <a:pt x="91" y="526"/>
                </a:lnTo>
                <a:lnTo>
                  <a:pt x="96" y="531"/>
                </a:lnTo>
                <a:lnTo>
                  <a:pt x="96" y="535"/>
                </a:lnTo>
                <a:lnTo>
                  <a:pt x="93" y="540"/>
                </a:lnTo>
                <a:lnTo>
                  <a:pt x="88" y="540"/>
                </a:lnTo>
                <a:lnTo>
                  <a:pt x="75" y="518"/>
                </a:lnTo>
                <a:lnTo>
                  <a:pt x="57" y="506"/>
                </a:lnTo>
                <a:lnTo>
                  <a:pt x="37" y="501"/>
                </a:lnTo>
                <a:lnTo>
                  <a:pt x="19" y="487"/>
                </a:lnTo>
                <a:lnTo>
                  <a:pt x="16" y="509"/>
                </a:lnTo>
                <a:lnTo>
                  <a:pt x="12" y="531"/>
                </a:lnTo>
                <a:lnTo>
                  <a:pt x="9" y="552"/>
                </a:lnTo>
                <a:lnTo>
                  <a:pt x="12" y="574"/>
                </a:lnTo>
                <a:lnTo>
                  <a:pt x="19" y="587"/>
                </a:lnTo>
                <a:lnTo>
                  <a:pt x="16" y="596"/>
                </a:lnTo>
                <a:lnTo>
                  <a:pt x="28" y="605"/>
                </a:lnTo>
                <a:lnTo>
                  <a:pt x="31" y="642"/>
                </a:lnTo>
                <a:lnTo>
                  <a:pt x="43" y="669"/>
                </a:lnTo>
                <a:lnTo>
                  <a:pt x="63" y="686"/>
                </a:lnTo>
                <a:lnTo>
                  <a:pt x="85" y="699"/>
                </a:lnTo>
                <a:lnTo>
                  <a:pt x="88" y="712"/>
                </a:lnTo>
                <a:lnTo>
                  <a:pt x="96" y="721"/>
                </a:lnTo>
                <a:lnTo>
                  <a:pt x="103" y="729"/>
                </a:lnTo>
                <a:lnTo>
                  <a:pt x="107" y="729"/>
                </a:lnTo>
                <a:lnTo>
                  <a:pt x="105" y="738"/>
                </a:lnTo>
                <a:lnTo>
                  <a:pt x="100" y="741"/>
                </a:lnTo>
                <a:lnTo>
                  <a:pt x="81" y="721"/>
                </a:lnTo>
                <a:lnTo>
                  <a:pt x="37" y="712"/>
                </a:lnTo>
                <a:lnTo>
                  <a:pt x="19" y="699"/>
                </a:lnTo>
                <a:lnTo>
                  <a:pt x="28" y="733"/>
                </a:lnTo>
                <a:lnTo>
                  <a:pt x="21" y="760"/>
                </a:lnTo>
                <a:lnTo>
                  <a:pt x="31" y="780"/>
                </a:lnTo>
                <a:lnTo>
                  <a:pt x="35" y="794"/>
                </a:lnTo>
                <a:lnTo>
                  <a:pt x="40" y="798"/>
                </a:lnTo>
                <a:lnTo>
                  <a:pt x="47" y="811"/>
                </a:lnTo>
                <a:lnTo>
                  <a:pt x="49" y="828"/>
                </a:lnTo>
                <a:lnTo>
                  <a:pt x="60" y="842"/>
                </a:lnTo>
                <a:lnTo>
                  <a:pt x="69" y="854"/>
                </a:lnTo>
                <a:lnTo>
                  <a:pt x="81" y="901"/>
                </a:lnTo>
                <a:lnTo>
                  <a:pt x="103" y="893"/>
                </a:lnTo>
                <a:lnTo>
                  <a:pt x="125" y="905"/>
                </a:lnTo>
                <a:lnTo>
                  <a:pt x="131" y="910"/>
                </a:lnTo>
                <a:lnTo>
                  <a:pt x="137" y="919"/>
                </a:lnTo>
                <a:lnTo>
                  <a:pt x="146" y="923"/>
                </a:lnTo>
                <a:lnTo>
                  <a:pt x="146" y="932"/>
                </a:lnTo>
                <a:lnTo>
                  <a:pt x="146" y="936"/>
                </a:lnTo>
                <a:lnTo>
                  <a:pt x="133" y="927"/>
                </a:lnTo>
                <a:lnTo>
                  <a:pt x="119" y="919"/>
                </a:lnTo>
                <a:lnTo>
                  <a:pt x="81" y="927"/>
                </a:lnTo>
                <a:lnTo>
                  <a:pt x="67" y="915"/>
                </a:lnTo>
                <a:lnTo>
                  <a:pt x="72" y="936"/>
                </a:lnTo>
                <a:lnTo>
                  <a:pt x="75" y="961"/>
                </a:lnTo>
                <a:lnTo>
                  <a:pt x="81" y="997"/>
                </a:lnTo>
                <a:lnTo>
                  <a:pt x="96" y="1009"/>
                </a:lnTo>
                <a:lnTo>
                  <a:pt x="103" y="1017"/>
                </a:lnTo>
                <a:lnTo>
                  <a:pt x="107" y="1026"/>
                </a:lnTo>
                <a:lnTo>
                  <a:pt x="103" y="1057"/>
                </a:lnTo>
                <a:lnTo>
                  <a:pt x="145" y="1069"/>
                </a:lnTo>
                <a:lnTo>
                  <a:pt x="154" y="1079"/>
                </a:lnTo>
                <a:lnTo>
                  <a:pt x="158" y="1091"/>
                </a:lnTo>
                <a:lnTo>
                  <a:pt x="173" y="1099"/>
                </a:lnTo>
                <a:lnTo>
                  <a:pt x="210" y="1099"/>
                </a:lnTo>
                <a:lnTo>
                  <a:pt x="214" y="1104"/>
                </a:lnTo>
                <a:lnTo>
                  <a:pt x="220" y="1104"/>
                </a:lnTo>
                <a:lnTo>
                  <a:pt x="220" y="1113"/>
                </a:lnTo>
                <a:lnTo>
                  <a:pt x="220" y="1121"/>
                </a:lnTo>
                <a:lnTo>
                  <a:pt x="222" y="1130"/>
                </a:lnTo>
                <a:lnTo>
                  <a:pt x="185" y="1113"/>
                </a:lnTo>
                <a:lnTo>
                  <a:pt x="173" y="1121"/>
                </a:lnTo>
                <a:lnTo>
                  <a:pt x="149" y="1121"/>
                </a:lnTo>
                <a:lnTo>
                  <a:pt x="158" y="1142"/>
                </a:lnTo>
                <a:lnTo>
                  <a:pt x="168" y="1169"/>
                </a:lnTo>
                <a:lnTo>
                  <a:pt x="180" y="1190"/>
                </a:lnTo>
                <a:lnTo>
                  <a:pt x="186" y="1203"/>
                </a:lnTo>
                <a:lnTo>
                  <a:pt x="201" y="1212"/>
                </a:lnTo>
                <a:lnTo>
                  <a:pt x="210" y="1220"/>
                </a:lnTo>
                <a:lnTo>
                  <a:pt x="225" y="1237"/>
                </a:lnTo>
                <a:lnTo>
                  <a:pt x="213" y="1242"/>
                </a:lnTo>
                <a:lnTo>
                  <a:pt x="254" y="1263"/>
                </a:lnTo>
                <a:lnTo>
                  <a:pt x="274" y="1276"/>
                </a:lnTo>
                <a:lnTo>
                  <a:pt x="293" y="1280"/>
                </a:lnTo>
                <a:lnTo>
                  <a:pt x="321" y="1263"/>
                </a:lnTo>
                <a:lnTo>
                  <a:pt x="337" y="1263"/>
                </a:lnTo>
                <a:lnTo>
                  <a:pt x="337" y="1272"/>
                </a:lnTo>
                <a:lnTo>
                  <a:pt x="337" y="1276"/>
                </a:lnTo>
                <a:lnTo>
                  <a:pt x="334" y="1280"/>
                </a:lnTo>
                <a:lnTo>
                  <a:pt x="334" y="1285"/>
                </a:lnTo>
                <a:lnTo>
                  <a:pt x="302" y="1289"/>
                </a:lnTo>
                <a:lnTo>
                  <a:pt x="293" y="1319"/>
                </a:lnTo>
                <a:lnTo>
                  <a:pt x="269" y="1311"/>
                </a:lnTo>
                <a:lnTo>
                  <a:pt x="285" y="1328"/>
                </a:lnTo>
                <a:lnTo>
                  <a:pt x="304" y="1336"/>
                </a:lnTo>
                <a:lnTo>
                  <a:pt x="325" y="1350"/>
                </a:lnTo>
                <a:lnTo>
                  <a:pt x="349" y="1379"/>
                </a:lnTo>
                <a:lnTo>
                  <a:pt x="353" y="1396"/>
                </a:lnTo>
                <a:lnTo>
                  <a:pt x="365" y="1401"/>
                </a:lnTo>
                <a:lnTo>
                  <a:pt x="386" y="1401"/>
                </a:lnTo>
                <a:lnTo>
                  <a:pt x="401" y="1410"/>
                </a:lnTo>
                <a:lnTo>
                  <a:pt x="410" y="1418"/>
                </a:lnTo>
                <a:lnTo>
                  <a:pt x="426" y="1423"/>
                </a:lnTo>
                <a:lnTo>
                  <a:pt x="466" y="1423"/>
                </a:lnTo>
                <a:lnTo>
                  <a:pt x="472" y="1427"/>
                </a:lnTo>
                <a:lnTo>
                  <a:pt x="476" y="1427"/>
                </a:lnTo>
                <a:lnTo>
                  <a:pt x="502" y="1440"/>
                </a:lnTo>
                <a:lnTo>
                  <a:pt x="546" y="1466"/>
                </a:lnTo>
                <a:lnTo>
                  <a:pt x="602" y="1505"/>
                </a:lnTo>
                <a:lnTo>
                  <a:pt x="664" y="1551"/>
                </a:lnTo>
                <a:lnTo>
                  <a:pt x="722" y="1599"/>
                </a:lnTo>
                <a:lnTo>
                  <a:pt x="780" y="1650"/>
                </a:lnTo>
                <a:lnTo>
                  <a:pt x="830" y="1698"/>
                </a:lnTo>
                <a:lnTo>
                  <a:pt x="869" y="1737"/>
                </a:lnTo>
                <a:lnTo>
                  <a:pt x="885" y="1737"/>
                </a:lnTo>
                <a:lnTo>
                  <a:pt x="890" y="1720"/>
                </a:lnTo>
                <a:moveTo>
                  <a:pt x="1907" y="142"/>
                </a:moveTo>
                <a:lnTo>
                  <a:pt x="1902" y="138"/>
                </a:lnTo>
                <a:lnTo>
                  <a:pt x="1874" y="133"/>
                </a:lnTo>
                <a:lnTo>
                  <a:pt x="1867" y="107"/>
                </a:lnTo>
                <a:lnTo>
                  <a:pt x="1858" y="104"/>
                </a:lnTo>
                <a:lnTo>
                  <a:pt x="1843" y="138"/>
                </a:lnTo>
                <a:lnTo>
                  <a:pt x="1827" y="142"/>
                </a:lnTo>
                <a:lnTo>
                  <a:pt x="1820" y="146"/>
                </a:lnTo>
                <a:lnTo>
                  <a:pt x="1824" y="155"/>
                </a:lnTo>
                <a:lnTo>
                  <a:pt x="1823" y="159"/>
                </a:lnTo>
                <a:lnTo>
                  <a:pt x="1820" y="159"/>
                </a:lnTo>
                <a:lnTo>
                  <a:pt x="1818" y="168"/>
                </a:lnTo>
                <a:lnTo>
                  <a:pt x="1812" y="172"/>
                </a:lnTo>
                <a:lnTo>
                  <a:pt x="1811" y="159"/>
                </a:lnTo>
                <a:lnTo>
                  <a:pt x="1811" y="150"/>
                </a:lnTo>
                <a:lnTo>
                  <a:pt x="1806" y="155"/>
                </a:lnTo>
                <a:lnTo>
                  <a:pt x="1802" y="164"/>
                </a:lnTo>
                <a:lnTo>
                  <a:pt x="1799" y="168"/>
                </a:lnTo>
                <a:lnTo>
                  <a:pt x="1796" y="172"/>
                </a:lnTo>
                <a:lnTo>
                  <a:pt x="1796" y="177"/>
                </a:lnTo>
                <a:lnTo>
                  <a:pt x="1792" y="186"/>
                </a:lnTo>
                <a:lnTo>
                  <a:pt x="1787" y="189"/>
                </a:lnTo>
                <a:lnTo>
                  <a:pt x="1783" y="181"/>
                </a:lnTo>
                <a:lnTo>
                  <a:pt x="1778" y="172"/>
                </a:lnTo>
                <a:lnTo>
                  <a:pt x="1771" y="164"/>
                </a:lnTo>
                <a:lnTo>
                  <a:pt x="1766" y="159"/>
                </a:lnTo>
                <a:lnTo>
                  <a:pt x="1771" y="150"/>
                </a:lnTo>
                <a:lnTo>
                  <a:pt x="1780" y="138"/>
                </a:lnTo>
                <a:lnTo>
                  <a:pt x="1787" y="133"/>
                </a:lnTo>
                <a:lnTo>
                  <a:pt x="1799" y="133"/>
                </a:lnTo>
                <a:lnTo>
                  <a:pt x="1803" y="121"/>
                </a:lnTo>
                <a:lnTo>
                  <a:pt x="1811" y="116"/>
                </a:lnTo>
                <a:lnTo>
                  <a:pt x="1812" y="112"/>
                </a:lnTo>
                <a:lnTo>
                  <a:pt x="1811" y="107"/>
                </a:lnTo>
                <a:lnTo>
                  <a:pt x="1806" y="107"/>
                </a:lnTo>
                <a:lnTo>
                  <a:pt x="1802" y="99"/>
                </a:lnTo>
                <a:lnTo>
                  <a:pt x="1796" y="95"/>
                </a:lnTo>
                <a:lnTo>
                  <a:pt x="1787" y="87"/>
                </a:lnTo>
                <a:lnTo>
                  <a:pt x="1787" y="77"/>
                </a:lnTo>
                <a:lnTo>
                  <a:pt x="1783" y="82"/>
                </a:lnTo>
                <a:lnTo>
                  <a:pt x="1778" y="87"/>
                </a:lnTo>
                <a:lnTo>
                  <a:pt x="1772" y="90"/>
                </a:lnTo>
                <a:lnTo>
                  <a:pt x="1766" y="95"/>
                </a:lnTo>
                <a:lnTo>
                  <a:pt x="1763" y="104"/>
                </a:lnTo>
                <a:lnTo>
                  <a:pt x="1762" y="112"/>
                </a:lnTo>
                <a:lnTo>
                  <a:pt x="1762" y="124"/>
                </a:lnTo>
                <a:lnTo>
                  <a:pt x="1759" y="129"/>
                </a:lnTo>
                <a:lnTo>
                  <a:pt x="1756" y="129"/>
                </a:lnTo>
                <a:lnTo>
                  <a:pt x="1756" y="133"/>
                </a:lnTo>
                <a:lnTo>
                  <a:pt x="1750" y="129"/>
                </a:lnTo>
                <a:lnTo>
                  <a:pt x="1744" y="124"/>
                </a:lnTo>
                <a:lnTo>
                  <a:pt x="1744" y="116"/>
                </a:lnTo>
                <a:lnTo>
                  <a:pt x="1744" y="107"/>
                </a:lnTo>
                <a:lnTo>
                  <a:pt x="1744" y="95"/>
                </a:lnTo>
                <a:lnTo>
                  <a:pt x="1744" y="90"/>
                </a:lnTo>
                <a:lnTo>
                  <a:pt x="1743" y="87"/>
                </a:lnTo>
                <a:lnTo>
                  <a:pt x="1738" y="82"/>
                </a:lnTo>
                <a:lnTo>
                  <a:pt x="1734" y="77"/>
                </a:lnTo>
                <a:lnTo>
                  <a:pt x="1734" y="82"/>
                </a:lnTo>
                <a:lnTo>
                  <a:pt x="1735" y="87"/>
                </a:lnTo>
                <a:lnTo>
                  <a:pt x="1735" y="90"/>
                </a:lnTo>
                <a:lnTo>
                  <a:pt x="1734" y="95"/>
                </a:lnTo>
                <a:lnTo>
                  <a:pt x="1728" y="95"/>
                </a:lnTo>
                <a:lnTo>
                  <a:pt x="1726" y="90"/>
                </a:lnTo>
                <a:lnTo>
                  <a:pt x="1723" y="87"/>
                </a:lnTo>
                <a:lnTo>
                  <a:pt x="1723" y="77"/>
                </a:lnTo>
                <a:lnTo>
                  <a:pt x="1723" y="73"/>
                </a:lnTo>
                <a:lnTo>
                  <a:pt x="1740" y="73"/>
                </a:lnTo>
                <a:lnTo>
                  <a:pt x="1728" y="65"/>
                </a:lnTo>
                <a:lnTo>
                  <a:pt x="1722" y="43"/>
                </a:lnTo>
                <a:lnTo>
                  <a:pt x="1735" y="22"/>
                </a:lnTo>
                <a:lnTo>
                  <a:pt x="1728" y="13"/>
                </a:lnTo>
                <a:lnTo>
                  <a:pt x="1700" y="22"/>
                </a:lnTo>
                <a:lnTo>
                  <a:pt x="1676" y="0"/>
                </a:lnTo>
                <a:lnTo>
                  <a:pt x="1670" y="5"/>
                </a:lnTo>
                <a:lnTo>
                  <a:pt x="1672" y="39"/>
                </a:lnTo>
                <a:lnTo>
                  <a:pt x="1654" y="56"/>
                </a:lnTo>
                <a:lnTo>
                  <a:pt x="1648" y="60"/>
                </a:lnTo>
                <a:lnTo>
                  <a:pt x="1672" y="65"/>
                </a:lnTo>
                <a:lnTo>
                  <a:pt x="1679" y="90"/>
                </a:lnTo>
                <a:lnTo>
                  <a:pt x="1679" y="99"/>
                </a:lnTo>
                <a:lnTo>
                  <a:pt x="1694" y="87"/>
                </a:lnTo>
                <a:lnTo>
                  <a:pt x="1695" y="90"/>
                </a:lnTo>
                <a:lnTo>
                  <a:pt x="1700" y="95"/>
                </a:lnTo>
                <a:lnTo>
                  <a:pt x="1704" y="99"/>
                </a:lnTo>
                <a:lnTo>
                  <a:pt x="1707" y="107"/>
                </a:lnTo>
                <a:lnTo>
                  <a:pt x="1667" y="99"/>
                </a:lnTo>
                <a:lnTo>
                  <a:pt x="1694" y="121"/>
                </a:lnTo>
                <a:lnTo>
                  <a:pt x="1704" y="129"/>
                </a:lnTo>
                <a:lnTo>
                  <a:pt x="1716" y="138"/>
                </a:lnTo>
                <a:lnTo>
                  <a:pt x="1726" y="146"/>
                </a:lnTo>
                <a:lnTo>
                  <a:pt x="1731" y="150"/>
                </a:lnTo>
                <a:lnTo>
                  <a:pt x="1731" y="155"/>
                </a:lnTo>
                <a:lnTo>
                  <a:pt x="1731" y="164"/>
                </a:lnTo>
                <a:lnTo>
                  <a:pt x="1726" y="177"/>
                </a:lnTo>
                <a:lnTo>
                  <a:pt x="1722" y="189"/>
                </a:lnTo>
                <a:lnTo>
                  <a:pt x="1722" y="198"/>
                </a:lnTo>
                <a:lnTo>
                  <a:pt x="1716" y="203"/>
                </a:lnTo>
                <a:lnTo>
                  <a:pt x="1707" y="194"/>
                </a:lnTo>
                <a:lnTo>
                  <a:pt x="1698" y="181"/>
                </a:lnTo>
                <a:lnTo>
                  <a:pt x="1694" y="177"/>
                </a:lnTo>
                <a:lnTo>
                  <a:pt x="1698" y="172"/>
                </a:lnTo>
                <a:lnTo>
                  <a:pt x="1686" y="159"/>
                </a:lnTo>
                <a:lnTo>
                  <a:pt x="1682" y="155"/>
                </a:lnTo>
                <a:lnTo>
                  <a:pt x="1667" y="155"/>
                </a:lnTo>
                <a:lnTo>
                  <a:pt x="1655" y="168"/>
                </a:lnTo>
                <a:lnTo>
                  <a:pt x="1648" y="181"/>
                </a:lnTo>
                <a:lnTo>
                  <a:pt x="1646" y="181"/>
                </a:lnTo>
                <a:lnTo>
                  <a:pt x="1648" y="186"/>
                </a:lnTo>
                <a:lnTo>
                  <a:pt x="1651" y="189"/>
                </a:lnTo>
                <a:lnTo>
                  <a:pt x="1655" y="194"/>
                </a:lnTo>
                <a:lnTo>
                  <a:pt x="1663" y="198"/>
                </a:lnTo>
                <a:lnTo>
                  <a:pt x="1670" y="198"/>
                </a:lnTo>
                <a:lnTo>
                  <a:pt x="1676" y="203"/>
                </a:lnTo>
                <a:lnTo>
                  <a:pt x="1683" y="198"/>
                </a:lnTo>
                <a:lnTo>
                  <a:pt x="1688" y="203"/>
                </a:lnTo>
                <a:lnTo>
                  <a:pt x="1695" y="211"/>
                </a:lnTo>
                <a:lnTo>
                  <a:pt x="1704" y="215"/>
                </a:lnTo>
                <a:lnTo>
                  <a:pt x="1716" y="220"/>
                </a:lnTo>
                <a:lnTo>
                  <a:pt x="1723" y="220"/>
                </a:lnTo>
                <a:lnTo>
                  <a:pt x="1723" y="228"/>
                </a:lnTo>
                <a:lnTo>
                  <a:pt x="1722" y="237"/>
                </a:lnTo>
                <a:lnTo>
                  <a:pt x="1722" y="241"/>
                </a:lnTo>
                <a:lnTo>
                  <a:pt x="1716" y="259"/>
                </a:lnTo>
                <a:lnTo>
                  <a:pt x="1714" y="271"/>
                </a:lnTo>
                <a:lnTo>
                  <a:pt x="1723" y="293"/>
                </a:lnTo>
                <a:lnTo>
                  <a:pt x="1723" y="305"/>
                </a:lnTo>
                <a:lnTo>
                  <a:pt x="1712" y="288"/>
                </a:lnTo>
                <a:lnTo>
                  <a:pt x="1704" y="288"/>
                </a:lnTo>
                <a:lnTo>
                  <a:pt x="1707" y="271"/>
                </a:lnTo>
                <a:lnTo>
                  <a:pt x="1707" y="267"/>
                </a:lnTo>
                <a:lnTo>
                  <a:pt x="1700" y="263"/>
                </a:lnTo>
                <a:lnTo>
                  <a:pt x="1694" y="254"/>
                </a:lnTo>
                <a:lnTo>
                  <a:pt x="1691" y="250"/>
                </a:lnTo>
                <a:lnTo>
                  <a:pt x="1686" y="254"/>
                </a:lnTo>
                <a:lnTo>
                  <a:pt x="1686" y="263"/>
                </a:lnTo>
                <a:lnTo>
                  <a:pt x="1686" y="271"/>
                </a:lnTo>
                <a:lnTo>
                  <a:pt x="1682" y="259"/>
                </a:lnTo>
                <a:lnTo>
                  <a:pt x="1679" y="254"/>
                </a:lnTo>
                <a:lnTo>
                  <a:pt x="1672" y="254"/>
                </a:lnTo>
                <a:lnTo>
                  <a:pt x="1672" y="250"/>
                </a:lnTo>
                <a:lnTo>
                  <a:pt x="1664" y="250"/>
                </a:lnTo>
                <a:lnTo>
                  <a:pt x="1663" y="254"/>
                </a:lnTo>
                <a:lnTo>
                  <a:pt x="1658" y="250"/>
                </a:lnTo>
                <a:lnTo>
                  <a:pt x="1658" y="245"/>
                </a:lnTo>
                <a:lnTo>
                  <a:pt x="1658" y="241"/>
                </a:lnTo>
                <a:lnTo>
                  <a:pt x="1674" y="241"/>
                </a:lnTo>
                <a:lnTo>
                  <a:pt x="1660" y="228"/>
                </a:lnTo>
                <a:lnTo>
                  <a:pt x="1642" y="220"/>
                </a:lnTo>
                <a:lnTo>
                  <a:pt x="1642" y="215"/>
                </a:lnTo>
                <a:lnTo>
                  <a:pt x="1644" y="194"/>
                </a:lnTo>
                <a:lnTo>
                  <a:pt x="1634" y="194"/>
                </a:lnTo>
                <a:lnTo>
                  <a:pt x="1615" y="215"/>
                </a:lnTo>
                <a:lnTo>
                  <a:pt x="1587" y="206"/>
                </a:lnTo>
                <a:lnTo>
                  <a:pt x="1580" y="206"/>
                </a:lnTo>
                <a:lnTo>
                  <a:pt x="1599" y="241"/>
                </a:lnTo>
                <a:lnTo>
                  <a:pt x="1594" y="267"/>
                </a:lnTo>
                <a:lnTo>
                  <a:pt x="1604" y="271"/>
                </a:lnTo>
                <a:lnTo>
                  <a:pt x="1618" y="263"/>
                </a:lnTo>
                <a:lnTo>
                  <a:pt x="1630" y="271"/>
                </a:lnTo>
                <a:lnTo>
                  <a:pt x="1639" y="276"/>
                </a:lnTo>
                <a:lnTo>
                  <a:pt x="1644" y="263"/>
                </a:lnTo>
                <a:lnTo>
                  <a:pt x="1648" y="263"/>
                </a:lnTo>
                <a:lnTo>
                  <a:pt x="1646" y="259"/>
                </a:lnTo>
                <a:lnTo>
                  <a:pt x="1644" y="259"/>
                </a:lnTo>
                <a:lnTo>
                  <a:pt x="1644" y="254"/>
                </a:lnTo>
                <a:lnTo>
                  <a:pt x="1646" y="254"/>
                </a:lnTo>
                <a:lnTo>
                  <a:pt x="1646" y="250"/>
                </a:lnTo>
                <a:lnTo>
                  <a:pt x="1651" y="250"/>
                </a:lnTo>
                <a:lnTo>
                  <a:pt x="1654" y="254"/>
                </a:lnTo>
                <a:lnTo>
                  <a:pt x="1658" y="254"/>
                </a:lnTo>
                <a:lnTo>
                  <a:pt x="1660" y="259"/>
                </a:lnTo>
                <a:lnTo>
                  <a:pt x="1658" y="263"/>
                </a:lnTo>
                <a:lnTo>
                  <a:pt x="1648" y="263"/>
                </a:lnTo>
                <a:lnTo>
                  <a:pt x="1644" y="276"/>
                </a:lnTo>
                <a:lnTo>
                  <a:pt x="1654" y="288"/>
                </a:lnTo>
                <a:lnTo>
                  <a:pt x="1663" y="297"/>
                </a:lnTo>
                <a:lnTo>
                  <a:pt x="1663" y="305"/>
                </a:lnTo>
                <a:lnTo>
                  <a:pt x="1676" y="310"/>
                </a:lnTo>
                <a:lnTo>
                  <a:pt x="1700" y="314"/>
                </a:lnTo>
                <a:lnTo>
                  <a:pt x="1710" y="314"/>
                </a:lnTo>
                <a:lnTo>
                  <a:pt x="1719" y="319"/>
                </a:lnTo>
                <a:lnTo>
                  <a:pt x="1728" y="327"/>
                </a:lnTo>
                <a:lnTo>
                  <a:pt x="1744" y="344"/>
                </a:lnTo>
                <a:lnTo>
                  <a:pt x="1752" y="353"/>
                </a:lnTo>
                <a:lnTo>
                  <a:pt x="1750" y="358"/>
                </a:lnTo>
                <a:lnTo>
                  <a:pt x="1750" y="361"/>
                </a:lnTo>
                <a:lnTo>
                  <a:pt x="1747" y="366"/>
                </a:lnTo>
                <a:lnTo>
                  <a:pt x="1743" y="361"/>
                </a:lnTo>
                <a:lnTo>
                  <a:pt x="1738" y="361"/>
                </a:lnTo>
                <a:lnTo>
                  <a:pt x="1734" y="358"/>
                </a:lnTo>
                <a:lnTo>
                  <a:pt x="1726" y="336"/>
                </a:lnTo>
                <a:lnTo>
                  <a:pt x="1694" y="336"/>
                </a:lnTo>
                <a:lnTo>
                  <a:pt x="1682" y="319"/>
                </a:lnTo>
                <a:lnTo>
                  <a:pt x="1683" y="366"/>
                </a:lnTo>
                <a:lnTo>
                  <a:pt x="1683" y="396"/>
                </a:lnTo>
                <a:lnTo>
                  <a:pt x="1686" y="431"/>
                </a:lnTo>
                <a:lnTo>
                  <a:pt x="1698" y="440"/>
                </a:lnTo>
                <a:lnTo>
                  <a:pt x="1712" y="469"/>
                </a:lnTo>
                <a:lnTo>
                  <a:pt x="1719" y="487"/>
                </a:lnTo>
                <a:lnTo>
                  <a:pt x="1726" y="501"/>
                </a:lnTo>
                <a:lnTo>
                  <a:pt x="1738" y="514"/>
                </a:lnTo>
                <a:lnTo>
                  <a:pt x="1766" y="531"/>
                </a:lnTo>
                <a:lnTo>
                  <a:pt x="1763" y="540"/>
                </a:lnTo>
                <a:lnTo>
                  <a:pt x="1762" y="543"/>
                </a:lnTo>
                <a:lnTo>
                  <a:pt x="1759" y="552"/>
                </a:lnTo>
                <a:lnTo>
                  <a:pt x="1740" y="523"/>
                </a:lnTo>
                <a:lnTo>
                  <a:pt x="1707" y="509"/>
                </a:lnTo>
                <a:lnTo>
                  <a:pt x="1698" y="496"/>
                </a:lnTo>
                <a:lnTo>
                  <a:pt x="1698" y="518"/>
                </a:lnTo>
                <a:lnTo>
                  <a:pt x="1686" y="540"/>
                </a:lnTo>
                <a:lnTo>
                  <a:pt x="1688" y="574"/>
                </a:lnTo>
                <a:lnTo>
                  <a:pt x="1694" y="587"/>
                </a:lnTo>
                <a:lnTo>
                  <a:pt x="1700" y="613"/>
                </a:lnTo>
                <a:lnTo>
                  <a:pt x="1698" y="647"/>
                </a:lnTo>
                <a:lnTo>
                  <a:pt x="1712" y="669"/>
                </a:lnTo>
                <a:lnTo>
                  <a:pt x="1731" y="686"/>
                </a:lnTo>
                <a:lnTo>
                  <a:pt x="1740" y="695"/>
                </a:lnTo>
                <a:lnTo>
                  <a:pt x="1752" y="707"/>
                </a:lnTo>
                <a:lnTo>
                  <a:pt x="1762" y="716"/>
                </a:lnTo>
                <a:lnTo>
                  <a:pt x="1754" y="721"/>
                </a:lnTo>
                <a:lnTo>
                  <a:pt x="1747" y="729"/>
                </a:lnTo>
                <a:lnTo>
                  <a:pt x="1744" y="738"/>
                </a:lnTo>
                <a:lnTo>
                  <a:pt x="1722" y="721"/>
                </a:lnTo>
                <a:lnTo>
                  <a:pt x="1704" y="686"/>
                </a:lnTo>
                <a:lnTo>
                  <a:pt x="1679" y="678"/>
                </a:lnTo>
                <a:lnTo>
                  <a:pt x="1683" y="704"/>
                </a:lnTo>
                <a:lnTo>
                  <a:pt x="1670" y="721"/>
                </a:lnTo>
                <a:lnTo>
                  <a:pt x="1674" y="741"/>
                </a:lnTo>
                <a:lnTo>
                  <a:pt x="1679" y="755"/>
                </a:lnTo>
                <a:lnTo>
                  <a:pt x="1679" y="763"/>
                </a:lnTo>
                <a:lnTo>
                  <a:pt x="1683" y="772"/>
                </a:lnTo>
                <a:lnTo>
                  <a:pt x="1682" y="785"/>
                </a:lnTo>
                <a:lnTo>
                  <a:pt x="1679" y="798"/>
                </a:lnTo>
                <a:lnTo>
                  <a:pt x="1682" y="820"/>
                </a:lnTo>
                <a:lnTo>
                  <a:pt x="1691" y="854"/>
                </a:lnTo>
                <a:lnTo>
                  <a:pt x="1694" y="876"/>
                </a:lnTo>
                <a:lnTo>
                  <a:pt x="1707" y="884"/>
                </a:lnTo>
                <a:lnTo>
                  <a:pt x="1722" y="897"/>
                </a:lnTo>
                <a:lnTo>
                  <a:pt x="1716" y="905"/>
                </a:lnTo>
                <a:lnTo>
                  <a:pt x="1710" y="910"/>
                </a:lnTo>
                <a:lnTo>
                  <a:pt x="1703" y="919"/>
                </a:lnTo>
                <a:lnTo>
                  <a:pt x="1700" y="893"/>
                </a:lnTo>
                <a:lnTo>
                  <a:pt x="1670" y="876"/>
                </a:lnTo>
                <a:lnTo>
                  <a:pt x="1664" y="842"/>
                </a:lnTo>
                <a:lnTo>
                  <a:pt x="1658" y="867"/>
                </a:lnTo>
                <a:lnTo>
                  <a:pt x="1646" y="884"/>
                </a:lnTo>
                <a:lnTo>
                  <a:pt x="1634" y="905"/>
                </a:lnTo>
                <a:lnTo>
                  <a:pt x="1627" y="927"/>
                </a:lnTo>
                <a:lnTo>
                  <a:pt x="1623" y="975"/>
                </a:lnTo>
                <a:lnTo>
                  <a:pt x="1620" y="1000"/>
                </a:lnTo>
                <a:lnTo>
                  <a:pt x="1615" y="1026"/>
                </a:lnTo>
                <a:lnTo>
                  <a:pt x="1623" y="1048"/>
                </a:lnTo>
                <a:lnTo>
                  <a:pt x="1636" y="1065"/>
                </a:lnTo>
                <a:lnTo>
                  <a:pt x="1636" y="1074"/>
                </a:lnTo>
                <a:lnTo>
                  <a:pt x="1639" y="1079"/>
                </a:lnTo>
                <a:lnTo>
                  <a:pt x="1642" y="1087"/>
                </a:lnTo>
                <a:lnTo>
                  <a:pt x="1634" y="1091"/>
                </a:lnTo>
                <a:lnTo>
                  <a:pt x="1627" y="1096"/>
                </a:lnTo>
                <a:lnTo>
                  <a:pt x="1618" y="1099"/>
                </a:lnTo>
                <a:lnTo>
                  <a:pt x="1623" y="1074"/>
                </a:lnTo>
                <a:lnTo>
                  <a:pt x="1606" y="1043"/>
                </a:lnTo>
                <a:lnTo>
                  <a:pt x="1604" y="1022"/>
                </a:lnTo>
                <a:lnTo>
                  <a:pt x="1590" y="1035"/>
                </a:lnTo>
                <a:lnTo>
                  <a:pt x="1574" y="1052"/>
                </a:lnTo>
                <a:lnTo>
                  <a:pt x="1559" y="1069"/>
                </a:lnTo>
                <a:lnTo>
                  <a:pt x="1547" y="1099"/>
                </a:lnTo>
                <a:lnTo>
                  <a:pt x="1543" y="1116"/>
                </a:lnTo>
                <a:lnTo>
                  <a:pt x="1517" y="1125"/>
                </a:lnTo>
                <a:lnTo>
                  <a:pt x="1519" y="1169"/>
                </a:lnTo>
                <a:lnTo>
                  <a:pt x="1525" y="1203"/>
                </a:lnTo>
                <a:lnTo>
                  <a:pt x="1545" y="1242"/>
                </a:lnTo>
                <a:lnTo>
                  <a:pt x="1538" y="1246"/>
                </a:lnTo>
                <a:lnTo>
                  <a:pt x="1525" y="1246"/>
                </a:lnTo>
                <a:lnTo>
                  <a:pt x="1529" y="1224"/>
                </a:lnTo>
                <a:lnTo>
                  <a:pt x="1517" y="1203"/>
                </a:lnTo>
                <a:lnTo>
                  <a:pt x="1515" y="1181"/>
                </a:lnTo>
                <a:lnTo>
                  <a:pt x="1495" y="1195"/>
                </a:lnTo>
                <a:lnTo>
                  <a:pt x="1479" y="1203"/>
                </a:lnTo>
                <a:lnTo>
                  <a:pt x="1463" y="1220"/>
                </a:lnTo>
                <a:lnTo>
                  <a:pt x="1449" y="1246"/>
                </a:lnTo>
                <a:lnTo>
                  <a:pt x="1437" y="1259"/>
                </a:lnTo>
                <a:lnTo>
                  <a:pt x="1427" y="1268"/>
                </a:lnTo>
                <a:lnTo>
                  <a:pt x="1415" y="1285"/>
                </a:lnTo>
                <a:lnTo>
                  <a:pt x="1409" y="1294"/>
                </a:lnTo>
                <a:lnTo>
                  <a:pt x="1402" y="1311"/>
                </a:lnTo>
                <a:lnTo>
                  <a:pt x="1399" y="1336"/>
                </a:lnTo>
                <a:lnTo>
                  <a:pt x="1411" y="1375"/>
                </a:lnTo>
                <a:lnTo>
                  <a:pt x="1397" y="1405"/>
                </a:lnTo>
                <a:lnTo>
                  <a:pt x="1381" y="1414"/>
                </a:lnTo>
                <a:lnTo>
                  <a:pt x="1365" y="1427"/>
                </a:lnTo>
                <a:lnTo>
                  <a:pt x="1042" y="1664"/>
                </a:lnTo>
                <a:lnTo>
                  <a:pt x="1023" y="1689"/>
                </a:lnTo>
                <a:lnTo>
                  <a:pt x="1017" y="1720"/>
                </a:lnTo>
                <a:lnTo>
                  <a:pt x="1023" y="1737"/>
                </a:lnTo>
                <a:lnTo>
                  <a:pt x="1038" y="1737"/>
                </a:lnTo>
                <a:lnTo>
                  <a:pt x="1078" y="1698"/>
                </a:lnTo>
                <a:lnTo>
                  <a:pt x="1127" y="1650"/>
                </a:lnTo>
                <a:lnTo>
                  <a:pt x="1183" y="1599"/>
                </a:lnTo>
                <a:lnTo>
                  <a:pt x="1242" y="1551"/>
                </a:lnTo>
                <a:lnTo>
                  <a:pt x="1303" y="1505"/>
                </a:lnTo>
                <a:lnTo>
                  <a:pt x="1359" y="1466"/>
                </a:lnTo>
                <a:lnTo>
                  <a:pt x="1405" y="1440"/>
                </a:lnTo>
                <a:lnTo>
                  <a:pt x="1433" y="1427"/>
                </a:lnTo>
                <a:lnTo>
                  <a:pt x="1435" y="1427"/>
                </a:lnTo>
                <a:lnTo>
                  <a:pt x="1439" y="1423"/>
                </a:lnTo>
                <a:lnTo>
                  <a:pt x="1479" y="1423"/>
                </a:lnTo>
                <a:lnTo>
                  <a:pt x="1498" y="1418"/>
                </a:lnTo>
                <a:lnTo>
                  <a:pt x="1507" y="1410"/>
                </a:lnTo>
                <a:lnTo>
                  <a:pt x="1519" y="1401"/>
                </a:lnTo>
                <a:lnTo>
                  <a:pt x="1541" y="1401"/>
                </a:lnTo>
                <a:lnTo>
                  <a:pt x="1552" y="1396"/>
                </a:lnTo>
                <a:lnTo>
                  <a:pt x="1559" y="1379"/>
                </a:lnTo>
                <a:lnTo>
                  <a:pt x="1580" y="1350"/>
                </a:lnTo>
                <a:lnTo>
                  <a:pt x="1602" y="1336"/>
                </a:lnTo>
                <a:lnTo>
                  <a:pt x="1623" y="1328"/>
                </a:lnTo>
                <a:lnTo>
                  <a:pt x="1630" y="1319"/>
                </a:lnTo>
                <a:lnTo>
                  <a:pt x="1636" y="1311"/>
                </a:lnTo>
                <a:lnTo>
                  <a:pt x="1614" y="1319"/>
                </a:lnTo>
                <a:lnTo>
                  <a:pt x="1604" y="1289"/>
                </a:lnTo>
                <a:lnTo>
                  <a:pt x="1571" y="1285"/>
                </a:lnTo>
                <a:lnTo>
                  <a:pt x="1568" y="1276"/>
                </a:lnTo>
                <a:lnTo>
                  <a:pt x="1568" y="1272"/>
                </a:lnTo>
                <a:lnTo>
                  <a:pt x="1571" y="1263"/>
                </a:lnTo>
                <a:lnTo>
                  <a:pt x="1587" y="1263"/>
                </a:lnTo>
                <a:lnTo>
                  <a:pt x="1614" y="1280"/>
                </a:lnTo>
                <a:lnTo>
                  <a:pt x="1632" y="1276"/>
                </a:lnTo>
                <a:lnTo>
                  <a:pt x="1651" y="1263"/>
                </a:lnTo>
                <a:lnTo>
                  <a:pt x="1686" y="1246"/>
                </a:lnTo>
                <a:lnTo>
                  <a:pt x="1694" y="1242"/>
                </a:lnTo>
                <a:lnTo>
                  <a:pt x="1682" y="1237"/>
                </a:lnTo>
                <a:lnTo>
                  <a:pt x="1695" y="1220"/>
                </a:lnTo>
                <a:lnTo>
                  <a:pt x="1707" y="1212"/>
                </a:lnTo>
                <a:lnTo>
                  <a:pt x="1719" y="1203"/>
                </a:lnTo>
                <a:lnTo>
                  <a:pt x="1726" y="1190"/>
                </a:lnTo>
                <a:lnTo>
                  <a:pt x="1740" y="1169"/>
                </a:lnTo>
                <a:lnTo>
                  <a:pt x="1747" y="1142"/>
                </a:lnTo>
                <a:lnTo>
                  <a:pt x="1754" y="1130"/>
                </a:lnTo>
                <a:lnTo>
                  <a:pt x="1756" y="1121"/>
                </a:lnTo>
                <a:lnTo>
                  <a:pt x="1734" y="1121"/>
                </a:lnTo>
                <a:lnTo>
                  <a:pt x="1722" y="1113"/>
                </a:lnTo>
                <a:lnTo>
                  <a:pt x="1686" y="1130"/>
                </a:lnTo>
                <a:lnTo>
                  <a:pt x="1686" y="1121"/>
                </a:lnTo>
                <a:lnTo>
                  <a:pt x="1686" y="1104"/>
                </a:lnTo>
                <a:lnTo>
                  <a:pt x="1691" y="1104"/>
                </a:lnTo>
                <a:lnTo>
                  <a:pt x="1695" y="1099"/>
                </a:lnTo>
                <a:lnTo>
                  <a:pt x="1734" y="1099"/>
                </a:lnTo>
                <a:lnTo>
                  <a:pt x="1747" y="1091"/>
                </a:lnTo>
                <a:lnTo>
                  <a:pt x="1752" y="1079"/>
                </a:lnTo>
                <a:lnTo>
                  <a:pt x="1762" y="1069"/>
                </a:lnTo>
                <a:lnTo>
                  <a:pt x="1803" y="1057"/>
                </a:lnTo>
                <a:lnTo>
                  <a:pt x="1799" y="1026"/>
                </a:lnTo>
                <a:lnTo>
                  <a:pt x="1803" y="1017"/>
                </a:lnTo>
                <a:lnTo>
                  <a:pt x="1811" y="1009"/>
                </a:lnTo>
                <a:lnTo>
                  <a:pt x="1824" y="997"/>
                </a:lnTo>
                <a:lnTo>
                  <a:pt x="1827" y="983"/>
                </a:lnTo>
                <a:lnTo>
                  <a:pt x="1832" y="961"/>
                </a:lnTo>
                <a:lnTo>
                  <a:pt x="1834" y="936"/>
                </a:lnTo>
                <a:lnTo>
                  <a:pt x="1836" y="927"/>
                </a:lnTo>
                <a:lnTo>
                  <a:pt x="1839" y="915"/>
                </a:lnTo>
                <a:lnTo>
                  <a:pt x="1824" y="927"/>
                </a:lnTo>
                <a:lnTo>
                  <a:pt x="1787" y="919"/>
                </a:lnTo>
                <a:lnTo>
                  <a:pt x="1762" y="936"/>
                </a:lnTo>
                <a:lnTo>
                  <a:pt x="1759" y="932"/>
                </a:lnTo>
                <a:lnTo>
                  <a:pt x="1759" y="927"/>
                </a:lnTo>
                <a:lnTo>
                  <a:pt x="1759" y="923"/>
                </a:lnTo>
                <a:lnTo>
                  <a:pt x="1771" y="919"/>
                </a:lnTo>
                <a:lnTo>
                  <a:pt x="1775" y="910"/>
                </a:lnTo>
                <a:lnTo>
                  <a:pt x="1780" y="905"/>
                </a:lnTo>
                <a:lnTo>
                  <a:pt x="1806" y="893"/>
                </a:lnTo>
                <a:lnTo>
                  <a:pt x="1824" y="901"/>
                </a:lnTo>
                <a:lnTo>
                  <a:pt x="1827" y="893"/>
                </a:lnTo>
                <a:lnTo>
                  <a:pt x="1836" y="854"/>
                </a:lnTo>
                <a:lnTo>
                  <a:pt x="1848" y="842"/>
                </a:lnTo>
                <a:lnTo>
                  <a:pt x="1855" y="828"/>
                </a:lnTo>
                <a:lnTo>
                  <a:pt x="1858" y="811"/>
                </a:lnTo>
                <a:lnTo>
                  <a:pt x="1864" y="798"/>
                </a:lnTo>
                <a:lnTo>
                  <a:pt x="1872" y="794"/>
                </a:lnTo>
                <a:lnTo>
                  <a:pt x="1883" y="760"/>
                </a:lnTo>
                <a:lnTo>
                  <a:pt x="1882" y="741"/>
                </a:lnTo>
                <a:lnTo>
                  <a:pt x="1879" y="733"/>
                </a:lnTo>
                <a:lnTo>
                  <a:pt x="1888" y="699"/>
                </a:lnTo>
                <a:lnTo>
                  <a:pt x="1867" y="712"/>
                </a:lnTo>
                <a:lnTo>
                  <a:pt x="1824" y="721"/>
                </a:lnTo>
                <a:lnTo>
                  <a:pt x="1806" y="741"/>
                </a:lnTo>
                <a:lnTo>
                  <a:pt x="1802" y="738"/>
                </a:lnTo>
                <a:lnTo>
                  <a:pt x="1799" y="729"/>
                </a:lnTo>
                <a:lnTo>
                  <a:pt x="1803" y="729"/>
                </a:lnTo>
                <a:lnTo>
                  <a:pt x="1811" y="721"/>
                </a:lnTo>
                <a:lnTo>
                  <a:pt x="1818" y="712"/>
                </a:lnTo>
                <a:lnTo>
                  <a:pt x="1820" y="699"/>
                </a:lnTo>
                <a:lnTo>
                  <a:pt x="1843" y="686"/>
                </a:lnTo>
                <a:lnTo>
                  <a:pt x="1862" y="669"/>
                </a:lnTo>
                <a:lnTo>
                  <a:pt x="1874" y="642"/>
                </a:lnTo>
                <a:lnTo>
                  <a:pt x="1876" y="605"/>
                </a:lnTo>
                <a:lnTo>
                  <a:pt x="1888" y="596"/>
                </a:lnTo>
                <a:lnTo>
                  <a:pt x="1888" y="587"/>
                </a:lnTo>
                <a:lnTo>
                  <a:pt x="1892" y="574"/>
                </a:lnTo>
                <a:lnTo>
                  <a:pt x="1895" y="552"/>
                </a:lnTo>
                <a:lnTo>
                  <a:pt x="1892" y="540"/>
                </a:lnTo>
                <a:lnTo>
                  <a:pt x="1892" y="531"/>
                </a:lnTo>
                <a:lnTo>
                  <a:pt x="1888" y="509"/>
                </a:lnTo>
                <a:lnTo>
                  <a:pt x="1886" y="487"/>
                </a:lnTo>
                <a:lnTo>
                  <a:pt x="1867" y="501"/>
                </a:lnTo>
                <a:lnTo>
                  <a:pt x="1848" y="506"/>
                </a:lnTo>
                <a:lnTo>
                  <a:pt x="1832" y="518"/>
                </a:lnTo>
                <a:lnTo>
                  <a:pt x="1818" y="540"/>
                </a:lnTo>
                <a:lnTo>
                  <a:pt x="1812" y="540"/>
                </a:lnTo>
                <a:lnTo>
                  <a:pt x="1811" y="535"/>
                </a:lnTo>
                <a:lnTo>
                  <a:pt x="1811" y="531"/>
                </a:lnTo>
                <a:lnTo>
                  <a:pt x="1818" y="526"/>
                </a:lnTo>
                <a:lnTo>
                  <a:pt x="1818" y="523"/>
                </a:lnTo>
                <a:lnTo>
                  <a:pt x="1820" y="518"/>
                </a:lnTo>
                <a:lnTo>
                  <a:pt x="1832" y="501"/>
                </a:lnTo>
                <a:lnTo>
                  <a:pt x="1848" y="487"/>
                </a:lnTo>
                <a:lnTo>
                  <a:pt x="1858" y="474"/>
                </a:lnTo>
                <a:lnTo>
                  <a:pt x="1870" y="452"/>
                </a:lnTo>
                <a:lnTo>
                  <a:pt x="1872" y="431"/>
                </a:lnTo>
                <a:lnTo>
                  <a:pt x="1872" y="414"/>
                </a:lnTo>
                <a:lnTo>
                  <a:pt x="1874" y="396"/>
                </a:lnTo>
                <a:lnTo>
                  <a:pt x="1879" y="366"/>
                </a:lnTo>
                <a:lnTo>
                  <a:pt x="1879" y="361"/>
                </a:lnTo>
                <a:lnTo>
                  <a:pt x="1882" y="353"/>
                </a:lnTo>
                <a:lnTo>
                  <a:pt x="1876" y="327"/>
                </a:lnTo>
                <a:lnTo>
                  <a:pt x="1867" y="310"/>
                </a:lnTo>
                <a:lnTo>
                  <a:pt x="1860" y="293"/>
                </a:lnTo>
                <a:lnTo>
                  <a:pt x="1848" y="305"/>
                </a:lnTo>
                <a:lnTo>
                  <a:pt x="1834" y="319"/>
                </a:lnTo>
                <a:lnTo>
                  <a:pt x="1818" y="336"/>
                </a:lnTo>
                <a:lnTo>
                  <a:pt x="1803" y="361"/>
                </a:lnTo>
                <a:lnTo>
                  <a:pt x="1802" y="353"/>
                </a:lnTo>
                <a:lnTo>
                  <a:pt x="1792" y="344"/>
                </a:lnTo>
                <a:lnTo>
                  <a:pt x="1806" y="319"/>
                </a:lnTo>
                <a:lnTo>
                  <a:pt x="1808" y="305"/>
                </a:lnTo>
                <a:lnTo>
                  <a:pt x="1808" y="302"/>
                </a:lnTo>
                <a:lnTo>
                  <a:pt x="1803" y="276"/>
                </a:lnTo>
                <a:lnTo>
                  <a:pt x="1811" y="271"/>
                </a:lnTo>
                <a:lnTo>
                  <a:pt x="1818" y="263"/>
                </a:lnTo>
                <a:lnTo>
                  <a:pt x="1852" y="263"/>
                </a:lnTo>
                <a:lnTo>
                  <a:pt x="1862" y="254"/>
                </a:lnTo>
                <a:lnTo>
                  <a:pt x="1843" y="245"/>
                </a:lnTo>
                <a:lnTo>
                  <a:pt x="1839" y="245"/>
                </a:lnTo>
                <a:lnTo>
                  <a:pt x="1839" y="241"/>
                </a:lnTo>
                <a:lnTo>
                  <a:pt x="1846" y="237"/>
                </a:lnTo>
                <a:lnTo>
                  <a:pt x="1848" y="232"/>
                </a:lnTo>
                <a:lnTo>
                  <a:pt x="1858" y="211"/>
                </a:lnTo>
                <a:lnTo>
                  <a:pt x="1836" y="220"/>
                </a:lnTo>
                <a:lnTo>
                  <a:pt x="1830" y="228"/>
                </a:lnTo>
                <a:lnTo>
                  <a:pt x="1820" y="241"/>
                </a:lnTo>
                <a:lnTo>
                  <a:pt x="1808" y="254"/>
                </a:lnTo>
                <a:lnTo>
                  <a:pt x="1799" y="250"/>
                </a:lnTo>
                <a:lnTo>
                  <a:pt x="1799" y="228"/>
                </a:lnTo>
                <a:lnTo>
                  <a:pt x="1796" y="220"/>
                </a:lnTo>
                <a:lnTo>
                  <a:pt x="1796" y="206"/>
                </a:lnTo>
                <a:lnTo>
                  <a:pt x="1811" y="203"/>
                </a:lnTo>
                <a:lnTo>
                  <a:pt x="1839" y="203"/>
                </a:lnTo>
                <a:lnTo>
                  <a:pt x="1843" y="198"/>
                </a:lnTo>
                <a:lnTo>
                  <a:pt x="1836" y="194"/>
                </a:lnTo>
                <a:lnTo>
                  <a:pt x="1832" y="194"/>
                </a:lnTo>
                <a:lnTo>
                  <a:pt x="1830" y="189"/>
                </a:lnTo>
                <a:lnTo>
                  <a:pt x="1834" y="186"/>
                </a:lnTo>
                <a:lnTo>
                  <a:pt x="1848" y="186"/>
                </a:lnTo>
                <a:lnTo>
                  <a:pt x="1852" y="181"/>
                </a:lnTo>
                <a:lnTo>
                  <a:pt x="1879" y="203"/>
                </a:lnTo>
                <a:lnTo>
                  <a:pt x="1879" y="198"/>
                </a:lnTo>
                <a:lnTo>
                  <a:pt x="1882" y="181"/>
                </a:lnTo>
                <a:lnTo>
                  <a:pt x="1883" y="172"/>
                </a:lnTo>
                <a:lnTo>
                  <a:pt x="1883" y="168"/>
                </a:lnTo>
                <a:lnTo>
                  <a:pt x="1907" y="142"/>
                </a:lnTo>
                <a:close/>
              </a:path>
            </a:pathLst>
          </a:custGeom>
          <a:solidFill>
            <a:srgbClr val="211d1e"/>
          </a:solidFill>
          <a:ln w="0">
            <a:noFill/>
          </a:ln>
        </xdr:spPr>
      </xdr:sp>
      <xdr:sp>
        <xdr:nvSpPr>
          <xdr:cNvPr id="2" name=""/>
          <xdr:cNvSpPr/>
        </xdr:nvSpPr>
        <xdr:spPr>
          <a:xfrm>
            <a:off x="2735640" y="273600"/>
            <a:ext cx="677880" cy="93600"/>
          </a:xfrm>
          <a:custGeom>
            <a:avLst/>
            <a:gdLst/>
            <a:ahLst/>
            <a:rect l="0" t="0" r="r" b="b"/>
            <a:pathLst>
              <a:path w="1883" h="260">
                <a:moveTo>
                  <a:pt x="61" y="145"/>
                </a:moveTo>
                <a:lnTo>
                  <a:pt x="61" y="140"/>
                </a:lnTo>
                <a:lnTo>
                  <a:pt x="45" y="139"/>
                </a:lnTo>
                <a:lnTo>
                  <a:pt x="35" y="104"/>
                </a:lnTo>
                <a:lnTo>
                  <a:pt x="28" y="111"/>
                </a:lnTo>
                <a:lnTo>
                  <a:pt x="24" y="134"/>
                </a:lnTo>
                <a:lnTo>
                  <a:pt x="0" y="137"/>
                </a:lnTo>
                <a:lnTo>
                  <a:pt x="0" y="145"/>
                </a:lnTo>
                <a:lnTo>
                  <a:pt x="19" y="159"/>
                </a:lnTo>
                <a:lnTo>
                  <a:pt x="16" y="182"/>
                </a:lnTo>
                <a:lnTo>
                  <a:pt x="24" y="185"/>
                </a:lnTo>
                <a:lnTo>
                  <a:pt x="37" y="165"/>
                </a:lnTo>
                <a:lnTo>
                  <a:pt x="49" y="173"/>
                </a:lnTo>
                <a:lnTo>
                  <a:pt x="61" y="179"/>
                </a:lnTo>
                <a:lnTo>
                  <a:pt x="49" y="156"/>
                </a:lnTo>
                <a:lnTo>
                  <a:pt x="61" y="145"/>
                </a:lnTo>
                <a:moveTo>
                  <a:pt x="73" y="162"/>
                </a:moveTo>
                <a:lnTo>
                  <a:pt x="68" y="156"/>
                </a:lnTo>
                <a:lnTo>
                  <a:pt x="68" y="154"/>
                </a:lnTo>
                <a:lnTo>
                  <a:pt x="64" y="154"/>
                </a:lnTo>
                <a:lnTo>
                  <a:pt x="61" y="159"/>
                </a:lnTo>
                <a:lnTo>
                  <a:pt x="56" y="159"/>
                </a:lnTo>
                <a:lnTo>
                  <a:pt x="59" y="160"/>
                </a:lnTo>
                <a:lnTo>
                  <a:pt x="61" y="165"/>
                </a:lnTo>
                <a:lnTo>
                  <a:pt x="61" y="167"/>
                </a:lnTo>
                <a:lnTo>
                  <a:pt x="64" y="171"/>
                </a:lnTo>
                <a:lnTo>
                  <a:pt x="68" y="171"/>
                </a:lnTo>
                <a:lnTo>
                  <a:pt x="73" y="168"/>
                </a:lnTo>
                <a:lnTo>
                  <a:pt x="73" y="162"/>
                </a:lnTo>
                <a:moveTo>
                  <a:pt x="136" y="139"/>
                </a:moveTo>
                <a:lnTo>
                  <a:pt x="134" y="131"/>
                </a:lnTo>
                <a:lnTo>
                  <a:pt x="132" y="126"/>
                </a:lnTo>
                <a:lnTo>
                  <a:pt x="126" y="122"/>
                </a:lnTo>
                <a:lnTo>
                  <a:pt x="126" y="113"/>
                </a:lnTo>
                <a:lnTo>
                  <a:pt x="126" y="104"/>
                </a:lnTo>
                <a:lnTo>
                  <a:pt x="120" y="88"/>
                </a:lnTo>
                <a:lnTo>
                  <a:pt x="113" y="84"/>
                </a:lnTo>
                <a:lnTo>
                  <a:pt x="101" y="73"/>
                </a:lnTo>
                <a:lnTo>
                  <a:pt x="96" y="84"/>
                </a:lnTo>
                <a:lnTo>
                  <a:pt x="92" y="85"/>
                </a:lnTo>
                <a:lnTo>
                  <a:pt x="89" y="90"/>
                </a:lnTo>
                <a:lnTo>
                  <a:pt x="83" y="94"/>
                </a:lnTo>
                <a:lnTo>
                  <a:pt x="85" y="102"/>
                </a:lnTo>
                <a:lnTo>
                  <a:pt x="87" y="106"/>
                </a:lnTo>
                <a:lnTo>
                  <a:pt x="95" y="113"/>
                </a:lnTo>
                <a:lnTo>
                  <a:pt x="99" y="117"/>
                </a:lnTo>
                <a:lnTo>
                  <a:pt x="104" y="123"/>
                </a:lnTo>
                <a:lnTo>
                  <a:pt x="110" y="122"/>
                </a:lnTo>
                <a:lnTo>
                  <a:pt x="114" y="128"/>
                </a:lnTo>
                <a:lnTo>
                  <a:pt x="120" y="132"/>
                </a:lnTo>
                <a:lnTo>
                  <a:pt x="122" y="137"/>
                </a:lnTo>
                <a:lnTo>
                  <a:pt x="126" y="139"/>
                </a:lnTo>
                <a:lnTo>
                  <a:pt x="134" y="140"/>
                </a:lnTo>
                <a:lnTo>
                  <a:pt x="136" y="139"/>
                </a:lnTo>
                <a:moveTo>
                  <a:pt x="194" y="76"/>
                </a:moveTo>
                <a:lnTo>
                  <a:pt x="193" y="71"/>
                </a:lnTo>
                <a:lnTo>
                  <a:pt x="190" y="68"/>
                </a:lnTo>
                <a:lnTo>
                  <a:pt x="188" y="65"/>
                </a:lnTo>
                <a:lnTo>
                  <a:pt x="185" y="65"/>
                </a:lnTo>
                <a:lnTo>
                  <a:pt x="181" y="65"/>
                </a:lnTo>
                <a:lnTo>
                  <a:pt x="176" y="67"/>
                </a:lnTo>
                <a:lnTo>
                  <a:pt x="174" y="79"/>
                </a:lnTo>
                <a:lnTo>
                  <a:pt x="172" y="88"/>
                </a:lnTo>
                <a:lnTo>
                  <a:pt x="169" y="94"/>
                </a:lnTo>
                <a:lnTo>
                  <a:pt x="174" y="94"/>
                </a:lnTo>
                <a:lnTo>
                  <a:pt x="181" y="90"/>
                </a:lnTo>
                <a:lnTo>
                  <a:pt x="185" y="85"/>
                </a:lnTo>
                <a:lnTo>
                  <a:pt x="190" y="79"/>
                </a:lnTo>
                <a:lnTo>
                  <a:pt x="194" y="76"/>
                </a:lnTo>
                <a:moveTo>
                  <a:pt x="233" y="43"/>
                </a:moveTo>
                <a:lnTo>
                  <a:pt x="214" y="32"/>
                </a:lnTo>
                <a:lnTo>
                  <a:pt x="224" y="5"/>
                </a:lnTo>
                <a:lnTo>
                  <a:pt x="212" y="0"/>
                </a:lnTo>
                <a:lnTo>
                  <a:pt x="197" y="23"/>
                </a:lnTo>
                <a:lnTo>
                  <a:pt x="172" y="8"/>
                </a:lnTo>
                <a:lnTo>
                  <a:pt x="164" y="17"/>
                </a:lnTo>
                <a:lnTo>
                  <a:pt x="181" y="36"/>
                </a:lnTo>
                <a:lnTo>
                  <a:pt x="164" y="56"/>
                </a:lnTo>
                <a:lnTo>
                  <a:pt x="164" y="65"/>
                </a:lnTo>
                <a:lnTo>
                  <a:pt x="190" y="58"/>
                </a:lnTo>
                <a:lnTo>
                  <a:pt x="204" y="82"/>
                </a:lnTo>
                <a:lnTo>
                  <a:pt x="212" y="79"/>
                </a:lnTo>
                <a:lnTo>
                  <a:pt x="214" y="54"/>
                </a:lnTo>
                <a:lnTo>
                  <a:pt x="233" y="49"/>
                </a:lnTo>
                <a:lnTo>
                  <a:pt x="233" y="43"/>
                </a:lnTo>
                <a:moveTo>
                  <a:pt x="237" y="177"/>
                </a:moveTo>
                <a:lnTo>
                  <a:pt x="233" y="173"/>
                </a:lnTo>
                <a:lnTo>
                  <a:pt x="216" y="182"/>
                </a:lnTo>
                <a:lnTo>
                  <a:pt x="206" y="184"/>
                </a:lnTo>
                <a:lnTo>
                  <a:pt x="204" y="177"/>
                </a:lnTo>
                <a:lnTo>
                  <a:pt x="206" y="171"/>
                </a:lnTo>
                <a:lnTo>
                  <a:pt x="212" y="167"/>
                </a:lnTo>
                <a:lnTo>
                  <a:pt x="214" y="165"/>
                </a:lnTo>
                <a:lnTo>
                  <a:pt x="212" y="160"/>
                </a:lnTo>
                <a:lnTo>
                  <a:pt x="209" y="162"/>
                </a:lnTo>
                <a:lnTo>
                  <a:pt x="204" y="167"/>
                </a:lnTo>
                <a:lnTo>
                  <a:pt x="202" y="171"/>
                </a:lnTo>
                <a:lnTo>
                  <a:pt x="200" y="177"/>
                </a:lnTo>
                <a:lnTo>
                  <a:pt x="193" y="185"/>
                </a:lnTo>
                <a:lnTo>
                  <a:pt x="185" y="193"/>
                </a:lnTo>
                <a:lnTo>
                  <a:pt x="178" y="199"/>
                </a:lnTo>
                <a:lnTo>
                  <a:pt x="174" y="203"/>
                </a:lnTo>
                <a:lnTo>
                  <a:pt x="178" y="209"/>
                </a:lnTo>
                <a:lnTo>
                  <a:pt x="181" y="205"/>
                </a:lnTo>
                <a:lnTo>
                  <a:pt x="200" y="194"/>
                </a:lnTo>
                <a:lnTo>
                  <a:pt x="206" y="190"/>
                </a:lnTo>
                <a:lnTo>
                  <a:pt x="218" y="188"/>
                </a:lnTo>
                <a:lnTo>
                  <a:pt x="225" y="185"/>
                </a:lnTo>
                <a:lnTo>
                  <a:pt x="233" y="182"/>
                </a:lnTo>
                <a:lnTo>
                  <a:pt x="237" y="177"/>
                </a:lnTo>
                <a:moveTo>
                  <a:pt x="244" y="171"/>
                </a:moveTo>
                <a:lnTo>
                  <a:pt x="240" y="162"/>
                </a:lnTo>
                <a:lnTo>
                  <a:pt x="234" y="154"/>
                </a:lnTo>
                <a:lnTo>
                  <a:pt x="225" y="149"/>
                </a:lnTo>
                <a:lnTo>
                  <a:pt x="230" y="151"/>
                </a:lnTo>
                <a:lnTo>
                  <a:pt x="233" y="159"/>
                </a:lnTo>
                <a:lnTo>
                  <a:pt x="230" y="159"/>
                </a:lnTo>
                <a:lnTo>
                  <a:pt x="216" y="168"/>
                </a:lnTo>
                <a:lnTo>
                  <a:pt x="209" y="173"/>
                </a:lnTo>
                <a:lnTo>
                  <a:pt x="214" y="179"/>
                </a:lnTo>
                <a:lnTo>
                  <a:pt x="218" y="176"/>
                </a:lnTo>
                <a:lnTo>
                  <a:pt x="234" y="165"/>
                </a:lnTo>
                <a:lnTo>
                  <a:pt x="237" y="162"/>
                </a:lnTo>
                <a:lnTo>
                  <a:pt x="240" y="167"/>
                </a:lnTo>
                <a:lnTo>
                  <a:pt x="244" y="171"/>
                </a:lnTo>
                <a:moveTo>
                  <a:pt x="301" y="205"/>
                </a:moveTo>
                <a:lnTo>
                  <a:pt x="274" y="220"/>
                </a:lnTo>
                <a:lnTo>
                  <a:pt x="261" y="194"/>
                </a:lnTo>
                <a:lnTo>
                  <a:pt x="256" y="194"/>
                </a:lnTo>
                <a:lnTo>
                  <a:pt x="258" y="220"/>
                </a:lnTo>
                <a:lnTo>
                  <a:pt x="233" y="226"/>
                </a:lnTo>
                <a:lnTo>
                  <a:pt x="234" y="234"/>
                </a:lnTo>
                <a:lnTo>
                  <a:pt x="258" y="240"/>
                </a:lnTo>
                <a:lnTo>
                  <a:pt x="256" y="260"/>
                </a:lnTo>
                <a:lnTo>
                  <a:pt x="264" y="258"/>
                </a:lnTo>
                <a:lnTo>
                  <a:pt x="273" y="249"/>
                </a:lnTo>
                <a:lnTo>
                  <a:pt x="286" y="258"/>
                </a:lnTo>
                <a:lnTo>
                  <a:pt x="294" y="254"/>
                </a:lnTo>
                <a:lnTo>
                  <a:pt x="286" y="232"/>
                </a:lnTo>
                <a:lnTo>
                  <a:pt x="301" y="214"/>
                </a:lnTo>
                <a:lnTo>
                  <a:pt x="301" y="205"/>
                </a:lnTo>
                <a:moveTo>
                  <a:pt x="1651" y="226"/>
                </a:moveTo>
                <a:lnTo>
                  <a:pt x="1624" y="220"/>
                </a:lnTo>
                <a:lnTo>
                  <a:pt x="1630" y="194"/>
                </a:lnTo>
                <a:lnTo>
                  <a:pt x="1622" y="194"/>
                </a:lnTo>
                <a:lnTo>
                  <a:pt x="1611" y="220"/>
                </a:lnTo>
                <a:lnTo>
                  <a:pt x="1582" y="205"/>
                </a:lnTo>
                <a:lnTo>
                  <a:pt x="1582" y="214"/>
                </a:lnTo>
                <a:lnTo>
                  <a:pt x="1599" y="232"/>
                </a:lnTo>
                <a:lnTo>
                  <a:pt x="1590" y="254"/>
                </a:lnTo>
                <a:lnTo>
                  <a:pt x="1596" y="258"/>
                </a:lnTo>
                <a:lnTo>
                  <a:pt x="1611" y="249"/>
                </a:lnTo>
                <a:lnTo>
                  <a:pt x="1622" y="258"/>
                </a:lnTo>
                <a:lnTo>
                  <a:pt x="1630" y="260"/>
                </a:lnTo>
                <a:lnTo>
                  <a:pt x="1624" y="240"/>
                </a:lnTo>
                <a:lnTo>
                  <a:pt x="1648" y="234"/>
                </a:lnTo>
                <a:lnTo>
                  <a:pt x="1651" y="226"/>
                </a:lnTo>
                <a:moveTo>
                  <a:pt x="1674" y="173"/>
                </a:moveTo>
                <a:lnTo>
                  <a:pt x="1670" y="168"/>
                </a:lnTo>
                <a:lnTo>
                  <a:pt x="1651" y="159"/>
                </a:lnTo>
                <a:lnTo>
                  <a:pt x="1655" y="151"/>
                </a:lnTo>
                <a:lnTo>
                  <a:pt x="1658" y="149"/>
                </a:lnTo>
                <a:lnTo>
                  <a:pt x="1648" y="154"/>
                </a:lnTo>
                <a:lnTo>
                  <a:pt x="1643" y="162"/>
                </a:lnTo>
                <a:lnTo>
                  <a:pt x="1639" y="171"/>
                </a:lnTo>
                <a:lnTo>
                  <a:pt x="1643" y="167"/>
                </a:lnTo>
                <a:lnTo>
                  <a:pt x="1646" y="162"/>
                </a:lnTo>
                <a:lnTo>
                  <a:pt x="1648" y="165"/>
                </a:lnTo>
                <a:lnTo>
                  <a:pt x="1664" y="176"/>
                </a:lnTo>
                <a:lnTo>
                  <a:pt x="1671" y="179"/>
                </a:lnTo>
                <a:lnTo>
                  <a:pt x="1674" y="173"/>
                </a:lnTo>
                <a:moveTo>
                  <a:pt x="1711" y="203"/>
                </a:moveTo>
                <a:lnTo>
                  <a:pt x="1707" y="199"/>
                </a:lnTo>
                <a:lnTo>
                  <a:pt x="1698" y="193"/>
                </a:lnTo>
                <a:lnTo>
                  <a:pt x="1691" y="185"/>
                </a:lnTo>
                <a:lnTo>
                  <a:pt x="1683" y="177"/>
                </a:lnTo>
                <a:lnTo>
                  <a:pt x="1683" y="171"/>
                </a:lnTo>
                <a:lnTo>
                  <a:pt x="1682" y="167"/>
                </a:lnTo>
                <a:lnTo>
                  <a:pt x="1676" y="162"/>
                </a:lnTo>
                <a:lnTo>
                  <a:pt x="1671" y="160"/>
                </a:lnTo>
                <a:lnTo>
                  <a:pt x="1670" y="165"/>
                </a:lnTo>
                <a:lnTo>
                  <a:pt x="1671" y="167"/>
                </a:lnTo>
                <a:lnTo>
                  <a:pt x="1676" y="171"/>
                </a:lnTo>
                <a:lnTo>
                  <a:pt x="1682" y="177"/>
                </a:lnTo>
                <a:lnTo>
                  <a:pt x="1676" y="184"/>
                </a:lnTo>
                <a:lnTo>
                  <a:pt x="1667" y="182"/>
                </a:lnTo>
                <a:lnTo>
                  <a:pt x="1655" y="176"/>
                </a:lnTo>
                <a:lnTo>
                  <a:pt x="1651" y="173"/>
                </a:lnTo>
                <a:lnTo>
                  <a:pt x="1646" y="177"/>
                </a:lnTo>
                <a:lnTo>
                  <a:pt x="1651" y="182"/>
                </a:lnTo>
                <a:lnTo>
                  <a:pt x="1658" y="185"/>
                </a:lnTo>
                <a:lnTo>
                  <a:pt x="1667" y="188"/>
                </a:lnTo>
                <a:lnTo>
                  <a:pt x="1676" y="190"/>
                </a:lnTo>
                <a:lnTo>
                  <a:pt x="1683" y="194"/>
                </a:lnTo>
                <a:lnTo>
                  <a:pt x="1692" y="201"/>
                </a:lnTo>
                <a:lnTo>
                  <a:pt x="1702" y="205"/>
                </a:lnTo>
                <a:lnTo>
                  <a:pt x="1707" y="209"/>
                </a:lnTo>
                <a:lnTo>
                  <a:pt x="1711" y="203"/>
                </a:lnTo>
                <a:moveTo>
                  <a:pt x="1714" y="94"/>
                </a:moveTo>
                <a:lnTo>
                  <a:pt x="1711" y="88"/>
                </a:lnTo>
                <a:lnTo>
                  <a:pt x="1707" y="67"/>
                </a:lnTo>
                <a:lnTo>
                  <a:pt x="1702" y="65"/>
                </a:lnTo>
                <a:lnTo>
                  <a:pt x="1700" y="65"/>
                </a:lnTo>
                <a:lnTo>
                  <a:pt x="1695" y="65"/>
                </a:lnTo>
                <a:lnTo>
                  <a:pt x="1692" y="68"/>
                </a:lnTo>
                <a:lnTo>
                  <a:pt x="1691" y="71"/>
                </a:lnTo>
                <a:lnTo>
                  <a:pt x="1688" y="76"/>
                </a:lnTo>
                <a:lnTo>
                  <a:pt x="1692" y="79"/>
                </a:lnTo>
                <a:lnTo>
                  <a:pt x="1698" y="85"/>
                </a:lnTo>
                <a:lnTo>
                  <a:pt x="1704" y="90"/>
                </a:lnTo>
                <a:lnTo>
                  <a:pt x="1710" y="94"/>
                </a:lnTo>
                <a:lnTo>
                  <a:pt x="1714" y="94"/>
                </a:lnTo>
                <a:moveTo>
                  <a:pt x="1722" y="17"/>
                </a:moveTo>
                <a:lnTo>
                  <a:pt x="1711" y="8"/>
                </a:lnTo>
                <a:lnTo>
                  <a:pt x="1688" y="23"/>
                </a:lnTo>
                <a:lnTo>
                  <a:pt x="1671" y="0"/>
                </a:lnTo>
                <a:lnTo>
                  <a:pt x="1662" y="5"/>
                </a:lnTo>
                <a:lnTo>
                  <a:pt x="1670" y="32"/>
                </a:lnTo>
                <a:lnTo>
                  <a:pt x="1651" y="43"/>
                </a:lnTo>
                <a:lnTo>
                  <a:pt x="1651" y="49"/>
                </a:lnTo>
                <a:lnTo>
                  <a:pt x="1670" y="54"/>
                </a:lnTo>
                <a:lnTo>
                  <a:pt x="1671" y="79"/>
                </a:lnTo>
                <a:lnTo>
                  <a:pt x="1682" y="82"/>
                </a:lnTo>
                <a:lnTo>
                  <a:pt x="1692" y="58"/>
                </a:lnTo>
                <a:lnTo>
                  <a:pt x="1722" y="65"/>
                </a:lnTo>
                <a:lnTo>
                  <a:pt x="1722" y="56"/>
                </a:lnTo>
                <a:lnTo>
                  <a:pt x="1702" y="36"/>
                </a:lnTo>
                <a:lnTo>
                  <a:pt x="1722" y="17"/>
                </a:lnTo>
                <a:moveTo>
                  <a:pt x="1800" y="94"/>
                </a:moveTo>
                <a:lnTo>
                  <a:pt x="1794" y="90"/>
                </a:lnTo>
                <a:lnTo>
                  <a:pt x="1791" y="85"/>
                </a:lnTo>
                <a:lnTo>
                  <a:pt x="1787" y="84"/>
                </a:lnTo>
                <a:lnTo>
                  <a:pt x="1782" y="73"/>
                </a:lnTo>
                <a:lnTo>
                  <a:pt x="1771" y="84"/>
                </a:lnTo>
                <a:lnTo>
                  <a:pt x="1766" y="88"/>
                </a:lnTo>
                <a:lnTo>
                  <a:pt x="1759" y="96"/>
                </a:lnTo>
                <a:lnTo>
                  <a:pt x="1756" y="104"/>
                </a:lnTo>
                <a:lnTo>
                  <a:pt x="1759" y="113"/>
                </a:lnTo>
                <a:lnTo>
                  <a:pt x="1756" y="122"/>
                </a:lnTo>
                <a:lnTo>
                  <a:pt x="1754" y="123"/>
                </a:lnTo>
                <a:lnTo>
                  <a:pt x="1750" y="131"/>
                </a:lnTo>
                <a:lnTo>
                  <a:pt x="1747" y="139"/>
                </a:lnTo>
                <a:lnTo>
                  <a:pt x="1751" y="140"/>
                </a:lnTo>
                <a:lnTo>
                  <a:pt x="1756" y="139"/>
                </a:lnTo>
                <a:lnTo>
                  <a:pt x="1762" y="137"/>
                </a:lnTo>
                <a:lnTo>
                  <a:pt x="1766" y="132"/>
                </a:lnTo>
                <a:lnTo>
                  <a:pt x="1768" y="128"/>
                </a:lnTo>
                <a:lnTo>
                  <a:pt x="1772" y="122"/>
                </a:lnTo>
                <a:lnTo>
                  <a:pt x="1780" y="123"/>
                </a:lnTo>
                <a:lnTo>
                  <a:pt x="1787" y="117"/>
                </a:lnTo>
                <a:lnTo>
                  <a:pt x="1790" y="113"/>
                </a:lnTo>
                <a:lnTo>
                  <a:pt x="1796" y="106"/>
                </a:lnTo>
                <a:lnTo>
                  <a:pt x="1799" y="102"/>
                </a:lnTo>
                <a:lnTo>
                  <a:pt x="1800" y="94"/>
                </a:lnTo>
                <a:moveTo>
                  <a:pt x="1827" y="159"/>
                </a:moveTo>
                <a:lnTo>
                  <a:pt x="1822" y="159"/>
                </a:lnTo>
                <a:lnTo>
                  <a:pt x="1820" y="154"/>
                </a:lnTo>
                <a:lnTo>
                  <a:pt x="1815" y="154"/>
                </a:lnTo>
                <a:lnTo>
                  <a:pt x="1812" y="156"/>
                </a:lnTo>
                <a:lnTo>
                  <a:pt x="1811" y="162"/>
                </a:lnTo>
                <a:lnTo>
                  <a:pt x="1812" y="168"/>
                </a:lnTo>
                <a:lnTo>
                  <a:pt x="1815" y="171"/>
                </a:lnTo>
                <a:lnTo>
                  <a:pt x="1820" y="171"/>
                </a:lnTo>
                <a:lnTo>
                  <a:pt x="1822" y="167"/>
                </a:lnTo>
                <a:lnTo>
                  <a:pt x="1824" y="165"/>
                </a:lnTo>
                <a:lnTo>
                  <a:pt x="1824" y="160"/>
                </a:lnTo>
                <a:lnTo>
                  <a:pt x="1827" y="159"/>
                </a:lnTo>
                <a:moveTo>
                  <a:pt x="1883" y="137"/>
                </a:moveTo>
                <a:lnTo>
                  <a:pt x="1860" y="134"/>
                </a:lnTo>
                <a:lnTo>
                  <a:pt x="1855" y="111"/>
                </a:lnTo>
                <a:lnTo>
                  <a:pt x="1848" y="104"/>
                </a:lnTo>
                <a:lnTo>
                  <a:pt x="1839" y="139"/>
                </a:lnTo>
                <a:lnTo>
                  <a:pt x="1822" y="140"/>
                </a:lnTo>
                <a:lnTo>
                  <a:pt x="1822" y="145"/>
                </a:lnTo>
                <a:lnTo>
                  <a:pt x="1836" y="156"/>
                </a:lnTo>
                <a:lnTo>
                  <a:pt x="1824" y="179"/>
                </a:lnTo>
                <a:lnTo>
                  <a:pt x="1834" y="173"/>
                </a:lnTo>
                <a:lnTo>
                  <a:pt x="1846" y="165"/>
                </a:lnTo>
                <a:lnTo>
                  <a:pt x="1862" y="185"/>
                </a:lnTo>
                <a:lnTo>
                  <a:pt x="1867" y="182"/>
                </a:lnTo>
                <a:lnTo>
                  <a:pt x="1864" y="159"/>
                </a:lnTo>
                <a:lnTo>
                  <a:pt x="1883" y="145"/>
                </a:lnTo>
                <a:lnTo>
                  <a:pt x="1883" y="137"/>
                </a:lnTo>
                <a:close/>
              </a:path>
            </a:pathLst>
          </a:custGeom>
          <a:solidFill>
            <a:srgbClr val="e6262a"/>
          </a:solidFill>
          <a:ln w="0">
            <a:noFill/>
          </a:ln>
        </xdr:spPr>
      </xdr:sp>
      <xdr:sp>
        <xdr:nvSpPr>
          <xdr:cNvPr id="3" name=""/>
          <xdr:cNvSpPr/>
        </xdr:nvSpPr>
        <xdr:spPr>
          <a:xfrm>
            <a:off x="2745720" y="286560"/>
            <a:ext cx="660240" cy="73800"/>
          </a:xfrm>
          <a:custGeom>
            <a:avLst/>
            <a:gdLst/>
            <a:ahLst/>
            <a:rect l="0" t="0" r="r" b="b"/>
            <a:pathLst>
              <a:path w="1834" h="205">
                <a:moveTo>
                  <a:pt x="15" y="115"/>
                </a:moveTo>
                <a:lnTo>
                  <a:pt x="15" y="112"/>
                </a:lnTo>
                <a:lnTo>
                  <a:pt x="15" y="110"/>
                </a:lnTo>
                <a:lnTo>
                  <a:pt x="10" y="110"/>
                </a:lnTo>
                <a:lnTo>
                  <a:pt x="6" y="112"/>
                </a:lnTo>
                <a:lnTo>
                  <a:pt x="3" y="112"/>
                </a:lnTo>
                <a:lnTo>
                  <a:pt x="0" y="116"/>
                </a:lnTo>
                <a:lnTo>
                  <a:pt x="0" y="121"/>
                </a:lnTo>
                <a:lnTo>
                  <a:pt x="6" y="121"/>
                </a:lnTo>
                <a:lnTo>
                  <a:pt x="7" y="118"/>
                </a:lnTo>
                <a:lnTo>
                  <a:pt x="12" y="116"/>
                </a:lnTo>
                <a:lnTo>
                  <a:pt x="15" y="115"/>
                </a:lnTo>
                <a:moveTo>
                  <a:pt x="96" y="78"/>
                </a:moveTo>
                <a:lnTo>
                  <a:pt x="95" y="69"/>
                </a:lnTo>
                <a:lnTo>
                  <a:pt x="77" y="51"/>
                </a:lnTo>
                <a:lnTo>
                  <a:pt x="75" y="47"/>
                </a:lnTo>
                <a:lnTo>
                  <a:pt x="71" y="51"/>
                </a:lnTo>
                <a:lnTo>
                  <a:pt x="75" y="56"/>
                </a:lnTo>
                <a:lnTo>
                  <a:pt x="85" y="67"/>
                </a:lnTo>
                <a:lnTo>
                  <a:pt x="87" y="69"/>
                </a:lnTo>
                <a:lnTo>
                  <a:pt x="85" y="73"/>
                </a:lnTo>
                <a:lnTo>
                  <a:pt x="80" y="71"/>
                </a:lnTo>
                <a:lnTo>
                  <a:pt x="71" y="61"/>
                </a:lnTo>
                <a:lnTo>
                  <a:pt x="65" y="58"/>
                </a:lnTo>
                <a:lnTo>
                  <a:pt x="61" y="62"/>
                </a:lnTo>
                <a:lnTo>
                  <a:pt x="65" y="65"/>
                </a:lnTo>
                <a:lnTo>
                  <a:pt x="80" y="78"/>
                </a:lnTo>
                <a:lnTo>
                  <a:pt x="89" y="82"/>
                </a:lnTo>
                <a:lnTo>
                  <a:pt x="96" y="78"/>
                </a:lnTo>
                <a:moveTo>
                  <a:pt x="176" y="5"/>
                </a:moveTo>
                <a:lnTo>
                  <a:pt x="175" y="0"/>
                </a:lnTo>
                <a:lnTo>
                  <a:pt x="172" y="0"/>
                </a:lnTo>
                <a:lnTo>
                  <a:pt x="167" y="0"/>
                </a:lnTo>
                <a:lnTo>
                  <a:pt x="164" y="5"/>
                </a:lnTo>
                <a:lnTo>
                  <a:pt x="164" y="11"/>
                </a:lnTo>
                <a:lnTo>
                  <a:pt x="167" y="14"/>
                </a:lnTo>
                <a:lnTo>
                  <a:pt x="175" y="14"/>
                </a:lnTo>
                <a:lnTo>
                  <a:pt x="176" y="11"/>
                </a:lnTo>
                <a:lnTo>
                  <a:pt x="176" y="5"/>
                </a:lnTo>
                <a:moveTo>
                  <a:pt x="247" y="190"/>
                </a:moveTo>
                <a:lnTo>
                  <a:pt x="244" y="188"/>
                </a:lnTo>
                <a:lnTo>
                  <a:pt x="240" y="188"/>
                </a:lnTo>
                <a:lnTo>
                  <a:pt x="235" y="192"/>
                </a:lnTo>
                <a:lnTo>
                  <a:pt x="235" y="200"/>
                </a:lnTo>
                <a:lnTo>
                  <a:pt x="240" y="205"/>
                </a:lnTo>
                <a:lnTo>
                  <a:pt x="244" y="205"/>
                </a:lnTo>
                <a:lnTo>
                  <a:pt x="247" y="205"/>
                </a:lnTo>
                <a:lnTo>
                  <a:pt x="247" y="203"/>
                </a:lnTo>
                <a:lnTo>
                  <a:pt x="244" y="203"/>
                </a:lnTo>
                <a:lnTo>
                  <a:pt x="244" y="200"/>
                </a:lnTo>
                <a:lnTo>
                  <a:pt x="244" y="194"/>
                </a:lnTo>
                <a:lnTo>
                  <a:pt x="244" y="192"/>
                </a:lnTo>
                <a:lnTo>
                  <a:pt x="247" y="190"/>
                </a:lnTo>
                <a:moveTo>
                  <a:pt x="1597" y="192"/>
                </a:moveTo>
                <a:lnTo>
                  <a:pt x="1594" y="188"/>
                </a:lnTo>
                <a:lnTo>
                  <a:pt x="1590" y="188"/>
                </a:lnTo>
                <a:lnTo>
                  <a:pt x="1587" y="188"/>
                </a:lnTo>
                <a:lnTo>
                  <a:pt x="1587" y="190"/>
                </a:lnTo>
                <a:lnTo>
                  <a:pt x="1585" y="190"/>
                </a:lnTo>
                <a:lnTo>
                  <a:pt x="1587" y="192"/>
                </a:lnTo>
                <a:lnTo>
                  <a:pt x="1590" y="194"/>
                </a:lnTo>
                <a:lnTo>
                  <a:pt x="1590" y="200"/>
                </a:lnTo>
                <a:lnTo>
                  <a:pt x="1587" y="203"/>
                </a:lnTo>
                <a:lnTo>
                  <a:pt x="1585" y="203"/>
                </a:lnTo>
                <a:lnTo>
                  <a:pt x="1587" y="205"/>
                </a:lnTo>
                <a:lnTo>
                  <a:pt x="1594" y="205"/>
                </a:lnTo>
                <a:lnTo>
                  <a:pt x="1597" y="200"/>
                </a:lnTo>
                <a:lnTo>
                  <a:pt x="1597" y="192"/>
                </a:lnTo>
                <a:moveTo>
                  <a:pt x="1667" y="5"/>
                </a:moveTo>
                <a:lnTo>
                  <a:pt x="1665" y="0"/>
                </a:lnTo>
                <a:lnTo>
                  <a:pt x="1662" y="0"/>
                </a:lnTo>
                <a:lnTo>
                  <a:pt x="1658" y="0"/>
                </a:lnTo>
                <a:lnTo>
                  <a:pt x="1655" y="5"/>
                </a:lnTo>
                <a:lnTo>
                  <a:pt x="1655" y="11"/>
                </a:lnTo>
                <a:lnTo>
                  <a:pt x="1658" y="14"/>
                </a:lnTo>
                <a:lnTo>
                  <a:pt x="1665" y="14"/>
                </a:lnTo>
                <a:lnTo>
                  <a:pt x="1667" y="11"/>
                </a:lnTo>
                <a:lnTo>
                  <a:pt x="1667" y="5"/>
                </a:lnTo>
                <a:moveTo>
                  <a:pt x="1771" y="62"/>
                </a:moveTo>
                <a:lnTo>
                  <a:pt x="1766" y="58"/>
                </a:lnTo>
                <a:lnTo>
                  <a:pt x="1763" y="61"/>
                </a:lnTo>
                <a:lnTo>
                  <a:pt x="1747" y="73"/>
                </a:lnTo>
                <a:lnTo>
                  <a:pt x="1745" y="69"/>
                </a:lnTo>
                <a:lnTo>
                  <a:pt x="1747" y="67"/>
                </a:lnTo>
                <a:lnTo>
                  <a:pt x="1759" y="56"/>
                </a:lnTo>
                <a:lnTo>
                  <a:pt x="1762" y="51"/>
                </a:lnTo>
                <a:lnTo>
                  <a:pt x="1759" y="47"/>
                </a:lnTo>
                <a:lnTo>
                  <a:pt x="1754" y="51"/>
                </a:lnTo>
                <a:lnTo>
                  <a:pt x="1741" y="69"/>
                </a:lnTo>
                <a:lnTo>
                  <a:pt x="1735" y="78"/>
                </a:lnTo>
                <a:lnTo>
                  <a:pt x="1742" y="82"/>
                </a:lnTo>
                <a:lnTo>
                  <a:pt x="1751" y="78"/>
                </a:lnTo>
                <a:lnTo>
                  <a:pt x="1766" y="65"/>
                </a:lnTo>
                <a:lnTo>
                  <a:pt x="1771" y="62"/>
                </a:lnTo>
                <a:moveTo>
                  <a:pt x="1834" y="116"/>
                </a:moveTo>
                <a:lnTo>
                  <a:pt x="1831" y="112"/>
                </a:lnTo>
                <a:lnTo>
                  <a:pt x="1827" y="112"/>
                </a:lnTo>
                <a:lnTo>
                  <a:pt x="1822" y="110"/>
                </a:lnTo>
                <a:lnTo>
                  <a:pt x="1821" y="110"/>
                </a:lnTo>
                <a:lnTo>
                  <a:pt x="1821" y="112"/>
                </a:lnTo>
                <a:lnTo>
                  <a:pt x="1818" y="115"/>
                </a:lnTo>
                <a:lnTo>
                  <a:pt x="1821" y="116"/>
                </a:lnTo>
                <a:lnTo>
                  <a:pt x="1825" y="118"/>
                </a:lnTo>
                <a:lnTo>
                  <a:pt x="1827" y="121"/>
                </a:lnTo>
                <a:lnTo>
                  <a:pt x="1831" y="121"/>
                </a:lnTo>
                <a:lnTo>
                  <a:pt x="1831" y="116"/>
                </a:lnTo>
                <a:lnTo>
                  <a:pt x="1834" y="116"/>
                </a:lnTo>
                <a:close/>
              </a:path>
            </a:pathLst>
          </a:custGeom>
          <a:solidFill>
            <a:srgbClr val="211d1e"/>
          </a:solidFill>
          <a:ln w="0">
            <a:noFill/>
          </a:ln>
        </xdr:spPr>
      </xdr:sp>
      <xdr:sp>
        <xdr:nvSpPr>
          <xdr:cNvPr id="4" name=""/>
          <xdr:cNvSpPr/>
        </xdr:nvSpPr>
        <xdr:spPr>
          <a:xfrm>
            <a:off x="2739240" y="306360"/>
            <a:ext cx="672480" cy="590040"/>
          </a:xfrm>
          <a:custGeom>
            <a:avLst/>
            <a:gdLst/>
            <a:ahLst/>
            <a:rect l="0" t="0" r="r" b="b"/>
            <a:pathLst>
              <a:path w="1868" h="1639">
                <a:moveTo>
                  <a:pt x="82" y="439"/>
                </a:moveTo>
                <a:lnTo>
                  <a:pt x="82" y="442"/>
                </a:lnTo>
                <a:lnTo>
                  <a:pt x="82" y="439"/>
                </a:lnTo>
                <a:moveTo>
                  <a:pt x="86" y="163"/>
                </a:moveTo>
                <a:lnTo>
                  <a:pt x="70" y="161"/>
                </a:lnTo>
                <a:lnTo>
                  <a:pt x="52" y="127"/>
                </a:lnTo>
                <a:lnTo>
                  <a:pt x="45" y="132"/>
                </a:lnTo>
                <a:lnTo>
                  <a:pt x="37" y="135"/>
                </a:lnTo>
                <a:lnTo>
                  <a:pt x="54" y="149"/>
                </a:lnTo>
                <a:lnTo>
                  <a:pt x="54" y="150"/>
                </a:lnTo>
                <a:lnTo>
                  <a:pt x="52" y="155"/>
                </a:lnTo>
                <a:lnTo>
                  <a:pt x="28" y="157"/>
                </a:lnTo>
                <a:lnTo>
                  <a:pt x="46" y="161"/>
                </a:lnTo>
                <a:lnTo>
                  <a:pt x="58" y="166"/>
                </a:lnTo>
                <a:lnTo>
                  <a:pt x="54" y="152"/>
                </a:lnTo>
                <a:lnTo>
                  <a:pt x="84" y="172"/>
                </a:lnTo>
                <a:lnTo>
                  <a:pt x="86" y="169"/>
                </a:lnTo>
                <a:lnTo>
                  <a:pt x="86" y="166"/>
                </a:lnTo>
                <a:lnTo>
                  <a:pt x="86" y="163"/>
                </a:lnTo>
                <a:moveTo>
                  <a:pt x="95" y="632"/>
                </a:moveTo>
                <a:lnTo>
                  <a:pt x="94" y="631"/>
                </a:lnTo>
                <a:lnTo>
                  <a:pt x="94" y="635"/>
                </a:lnTo>
                <a:lnTo>
                  <a:pt x="95" y="632"/>
                </a:lnTo>
                <a:moveTo>
                  <a:pt x="95" y="96"/>
                </a:moveTo>
                <a:lnTo>
                  <a:pt x="94" y="95"/>
                </a:lnTo>
                <a:lnTo>
                  <a:pt x="86" y="86"/>
                </a:lnTo>
                <a:lnTo>
                  <a:pt x="84" y="77"/>
                </a:lnTo>
                <a:lnTo>
                  <a:pt x="80" y="62"/>
                </a:lnTo>
                <a:lnTo>
                  <a:pt x="74" y="68"/>
                </a:lnTo>
                <a:lnTo>
                  <a:pt x="80" y="86"/>
                </a:lnTo>
                <a:lnTo>
                  <a:pt x="74" y="88"/>
                </a:lnTo>
                <a:lnTo>
                  <a:pt x="70" y="77"/>
                </a:lnTo>
                <a:lnTo>
                  <a:pt x="65" y="84"/>
                </a:lnTo>
                <a:lnTo>
                  <a:pt x="61" y="88"/>
                </a:lnTo>
                <a:lnTo>
                  <a:pt x="68" y="95"/>
                </a:lnTo>
                <a:lnTo>
                  <a:pt x="73" y="99"/>
                </a:lnTo>
                <a:lnTo>
                  <a:pt x="52" y="96"/>
                </a:lnTo>
                <a:lnTo>
                  <a:pt x="54" y="105"/>
                </a:lnTo>
                <a:lnTo>
                  <a:pt x="68" y="103"/>
                </a:lnTo>
                <a:lnTo>
                  <a:pt x="77" y="103"/>
                </a:lnTo>
                <a:lnTo>
                  <a:pt x="86" y="107"/>
                </a:lnTo>
                <a:lnTo>
                  <a:pt x="94" y="113"/>
                </a:lnTo>
                <a:lnTo>
                  <a:pt x="92" y="107"/>
                </a:lnTo>
                <a:lnTo>
                  <a:pt x="94" y="103"/>
                </a:lnTo>
                <a:lnTo>
                  <a:pt x="95" y="96"/>
                </a:lnTo>
                <a:moveTo>
                  <a:pt x="98" y="598"/>
                </a:moveTo>
                <a:lnTo>
                  <a:pt x="95" y="586"/>
                </a:lnTo>
                <a:lnTo>
                  <a:pt x="89" y="586"/>
                </a:lnTo>
                <a:lnTo>
                  <a:pt x="82" y="581"/>
                </a:lnTo>
                <a:lnTo>
                  <a:pt x="70" y="569"/>
                </a:lnTo>
                <a:lnTo>
                  <a:pt x="73" y="558"/>
                </a:lnTo>
                <a:lnTo>
                  <a:pt x="77" y="564"/>
                </a:lnTo>
                <a:lnTo>
                  <a:pt x="82" y="573"/>
                </a:lnTo>
                <a:lnTo>
                  <a:pt x="89" y="577"/>
                </a:lnTo>
                <a:lnTo>
                  <a:pt x="95" y="575"/>
                </a:lnTo>
                <a:lnTo>
                  <a:pt x="95" y="558"/>
                </a:lnTo>
                <a:lnTo>
                  <a:pt x="94" y="544"/>
                </a:lnTo>
                <a:lnTo>
                  <a:pt x="92" y="525"/>
                </a:lnTo>
                <a:lnTo>
                  <a:pt x="84" y="510"/>
                </a:lnTo>
                <a:lnTo>
                  <a:pt x="74" y="496"/>
                </a:lnTo>
                <a:lnTo>
                  <a:pt x="68" y="488"/>
                </a:lnTo>
                <a:lnTo>
                  <a:pt x="70" y="482"/>
                </a:lnTo>
                <a:lnTo>
                  <a:pt x="73" y="487"/>
                </a:lnTo>
                <a:lnTo>
                  <a:pt x="80" y="491"/>
                </a:lnTo>
                <a:lnTo>
                  <a:pt x="86" y="502"/>
                </a:lnTo>
                <a:lnTo>
                  <a:pt x="94" y="510"/>
                </a:lnTo>
                <a:lnTo>
                  <a:pt x="94" y="482"/>
                </a:lnTo>
                <a:lnTo>
                  <a:pt x="95" y="465"/>
                </a:lnTo>
                <a:lnTo>
                  <a:pt x="95" y="456"/>
                </a:lnTo>
                <a:lnTo>
                  <a:pt x="89" y="454"/>
                </a:lnTo>
                <a:lnTo>
                  <a:pt x="86" y="450"/>
                </a:lnTo>
                <a:lnTo>
                  <a:pt x="82" y="442"/>
                </a:lnTo>
                <a:lnTo>
                  <a:pt x="77" y="450"/>
                </a:lnTo>
                <a:lnTo>
                  <a:pt x="68" y="459"/>
                </a:lnTo>
                <a:lnTo>
                  <a:pt x="68" y="477"/>
                </a:lnTo>
                <a:lnTo>
                  <a:pt x="68" y="485"/>
                </a:lnTo>
                <a:lnTo>
                  <a:pt x="64" y="505"/>
                </a:lnTo>
                <a:lnTo>
                  <a:pt x="58" y="524"/>
                </a:lnTo>
                <a:lnTo>
                  <a:pt x="61" y="541"/>
                </a:lnTo>
                <a:lnTo>
                  <a:pt x="64" y="549"/>
                </a:lnTo>
                <a:lnTo>
                  <a:pt x="28" y="533"/>
                </a:lnTo>
                <a:lnTo>
                  <a:pt x="33" y="525"/>
                </a:lnTo>
                <a:lnTo>
                  <a:pt x="37" y="527"/>
                </a:lnTo>
                <a:lnTo>
                  <a:pt x="46" y="533"/>
                </a:lnTo>
                <a:lnTo>
                  <a:pt x="52" y="538"/>
                </a:lnTo>
                <a:lnTo>
                  <a:pt x="45" y="525"/>
                </a:lnTo>
                <a:lnTo>
                  <a:pt x="42" y="519"/>
                </a:lnTo>
                <a:lnTo>
                  <a:pt x="33" y="497"/>
                </a:lnTo>
                <a:lnTo>
                  <a:pt x="25" y="491"/>
                </a:lnTo>
                <a:lnTo>
                  <a:pt x="2" y="467"/>
                </a:lnTo>
                <a:lnTo>
                  <a:pt x="30" y="488"/>
                </a:lnTo>
                <a:lnTo>
                  <a:pt x="33" y="482"/>
                </a:lnTo>
                <a:lnTo>
                  <a:pt x="34" y="469"/>
                </a:lnTo>
                <a:lnTo>
                  <a:pt x="33" y="467"/>
                </a:lnTo>
                <a:lnTo>
                  <a:pt x="30" y="465"/>
                </a:lnTo>
                <a:lnTo>
                  <a:pt x="21" y="463"/>
                </a:lnTo>
                <a:lnTo>
                  <a:pt x="16" y="459"/>
                </a:lnTo>
                <a:lnTo>
                  <a:pt x="6" y="454"/>
                </a:lnTo>
                <a:lnTo>
                  <a:pt x="6" y="452"/>
                </a:lnTo>
                <a:lnTo>
                  <a:pt x="16" y="454"/>
                </a:lnTo>
                <a:lnTo>
                  <a:pt x="21" y="454"/>
                </a:lnTo>
                <a:lnTo>
                  <a:pt x="21" y="452"/>
                </a:lnTo>
                <a:lnTo>
                  <a:pt x="18" y="443"/>
                </a:lnTo>
                <a:lnTo>
                  <a:pt x="16" y="434"/>
                </a:lnTo>
                <a:lnTo>
                  <a:pt x="16" y="426"/>
                </a:lnTo>
                <a:lnTo>
                  <a:pt x="14" y="422"/>
                </a:lnTo>
                <a:lnTo>
                  <a:pt x="21" y="420"/>
                </a:lnTo>
                <a:lnTo>
                  <a:pt x="21" y="431"/>
                </a:lnTo>
                <a:lnTo>
                  <a:pt x="24" y="434"/>
                </a:lnTo>
                <a:lnTo>
                  <a:pt x="24" y="439"/>
                </a:lnTo>
                <a:lnTo>
                  <a:pt x="25" y="443"/>
                </a:lnTo>
                <a:lnTo>
                  <a:pt x="25" y="454"/>
                </a:lnTo>
                <a:lnTo>
                  <a:pt x="33" y="452"/>
                </a:lnTo>
                <a:lnTo>
                  <a:pt x="33" y="445"/>
                </a:lnTo>
                <a:lnTo>
                  <a:pt x="33" y="428"/>
                </a:lnTo>
                <a:lnTo>
                  <a:pt x="37" y="426"/>
                </a:lnTo>
                <a:lnTo>
                  <a:pt x="37" y="439"/>
                </a:lnTo>
                <a:lnTo>
                  <a:pt x="37" y="454"/>
                </a:lnTo>
                <a:lnTo>
                  <a:pt x="28" y="460"/>
                </a:lnTo>
                <a:lnTo>
                  <a:pt x="30" y="465"/>
                </a:lnTo>
                <a:lnTo>
                  <a:pt x="34" y="467"/>
                </a:lnTo>
                <a:lnTo>
                  <a:pt x="34" y="469"/>
                </a:lnTo>
                <a:lnTo>
                  <a:pt x="37" y="476"/>
                </a:lnTo>
                <a:lnTo>
                  <a:pt x="46" y="471"/>
                </a:lnTo>
                <a:lnTo>
                  <a:pt x="52" y="476"/>
                </a:lnTo>
                <a:lnTo>
                  <a:pt x="45" y="482"/>
                </a:lnTo>
                <a:lnTo>
                  <a:pt x="37" y="487"/>
                </a:lnTo>
                <a:lnTo>
                  <a:pt x="34" y="493"/>
                </a:lnTo>
                <a:lnTo>
                  <a:pt x="45" y="513"/>
                </a:lnTo>
                <a:lnTo>
                  <a:pt x="52" y="524"/>
                </a:lnTo>
                <a:lnTo>
                  <a:pt x="56" y="519"/>
                </a:lnTo>
                <a:lnTo>
                  <a:pt x="58" y="505"/>
                </a:lnTo>
                <a:lnTo>
                  <a:pt x="56" y="499"/>
                </a:lnTo>
                <a:lnTo>
                  <a:pt x="61" y="491"/>
                </a:lnTo>
                <a:lnTo>
                  <a:pt x="64" y="485"/>
                </a:lnTo>
                <a:lnTo>
                  <a:pt x="64" y="471"/>
                </a:lnTo>
                <a:lnTo>
                  <a:pt x="65" y="465"/>
                </a:lnTo>
                <a:lnTo>
                  <a:pt x="68" y="454"/>
                </a:lnTo>
                <a:lnTo>
                  <a:pt x="54" y="426"/>
                </a:lnTo>
                <a:lnTo>
                  <a:pt x="52" y="420"/>
                </a:lnTo>
                <a:lnTo>
                  <a:pt x="49" y="415"/>
                </a:lnTo>
                <a:lnTo>
                  <a:pt x="46" y="414"/>
                </a:lnTo>
                <a:lnTo>
                  <a:pt x="28" y="415"/>
                </a:lnTo>
                <a:lnTo>
                  <a:pt x="9" y="406"/>
                </a:lnTo>
                <a:lnTo>
                  <a:pt x="0" y="443"/>
                </a:lnTo>
                <a:lnTo>
                  <a:pt x="0" y="467"/>
                </a:lnTo>
                <a:lnTo>
                  <a:pt x="0" y="474"/>
                </a:lnTo>
                <a:lnTo>
                  <a:pt x="6" y="493"/>
                </a:lnTo>
                <a:lnTo>
                  <a:pt x="14" y="510"/>
                </a:lnTo>
                <a:lnTo>
                  <a:pt x="16" y="541"/>
                </a:lnTo>
                <a:lnTo>
                  <a:pt x="25" y="562"/>
                </a:lnTo>
                <a:lnTo>
                  <a:pt x="40" y="579"/>
                </a:lnTo>
                <a:lnTo>
                  <a:pt x="64" y="592"/>
                </a:lnTo>
                <a:lnTo>
                  <a:pt x="64" y="570"/>
                </a:lnTo>
                <a:lnTo>
                  <a:pt x="65" y="553"/>
                </a:lnTo>
                <a:lnTo>
                  <a:pt x="70" y="564"/>
                </a:lnTo>
                <a:lnTo>
                  <a:pt x="74" y="579"/>
                </a:lnTo>
                <a:lnTo>
                  <a:pt x="58" y="603"/>
                </a:lnTo>
                <a:lnTo>
                  <a:pt x="92" y="624"/>
                </a:lnTo>
                <a:lnTo>
                  <a:pt x="95" y="614"/>
                </a:lnTo>
                <a:lnTo>
                  <a:pt x="98" y="598"/>
                </a:lnTo>
                <a:moveTo>
                  <a:pt x="103" y="377"/>
                </a:moveTo>
                <a:lnTo>
                  <a:pt x="103" y="361"/>
                </a:lnTo>
                <a:lnTo>
                  <a:pt x="103" y="350"/>
                </a:lnTo>
                <a:lnTo>
                  <a:pt x="101" y="342"/>
                </a:lnTo>
                <a:lnTo>
                  <a:pt x="101" y="332"/>
                </a:lnTo>
                <a:lnTo>
                  <a:pt x="94" y="321"/>
                </a:lnTo>
                <a:lnTo>
                  <a:pt x="86" y="304"/>
                </a:lnTo>
                <a:lnTo>
                  <a:pt x="82" y="299"/>
                </a:lnTo>
                <a:lnTo>
                  <a:pt x="64" y="329"/>
                </a:lnTo>
                <a:lnTo>
                  <a:pt x="64" y="347"/>
                </a:lnTo>
                <a:lnTo>
                  <a:pt x="70" y="364"/>
                </a:lnTo>
                <a:lnTo>
                  <a:pt x="70" y="366"/>
                </a:lnTo>
                <a:lnTo>
                  <a:pt x="58" y="347"/>
                </a:lnTo>
                <a:lnTo>
                  <a:pt x="45" y="336"/>
                </a:lnTo>
                <a:lnTo>
                  <a:pt x="40" y="332"/>
                </a:lnTo>
                <a:lnTo>
                  <a:pt x="40" y="327"/>
                </a:lnTo>
                <a:lnTo>
                  <a:pt x="45" y="329"/>
                </a:lnTo>
                <a:lnTo>
                  <a:pt x="49" y="332"/>
                </a:lnTo>
                <a:lnTo>
                  <a:pt x="56" y="338"/>
                </a:lnTo>
                <a:lnTo>
                  <a:pt x="52" y="310"/>
                </a:lnTo>
                <a:lnTo>
                  <a:pt x="42" y="296"/>
                </a:lnTo>
                <a:lnTo>
                  <a:pt x="30" y="290"/>
                </a:lnTo>
                <a:lnTo>
                  <a:pt x="24" y="284"/>
                </a:lnTo>
                <a:lnTo>
                  <a:pt x="25" y="282"/>
                </a:lnTo>
                <a:lnTo>
                  <a:pt x="33" y="282"/>
                </a:lnTo>
                <a:lnTo>
                  <a:pt x="37" y="287"/>
                </a:lnTo>
                <a:lnTo>
                  <a:pt x="40" y="288"/>
                </a:lnTo>
                <a:lnTo>
                  <a:pt x="40" y="273"/>
                </a:lnTo>
                <a:lnTo>
                  <a:pt x="40" y="262"/>
                </a:lnTo>
                <a:lnTo>
                  <a:pt x="28" y="260"/>
                </a:lnTo>
                <a:lnTo>
                  <a:pt x="24" y="256"/>
                </a:lnTo>
                <a:lnTo>
                  <a:pt x="18" y="250"/>
                </a:lnTo>
                <a:lnTo>
                  <a:pt x="24" y="245"/>
                </a:lnTo>
                <a:lnTo>
                  <a:pt x="25" y="250"/>
                </a:lnTo>
                <a:lnTo>
                  <a:pt x="25" y="251"/>
                </a:lnTo>
                <a:lnTo>
                  <a:pt x="30" y="254"/>
                </a:lnTo>
                <a:lnTo>
                  <a:pt x="37" y="256"/>
                </a:lnTo>
                <a:lnTo>
                  <a:pt x="34" y="248"/>
                </a:lnTo>
                <a:lnTo>
                  <a:pt x="33" y="245"/>
                </a:lnTo>
                <a:lnTo>
                  <a:pt x="28" y="237"/>
                </a:lnTo>
                <a:lnTo>
                  <a:pt x="28" y="230"/>
                </a:lnTo>
                <a:lnTo>
                  <a:pt x="28" y="222"/>
                </a:lnTo>
                <a:lnTo>
                  <a:pt x="34" y="219"/>
                </a:lnTo>
                <a:lnTo>
                  <a:pt x="34" y="226"/>
                </a:lnTo>
                <a:lnTo>
                  <a:pt x="33" y="241"/>
                </a:lnTo>
                <a:lnTo>
                  <a:pt x="37" y="243"/>
                </a:lnTo>
                <a:lnTo>
                  <a:pt x="45" y="237"/>
                </a:lnTo>
                <a:lnTo>
                  <a:pt x="46" y="232"/>
                </a:lnTo>
                <a:lnTo>
                  <a:pt x="46" y="234"/>
                </a:lnTo>
                <a:lnTo>
                  <a:pt x="46" y="243"/>
                </a:lnTo>
                <a:lnTo>
                  <a:pt x="45" y="251"/>
                </a:lnTo>
                <a:lnTo>
                  <a:pt x="42" y="256"/>
                </a:lnTo>
                <a:lnTo>
                  <a:pt x="45" y="260"/>
                </a:lnTo>
                <a:lnTo>
                  <a:pt x="45" y="268"/>
                </a:lnTo>
                <a:lnTo>
                  <a:pt x="46" y="273"/>
                </a:lnTo>
                <a:lnTo>
                  <a:pt x="58" y="273"/>
                </a:lnTo>
                <a:lnTo>
                  <a:pt x="61" y="273"/>
                </a:lnTo>
                <a:lnTo>
                  <a:pt x="52" y="287"/>
                </a:lnTo>
                <a:lnTo>
                  <a:pt x="46" y="287"/>
                </a:lnTo>
                <a:lnTo>
                  <a:pt x="46" y="290"/>
                </a:lnTo>
                <a:lnTo>
                  <a:pt x="49" y="296"/>
                </a:lnTo>
                <a:lnTo>
                  <a:pt x="54" y="305"/>
                </a:lnTo>
                <a:lnTo>
                  <a:pt x="58" y="305"/>
                </a:lnTo>
                <a:lnTo>
                  <a:pt x="58" y="301"/>
                </a:lnTo>
                <a:lnTo>
                  <a:pt x="58" y="296"/>
                </a:lnTo>
                <a:lnTo>
                  <a:pt x="61" y="288"/>
                </a:lnTo>
                <a:lnTo>
                  <a:pt x="64" y="288"/>
                </a:lnTo>
                <a:lnTo>
                  <a:pt x="64" y="296"/>
                </a:lnTo>
                <a:lnTo>
                  <a:pt x="65" y="301"/>
                </a:lnTo>
                <a:lnTo>
                  <a:pt x="65" y="305"/>
                </a:lnTo>
                <a:lnTo>
                  <a:pt x="65" y="310"/>
                </a:lnTo>
                <a:lnTo>
                  <a:pt x="68" y="304"/>
                </a:lnTo>
                <a:lnTo>
                  <a:pt x="74" y="295"/>
                </a:lnTo>
                <a:lnTo>
                  <a:pt x="77" y="288"/>
                </a:lnTo>
                <a:lnTo>
                  <a:pt x="74" y="267"/>
                </a:lnTo>
                <a:lnTo>
                  <a:pt x="65" y="248"/>
                </a:lnTo>
                <a:lnTo>
                  <a:pt x="49" y="228"/>
                </a:lnTo>
                <a:lnTo>
                  <a:pt x="28" y="208"/>
                </a:lnTo>
                <a:lnTo>
                  <a:pt x="14" y="248"/>
                </a:lnTo>
                <a:lnTo>
                  <a:pt x="12" y="273"/>
                </a:lnTo>
                <a:lnTo>
                  <a:pt x="18" y="293"/>
                </a:lnTo>
                <a:lnTo>
                  <a:pt x="18" y="304"/>
                </a:lnTo>
                <a:lnTo>
                  <a:pt x="18" y="333"/>
                </a:lnTo>
                <a:lnTo>
                  <a:pt x="21" y="353"/>
                </a:lnTo>
                <a:lnTo>
                  <a:pt x="33" y="375"/>
                </a:lnTo>
                <a:lnTo>
                  <a:pt x="64" y="405"/>
                </a:lnTo>
                <a:lnTo>
                  <a:pt x="70" y="366"/>
                </a:lnTo>
                <a:lnTo>
                  <a:pt x="73" y="386"/>
                </a:lnTo>
                <a:lnTo>
                  <a:pt x="70" y="405"/>
                </a:lnTo>
                <a:lnTo>
                  <a:pt x="68" y="420"/>
                </a:lnTo>
                <a:lnTo>
                  <a:pt x="80" y="431"/>
                </a:lnTo>
                <a:lnTo>
                  <a:pt x="89" y="417"/>
                </a:lnTo>
                <a:lnTo>
                  <a:pt x="94" y="403"/>
                </a:lnTo>
                <a:lnTo>
                  <a:pt x="94" y="383"/>
                </a:lnTo>
                <a:lnTo>
                  <a:pt x="86" y="378"/>
                </a:lnTo>
                <a:lnTo>
                  <a:pt x="80" y="375"/>
                </a:lnTo>
                <a:lnTo>
                  <a:pt x="77" y="366"/>
                </a:lnTo>
                <a:lnTo>
                  <a:pt x="74" y="361"/>
                </a:lnTo>
                <a:lnTo>
                  <a:pt x="80" y="361"/>
                </a:lnTo>
                <a:lnTo>
                  <a:pt x="82" y="361"/>
                </a:lnTo>
                <a:lnTo>
                  <a:pt x="84" y="369"/>
                </a:lnTo>
                <a:lnTo>
                  <a:pt x="86" y="372"/>
                </a:lnTo>
                <a:lnTo>
                  <a:pt x="92" y="375"/>
                </a:lnTo>
                <a:lnTo>
                  <a:pt x="101" y="383"/>
                </a:lnTo>
                <a:lnTo>
                  <a:pt x="103" y="377"/>
                </a:lnTo>
                <a:moveTo>
                  <a:pt x="105" y="801"/>
                </a:moveTo>
                <a:lnTo>
                  <a:pt x="95" y="784"/>
                </a:lnTo>
                <a:lnTo>
                  <a:pt x="86" y="769"/>
                </a:lnTo>
                <a:lnTo>
                  <a:pt x="77" y="756"/>
                </a:lnTo>
                <a:lnTo>
                  <a:pt x="77" y="739"/>
                </a:lnTo>
                <a:lnTo>
                  <a:pt x="61" y="733"/>
                </a:lnTo>
                <a:lnTo>
                  <a:pt x="54" y="724"/>
                </a:lnTo>
                <a:lnTo>
                  <a:pt x="52" y="714"/>
                </a:lnTo>
                <a:lnTo>
                  <a:pt x="68" y="733"/>
                </a:lnTo>
                <a:lnTo>
                  <a:pt x="68" y="719"/>
                </a:lnTo>
                <a:lnTo>
                  <a:pt x="61" y="711"/>
                </a:lnTo>
                <a:lnTo>
                  <a:pt x="54" y="702"/>
                </a:lnTo>
                <a:lnTo>
                  <a:pt x="49" y="696"/>
                </a:lnTo>
                <a:lnTo>
                  <a:pt x="33" y="689"/>
                </a:lnTo>
                <a:lnTo>
                  <a:pt x="30" y="685"/>
                </a:lnTo>
                <a:lnTo>
                  <a:pt x="40" y="685"/>
                </a:lnTo>
                <a:lnTo>
                  <a:pt x="45" y="687"/>
                </a:lnTo>
                <a:lnTo>
                  <a:pt x="46" y="687"/>
                </a:lnTo>
                <a:lnTo>
                  <a:pt x="49" y="682"/>
                </a:lnTo>
                <a:lnTo>
                  <a:pt x="45" y="671"/>
                </a:lnTo>
                <a:lnTo>
                  <a:pt x="37" y="663"/>
                </a:lnTo>
                <a:lnTo>
                  <a:pt x="28" y="663"/>
                </a:lnTo>
                <a:lnTo>
                  <a:pt x="24" y="660"/>
                </a:lnTo>
                <a:lnTo>
                  <a:pt x="24" y="652"/>
                </a:lnTo>
                <a:lnTo>
                  <a:pt x="34" y="657"/>
                </a:lnTo>
                <a:lnTo>
                  <a:pt x="34" y="654"/>
                </a:lnTo>
                <a:lnTo>
                  <a:pt x="30" y="646"/>
                </a:lnTo>
                <a:lnTo>
                  <a:pt x="24" y="640"/>
                </a:lnTo>
                <a:lnTo>
                  <a:pt x="25" y="632"/>
                </a:lnTo>
                <a:lnTo>
                  <a:pt x="24" y="623"/>
                </a:lnTo>
                <a:lnTo>
                  <a:pt x="33" y="624"/>
                </a:lnTo>
                <a:lnTo>
                  <a:pt x="33" y="629"/>
                </a:lnTo>
                <a:lnTo>
                  <a:pt x="33" y="651"/>
                </a:lnTo>
                <a:lnTo>
                  <a:pt x="37" y="643"/>
                </a:lnTo>
                <a:lnTo>
                  <a:pt x="40" y="640"/>
                </a:lnTo>
                <a:lnTo>
                  <a:pt x="46" y="629"/>
                </a:lnTo>
                <a:lnTo>
                  <a:pt x="49" y="632"/>
                </a:lnTo>
                <a:lnTo>
                  <a:pt x="46" y="642"/>
                </a:lnTo>
                <a:lnTo>
                  <a:pt x="45" y="651"/>
                </a:lnTo>
                <a:lnTo>
                  <a:pt x="42" y="654"/>
                </a:lnTo>
                <a:lnTo>
                  <a:pt x="45" y="660"/>
                </a:lnTo>
                <a:lnTo>
                  <a:pt x="46" y="668"/>
                </a:lnTo>
                <a:lnTo>
                  <a:pt x="52" y="671"/>
                </a:lnTo>
                <a:lnTo>
                  <a:pt x="56" y="671"/>
                </a:lnTo>
                <a:lnTo>
                  <a:pt x="54" y="665"/>
                </a:lnTo>
                <a:lnTo>
                  <a:pt x="58" y="665"/>
                </a:lnTo>
                <a:lnTo>
                  <a:pt x="61" y="668"/>
                </a:lnTo>
                <a:lnTo>
                  <a:pt x="65" y="676"/>
                </a:lnTo>
                <a:lnTo>
                  <a:pt x="61" y="685"/>
                </a:lnTo>
                <a:lnTo>
                  <a:pt x="58" y="691"/>
                </a:lnTo>
                <a:lnTo>
                  <a:pt x="61" y="706"/>
                </a:lnTo>
                <a:lnTo>
                  <a:pt x="68" y="708"/>
                </a:lnTo>
                <a:lnTo>
                  <a:pt x="65" y="693"/>
                </a:lnTo>
                <a:lnTo>
                  <a:pt x="65" y="691"/>
                </a:lnTo>
                <a:lnTo>
                  <a:pt x="74" y="685"/>
                </a:lnTo>
                <a:lnTo>
                  <a:pt x="74" y="691"/>
                </a:lnTo>
                <a:lnTo>
                  <a:pt x="70" y="713"/>
                </a:lnTo>
                <a:lnTo>
                  <a:pt x="77" y="708"/>
                </a:lnTo>
                <a:lnTo>
                  <a:pt x="82" y="702"/>
                </a:lnTo>
                <a:lnTo>
                  <a:pt x="80" y="685"/>
                </a:lnTo>
                <a:lnTo>
                  <a:pt x="80" y="669"/>
                </a:lnTo>
                <a:lnTo>
                  <a:pt x="80" y="654"/>
                </a:lnTo>
                <a:lnTo>
                  <a:pt x="58" y="631"/>
                </a:lnTo>
                <a:lnTo>
                  <a:pt x="37" y="624"/>
                </a:lnTo>
                <a:lnTo>
                  <a:pt x="21" y="623"/>
                </a:lnTo>
                <a:lnTo>
                  <a:pt x="9" y="615"/>
                </a:lnTo>
                <a:lnTo>
                  <a:pt x="14" y="637"/>
                </a:lnTo>
                <a:lnTo>
                  <a:pt x="14" y="659"/>
                </a:lnTo>
                <a:lnTo>
                  <a:pt x="18" y="682"/>
                </a:lnTo>
                <a:lnTo>
                  <a:pt x="34" y="706"/>
                </a:lnTo>
                <a:lnTo>
                  <a:pt x="33" y="719"/>
                </a:lnTo>
                <a:lnTo>
                  <a:pt x="42" y="736"/>
                </a:lnTo>
                <a:lnTo>
                  <a:pt x="54" y="750"/>
                </a:lnTo>
                <a:lnTo>
                  <a:pt x="58" y="758"/>
                </a:lnTo>
                <a:lnTo>
                  <a:pt x="61" y="770"/>
                </a:lnTo>
                <a:lnTo>
                  <a:pt x="74" y="786"/>
                </a:lnTo>
                <a:lnTo>
                  <a:pt x="105" y="801"/>
                </a:lnTo>
                <a:moveTo>
                  <a:pt x="107" y="276"/>
                </a:moveTo>
                <a:lnTo>
                  <a:pt x="103" y="268"/>
                </a:lnTo>
                <a:lnTo>
                  <a:pt x="101" y="260"/>
                </a:lnTo>
                <a:lnTo>
                  <a:pt x="95" y="248"/>
                </a:lnTo>
                <a:lnTo>
                  <a:pt x="89" y="260"/>
                </a:lnTo>
                <a:lnTo>
                  <a:pt x="84" y="276"/>
                </a:lnTo>
                <a:lnTo>
                  <a:pt x="84" y="293"/>
                </a:lnTo>
                <a:lnTo>
                  <a:pt x="92" y="296"/>
                </a:lnTo>
                <a:lnTo>
                  <a:pt x="94" y="305"/>
                </a:lnTo>
                <a:lnTo>
                  <a:pt x="98" y="314"/>
                </a:lnTo>
                <a:lnTo>
                  <a:pt x="101" y="316"/>
                </a:lnTo>
                <a:lnTo>
                  <a:pt x="103" y="316"/>
                </a:lnTo>
                <a:lnTo>
                  <a:pt x="105" y="312"/>
                </a:lnTo>
                <a:lnTo>
                  <a:pt x="107" y="276"/>
                </a:lnTo>
                <a:moveTo>
                  <a:pt x="126" y="62"/>
                </a:moveTo>
                <a:lnTo>
                  <a:pt x="123" y="67"/>
                </a:lnTo>
                <a:lnTo>
                  <a:pt x="126" y="62"/>
                </a:lnTo>
                <a:moveTo>
                  <a:pt x="131" y="562"/>
                </a:moveTo>
                <a:lnTo>
                  <a:pt x="131" y="547"/>
                </a:lnTo>
                <a:lnTo>
                  <a:pt x="129" y="536"/>
                </a:lnTo>
                <a:lnTo>
                  <a:pt x="123" y="524"/>
                </a:lnTo>
                <a:lnTo>
                  <a:pt x="122" y="510"/>
                </a:lnTo>
                <a:lnTo>
                  <a:pt x="122" y="480"/>
                </a:lnTo>
                <a:lnTo>
                  <a:pt x="122" y="477"/>
                </a:lnTo>
                <a:lnTo>
                  <a:pt x="119" y="456"/>
                </a:lnTo>
                <a:lnTo>
                  <a:pt x="117" y="450"/>
                </a:lnTo>
                <a:lnTo>
                  <a:pt x="114" y="445"/>
                </a:lnTo>
                <a:lnTo>
                  <a:pt x="110" y="431"/>
                </a:lnTo>
                <a:lnTo>
                  <a:pt x="107" y="422"/>
                </a:lnTo>
                <a:lnTo>
                  <a:pt x="101" y="395"/>
                </a:lnTo>
                <a:lnTo>
                  <a:pt x="95" y="409"/>
                </a:lnTo>
                <a:lnTo>
                  <a:pt x="92" y="422"/>
                </a:lnTo>
                <a:lnTo>
                  <a:pt x="84" y="437"/>
                </a:lnTo>
                <a:lnTo>
                  <a:pt x="82" y="439"/>
                </a:lnTo>
                <a:lnTo>
                  <a:pt x="86" y="442"/>
                </a:lnTo>
                <a:lnTo>
                  <a:pt x="89" y="443"/>
                </a:lnTo>
                <a:lnTo>
                  <a:pt x="94" y="452"/>
                </a:lnTo>
                <a:lnTo>
                  <a:pt x="94" y="439"/>
                </a:lnTo>
                <a:lnTo>
                  <a:pt x="94" y="437"/>
                </a:lnTo>
                <a:lnTo>
                  <a:pt x="95" y="431"/>
                </a:lnTo>
                <a:lnTo>
                  <a:pt x="98" y="431"/>
                </a:lnTo>
                <a:lnTo>
                  <a:pt x="103" y="437"/>
                </a:lnTo>
                <a:lnTo>
                  <a:pt x="101" y="445"/>
                </a:lnTo>
                <a:lnTo>
                  <a:pt x="98" y="452"/>
                </a:lnTo>
                <a:lnTo>
                  <a:pt x="103" y="454"/>
                </a:lnTo>
                <a:lnTo>
                  <a:pt x="107" y="448"/>
                </a:lnTo>
                <a:lnTo>
                  <a:pt x="110" y="445"/>
                </a:lnTo>
                <a:lnTo>
                  <a:pt x="113" y="448"/>
                </a:lnTo>
                <a:lnTo>
                  <a:pt x="113" y="450"/>
                </a:lnTo>
                <a:lnTo>
                  <a:pt x="113" y="454"/>
                </a:lnTo>
                <a:lnTo>
                  <a:pt x="110" y="456"/>
                </a:lnTo>
                <a:lnTo>
                  <a:pt x="105" y="456"/>
                </a:lnTo>
                <a:lnTo>
                  <a:pt x="103" y="465"/>
                </a:lnTo>
                <a:lnTo>
                  <a:pt x="101" y="505"/>
                </a:lnTo>
                <a:lnTo>
                  <a:pt x="103" y="499"/>
                </a:lnTo>
                <a:lnTo>
                  <a:pt x="110" y="497"/>
                </a:lnTo>
                <a:lnTo>
                  <a:pt x="110" y="480"/>
                </a:lnTo>
                <a:lnTo>
                  <a:pt x="117" y="485"/>
                </a:lnTo>
                <a:lnTo>
                  <a:pt x="117" y="493"/>
                </a:lnTo>
                <a:lnTo>
                  <a:pt x="113" y="502"/>
                </a:lnTo>
                <a:lnTo>
                  <a:pt x="107" y="508"/>
                </a:lnTo>
                <a:lnTo>
                  <a:pt x="101" y="514"/>
                </a:lnTo>
                <a:lnTo>
                  <a:pt x="101" y="547"/>
                </a:lnTo>
                <a:lnTo>
                  <a:pt x="103" y="555"/>
                </a:lnTo>
                <a:lnTo>
                  <a:pt x="103" y="570"/>
                </a:lnTo>
                <a:lnTo>
                  <a:pt x="110" y="566"/>
                </a:lnTo>
                <a:lnTo>
                  <a:pt x="114" y="562"/>
                </a:lnTo>
                <a:lnTo>
                  <a:pt x="117" y="555"/>
                </a:lnTo>
                <a:lnTo>
                  <a:pt x="119" y="547"/>
                </a:lnTo>
                <a:lnTo>
                  <a:pt x="123" y="549"/>
                </a:lnTo>
                <a:lnTo>
                  <a:pt x="119" y="569"/>
                </a:lnTo>
                <a:lnTo>
                  <a:pt x="113" y="575"/>
                </a:lnTo>
                <a:lnTo>
                  <a:pt x="107" y="579"/>
                </a:lnTo>
                <a:lnTo>
                  <a:pt x="105" y="601"/>
                </a:lnTo>
                <a:lnTo>
                  <a:pt x="113" y="612"/>
                </a:lnTo>
                <a:lnTo>
                  <a:pt x="117" y="614"/>
                </a:lnTo>
                <a:lnTo>
                  <a:pt x="122" y="612"/>
                </a:lnTo>
                <a:lnTo>
                  <a:pt x="131" y="562"/>
                </a:lnTo>
                <a:moveTo>
                  <a:pt x="134" y="863"/>
                </a:moveTo>
                <a:lnTo>
                  <a:pt x="134" y="861"/>
                </a:lnTo>
                <a:lnTo>
                  <a:pt x="131" y="861"/>
                </a:lnTo>
                <a:lnTo>
                  <a:pt x="134" y="863"/>
                </a:lnTo>
                <a:moveTo>
                  <a:pt x="134" y="273"/>
                </a:moveTo>
                <a:lnTo>
                  <a:pt x="129" y="250"/>
                </a:lnTo>
                <a:lnTo>
                  <a:pt x="107" y="232"/>
                </a:lnTo>
                <a:lnTo>
                  <a:pt x="105" y="234"/>
                </a:lnTo>
                <a:lnTo>
                  <a:pt x="101" y="243"/>
                </a:lnTo>
                <a:lnTo>
                  <a:pt x="101" y="245"/>
                </a:lnTo>
                <a:lnTo>
                  <a:pt x="103" y="250"/>
                </a:lnTo>
                <a:lnTo>
                  <a:pt x="103" y="251"/>
                </a:lnTo>
                <a:lnTo>
                  <a:pt x="107" y="251"/>
                </a:lnTo>
                <a:lnTo>
                  <a:pt x="110" y="248"/>
                </a:lnTo>
                <a:lnTo>
                  <a:pt x="113" y="248"/>
                </a:lnTo>
                <a:lnTo>
                  <a:pt x="117" y="248"/>
                </a:lnTo>
                <a:lnTo>
                  <a:pt x="117" y="251"/>
                </a:lnTo>
                <a:lnTo>
                  <a:pt x="117" y="254"/>
                </a:lnTo>
                <a:lnTo>
                  <a:pt x="113" y="256"/>
                </a:lnTo>
                <a:lnTo>
                  <a:pt x="110" y="256"/>
                </a:lnTo>
                <a:lnTo>
                  <a:pt x="107" y="256"/>
                </a:lnTo>
                <a:lnTo>
                  <a:pt x="105" y="260"/>
                </a:lnTo>
                <a:lnTo>
                  <a:pt x="107" y="265"/>
                </a:lnTo>
                <a:lnTo>
                  <a:pt x="110" y="267"/>
                </a:lnTo>
                <a:lnTo>
                  <a:pt x="113" y="268"/>
                </a:lnTo>
                <a:lnTo>
                  <a:pt x="117" y="267"/>
                </a:lnTo>
                <a:lnTo>
                  <a:pt x="119" y="267"/>
                </a:lnTo>
                <a:lnTo>
                  <a:pt x="123" y="265"/>
                </a:lnTo>
                <a:lnTo>
                  <a:pt x="126" y="265"/>
                </a:lnTo>
                <a:lnTo>
                  <a:pt x="119" y="273"/>
                </a:lnTo>
                <a:lnTo>
                  <a:pt x="117" y="276"/>
                </a:lnTo>
                <a:lnTo>
                  <a:pt x="113" y="276"/>
                </a:lnTo>
                <a:lnTo>
                  <a:pt x="114" y="284"/>
                </a:lnTo>
                <a:lnTo>
                  <a:pt x="110" y="321"/>
                </a:lnTo>
                <a:lnTo>
                  <a:pt x="126" y="305"/>
                </a:lnTo>
                <a:lnTo>
                  <a:pt x="122" y="296"/>
                </a:lnTo>
                <a:lnTo>
                  <a:pt x="131" y="296"/>
                </a:lnTo>
                <a:lnTo>
                  <a:pt x="134" y="273"/>
                </a:lnTo>
                <a:moveTo>
                  <a:pt x="134" y="99"/>
                </a:moveTo>
                <a:lnTo>
                  <a:pt x="134" y="84"/>
                </a:lnTo>
                <a:lnTo>
                  <a:pt x="126" y="73"/>
                </a:lnTo>
                <a:lnTo>
                  <a:pt x="123" y="67"/>
                </a:lnTo>
                <a:lnTo>
                  <a:pt x="114" y="79"/>
                </a:lnTo>
                <a:lnTo>
                  <a:pt x="105" y="90"/>
                </a:lnTo>
                <a:lnTo>
                  <a:pt x="101" y="107"/>
                </a:lnTo>
                <a:lnTo>
                  <a:pt x="94" y="124"/>
                </a:lnTo>
                <a:lnTo>
                  <a:pt x="94" y="133"/>
                </a:lnTo>
                <a:lnTo>
                  <a:pt x="94" y="172"/>
                </a:lnTo>
                <a:lnTo>
                  <a:pt x="92" y="174"/>
                </a:lnTo>
                <a:lnTo>
                  <a:pt x="89" y="177"/>
                </a:lnTo>
                <a:lnTo>
                  <a:pt x="86" y="180"/>
                </a:lnTo>
                <a:lnTo>
                  <a:pt x="82" y="205"/>
                </a:lnTo>
                <a:lnTo>
                  <a:pt x="84" y="222"/>
                </a:lnTo>
                <a:lnTo>
                  <a:pt x="94" y="237"/>
                </a:lnTo>
                <a:lnTo>
                  <a:pt x="101" y="232"/>
                </a:lnTo>
                <a:lnTo>
                  <a:pt x="105" y="223"/>
                </a:lnTo>
                <a:lnTo>
                  <a:pt x="107" y="211"/>
                </a:lnTo>
                <a:lnTo>
                  <a:pt x="103" y="205"/>
                </a:lnTo>
                <a:lnTo>
                  <a:pt x="95" y="197"/>
                </a:lnTo>
                <a:lnTo>
                  <a:pt x="94" y="191"/>
                </a:lnTo>
                <a:lnTo>
                  <a:pt x="89" y="183"/>
                </a:lnTo>
                <a:lnTo>
                  <a:pt x="94" y="178"/>
                </a:lnTo>
                <a:lnTo>
                  <a:pt x="98" y="185"/>
                </a:lnTo>
                <a:lnTo>
                  <a:pt x="101" y="194"/>
                </a:lnTo>
                <a:lnTo>
                  <a:pt x="105" y="200"/>
                </a:lnTo>
                <a:lnTo>
                  <a:pt x="113" y="205"/>
                </a:lnTo>
                <a:lnTo>
                  <a:pt x="113" y="189"/>
                </a:lnTo>
                <a:lnTo>
                  <a:pt x="114" y="178"/>
                </a:lnTo>
                <a:lnTo>
                  <a:pt x="114" y="166"/>
                </a:lnTo>
                <a:lnTo>
                  <a:pt x="119" y="132"/>
                </a:lnTo>
                <a:lnTo>
                  <a:pt x="107" y="132"/>
                </a:lnTo>
                <a:lnTo>
                  <a:pt x="105" y="118"/>
                </a:lnTo>
                <a:lnTo>
                  <a:pt x="101" y="107"/>
                </a:lnTo>
                <a:lnTo>
                  <a:pt x="107" y="103"/>
                </a:lnTo>
                <a:lnTo>
                  <a:pt x="110" y="112"/>
                </a:lnTo>
                <a:lnTo>
                  <a:pt x="113" y="121"/>
                </a:lnTo>
                <a:lnTo>
                  <a:pt x="117" y="124"/>
                </a:lnTo>
                <a:lnTo>
                  <a:pt x="119" y="138"/>
                </a:lnTo>
                <a:lnTo>
                  <a:pt x="123" y="138"/>
                </a:lnTo>
                <a:lnTo>
                  <a:pt x="134" y="103"/>
                </a:lnTo>
                <a:lnTo>
                  <a:pt x="134" y="99"/>
                </a:lnTo>
                <a:moveTo>
                  <a:pt x="141" y="779"/>
                </a:moveTo>
                <a:lnTo>
                  <a:pt x="131" y="778"/>
                </a:lnTo>
                <a:lnTo>
                  <a:pt x="126" y="778"/>
                </a:lnTo>
                <a:lnTo>
                  <a:pt x="119" y="773"/>
                </a:lnTo>
                <a:lnTo>
                  <a:pt x="114" y="770"/>
                </a:lnTo>
                <a:lnTo>
                  <a:pt x="103" y="767"/>
                </a:lnTo>
                <a:lnTo>
                  <a:pt x="101" y="761"/>
                </a:lnTo>
                <a:lnTo>
                  <a:pt x="114" y="764"/>
                </a:lnTo>
                <a:lnTo>
                  <a:pt x="117" y="764"/>
                </a:lnTo>
                <a:lnTo>
                  <a:pt x="122" y="764"/>
                </a:lnTo>
                <a:lnTo>
                  <a:pt x="123" y="767"/>
                </a:lnTo>
                <a:lnTo>
                  <a:pt x="131" y="769"/>
                </a:lnTo>
                <a:lnTo>
                  <a:pt x="135" y="767"/>
                </a:lnTo>
                <a:lnTo>
                  <a:pt x="134" y="761"/>
                </a:lnTo>
                <a:lnTo>
                  <a:pt x="131" y="753"/>
                </a:lnTo>
                <a:lnTo>
                  <a:pt x="123" y="741"/>
                </a:lnTo>
                <a:lnTo>
                  <a:pt x="122" y="719"/>
                </a:lnTo>
                <a:lnTo>
                  <a:pt x="113" y="700"/>
                </a:lnTo>
                <a:lnTo>
                  <a:pt x="110" y="697"/>
                </a:lnTo>
                <a:lnTo>
                  <a:pt x="103" y="700"/>
                </a:lnTo>
                <a:lnTo>
                  <a:pt x="98" y="693"/>
                </a:lnTo>
                <a:lnTo>
                  <a:pt x="92" y="682"/>
                </a:lnTo>
                <a:lnTo>
                  <a:pt x="92" y="676"/>
                </a:lnTo>
                <a:lnTo>
                  <a:pt x="103" y="689"/>
                </a:lnTo>
                <a:lnTo>
                  <a:pt x="110" y="693"/>
                </a:lnTo>
                <a:lnTo>
                  <a:pt x="117" y="696"/>
                </a:lnTo>
                <a:lnTo>
                  <a:pt x="119" y="676"/>
                </a:lnTo>
                <a:lnTo>
                  <a:pt x="117" y="657"/>
                </a:lnTo>
                <a:lnTo>
                  <a:pt x="113" y="654"/>
                </a:lnTo>
                <a:lnTo>
                  <a:pt x="98" y="646"/>
                </a:lnTo>
                <a:lnTo>
                  <a:pt x="92" y="642"/>
                </a:lnTo>
                <a:lnTo>
                  <a:pt x="94" y="637"/>
                </a:lnTo>
                <a:lnTo>
                  <a:pt x="94" y="635"/>
                </a:lnTo>
                <a:lnTo>
                  <a:pt x="84" y="640"/>
                </a:lnTo>
                <a:lnTo>
                  <a:pt x="84" y="648"/>
                </a:lnTo>
                <a:lnTo>
                  <a:pt x="86" y="687"/>
                </a:lnTo>
                <a:lnTo>
                  <a:pt x="86" y="706"/>
                </a:lnTo>
                <a:lnTo>
                  <a:pt x="82" y="725"/>
                </a:lnTo>
                <a:lnTo>
                  <a:pt x="84" y="750"/>
                </a:lnTo>
                <a:lnTo>
                  <a:pt x="101" y="778"/>
                </a:lnTo>
                <a:lnTo>
                  <a:pt x="110" y="788"/>
                </a:lnTo>
                <a:lnTo>
                  <a:pt x="110" y="816"/>
                </a:lnTo>
                <a:lnTo>
                  <a:pt x="129" y="816"/>
                </a:lnTo>
                <a:lnTo>
                  <a:pt x="131" y="807"/>
                </a:lnTo>
                <a:lnTo>
                  <a:pt x="134" y="801"/>
                </a:lnTo>
                <a:lnTo>
                  <a:pt x="135" y="792"/>
                </a:lnTo>
                <a:lnTo>
                  <a:pt x="141" y="779"/>
                </a:lnTo>
                <a:moveTo>
                  <a:pt x="163" y="764"/>
                </a:moveTo>
                <a:lnTo>
                  <a:pt x="163" y="761"/>
                </a:lnTo>
                <a:lnTo>
                  <a:pt x="162" y="742"/>
                </a:lnTo>
                <a:lnTo>
                  <a:pt x="159" y="736"/>
                </a:lnTo>
                <a:lnTo>
                  <a:pt x="157" y="730"/>
                </a:lnTo>
                <a:lnTo>
                  <a:pt x="153" y="714"/>
                </a:lnTo>
                <a:lnTo>
                  <a:pt x="147" y="668"/>
                </a:lnTo>
                <a:lnTo>
                  <a:pt x="145" y="665"/>
                </a:lnTo>
                <a:lnTo>
                  <a:pt x="131" y="637"/>
                </a:lnTo>
                <a:lnTo>
                  <a:pt x="129" y="635"/>
                </a:lnTo>
                <a:lnTo>
                  <a:pt x="119" y="624"/>
                </a:lnTo>
                <a:lnTo>
                  <a:pt x="114" y="620"/>
                </a:lnTo>
                <a:lnTo>
                  <a:pt x="103" y="607"/>
                </a:lnTo>
                <a:lnTo>
                  <a:pt x="98" y="631"/>
                </a:lnTo>
                <a:lnTo>
                  <a:pt x="95" y="632"/>
                </a:lnTo>
                <a:lnTo>
                  <a:pt x="103" y="642"/>
                </a:lnTo>
                <a:lnTo>
                  <a:pt x="107" y="643"/>
                </a:lnTo>
                <a:lnTo>
                  <a:pt x="107" y="642"/>
                </a:lnTo>
                <a:lnTo>
                  <a:pt x="107" y="635"/>
                </a:lnTo>
                <a:lnTo>
                  <a:pt x="107" y="631"/>
                </a:lnTo>
                <a:lnTo>
                  <a:pt x="110" y="624"/>
                </a:lnTo>
                <a:lnTo>
                  <a:pt x="113" y="626"/>
                </a:lnTo>
                <a:lnTo>
                  <a:pt x="114" y="631"/>
                </a:lnTo>
                <a:lnTo>
                  <a:pt x="114" y="642"/>
                </a:lnTo>
                <a:lnTo>
                  <a:pt x="113" y="654"/>
                </a:lnTo>
                <a:lnTo>
                  <a:pt x="119" y="654"/>
                </a:lnTo>
                <a:lnTo>
                  <a:pt x="122" y="651"/>
                </a:lnTo>
                <a:lnTo>
                  <a:pt x="122" y="648"/>
                </a:lnTo>
                <a:lnTo>
                  <a:pt x="122" y="646"/>
                </a:lnTo>
                <a:lnTo>
                  <a:pt x="126" y="635"/>
                </a:lnTo>
                <a:lnTo>
                  <a:pt x="129" y="640"/>
                </a:lnTo>
                <a:lnTo>
                  <a:pt x="126" y="648"/>
                </a:lnTo>
                <a:lnTo>
                  <a:pt x="123" y="652"/>
                </a:lnTo>
                <a:lnTo>
                  <a:pt x="123" y="659"/>
                </a:lnTo>
                <a:lnTo>
                  <a:pt x="122" y="663"/>
                </a:lnTo>
                <a:lnTo>
                  <a:pt x="123" y="671"/>
                </a:lnTo>
                <a:lnTo>
                  <a:pt x="123" y="676"/>
                </a:lnTo>
                <a:lnTo>
                  <a:pt x="123" y="682"/>
                </a:lnTo>
                <a:lnTo>
                  <a:pt x="123" y="691"/>
                </a:lnTo>
                <a:lnTo>
                  <a:pt x="123" y="704"/>
                </a:lnTo>
                <a:lnTo>
                  <a:pt x="134" y="691"/>
                </a:lnTo>
                <a:lnTo>
                  <a:pt x="135" y="685"/>
                </a:lnTo>
                <a:lnTo>
                  <a:pt x="138" y="665"/>
                </a:lnTo>
                <a:lnTo>
                  <a:pt x="143" y="678"/>
                </a:lnTo>
                <a:lnTo>
                  <a:pt x="143" y="682"/>
                </a:lnTo>
                <a:lnTo>
                  <a:pt x="141" y="689"/>
                </a:lnTo>
                <a:lnTo>
                  <a:pt x="138" y="696"/>
                </a:lnTo>
                <a:lnTo>
                  <a:pt x="134" y="702"/>
                </a:lnTo>
                <a:lnTo>
                  <a:pt x="129" y="706"/>
                </a:lnTo>
                <a:lnTo>
                  <a:pt x="126" y="719"/>
                </a:lnTo>
                <a:lnTo>
                  <a:pt x="129" y="733"/>
                </a:lnTo>
                <a:lnTo>
                  <a:pt x="138" y="751"/>
                </a:lnTo>
                <a:lnTo>
                  <a:pt x="143" y="756"/>
                </a:lnTo>
                <a:lnTo>
                  <a:pt x="145" y="753"/>
                </a:lnTo>
                <a:lnTo>
                  <a:pt x="147" y="745"/>
                </a:lnTo>
                <a:lnTo>
                  <a:pt x="147" y="736"/>
                </a:lnTo>
                <a:lnTo>
                  <a:pt x="157" y="741"/>
                </a:lnTo>
                <a:lnTo>
                  <a:pt x="153" y="756"/>
                </a:lnTo>
                <a:lnTo>
                  <a:pt x="150" y="761"/>
                </a:lnTo>
                <a:lnTo>
                  <a:pt x="147" y="762"/>
                </a:lnTo>
                <a:lnTo>
                  <a:pt x="145" y="767"/>
                </a:lnTo>
                <a:lnTo>
                  <a:pt x="145" y="781"/>
                </a:lnTo>
                <a:lnTo>
                  <a:pt x="153" y="788"/>
                </a:lnTo>
                <a:lnTo>
                  <a:pt x="162" y="795"/>
                </a:lnTo>
                <a:lnTo>
                  <a:pt x="163" y="764"/>
                </a:lnTo>
                <a:moveTo>
                  <a:pt x="166" y="814"/>
                </a:moveTo>
                <a:lnTo>
                  <a:pt x="163" y="812"/>
                </a:lnTo>
                <a:lnTo>
                  <a:pt x="166" y="814"/>
                </a:lnTo>
                <a:moveTo>
                  <a:pt x="166" y="163"/>
                </a:moveTo>
                <a:lnTo>
                  <a:pt x="162" y="149"/>
                </a:lnTo>
                <a:lnTo>
                  <a:pt x="159" y="141"/>
                </a:lnTo>
                <a:lnTo>
                  <a:pt x="159" y="123"/>
                </a:lnTo>
                <a:lnTo>
                  <a:pt x="159" y="112"/>
                </a:lnTo>
                <a:lnTo>
                  <a:pt x="157" y="96"/>
                </a:lnTo>
                <a:lnTo>
                  <a:pt x="154" y="84"/>
                </a:lnTo>
                <a:lnTo>
                  <a:pt x="153" y="73"/>
                </a:lnTo>
                <a:lnTo>
                  <a:pt x="147" y="64"/>
                </a:lnTo>
                <a:lnTo>
                  <a:pt x="147" y="62"/>
                </a:lnTo>
                <a:lnTo>
                  <a:pt x="141" y="47"/>
                </a:lnTo>
                <a:lnTo>
                  <a:pt x="138" y="45"/>
                </a:lnTo>
                <a:lnTo>
                  <a:pt x="135" y="47"/>
                </a:lnTo>
                <a:lnTo>
                  <a:pt x="134" y="50"/>
                </a:lnTo>
                <a:lnTo>
                  <a:pt x="131" y="56"/>
                </a:lnTo>
                <a:lnTo>
                  <a:pt x="126" y="62"/>
                </a:lnTo>
                <a:lnTo>
                  <a:pt x="134" y="70"/>
                </a:lnTo>
                <a:lnTo>
                  <a:pt x="143" y="64"/>
                </a:lnTo>
                <a:lnTo>
                  <a:pt x="145" y="67"/>
                </a:lnTo>
                <a:lnTo>
                  <a:pt x="141" y="75"/>
                </a:lnTo>
                <a:lnTo>
                  <a:pt x="138" y="81"/>
                </a:lnTo>
                <a:lnTo>
                  <a:pt x="138" y="84"/>
                </a:lnTo>
                <a:lnTo>
                  <a:pt x="138" y="88"/>
                </a:lnTo>
                <a:lnTo>
                  <a:pt x="135" y="96"/>
                </a:lnTo>
                <a:lnTo>
                  <a:pt x="138" y="95"/>
                </a:lnTo>
                <a:lnTo>
                  <a:pt x="141" y="92"/>
                </a:lnTo>
                <a:lnTo>
                  <a:pt x="143" y="88"/>
                </a:lnTo>
                <a:lnTo>
                  <a:pt x="147" y="84"/>
                </a:lnTo>
                <a:lnTo>
                  <a:pt x="153" y="84"/>
                </a:lnTo>
                <a:lnTo>
                  <a:pt x="147" y="96"/>
                </a:lnTo>
                <a:lnTo>
                  <a:pt x="138" y="107"/>
                </a:lnTo>
                <a:lnTo>
                  <a:pt x="134" y="118"/>
                </a:lnTo>
                <a:lnTo>
                  <a:pt x="131" y="135"/>
                </a:lnTo>
                <a:lnTo>
                  <a:pt x="134" y="133"/>
                </a:lnTo>
                <a:lnTo>
                  <a:pt x="138" y="132"/>
                </a:lnTo>
                <a:lnTo>
                  <a:pt x="141" y="127"/>
                </a:lnTo>
                <a:lnTo>
                  <a:pt x="145" y="123"/>
                </a:lnTo>
                <a:lnTo>
                  <a:pt x="153" y="123"/>
                </a:lnTo>
                <a:lnTo>
                  <a:pt x="143" y="133"/>
                </a:lnTo>
                <a:lnTo>
                  <a:pt x="129" y="149"/>
                </a:lnTo>
                <a:lnTo>
                  <a:pt x="122" y="141"/>
                </a:lnTo>
                <a:lnTo>
                  <a:pt x="119" y="195"/>
                </a:lnTo>
                <a:lnTo>
                  <a:pt x="123" y="194"/>
                </a:lnTo>
                <a:lnTo>
                  <a:pt x="126" y="194"/>
                </a:lnTo>
                <a:lnTo>
                  <a:pt x="129" y="187"/>
                </a:lnTo>
                <a:lnTo>
                  <a:pt x="135" y="177"/>
                </a:lnTo>
                <a:lnTo>
                  <a:pt x="135" y="183"/>
                </a:lnTo>
                <a:lnTo>
                  <a:pt x="135" y="191"/>
                </a:lnTo>
                <a:lnTo>
                  <a:pt x="134" y="195"/>
                </a:lnTo>
                <a:lnTo>
                  <a:pt x="126" y="202"/>
                </a:lnTo>
                <a:lnTo>
                  <a:pt x="117" y="205"/>
                </a:lnTo>
                <a:lnTo>
                  <a:pt x="114" y="213"/>
                </a:lnTo>
                <a:lnTo>
                  <a:pt x="113" y="217"/>
                </a:lnTo>
                <a:lnTo>
                  <a:pt x="113" y="222"/>
                </a:lnTo>
                <a:lnTo>
                  <a:pt x="113" y="223"/>
                </a:lnTo>
                <a:lnTo>
                  <a:pt x="119" y="234"/>
                </a:lnTo>
                <a:lnTo>
                  <a:pt x="126" y="241"/>
                </a:lnTo>
                <a:lnTo>
                  <a:pt x="131" y="251"/>
                </a:lnTo>
                <a:lnTo>
                  <a:pt x="150" y="237"/>
                </a:lnTo>
                <a:lnTo>
                  <a:pt x="154" y="217"/>
                </a:lnTo>
                <a:lnTo>
                  <a:pt x="153" y="202"/>
                </a:lnTo>
                <a:lnTo>
                  <a:pt x="153" y="197"/>
                </a:lnTo>
                <a:lnTo>
                  <a:pt x="163" y="183"/>
                </a:lnTo>
                <a:lnTo>
                  <a:pt x="163" y="177"/>
                </a:lnTo>
                <a:lnTo>
                  <a:pt x="166" y="163"/>
                </a:lnTo>
                <a:moveTo>
                  <a:pt x="174" y="878"/>
                </a:moveTo>
                <a:lnTo>
                  <a:pt x="163" y="874"/>
                </a:lnTo>
                <a:lnTo>
                  <a:pt x="159" y="846"/>
                </a:lnTo>
                <a:lnTo>
                  <a:pt x="147" y="840"/>
                </a:lnTo>
                <a:lnTo>
                  <a:pt x="141" y="829"/>
                </a:lnTo>
                <a:lnTo>
                  <a:pt x="135" y="827"/>
                </a:lnTo>
                <a:lnTo>
                  <a:pt x="135" y="824"/>
                </a:lnTo>
                <a:lnTo>
                  <a:pt x="138" y="821"/>
                </a:lnTo>
                <a:lnTo>
                  <a:pt x="141" y="823"/>
                </a:lnTo>
                <a:lnTo>
                  <a:pt x="145" y="824"/>
                </a:lnTo>
                <a:lnTo>
                  <a:pt x="145" y="823"/>
                </a:lnTo>
                <a:lnTo>
                  <a:pt x="147" y="821"/>
                </a:lnTo>
                <a:lnTo>
                  <a:pt x="147" y="818"/>
                </a:lnTo>
                <a:lnTo>
                  <a:pt x="153" y="806"/>
                </a:lnTo>
                <a:lnTo>
                  <a:pt x="154" y="807"/>
                </a:lnTo>
                <a:lnTo>
                  <a:pt x="153" y="821"/>
                </a:lnTo>
                <a:lnTo>
                  <a:pt x="153" y="827"/>
                </a:lnTo>
                <a:lnTo>
                  <a:pt x="154" y="829"/>
                </a:lnTo>
                <a:lnTo>
                  <a:pt x="154" y="833"/>
                </a:lnTo>
                <a:lnTo>
                  <a:pt x="157" y="835"/>
                </a:lnTo>
                <a:lnTo>
                  <a:pt x="162" y="840"/>
                </a:lnTo>
                <a:lnTo>
                  <a:pt x="162" y="833"/>
                </a:lnTo>
                <a:lnTo>
                  <a:pt x="163" y="821"/>
                </a:lnTo>
                <a:lnTo>
                  <a:pt x="163" y="812"/>
                </a:lnTo>
                <a:lnTo>
                  <a:pt x="157" y="807"/>
                </a:lnTo>
                <a:lnTo>
                  <a:pt x="157" y="806"/>
                </a:lnTo>
                <a:lnTo>
                  <a:pt x="153" y="792"/>
                </a:lnTo>
                <a:lnTo>
                  <a:pt x="143" y="786"/>
                </a:lnTo>
                <a:lnTo>
                  <a:pt x="143" y="799"/>
                </a:lnTo>
                <a:lnTo>
                  <a:pt x="135" y="810"/>
                </a:lnTo>
                <a:lnTo>
                  <a:pt x="134" y="821"/>
                </a:lnTo>
                <a:lnTo>
                  <a:pt x="134" y="824"/>
                </a:lnTo>
                <a:lnTo>
                  <a:pt x="134" y="835"/>
                </a:lnTo>
                <a:lnTo>
                  <a:pt x="134" y="861"/>
                </a:lnTo>
                <a:lnTo>
                  <a:pt x="145" y="868"/>
                </a:lnTo>
                <a:lnTo>
                  <a:pt x="147" y="872"/>
                </a:lnTo>
                <a:lnTo>
                  <a:pt x="153" y="874"/>
                </a:lnTo>
                <a:lnTo>
                  <a:pt x="162" y="878"/>
                </a:lnTo>
                <a:lnTo>
                  <a:pt x="174" y="878"/>
                </a:lnTo>
                <a:moveTo>
                  <a:pt x="190" y="463"/>
                </a:moveTo>
                <a:lnTo>
                  <a:pt x="187" y="442"/>
                </a:lnTo>
                <a:lnTo>
                  <a:pt x="183" y="415"/>
                </a:lnTo>
                <a:lnTo>
                  <a:pt x="175" y="423"/>
                </a:lnTo>
                <a:lnTo>
                  <a:pt x="163" y="428"/>
                </a:lnTo>
                <a:lnTo>
                  <a:pt x="147" y="442"/>
                </a:lnTo>
                <a:lnTo>
                  <a:pt x="129" y="465"/>
                </a:lnTo>
                <a:lnTo>
                  <a:pt x="131" y="485"/>
                </a:lnTo>
                <a:lnTo>
                  <a:pt x="123" y="508"/>
                </a:lnTo>
                <a:lnTo>
                  <a:pt x="129" y="521"/>
                </a:lnTo>
                <a:lnTo>
                  <a:pt x="135" y="519"/>
                </a:lnTo>
                <a:lnTo>
                  <a:pt x="129" y="497"/>
                </a:lnTo>
                <a:lnTo>
                  <a:pt x="134" y="493"/>
                </a:lnTo>
                <a:lnTo>
                  <a:pt x="135" y="497"/>
                </a:lnTo>
                <a:lnTo>
                  <a:pt x="138" y="502"/>
                </a:lnTo>
                <a:lnTo>
                  <a:pt x="138" y="508"/>
                </a:lnTo>
                <a:lnTo>
                  <a:pt x="138" y="510"/>
                </a:lnTo>
                <a:lnTo>
                  <a:pt x="143" y="510"/>
                </a:lnTo>
                <a:lnTo>
                  <a:pt x="145" y="505"/>
                </a:lnTo>
                <a:lnTo>
                  <a:pt x="145" y="502"/>
                </a:lnTo>
                <a:lnTo>
                  <a:pt x="138" y="487"/>
                </a:lnTo>
                <a:lnTo>
                  <a:pt x="138" y="480"/>
                </a:lnTo>
                <a:lnTo>
                  <a:pt x="138" y="467"/>
                </a:lnTo>
                <a:lnTo>
                  <a:pt x="143" y="467"/>
                </a:lnTo>
                <a:lnTo>
                  <a:pt x="145" y="485"/>
                </a:lnTo>
                <a:lnTo>
                  <a:pt x="147" y="488"/>
                </a:lnTo>
                <a:lnTo>
                  <a:pt x="150" y="488"/>
                </a:lnTo>
                <a:lnTo>
                  <a:pt x="153" y="477"/>
                </a:lnTo>
                <a:lnTo>
                  <a:pt x="157" y="474"/>
                </a:lnTo>
                <a:lnTo>
                  <a:pt x="154" y="467"/>
                </a:lnTo>
                <a:lnTo>
                  <a:pt x="153" y="463"/>
                </a:lnTo>
                <a:lnTo>
                  <a:pt x="153" y="456"/>
                </a:lnTo>
                <a:lnTo>
                  <a:pt x="150" y="439"/>
                </a:lnTo>
                <a:lnTo>
                  <a:pt x="157" y="442"/>
                </a:lnTo>
                <a:lnTo>
                  <a:pt x="157" y="454"/>
                </a:lnTo>
                <a:lnTo>
                  <a:pt x="159" y="465"/>
                </a:lnTo>
                <a:lnTo>
                  <a:pt x="169" y="448"/>
                </a:lnTo>
                <a:lnTo>
                  <a:pt x="174" y="437"/>
                </a:lnTo>
                <a:lnTo>
                  <a:pt x="178" y="423"/>
                </a:lnTo>
                <a:lnTo>
                  <a:pt x="181" y="426"/>
                </a:lnTo>
                <a:lnTo>
                  <a:pt x="178" y="442"/>
                </a:lnTo>
                <a:lnTo>
                  <a:pt x="174" y="456"/>
                </a:lnTo>
                <a:lnTo>
                  <a:pt x="162" y="467"/>
                </a:lnTo>
                <a:lnTo>
                  <a:pt x="154" y="487"/>
                </a:lnTo>
                <a:lnTo>
                  <a:pt x="159" y="485"/>
                </a:lnTo>
                <a:lnTo>
                  <a:pt x="162" y="485"/>
                </a:lnTo>
                <a:lnTo>
                  <a:pt x="163" y="477"/>
                </a:lnTo>
                <a:lnTo>
                  <a:pt x="169" y="474"/>
                </a:lnTo>
                <a:lnTo>
                  <a:pt x="174" y="476"/>
                </a:lnTo>
                <a:lnTo>
                  <a:pt x="166" y="488"/>
                </a:lnTo>
                <a:lnTo>
                  <a:pt x="162" y="496"/>
                </a:lnTo>
                <a:lnTo>
                  <a:pt x="154" y="496"/>
                </a:lnTo>
                <a:lnTo>
                  <a:pt x="153" y="505"/>
                </a:lnTo>
                <a:lnTo>
                  <a:pt x="143" y="519"/>
                </a:lnTo>
                <a:lnTo>
                  <a:pt x="145" y="521"/>
                </a:lnTo>
                <a:lnTo>
                  <a:pt x="153" y="519"/>
                </a:lnTo>
                <a:lnTo>
                  <a:pt x="159" y="510"/>
                </a:lnTo>
                <a:lnTo>
                  <a:pt x="163" y="505"/>
                </a:lnTo>
                <a:lnTo>
                  <a:pt x="169" y="508"/>
                </a:lnTo>
                <a:lnTo>
                  <a:pt x="163" y="514"/>
                </a:lnTo>
                <a:lnTo>
                  <a:pt x="157" y="521"/>
                </a:lnTo>
                <a:lnTo>
                  <a:pt x="154" y="527"/>
                </a:lnTo>
                <a:lnTo>
                  <a:pt x="141" y="527"/>
                </a:lnTo>
                <a:lnTo>
                  <a:pt x="138" y="530"/>
                </a:lnTo>
                <a:lnTo>
                  <a:pt x="134" y="527"/>
                </a:lnTo>
                <a:lnTo>
                  <a:pt x="143" y="553"/>
                </a:lnTo>
                <a:lnTo>
                  <a:pt x="134" y="579"/>
                </a:lnTo>
                <a:lnTo>
                  <a:pt x="134" y="601"/>
                </a:lnTo>
                <a:lnTo>
                  <a:pt x="169" y="566"/>
                </a:lnTo>
                <a:lnTo>
                  <a:pt x="181" y="538"/>
                </a:lnTo>
                <a:lnTo>
                  <a:pt x="181" y="505"/>
                </a:lnTo>
                <a:lnTo>
                  <a:pt x="187" y="487"/>
                </a:lnTo>
                <a:lnTo>
                  <a:pt x="190" y="463"/>
                </a:lnTo>
                <a:moveTo>
                  <a:pt x="194" y="14"/>
                </a:moveTo>
                <a:lnTo>
                  <a:pt x="187" y="8"/>
                </a:lnTo>
                <a:lnTo>
                  <a:pt x="175" y="13"/>
                </a:lnTo>
                <a:lnTo>
                  <a:pt x="157" y="22"/>
                </a:lnTo>
                <a:lnTo>
                  <a:pt x="159" y="14"/>
                </a:lnTo>
                <a:lnTo>
                  <a:pt x="154" y="8"/>
                </a:lnTo>
                <a:lnTo>
                  <a:pt x="150" y="0"/>
                </a:lnTo>
                <a:lnTo>
                  <a:pt x="143" y="4"/>
                </a:lnTo>
                <a:lnTo>
                  <a:pt x="145" y="14"/>
                </a:lnTo>
                <a:lnTo>
                  <a:pt x="145" y="23"/>
                </a:lnTo>
                <a:lnTo>
                  <a:pt x="145" y="31"/>
                </a:lnTo>
                <a:lnTo>
                  <a:pt x="147" y="41"/>
                </a:lnTo>
                <a:lnTo>
                  <a:pt x="147" y="47"/>
                </a:lnTo>
                <a:lnTo>
                  <a:pt x="153" y="50"/>
                </a:lnTo>
                <a:lnTo>
                  <a:pt x="159" y="45"/>
                </a:lnTo>
                <a:lnTo>
                  <a:pt x="169" y="36"/>
                </a:lnTo>
                <a:lnTo>
                  <a:pt x="178" y="31"/>
                </a:lnTo>
                <a:lnTo>
                  <a:pt x="187" y="22"/>
                </a:lnTo>
                <a:lnTo>
                  <a:pt x="194" y="14"/>
                </a:lnTo>
                <a:moveTo>
                  <a:pt x="197" y="241"/>
                </a:moveTo>
                <a:lnTo>
                  <a:pt x="153" y="251"/>
                </a:lnTo>
                <a:lnTo>
                  <a:pt x="163" y="262"/>
                </a:lnTo>
                <a:lnTo>
                  <a:pt x="157" y="265"/>
                </a:lnTo>
                <a:lnTo>
                  <a:pt x="150" y="271"/>
                </a:lnTo>
                <a:lnTo>
                  <a:pt x="135" y="277"/>
                </a:lnTo>
                <a:lnTo>
                  <a:pt x="135" y="284"/>
                </a:lnTo>
                <a:lnTo>
                  <a:pt x="135" y="288"/>
                </a:lnTo>
                <a:lnTo>
                  <a:pt x="135" y="295"/>
                </a:lnTo>
                <a:lnTo>
                  <a:pt x="135" y="304"/>
                </a:lnTo>
                <a:lnTo>
                  <a:pt x="141" y="307"/>
                </a:lnTo>
                <a:lnTo>
                  <a:pt x="147" y="325"/>
                </a:lnTo>
                <a:lnTo>
                  <a:pt x="150" y="323"/>
                </a:lnTo>
                <a:lnTo>
                  <a:pt x="153" y="321"/>
                </a:lnTo>
                <a:lnTo>
                  <a:pt x="145" y="305"/>
                </a:lnTo>
                <a:lnTo>
                  <a:pt x="147" y="299"/>
                </a:lnTo>
                <a:lnTo>
                  <a:pt x="150" y="290"/>
                </a:lnTo>
                <a:lnTo>
                  <a:pt x="154" y="288"/>
                </a:lnTo>
                <a:lnTo>
                  <a:pt x="154" y="301"/>
                </a:lnTo>
                <a:lnTo>
                  <a:pt x="153" y="307"/>
                </a:lnTo>
                <a:lnTo>
                  <a:pt x="154" y="312"/>
                </a:lnTo>
                <a:lnTo>
                  <a:pt x="157" y="312"/>
                </a:lnTo>
                <a:lnTo>
                  <a:pt x="159" y="310"/>
                </a:lnTo>
                <a:lnTo>
                  <a:pt x="163" y="299"/>
                </a:lnTo>
                <a:lnTo>
                  <a:pt x="162" y="268"/>
                </a:lnTo>
                <a:lnTo>
                  <a:pt x="163" y="267"/>
                </a:lnTo>
                <a:lnTo>
                  <a:pt x="166" y="273"/>
                </a:lnTo>
                <a:lnTo>
                  <a:pt x="169" y="282"/>
                </a:lnTo>
                <a:lnTo>
                  <a:pt x="174" y="279"/>
                </a:lnTo>
                <a:lnTo>
                  <a:pt x="178" y="276"/>
                </a:lnTo>
                <a:lnTo>
                  <a:pt x="181" y="271"/>
                </a:lnTo>
                <a:lnTo>
                  <a:pt x="185" y="268"/>
                </a:lnTo>
                <a:lnTo>
                  <a:pt x="187" y="250"/>
                </a:lnTo>
                <a:lnTo>
                  <a:pt x="193" y="251"/>
                </a:lnTo>
                <a:lnTo>
                  <a:pt x="190" y="265"/>
                </a:lnTo>
                <a:lnTo>
                  <a:pt x="190" y="271"/>
                </a:lnTo>
                <a:lnTo>
                  <a:pt x="175" y="282"/>
                </a:lnTo>
                <a:lnTo>
                  <a:pt x="171" y="290"/>
                </a:lnTo>
                <a:lnTo>
                  <a:pt x="163" y="296"/>
                </a:lnTo>
                <a:lnTo>
                  <a:pt x="162" y="321"/>
                </a:lnTo>
                <a:lnTo>
                  <a:pt x="174" y="307"/>
                </a:lnTo>
                <a:lnTo>
                  <a:pt x="183" y="296"/>
                </a:lnTo>
                <a:lnTo>
                  <a:pt x="185" y="304"/>
                </a:lnTo>
                <a:lnTo>
                  <a:pt x="174" y="316"/>
                </a:lnTo>
                <a:lnTo>
                  <a:pt x="171" y="318"/>
                </a:lnTo>
                <a:lnTo>
                  <a:pt x="171" y="340"/>
                </a:lnTo>
                <a:lnTo>
                  <a:pt x="163" y="349"/>
                </a:lnTo>
                <a:lnTo>
                  <a:pt x="154" y="355"/>
                </a:lnTo>
                <a:lnTo>
                  <a:pt x="145" y="353"/>
                </a:lnTo>
                <a:lnTo>
                  <a:pt x="141" y="369"/>
                </a:lnTo>
                <a:lnTo>
                  <a:pt x="138" y="386"/>
                </a:lnTo>
                <a:lnTo>
                  <a:pt x="143" y="389"/>
                </a:lnTo>
                <a:lnTo>
                  <a:pt x="141" y="392"/>
                </a:lnTo>
                <a:lnTo>
                  <a:pt x="129" y="386"/>
                </a:lnTo>
                <a:lnTo>
                  <a:pt x="134" y="364"/>
                </a:lnTo>
                <a:lnTo>
                  <a:pt x="138" y="353"/>
                </a:lnTo>
                <a:lnTo>
                  <a:pt x="153" y="349"/>
                </a:lnTo>
                <a:lnTo>
                  <a:pt x="157" y="347"/>
                </a:lnTo>
                <a:lnTo>
                  <a:pt x="159" y="344"/>
                </a:lnTo>
                <a:lnTo>
                  <a:pt x="166" y="338"/>
                </a:lnTo>
                <a:lnTo>
                  <a:pt x="171" y="340"/>
                </a:lnTo>
                <a:lnTo>
                  <a:pt x="171" y="318"/>
                </a:lnTo>
                <a:lnTo>
                  <a:pt x="163" y="323"/>
                </a:lnTo>
                <a:lnTo>
                  <a:pt x="157" y="321"/>
                </a:lnTo>
                <a:lnTo>
                  <a:pt x="153" y="336"/>
                </a:lnTo>
                <a:lnTo>
                  <a:pt x="150" y="340"/>
                </a:lnTo>
                <a:lnTo>
                  <a:pt x="138" y="350"/>
                </a:lnTo>
                <a:lnTo>
                  <a:pt x="143" y="340"/>
                </a:lnTo>
                <a:lnTo>
                  <a:pt x="143" y="321"/>
                </a:lnTo>
                <a:lnTo>
                  <a:pt x="131" y="304"/>
                </a:lnTo>
                <a:lnTo>
                  <a:pt x="126" y="314"/>
                </a:lnTo>
                <a:lnTo>
                  <a:pt x="117" y="323"/>
                </a:lnTo>
                <a:lnTo>
                  <a:pt x="105" y="332"/>
                </a:lnTo>
                <a:lnTo>
                  <a:pt x="107" y="340"/>
                </a:lnTo>
                <a:lnTo>
                  <a:pt x="107" y="353"/>
                </a:lnTo>
                <a:lnTo>
                  <a:pt x="107" y="361"/>
                </a:lnTo>
                <a:lnTo>
                  <a:pt x="107" y="381"/>
                </a:lnTo>
                <a:lnTo>
                  <a:pt x="117" y="364"/>
                </a:lnTo>
                <a:lnTo>
                  <a:pt x="119" y="350"/>
                </a:lnTo>
                <a:lnTo>
                  <a:pt x="123" y="349"/>
                </a:lnTo>
                <a:lnTo>
                  <a:pt x="126" y="358"/>
                </a:lnTo>
                <a:lnTo>
                  <a:pt x="129" y="366"/>
                </a:lnTo>
                <a:lnTo>
                  <a:pt x="117" y="375"/>
                </a:lnTo>
                <a:lnTo>
                  <a:pt x="103" y="392"/>
                </a:lnTo>
                <a:lnTo>
                  <a:pt x="107" y="403"/>
                </a:lnTo>
                <a:lnTo>
                  <a:pt x="113" y="417"/>
                </a:lnTo>
                <a:lnTo>
                  <a:pt x="114" y="428"/>
                </a:lnTo>
                <a:lnTo>
                  <a:pt x="138" y="398"/>
                </a:lnTo>
                <a:lnTo>
                  <a:pt x="134" y="422"/>
                </a:lnTo>
                <a:lnTo>
                  <a:pt x="163" y="405"/>
                </a:lnTo>
                <a:lnTo>
                  <a:pt x="162" y="381"/>
                </a:lnTo>
                <a:lnTo>
                  <a:pt x="166" y="372"/>
                </a:lnTo>
                <a:lnTo>
                  <a:pt x="175" y="358"/>
                </a:lnTo>
                <a:lnTo>
                  <a:pt x="185" y="338"/>
                </a:lnTo>
                <a:lnTo>
                  <a:pt x="194" y="304"/>
                </a:lnTo>
                <a:lnTo>
                  <a:pt x="197" y="241"/>
                </a:lnTo>
                <a:moveTo>
                  <a:pt x="202" y="971"/>
                </a:moveTo>
                <a:lnTo>
                  <a:pt x="199" y="965"/>
                </a:lnTo>
                <a:lnTo>
                  <a:pt x="193" y="962"/>
                </a:lnTo>
                <a:lnTo>
                  <a:pt x="183" y="961"/>
                </a:lnTo>
                <a:lnTo>
                  <a:pt x="175" y="956"/>
                </a:lnTo>
                <a:lnTo>
                  <a:pt x="166" y="945"/>
                </a:lnTo>
                <a:lnTo>
                  <a:pt x="174" y="943"/>
                </a:lnTo>
                <a:lnTo>
                  <a:pt x="178" y="948"/>
                </a:lnTo>
                <a:lnTo>
                  <a:pt x="181" y="950"/>
                </a:lnTo>
                <a:lnTo>
                  <a:pt x="183" y="950"/>
                </a:lnTo>
                <a:lnTo>
                  <a:pt x="187" y="951"/>
                </a:lnTo>
                <a:lnTo>
                  <a:pt x="194" y="956"/>
                </a:lnTo>
                <a:lnTo>
                  <a:pt x="199" y="954"/>
                </a:lnTo>
                <a:lnTo>
                  <a:pt x="194" y="945"/>
                </a:lnTo>
                <a:lnTo>
                  <a:pt x="194" y="943"/>
                </a:lnTo>
                <a:lnTo>
                  <a:pt x="190" y="933"/>
                </a:lnTo>
                <a:lnTo>
                  <a:pt x="183" y="919"/>
                </a:lnTo>
                <a:lnTo>
                  <a:pt x="178" y="908"/>
                </a:lnTo>
                <a:lnTo>
                  <a:pt x="171" y="888"/>
                </a:lnTo>
                <a:lnTo>
                  <a:pt x="169" y="878"/>
                </a:lnTo>
                <a:lnTo>
                  <a:pt x="154" y="888"/>
                </a:lnTo>
                <a:lnTo>
                  <a:pt x="143" y="877"/>
                </a:lnTo>
                <a:lnTo>
                  <a:pt x="134" y="863"/>
                </a:lnTo>
                <a:lnTo>
                  <a:pt x="135" y="885"/>
                </a:lnTo>
                <a:lnTo>
                  <a:pt x="143" y="922"/>
                </a:lnTo>
                <a:lnTo>
                  <a:pt x="134" y="937"/>
                </a:lnTo>
                <a:lnTo>
                  <a:pt x="150" y="943"/>
                </a:lnTo>
                <a:lnTo>
                  <a:pt x="126" y="945"/>
                </a:lnTo>
                <a:lnTo>
                  <a:pt x="122" y="945"/>
                </a:lnTo>
                <a:lnTo>
                  <a:pt x="122" y="939"/>
                </a:lnTo>
                <a:lnTo>
                  <a:pt x="123" y="939"/>
                </a:lnTo>
                <a:lnTo>
                  <a:pt x="129" y="937"/>
                </a:lnTo>
                <a:lnTo>
                  <a:pt x="134" y="937"/>
                </a:lnTo>
                <a:lnTo>
                  <a:pt x="126" y="928"/>
                </a:lnTo>
                <a:lnTo>
                  <a:pt x="117" y="917"/>
                </a:lnTo>
                <a:lnTo>
                  <a:pt x="113" y="908"/>
                </a:lnTo>
                <a:lnTo>
                  <a:pt x="107" y="902"/>
                </a:lnTo>
                <a:lnTo>
                  <a:pt x="107" y="908"/>
                </a:lnTo>
                <a:lnTo>
                  <a:pt x="105" y="917"/>
                </a:lnTo>
                <a:lnTo>
                  <a:pt x="95" y="908"/>
                </a:lnTo>
                <a:lnTo>
                  <a:pt x="89" y="905"/>
                </a:lnTo>
                <a:lnTo>
                  <a:pt x="92" y="900"/>
                </a:lnTo>
                <a:lnTo>
                  <a:pt x="95" y="902"/>
                </a:lnTo>
                <a:lnTo>
                  <a:pt x="101" y="905"/>
                </a:lnTo>
                <a:lnTo>
                  <a:pt x="107" y="908"/>
                </a:lnTo>
                <a:lnTo>
                  <a:pt x="107" y="905"/>
                </a:lnTo>
                <a:lnTo>
                  <a:pt x="105" y="900"/>
                </a:lnTo>
                <a:lnTo>
                  <a:pt x="105" y="897"/>
                </a:lnTo>
                <a:lnTo>
                  <a:pt x="101" y="885"/>
                </a:lnTo>
                <a:lnTo>
                  <a:pt x="98" y="883"/>
                </a:lnTo>
                <a:lnTo>
                  <a:pt x="92" y="878"/>
                </a:lnTo>
                <a:lnTo>
                  <a:pt x="73" y="883"/>
                </a:lnTo>
                <a:lnTo>
                  <a:pt x="73" y="880"/>
                </a:lnTo>
                <a:lnTo>
                  <a:pt x="74" y="877"/>
                </a:lnTo>
                <a:lnTo>
                  <a:pt x="77" y="874"/>
                </a:lnTo>
                <a:lnTo>
                  <a:pt x="86" y="877"/>
                </a:lnTo>
                <a:lnTo>
                  <a:pt x="84" y="874"/>
                </a:lnTo>
                <a:lnTo>
                  <a:pt x="80" y="863"/>
                </a:lnTo>
                <a:lnTo>
                  <a:pt x="70" y="846"/>
                </a:lnTo>
                <a:lnTo>
                  <a:pt x="77" y="844"/>
                </a:lnTo>
                <a:lnTo>
                  <a:pt x="80" y="852"/>
                </a:lnTo>
                <a:lnTo>
                  <a:pt x="84" y="861"/>
                </a:lnTo>
                <a:lnTo>
                  <a:pt x="89" y="868"/>
                </a:lnTo>
                <a:lnTo>
                  <a:pt x="89" y="852"/>
                </a:lnTo>
                <a:lnTo>
                  <a:pt x="86" y="844"/>
                </a:lnTo>
                <a:lnTo>
                  <a:pt x="86" y="843"/>
                </a:lnTo>
                <a:lnTo>
                  <a:pt x="95" y="846"/>
                </a:lnTo>
                <a:lnTo>
                  <a:pt x="98" y="861"/>
                </a:lnTo>
                <a:lnTo>
                  <a:pt x="94" y="872"/>
                </a:lnTo>
                <a:lnTo>
                  <a:pt x="105" y="885"/>
                </a:lnTo>
                <a:lnTo>
                  <a:pt x="113" y="894"/>
                </a:lnTo>
                <a:lnTo>
                  <a:pt x="113" y="889"/>
                </a:lnTo>
                <a:lnTo>
                  <a:pt x="114" y="883"/>
                </a:lnTo>
                <a:lnTo>
                  <a:pt x="117" y="878"/>
                </a:lnTo>
                <a:lnTo>
                  <a:pt x="122" y="878"/>
                </a:lnTo>
                <a:lnTo>
                  <a:pt x="122" y="888"/>
                </a:lnTo>
                <a:lnTo>
                  <a:pt x="119" y="906"/>
                </a:lnTo>
                <a:lnTo>
                  <a:pt x="117" y="911"/>
                </a:lnTo>
                <a:lnTo>
                  <a:pt x="134" y="922"/>
                </a:lnTo>
                <a:lnTo>
                  <a:pt x="131" y="900"/>
                </a:lnTo>
                <a:lnTo>
                  <a:pt x="126" y="878"/>
                </a:lnTo>
                <a:lnTo>
                  <a:pt x="126" y="869"/>
                </a:lnTo>
                <a:lnTo>
                  <a:pt x="126" y="861"/>
                </a:lnTo>
                <a:lnTo>
                  <a:pt x="126" y="852"/>
                </a:lnTo>
                <a:lnTo>
                  <a:pt x="114" y="843"/>
                </a:lnTo>
                <a:lnTo>
                  <a:pt x="107" y="838"/>
                </a:lnTo>
                <a:lnTo>
                  <a:pt x="98" y="832"/>
                </a:lnTo>
                <a:lnTo>
                  <a:pt x="80" y="838"/>
                </a:lnTo>
                <a:lnTo>
                  <a:pt x="56" y="832"/>
                </a:lnTo>
                <a:lnTo>
                  <a:pt x="61" y="849"/>
                </a:lnTo>
                <a:lnTo>
                  <a:pt x="61" y="869"/>
                </a:lnTo>
                <a:lnTo>
                  <a:pt x="68" y="891"/>
                </a:lnTo>
                <a:lnTo>
                  <a:pt x="101" y="930"/>
                </a:lnTo>
                <a:lnTo>
                  <a:pt x="86" y="951"/>
                </a:lnTo>
                <a:lnTo>
                  <a:pt x="123" y="965"/>
                </a:lnTo>
                <a:lnTo>
                  <a:pt x="143" y="973"/>
                </a:lnTo>
                <a:lnTo>
                  <a:pt x="138" y="1001"/>
                </a:lnTo>
                <a:lnTo>
                  <a:pt x="181" y="995"/>
                </a:lnTo>
                <a:lnTo>
                  <a:pt x="162" y="979"/>
                </a:lnTo>
                <a:lnTo>
                  <a:pt x="157" y="951"/>
                </a:lnTo>
                <a:lnTo>
                  <a:pt x="175" y="979"/>
                </a:lnTo>
                <a:lnTo>
                  <a:pt x="185" y="999"/>
                </a:lnTo>
                <a:lnTo>
                  <a:pt x="202" y="999"/>
                </a:lnTo>
                <a:lnTo>
                  <a:pt x="202" y="971"/>
                </a:lnTo>
                <a:moveTo>
                  <a:pt x="206" y="642"/>
                </a:moveTo>
                <a:lnTo>
                  <a:pt x="203" y="618"/>
                </a:lnTo>
                <a:lnTo>
                  <a:pt x="202" y="595"/>
                </a:lnTo>
                <a:lnTo>
                  <a:pt x="181" y="598"/>
                </a:lnTo>
                <a:lnTo>
                  <a:pt x="163" y="631"/>
                </a:lnTo>
                <a:lnTo>
                  <a:pt x="145" y="648"/>
                </a:lnTo>
                <a:lnTo>
                  <a:pt x="153" y="659"/>
                </a:lnTo>
                <a:lnTo>
                  <a:pt x="157" y="674"/>
                </a:lnTo>
                <a:lnTo>
                  <a:pt x="159" y="689"/>
                </a:lnTo>
                <a:lnTo>
                  <a:pt x="162" y="702"/>
                </a:lnTo>
                <a:lnTo>
                  <a:pt x="163" y="702"/>
                </a:lnTo>
                <a:lnTo>
                  <a:pt x="166" y="685"/>
                </a:lnTo>
                <a:lnTo>
                  <a:pt x="162" y="682"/>
                </a:lnTo>
                <a:lnTo>
                  <a:pt x="159" y="678"/>
                </a:lnTo>
                <a:lnTo>
                  <a:pt x="159" y="663"/>
                </a:lnTo>
                <a:lnTo>
                  <a:pt x="157" y="651"/>
                </a:lnTo>
                <a:lnTo>
                  <a:pt x="163" y="668"/>
                </a:lnTo>
                <a:lnTo>
                  <a:pt x="166" y="671"/>
                </a:lnTo>
                <a:lnTo>
                  <a:pt x="169" y="674"/>
                </a:lnTo>
                <a:lnTo>
                  <a:pt x="171" y="676"/>
                </a:lnTo>
                <a:lnTo>
                  <a:pt x="174" y="671"/>
                </a:lnTo>
                <a:lnTo>
                  <a:pt x="174" y="663"/>
                </a:lnTo>
                <a:lnTo>
                  <a:pt x="174" y="659"/>
                </a:lnTo>
                <a:lnTo>
                  <a:pt x="175" y="654"/>
                </a:lnTo>
                <a:lnTo>
                  <a:pt x="174" y="651"/>
                </a:lnTo>
                <a:lnTo>
                  <a:pt x="171" y="648"/>
                </a:lnTo>
                <a:lnTo>
                  <a:pt x="171" y="643"/>
                </a:lnTo>
                <a:lnTo>
                  <a:pt x="171" y="629"/>
                </a:lnTo>
                <a:lnTo>
                  <a:pt x="174" y="626"/>
                </a:lnTo>
                <a:lnTo>
                  <a:pt x="178" y="642"/>
                </a:lnTo>
                <a:lnTo>
                  <a:pt x="181" y="646"/>
                </a:lnTo>
                <a:lnTo>
                  <a:pt x="183" y="651"/>
                </a:lnTo>
                <a:lnTo>
                  <a:pt x="185" y="648"/>
                </a:lnTo>
                <a:lnTo>
                  <a:pt x="185" y="646"/>
                </a:lnTo>
                <a:lnTo>
                  <a:pt x="190" y="632"/>
                </a:lnTo>
                <a:lnTo>
                  <a:pt x="193" y="626"/>
                </a:lnTo>
                <a:lnTo>
                  <a:pt x="199" y="615"/>
                </a:lnTo>
                <a:lnTo>
                  <a:pt x="199" y="618"/>
                </a:lnTo>
                <a:lnTo>
                  <a:pt x="197" y="631"/>
                </a:lnTo>
                <a:lnTo>
                  <a:pt x="185" y="659"/>
                </a:lnTo>
                <a:lnTo>
                  <a:pt x="178" y="671"/>
                </a:lnTo>
                <a:lnTo>
                  <a:pt x="181" y="676"/>
                </a:lnTo>
                <a:lnTo>
                  <a:pt x="187" y="669"/>
                </a:lnTo>
                <a:lnTo>
                  <a:pt x="190" y="669"/>
                </a:lnTo>
                <a:lnTo>
                  <a:pt x="193" y="668"/>
                </a:lnTo>
                <a:lnTo>
                  <a:pt x="194" y="668"/>
                </a:lnTo>
                <a:lnTo>
                  <a:pt x="199" y="663"/>
                </a:lnTo>
                <a:lnTo>
                  <a:pt x="199" y="671"/>
                </a:lnTo>
                <a:lnTo>
                  <a:pt x="187" y="676"/>
                </a:lnTo>
                <a:lnTo>
                  <a:pt x="183" y="678"/>
                </a:lnTo>
                <a:lnTo>
                  <a:pt x="175" y="680"/>
                </a:lnTo>
                <a:lnTo>
                  <a:pt x="175" y="685"/>
                </a:lnTo>
                <a:lnTo>
                  <a:pt x="174" y="693"/>
                </a:lnTo>
                <a:lnTo>
                  <a:pt x="174" y="697"/>
                </a:lnTo>
                <a:lnTo>
                  <a:pt x="169" y="704"/>
                </a:lnTo>
                <a:lnTo>
                  <a:pt x="171" y="704"/>
                </a:lnTo>
                <a:lnTo>
                  <a:pt x="181" y="702"/>
                </a:lnTo>
                <a:lnTo>
                  <a:pt x="185" y="700"/>
                </a:lnTo>
                <a:lnTo>
                  <a:pt x="187" y="704"/>
                </a:lnTo>
                <a:lnTo>
                  <a:pt x="181" y="711"/>
                </a:lnTo>
                <a:lnTo>
                  <a:pt x="175" y="714"/>
                </a:lnTo>
                <a:lnTo>
                  <a:pt x="169" y="722"/>
                </a:lnTo>
                <a:lnTo>
                  <a:pt x="162" y="725"/>
                </a:lnTo>
                <a:lnTo>
                  <a:pt x="171" y="742"/>
                </a:lnTo>
                <a:lnTo>
                  <a:pt x="174" y="762"/>
                </a:lnTo>
                <a:lnTo>
                  <a:pt x="171" y="784"/>
                </a:lnTo>
                <a:lnTo>
                  <a:pt x="190" y="769"/>
                </a:lnTo>
                <a:lnTo>
                  <a:pt x="183" y="758"/>
                </a:lnTo>
                <a:lnTo>
                  <a:pt x="199" y="724"/>
                </a:lnTo>
                <a:lnTo>
                  <a:pt x="202" y="704"/>
                </a:lnTo>
                <a:lnTo>
                  <a:pt x="199" y="687"/>
                </a:lnTo>
                <a:lnTo>
                  <a:pt x="199" y="668"/>
                </a:lnTo>
                <a:lnTo>
                  <a:pt x="206" y="642"/>
                </a:lnTo>
                <a:moveTo>
                  <a:pt x="233" y="172"/>
                </a:moveTo>
                <a:lnTo>
                  <a:pt x="227" y="169"/>
                </a:lnTo>
                <a:lnTo>
                  <a:pt x="218" y="177"/>
                </a:lnTo>
                <a:lnTo>
                  <a:pt x="213" y="180"/>
                </a:lnTo>
                <a:lnTo>
                  <a:pt x="206" y="187"/>
                </a:lnTo>
                <a:lnTo>
                  <a:pt x="202" y="185"/>
                </a:lnTo>
                <a:lnTo>
                  <a:pt x="203" y="180"/>
                </a:lnTo>
                <a:lnTo>
                  <a:pt x="213" y="172"/>
                </a:lnTo>
                <a:lnTo>
                  <a:pt x="215" y="163"/>
                </a:lnTo>
                <a:lnTo>
                  <a:pt x="213" y="161"/>
                </a:lnTo>
                <a:lnTo>
                  <a:pt x="211" y="163"/>
                </a:lnTo>
                <a:lnTo>
                  <a:pt x="206" y="169"/>
                </a:lnTo>
                <a:lnTo>
                  <a:pt x="202" y="174"/>
                </a:lnTo>
                <a:lnTo>
                  <a:pt x="194" y="180"/>
                </a:lnTo>
                <a:lnTo>
                  <a:pt x="193" y="180"/>
                </a:lnTo>
                <a:lnTo>
                  <a:pt x="193" y="177"/>
                </a:lnTo>
                <a:lnTo>
                  <a:pt x="193" y="174"/>
                </a:lnTo>
                <a:lnTo>
                  <a:pt x="194" y="169"/>
                </a:lnTo>
                <a:lnTo>
                  <a:pt x="197" y="166"/>
                </a:lnTo>
                <a:lnTo>
                  <a:pt x="193" y="166"/>
                </a:lnTo>
                <a:lnTo>
                  <a:pt x="190" y="169"/>
                </a:lnTo>
                <a:lnTo>
                  <a:pt x="185" y="180"/>
                </a:lnTo>
                <a:lnTo>
                  <a:pt x="187" y="189"/>
                </a:lnTo>
                <a:lnTo>
                  <a:pt x="183" y="194"/>
                </a:lnTo>
                <a:lnTo>
                  <a:pt x="175" y="202"/>
                </a:lnTo>
                <a:lnTo>
                  <a:pt x="169" y="208"/>
                </a:lnTo>
                <a:lnTo>
                  <a:pt x="159" y="213"/>
                </a:lnTo>
                <a:lnTo>
                  <a:pt x="159" y="217"/>
                </a:lnTo>
                <a:lnTo>
                  <a:pt x="159" y="222"/>
                </a:lnTo>
                <a:lnTo>
                  <a:pt x="157" y="223"/>
                </a:lnTo>
                <a:lnTo>
                  <a:pt x="181" y="211"/>
                </a:lnTo>
                <a:lnTo>
                  <a:pt x="187" y="208"/>
                </a:lnTo>
                <a:lnTo>
                  <a:pt x="211" y="213"/>
                </a:lnTo>
                <a:lnTo>
                  <a:pt x="213" y="205"/>
                </a:lnTo>
                <a:lnTo>
                  <a:pt x="211" y="202"/>
                </a:lnTo>
                <a:lnTo>
                  <a:pt x="209" y="202"/>
                </a:lnTo>
                <a:lnTo>
                  <a:pt x="203" y="205"/>
                </a:lnTo>
                <a:lnTo>
                  <a:pt x="202" y="205"/>
                </a:lnTo>
                <a:lnTo>
                  <a:pt x="199" y="202"/>
                </a:lnTo>
                <a:lnTo>
                  <a:pt x="202" y="200"/>
                </a:lnTo>
                <a:lnTo>
                  <a:pt x="209" y="197"/>
                </a:lnTo>
                <a:lnTo>
                  <a:pt x="211" y="197"/>
                </a:lnTo>
                <a:lnTo>
                  <a:pt x="215" y="197"/>
                </a:lnTo>
                <a:lnTo>
                  <a:pt x="223" y="191"/>
                </a:lnTo>
                <a:lnTo>
                  <a:pt x="227" y="185"/>
                </a:lnTo>
                <a:lnTo>
                  <a:pt x="233" y="178"/>
                </a:lnTo>
                <a:lnTo>
                  <a:pt x="233" y="172"/>
                </a:lnTo>
                <a:moveTo>
                  <a:pt x="239" y="962"/>
                </a:moveTo>
                <a:lnTo>
                  <a:pt x="234" y="941"/>
                </a:lnTo>
                <a:lnTo>
                  <a:pt x="225" y="922"/>
                </a:lnTo>
                <a:lnTo>
                  <a:pt x="223" y="917"/>
                </a:lnTo>
                <a:lnTo>
                  <a:pt x="211" y="900"/>
                </a:lnTo>
                <a:lnTo>
                  <a:pt x="203" y="878"/>
                </a:lnTo>
                <a:lnTo>
                  <a:pt x="197" y="857"/>
                </a:lnTo>
                <a:lnTo>
                  <a:pt x="194" y="855"/>
                </a:lnTo>
                <a:lnTo>
                  <a:pt x="185" y="838"/>
                </a:lnTo>
                <a:lnTo>
                  <a:pt x="169" y="816"/>
                </a:lnTo>
                <a:lnTo>
                  <a:pt x="166" y="814"/>
                </a:lnTo>
                <a:lnTo>
                  <a:pt x="171" y="823"/>
                </a:lnTo>
                <a:lnTo>
                  <a:pt x="171" y="829"/>
                </a:lnTo>
                <a:lnTo>
                  <a:pt x="169" y="846"/>
                </a:lnTo>
                <a:lnTo>
                  <a:pt x="166" y="852"/>
                </a:lnTo>
                <a:lnTo>
                  <a:pt x="169" y="857"/>
                </a:lnTo>
                <a:lnTo>
                  <a:pt x="171" y="863"/>
                </a:lnTo>
                <a:lnTo>
                  <a:pt x="171" y="866"/>
                </a:lnTo>
                <a:lnTo>
                  <a:pt x="178" y="877"/>
                </a:lnTo>
                <a:lnTo>
                  <a:pt x="181" y="878"/>
                </a:lnTo>
                <a:lnTo>
                  <a:pt x="178" y="861"/>
                </a:lnTo>
                <a:lnTo>
                  <a:pt x="178" y="855"/>
                </a:lnTo>
                <a:lnTo>
                  <a:pt x="185" y="855"/>
                </a:lnTo>
                <a:lnTo>
                  <a:pt x="185" y="866"/>
                </a:lnTo>
                <a:lnTo>
                  <a:pt x="185" y="877"/>
                </a:lnTo>
                <a:lnTo>
                  <a:pt x="178" y="885"/>
                </a:lnTo>
                <a:lnTo>
                  <a:pt x="183" y="900"/>
                </a:lnTo>
                <a:lnTo>
                  <a:pt x="187" y="906"/>
                </a:lnTo>
                <a:lnTo>
                  <a:pt x="190" y="915"/>
                </a:lnTo>
                <a:lnTo>
                  <a:pt x="194" y="924"/>
                </a:lnTo>
                <a:lnTo>
                  <a:pt x="199" y="937"/>
                </a:lnTo>
                <a:lnTo>
                  <a:pt x="203" y="937"/>
                </a:lnTo>
                <a:lnTo>
                  <a:pt x="206" y="924"/>
                </a:lnTo>
                <a:lnTo>
                  <a:pt x="206" y="917"/>
                </a:lnTo>
                <a:lnTo>
                  <a:pt x="213" y="917"/>
                </a:lnTo>
                <a:lnTo>
                  <a:pt x="211" y="928"/>
                </a:lnTo>
                <a:lnTo>
                  <a:pt x="209" y="941"/>
                </a:lnTo>
                <a:lnTo>
                  <a:pt x="203" y="945"/>
                </a:lnTo>
                <a:lnTo>
                  <a:pt x="206" y="962"/>
                </a:lnTo>
                <a:lnTo>
                  <a:pt x="206" y="965"/>
                </a:lnTo>
                <a:lnTo>
                  <a:pt x="218" y="982"/>
                </a:lnTo>
                <a:lnTo>
                  <a:pt x="230" y="988"/>
                </a:lnTo>
                <a:lnTo>
                  <a:pt x="237" y="984"/>
                </a:lnTo>
                <a:lnTo>
                  <a:pt x="239" y="962"/>
                </a:lnTo>
                <a:moveTo>
                  <a:pt x="253" y="1111"/>
                </a:moveTo>
                <a:lnTo>
                  <a:pt x="249" y="1098"/>
                </a:lnTo>
                <a:lnTo>
                  <a:pt x="243" y="1089"/>
                </a:lnTo>
                <a:lnTo>
                  <a:pt x="234" y="1086"/>
                </a:lnTo>
                <a:lnTo>
                  <a:pt x="237" y="1089"/>
                </a:lnTo>
                <a:lnTo>
                  <a:pt x="234" y="1094"/>
                </a:lnTo>
                <a:lnTo>
                  <a:pt x="230" y="1097"/>
                </a:lnTo>
                <a:lnTo>
                  <a:pt x="234" y="1103"/>
                </a:lnTo>
                <a:lnTo>
                  <a:pt x="242" y="1109"/>
                </a:lnTo>
                <a:lnTo>
                  <a:pt x="253" y="1111"/>
                </a:lnTo>
                <a:moveTo>
                  <a:pt x="258" y="933"/>
                </a:moveTo>
                <a:lnTo>
                  <a:pt x="258" y="911"/>
                </a:lnTo>
                <a:lnTo>
                  <a:pt x="255" y="888"/>
                </a:lnTo>
                <a:lnTo>
                  <a:pt x="253" y="866"/>
                </a:lnTo>
                <a:lnTo>
                  <a:pt x="246" y="824"/>
                </a:lnTo>
                <a:lnTo>
                  <a:pt x="237" y="801"/>
                </a:lnTo>
                <a:lnTo>
                  <a:pt x="227" y="784"/>
                </a:lnTo>
                <a:lnTo>
                  <a:pt x="221" y="767"/>
                </a:lnTo>
                <a:lnTo>
                  <a:pt x="213" y="784"/>
                </a:lnTo>
                <a:lnTo>
                  <a:pt x="193" y="807"/>
                </a:lnTo>
                <a:lnTo>
                  <a:pt x="187" y="829"/>
                </a:lnTo>
                <a:lnTo>
                  <a:pt x="199" y="844"/>
                </a:lnTo>
                <a:lnTo>
                  <a:pt x="206" y="869"/>
                </a:lnTo>
                <a:lnTo>
                  <a:pt x="215" y="888"/>
                </a:lnTo>
                <a:lnTo>
                  <a:pt x="215" y="869"/>
                </a:lnTo>
                <a:lnTo>
                  <a:pt x="213" y="860"/>
                </a:lnTo>
                <a:lnTo>
                  <a:pt x="209" y="855"/>
                </a:lnTo>
                <a:lnTo>
                  <a:pt x="203" y="851"/>
                </a:lnTo>
                <a:lnTo>
                  <a:pt x="199" y="840"/>
                </a:lnTo>
                <a:lnTo>
                  <a:pt x="202" y="832"/>
                </a:lnTo>
                <a:lnTo>
                  <a:pt x="206" y="840"/>
                </a:lnTo>
                <a:lnTo>
                  <a:pt x="209" y="844"/>
                </a:lnTo>
                <a:lnTo>
                  <a:pt x="209" y="846"/>
                </a:lnTo>
                <a:lnTo>
                  <a:pt x="211" y="849"/>
                </a:lnTo>
                <a:lnTo>
                  <a:pt x="215" y="852"/>
                </a:lnTo>
                <a:lnTo>
                  <a:pt x="215" y="846"/>
                </a:lnTo>
                <a:lnTo>
                  <a:pt x="213" y="835"/>
                </a:lnTo>
                <a:lnTo>
                  <a:pt x="211" y="832"/>
                </a:lnTo>
                <a:lnTo>
                  <a:pt x="209" y="827"/>
                </a:lnTo>
                <a:lnTo>
                  <a:pt x="206" y="823"/>
                </a:lnTo>
                <a:lnTo>
                  <a:pt x="203" y="814"/>
                </a:lnTo>
                <a:lnTo>
                  <a:pt x="206" y="803"/>
                </a:lnTo>
                <a:lnTo>
                  <a:pt x="211" y="810"/>
                </a:lnTo>
                <a:lnTo>
                  <a:pt x="213" y="829"/>
                </a:lnTo>
                <a:lnTo>
                  <a:pt x="215" y="823"/>
                </a:lnTo>
                <a:lnTo>
                  <a:pt x="221" y="812"/>
                </a:lnTo>
                <a:lnTo>
                  <a:pt x="221" y="803"/>
                </a:lnTo>
                <a:lnTo>
                  <a:pt x="221" y="792"/>
                </a:lnTo>
                <a:lnTo>
                  <a:pt x="221" y="786"/>
                </a:lnTo>
                <a:lnTo>
                  <a:pt x="227" y="788"/>
                </a:lnTo>
                <a:lnTo>
                  <a:pt x="227" y="795"/>
                </a:lnTo>
                <a:lnTo>
                  <a:pt x="225" y="806"/>
                </a:lnTo>
                <a:lnTo>
                  <a:pt x="227" y="812"/>
                </a:lnTo>
                <a:lnTo>
                  <a:pt x="223" y="823"/>
                </a:lnTo>
                <a:lnTo>
                  <a:pt x="221" y="829"/>
                </a:lnTo>
                <a:lnTo>
                  <a:pt x="221" y="832"/>
                </a:lnTo>
                <a:lnTo>
                  <a:pt x="223" y="838"/>
                </a:lnTo>
                <a:lnTo>
                  <a:pt x="225" y="844"/>
                </a:lnTo>
                <a:lnTo>
                  <a:pt x="227" y="844"/>
                </a:lnTo>
                <a:lnTo>
                  <a:pt x="230" y="840"/>
                </a:lnTo>
                <a:lnTo>
                  <a:pt x="234" y="832"/>
                </a:lnTo>
                <a:lnTo>
                  <a:pt x="239" y="833"/>
                </a:lnTo>
                <a:lnTo>
                  <a:pt x="237" y="844"/>
                </a:lnTo>
                <a:lnTo>
                  <a:pt x="233" y="851"/>
                </a:lnTo>
                <a:lnTo>
                  <a:pt x="225" y="851"/>
                </a:lnTo>
                <a:lnTo>
                  <a:pt x="221" y="857"/>
                </a:lnTo>
                <a:lnTo>
                  <a:pt x="223" y="863"/>
                </a:lnTo>
                <a:lnTo>
                  <a:pt x="223" y="877"/>
                </a:lnTo>
                <a:lnTo>
                  <a:pt x="223" y="883"/>
                </a:lnTo>
                <a:lnTo>
                  <a:pt x="225" y="885"/>
                </a:lnTo>
                <a:lnTo>
                  <a:pt x="230" y="883"/>
                </a:lnTo>
                <a:lnTo>
                  <a:pt x="233" y="877"/>
                </a:lnTo>
                <a:lnTo>
                  <a:pt x="234" y="872"/>
                </a:lnTo>
                <a:lnTo>
                  <a:pt x="239" y="878"/>
                </a:lnTo>
                <a:lnTo>
                  <a:pt x="233" y="888"/>
                </a:lnTo>
                <a:lnTo>
                  <a:pt x="230" y="891"/>
                </a:lnTo>
                <a:lnTo>
                  <a:pt x="221" y="894"/>
                </a:lnTo>
                <a:lnTo>
                  <a:pt x="221" y="902"/>
                </a:lnTo>
                <a:lnTo>
                  <a:pt x="225" y="908"/>
                </a:lnTo>
                <a:lnTo>
                  <a:pt x="234" y="922"/>
                </a:lnTo>
                <a:lnTo>
                  <a:pt x="242" y="934"/>
                </a:lnTo>
                <a:lnTo>
                  <a:pt x="246" y="959"/>
                </a:lnTo>
                <a:lnTo>
                  <a:pt x="249" y="961"/>
                </a:lnTo>
                <a:lnTo>
                  <a:pt x="258" y="933"/>
                </a:lnTo>
                <a:moveTo>
                  <a:pt x="291" y="1163"/>
                </a:moveTo>
                <a:lnTo>
                  <a:pt x="273" y="1148"/>
                </a:lnTo>
                <a:lnTo>
                  <a:pt x="255" y="1133"/>
                </a:lnTo>
                <a:lnTo>
                  <a:pt x="243" y="1117"/>
                </a:lnTo>
                <a:lnTo>
                  <a:pt x="233" y="1111"/>
                </a:lnTo>
                <a:lnTo>
                  <a:pt x="223" y="1103"/>
                </a:lnTo>
                <a:lnTo>
                  <a:pt x="218" y="1094"/>
                </a:lnTo>
                <a:lnTo>
                  <a:pt x="199" y="1092"/>
                </a:lnTo>
                <a:lnTo>
                  <a:pt x="193" y="1086"/>
                </a:lnTo>
                <a:lnTo>
                  <a:pt x="193" y="1077"/>
                </a:lnTo>
                <a:lnTo>
                  <a:pt x="185" y="1075"/>
                </a:lnTo>
                <a:lnTo>
                  <a:pt x="169" y="1072"/>
                </a:lnTo>
                <a:lnTo>
                  <a:pt x="162" y="1070"/>
                </a:lnTo>
                <a:lnTo>
                  <a:pt x="159" y="1061"/>
                </a:lnTo>
                <a:lnTo>
                  <a:pt x="166" y="1064"/>
                </a:lnTo>
                <a:lnTo>
                  <a:pt x="171" y="1066"/>
                </a:lnTo>
                <a:lnTo>
                  <a:pt x="178" y="1072"/>
                </a:lnTo>
                <a:lnTo>
                  <a:pt x="169" y="1058"/>
                </a:lnTo>
                <a:lnTo>
                  <a:pt x="154" y="1043"/>
                </a:lnTo>
                <a:lnTo>
                  <a:pt x="162" y="1036"/>
                </a:lnTo>
                <a:lnTo>
                  <a:pt x="181" y="1060"/>
                </a:lnTo>
                <a:lnTo>
                  <a:pt x="193" y="1066"/>
                </a:lnTo>
                <a:lnTo>
                  <a:pt x="206" y="1069"/>
                </a:lnTo>
                <a:lnTo>
                  <a:pt x="199" y="1038"/>
                </a:lnTo>
                <a:lnTo>
                  <a:pt x="218" y="1064"/>
                </a:lnTo>
                <a:lnTo>
                  <a:pt x="223" y="1088"/>
                </a:lnTo>
                <a:lnTo>
                  <a:pt x="230" y="1089"/>
                </a:lnTo>
                <a:lnTo>
                  <a:pt x="233" y="1086"/>
                </a:lnTo>
                <a:lnTo>
                  <a:pt x="227" y="1075"/>
                </a:lnTo>
                <a:lnTo>
                  <a:pt x="223" y="1061"/>
                </a:lnTo>
                <a:lnTo>
                  <a:pt x="215" y="1049"/>
                </a:lnTo>
                <a:lnTo>
                  <a:pt x="203" y="1038"/>
                </a:lnTo>
                <a:lnTo>
                  <a:pt x="185" y="1033"/>
                </a:lnTo>
                <a:lnTo>
                  <a:pt x="175" y="1029"/>
                </a:lnTo>
                <a:lnTo>
                  <a:pt x="162" y="1029"/>
                </a:lnTo>
                <a:lnTo>
                  <a:pt x="150" y="1025"/>
                </a:lnTo>
                <a:lnTo>
                  <a:pt x="135" y="1029"/>
                </a:lnTo>
                <a:lnTo>
                  <a:pt x="145" y="1040"/>
                </a:lnTo>
                <a:lnTo>
                  <a:pt x="147" y="1058"/>
                </a:lnTo>
                <a:lnTo>
                  <a:pt x="166" y="1092"/>
                </a:lnTo>
                <a:lnTo>
                  <a:pt x="178" y="1103"/>
                </a:lnTo>
                <a:lnTo>
                  <a:pt x="187" y="1109"/>
                </a:lnTo>
                <a:lnTo>
                  <a:pt x="215" y="1145"/>
                </a:lnTo>
                <a:lnTo>
                  <a:pt x="239" y="1163"/>
                </a:lnTo>
                <a:lnTo>
                  <a:pt x="263" y="1170"/>
                </a:lnTo>
                <a:lnTo>
                  <a:pt x="291" y="1163"/>
                </a:lnTo>
                <a:moveTo>
                  <a:pt x="307" y="1238"/>
                </a:moveTo>
                <a:lnTo>
                  <a:pt x="307" y="1236"/>
                </a:lnTo>
                <a:lnTo>
                  <a:pt x="301" y="1230"/>
                </a:lnTo>
                <a:lnTo>
                  <a:pt x="289" y="1230"/>
                </a:lnTo>
                <a:lnTo>
                  <a:pt x="307" y="1238"/>
                </a:lnTo>
                <a:moveTo>
                  <a:pt x="333" y="1139"/>
                </a:moveTo>
                <a:lnTo>
                  <a:pt x="333" y="1120"/>
                </a:lnTo>
                <a:lnTo>
                  <a:pt x="333" y="1106"/>
                </a:lnTo>
                <a:lnTo>
                  <a:pt x="317" y="1098"/>
                </a:lnTo>
                <a:lnTo>
                  <a:pt x="313" y="1081"/>
                </a:lnTo>
                <a:lnTo>
                  <a:pt x="310" y="1077"/>
                </a:lnTo>
                <a:lnTo>
                  <a:pt x="293" y="1044"/>
                </a:lnTo>
                <a:lnTo>
                  <a:pt x="283" y="1029"/>
                </a:lnTo>
                <a:lnTo>
                  <a:pt x="282" y="1027"/>
                </a:lnTo>
                <a:lnTo>
                  <a:pt x="273" y="1016"/>
                </a:lnTo>
                <a:lnTo>
                  <a:pt x="249" y="999"/>
                </a:lnTo>
                <a:lnTo>
                  <a:pt x="243" y="995"/>
                </a:lnTo>
                <a:lnTo>
                  <a:pt x="242" y="993"/>
                </a:lnTo>
                <a:lnTo>
                  <a:pt x="218" y="990"/>
                </a:lnTo>
                <a:lnTo>
                  <a:pt x="206" y="976"/>
                </a:lnTo>
                <a:lnTo>
                  <a:pt x="209" y="993"/>
                </a:lnTo>
                <a:lnTo>
                  <a:pt x="203" y="1010"/>
                </a:lnTo>
                <a:lnTo>
                  <a:pt x="209" y="1029"/>
                </a:lnTo>
                <a:lnTo>
                  <a:pt x="218" y="1040"/>
                </a:lnTo>
                <a:lnTo>
                  <a:pt x="225" y="1053"/>
                </a:lnTo>
                <a:lnTo>
                  <a:pt x="234" y="1069"/>
                </a:lnTo>
                <a:lnTo>
                  <a:pt x="251" y="1083"/>
                </a:lnTo>
                <a:lnTo>
                  <a:pt x="261" y="1103"/>
                </a:lnTo>
                <a:lnTo>
                  <a:pt x="265" y="1126"/>
                </a:lnTo>
                <a:lnTo>
                  <a:pt x="267" y="1139"/>
                </a:lnTo>
                <a:lnTo>
                  <a:pt x="298" y="1163"/>
                </a:lnTo>
                <a:lnTo>
                  <a:pt x="314" y="1159"/>
                </a:lnTo>
                <a:lnTo>
                  <a:pt x="314" y="1134"/>
                </a:lnTo>
                <a:lnTo>
                  <a:pt x="314" y="1125"/>
                </a:lnTo>
                <a:lnTo>
                  <a:pt x="313" y="1122"/>
                </a:lnTo>
                <a:lnTo>
                  <a:pt x="293" y="1134"/>
                </a:lnTo>
                <a:lnTo>
                  <a:pt x="283" y="1133"/>
                </a:lnTo>
                <a:lnTo>
                  <a:pt x="270" y="1126"/>
                </a:lnTo>
                <a:lnTo>
                  <a:pt x="274" y="1122"/>
                </a:lnTo>
                <a:lnTo>
                  <a:pt x="282" y="1125"/>
                </a:lnTo>
                <a:lnTo>
                  <a:pt x="286" y="1125"/>
                </a:lnTo>
                <a:lnTo>
                  <a:pt x="289" y="1125"/>
                </a:lnTo>
                <a:lnTo>
                  <a:pt x="291" y="1125"/>
                </a:lnTo>
                <a:lnTo>
                  <a:pt x="298" y="1125"/>
                </a:lnTo>
                <a:lnTo>
                  <a:pt x="298" y="1122"/>
                </a:lnTo>
                <a:lnTo>
                  <a:pt x="301" y="1120"/>
                </a:lnTo>
                <a:lnTo>
                  <a:pt x="295" y="1114"/>
                </a:lnTo>
                <a:lnTo>
                  <a:pt x="289" y="1106"/>
                </a:lnTo>
                <a:lnTo>
                  <a:pt x="283" y="1098"/>
                </a:lnTo>
                <a:lnTo>
                  <a:pt x="279" y="1092"/>
                </a:lnTo>
                <a:lnTo>
                  <a:pt x="270" y="1086"/>
                </a:lnTo>
                <a:lnTo>
                  <a:pt x="261" y="1081"/>
                </a:lnTo>
                <a:lnTo>
                  <a:pt x="253" y="1072"/>
                </a:lnTo>
                <a:lnTo>
                  <a:pt x="249" y="1069"/>
                </a:lnTo>
                <a:lnTo>
                  <a:pt x="246" y="1069"/>
                </a:lnTo>
                <a:lnTo>
                  <a:pt x="242" y="1069"/>
                </a:lnTo>
                <a:lnTo>
                  <a:pt x="237" y="1066"/>
                </a:lnTo>
                <a:lnTo>
                  <a:pt x="233" y="1064"/>
                </a:lnTo>
                <a:lnTo>
                  <a:pt x="239" y="1061"/>
                </a:lnTo>
                <a:lnTo>
                  <a:pt x="242" y="1061"/>
                </a:lnTo>
                <a:lnTo>
                  <a:pt x="246" y="1058"/>
                </a:lnTo>
                <a:lnTo>
                  <a:pt x="249" y="1060"/>
                </a:lnTo>
                <a:lnTo>
                  <a:pt x="255" y="1064"/>
                </a:lnTo>
                <a:lnTo>
                  <a:pt x="258" y="1061"/>
                </a:lnTo>
                <a:lnTo>
                  <a:pt x="255" y="1058"/>
                </a:lnTo>
                <a:lnTo>
                  <a:pt x="255" y="1055"/>
                </a:lnTo>
                <a:lnTo>
                  <a:pt x="246" y="1040"/>
                </a:lnTo>
                <a:lnTo>
                  <a:pt x="237" y="1025"/>
                </a:lnTo>
                <a:lnTo>
                  <a:pt x="218" y="1025"/>
                </a:lnTo>
                <a:lnTo>
                  <a:pt x="203" y="1016"/>
                </a:lnTo>
                <a:lnTo>
                  <a:pt x="225" y="1016"/>
                </a:lnTo>
                <a:lnTo>
                  <a:pt x="223" y="1007"/>
                </a:lnTo>
                <a:lnTo>
                  <a:pt x="218" y="995"/>
                </a:lnTo>
                <a:lnTo>
                  <a:pt x="225" y="996"/>
                </a:lnTo>
                <a:lnTo>
                  <a:pt x="227" y="1007"/>
                </a:lnTo>
                <a:lnTo>
                  <a:pt x="233" y="1015"/>
                </a:lnTo>
                <a:lnTo>
                  <a:pt x="237" y="1018"/>
                </a:lnTo>
                <a:lnTo>
                  <a:pt x="237" y="1010"/>
                </a:lnTo>
                <a:lnTo>
                  <a:pt x="237" y="1001"/>
                </a:lnTo>
                <a:lnTo>
                  <a:pt x="243" y="999"/>
                </a:lnTo>
                <a:lnTo>
                  <a:pt x="243" y="1004"/>
                </a:lnTo>
                <a:lnTo>
                  <a:pt x="243" y="1010"/>
                </a:lnTo>
                <a:lnTo>
                  <a:pt x="243" y="1015"/>
                </a:lnTo>
                <a:lnTo>
                  <a:pt x="243" y="1021"/>
                </a:lnTo>
                <a:lnTo>
                  <a:pt x="249" y="1029"/>
                </a:lnTo>
                <a:lnTo>
                  <a:pt x="253" y="1036"/>
                </a:lnTo>
                <a:lnTo>
                  <a:pt x="258" y="1044"/>
                </a:lnTo>
                <a:lnTo>
                  <a:pt x="261" y="1053"/>
                </a:lnTo>
                <a:lnTo>
                  <a:pt x="267" y="1051"/>
                </a:lnTo>
                <a:lnTo>
                  <a:pt x="265" y="1044"/>
                </a:lnTo>
                <a:lnTo>
                  <a:pt x="261" y="1033"/>
                </a:lnTo>
                <a:lnTo>
                  <a:pt x="267" y="1029"/>
                </a:lnTo>
                <a:lnTo>
                  <a:pt x="273" y="1044"/>
                </a:lnTo>
                <a:lnTo>
                  <a:pt x="273" y="1055"/>
                </a:lnTo>
                <a:lnTo>
                  <a:pt x="270" y="1064"/>
                </a:lnTo>
                <a:lnTo>
                  <a:pt x="283" y="1086"/>
                </a:lnTo>
                <a:lnTo>
                  <a:pt x="291" y="1098"/>
                </a:lnTo>
                <a:lnTo>
                  <a:pt x="298" y="1105"/>
                </a:lnTo>
                <a:lnTo>
                  <a:pt x="301" y="1103"/>
                </a:lnTo>
                <a:lnTo>
                  <a:pt x="301" y="1094"/>
                </a:lnTo>
                <a:lnTo>
                  <a:pt x="298" y="1086"/>
                </a:lnTo>
                <a:lnTo>
                  <a:pt x="305" y="1081"/>
                </a:lnTo>
                <a:lnTo>
                  <a:pt x="307" y="1094"/>
                </a:lnTo>
                <a:lnTo>
                  <a:pt x="307" y="1098"/>
                </a:lnTo>
                <a:lnTo>
                  <a:pt x="307" y="1114"/>
                </a:lnTo>
                <a:lnTo>
                  <a:pt x="307" y="1115"/>
                </a:lnTo>
                <a:lnTo>
                  <a:pt x="313" y="1122"/>
                </a:lnTo>
                <a:lnTo>
                  <a:pt x="314" y="1120"/>
                </a:lnTo>
                <a:lnTo>
                  <a:pt x="314" y="1125"/>
                </a:lnTo>
                <a:lnTo>
                  <a:pt x="319" y="1134"/>
                </a:lnTo>
                <a:lnTo>
                  <a:pt x="329" y="1142"/>
                </a:lnTo>
                <a:lnTo>
                  <a:pt x="333" y="1139"/>
                </a:lnTo>
                <a:moveTo>
                  <a:pt x="342" y="1233"/>
                </a:moveTo>
                <a:lnTo>
                  <a:pt x="335" y="1221"/>
                </a:lnTo>
                <a:lnTo>
                  <a:pt x="329" y="1210"/>
                </a:lnTo>
                <a:lnTo>
                  <a:pt x="322" y="1197"/>
                </a:lnTo>
                <a:lnTo>
                  <a:pt x="305" y="1193"/>
                </a:lnTo>
                <a:lnTo>
                  <a:pt x="286" y="1213"/>
                </a:lnTo>
                <a:lnTo>
                  <a:pt x="270" y="1219"/>
                </a:lnTo>
                <a:lnTo>
                  <a:pt x="267" y="1230"/>
                </a:lnTo>
                <a:lnTo>
                  <a:pt x="289" y="1230"/>
                </a:lnTo>
                <a:lnTo>
                  <a:pt x="286" y="1227"/>
                </a:lnTo>
                <a:lnTo>
                  <a:pt x="289" y="1227"/>
                </a:lnTo>
                <a:lnTo>
                  <a:pt x="291" y="1225"/>
                </a:lnTo>
                <a:lnTo>
                  <a:pt x="295" y="1225"/>
                </a:lnTo>
                <a:lnTo>
                  <a:pt x="293" y="1221"/>
                </a:lnTo>
                <a:lnTo>
                  <a:pt x="291" y="1219"/>
                </a:lnTo>
                <a:lnTo>
                  <a:pt x="291" y="1216"/>
                </a:lnTo>
                <a:lnTo>
                  <a:pt x="295" y="1215"/>
                </a:lnTo>
                <a:lnTo>
                  <a:pt x="295" y="1210"/>
                </a:lnTo>
                <a:lnTo>
                  <a:pt x="302" y="1224"/>
                </a:lnTo>
                <a:lnTo>
                  <a:pt x="342" y="1233"/>
                </a:lnTo>
                <a:moveTo>
                  <a:pt x="345" y="1219"/>
                </a:moveTo>
                <a:lnTo>
                  <a:pt x="342" y="1219"/>
                </a:lnTo>
                <a:lnTo>
                  <a:pt x="341" y="1216"/>
                </a:lnTo>
                <a:lnTo>
                  <a:pt x="345" y="1219"/>
                </a:lnTo>
                <a:moveTo>
                  <a:pt x="362" y="1075"/>
                </a:moveTo>
                <a:lnTo>
                  <a:pt x="359" y="1070"/>
                </a:lnTo>
                <a:lnTo>
                  <a:pt x="359" y="1061"/>
                </a:lnTo>
                <a:lnTo>
                  <a:pt x="354" y="1038"/>
                </a:lnTo>
                <a:lnTo>
                  <a:pt x="350" y="1032"/>
                </a:lnTo>
                <a:lnTo>
                  <a:pt x="338" y="1012"/>
                </a:lnTo>
                <a:lnTo>
                  <a:pt x="329" y="996"/>
                </a:lnTo>
                <a:lnTo>
                  <a:pt x="322" y="962"/>
                </a:lnTo>
                <a:lnTo>
                  <a:pt x="310" y="961"/>
                </a:lnTo>
                <a:lnTo>
                  <a:pt x="301" y="956"/>
                </a:lnTo>
                <a:lnTo>
                  <a:pt x="286" y="937"/>
                </a:lnTo>
                <a:lnTo>
                  <a:pt x="286" y="956"/>
                </a:lnTo>
                <a:lnTo>
                  <a:pt x="273" y="979"/>
                </a:lnTo>
                <a:lnTo>
                  <a:pt x="273" y="1007"/>
                </a:lnTo>
                <a:lnTo>
                  <a:pt x="289" y="1021"/>
                </a:lnTo>
                <a:lnTo>
                  <a:pt x="302" y="1044"/>
                </a:lnTo>
                <a:lnTo>
                  <a:pt x="314" y="1069"/>
                </a:lnTo>
                <a:lnTo>
                  <a:pt x="317" y="1064"/>
                </a:lnTo>
                <a:lnTo>
                  <a:pt x="323" y="1066"/>
                </a:lnTo>
                <a:lnTo>
                  <a:pt x="323" y="1064"/>
                </a:lnTo>
                <a:lnTo>
                  <a:pt x="323" y="1060"/>
                </a:lnTo>
                <a:lnTo>
                  <a:pt x="291" y="1023"/>
                </a:lnTo>
                <a:lnTo>
                  <a:pt x="289" y="1015"/>
                </a:lnTo>
                <a:lnTo>
                  <a:pt x="291" y="1015"/>
                </a:lnTo>
                <a:lnTo>
                  <a:pt x="301" y="1021"/>
                </a:lnTo>
                <a:lnTo>
                  <a:pt x="307" y="1029"/>
                </a:lnTo>
                <a:lnTo>
                  <a:pt x="310" y="1025"/>
                </a:lnTo>
                <a:lnTo>
                  <a:pt x="305" y="1015"/>
                </a:lnTo>
                <a:lnTo>
                  <a:pt x="302" y="1012"/>
                </a:lnTo>
                <a:lnTo>
                  <a:pt x="298" y="1006"/>
                </a:lnTo>
                <a:lnTo>
                  <a:pt x="291" y="999"/>
                </a:lnTo>
                <a:lnTo>
                  <a:pt x="286" y="993"/>
                </a:lnTo>
                <a:lnTo>
                  <a:pt x="283" y="984"/>
                </a:lnTo>
                <a:lnTo>
                  <a:pt x="289" y="979"/>
                </a:lnTo>
                <a:lnTo>
                  <a:pt x="291" y="988"/>
                </a:lnTo>
                <a:lnTo>
                  <a:pt x="295" y="996"/>
                </a:lnTo>
                <a:lnTo>
                  <a:pt x="301" y="993"/>
                </a:lnTo>
                <a:lnTo>
                  <a:pt x="301" y="988"/>
                </a:lnTo>
                <a:lnTo>
                  <a:pt x="302" y="984"/>
                </a:lnTo>
                <a:lnTo>
                  <a:pt x="302" y="979"/>
                </a:lnTo>
                <a:lnTo>
                  <a:pt x="298" y="976"/>
                </a:lnTo>
                <a:lnTo>
                  <a:pt x="298" y="961"/>
                </a:lnTo>
                <a:lnTo>
                  <a:pt x="305" y="961"/>
                </a:lnTo>
                <a:lnTo>
                  <a:pt x="305" y="970"/>
                </a:lnTo>
                <a:lnTo>
                  <a:pt x="307" y="984"/>
                </a:lnTo>
                <a:lnTo>
                  <a:pt x="307" y="988"/>
                </a:lnTo>
                <a:lnTo>
                  <a:pt x="307" y="993"/>
                </a:lnTo>
                <a:lnTo>
                  <a:pt x="305" y="1004"/>
                </a:lnTo>
                <a:lnTo>
                  <a:pt x="307" y="1004"/>
                </a:lnTo>
                <a:lnTo>
                  <a:pt x="310" y="1012"/>
                </a:lnTo>
                <a:lnTo>
                  <a:pt x="313" y="1012"/>
                </a:lnTo>
                <a:lnTo>
                  <a:pt x="314" y="1015"/>
                </a:lnTo>
                <a:lnTo>
                  <a:pt x="323" y="996"/>
                </a:lnTo>
                <a:lnTo>
                  <a:pt x="322" y="1010"/>
                </a:lnTo>
                <a:lnTo>
                  <a:pt x="322" y="1018"/>
                </a:lnTo>
                <a:lnTo>
                  <a:pt x="319" y="1027"/>
                </a:lnTo>
                <a:lnTo>
                  <a:pt x="317" y="1044"/>
                </a:lnTo>
                <a:lnTo>
                  <a:pt x="326" y="1053"/>
                </a:lnTo>
                <a:lnTo>
                  <a:pt x="326" y="1040"/>
                </a:lnTo>
                <a:lnTo>
                  <a:pt x="329" y="1032"/>
                </a:lnTo>
                <a:lnTo>
                  <a:pt x="338" y="1033"/>
                </a:lnTo>
                <a:lnTo>
                  <a:pt x="333" y="1049"/>
                </a:lnTo>
                <a:lnTo>
                  <a:pt x="329" y="1061"/>
                </a:lnTo>
                <a:lnTo>
                  <a:pt x="323" y="1055"/>
                </a:lnTo>
                <a:lnTo>
                  <a:pt x="323" y="1060"/>
                </a:lnTo>
                <a:lnTo>
                  <a:pt x="331" y="1070"/>
                </a:lnTo>
                <a:lnTo>
                  <a:pt x="323" y="1066"/>
                </a:lnTo>
                <a:lnTo>
                  <a:pt x="323" y="1089"/>
                </a:lnTo>
                <a:lnTo>
                  <a:pt x="331" y="1100"/>
                </a:lnTo>
                <a:lnTo>
                  <a:pt x="338" y="1105"/>
                </a:lnTo>
                <a:lnTo>
                  <a:pt x="342" y="1125"/>
                </a:lnTo>
                <a:lnTo>
                  <a:pt x="362" y="1075"/>
                </a:lnTo>
                <a:moveTo>
                  <a:pt x="390" y="1106"/>
                </a:moveTo>
                <a:lnTo>
                  <a:pt x="390" y="1106"/>
                </a:lnTo>
                <a:moveTo>
                  <a:pt x="413" y="1187"/>
                </a:moveTo>
                <a:lnTo>
                  <a:pt x="409" y="1180"/>
                </a:lnTo>
                <a:lnTo>
                  <a:pt x="403" y="1170"/>
                </a:lnTo>
                <a:lnTo>
                  <a:pt x="402" y="1163"/>
                </a:lnTo>
                <a:lnTo>
                  <a:pt x="397" y="1163"/>
                </a:lnTo>
                <a:lnTo>
                  <a:pt x="390" y="1163"/>
                </a:lnTo>
                <a:lnTo>
                  <a:pt x="385" y="1163"/>
                </a:lnTo>
                <a:lnTo>
                  <a:pt x="381" y="1154"/>
                </a:lnTo>
                <a:lnTo>
                  <a:pt x="382" y="1152"/>
                </a:lnTo>
                <a:lnTo>
                  <a:pt x="397" y="1154"/>
                </a:lnTo>
                <a:lnTo>
                  <a:pt x="394" y="1152"/>
                </a:lnTo>
                <a:lnTo>
                  <a:pt x="393" y="1150"/>
                </a:lnTo>
                <a:lnTo>
                  <a:pt x="390" y="1148"/>
                </a:lnTo>
                <a:lnTo>
                  <a:pt x="378" y="1142"/>
                </a:lnTo>
                <a:lnTo>
                  <a:pt x="369" y="1134"/>
                </a:lnTo>
                <a:lnTo>
                  <a:pt x="381" y="1131"/>
                </a:lnTo>
                <a:lnTo>
                  <a:pt x="385" y="1137"/>
                </a:lnTo>
                <a:lnTo>
                  <a:pt x="387" y="1134"/>
                </a:lnTo>
                <a:lnTo>
                  <a:pt x="387" y="1131"/>
                </a:lnTo>
                <a:lnTo>
                  <a:pt x="387" y="1128"/>
                </a:lnTo>
                <a:lnTo>
                  <a:pt x="382" y="1114"/>
                </a:lnTo>
                <a:lnTo>
                  <a:pt x="381" y="1109"/>
                </a:lnTo>
                <a:lnTo>
                  <a:pt x="381" y="1103"/>
                </a:lnTo>
                <a:lnTo>
                  <a:pt x="390" y="1106"/>
                </a:lnTo>
                <a:lnTo>
                  <a:pt x="385" y="1103"/>
                </a:lnTo>
                <a:lnTo>
                  <a:pt x="378" y="1098"/>
                </a:lnTo>
                <a:lnTo>
                  <a:pt x="369" y="1117"/>
                </a:lnTo>
                <a:lnTo>
                  <a:pt x="366" y="1131"/>
                </a:lnTo>
                <a:lnTo>
                  <a:pt x="366" y="1137"/>
                </a:lnTo>
                <a:lnTo>
                  <a:pt x="371" y="1152"/>
                </a:lnTo>
                <a:lnTo>
                  <a:pt x="385" y="1161"/>
                </a:lnTo>
                <a:lnTo>
                  <a:pt x="399" y="1170"/>
                </a:lnTo>
                <a:lnTo>
                  <a:pt x="413" y="1187"/>
                </a:lnTo>
                <a:moveTo>
                  <a:pt x="437" y="1227"/>
                </a:moveTo>
                <a:lnTo>
                  <a:pt x="427" y="1213"/>
                </a:lnTo>
                <a:lnTo>
                  <a:pt x="402" y="1188"/>
                </a:lnTo>
                <a:lnTo>
                  <a:pt x="378" y="1167"/>
                </a:lnTo>
                <a:lnTo>
                  <a:pt x="373" y="1165"/>
                </a:lnTo>
                <a:lnTo>
                  <a:pt x="371" y="1163"/>
                </a:lnTo>
                <a:lnTo>
                  <a:pt x="357" y="1156"/>
                </a:lnTo>
                <a:lnTo>
                  <a:pt x="341" y="1154"/>
                </a:lnTo>
                <a:lnTo>
                  <a:pt x="322" y="1148"/>
                </a:lnTo>
                <a:lnTo>
                  <a:pt x="329" y="1193"/>
                </a:lnTo>
                <a:lnTo>
                  <a:pt x="342" y="1215"/>
                </a:lnTo>
                <a:lnTo>
                  <a:pt x="342" y="1219"/>
                </a:lnTo>
                <a:lnTo>
                  <a:pt x="354" y="1224"/>
                </a:lnTo>
                <a:lnTo>
                  <a:pt x="359" y="1224"/>
                </a:lnTo>
                <a:lnTo>
                  <a:pt x="371" y="1225"/>
                </a:lnTo>
                <a:lnTo>
                  <a:pt x="387" y="1230"/>
                </a:lnTo>
                <a:lnTo>
                  <a:pt x="375" y="1216"/>
                </a:lnTo>
                <a:lnTo>
                  <a:pt x="371" y="1210"/>
                </a:lnTo>
                <a:lnTo>
                  <a:pt x="366" y="1202"/>
                </a:lnTo>
                <a:lnTo>
                  <a:pt x="359" y="1197"/>
                </a:lnTo>
                <a:lnTo>
                  <a:pt x="342" y="1191"/>
                </a:lnTo>
                <a:lnTo>
                  <a:pt x="333" y="1188"/>
                </a:lnTo>
                <a:lnTo>
                  <a:pt x="329" y="1185"/>
                </a:lnTo>
                <a:lnTo>
                  <a:pt x="326" y="1182"/>
                </a:lnTo>
                <a:lnTo>
                  <a:pt x="331" y="1178"/>
                </a:lnTo>
                <a:lnTo>
                  <a:pt x="338" y="1182"/>
                </a:lnTo>
                <a:lnTo>
                  <a:pt x="341" y="1182"/>
                </a:lnTo>
                <a:lnTo>
                  <a:pt x="341" y="1178"/>
                </a:lnTo>
                <a:lnTo>
                  <a:pt x="338" y="1178"/>
                </a:lnTo>
                <a:lnTo>
                  <a:pt x="335" y="1170"/>
                </a:lnTo>
                <a:lnTo>
                  <a:pt x="335" y="1167"/>
                </a:lnTo>
                <a:lnTo>
                  <a:pt x="342" y="1163"/>
                </a:lnTo>
                <a:lnTo>
                  <a:pt x="345" y="1170"/>
                </a:lnTo>
                <a:lnTo>
                  <a:pt x="353" y="1178"/>
                </a:lnTo>
                <a:lnTo>
                  <a:pt x="357" y="1178"/>
                </a:lnTo>
                <a:lnTo>
                  <a:pt x="354" y="1170"/>
                </a:lnTo>
                <a:lnTo>
                  <a:pt x="354" y="1165"/>
                </a:lnTo>
                <a:lnTo>
                  <a:pt x="359" y="1165"/>
                </a:lnTo>
                <a:lnTo>
                  <a:pt x="363" y="1174"/>
                </a:lnTo>
                <a:lnTo>
                  <a:pt x="363" y="1180"/>
                </a:lnTo>
                <a:lnTo>
                  <a:pt x="366" y="1187"/>
                </a:lnTo>
                <a:lnTo>
                  <a:pt x="366" y="1193"/>
                </a:lnTo>
                <a:lnTo>
                  <a:pt x="371" y="1197"/>
                </a:lnTo>
                <a:lnTo>
                  <a:pt x="375" y="1202"/>
                </a:lnTo>
                <a:lnTo>
                  <a:pt x="381" y="1207"/>
                </a:lnTo>
                <a:lnTo>
                  <a:pt x="382" y="1213"/>
                </a:lnTo>
                <a:lnTo>
                  <a:pt x="387" y="1210"/>
                </a:lnTo>
                <a:lnTo>
                  <a:pt x="387" y="1202"/>
                </a:lnTo>
                <a:lnTo>
                  <a:pt x="387" y="1188"/>
                </a:lnTo>
                <a:lnTo>
                  <a:pt x="394" y="1193"/>
                </a:lnTo>
                <a:lnTo>
                  <a:pt x="397" y="1202"/>
                </a:lnTo>
                <a:lnTo>
                  <a:pt x="397" y="1224"/>
                </a:lnTo>
                <a:lnTo>
                  <a:pt x="406" y="1233"/>
                </a:lnTo>
                <a:lnTo>
                  <a:pt x="415" y="1244"/>
                </a:lnTo>
                <a:lnTo>
                  <a:pt x="427" y="1255"/>
                </a:lnTo>
                <a:lnTo>
                  <a:pt x="431" y="1260"/>
                </a:lnTo>
                <a:lnTo>
                  <a:pt x="437" y="1227"/>
                </a:lnTo>
                <a:moveTo>
                  <a:pt x="439" y="1320"/>
                </a:moveTo>
                <a:lnTo>
                  <a:pt x="421" y="1312"/>
                </a:lnTo>
                <a:lnTo>
                  <a:pt x="411" y="1298"/>
                </a:lnTo>
                <a:lnTo>
                  <a:pt x="402" y="1288"/>
                </a:lnTo>
                <a:lnTo>
                  <a:pt x="378" y="1284"/>
                </a:lnTo>
                <a:lnTo>
                  <a:pt x="359" y="1270"/>
                </a:lnTo>
                <a:lnTo>
                  <a:pt x="347" y="1253"/>
                </a:lnTo>
                <a:lnTo>
                  <a:pt x="341" y="1253"/>
                </a:lnTo>
                <a:lnTo>
                  <a:pt x="335" y="1252"/>
                </a:lnTo>
                <a:lnTo>
                  <a:pt x="329" y="1252"/>
                </a:lnTo>
                <a:lnTo>
                  <a:pt x="317" y="1249"/>
                </a:lnTo>
                <a:lnTo>
                  <a:pt x="322" y="1244"/>
                </a:lnTo>
                <a:lnTo>
                  <a:pt x="329" y="1243"/>
                </a:lnTo>
                <a:lnTo>
                  <a:pt x="333" y="1241"/>
                </a:lnTo>
                <a:lnTo>
                  <a:pt x="333" y="1238"/>
                </a:lnTo>
                <a:lnTo>
                  <a:pt x="329" y="1233"/>
                </a:lnTo>
                <a:lnTo>
                  <a:pt x="305" y="1233"/>
                </a:lnTo>
                <a:lnTo>
                  <a:pt x="307" y="1236"/>
                </a:lnTo>
                <a:lnTo>
                  <a:pt x="317" y="1252"/>
                </a:lnTo>
                <a:lnTo>
                  <a:pt x="331" y="1280"/>
                </a:lnTo>
                <a:lnTo>
                  <a:pt x="347" y="1298"/>
                </a:lnTo>
                <a:lnTo>
                  <a:pt x="373" y="1298"/>
                </a:lnTo>
                <a:lnTo>
                  <a:pt x="393" y="1315"/>
                </a:lnTo>
                <a:lnTo>
                  <a:pt x="415" y="1323"/>
                </a:lnTo>
                <a:lnTo>
                  <a:pt x="439" y="1320"/>
                </a:lnTo>
                <a:moveTo>
                  <a:pt x="479" y="1241"/>
                </a:moveTo>
                <a:lnTo>
                  <a:pt x="479" y="1215"/>
                </a:lnTo>
                <a:lnTo>
                  <a:pt x="465" y="1188"/>
                </a:lnTo>
                <a:lnTo>
                  <a:pt x="446" y="1170"/>
                </a:lnTo>
                <a:lnTo>
                  <a:pt x="437" y="1159"/>
                </a:lnTo>
                <a:lnTo>
                  <a:pt x="427" y="1145"/>
                </a:lnTo>
                <a:lnTo>
                  <a:pt x="425" y="1142"/>
                </a:lnTo>
                <a:lnTo>
                  <a:pt x="421" y="1133"/>
                </a:lnTo>
                <a:lnTo>
                  <a:pt x="406" y="1117"/>
                </a:lnTo>
                <a:lnTo>
                  <a:pt x="390" y="1106"/>
                </a:lnTo>
                <a:lnTo>
                  <a:pt x="393" y="1114"/>
                </a:lnTo>
                <a:lnTo>
                  <a:pt x="397" y="1125"/>
                </a:lnTo>
                <a:lnTo>
                  <a:pt x="397" y="1131"/>
                </a:lnTo>
                <a:lnTo>
                  <a:pt x="397" y="1137"/>
                </a:lnTo>
                <a:lnTo>
                  <a:pt x="397" y="1143"/>
                </a:lnTo>
                <a:lnTo>
                  <a:pt x="402" y="1150"/>
                </a:lnTo>
                <a:lnTo>
                  <a:pt x="406" y="1154"/>
                </a:lnTo>
                <a:lnTo>
                  <a:pt x="409" y="1159"/>
                </a:lnTo>
                <a:lnTo>
                  <a:pt x="413" y="1159"/>
                </a:lnTo>
                <a:lnTo>
                  <a:pt x="415" y="1156"/>
                </a:lnTo>
                <a:lnTo>
                  <a:pt x="413" y="1150"/>
                </a:lnTo>
                <a:lnTo>
                  <a:pt x="421" y="1142"/>
                </a:lnTo>
                <a:lnTo>
                  <a:pt x="422" y="1145"/>
                </a:lnTo>
                <a:lnTo>
                  <a:pt x="422" y="1165"/>
                </a:lnTo>
                <a:lnTo>
                  <a:pt x="422" y="1170"/>
                </a:lnTo>
                <a:lnTo>
                  <a:pt x="421" y="1174"/>
                </a:lnTo>
                <a:lnTo>
                  <a:pt x="418" y="1188"/>
                </a:lnTo>
                <a:lnTo>
                  <a:pt x="422" y="1188"/>
                </a:lnTo>
                <a:lnTo>
                  <a:pt x="427" y="1180"/>
                </a:lnTo>
                <a:lnTo>
                  <a:pt x="431" y="1170"/>
                </a:lnTo>
                <a:lnTo>
                  <a:pt x="439" y="1180"/>
                </a:lnTo>
                <a:lnTo>
                  <a:pt x="434" y="1187"/>
                </a:lnTo>
                <a:lnTo>
                  <a:pt x="430" y="1191"/>
                </a:lnTo>
                <a:lnTo>
                  <a:pt x="431" y="1199"/>
                </a:lnTo>
                <a:lnTo>
                  <a:pt x="437" y="1207"/>
                </a:lnTo>
                <a:lnTo>
                  <a:pt x="446" y="1230"/>
                </a:lnTo>
                <a:lnTo>
                  <a:pt x="458" y="1252"/>
                </a:lnTo>
                <a:lnTo>
                  <a:pt x="470" y="1273"/>
                </a:lnTo>
                <a:lnTo>
                  <a:pt x="479" y="1241"/>
                </a:lnTo>
                <a:moveTo>
                  <a:pt x="489" y="1314"/>
                </a:moveTo>
                <a:lnTo>
                  <a:pt x="483" y="1309"/>
                </a:lnTo>
                <a:lnTo>
                  <a:pt x="483" y="1307"/>
                </a:lnTo>
                <a:lnTo>
                  <a:pt x="477" y="1301"/>
                </a:lnTo>
                <a:lnTo>
                  <a:pt x="471" y="1295"/>
                </a:lnTo>
                <a:lnTo>
                  <a:pt x="458" y="1266"/>
                </a:lnTo>
                <a:lnTo>
                  <a:pt x="442" y="1238"/>
                </a:lnTo>
                <a:lnTo>
                  <a:pt x="437" y="1227"/>
                </a:lnTo>
                <a:lnTo>
                  <a:pt x="439" y="1255"/>
                </a:lnTo>
                <a:lnTo>
                  <a:pt x="442" y="1266"/>
                </a:lnTo>
                <a:lnTo>
                  <a:pt x="446" y="1275"/>
                </a:lnTo>
                <a:lnTo>
                  <a:pt x="458" y="1286"/>
                </a:lnTo>
                <a:lnTo>
                  <a:pt x="462" y="1290"/>
                </a:lnTo>
                <a:lnTo>
                  <a:pt x="470" y="1297"/>
                </a:lnTo>
                <a:lnTo>
                  <a:pt x="477" y="1303"/>
                </a:lnTo>
                <a:lnTo>
                  <a:pt x="477" y="1309"/>
                </a:lnTo>
                <a:lnTo>
                  <a:pt x="471" y="1309"/>
                </a:lnTo>
                <a:lnTo>
                  <a:pt x="465" y="1305"/>
                </a:lnTo>
                <a:lnTo>
                  <a:pt x="458" y="1298"/>
                </a:lnTo>
                <a:lnTo>
                  <a:pt x="451" y="1295"/>
                </a:lnTo>
                <a:lnTo>
                  <a:pt x="446" y="1288"/>
                </a:lnTo>
                <a:lnTo>
                  <a:pt x="439" y="1288"/>
                </a:lnTo>
                <a:lnTo>
                  <a:pt x="431" y="1286"/>
                </a:lnTo>
                <a:lnTo>
                  <a:pt x="425" y="1286"/>
                </a:lnTo>
                <a:lnTo>
                  <a:pt x="415" y="1286"/>
                </a:lnTo>
                <a:lnTo>
                  <a:pt x="415" y="1277"/>
                </a:lnTo>
                <a:lnTo>
                  <a:pt x="422" y="1280"/>
                </a:lnTo>
                <a:lnTo>
                  <a:pt x="434" y="1280"/>
                </a:lnTo>
                <a:lnTo>
                  <a:pt x="434" y="1277"/>
                </a:lnTo>
                <a:lnTo>
                  <a:pt x="437" y="1275"/>
                </a:lnTo>
                <a:lnTo>
                  <a:pt x="427" y="1266"/>
                </a:lnTo>
                <a:lnTo>
                  <a:pt x="415" y="1258"/>
                </a:lnTo>
                <a:lnTo>
                  <a:pt x="406" y="1247"/>
                </a:lnTo>
                <a:lnTo>
                  <a:pt x="394" y="1238"/>
                </a:lnTo>
                <a:lnTo>
                  <a:pt x="382" y="1232"/>
                </a:lnTo>
                <a:lnTo>
                  <a:pt x="381" y="1232"/>
                </a:lnTo>
                <a:lnTo>
                  <a:pt x="371" y="1230"/>
                </a:lnTo>
                <a:lnTo>
                  <a:pt x="357" y="1232"/>
                </a:lnTo>
                <a:lnTo>
                  <a:pt x="345" y="1219"/>
                </a:lnTo>
                <a:lnTo>
                  <a:pt x="347" y="1230"/>
                </a:lnTo>
                <a:lnTo>
                  <a:pt x="359" y="1255"/>
                </a:lnTo>
                <a:lnTo>
                  <a:pt x="371" y="1266"/>
                </a:lnTo>
                <a:lnTo>
                  <a:pt x="390" y="1280"/>
                </a:lnTo>
                <a:lnTo>
                  <a:pt x="406" y="1281"/>
                </a:lnTo>
                <a:lnTo>
                  <a:pt x="427" y="1312"/>
                </a:lnTo>
                <a:lnTo>
                  <a:pt x="455" y="1315"/>
                </a:lnTo>
                <a:lnTo>
                  <a:pt x="489" y="1314"/>
                </a:lnTo>
                <a:moveTo>
                  <a:pt x="839" y="1616"/>
                </a:moveTo>
                <a:lnTo>
                  <a:pt x="827" y="1588"/>
                </a:lnTo>
                <a:lnTo>
                  <a:pt x="830" y="1566"/>
                </a:lnTo>
                <a:lnTo>
                  <a:pt x="815" y="1551"/>
                </a:lnTo>
                <a:lnTo>
                  <a:pt x="797" y="1535"/>
                </a:lnTo>
                <a:lnTo>
                  <a:pt x="750" y="1499"/>
                </a:lnTo>
                <a:lnTo>
                  <a:pt x="766" y="1521"/>
                </a:lnTo>
                <a:lnTo>
                  <a:pt x="787" y="1542"/>
                </a:lnTo>
                <a:lnTo>
                  <a:pt x="803" y="1563"/>
                </a:lnTo>
                <a:lnTo>
                  <a:pt x="810" y="1572"/>
                </a:lnTo>
                <a:lnTo>
                  <a:pt x="806" y="1577"/>
                </a:lnTo>
                <a:lnTo>
                  <a:pt x="797" y="1568"/>
                </a:lnTo>
                <a:lnTo>
                  <a:pt x="745" y="1506"/>
                </a:lnTo>
                <a:lnTo>
                  <a:pt x="729" y="1484"/>
                </a:lnTo>
                <a:lnTo>
                  <a:pt x="679" y="1447"/>
                </a:lnTo>
                <a:lnTo>
                  <a:pt x="561" y="1368"/>
                </a:lnTo>
                <a:lnTo>
                  <a:pt x="501" y="1325"/>
                </a:lnTo>
                <a:lnTo>
                  <a:pt x="465" y="1325"/>
                </a:lnTo>
                <a:lnTo>
                  <a:pt x="551" y="1379"/>
                </a:lnTo>
                <a:lnTo>
                  <a:pt x="641" y="1444"/>
                </a:lnTo>
                <a:lnTo>
                  <a:pt x="735" y="1523"/>
                </a:lnTo>
                <a:lnTo>
                  <a:pt x="836" y="1617"/>
                </a:lnTo>
                <a:lnTo>
                  <a:pt x="839" y="1616"/>
                </a:lnTo>
                <a:moveTo>
                  <a:pt x="867" y="1639"/>
                </a:moveTo>
                <a:lnTo>
                  <a:pt x="864" y="1619"/>
                </a:lnTo>
                <a:lnTo>
                  <a:pt x="864" y="1607"/>
                </a:lnTo>
                <a:lnTo>
                  <a:pt x="859" y="1600"/>
                </a:lnTo>
                <a:lnTo>
                  <a:pt x="855" y="1594"/>
                </a:lnTo>
                <a:lnTo>
                  <a:pt x="848" y="1588"/>
                </a:lnTo>
                <a:lnTo>
                  <a:pt x="850" y="1596"/>
                </a:lnTo>
                <a:lnTo>
                  <a:pt x="855" y="1607"/>
                </a:lnTo>
                <a:lnTo>
                  <a:pt x="858" y="1613"/>
                </a:lnTo>
                <a:lnTo>
                  <a:pt x="852" y="1617"/>
                </a:lnTo>
                <a:lnTo>
                  <a:pt x="850" y="1608"/>
                </a:lnTo>
                <a:lnTo>
                  <a:pt x="846" y="1596"/>
                </a:lnTo>
                <a:lnTo>
                  <a:pt x="843" y="1585"/>
                </a:lnTo>
                <a:lnTo>
                  <a:pt x="852" y="1588"/>
                </a:lnTo>
                <a:lnTo>
                  <a:pt x="852" y="1585"/>
                </a:lnTo>
                <a:lnTo>
                  <a:pt x="850" y="1583"/>
                </a:lnTo>
                <a:lnTo>
                  <a:pt x="848" y="1579"/>
                </a:lnTo>
                <a:lnTo>
                  <a:pt x="843" y="1571"/>
                </a:lnTo>
                <a:lnTo>
                  <a:pt x="836" y="1572"/>
                </a:lnTo>
                <a:lnTo>
                  <a:pt x="839" y="1588"/>
                </a:lnTo>
                <a:lnTo>
                  <a:pt x="840" y="1607"/>
                </a:lnTo>
                <a:lnTo>
                  <a:pt x="843" y="1626"/>
                </a:lnTo>
                <a:lnTo>
                  <a:pt x="862" y="1637"/>
                </a:lnTo>
                <a:lnTo>
                  <a:pt x="867" y="1639"/>
                </a:lnTo>
                <a:moveTo>
                  <a:pt x="1028" y="1572"/>
                </a:moveTo>
                <a:lnTo>
                  <a:pt x="1024" y="1571"/>
                </a:lnTo>
                <a:lnTo>
                  <a:pt x="1018" y="1579"/>
                </a:lnTo>
                <a:lnTo>
                  <a:pt x="1012" y="1588"/>
                </a:lnTo>
                <a:lnTo>
                  <a:pt x="1022" y="1585"/>
                </a:lnTo>
                <a:lnTo>
                  <a:pt x="1019" y="1596"/>
                </a:lnTo>
                <a:lnTo>
                  <a:pt x="1018" y="1608"/>
                </a:lnTo>
                <a:lnTo>
                  <a:pt x="1012" y="1617"/>
                </a:lnTo>
                <a:lnTo>
                  <a:pt x="1008" y="1613"/>
                </a:lnTo>
                <a:lnTo>
                  <a:pt x="1010" y="1607"/>
                </a:lnTo>
                <a:lnTo>
                  <a:pt x="1015" y="1596"/>
                </a:lnTo>
                <a:lnTo>
                  <a:pt x="1018" y="1588"/>
                </a:lnTo>
                <a:lnTo>
                  <a:pt x="1010" y="1594"/>
                </a:lnTo>
                <a:lnTo>
                  <a:pt x="1006" y="1600"/>
                </a:lnTo>
                <a:lnTo>
                  <a:pt x="1003" y="1607"/>
                </a:lnTo>
                <a:lnTo>
                  <a:pt x="1000" y="1619"/>
                </a:lnTo>
                <a:lnTo>
                  <a:pt x="998" y="1639"/>
                </a:lnTo>
                <a:lnTo>
                  <a:pt x="1006" y="1637"/>
                </a:lnTo>
                <a:lnTo>
                  <a:pt x="1022" y="1626"/>
                </a:lnTo>
                <a:lnTo>
                  <a:pt x="1027" y="1607"/>
                </a:lnTo>
                <a:lnTo>
                  <a:pt x="1028" y="1588"/>
                </a:lnTo>
                <a:lnTo>
                  <a:pt x="1028" y="1572"/>
                </a:lnTo>
                <a:moveTo>
                  <a:pt x="1400" y="1325"/>
                </a:moveTo>
                <a:lnTo>
                  <a:pt x="1366" y="1325"/>
                </a:lnTo>
                <a:lnTo>
                  <a:pt x="1188" y="1447"/>
                </a:lnTo>
                <a:lnTo>
                  <a:pt x="1138" y="1484"/>
                </a:lnTo>
                <a:lnTo>
                  <a:pt x="1120" y="1506"/>
                </a:lnTo>
                <a:lnTo>
                  <a:pt x="1086" y="1546"/>
                </a:lnTo>
                <a:lnTo>
                  <a:pt x="1068" y="1568"/>
                </a:lnTo>
                <a:lnTo>
                  <a:pt x="1059" y="1577"/>
                </a:lnTo>
                <a:lnTo>
                  <a:pt x="1058" y="1572"/>
                </a:lnTo>
                <a:lnTo>
                  <a:pt x="1062" y="1563"/>
                </a:lnTo>
                <a:lnTo>
                  <a:pt x="1080" y="1542"/>
                </a:lnTo>
                <a:lnTo>
                  <a:pt x="1099" y="1521"/>
                </a:lnTo>
                <a:lnTo>
                  <a:pt x="1116" y="1499"/>
                </a:lnTo>
                <a:lnTo>
                  <a:pt x="1068" y="1535"/>
                </a:lnTo>
                <a:lnTo>
                  <a:pt x="1050" y="1551"/>
                </a:lnTo>
                <a:lnTo>
                  <a:pt x="1036" y="1566"/>
                </a:lnTo>
                <a:lnTo>
                  <a:pt x="1038" y="1588"/>
                </a:lnTo>
                <a:lnTo>
                  <a:pt x="1027" y="1616"/>
                </a:lnTo>
                <a:lnTo>
                  <a:pt x="1031" y="1617"/>
                </a:lnTo>
                <a:lnTo>
                  <a:pt x="1130" y="1523"/>
                </a:lnTo>
                <a:lnTo>
                  <a:pt x="1224" y="1444"/>
                </a:lnTo>
                <a:lnTo>
                  <a:pt x="1314" y="1379"/>
                </a:lnTo>
                <a:lnTo>
                  <a:pt x="1400" y="1325"/>
                </a:lnTo>
                <a:moveTo>
                  <a:pt x="1475" y="1106"/>
                </a:moveTo>
                <a:lnTo>
                  <a:pt x="1459" y="1117"/>
                </a:lnTo>
                <a:lnTo>
                  <a:pt x="1446" y="1133"/>
                </a:lnTo>
                <a:lnTo>
                  <a:pt x="1440" y="1145"/>
                </a:lnTo>
                <a:lnTo>
                  <a:pt x="1428" y="1159"/>
                </a:lnTo>
                <a:lnTo>
                  <a:pt x="1403" y="1188"/>
                </a:lnTo>
                <a:lnTo>
                  <a:pt x="1388" y="1215"/>
                </a:lnTo>
                <a:lnTo>
                  <a:pt x="1386" y="1241"/>
                </a:lnTo>
                <a:lnTo>
                  <a:pt x="1398" y="1273"/>
                </a:lnTo>
                <a:lnTo>
                  <a:pt x="1407" y="1252"/>
                </a:lnTo>
                <a:lnTo>
                  <a:pt x="1419" y="1230"/>
                </a:lnTo>
                <a:lnTo>
                  <a:pt x="1428" y="1207"/>
                </a:lnTo>
                <a:lnTo>
                  <a:pt x="1434" y="1199"/>
                </a:lnTo>
                <a:lnTo>
                  <a:pt x="1436" y="1191"/>
                </a:lnTo>
                <a:lnTo>
                  <a:pt x="1426" y="1180"/>
                </a:lnTo>
                <a:lnTo>
                  <a:pt x="1436" y="1170"/>
                </a:lnTo>
                <a:lnTo>
                  <a:pt x="1440" y="1182"/>
                </a:lnTo>
                <a:lnTo>
                  <a:pt x="1443" y="1188"/>
                </a:lnTo>
                <a:lnTo>
                  <a:pt x="1447" y="1188"/>
                </a:lnTo>
                <a:lnTo>
                  <a:pt x="1446" y="1178"/>
                </a:lnTo>
                <a:lnTo>
                  <a:pt x="1446" y="1174"/>
                </a:lnTo>
                <a:lnTo>
                  <a:pt x="1446" y="1170"/>
                </a:lnTo>
                <a:lnTo>
                  <a:pt x="1443" y="1165"/>
                </a:lnTo>
                <a:lnTo>
                  <a:pt x="1443" y="1145"/>
                </a:lnTo>
                <a:lnTo>
                  <a:pt x="1446" y="1142"/>
                </a:lnTo>
                <a:lnTo>
                  <a:pt x="1452" y="1150"/>
                </a:lnTo>
                <a:lnTo>
                  <a:pt x="1452" y="1156"/>
                </a:lnTo>
                <a:lnTo>
                  <a:pt x="1452" y="1159"/>
                </a:lnTo>
                <a:lnTo>
                  <a:pt x="1456" y="1159"/>
                </a:lnTo>
                <a:lnTo>
                  <a:pt x="1466" y="1150"/>
                </a:lnTo>
                <a:lnTo>
                  <a:pt x="1468" y="1143"/>
                </a:lnTo>
                <a:lnTo>
                  <a:pt x="1468" y="1142"/>
                </a:lnTo>
                <a:lnTo>
                  <a:pt x="1468" y="1137"/>
                </a:lnTo>
                <a:lnTo>
                  <a:pt x="1468" y="1131"/>
                </a:lnTo>
                <a:lnTo>
                  <a:pt x="1468" y="1125"/>
                </a:lnTo>
                <a:lnTo>
                  <a:pt x="1474" y="1114"/>
                </a:lnTo>
                <a:lnTo>
                  <a:pt x="1475" y="1106"/>
                </a:lnTo>
                <a:moveTo>
                  <a:pt x="1475" y="1106"/>
                </a:moveTo>
                <a:lnTo>
                  <a:pt x="1475" y="1106"/>
                </a:lnTo>
                <a:moveTo>
                  <a:pt x="1499" y="1137"/>
                </a:moveTo>
                <a:lnTo>
                  <a:pt x="1499" y="1131"/>
                </a:lnTo>
                <a:lnTo>
                  <a:pt x="1496" y="1117"/>
                </a:lnTo>
                <a:lnTo>
                  <a:pt x="1490" y="1103"/>
                </a:lnTo>
                <a:lnTo>
                  <a:pt x="1490" y="1098"/>
                </a:lnTo>
                <a:lnTo>
                  <a:pt x="1475" y="1106"/>
                </a:lnTo>
                <a:lnTo>
                  <a:pt x="1486" y="1103"/>
                </a:lnTo>
                <a:lnTo>
                  <a:pt x="1486" y="1109"/>
                </a:lnTo>
                <a:lnTo>
                  <a:pt x="1480" y="1122"/>
                </a:lnTo>
                <a:lnTo>
                  <a:pt x="1478" y="1128"/>
                </a:lnTo>
                <a:lnTo>
                  <a:pt x="1478" y="1134"/>
                </a:lnTo>
                <a:lnTo>
                  <a:pt x="1480" y="1137"/>
                </a:lnTo>
                <a:lnTo>
                  <a:pt x="1486" y="1131"/>
                </a:lnTo>
                <a:lnTo>
                  <a:pt x="1496" y="1134"/>
                </a:lnTo>
                <a:lnTo>
                  <a:pt x="1490" y="1142"/>
                </a:lnTo>
                <a:lnTo>
                  <a:pt x="1478" y="1148"/>
                </a:lnTo>
                <a:lnTo>
                  <a:pt x="1474" y="1150"/>
                </a:lnTo>
                <a:lnTo>
                  <a:pt x="1471" y="1152"/>
                </a:lnTo>
                <a:lnTo>
                  <a:pt x="1468" y="1154"/>
                </a:lnTo>
                <a:lnTo>
                  <a:pt x="1483" y="1152"/>
                </a:lnTo>
                <a:lnTo>
                  <a:pt x="1486" y="1154"/>
                </a:lnTo>
                <a:lnTo>
                  <a:pt x="1480" y="1163"/>
                </a:lnTo>
                <a:lnTo>
                  <a:pt x="1475" y="1163"/>
                </a:lnTo>
                <a:lnTo>
                  <a:pt x="1471" y="1163"/>
                </a:lnTo>
                <a:lnTo>
                  <a:pt x="1466" y="1163"/>
                </a:lnTo>
                <a:lnTo>
                  <a:pt x="1462" y="1170"/>
                </a:lnTo>
                <a:lnTo>
                  <a:pt x="1456" y="1180"/>
                </a:lnTo>
                <a:lnTo>
                  <a:pt x="1455" y="1187"/>
                </a:lnTo>
                <a:lnTo>
                  <a:pt x="1466" y="1170"/>
                </a:lnTo>
                <a:lnTo>
                  <a:pt x="1483" y="1161"/>
                </a:lnTo>
                <a:lnTo>
                  <a:pt x="1495" y="1152"/>
                </a:lnTo>
                <a:lnTo>
                  <a:pt x="1499" y="1137"/>
                </a:lnTo>
                <a:moveTo>
                  <a:pt x="1523" y="1219"/>
                </a:moveTo>
                <a:lnTo>
                  <a:pt x="1508" y="1232"/>
                </a:lnTo>
                <a:lnTo>
                  <a:pt x="1496" y="1230"/>
                </a:lnTo>
                <a:lnTo>
                  <a:pt x="1483" y="1232"/>
                </a:lnTo>
                <a:lnTo>
                  <a:pt x="1471" y="1238"/>
                </a:lnTo>
                <a:lnTo>
                  <a:pt x="1459" y="1247"/>
                </a:lnTo>
                <a:lnTo>
                  <a:pt x="1450" y="1258"/>
                </a:lnTo>
                <a:lnTo>
                  <a:pt x="1438" y="1266"/>
                </a:lnTo>
                <a:lnTo>
                  <a:pt x="1431" y="1275"/>
                </a:lnTo>
                <a:lnTo>
                  <a:pt x="1431" y="1280"/>
                </a:lnTo>
                <a:lnTo>
                  <a:pt x="1443" y="1280"/>
                </a:lnTo>
                <a:lnTo>
                  <a:pt x="1450" y="1277"/>
                </a:lnTo>
                <a:lnTo>
                  <a:pt x="1452" y="1286"/>
                </a:lnTo>
                <a:lnTo>
                  <a:pt x="1443" y="1286"/>
                </a:lnTo>
                <a:lnTo>
                  <a:pt x="1436" y="1286"/>
                </a:lnTo>
                <a:lnTo>
                  <a:pt x="1426" y="1288"/>
                </a:lnTo>
                <a:lnTo>
                  <a:pt x="1419" y="1288"/>
                </a:lnTo>
                <a:lnTo>
                  <a:pt x="1415" y="1295"/>
                </a:lnTo>
                <a:lnTo>
                  <a:pt x="1407" y="1298"/>
                </a:lnTo>
                <a:lnTo>
                  <a:pt x="1403" y="1305"/>
                </a:lnTo>
                <a:lnTo>
                  <a:pt x="1394" y="1309"/>
                </a:lnTo>
                <a:lnTo>
                  <a:pt x="1388" y="1309"/>
                </a:lnTo>
                <a:lnTo>
                  <a:pt x="1388" y="1303"/>
                </a:lnTo>
                <a:lnTo>
                  <a:pt x="1396" y="1297"/>
                </a:lnTo>
                <a:lnTo>
                  <a:pt x="1403" y="1290"/>
                </a:lnTo>
                <a:lnTo>
                  <a:pt x="1410" y="1284"/>
                </a:lnTo>
                <a:lnTo>
                  <a:pt x="1419" y="1275"/>
                </a:lnTo>
                <a:lnTo>
                  <a:pt x="1426" y="1266"/>
                </a:lnTo>
                <a:lnTo>
                  <a:pt x="1426" y="1255"/>
                </a:lnTo>
                <a:lnTo>
                  <a:pt x="1428" y="1230"/>
                </a:lnTo>
                <a:lnTo>
                  <a:pt x="1424" y="1238"/>
                </a:lnTo>
                <a:lnTo>
                  <a:pt x="1410" y="1266"/>
                </a:lnTo>
                <a:lnTo>
                  <a:pt x="1394" y="1295"/>
                </a:lnTo>
                <a:lnTo>
                  <a:pt x="1388" y="1301"/>
                </a:lnTo>
                <a:lnTo>
                  <a:pt x="1384" y="1307"/>
                </a:lnTo>
                <a:lnTo>
                  <a:pt x="1376" y="1314"/>
                </a:lnTo>
                <a:lnTo>
                  <a:pt x="1410" y="1315"/>
                </a:lnTo>
                <a:lnTo>
                  <a:pt x="1438" y="1312"/>
                </a:lnTo>
                <a:lnTo>
                  <a:pt x="1440" y="1309"/>
                </a:lnTo>
                <a:lnTo>
                  <a:pt x="1459" y="1281"/>
                </a:lnTo>
                <a:lnTo>
                  <a:pt x="1475" y="1280"/>
                </a:lnTo>
                <a:lnTo>
                  <a:pt x="1478" y="1277"/>
                </a:lnTo>
                <a:lnTo>
                  <a:pt x="1496" y="1266"/>
                </a:lnTo>
                <a:lnTo>
                  <a:pt x="1508" y="1255"/>
                </a:lnTo>
                <a:lnTo>
                  <a:pt x="1517" y="1232"/>
                </a:lnTo>
                <a:lnTo>
                  <a:pt x="1523" y="1219"/>
                </a:lnTo>
                <a:moveTo>
                  <a:pt x="1525" y="1216"/>
                </a:moveTo>
                <a:lnTo>
                  <a:pt x="1523" y="1216"/>
                </a:lnTo>
                <a:lnTo>
                  <a:pt x="1523" y="1219"/>
                </a:lnTo>
                <a:lnTo>
                  <a:pt x="1525" y="1216"/>
                </a:lnTo>
                <a:moveTo>
                  <a:pt x="1544" y="1148"/>
                </a:moveTo>
                <a:lnTo>
                  <a:pt x="1525" y="1154"/>
                </a:lnTo>
                <a:lnTo>
                  <a:pt x="1508" y="1156"/>
                </a:lnTo>
                <a:lnTo>
                  <a:pt x="1487" y="1167"/>
                </a:lnTo>
                <a:lnTo>
                  <a:pt x="1452" y="1199"/>
                </a:lnTo>
                <a:lnTo>
                  <a:pt x="1438" y="1213"/>
                </a:lnTo>
                <a:lnTo>
                  <a:pt x="1431" y="1227"/>
                </a:lnTo>
                <a:lnTo>
                  <a:pt x="1428" y="1230"/>
                </a:lnTo>
                <a:lnTo>
                  <a:pt x="1436" y="1260"/>
                </a:lnTo>
                <a:lnTo>
                  <a:pt x="1440" y="1255"/>
                </a:lnTo>
                <a:lnTo>
                  <a:pt x="1450" y="1244"/>
                </a:lnTo>
                <a:lnTo>
                  <a:pt x="1459" y="1233"/>
                </a:lnTo>
                <a:lnTo>
                  <a:pt x="1468" y="1224"/>
                </a:lnTo>
                <a:lnTo>
                  <a:pt x="1471" y="1202"/>
                </a:lnTo>
                <a:lnTo>
                  <a:pt x="1471" y="1193"/>
                </a:lnTo>
                <a:lnTo>
                  <a:pt x="1478" y="1188"/>
                </a:lnTo>
                <a:lnTo>
                  <a:pt x="1478" y="1202"/>
                </a:lnTo>
                <a:lnTo>
                  <a:pt x="1478" y="1207"/>
                </a:lnTo>
                <a:lnTo>
                  <a:pt x="1478" y="1210"/>
                </a:lnTo>
                <a:lnTo>
                  <a:pt x="1483" y="1213"/>
                </a:lnTo>
                <a:lnTo>
                  <a:pt x="1487" y="1207"/>
                </a:lnTo>
                <a:lnTo>
                  <a:pt x="1492" y="1202"/>
                </a:lnTo>
                <a:lnTo>
                  <a:pt x="1495" y="1197"/>
                </a:lnTo>
                <a:lnTo>
                  <a:pt x="1499" y="1193"/>
                </a:lnTo>
                <a:lnTo>
                  <a:pt x="1499" y="1188"/>
                </a:lnTo>
                <a:lnTo>
                  <a:pt x="1499" y="1187"/>
                </a:lnTo>
                <a:lnTo>
                  <a:pt x="1502" y="1180"/>
                </a:lnTo>
                <a:lnTo>
                  <a:pt x="1502" y="1174"/>
                </a:lnTo>
                <a:lnTo>
                  <a:pt x="1508" y="1165"/>
                </a:lnTo>
                <a:lnTo>
                  <a:pt x="1511" y="1165"/>
                </a:lnTo>
                <a:lnTo>
                  <a:pt x="1513" y="1170"/>
                </a:lnTo>
                <a:lnTo>
                  <a:pt x="1511" y="1178"/>
                </a:lnTo>
                <a:lnTo>
                  <a:pt x="1513" y="1178"/>
                </a:lnTo>
                <a:lnTo>
                  <a:pt x="1520" y="1170"/>
                </a:lnTo>
                <a:lnTo>
                  <a:pt x="1523" y="1165"/>
                </a:lnTo>
                <a:lnTo>
                  <a:pt x="1523" y="1163"/>
                </a:lnTo>
                <a:lnTo>
                  <a:pt x="1529" y="1167"/>
                </a:lnTo>
                <a:lnTo>
                  <a:pt x="1529" y="1170"/>
                </a:lnTo>
                <a:lnTo>
                  <a:pt x="1527" y="1178"/>
                </a:lnTo>
                <a:lnTo>
                  <a:pt x="1525" y="1182"/>
                </a:lnTo>
                <a:lnTo>
                  <a:pt x="1527" y="1182"/>
                </a:lnTo>
                <a:lnTo>
                  <a:pt x="1535" y="1178"/>
                </a:lnTo>
                <a:lnTo>
                  <a:pt x="1539" y="1182"/>
                </a:lnTo>
                <a:lnTo>
                  <a:pt x="1539" y="1185"/>
                </a:lnTo>
                <a:lnTo>
                  <a:pt x="1532" y="1188"/>
                </a:lnTo>
                <a:lnTo>
                  <a:pt x="1523" y="1191"/>
                </a:lnTo>
                <a:lnTo>
                  <a:pt x="1513" y="1193"/>
                </a:lnTo>
                <a:lnTo>
                  <a:pt x="1506" y="1197"/>
                </a:lnTo>
                <a:lnTo>
                  <a:pt x="1502" y="1202"/>
                </a:lnTo>
                <a:lnTo>
                  <a:pt x="1495" y="1210"/>
                </a:lnTo>
                <a:lnTo>
                  <a:pt x="1490" y="1216"/>
                </a:lnTo>
                <a:lnTo>
                  <a:pt x="1480" y="1230"/>
                </a:lnTo>
                <a:lnTo>
                  <a:pt x="1495" y="1225"/>
                </a:lnTo>
                <a:lnTo>
                  <a:pt x="1506" y="1224"/>
                </a:lnTo>
                <a:lnTo>
                  <a:pt x="1511" y="1224"/>
                </a:lnTo>
                <a:lnTo>
                  <a:pt x="1523" y="1216"/>
                </a:lnTo>
                <a:lnTo>
                  <a:pt x="1525" y="1215"/>
                </a:lnTo>
                <a:lnTo>
                  <a:pt x="1536" y="1193"/>
                </a:lnTo>
                <a:lnTo>
                  <a:pt x="1541" y="1178"/>
                </a:lnTo>
                <a:lnTo>
                  <a:pt x="1541" y="1163"/>
                </a:lnTo>
                <a:lnTo>
                  <a:pt x="1544" y="1148"/>
                </a:lnTo>
                <a:moveTo>
                  <a:pt x="1560" y="1233"/>
                </a:moveTo>
                <a:lnTo>
                  <a:pt x="1536" y="1233"/>
                </a:lnTo>
                <a:lnTo>
                  <a:pt x="1532" y="1238"/>
                </a:lnTo>
                <a:lnTo>
                  <a:pt x="1532" y="1241"/>
                </a:lnTo>
                <a:lnTo>
                  <a:pt x="1536" y="1243"/>
                </a:lnTo>
                <a:lnTo>
                  <a:pt x="1545" y="1244"/>
                </a:lnTo>
                <a:lnTo>
                  <a:pt x="1551" y="1249"/>
                </a:lnTo>
                <a:lnTo>
                  <a:pt x="1539" y="1252"/>
                </a:lnTo>
                <a:lnTo>
                  <a:pt x="1532" y="1252"/>
                </a:lnTo>
                <a:lnTo>
                  <a:pt x="1525" y="1253"/>
                </a:lnTo>
                <a:lnTo>
                  <a:pt x="1517" y="1253"/>
                </a:lnTo>
                <a:lnTo>
                  <a:pt x="1506" y="1270"/>
                </a:lnTo>
                <a:lnTo>
                  <a:pt x="1490" y="1284"/>
                </a:lnTo>
                <a:lnTo>
                  <a:pt x="1464" y="1288"/>
                </a:lnTo>
                <a:lnTo>
                  <a:pt x="1455" y="1298"/>
                </a:lnTo>
                <a:lnTo>
                  <a:pt x="1446" y="1312"/>
                </a:lnTo>
                <a:lnTo>
                  <a:pt x="1426" y="1320"/>
                </a:lnTo>
                <a:lnTo>
                  <a:pt x="1452" y="1323"/>
                </a:lnTo>
                <a:lnTo>
                  <a:pt x="1474" y="1315"/>
                </a:lnTo>
                <a:lnTo>
                  <a:pt x="1492" y="1298"/>
                </a:lnTo>
                <a:lnTo>
                  <a:pt x="1517" y="1298"/>
                </a:lnTo>
                <a:lnTo>
                  <a:pt x="1520" y="1298"/>
                </a:lnTo>
                <a:lnTo>
                  <a:pt x="1536" y="1280"/>
                </a:lnTo>
                <a:lnTo>
                  <a:pt x="1548" y="1252"/>
                </a:lnTo>
                <a:lnTo>
                  <a:pt x="1560" y="1236"/>
                </a:lnTo>
                <a:lnTo>
                  <a:pt x="1560" y="1233"/>
                </a:lnTo>
                <a:moveTo>
                  <a:pt x="1579" y="1230"/>
                </a:moveTo>
                <a:lnTo>
                  <a:pt x="1565" y="1230"/>
                </a:lnTo>
                <a:lnTo>
                  <a:pt x="1560" y="1236"/>
                </a:lnTo>
                <a:lnTo>
                  <a:pt x="1557" y="1238"/>
                </a:lnTo>
                <a:lnTo>
                  <a:pt x="1579" y="1230"/>
                </a:lnTo>
                <a:moveTo>
                  <a:pt x="1593" y="982"/>
                </a:moveTo>
                <a:lnTo>
                  <a:pt x="1593" y="979"/>
                </a:lnTo>
                <a:lnTo>
                  <a:pt x="1581" y="961"/>
                </a:lnTo>
                <a:lnTo>
                  <a:pt x="1579" y="956"/>
                </a:lnTo>
                <a:lnTo>
                  <a:pt x="1579" y="937"/>
                </a:lnTo>
                <a:lnTo>
                  <a:pt x="1565" y="956"/>
                </a:lnTo>
                <a:lnTo>
                  <a:pt x="1544" y="962"/>
                </a:lnTo>
                <a:lnTo>
                  <a:pt x="1536" y="996"/>
                </a:lnTo>
                <a:lnTo>
                  <a:pt x="1525" y="1015"/>
                </a:lnTo>
                <a:lnTo>
                  <a:pt x="1511" y="1038"/>
                </a:lnTo>
                <a:lnTo>
                  <a:pt x="1506" y="1075"/>
                </a:lnTo>
                <a:lnTo>
                  <a:pt x="1523" y="1125"/>
                </a:lnTo>
                <a:lnTo>
                  <a:pt x="1529" y="1105"/>
                </a:lnTo>
                <a:lnTo>
                  <a:pt x="1535" y="1100"/>
                </a:lnTo>
                <a:lnTo>
                  <a:pt x="1541" y="1089"/>
                </a:lnTo>
                <a:lnTo>
                  <a:pt x="1541" y="1070"/>
                </a:lnTo>
                <a:lnTo>
                  <a:pt x="1541" y="1066"/>
                </a:lnTo>
                <a:lnTo>
                  <a:pt x="1535" y="1070"/>
                </a:lnTo>
                <a:lnTo>
                  <a:pt x="1541" y="1061"/>
                </a:lnTo>
                <a:lnTo>
                  <a:pt x="1541" y="1060"/>
                </a:lnTo>
                <a:lnTo>
                  <a:pt x="1544" y="1055"/>
                </a:lnTo>
                <a:lnTo>
                  <a:pt x="1536" y="1061"/>
                </a:lnTo>
                <a:lnTo>
                  <a:pt x="1535" y="1049"/>
                </a:lnTo>
                <a:lnTo>
                  <a:pt x="1527" y="1033"/>
                </a:lnTo>
                <a:lnTo>
                  <a:pt x="1536" y="1032"/>
                </a:lnTo>
                <a:lnTo>
                  <a:pt x="1539" y="1040"/>
                </a:lnTo>
                <a:lnTo>
                  <a:pt x="1541" y="1053"/>
                </a:lnTo>
                <a:lnTo>
                  <a:pt x="1548" y="1044"/>
                </a:lnTo>
                <a:lnTo>
                  <a:pt x="1548" y="1033"/>
                </a:lnTo>
                <a:lnTo>
                  <a:pt x="1548" y="1032"/>
                </a:lnTo>
                <a:lnTo>
                  <a:pt x="1545" y="1027"/>
                </a:lnTo>
                <a:lnTo>
                  <a:pt x="1544" y="1018"/>
                </a:lnTo>
                <a:lnTo>
                  <a:pt x="1544" y="1010"/>
                </a:lnTo>
                <a:lnTo>
                  <a:pt x="1541" y="996"/>
                </a:lnTo>
                <a:lnTo>
                  <a:pt x="1551" y="1015"/>
                </a:lnTo>
                <a:lnTo>
                  <a:pt x="1555" y="1012"/>
                </a:lnTo>
                <a:lnTo>
                  <a:pt x="1557" y="1012"/>
                </a:lnTo>
                <a:lnTo>
                  <a:pt x="1557" y="1004"/>
                </a:lnTo>
                <a:lnTo>
                  <a:pt x="1560" y="1004"/>
                </a:lnTo>
                <a:lnTo>
                  <a:pt x="1557" y="996"/>
                </a:lnTo>
                <a:lnTo>
                  <a:pt x="1557" y="993"/>
                </a:lnTo>
                <a:lnTo>
                  <a:pt x="1557" y="988"/>
                </a:lnTo>
                <a:lnTo>
                  <a:pt x="1560" y="984"/>
                </a:lnTo>
                <a:lnTo>
                  <a:pt x="1560" y="973"/>
                </a:lnTo>
                <a:lnTo>
                  <a:pt x="1563" y="961"/>
                </a:lnTo>
                <a:lnTo>
                  <a:pt x="1567" y="961"/>
                </a:lnTo>
                <a:lnTo>
                  <a:pt x="1567" y="973"/>
                </a:lnTo>
                <a:lnTo>
                  <a:pt x="1567" y="976"/>
                </a:lnTo>
                <a:lnTo>
                  <a:pt x="1565" y="979"/>
                </a:lnTo>
                <a:lnTo>
                  <a:pt x="1565" y="984"/>
                </a:lnTo>
                <a:lnTo>
                  <a:pt x="1565" y="988"/>
                </a:lnTo>
                <a:lnTo>
                  <a:pt x="1565" y="993"/>
                </a:lnTo>
                <a:lnTo>
                  <a:pt x="1569" y="996"/>
                </a:lnTo>
                <a:lnTo>
                  <a:pt x="1575" y="988"/>
                </a:lnTo>
                <a:lnTo>
                  <a:pt x="1576" y="979"/>
                </a:lnTo>
                <a:lnTo>
                  <a:pt x="1584" y="984"/>
                </a:lnTo>
                <a:lnTo>
                  <a:pt x="1579" y="993"/>
                </a:lnTo>
                <a:lnTo>
                  <a:pt x="1575" y="999"/>
                </a:lnTo>
                <a:lnTo>
                  <a:pt x="1567" y="1006"/>
                </a:lnTo>
                <a:lnTo>
                  <a:pt x="1563" y="1012"/>
                </a:lnTo>
                <a:lnTo>
                  <a:pt x="1555" y="1025"/>
                </a:lnTo>
                <a:lnTo>
                  <a:pt x="1557" y="1029"/>
                </a:lnTo>
                <a:lnTo>
                  <a:pt x="1575" y="1015"/>
                </a:lnTo>
                <a:lnTo>
                  <a:pt x="1576" y="1015"/>
                </a:lnTo>
                <a:lnTo>
                  <a:pt x="1575" y="1023"/>
                </a:lnTo>
                <a:lnTo>
                  <a:pt x="1541" y="1060"/>
                </a:lnTo>
                <a:lnTo>
                  <a:pt x="1541" y="1066"/>
                </a:lnTo>
                <a:lnTo>
                  <a:pt x="1548" y="1064"/>
                </a:lnTo>
                <a:lnTo>
                  <a:pt x="1553" y="1069"/>
                </a:lnTo>
                <a:lnTo>
                  <a:pt x="1555" y="1064"/>
                </a:lnTo>
                <a:lnTo>
                  <a:pt x="1565" y="1044"/>
                </a:lnTo>
                <a:lnTo>
                  <a:pt x="1576" y="1021"/>
                </a:lnTo>
                <a:lnTo>
                  <a:pt x="1585" y="1015"/>
                </a:lnTo>
                <a:lnTo>
                  <a:pt x="1593" y="1007"/>
                </a:lnTo>
                <a:lnTo>
                  <a:pt x="1593" y="982"/>
                </a:lnTo>
                <a:moveTo>
                  <a:pt x="1597" y="1230"/>
                </a:moveTo>
                <a:lnTo>
                  <a:pt x="1595" y="1219"/>
                </a:lnTo>
                <a:lnTo>
                  <a:pt x="1579" y="1213"/>
                </a:lnTo>
                <a:lnTo>
                  <a:pt x="1576" y="1210"/>
                </a:lnTo>
                <a:lnTo>
                  <a:pt x="1560" y="1193"/>
                </a:lnTo>
                <a:lnTo>
                  <a:pt x="1545" y="1197"/>
                </a:lnTo>
                <a:lnTo>
                  <a:pt x="1536" y="1210"/>
                </a:lnTo>
                <a:lnTo>
                  <a:pt x="1529" y="1221"/>
                </a:lnTo>
                <a:lnTo>
                  <a:pt x="1523" y="1233"/>
                </a:lnTo>
                <a:lnTo>
                  <a:pt x="1565" y="1224"/>
                </a:lnTo>
                <a:lnTo>
                  <a:pt x="1569" y="1210"/>
                </a:lnTo>
                <a:lnTo>
                  <a:pt x="1572" y="1215"/>
                </a:lnTo>
                <a:lnTo>
                  <a:pt x="1575" y="1216"/>
                </a:lnTo>
                <a:lnTo>
                  <a:pt x="1575" y="1219"/>
                </a:lnTo>
                <a:lnTo>
                  <a:pt x="1572" y="1221"/>
                </a:lnTo>
                <a:lnTo>
                  <a:pt x="1572" y="1225"/>
                </a:lnTo>
                <a:lnTo>
                  <a:pt x="1575" y="1225"/>
                </a:lnTo>
                <a:lnTo>
                  <a:pt x="1576" y="1227"/>
                </a:lnTo>
                <a:lnTo>
                  <a:pt x="1581" y="1227"/>
                </a:lnTo>
                <a:lnTo>
                  <a:pt x="1579" y="1230"/>
                </a:lnTo>
                <a:lnTo>
                  <a:pt x="1597" y="1230"/>
                </a:lnTo>
                <a:moveTo>
                  <a:pt x="1635" y="1097"/>
                </a:moveTo>
                <a:lnTo>
                  <a:pt x="1631" y="1094"/>
                </a:lnTo>
                <a:lnTo>
                  <a:pt x="1631" y="1089"/>
                </a:lnTo>
                <a:lnTo>
                  <a:pt x="1631" y="1086"/>
                </a:lnTo>
                <a:lnTo>
                  <a:pt x="1621" y="1089"/>
                </a:lnTo>
                <a:lnTo>
                  <a:pt x="1616" y="1098"/>
                </a:lnTo>
                <a:lnTo>
                  <a:pt x="1615" y="1111"/>
                </a:lnTo>
                <a:lnTo>
                  <a:pt x="1624" y="1109"/>
                </a:lnTo>
                <a:lnTo>
                  <a:pt x="1631" y="1103"/>
                </a:lnTo>
                <a:lnTo>
                  <a:pt x="1635" y="1097"/>
                </a:lnTo>
                <a:moveTo>
                  <a:pt x="1664" y="1010"/>
                </a:moveTo>
                <a:lnTo>
                  <a:pt x="1656" y="995"/>
                </a:lnTo>
                <a:lnTo>
                  <a:pt x="1656" y="993"/>
                </a:lnTo>
                <a:lnTo>
                  <a:pt x="1659" y="976"/>
                </a:lnTo>
                <a:lnTo>
                  <a:pt x="1647" y="990"/>
                </a:lnTo>
                <a:lnTo>
                  <a:pt x="1625" y="993"/>
                </a:lnTo>
                <a:lnTo>
                  <a:pt x="1595" y="1016"/>
                </a:lnTo>
                <a:lnTo>
                  <a:pt x="1584" y="1027"/>
                </a:lnTo>
                <a:lnTo>
                  <a:pt x="1572" y="1044"/>
                </a:lnTo>
                <a:lnTo>
                  <a:pt x="1557" y="1077"/>
                </a:lnTo>
                <a:lnTo>
                  <a:pt x="1548" y="1098"/>
                </a:lnTo>
                <a:lnTo>
                  <a:pt x="1532" y="1106"/>
                </a:lnTo>
                <a:lnTo>
                  <a:pt x="1532" y="1139"/>
                </a:lnTo>
                <a:lnTo>
                  <a:pt x="1536" y="1142"/>
                </a:lnTo>
                <a:lnTo>
                  <a:pt x="1545" y="1134"/>
                </a:lnTo>
                <a:lnTo>
                  <a:pt x="1553" y="1125"/>
                </a:lnTo>
                <a:lnTo>
                  <a:pt x="1553" y="1120"/>
                </a:lnTo>
                <a:lnTo>
                  <a:pt x="1555" y="1122"/>
                </a:lnTo>
                <a:lnTo>
                  <a:pt x="1555" y="1120"/>
                </a:lnTo>
                <a:lnTo>
                  <a:pt x="1557" y="1115"/>
                </a:lnTo>
                <a:lnTo>
                  <a:pt x="1557" y="1097"/>
                </a:lnTo>
                <a:lnTo>
                  <a:pt x="1560" y="1081"/>
                </a:lnTo>
                <a:lnTo>
                  <a:pt x="1565" y="1086"/>
                </a:lnTo>
                <a:lnTo>
                  <a:pt x="1567" y="1094"/>
                </a:lnTo>
                <a:lnTo>
                  <a:pt x="1565" y="1103"/>
                </a:lnTo>
                <a:lnTo>
                  <a:pt x="1567" y="1105"/>
                </a:lnTo>
                <a:lnTo>
                  <a:pt x="1575" y="1098"/>
                </a:lnTo>
                <a:lnTo>
                  <a:pt x="1579" y="1089"/>
                </a:lnTo>
                <a:lnTo>
                  <a:pt x="1584" y="1081"/>
                </a:lnTo>
                <a:lnTo>
                  <a:pt x="1595" y="1064"/>
                </a:lnTo>
                <a:lnTo>
                  <a:pt x="1593" y="1055"/>
                </a:lnTo>
                <a:lnTo>
                  <a:pt x="1593" y="1051"/>
                </a:lnTo>
                <a:lnTo>
                  <a:pt x="1593" y="1044"/>
                </a:lnTo>
                <a:lnTo>
                  <a:pt x="1597" y="1029"/>
                </a:lnTo>
                <a:lnTo>
                  <a:pt x="1604" y="1033"/>
                </a:lnTo>
                <a:lnTo>
                  <a:pt x="1600" y="1044"/>
                </a:lnTo>
                <a:lnTo>
                  <a:pt x="1597" y="1051"/>
                </a:lnTo>
                <a:lnTo>
                  <a:pt x="1604" y="1053"/>
                </a:lnTo>
                <a:lnTo>
                  <a:pt x="1609" y="1044"/>
                </a:lnTo>
                <a:lnTo>
                  <a:pt x="1615" y="1036"/>
                </a:lnTo>
                <a:lnTo>
                  <a:pt x="1616" y="1029"/>
                </a:lnTo>
                <a:lnTo>
                  <a:pt x="1621" y="1021"/>
                </a:lnTo>
                <a:lnTo>
                  <a:pt x="1621" y="1004"/>
                </a:lnTo>
                <a:lnTo>
                  <a:pt x="1624" y="999"/>
                </a:lnTo>
                <a:lnTo>
                  <a:pt x="1628" y="1001"/>
                </a:lnTo>
                <a:lnTo>
                  <a:pt x="1628" y="1018"/>
                </a:lnTo>
                <a:lnTo>
                  <a:pt x="1633" y="1015"/>
                </a:lnTo>
                <a:lnTo>
                  <a:pt x="1637" y="1007"/>
                </a:lnTo>
                <a:lnTo>
                  <a:pt x="1640" y="999"/>
                </a:lnTo>
                <a:lnTo>
                  <a:pt x="1643" y="996"/>
                </a:lnTo>
                <a:lnTo>
                  <a:pt x="1649" y="995"/>
                </a:lnTo>
                <a:lnTo>
                  <a:pt x="1643" y="1010"/>
                </a:lnTo>
                <a:lnTo>
                  <a:pt x="1640" y="1016"/>
                </a:lnTo>
                <a:lnTo>
                  <a:pt x="1661" y="1016"/>
                </a:lnTo>
                <a:lnTo>
                  <a:pt x="1649" y="1025"/>
                </a:lnTo>
                <a:lnTo>
                  <a:pt x="1628" y="1025"/>
                </a:lnTo>
                <a:lnTo>
                  <a:pt x="1619" y="1040"/>
                </a:lnTo>
                <a:lnTo>
                  <a:pt x="1612" y="1055"/>
                </a:lnTo>
                <a:lnTo>
                  <a:pt x="1607" y="1061"/>
                </a:lnTo>
                <a:lnTo>
                  <a:pt x="1609" y="1064"/>
                </a:lnTo>
                <a:lnTo>
                  <a:pt x="1616" y="1060"/>
                </a:lnTo>
                <a:lnTo>
                  <a:pt x="1621" y="1058"/>
                </a:lnTo>
                <a:lnTo>
                  <a:pt x="1624" y="1061"/>
                </a:lnTo>
                <a:lnTo>
                  <a:pt x="1628" y="1061"/>
                </a:lnTo>
                <a:lnTo>
                  <a:pt x="1633" y="1064"/>
                </a:lnTo>
                <a:lnTo>
                  <a:pt x="1628" y="1066"/>
                </a:lnTo>
                <a:lnTo>
                  <a:pt x="1624" y="1069"/>
                </a:lnTo>
                <a:lnTo>
                  <a:pt x="1616" y="1069"/>
                </a:lnTo>
                <a:lnTo>
                  <a:pt x="1612" y="1072"/>
                </a:lnTo>
                <a:lnTo>
                  <a:pt x="1604" y="1081"/>
                </a:lnTo>
                <a:lnTo>
                  <a:pt x="1595" y="1086"/>
                </a:lnTo>
                <a:lnTo>
                  <a:pt x="1588" y="1092"/>
                </a:lnTo>
                <a:lnTo>
                  <a:pt x="1576" y="1106"/>
                </a:lnTo>
                <a:lnTo>
                  <a:pt x="1569" y="1114"/>
                </a:lnTo>
                <a:lnTo>
                  <a:pt x="1565" y="1120"/>
                </a:lnTo>
                <a:lnTo>
                  <a:pt x="1567" y="1125"/>
                </a:lnTo>
                <a:lnTo>
                  <a:pt x="1575" y="1122"/>
                </a:lnTo>
                <a:lnTo>
                  <a:pt x="1579" y="1125"/>
                </a:lnTo>
                <a:lnTo>
                  <a:pt x="1581" y="1125"/>
                </a:lnTo>
                <a:lnTo>
                  <a:pt x="1584" y="1125"/>
                </a:lnTo>
                <a:lnTo>
                  <a:pt x="1585" y="1122"/>
                </a:lnTo>
                <a:lnTo>
                  <a:pt x="1591" y="1122"/>
                </a:lnTo>
                <a:lnTo>
                  <a:pt x="1597" y="1126"/>
                </a:lnTo>
                <a:lnTo>
                  <a:pt x="1584" y="1133"/>
                </a:lnTo>
                <a:lnTo>
                  <a:pt x="1572" y="1134"/>
                </a:lnTo>
                <a:lnTo>
                  <a:pt x="1555" y="1122"/>
                </a:lnTo>
                <a:lnTo>
                  <a:pt x="1553" y="1125"/>
                </a:lnTo>
                <a:lnTo>
                  <a:pt x="1553" y="1134"/>
                </a:lnTo>
                <a:lnTo>
                  <a:pt x="1553" y="1159"/>
                </a:lnTo>
                <a:lnTo>
                  <a:pt x="1567" y="1163"/>
                </a:lnTo>
                <a:lnTo>
                  <a:pt x="1597" y="1139"/>
                </a:lnTo>
                <a:lnTo>
                  <a:pt x="1597" y="1134"/>
                </a:lnTo>
                <a:lnTo>
                  <a:pt x="1600" y="1122"/>
                </a:lnTo>
                <a:lnTo>
                  <a:pt x="1604" y="1103"/>
                </a:lnTo>
                <a:lnTo>
                  <a:pt x="1615" y="1083"/>
                </a:lnTo>
                <a:lnTo>
                  <a:pt x="1633" y="1069"/>
                </a:lnTo>
                <a:lnTo>
                  <a:pt x="1637" y="1058"/>
                </a:lnTo>
                <a:lnTo>
                  <a:pt x="1640" y="1053"/>
                </a:lnTo>
                <a:lnTo>
                  <a:pt x="1649" y="1040"/>
                </a:lnTo>
                <a:lnTo>
                  <a:pt x="1659" y="1029"/>
                </a:lnTo>
                <a:lnTo>
                  <a:pt x="1664" y="1010"/>
                </a:lnTo>
                <a:moveTo>
                  <a:pt x="1677" y="829"/>
                </a:moveTo>
                <a:lnTo>
                  <a:pt x="1673" y="807"/>
                </a:lnTo>
                <a:lnTo>
                  <a:pt x="1652" y="784"/>
                </a:lnTo>
                <a:lnTo>
                  <a:pt x="1644" y="767"/>
                </a:lnTo>
                <a:lnTo>
                  <a:pt x="1637" y="784"/>
                </a:lnTo>
                <a:lnTo>
                  <a:pt x="1628" y="801"/>
                </a:lnTo>
                <a:lnTo>
                  <a:pt x="1619" y="824"/>
                </a:lnTo>
                <a:lnTo>
                  <a:pt x="1612" y="866"/>
                </a:lnTo>
                <a:lnTo>
                  <a:pt x="1609" y="888"/>
                </a:lnTo>
                <a:lnTo>
                  <a:pt x="1607" y="911"/>
                </a:lnTo>
                <a:lnTo>
                  <a:pt x="1607" y="933"/>
                </a:lnTo>
                <a:lnTo>
                  <a:pt x="1616" y="961"/>
                </a:lnTo>
                <a:lnTo>
                  <a:pt x="1619" y="959"/>
                </a:lnTo>
                <a:lnTo>
                  <a:pt x="1621" y="950"/>
                </a:lnTo>
                <a:lnTo>
                  <a:pt x="1624" y="934"/>
                </a:lnTo>
                <a:lnTo>
                  <a:pt x="1631" y="922"/>
                </a:lnTo>
                <a:lnTo>
                  <a:pt x="1644" y="902"/>
                </a:lnTo>
                <a:lnTo>
                  <a:pt x="1647" y="894"/>
                </a:lnTo>
                <a:lnTo>
                  <a:pt x="1635" y="891"/>
                </a:lnTo>
                <a:lnTo>
                  <a:pt x="1633" y="888"/>
                </a:lnTo>
                <a:lnTo>
                  <a:pt x="1625" y="878"/>
                </a:lnTo>
                <a:lnTo>
                  <a:pt x="1631" y="872"/>
                </a:lnTo>
                <a:lnTo>
                  <a:pt x="1633" y="877"/>
                </a:lnTo>
                <a:lnTo>
                  <a:pt x="1635" y="883"/>
                </a:lnTo>
                <a:lnTo>
                  <a:pt x="1640" y="885"/>
                </a:lnTo>
                <a:lnTo>
                  <a:pt x="1643" y="883"/>
                </a:lnTo>
                <a:lnTo>
                  <a:pt x="1643" y="863"/>
                </a:lnTo>
                <a:lnTo>
                  <a:pt x="1644" y="857"/>
                </a:lnTo>
                <a:lnTo>
                  <a:pt x="1640" y="851"/>
                </a:lnTo>
                <a:lnTo>
                  <a:pt x="1633" y="851"/>
                </a:lnTo>
                <a:lnTo>
                  <a:pt x="1628" y="844"/>
                </a:lnTo>
                <a:lnTo>
                  <a:pt x="1625" y="833"/>
                </a:lnTo>
                <a:lnTo>
                  <a:pt x="1633" y="832"/>
                </a:lnTo>
                <a:lnTo>
                  <a:pt x="1635" y="840"/>
                </a:lnTo>
                <a:lnTo>
                  <a:pt x="1637" y="844"/>
                </a:lnTo>
                <a:lnTo>
                  <a:pt x="1643" y="844"/>
                </a:lnTo>
                <a:lnTo>
                  <a:pt x="1644" y="832"/>
                </a:lnTo>
                <a:lnTo>
                  <a:pt x="1644" y="829"/>
                </a:lnTo>
                <a:lnTo>
                  <a:pt x="1637" y="812"/>
                </a:lnTo>
                <a:lnTo>
                  <a:pt x="1640" y="806"/>
                </a:lnTo>
                <a:lnTo>
                  <a:pt x="1637" y="795"/>
                </a:lnTo>
                <a:lnTo>
                  <a:pt x="1637" y="788"/>
                </a:lnTo>
                <a:lnTo>
                  <a:pt x="1647" y="786"/>
                </a:lnTo>
                <a:lnTo>
                  <a:pt x="1644" y="796"/>
                </a:lnTo>
                <a:lnTo>
                  <a:pt x="1644" y="803"/>
                </a:lnTo>
                <a:lnTo>
                  <a:pt x="1647" y="812"/>
                </a:lnTo>
                <a:lnTo>
                  <a:pt x="1649" y="823"/>
                </a:lnTo>
                <a:lnTo>
                  <a:pt x="1652" y="829"/>
                </a:lnTo>
                <a:lnTo>
                  <a:pt x="1655" y="810"/>
                </a:lnTo>
                <a:lnTo>
                  <a:pt x="1659" y="803"/>
                </a:lnTo>
                <a:lnTo>
                  <a:pt x="1664" y="814"/>
                </a:lnTo>
                <a:lnTo>
                  <a:pt x="1656" y="827"/>
                </a:lnTo>
                <a:lnTo>
                  <a:pt x="1655" y="832"/>
                </a:lnTo>
                <a:lnTo>
                  <a:pt x="1652" y="835"/>
                </a:lnTo>
                <a:lnTo>
                  <a:pt x="1649" y="846"/>
                </a:lnTo>
                <a:lnTo>
                  <a:pt x="1652" y="852"/>
                </a:lnTo>
                <a:lnTo>
                  <a:pt x="1656" y="849"/>
                </a:lnTo>
                <a:lnTo>
                  <a:pt x="1656" y="846"/>
                </a:lnTo>
                <a:lnTo>
                  <a:pt x="1659" y="844"/>
                </a:lnTo>
                <a:lnTo>
                  <a:pt x="1659" y="840"/>
                </a:lnTo>
                <a:lnTo>
                  <a:pt x="1664" y="832"/>
                </a:lnTo>
                <a:lnTo>
                  <a:pt x="1665" y="840"/>
                </a:lnTo>
                <a:lnTo>
                  <a:pt x="1661" y="851"/>
                </a:lnTo>
                <a:lnTo>
                  <a:pt x="1659" y="855"/>
                </a:lnTo>
                <a:lnTo>
                  <a:pt x="1652" y="860"/>
                </a:lnTo>
                <a:lnTo>
                  <a:pt x="1652" y="888"/>
                </a:lnTo>
                <a:lnTo>
                  <a:pt x="1659" y="869"/>
                </a:lnTo>
                <a:lnTo>
                  <a:pt x="1665" y="844"/>
                </a:lnTo>
                <a:lnTo>
                  <a:pt x="1677" y="829"/>
                </a:lnTo>
                <a:moveTo>
                  <a:pt x="1701" y="814"/>
                </a:moveTo>
                <a:lnTo>
                  <a:pt x="1696" y="816"/>
                </a:lnTo>
                <a:lnTo>
                  <a:pt x="1680" y="838"/>
                </a:lnTo>
                <a:lnTo>
                  <a:pt x="1668" y="857"/>
                </a:lnTo>
                <a:lnTo>
                  <a:pt x="1661" y="878"/>
                </a:lnTo>
                <a:lnTo>
                  <a:pt x="1655" y="900"/>
                </a:lnTo>
                <a:lnTo>
                  <a:pt x="1640" y="922"/>
                </a:lnTo>
                <a:lnTo>
                  <a:pt x="1631" y="941"/>
                </a:lnTo>
                <a:lnTo>
                  <a:pt x="1625" y="961"/>
                </a:lnTo>
                <a:lnTo>
                  <a:pt x="1625" y="965"/>
                </a:lnTo>
                <a:lnTo>
                  <a:pt x="1628" y="984"/>
                </a:lnTo>
                <a:lnTo>
                  <a:pt x="1635" y="988"/>
                </a:lnTo>
                <a:lnTo>
                  <a:pt x="1647" y="982"/>
                </a:lnTo>
                <a:lnTo>
                  <a:pt x="1659" y="965"/>
                </a:lnTo>
                <a:lnTo>
                  <a:pt x="1659" y="962"/>
                </a:lnTo>
                <a:lnTo>
                  <a:pt x="1661" y="945"/>
                </a:lnTo>
                <a:lnTo>
                  <a:pt x="1656" y="941"/>
                </a:lnTo>
                <a:lnTo>
                  <a:pt x="1655" y="928"/>
                </a:lnTo>
                <a:lnTo>
                  <a:pt x="1655" y="917"/>
                </a:lnTo>
                <a:lnTo>
                  <a:pt x="1659" y="917"/>
                </a:lnTo>
                <a:lnTo>
                  <a:pt x="1664" y="937"/>
                </a:lnTo>
                <a:lnTo>
                  <a:pt x="1665" y="937"/>
                </a:lnTo>
                <a:lnTo>
                  <a:pt x="1675" y="917"/>
                </a:lnTo>
                <a:lnTo>
                  <a:pt x="1683" y="900"/>
                </a:lnTo>
                <a:lnTo>
                  <a:pt x="1687" y="885"/>
                </a:lnTo>
                <a:lnTo>
                  <a:pt x="1683" y="877"/>
                </a:lnTo>
                <a:lnTo>
                  <a:pt x="1680" y="868"/>
                </a:lnTo>
                <a:lnTo>
                  <a:pt x="1680" y="855"/>
                </a:lnTo>
                <a:lnTo>
                  <a:pt x="1687" y="855"/>
                </a:lnTo>
                <a:lnTo>
                  <a:pt x="1687" y="878"/>
                </a:lnTo>
                <a:lnTo>
                  <a:pt x="1687" y="877"/>
                </a:lnTo>
                <a:lnTo>
                  <a:pt x="1696" y="861"/>
                </a:lnTo>
                <a:lnTo>
                  <a:pt x="1699" y="855"/>
                </a:lnTo>
                <a:lnTo>
                  <a:pt x="1699" y="852"/>
                </a:lnTo>
                <a:lnTo>
                  <a:pt x="1696" y="835"/>
                </a:lnTo>
                <a:lnTo>
                  <a:pt x="1693" y="827"/>
                </a:lnTo>
                <a:lnTo>
                  <a:pt x="1693" y="823"/>
                </a:lnTo>
                <a:lnTo>
                  <a:pt x="1701" y="814"/>
                </a:lnTo>
                <a:moveTo>
                  <a:pt x="1701" y="812"/>
                </a:moveTo>
                <a:lnTo>
                  <a:pt x="1701" y="814"/>
                </a:lnTo>
                <a:lnTo>
                  <a:pt x="1701" y="812"/>
                </a:lnTo>
                <a:moveTo>
                  <a:pt x="1708" y="223"/>
                </a:moveTo>
                <a:lnTo>
                  <a:pt x="1708" y="222"/>
                </a:lnTo>
                <a:lnTo>
                  <a:pt x="1705" y="217"/>
                </a:lnTo>
                <a:lnTo>
                  <a:pt x="1705" y="213"/>
                </a:lnTo>
                <a:lnTo>
                  <a:pt x="1699" y="208"/>
                </a:lnTo>
                <a:lnTo>
                  <a:pt x="1689" y="202"/>
                </a:lnTo>
                <a:lnTo>
                  <a:pt x="1683" y="194"/>
                </a:lnTo>
                <a:lnTo>
                  <a:pt x="1677" y="189"/>
                </a:lnTo>
                <a:lnTo>
                  <a:pt x="1680" y="180"/>
                </a:lnTo>
                <a:lnTo>
                  <a:pt x="1675" y="169"/>
                </a:lnTo>
                <a:lnTo>
                  <a:pt x="1673" y="166"/>
                </a:lnTo>
                <a:lnTo>
                  <a:pt x="1668" y="166"/>
                </a:lnTo>
                <a:lnTo>
                  <a:pt x="1673" y="177"/>
                </a:lnTo>
                <a:lnTo>
                  <a:pt x="1673" y="180"/>
                </a:lnTo>
                <a:lnTo>
                  <a:pt x="1671" y="180"/>
                </a:lnTo>
                <a:lnTo>
                  <a:pt x="1668" y="180"/>
                </a:lnTo>
                <a:lnTo>
                  <a:pt x="1664" y="174"/>
                </a:lnTo>
                <a:lnTo>
                  <a:pt x="1659" y="169"/>
                </a:lnTo>
                <a:lnTo>
                  <a:pt x="1652" y="161"/>
                </a:lnTo>
                <a:lnTo>
                  <a:pt x="1649" y="163"/>
                </a:lnTo>
                <a:lnTo>
                  <a:pt x="1652" y="172"/>
                </a:lnTo>
                <a:lnTo>
                  <a:pt x="1656" y="177"/>
                </a:lnTo>
                <a:lnTo>
                  <a:pt x="1661" y="180"/>
                </a:lnTo>
                <a:lnTo>
                  <a:pt x="1664" y="185"/>
                </a:lnTo>
                <a:lnTo>
                  <a:pt x="1659" y="187"/>
                </a:lnTo>
                <a:lnTo>
                  <a:pt x="1649" y="178"/>
                </a:lnTo>
                <a:lnTo>
                  <a:pt x="1647" y="177"/>
                </a:lnTo>
                <a:lnTo>
                  <a:pt x="1637" y="169"/>
                </a:lnTo>
                <a:lnTo>
                  <a:pt x="1633" y="172"/>
                </a:lnTo>
                <a:lnTo>
                  <a:pt x="1635" y="178"/>
                </a:lnTo>
                <a:lnTo>
                  <a:pt x="1637" y="185"/>
                </a:lnTo>
                <a:lnTo>
                  <a:pt x="1643" y="191"/>
                </a:lnTo>
                <a:lnTo>
                  <a:pt x="1649" y="197"/>
                </a:lnTo>
                <a:lnTo>
                  <a:pt x="1655" y="197"/>
                </a:lnTo>
                <a:lnTo>
                  <a:pt x="1659" y="197"/>
                </a:lnTo>
                <a:lnTo>
                  <a:pt x="1664" y="200"/>
                </a:lnTo>
                <a:lnTo>
                  <a:pt x="1665" y="202"/>
                </a:lnTo>
                <a:lnTo>
                  <a:pt x="1664" y="205"/>
                </a:lnTo>
                <a:lnTo>
                  <a:pt x="1661" y="205"/>
                </a:lnTo>
                <a:lnTo>
                  <a:pt x="1656" y="202"/>
                </a:lnTo>
                <a:lnTo>
                  <a:pt x="1655" y="202"/>
                </a:lnTo>
                <a:lnTo>
                  <a:pt x="1652" y="205"/>
                </a:lnTo>
                <a:lnTo>
                  <a:pt x="1655" y="213"/>
                </a:lnTo>
                <a:lnTo>
                  <a:pt x="1677" y="208"/>
                </a:lnTo>
                <a:lnTo>
                  <a:pt x="1684" y="211"/>
                </a:lnTo>
                <a:lnTo>
                  <a:pt x="1708" y="223"/>
                </a:lnTo>
                <a:moveTo>
                  <a:pt x="1720" y="648"/>
                </a:moveTo>
                <a:lnTo>
                  <a:pt x="1701" y="631"/>
                </a:lnTo>
                <a:lnTo>
                  <a:pt x="1684" y="598"/>
                </a:lnTo>
                <a:lnTo>
                  <a:pt x="1664" y="595"/>
                </a:lnTo>
                <a:lnTo>
                  <a:pt x="1661" y="618"/>
                </a:lnTo>
                <a:lnTo>
                  <a:pt x="1661" y="642"/>
                </a:lnTo>
                <a:lnTo>
                  <a:pt x="1665" y="668"/>
                </a:lnTo>
                <a:lnTo>
                  <a:pt x="1665" y="687"/>
                </a:lnTo>
                <a:lnTo>
                  <a:pt x="1664" y="704"/>
                </a:lnTo>
                <a:lnTo>
                  <a:pt x="1665" y="724"/>
                </a:lnTo>
                <a:lnTo>
                  <a:pt x="1677" y="745"/>
                </a:lnTo>
                <a:lnTo>
                  <a:pt x="1683" y="758"/>
                </a:lnTo>
                <a:lnTo>
                  <a:pt x="1675" y="769"/>
                </a:lnTo>
                <a:lnTo>
                  <a:pt x="1693" y="784"/>
                </a:lnTo>
                <a:lnTo>
                  <a:pt x="1693" y="762"/>
                </a:lnTo>
                <a:lnTo>
                  <a:pt x="1696" y="742"/>
                </a:lnTo>
                <a:lnTo>
                  <a:pt x="1704" y="725"/>
                </a:lnTo>
                <a:lnTo>
                  <a:pt x="1696" y="722"/>
                </a:lnTo>
                <a:lnTo>
                  <a:pt x="1689" y="714"/>
                </a:lnTo>
                <a:lnTo>
                  <a:pt x="1684" y="711"/>
                </a:lnTo>
                <a:lnTo>
                  <a:pt x="1680" y="704"/>
                </a:lnTo>
                <a:lnTo>
                  <a:pt x="1683" y="700"/>
                </a:lnTo>
                <a:lnTo>
                  <a:pt x="1687" y="702"/>
                </a:lnTo>
                <a:lnTo>
                  <a:pt x="1693" y="704"/>
                </a:lnTo>
                <a:lnTo>
                  <a:pt x="1696" y="704"/>
                </a:lnTo>
                <a:lnTo>
                  <a:pt x="1692" y="697"/>
                </a:lnTo>
                <a:lnTo>
                  <a:pt x="1692" y="693"/>
                </a:lnTo>
                <a:lnTo>
                  <a:pt x="1689" y="685"/>
                </a:lnTo>
                <a:lnTo>
                  <a:pt x="1689" y="680"/>
                </a:lnTo>
                <a:lnTo>
                  <a:pt x="1683" y="678"/>
                </a:lnTo>
                <a:lnTo>
                  <a:pt x="1677" y="676"/>
                </a:lnTo>
                <a:lnTo>
                  <a:pt x="1665" y="671"/>
                </a:lnTo>
                <a:lnTo>
                  <a:pt x="1665" y="663"/>
                </a:lnTo>
                <a:lnTo>
                  <a:pt x="1675" y="669"/>
                </a:lnTo>
                <a:lnTo>
                  <a:pt x="1677" y="669"/>
                </a:lnTo>
                <a:lnTo>
                  <a:pt x="1687" y="676"/>
                </a:lnTo>
                <a:lnTo>
                  <a:pt x="1687" y="671"/>
                </a:lnTo>
                <a:lnTo>
                  <a:pt x="1680" y="659"/>
                </a:lnTo>
                <a:lnTo>
                  <a:pt x="1668" y="631"/>
                </a:lnTo>
                <a:lnTo>
                  <a:pt x="1665" y="618"/>
                </a:lnTo>
                <a:lnTo>
                  <a:pt x="1668" y="615"/>
                </a:lnTo>
                <a:lnTo>
                  <a:pt x="1673" y="626"/>
                </a:lnTo>
                <a:lnTo>
                  <a:pt x="1680" y="646"/>
                </a:lnTo>
                <a:lnTo>
                  <a:pt x="1683" y="648"/>
                </a:lnTo>
                <a:lnTo>
                  <a:pt x="1683" y="651"/>
                </a:lnTo>
                <a:lnTo>
                  <a:pt x="1687" y="646"/>
                </a:lnTo>
                <a:lnTo>
                  <a:pt x="1687" y="642"/>
                </a:lnTo>
                <a:lnTo>
                  <a:pt x="1687" y="640"/>
                </a:lnTo>
                <a:lnTo>
                  <a:pt x="1692" y="626"/>
                </a:lnTo>
                <a:lnTo>
                  <a:pt x="1693" y="629"/>
                </a:lnTo>
                <a:lnTo>
                  <a:pt x="1693" y="648"/>
                </a:lnTo>
                <a:lnTo>
                  <a:pt x="1692" y="651"/>
                </a:lnTo>
                <a:lnTo>
                  <a:pt x="1692" y="654"/>
                </a:lnTo>
                <a:lnTo>
                  <a:pt x="1692" y="659"/>
                </a:lnTo>
                <a:lnTo>
                  <a:pt x="1692" y="663"/>
                </a:lnTo>
                <a:lnTo>
                  <a:pt x="1692" y="665"/>
                </a:lnTo>
                <a:lnTo>
                  <a:pt x="1692" y="671"/>
                </a:lnTo>
                <a:lnTo>
                  <a:pt x="1693" y="676"/>
                </a:lnTo>
                <a:lnTo>
                  <a:pt x="1696" y="674"/>
                </a:lnTo>
                <a:lnTo>
                  <a:pt x="1699" y="669"/>
                </a:lnTo>
                <a:lnTo>
                  <a:pt x="1701" y="668"/>
                </a:lnTo>
                <a:lnTo>
                  <a:pt x="1711" y="651"/>
                </a:lnTo>
                <a:lnTo>
                  <a:pt x="1708" y="663"/>
                </a:lnTo>
                <a:lnTo>
                  <a:pt x="1708" y="669"/>
                </a:lnTo>
                <a:lnTo>
                  <a:pt x="1708" y="678"/>
                </a:lnTo>
                <a:lnTo>
                  <a:pt x="1704" y="682"/>
                </a:lnTo>
                <a:lnTo>
                  <a:pt x="1699" y="685"/>
                </a:lnTo>
                <a:lnTo>
                  <a:pt x="1701" y="702"/>
                </a:lnTo>
                <a:lnTo>
                  <a:pt x="1704" y="702"/>
                </a:lnTo>
                <a:lnTo>
                  <a:pt x="1708" y="689"/>
                </a:lnTo>
                <a:lnTo>
                  <a:pt x="1711" y="674"/>
                </a:lnTo>
                <a:lnTo>
                  <a:pt x="1713" y="659"/>
                </a:lnTo>
                <a:lnTo>
                  <a:pt x="1720" y="648"/>
                </a:lnTo>
                <a:moveTo>
                  <a:pt x="1723" y="4"/>
                </a:moveTo>
                <a:lnTo>
                  <a:pt x="1715" y="0"/>
                </a:lnTo>
                <a:lnTo>
                  <a:pt x="1711" y="8"/>
                </a:lnTo>
                <a:lnTo>
                  <a:pt x="1705" y="14"/>
                </a:lnTo>
                <a:lnTo>
                  <a:pt x="1708" y="22"/>
                </a:lnTo>
                <a:lnTo>
                  <a:pt x="1689" y="13"/>
                </a:lnTo>
                <a:lnTo>
                  <a:pt x="1677" y="8"/>
                </a:lnTo>
                <a:lnTo>
                  <a:pt x="1671" y="14"/>
                </a:lnTo>
                <a:lnTo>
                  <a:pt x="1677" y="22"/>
                </a:lnTo>
                <a:lnTo>
                  <a:pt x="1687" y="31"/>
                </a:lnTo>
                <a:lnTo>
                  <a:pt x="1699" y="36"/>
                </a:lnTo>
                <a:lnTo>
                  <a:pt x="1708" y="45"/>
                </a:lnTo>
                <a:lnTo>
                  <a:pt x="1713" y="50"/>
                </a:lnTo>
                <a:lnTo>
                  <a:pt x="1717" y="47"/>
                </a:lnTo>
                <a:lnTo>
                  <a:pt x="1720" y="41"/>
                </a:lnTo>
                <a:lnTo>
                  <a:pt x="1720" y="31"/>
                </a:lnTo>
                <a:lnTo>
                  <a:pt x="1720" y="23"/>
                </a:lnTo>
                <a:lnTo>
                  <a:pt x="1723" y="4"/>
                </a:lnTo>
                <a:moveTo>
                  <a:pt x="1729" y="1029"/>
                </a:moveTo>
                <a:lnTo>
                  <a:pt x="1717" y="1025"/>
                </a:lnTo>
                <a:lnTo>
                  <a:pt x="1704" y="1029"/>
                </a:lnTo>
                <a:lnTo>
                  <a:pt x="1692" y="1029"/>
                </a:lnTo>
                <a:lnTo>
                  <a:pt x="1680" y="1033"/>
                </a:lnTo>
                <a:lnTo>
                  <a:pt x="1661" y="1038"/>
                </a:lnTo>
                <a:lnTo>
                  <a:pt x="1652" y="1049"/>
                </a:lnTo>
                <a:lnTo>
                  <a:pt x="1643" y="1061"/>
                </a:lnTo>
                <a:lnTo>
                  <a:pt x="1637" y="1075"/>
                </a:lnTo>
                <a:lnTo>
                  <a:pt x="1635" y="1086"/>
                </a:lnTo>
                <a:lnTo>
                  <a:pt x="1637" y="1089"/>
                </a:lnTo>
                <a:lnTo>
                  <a:pt x="1643" y="1088"/>
                </a:lnTo>
                <a:lnTo>
                  <a:pt x="1649" y="1064"/>
                </a:lnTo>
                <a:lnTo>
                  <a:pt x="1668" y="1038"/>
                </a:lnTo>
                <a:lnTo>
                  <a:pt x="1659" y="1069"/>
                </a:lnTo>
                <a:lnTo>
                  <a:pt x="1673" y="1066"/>
                </a:lnTo>
                <a:lnTo>
                  <a:pt x="1684" y="1060"/>
                </a:lnTo>
                <a:lnTo>
                  <a:pt x="1704" y="1036"/>
                </a:lnTo>
                <a:lnTo>
                  <a:pt x="1711" y="1043"/>
                </a:lnTo>
                <a:lnTo>
                  <a:pt x="1696" y="1058"/>
                </a:lnTo>
                <a:lnTo>
                  <a:pt x="1687" y="1072"/>
                </a:lnTo>
                <a:lnTo>
                  <a:pt x="1693" y="1066"/>
                </a:lnTo>
                <a:lnTo>
                  <a:pt x="1699" y="1064"/>
                </a:lnTo>
                <a:lnTo>
                  <a:pt x="1705" y="1061"/>
                </a:lnTo>
                <a:lnTo>
                  <a:pt x="1704" y="1070"/>
                </a:lnTo>
                <a:lnTo>
                  <a:pt x="1696" y="1072"/>
                </a:lnTo>
                <a:lnTo>
                  <a:pt x="1680" y="1075"/>
                </a:lnTo>
                <a:lnTo>
                  <a:pt x="1673" y="1077"/>
                </a:lnTo>
                <a:lnTo>
                  <a:pt x="1673" y="1086"/>
                </a:lnTo>
                <a:lnTo>
                  <a:pt x="1665" y="1092"/>
                </a:lnTo>
                <a:lnTo>
                  <a:pt x="1647" y="1094"/>
                </a:lnTo>
                <a:lnTo>
                  <a:pt x="1643" y="1103"/>
                </a:lnTo>
                <a:lnTo>
                  <a:pt x="1635" y="1111"/>
                </a:lnTo>
                <a:lnTo>
                  <a:pt x="1621" y="1117"/>
                </a:lnTo>
                <a:lnTo>
                  <a:pt x="1609" y="1133"/>
                </a:lnTo>
                <a:lnTo>
                  <a:pt x="1593" y="1148"/>
                </a:lnTo>
                <a:lnTo>
                  <a:pt x="1575" y="1163"/>
                </a:lnTo>
                <a:lnTo>
                  <a:pt x="1603" y="1170"/>
                </a:lnTo>
                <a:lnTo>
                  <a:pt x="1628" y="1163"/>
                </a:lnTo>
                <a:lnTo>
                  <a:pt x="1649" y="1145"/>
                </a:lnTo>
                <a:lnTo>
                  <a:pt x="1680" y="1109"/>
                </a:lnTo>
                <a:lnTo>
                  <a:pt x="1687" y="1103"/>
                </a:lnTo>
                <a:lnTo>
                  <a:pt x="1699" y="1092"/>
                </a:lnTo>
                <a:lnTo>
                  <a:pt x="1711" y="1069"/>
                </a:lnTo>
                <a:lnTo>
                  <a:pt x="1717" y="1058"/>
                </a:lnTo>
                <a:lnTo>
                  <a:pt x="1720" y="1040"/>
                </a:lnTo>
                <a:lnTo>
                  <a:pt x="1729" y="1029"/>
                </a:lnTo>
                <a:moveTo>
                  <a:pt x="1732" y="861"/>
                </a:moveTo>
                <a:lnTo>
                  <a:pt x="1732" y="840"/>
                </a:lnTo>
                <a:lnTo>
                  <a:pt x="1732" y="821"/>
                </a:lnTo>
                <a:lnTo>
                  <a:pt x="1732" y="810"/>
                </a:lnTo>
                <a:lnTo>
                  <a:pt x="1727" y="806"/>
                </a:lnTo>
                <a:lnTo>
                  <a:pt x="1724" y="799"/>
                </a:lnTo>
                <a:lnTo>
                  <a:pt x="1723" y="786"/>
                </a:lnTo>
                <a:lnTo>
                  <a:pt x="1713" y="792"/>
                </a:lnTo>
                <a:lnTo>
                  <a:pt x="1708" y="807"/>
                </a:lnTo>
                <a:lnTo>
                  <a:pt x="1701" y="812"/>
                </a:lnTo>
                <a:lnTo>
                  <a:pt x="1704" y="818"/>
                </a:lnTo>
                <a:lnTo>
                  <a:pt x="1704" y="833"/>
                </a:lnTo>
                <a:lnTo>
                  <a:pt x="1704" y="840"/>
                </a:lnTo>
                <a:lnTo>
                  <a:pt x="1705" y="838"/>
                </a:lnTo>
                <a:lnTo>
                  <a:pt x="1711" y="835"/>
                </a:lnTo>
                <a:lnTo>
                  <a:pt x="1711" y="833"/>
                </a:lnTo>
                <a:lnTo>
                  <a:pt x="1713" y="829"/>
                </a:lnTo>
                <a:lnTo>
                  <a:pt x="1713" y="827"/>
                </a:lnTo>
                <a:lnTo>
                  <a:pt x="1711" y="807"/>
                </a:lnTo>
                <a:lnTo>
                  <a:pt x="1713" y="806"/>
                </a:lnTo>
                <a:lnTo>
                  <a:pt x="1717" y="818"/>
                </a:lnTo>
                <a:lnTo>
                  <a:pt x="1720" y="824"/>
                </a:lnTo>
                <a:lnTo>
                  <a:pt x="1724" y="823"/>
                </a:lnTo>
                <a:lnTo>
                  <a:pt x="1729" y="821"/>
                </a:lnTo>
                <a:lnTo>
                  <a:pt x="1729" y="823"/>
                </a:lnTo>
                <a:lnTo>
                  <a:pt x="1729" y="827"/>
                </a:lnTo>
                <a:lnTo>
                  <a:pt x="1727" y="829"/>
                </a:lnTo>
                <a:lnTo>
                  <a:pt x="1717" y="840"/>
                </a:lnTo>
                <a:lnTo>
                  <a:pt x="1705" y="846"/>
                </a:lnTo>
                <a:lnTo>
                  <a:pt x="1701" y="874"/>
                </a:lnTo>
                <a:lnTo>
                  <a:pt x="1692" y="878"/>
                </a:lnTo>
                <a:lnTo>
                  <a:pt x="1705" y="878"/>
                </a:lnTo>
                <a:lnTo>
                  <a:pt x="1708" y="877"/>
                </a:lnTo>
                <a:lnTo>
                  <a:pt x="1713" y="874"/>
                </a:lnTo>
                <a:lnTo>
                  <a:pt x="1717" y="872"/>
                </a:lnTo>
                <a:lnTo>
                  <a:pt x="1723" y="868"/>
                </a:lnTo>
                <a:lnTo>
                  <a:pt x="1732" y="861"/>
                </a:lnTo>
                <a:moveTo>
                  <a:pt x="1733" y="861"/>
                </a:moveTo>
                <a:lnTo>
                  <a:pt x="1732" y="863"/>
                </a:lnTo>
                <a:lnTo>
                  <a:pt x="1733" y="861"/>
                </a:lnTo>
                <a:moveTo>
                  <a:pt x="1741" y="508"/>
                </a:moveTo>
                <a:lnTo>
                  <a:pt x="1733" y="485"/>
                </a:lnTo>
                <a:lnTo>
                  <a:pt x="1736" y="465"/>
                </a:lnTo>
                <a:lnTo>
                  <a:pt x="1717" y="442"/>
                </a:lnTo>
                <a:lnTo>
                  <a:pt x="1701" y="428"/>
                </a:lnTo>
                <a:lnTo>
                  <a:pt x="1689" y="423"/>
                </a:lnTo>
                <a:lnTo>
                  <a:pt x="1683" y="415"/>
                </a:lnTo>
                <a:lnTo>
                  <a:pt x="1677" y="442"/>
                </a:lnTo>
                <a:lnTo>
                  <a:pt x="1675" y="463"/>
                </a:lnTo>
                <a:lnTo>
                  <a:pt x="1677" y="487"/>
                </a:lnTo>
                <a:lnTo>
                  <a:pt x="1687" y="505"/>
                </a:lnTo>
                <a:lnTo>
                  <a:pt x="1687" y="519"/>
                </a:lnTo>
                <a:lnTo>
                  <a:pt x="1687" y="538"/>
                </a:lnTo>
                <a:lnTo>
                  <a:pt x="1696" y="566"/>
                </a:lnTo>
                <a:lnTo>
                  <a:pt x="1732" y="601"/>
                </a:lnTo>
                <a:lnTo>
                  <a:pt x="1732" y="579"/>
                </a:lnTo>
                <a:lnTo>
                  <a:pt x="1723" y="553"/>
                </a:lnTo>
                <a:lnTo>
                  <a:pt x="1732" y="533"/>
                </a:lnTo>
                <a:lnTo>
                  <a:pt x="1733" y="527"/>
                </a:lnTo>
                <a:lnTo>
                  <a:pt x="1727" y="530"/>
                </a:lnTo>
                <a:lnTo>
                  <a:pt x="1724" y="527"/>
                </a:lnTo>
                <a:lnTo>
                  <a:pt x="1711" y="527"/>
                </a:lnTo>
                <a:lnTo>
                  <a:pt x="1708" y="521"/>
                </a:lnTo>
                <a:lnTo>
                  <a:pt x="1701" y="514"/>
                </a:lnTo>
                <a:lnTo>
                  <a:pt x="1696" y="508"/>
                </a:lnTo>
                <a:lnTo>
                  <a:pt x="1701" y="505"/>
                </a:lnTo>
                <a:lnTo>
                  <a:pt x="1705" y="510"/>
                </a:lnTo>
                <a:lnTo>
                  <a:pt x="1713" y="519"/>
                </a:lnTo>
                <a:lnTo>
                  <a:pt x="1720" y="521"/>
                </a:lnTo>
                <a:lnTo>
                  <a:pt x="1723" y="519"/>
                </a:lnTo>
                <a:lnTo>
                  <a:pt x="1717" y="510"/>
                </a:lnTo>
                <a:lnTo>
                  <a:pt x="1713" y="505"/>
                </a:lnTo>
                <a:lnTo>
                  <a:pt x="1713" y="496"/>
                </a:lnTo>
                <a:lnTo>
                  <a:pt x="1704" y="496"/>
                </a:lnTo>
                <a:lnTo>
                  <a:pt x="1699" y="488"/>
                </a:lnTo>
                <a:lnTo>
                  <a:pt x="1692" y="476"/>
                </a:lnTo>
                <a:lnTo>
                  <a:pt x="1696" y="474"/>
                </a:lnTo>
                <a:lnTo>
                  <a:pt x="1701" y="477"/>
                </a:lnTo>
                <a:lnTo>
                  <a:pt x="1704" y="485"/>
                </a:lnTo>
                <a:lnTo>
                  <a:pt x="1708" y="485"/>
                </a:lnTo>
                <a:lnTo>
                  <a:pt x="1711" y="487"/>
                </a:lnTo>
                <a:lnTo>
                  <a:pt x="1704" y="467"/>
                </a:lnTo>
                <a:lnTo>
                  <a:pt x="1692" y="456"/>
                </a:lnTo>
                <a:lnTo>
                  <a:pt x="1687" y="442"/>
                </a:lnTo>
                <a:lnTo>
                  <a:pt x="1684" y="426"/>
                </a:lnTo>
                <a:lnTo>
                  <a:pt x="1687" y="423"/>
                </a:lnTo>
                <a:lnTo>
                  <a:pt x="1693" y="437"/>
                </a:lnTo>
                <a:lnTo>
                  <a:pt x="1696" y="448"/>
                </a:lnTo>
                <a:lnTo>
                  <a:pt x="1705" y="465"/>
                </a:lnTo>
                <a:lnTo>
                  <a:pt x="1708" y="454"/>
                </a:lnTo>
                <a:lnTo>
                  <a:pt x="1708" y="442"/>
                </a:lnTo>
                <a:lnTo>
                  <a:pt x="1715" y="439"/>
                </a:lnTo>
                <a:lnTo>
                  <a:pt x="1713" y="456"/>
                </a:lnTo>
                <a:lnTo>
                  <a:pt x="1713" y="463"/>
                </a:lnTo>
                <a:lnTo>
                  <a:pt x="1711" y="474"/>
                </a:lnTo>
                <a:lnTo>
                  <a:pt x="1713" y="477"/>
                </a:lnTo>
                <a:lnTo>
                  <a:pt x="1715" y="488"/>
                </a:lnTo>
                <a:lnTo>
                  <a:pt x="1720" y="488"/>
                </a:lnTo>
                <a:lnTo>
                  <a:pt x="1723" y="485"/>
                </a:lnTo>
                <a:lnTo>
                  <a:pt x="1723" y="482"/>
                </a:lnTo>
                <a:lnTo>
                  <a:pt x="1723" y="477"/>
                </a:lnTo>
                <a:lnTo>
                  <a:pt x="1723" y="467"/>
                </a:lnTo>
                <a:lnTo>
                  <a:pt x="1727" y="467"/>
                </a:lnTo>
                <a:lnTo>
                  <a:pt x="1727" y="487"/>
                </a:lnTo>
                <a:lnTo>
                  <a:pt x="1724" y="496"/>
                </a:lnTo>
                <a:lnTo>
                  <a:pt x="1720" y="505"/>
                </a:lnTo>
                <a:lnTo>
                  <a:pt x="1723" y="510"/>
                </a:lnTo>
                <a:lnTo>
                  <a:pt x="1727" y="510"/>
                </a:lnTo>
                <a:lnTo>
                  <a:pt x="1727" y="502"/>
                </a:lnTo>
                <a:lnTo>
                  <a:pt x="1729" y="497"/>
                </a:lnTo>
                <a:lnTo>
                  <a:pt x="1733" y="493"/>
                </a:lnTo>
                <a:lnTo>
                  <a:pt x="1733" y="496"/>
                </a:lnTo>
                <a:lnTo>
                  <a:pt x="1736" y="497"/>
                </a:lnTo>
                <a:lnTo>
                  <a:pt x="1732" y="513"/>
                </a:lnTo>
                <a:lnTo>
                  <a:pt x="1729" y="519"/>
                </a:lnTo>
                <a:lnTo>
                  <a:pt x="1736" y="521"/>
                </a:lnTo>
                <a:lnTo>
                  <a:pt x="1741" y="508"/>
                </a:lnTo>
                <a:moveTo>
                  <a:pt x="1741" y="67"/>
                </a:moveTo>
                <a:lnTo>
                  <a:pt x="1739" y="64"/>
                </a:lnTo>
                <a:lnTo>
                  <a:pt x="1741" y="67"/>
                </a:lnTo>
                <a:moveTo>
                  <a:pt x="1753" y="223"/>
                </a:moveTo>
                <a:lnTo>
                  <a:pt x="1753" y="217"/>
                </a:lnTo>
                <a:lnTo>
                  <a:pt x="1753" y="213"/>
                </a:lnTo>
                <a:lnTo>
                  <a:pt x="1751" y="205"/>
                </a:lnTo>
                <a:lnTo>
                  <a:pt x="1739" y="202"/>
                </a:lnTo>
                <a:lnTo>
                  <a:pt x="1732" y="195"/>
                </a:lnTo>
                <a:lnTo>
                  <a:pt x="1729" y="191"/>
                </a:lnTo>
                <a:lnTo>
                  <a:pt x="1729" y="183"/>
                </a:lnTo>
                <a:lnTo>
                  <a:pt x="1729" y="177"/>
                </a:lnTo>
                <a:lnTo>
                  <a:pt x="1736" y="187"/>
                </a:lnTo>
                <a:lnTo>
                  <a:pt x="1739" y="194"/>
                </a:lnTo>
                <a:lnTo>
                  <a:pt x="1744" y="194"/>
                </a:lnTo>
                <a:lnTo>
                  <a:pt x="1745" y="195"/>
                </a:lnTo>
                <a:lnTo>
                  <a:pt x="1745" y="177"/>
                </a:lnTo>
                <a:lnTo>
                  <a:pt x="1744" y="149"/>
                </a:lnTo>
                <a:lnTo>
                  <a:pt x="1744" y="141"/>
                </a:lnTo>
                <a:lnTo>
                  <a:pt x="1739" y="149"/>
                </a:lnTo>
                <a:lnTo>
                  <a:pt x="1723" y="133"/>
                </a:lnTo>
                <a:lnTo>
                  <a:pt x="1715" y="123"/>
                </a:lnTo>
                <a:lnTo>
                  <a:pt x="1720" y="123"/>
                </a:lnTo>
                <a:lnTo>
                  <a:pt x="1724" y="127"/>
                </a:lnTo>
                <a:lnTo>
                  <a:pt x="1732" y="133"/>
                </a:lnTo>
                <a:lnTo>
                  <a:pt x="1733" y="135"/>
                </a:lnTo>
                <a:lnTo>
                  <a:pt x="1732" y="123"/>
                </a:lnTo>
                <a:lnTo>
                  <a:pt x="1732" y="118"/>
                </a:lnTo>
                <a:lnTo>
                  <a:pt x="1727" y="107"/>
                </a:lnTo>
                <a:lnTo>
                  <a:pt x="1720" y="96"/>
                </a:lnTo>
                <a:lnTo>
                  <a:pt x="1713" y="84"/>
                </a:lnTo>
                <a:lnTo>
                  <a:pt x="1717" y="84"/>
                </a:lnTo>
                <a:lnTo>
                  <a:pt x="1723" y="88"/>
                </a:lnTo>
                <a:lnTo>
                  <a:pt x="1724" y="92"/>
                </a:lnTo>
                <a:lnTo>
                  <a:pt x="1727" y="95"/>
                </a:lnTo>
                <a:lnTo>
                  <a:pt x="1729" y="96"/>
                </a:lnTo>
                <a:lnTo>
                  <a:pt x="1727" y="84"/>
                </a:lnTo>
                <a:lnTo>
                  <a:pt x="1727" y="77"/>
                </a:lnTo>
                <a:lnTo>
                  <a:pt x="1724" y="73"/>
                </a:lnTo>
                <a:lnTo>
                  <a:pt x="1723" y="67"/>
                </a:lnTo>
                <a:lnTo>
                  <a:pt x="1724" y="64"/>
                </a:lnTo>
                <a:lnTo>
                  <a:pt x="1732" y="70"/>
                </a:lnTo>
                <a:lnTo>
                  <a:pt x="1736" y="64"/>
                </a:lnTo>
                <a:lnTo>
                  <a:pt x="1739" y="62"/>
                </a:lnTo>
                <a:lnTo>
                  <a:pt x="1739" y="64"/>
                </a:lnTo>
                <a:lnTo>
                  <a:pt x="1739" y="62"/>
                </a:lnTo>
                <a:lnTo>
                  <a:pt x="1733" y="56"/>
                </a:lnTo>
                <a:lnTo>
                  <a:pt x="1732" y="50"/>
                </a:lnTo>
                <a:lnTo>
                  <a:pt x="1729" y="47"/>
                </a:lnTo>
                <a:lnTo>
                  <a:pt x="1727" y="45"/>
                </a:lnTo>
                <a:lnTo>
                  <a:pt x="1724" y="47"/>
                </a:lnTo>
                <a:lnTo>
                  <a:pt x="1713" y="73"/>
                </a:lnTo>
                <a:lnTo>
                  <a:pt x="1708" y="96"/>
                </a:lnTo>
                <a:lnTo>
                  <a:pt x="1708" y="99"/>
                </a:lnTo>
                <a:lnTo>
                  <a:pt x="1708" y="107"/>
                </a:lnTo>
                <a:lnTo>
                  <a:pt x="1708" y="141"/>
                </a:lnTo>
                <a:lnTo>
                  <a:pt x="1699" y="163"/>
                </a:lnTo>
                <a:lnTo>
                  <a:pt x="1701" y="183"/>
                </a:lnTo>
                <a:lnTo>
                  <a:pt x="1713" y="197"/>
                </a:lnTo>
                <a:lnTo>
                  <a:pt x="1713" y="202"/>
                </a:lnTo>
                <a:lnTo>
                  <a:pt x="1711" y="217"/>
                </a:lnTo>
                <a:lnTo>
                  <a:pt x="1715" y="237"/>
                </a:lnTo>
                <a:lnTo>
                  <a:pt x="1733" y="251"/>
                </a:lnTo>
                <a:lnTo>
                  <a:pt x="1741" y="241"/>
                </a:lnTo>
                <a:lnTo>
                  <a:pt x="1748" y="234"/>
                </a:lnTo>
                <a:lnTo>
                  <a:pt x="1753" y="223"/>
                </a:lnTo>
                <a:moveTo>
                  <a:pt x="1763" y="392"/>
                </a:moveTo>
                <a:lnTo>
                  <a:pt x="1748" y="375"/>
                </a:lnTo>
                <a:lnTo>
                  <a:pt x="1736" y="366"/>
                </a:lnTo>
                <a:lnTo>
                  <a:pt x="1741" y="358"/>
                </a:lnTo>
                <a:lnTo>
                  <a:pt x="1741" y="349"/>
                </a:lnTo>
                <a:lnTo>
                  <a:pt x="1745" y="350"/>
                </a:lnTo>
                <a:lnTo>
                  <a:pt x="1748" y="358"/>
                </a:lnTo>
                <a:lnTo>
                  <a:pt x="1751" y="364"/>
                </a:lnTo>
                <a:lnTo>
                  <a:pt x="1757" y="381"/>
                </a:lnTo>
                <a:lnTo>
                  <a:pt x="1757" y="361"/>
                </a:lnTo>
                <a:lnTo>
                  <a:pt x="1757" y="353"/>
                </a:lnTo>
                <a:lnTo>
                  <a:pt x="1757" y="340"/>
                </a:lnTo>
                <a:lnTo>
                  <a:pt x="1760" y="332"/>
                </a:lnTo>
                <a:lnTo>
                  <a:pt x="1748" y="323"/>
                </a:lnTo>
                <a:lnTo>
                  <a:pt x="1739" y="314"/>
                </a:lnTo>
                <a:lnTo>
                  <a:pt x="1736" y="310"/>
                </a:lnTo>
                <a:lnTo>
                  <a:pt x="1736" y="386"/>
                </a:lnTo>
                <a:lnTo>
                  <a:pt x="1724" y="392"/>
                </a:lnTo>
                <a:lnTo>
                  <a:pt x="1724" y="389"/>
                </a:lnTo>
                <a:lnTo>
                  <a:pt x="1727" y="386"/>
                </a:lnTo>
                <a:lnTo>
                  <a:pt x="1724" y="369"/>
                </a:lnTo>
                <a:lnTo>
                  <a:pt x="1723" y="353"/>
                </a:lnTo>
                <a:lnTo>
                  <a:pt x="1711" y="355"/>
                </a:lnTo>
                <a:lnTo>
                  <a:pt x="1704" y="349"/>
                </a:lnTo>
                <a:lnTo>
                  <a:pt x="1696" y="340"/>
                </a:lnTo>
                <a:lnTo>
                  <a:pt x="1699" y="338"/>
                </a:lnTo>
                <a:lnTo>
                  <a:pt x="1705" y="344"/>
                </a:lnTo>
                <a:lnTo>
                  <a:pt x="1708" y="347"/>
                </a:lnTo>
                <a:lnTo>
                  <a:pt x="1713" y="349"/>
                </a:lnTo>
                <a:lnTo>
                  <a:pt x="1727" y="353"/>
                </a:lnTo>
                <a:lnTo>
                  <a:pt x="1732" y="364"/>
                </a:lnTo>
                <a:lnTo>
                  <a:pt x="1736" y="386"/>
                </a:lnTo>
                <a:lnTo>
                  <a:pt x="1736" y="310"/>
                </a:lnTo>
                <a:lnTo>
                  <a:pt x="1733" y="304"/>
                </a:lnTo>
                <a:lnTo>
                  <a:pt x="1724" y="321"/>
                </a:lnTo>
                <a:lnTo>
                  <a:pt x="1724" y="340"/>
                </a:lnTo>
                <a:lnTo>
                  <a:pt x="1727" y="353"/>
                </a:lnTo>
                <a:lnTo>
                  <a:pt x="1715" y="340"/>
                </a:lnTo>
                <a:lnTo>
                  <a:pt x="1713" y="336"/>
                </a:lnTo>
                <a:lnTo>
                  <a:pt x="1708" y="321"/>
                </a:lnTo>
                <a:lnTo>
                  <a:pt x="1701" y="323"/>
                </a:lnTo>
                <a:lnTo>
                  <a:pt x="1692" y="316"/>
                </a:lnTo>
                <a:lnTo>
                  <a:pt x="1680" y="304"/>
                </a:lnTo>
                <a:lnTo>
                  <a:pt x="1683" y="296"/>
                </a:lnTo>
                <a:lnTo>
                  <a:pt x="1692" y="307"/>
                </a:lnTo>
                <a:lnTo>
                  <a:pt x="1704" y="321"/>
                </a:lnTo>
                <a:lnTo>
                  <a:pt x="1701" y="296"/>
                </a:lnTo>
                <a:lnTo>
                  <a:pt x="1693" y="290"/>
                </a:lnTo>
                <a:lnTo>
                  <a:pt x="1689" y="282"/>
                </a:lnTo>
                <a:lnTo>
                  <a:pt x="1677" y="271"/>
                </a:lnTo>
                <a:lnTo>
                  <a:pt x="1675" y="265"/>
                </a:lnTo>
                <a:lnTo>
                  <a:pt x="1675" y="251"/>
                </a:lnTo>
                <a:lnTo>
                  <a:pt x="1677" y="250"/>
                </a:lnTo>
                <a:lnTo>
                  <a:pt x="1683" y="268"/>
                </a:lnTo>
                <a:lnTo>
                  <a:pt x="1687" y="271"/>
                </a:lnTo>
                <a:lnTo>
                  <a:pt x="1689" y="276"/>
                </a:lnTo>
                <a:lnTo>
                  <a:pt x="1693" y="279"/>
                </a:lnTo>
                <a:lnTo>
                  <a:pt x="1696" y="282"/>
                </a:lnTo>
                <a:lnTo>
                  <a:pt x="1699" y="273"/>
                </a:lnTo>
                <a:lnTo>
                  <a:pt x="1701" y="267"/>
                </a:lnTo>
                <a:lnTo>
                  <a:pt x="1704" y="268"/>
                </a:lnTo>
                <a:lnTo>
                  <a:pt x="1704" y="293"/>
                </a:lnTo>
                <a:lnTo>
                  <a:pt x="1704" y="299"/>
                </a:lnTo>
                <a:lnTo>
                  <a:pt x="1705" y="305"/>
                </a:lnTo>
                <a:lnTo>
                  <a:pt x="1705" y="310"/>
                </a:lnTo>
                <a:lnTo>
                  <a:pt x="1711" y="312"/>
                </a:lnTo>
                <a:lnTo>
                  <a:pt x="1713" y="307"/>
                </a:lnTo>
                <a:lnTo>
                  <a:pt x="1713" y="305"/>
                </a:lnTo>
                <a:lnTo>
                  <a:pt x="1711" y="301"/>
                </a:lnTo>
                <a:lnTo>
                  <a:pt x="1711" y="296"/>
                </a:lnTo>
                <a:lnTo>
                  <a:pt x="1713" y="288"/>
                </a:lnTo>
                <a:lnTo>
                  <a:pt x="1717" y="290"/>
                </a:lnTo>
                <a:lnTo>
                  <a:pt x="1720" y="299"/>
                </a:lnTo>
                <a:lnTo>
                  <a:pt x="1720" y="305"/>
                </a:lnTo>
                <a:lnTo>
                  <a:pt x="1715" y="321"/>
                </a:lnTo>
                <a:lnTo>
                  <a:pt x="1715" y="323"/>
                </a:lnTo>
                <a:lnTo>
                  <a:pt x="1720" y="325"/>
                </a:lnTo>
                <a:lnTo>
                  <a:pt x="1724" y="307"/>
                </a:lnTo>
                <a:lnTo>
                  <a:pt x="1732" y="304"/>
                </a:lnTo>
                <a:lnTo>
                  <a:pt x="1729" y="295"/>
                </a:lnTo>
                <a:lnTo>
                  <a:pt x="1729" y="288"/>
                </a:lnTo>
                <a:lnTo>
                  <a:pt x="1729" y="284"/>
                </a:lnTo>
                <a:lnTo>
                  <a:pt x="1729" y="277"/>
                </a:lnTo>
                <a:lnTo>
                  <a:pt x="1715" y="271"/>
                </a:lnTo>
                <a:lnTo>
                  <a:pt x="1708" y="265"/>
                </a:lnTo>
                <a:lnTo>
                  <a:pt x="1704" y="262"/>
                </a:lnTo>
                <a:lnTo>
                  <a:pt x="1713" y="251"/>
                </a:lnTo>
                <a:lnTo>
                  <a:pt x="1668" y="241"/>
                </a:lnTo>
                <a:lnTo>
                  <a:pt x="1671" y="304"/>
                </a:lnTo>
                <a:lnTo>
                  <a:pt x="1680" y="338"/>
                </a:lnTo>
                <a:lnTo>
                  <a:pt x="1689" y="358"/>
                </a:lnTo>
                <a:lnTo>
                  <a:pt x="1699" y="372"/>
                </a:lnTo>
                <a:lnTo>
                  <a:pt x="1704" y="381"/>
                </a:lnTo>
                <a:lnTo>
                  <a:pt x="1701" y="405"/>
                </a:lnTo>
                <a:lnTo>
                  <a:pt x="1733" y="420"/>
                </a:lnTo>
                <a:lnTo>
                  <a:pt x="1727" y="398"/>
                </a:lnTo>
                <a:lnTo>
                  <a:pt x="1751" y="428"/>
                </a:lnTo>
                <a:lnTo>
                  <a:pt x="1753" y="417"/>
                </a:lnTo>
                <a:lnTo>
                  <a:pt x="1757" y="403"/>
                </a:lnTo>
                <a:lnTo>
                  <a:pt x="1763" y="392"/>
                </a:lnTo>
                <a:moveTo>
                  <a:pt x="1767" y="243"/>
                </a:moveTo>
                <a:lnTo>
                  <a:pt x="1763" y="239"/>
                </a:lnTo>
                <a:lnTo>
                  <a:pt x="1760" y="234"/>
                </a:lnTo>
                <a:lnTo>
                  <a:pt x="1757" y="232"/>
                </a:lnTo>
                <a:lnTo>
                  <a:pt x="1736" y="250"/>
                </a:lnTo>
                <a:lnTo>
                  <a:pt x="1732" y="273"/>
                </a:lnTo>
                <a:lnTo>
                  <a:pt x="1736" y="296"/>
                </a:lnTo>
                <a:lnTo>
                  <a:pt x="1745" y="296"/>
                </a:lnTo>
                <a:lnTo>
                  <a:pt x="1739" y="305"/>
                </a:lnTo>
                <a:lnTo>
                  <a:pt x="1755" y="321"/>
                </a:lnTo>
                <a:lnTo>
                  <a:pt x="1753" y="301"/>
                </a:lnTo>
                <a:lnTo>
                  <a:pt x="1753" y="284"/>
                </a:lnTo>
                <a:lnTo>
                  <a:pt x="1755" y="276"/>
                </a:lnTo>
                <a:lnTo>
                  <a:pt x="1751" y="276"/>
                </a:lnTo>
                <a:lnTo>
                  <a:pt x="1745" y="273"/>
                </a:lnTo>
                <a:lnTo>
                  <a:pt x="1744" y="271"/>
                </a:lnTo>
                <a:lnTo>
                  <a:pt x="1739" y="265"/>
                </a:lnTo>
                <a:lnTo>
                  <a:pt x="1741" y="265"/>
                </a:lnTo>
                <a:lnTo>
                  <a:pt x="1748" y="267"/>
                </a:lnTo>
                <a:lnTo>
                  <a:pt x="1751" y="267"/>
                </a:lnTo>
                <a:lnTo>
                  <a:pt x="1753" y="268"/>
                </a:lnTo>
                <a:lnTo>
                  <a:pt x="1755" y="267"/>
                </a:lnTo>
                <a:lnTo>
                  <a:pt x="1760" y="265"/>
                </a:lnTo>
                <a:lnTo>
                  <a:pt x="1760" y="260"/>
                </a:lnTo>
                <a:lnTo>
                  <a:pt x="1760" y="256"/>
                </a:lnTo>
                <a:lnTo>
                  <a:pt x="1755" y="256"/>
                </a:lnTo>
                <a:lnTo>
                  <a:pt x="1753" y="256"/>
                </a:lnTo>
                <a:lnTo>
                  <a:pt x="1751" y="254"/>
                </a:lnTo>
                <a:lnTo>
                  <a:pt x="1751" y="251"/>
                </a:lnTo>
                <a:lnTo>
                  <a:pt x="1748" y="248"/>
                </a:lnTo>
                <a:lnTo>
                  <a:pt x="1755" y="248"/>
                </a:lnTo>
                <a:lnTo>
                  <a:pt x="1757" y="248"/>
                </a:lnTo>
                <a:lnTo>
                  <a:pt x="1760" y="251"/>
                </a:lnTo>
                <a:lnTo>
                  <a:pt x="1763" y="251"/>
                </a:lnTo>
                <a:lnTo>
                  <a:pt x="1764" y="250"/>
                </a:lnTo>
                <a:lnTo>
                  <a:pt x="1764" y="245"/>
                </a:lnTo>
                <a:lnTo>
                  <a:pt x="1767" y="243"/>
                </a:lnTo>
                <a:moveTo>
                  <a:pt x="1772" y="632"/>
                </a:moveTo>
                <a:lnTo>
                  <a:pt x="1767" y="631"/>
                </a:lnTo>
                <a:lnTo>
                  <a:pt x="1767" y="624"/>
                </a:lnTo>
                <a:lnTo>
                  <a:pt x="1763" y="607"/>
                </a:lnTo>
                <a:lnTo>
                  <a:pt x="1751" y="620"/>
                </a:lnTo>
                <a:lnTo>
                  <a:pt x="1733" y="637"/>
                </a:lnTo>
                <a:lnTo>
                  <a:pt x="1717" y="668"/>
                </a:lnTo>
                <a:lnTo>
                  <a:pt x="1713" y="714"/>
                </a:lnTo>
                <a:lnTo>
                  <a:pt x="1711" y="730"/>
                </a:lnTo>
                <a:lnTo>
                  <a:pt x="1704" y="742"/>
                </a:lnTo>
                <a:lnTo>
                  <a:pt x="1701" y="761"/>
                </a:lnTo>
                <a:lnTo>
                  <a:pt x="1701" y="764"/>
                </a:lnTo>
                <a:lnTo>
                  <a:pt x="1705" y="795"/>
                </a:lnTo>
                <a:lnTo>
                  <a:pt x="1720" y="781"/>
                </a:lnTo>
                <a:lnTo>
                  <a:pt x="1723" y="767"/>
                </a:lnTo>
                <a:lnTo>
                  <a:pt x="1717" y="762"/>
                </a:lnTo>
                <a:lnTo>
                  <a:pt x="1713" y="756"/>
                </a:lnTo>
                <a:lnTo>
                  <a:pt x="1708" y="741"/>
                </a:lnTo>
                <a:lnTo>
                  <a:pt x="1717" y="736"/>
                </a:lnTo>
                <a:lnTo>
                  <a:pt x="1720" y="742"/>
                </a:lnTo>
                <a:lnTo>
                  <a:pt x="1720" y="753"/>
                </a:lnTo>
                <a:lnTo>
                  <a:pt x="1724" y="756"/>
                </a:lnTo>
                <a:lnTo>
                  <a:pt x="1727" y="751"/>
                </a:lnTo>
                <a:lnTo>
                  <a:pt x="1733" y="736"/>
                </a:lnTo>
                <a:lnTo>
                  <a:pt x="1736" y="733"/>
                </a:lnTo>
                <a:lnTo>
                  <a:pt x="1739" y="719"/>
                </a:lnTo>
                <a:lnTo>
                  <a:pt x="1736" y="706"/>
                </a:lnTo>
                <a:lnTo>
                  <a:pt x="1732" y="702"/>
                </a:lnTo>
                <a:lnTo>
                  <a:pt x="1727" y="696"/>
                </a:lnTo>
                <a:lnTo>
                  <a:pt x="1724" y="689"/>
                </a:lnTo>
                <a:lnTo>
                  <a:pt x="1723" y="682"/>
                </a:lnTo>
                <a:lnTo>
                  <a:pt x="1723" y="678"/>
                </a:lnTo>
                <a:lnTo>
                  <a:pt x="1727" y="665"/>
                </a:lnTo>
                <a:lnTo>
                  <a:pt x="1729" y="685"/>
                </a:lnTo>
                <a:lnTo>
                  <a:pt x="1733" y="691"/>
                </a:lnTo>
                <a:lnTo>
                  <a:pt x="1741" y="704"/>
                </a:lnTo>
                <a:lnTo>
                  <a:pt x="1741" y="680"/>
                </a:lnTo>
                <a:lnTo>
                  <a:pt x="1741" y="676"/>
                </a:lnTo>
                <a:lnTo>
                  <a:pt x="1741" y="671"/>
                </a:lnTo>
                <a:lnTo>
                  <a:pt x="1744" y="665"/>
                </a:lnTo>
                <a:lnTo>
                  <a:pt x="1744" y="663"/>
                </a:lnTo>
                <a:lnTo>
                  <a:pt x="1741" y="652"/>
                </a:lnTo>
                <a:lnTo>
                  <a:pt x="1739" y="648"/>
                </a:lnTo>
                <a:lnTo>
                  <a:pt x="1736" y="640"/>
                </a:lnTo>
                <a:lnTo>
                  <a:pt x="1741" y="635"/>
                </a:lnTo>
                <a:lnTo>
                  <a:pt x="1744" y="643"/>
                </a:lnTo>
                <a:lnTo>
                  <a:pt x="1744" y="646"/>
                </a:lnTo>
                <a:lnTo>
                  <a:pt x="1745" y="648"/>
                </a:lnTo>
                <a:lnTo>
                  <a:pt x="1745" y="651"/>
                </a:lnTo>
                <a:lnTo>
                  <a:pt x="1748" y="654"/>
                </a:lnTo>
                <a:lnTo>
                  <a:pt x="1753" y="654"/>
                </a:lnTo>
                <a:lnTo>
                  <a:pt x="1753" y="646"/>
                </a:lnTo>
                <a:lnTo>
                  <a:pt x="1751" y="637"/>
                </a:lnTo>
                <a:lnTo>
                  <a:pt x="1751" y="635"/>
                </a:lnTo>
                <a:lnTo>
                  <a:pt x="1751" y="631"/>
                </a:lnTo>
                <a:lnTo>
                  <a:pt x="1753" y="626"/>
                </a:lnTo>
                <a:lnTo>
                  <a:pt x="1755" y="624"/>
                </a:lnTo>
                <a:lnTo>
                  <a:pt x="1757" y="631"/>
                </a:lnTo>
                <a:lnTo>
                  <a:pt x="1757" y="637"/>
                </a:lnTo>
                <a:lnTo>
                  <a:pt x="1757" y="642"/>
                </a:lnTo>
                <a:lnTo>
                  <a:pt x="1760" y="643"/>
                </a:lnTo>
                <a:lnTo>
                  <a:pt x="1763" y="640"/>
                </a:lnTo>
                <a:lnTo>
                  <a:pt x="1772" y="632"/>
                </a:lnTo>
                <a:moveTo>
                  <a:pt x="1773" y="635"/>
                </a:moveTo>
                <a:lnTo>
                  <a:pt x="1773" y="631"/>
                </a:lnTo>
                <a:lnTo>
                  <a:pt x="1772" y="632"/>
                </a:lnTo>
                <a:lnTo>
                  <a:pt x="1773" y="635"/>
                </a:lnTo>
                <a:moveTo>
                  <a:pt x="1779" y="951"/>
                </a:moveTo>
                <a:lnTo>
                  <a:pt x="1773" y="945"/>
                </a:lnTo>
                <a:lnTo>
                  <a:pt x="1745" y="945"/>
                </a:lnTo>
                <a:lnTo>
                  <a:pt x="1739" y="945"/>
                </a:lnTo>
                <a:lnTo>
                  <a:pt x="1713" y="945"/>
                </a:lnTo>
                <a:lnTo>
                  <a:pt x="1717" y="943"/>
                </a:lnTo>
                <a:lnTo>
                  <a:pt x="1732" y="937"/>
                </a:lnTo>
                <a:lnTo>
                  <a:pt x="1724" y="922"/>
                </a:lnTo>
                <a:lnTo>
                  <a:pt x="1729" y="888"/>
                </a:lnTo>
                <a:lnTo>
                  <a:pt x="1732" y="885"/>
                </a:lnTo>
                <a:lnTo>
                  <a:pt x="1732" y="863"/>
                </a:lnTo>
                <a:lnTo>
                  <a:pt x="1723" y="877"/>
                </a:lnTo>
                <a:lnTo>
                  <a:pt x="1711" y="888"/>
                </a:lnTo>
                <a:lnTo>
                  <a:pt x="1699" y="878"/>
                </a:lnTo>
                <a:lnTo>
                  <a:pt x="1687" y="908"/>
                </a:lnTo>
                <a:lnTo>
                  <a:pt x="1683" y="922"/>
                </a:lnTo>
                <a:lnTo>
                  <a:pt x="1675" y="933"/>
                </a:lnTo>
                <a:lnTo>
                  <a:pt x="1671" y="945"/>
                </a:lnTo>
                <a:lnTo>
                  <a:pt x="1665" y="954"/>
                </a:lnTo>
                <a:lnTo>
                  <a:pt x="1671" y="956"/>
                </a:lnTo>
                <a:lnTo>
                  <a:pt x="1680" y="951"/>
                </a:lnTo>
                <a:lnTo>
                  <a:pt x="1683" y="950"/>
                </a:lnTo>
                <a:lnTo>
                  <a:pt x="1684" y="950"/>
                </a:lnTo>
                <a:lnTo>
                  <a:pt x="1689" y="948"/>
                </a:lnTo>
                <a:lnTo>
                  <a:pt x="1692" y="943"/>
                </a:lnTo>
                <a:lnTo>
                  <a:pt x="1699" y="945"/>
                </a:lnTo>
                <a:lnTo>
                  <a:pt x="1689" y="956"/>
                </a:lnTo>
                <a:lnTo>
                  <a:pt x="1683" y="961"/>
                </a:lnTo>
                <a:lnTo>
                  <a:pt x="1665" y="965"/>
                </a:lnTo>
                <a:lnTo>
                  <a:pt x="1664" y="971"/>
                </a:lnTo>
                <a:lnTo>
                  <a:pt x="1664" y="988"/>
                </a:lnTo>
                <a:lnTo>
                  <a:pt x="1664" y="999"/>
                </a:lnTo>
                <a:lnTo>
                  <a:pt x="1683" y="999"/>
                </a:lnTo>
                <a:lnTo>
                  <a:pt x="1689" y="979"/>
                </a:lnTo>
                <a:lnTo>
                  <a:pt x="1704" y="961"/>
                </a:lnTo>
                <a:lnTo>
                  <a:pt x="1708" y="951"/>
                </a:lnTo>
                <a:lnTo>
                  <a:pt x="1704" y="979"/>
                </a:lnTo>
                <a:lnTo>
                  <a:pt x="1687" y="995"/>
                </a:lnTo>
                <a:lnTo>
                  <a:pt x="1727" y="1001"/>
                </a:lnTo>
                <a:lnTo>
                  <a:pt x="1724" y="973"/>
                </a:lnTo>
                <a:lnTo>
                  <a:pt x="1741" y="965"/>
                </a:lnTo>
                <a:lnTo>
                  <a:pt x="1779" y="951"/>
                </a:lnTo>
                <a:moveTo>
                  <a:pt x="1781" y="276"/>
                </a:moveTo>
                <a:lnTo>
                  <a:pt x="1779" y="260"/>
                </a:lnTo>
                <a:lnTo>
                  <a:pt x="1769" y="248"/>
                </a:lnTo>
                <a:lnTo>
                  <a:pt x="1767" y="260"/>
                </a:lnTo>
                <a:lnTo>
                  <a:pt x="1763" y="268"/>
                </a:lnTo>
                <a:lnTo>
                  <a:pt x="1760" y="276"/>
                </a:lnTo>
                <a:lnTo>
                  <a:pt x="1760" y="288"/>
                </a:lnTo>
                <a:lnTo>
                  <a:pt x="1760" y="312"/>
                </a:lnTo>
                <a:lnTo>
                  <a:pt x="1763" y="316"/>
                </a:lnTo>
                <a:lnTo>
                  <a:pt x="1764" y="316"/>
                </a:lnTo>
                <a:lnTo>
                  <a:pt x="1767" y="314"/>
                </a:lnTo>
                <a:lnTo>
                  <a:pt x="1772" y="305"/>
                </a:lnTo>
                <a:lnTo>
                  <a:pt x="1776" y="296"/>
                </a:lnTo>
                <a:lnTo>
                  <a:pt x="1781" y="293"/>
                </a:lnTo>
                <a:lnTo>
                  <a:pt x="1781" y="276"/>
                </a:lnTo>
                <a:moveTo>
                  <a:pt x="1784" y="725"/>
                </a:moveTo>
                <a:lnTo>
                  <a:pt x="1779" y="706"/>
                </a:lnTo>
                <a:lnTo>
                  <a:pt x="1779" y="700"/>
                </a:lnTo>
                <a:lnTo>
                  <a:pt x="1781" y="685"/>
                </a:lnTo>
                <a:lnTo>
                  <a:pt x="1781" y="676"/>
                </a:lnTo>
                <a:lnTo>
                  <a:pt x="1781" y="648"/>
                </a:lnTo>
                <a:lnTo>
                  <a:pt x="1781" y="640"/>
                </a:lnTo>
                <a:lnTo>
                  <a:pt x="1773" y="635"/>
                </a:lnTo>
                <a:lnTo>
                  <a:pt x="1773" y="642"/>
                </a:lnTo>
                <a:lnTo>
                  <a:pt x="1769" y="646"/>
                </a:lnTo>
                <a:lnTo>
                  <a:pt x="1753" y="654"/>
                </a:lnTo>
                <a:lnTo>
                  <a:pt x="1751" y="657"/>
                </a:lnTo>
                <a:lnTo>
                  <a:pt x="1745" y="676"/>
                </a:lnTo>
                <a:lnTo>
                  <a:pt x="1748" y="696"/>
                </a:lnTo>
                <a:lnTo>
                  <a:pt x="1755" y="693"/>
                </a:lnTo>
                <a:lnTo>
                  <a:pt x="1763" y="689"/>
                </a:lnTo>
                <a:lnTo>
                  <a:pt x="1767" y="685"/>
                </a:lnTo>
                <a:lnTo>
                  <a:pt x="1773" y="676"/>
                </a:lnTo>
                <a:lnTo>
                  <a:pt x="1776" y="682"/>
                </a:lnTo>
                <a:lnTo>
                  <a:pt x="1767" y="693"/>
                </a:lnTo>
                <a:lnTo>
                  <a:pt x="1763" y="700"/>
                </a:lnTo>
                <a:lnTo>
                  <a:pt x="1755" y="697"/>
                </a:lnTo>
                <a:lnTo>
                  <a:pt x="1751" y="706"/>
                </a:lnTo>
                <a:lnTo>
                  <a:pt x="1745" y="719"/>
                </a:lnTo>
                <a:lnTo>
                  <a:pt x="1741" y="741"/>
                </a:lnTo>
                <a:lnTo>
                  <a:pt x="1733" y="753"/>
                </a:lnTo>
                <a:lnTo>
                  <a:pt x="1729" y="767"/>
                </a:lnTo>
                <a:lnTo>
                  <a:pt x="1733" y="769"/>
                </a:lnTo>
                <a:lnTo>
                  <a:pt x="1741" y="767"/>
                </a:lnTo>
                <a:lnTo>
                  <a:pt x="1748" y="764"/>
                </a:lnTo>
                <a:lnTo>
                  <a:pt x="1753" y="764"/>
                </a:lnTo>
                <a:lnTo>
                  <a:pt x="1764" y="761"/>
                </a:lnTo>
                <a:lnTo>
                  <a:pt x="1763" y="767"/>
                </a:lnTo>
                <a:lnTo>
                  <a:pt x="1753" y="770"/>
                </a:lnTo>
                <a:lnTo>
                  <a:pt x="1745" y="773"/>
                </a:lnTo>
                <a:lnTo>
                  <a:pt x="1741" y="778"/>
                </a:lnTo>
                <a:lnTo>
                  <a:pt x="1733" y="778"/>
                </a:lnTo>
                <a:lnTo>
                  <a:pt x="1724" y="779"/>
                </a:lnTo>
                <a:lnTo>
                  <a:pt x="1727" y="784"/>
                </a:lnTo>
                <a:lnTo>
                  <a:pt x="1732" y="792"/>
                </a:lnTo>
                <a:lnTo>
                  <a:pt x="1732" y="801"/>
                </a:lnTo>
                <a:lnTo>
                  <a:pt x="1733" y="807"/>
                </a:lnTo>
                <a:lnTo>
                  <a:pt x="1736" y="816"/>
                </a:lnTo>
                <a:lnTo>
                  <a:pt x="1755" y="816"/>
                </a:lnTo>
                <a:lnTo>
                  <a:pt x="1757" y="788"/>
                </a:lnTo>
                <a:lnTo>
                  <a:pt x="1764" y="775"/>
                </a:lnTo>
                <a:lnTo>
                  <a:pt x="1776" y="761"/>
                </a:lnTo>
                <a:lnTo>
                  <a:pt x="1781" y="750"/>
                </a:lnTo>
                <a:lnTo>
                  <a:pt x="1784" y="725"/>
                </a:lnTo>
                <a:moveTo>
                  <a:pt x="1784" y="442"/>
                </a:moveTo>
                <a:lnTo>
                  <a:pt x="1784" y="439"/>
                </a:lnTo>
                <a:lnTo>
                  <a:pt x="1781" y="437"/>
                </a:lnTo>
                <a:lnTo>
                  <a:pt x="1779" y="431"/>
                </a:lnTo>
                <a:lnTo>
                  <a:pt x="1773" y="422"/>
                </a:lnTo>
                <a:lnTo>
                  <a:pt x="1769" y="409"/>
                </a:lnTo>
                <a:lnTo>
                  <a:pt x="1767" y="395"/>
                </a:lnTo>
                <a:lnTo>
                  <a:pt x="1757" y="422"/>
                </a:lnTo>
                <a:lnTo>
                  <a:pt x="1748" y="450"/>
                </a:lnTo>
                <a:lnTo>
                  <a:pt x="1744" y="477"/>
                </a:lnTo>
                <a:lnTo>
                  <a:pt x="1744" y="508"/>
                </a:lnTo>
                <a:lnTo>
                  <a:pt x="1741" y="524"/>
                </a:lnTo>
                <a:lnTo>
                  <a:pt x="1736" y="536"/>
                </a:lnTo>
                <a:lnTo>
                  <a:pt x="1733" y="562"/>
                </a:lnTo>
                <a:lnTo>
                  <a:pt x="1744" y="612"/>
                </a:lnTo>
                <a:lnTo>
                  <a:pt x="1748" y="614"/>
                </a:lnTo>
                <a:lnTo>
                  <a:pt x="1753" y="612"/>
                </a:lnTo>
                <a:lnTo>
                  <a:pt x="1760" y="601"/>
                </a:lnTo>
                <a:lnTo>
                  <a:pt x="1760" y="586"/>
                </a:lnTo>
                <a:lnTo>
                  <a:pt x="1760" y="579"/>
                </a:lnTo>
                <a:lnTo>
                  <a:pt x="1753" y="575"/>
                </a:lnTo>
                <a:lnTo>
                  <a:pt x="1745" y="569"/>
                </a:lnTo>
                <a:lnTo>
                  <a:pt x="1744" y="560"/>
                </a:lnTo>
                <a:lnTo>
                  <a:pt x="1741" y="549"/>
                </a:lnTo>
                <a:lnTo>
                  <a:pt x="1745" y="547"/>
                </a:lnTo>
                <a:lnTo>
                  <a:pt x="1751" y="555"/>
                </a:lnTo>
                <a:lnTo>
                  <a:pt x="1751" y="562"/>
                </a:lnTo>
                <a:lnTo>
                  <a:pt x="1755" y="566"/>
                </a:lnTo>
                <a:lnTo>
                  <a:pt x="1763" y="570"/>
                </a:lnTo>
                <a:lnTo>
                  <a:pt x="1764" y="555"/>
                </a:lnTo>
                <a:lnTo>
                  <a:pt x="1764" y="549"/>
                </a:lnTo>
                <a:lnTo>
                  <a:pt x="1764" y="547"/>
                </a:lnTo>
                <a:lnTo>
                  <a:pt x="1764" y="514"/>
                </a:lnTo>
                <a:lnTo>
                  <a:pt x="1760" y="508"/>
                </a:lnTo>
                <a:lnTo>
                  <a:pt x="1753" y="502"/>
                </a:lnTo>
                <a:lnTo>
                  <a:pt x="1748" y="493"/>
                </a:lnTo>
                <a:lnTo>
                  <a:pt x="1748" y="485"/>
                </a:lnTo>
                <a:lnTo>
                  <a:pt x="1755" y="480"/>
                </a:lnTo>
                <a:lnTo>
                  <a:pt x="1755" y="497"/>
                </a:lnTo>
                <a:lnTo>
                  <a:pt x="1763" y="499"/>
                </a:lnTo>
                <a:lnTo>
                  <a:pt x="1767" y="505"/>
                </a:lnTo>
                <a:lnTo>
                  <a:pt x="1764" y="480"/>
                </a:lnTo>
                <a:lnTo>
                  <a:pt x="1763" y="465"/>
                </a:lnTo>
                <a:lnTo>
                  <a:pt x="1763" y="456"/>
                </a:lnTo>
                <a:lnTo>
                  <a:pt x="1757" y="456"/>
                </a:lnTo>
                <a:lnTo>
                  <a:pt x="1755" y="454"/>
                </a:lnTo>
                <a:lnTo>
                  <a:pt x="1753" y="450"/>
                </a:lnTo>
                <a:lnTo>
                  <a:pt x="1753" y="448"/>
                </a:lnTo>
                <a:lnTo>
                  <a:pt x="1755" y="445"/>
                </a:lnTo>
                <a:lnTo>
                  <a:pt x="1760" y="448"/>
                </a:lnTo>
                <a:lnTo>
                  <a:pt x="1764" y="454"/>
                </a:lnTo>
                <a:lnTo>
                  <a:pt x="1769" y="452"/>
                </a:lnTo>
                <a:lnTo>
                  <a:pt x="1767" y="445"/>
                </a:lnTo>
                <a:lnTo>
                  <a:pt x="1764" y="437"/>
                </a:lnTo>
                <a:lnTo>
                  <a:pt x="1767" y="431"/>
                </a:lnTo>
                <a:lnTo>
                  <a:pt x="1769" y="431"/>
                </a:lnTo>
                <a:lnTo>
                  <a:pt x="1772" y="437"/>
                </a:lnTo>
                <a:lnTo>
                  <a:pt x="1772" y="448"/>
                </a:lnTo>
                <a:lnTo>
                  <a:pt x="1772" y="452"/>
                </a:lnTo>
                <a:lnTo>
                  <a:pt x="1776" y="443"/>
                </a:lnTo>
                <a:lnTo>
                  <a:pt x="1779" y="442"/>
                </a:lnTo>
                <a:lnTo>
                  <a:pt x="1784" y="439"/>
                </a:lnTo>
                <a:lnTo>
                  <a:pt x="1784" y="442"/>
                </a:lnTo>
                <a:moveTo>
                  <a:pt x="1784" y="205"/>
                </a:moveTo>
                <a:lnTo>
                  <a:pt x="1779" y="180"/>
                </a:lnTo>
                <a:lnTo>
                  <a:pt x="1779" y="178"/>
                </a:lnTo>
                <a:lnTo>
                  <a:pt x="1776" y="177"/>
                </a:lnTo>
                <a:lnTo>
                  <a:pt x="1773" y="174"/>
                </a:lnTo>
                <a:lnTo>
                  <a:pt x="1772" y="172"/>
                </a:lnTo>
                <a:lnTo>
                  <a:pt x="1772" y="138"/>
                </a:lnTo>
                <a:lnTo>
                  <a:pt x="1772" y="132"/>
                </a:lnTo>
                <a:lnTo>
                  <a:pt x="1772" y="124"/>
                </a:lnTo>
                <a:lnTo>
                  <a:pt x="1767" y="107"/>
                </a:lnTo>
                <a:lnTo>
                  <a:pt x="1764" y="103"/>
                </a:lnTo>
                <a:lnTo>
                  <a:pt x="1760" y="90"/>
                </a:lnTo>
                <a:lnTo>
                  <a:pt x="1751" y="79"/>
                </a:lnTo>
                <a:lnTo>
                  <a:pt x="1741" y="67"/>
                </a:lnTo>
                <a:lnTo>
                  <a:pt x="1739" y="73"/>
                </a:lnTo>
                <a:lnTo>
                  <a:pt x="1733" y="84"/>
                </a:lnTo>
                <a:lnTo>
                  <a:pt x="1732" y="99"/>
                </a:lnTo>
                <a:lnTo>
                  <a:pt x="1741" y="138"/>
                </a:lnTo>
                <a:lnTo>
                  <a:pt x="1745" y="138"/>
                </a:lnTo>
                <a:lnTo>
                  <a:pt x="1748" y="124"/>
                </a:lnTo>
                <a:lnTo>
                  <a:pt x="1755" y="121"/>
                </a:lnTo>
                <a:lnTo>
                  <a:pt x="1757" y="112"/>
                </a:lnTo>
                <a:lnTo>
                  <a:pt x="1757" y="103"/>
                </a:lnTo>
                <a:lnTo>
                  <a:pt x="1764" y="107"/>
                </a:lnTo>
                <a:lnTo>
                  <a:pt x="1760" y="118"/>
                </a:lnTo>
                <a:lnTo>
                  <a:pt x="1757" y="132"/>
                </a:lnTo>
                <a:lnTo>
                  <a:pt x="1748" y="132"/>
                </a:lnTo>
                <a:lnTo>
                  <a:pt x="1751" y="166"/>
                </a:lnTo>
                <a:lnTo>
                  <a:pt x="1751" y="177"/>
                </a:lnTo>
                <a:lnTo>
                  <a:pt x="1753" y="180"/>
                </a:lnTo>
                <a:lnTo>
                  <a:pt x="1753" y="189"/>
                </a:lnTo>
                <a:lnTo>
                  <a:pt x="1755" y="205"/>
                </a:lnTo>
                <a:lnTo>
                  <a:pt x="1760" y="200"/>
                </a:lnTo>
                <a:lnTo>
                  <a:pt x="1764" y="194"/>
                </a:lnTo>
                <a:lnTo>
                  <a:pt x="1769" y="185"/>
                </a:lnTo>
                <a:lnTo>
                  <a:pt x="1772" y="178"/>
                </a:lnTo>
                <a:lnTo>
                  <a:pt x="1776" y="183"/>
                </a:lnTo>
                <a:lnTo>
                  <a:pt x="1772" y="191"/>
                </a:lnTo>
                <a:lnTo>
                  <a:pt x="1769" y="197"/>
                </a:lnTo>
                <a:lnTo>
                  <a:pt x="1764" y="205"/>
                </a:lnTo>
                <a:lnTo>
                  <a:pt x="1760" y="211"/>
                </a:lnTo>
                <a:lnTo>
                  <a:pt x="1760" y="223"/>
                </a:lnTo>
                <a:lnTo>
                  <a:pt x="1767" y="232"/>
                </a:lnTo>
                <a:lnTo>
                  <a:pt x="1773" y="237"/>
                </a:lnTo>
                <a:lnTo>
                  <a:pt x="1781" y="222"/>
                </a:lnTo>
                <a:lnTo>
                  <a:pt x="1784" y="205"/>
                </a:lnTo>
                <a:moveTo>
                  <a:pt x="1784" y="442"/>
                </a:moveTo>
                <a:lnTo>
                  <a:pt x="1784" y="442"/>
                </a:lnTo>
                <a:moveTo>
                  <a:pt x="1803" y="347"/>
                </a:moveTo>
                <a:lnTo>
                  <a:pt x="1803" y="329"/>
                </a:lnTo>
                <a:lnTo>
                  <a:pt x="1785" y="299"/>
                </a:lnTo>
                <a:lnTo>
                  <a:pt x="1779" y="304"/>
                </a:lnTo>
                <a:lnTo>
                  <a:pt x="1772" y="321"/>
                </a:lnTo>
                <a:lnTo>
                  <a:pt x="1764" y="332"/>
                </a:lnTo>
                <a:lnTo>
                  <a:pt x="1764" y="342"/>
                </a:lnTo>
                <a:lnTo>
                  <a:pt x="1764" y="350"/>
                </a:lnTo>
                <a:lnTo>
                  <a:pt x="1763" y="361"/>
                </a:lnTo>
                <a:lnTo>
                  <a:pt x="1763" y="377"/>
                </a:lnTo>
                <a:lnTo>
                  <a:pt x="1764" y="383"/>
                </a:lnTo>
                <a:lnTo>
                  <a:pt x="1773" y="375"/>
                </a:lnTo>
                <a:lnTo>
                  <a:pt x="1779" y="372"/>
                </a:lnTo>
                <a:lnTo>
                  <a:pt x="1784" y="369"/>
                </a:lnTo>
                <a:lnTo>
                  <a:pt x="1784" y="361"/>
                </a:lnTo>
                <a:lnTo>
                  <a:pt x="1788" y="361"/>
                </a:lnTo>
                <a:lnTo>
                  <a:pt x="1791" y="361"/>
                </a:lnTo>
                <a:lnTo>
                  <a:pt x="1788" y="366"/>
                </a:lnTo>
                <a:lnTo>
                  <a:pt x="1785" y="375"/>
                </a:lnTo>
                <a:lnTo>
                  <a:pt x="1773" y="383"/>
                </a:lnTo>
                <a:lnTo>
                  <a:pt x="1772" y="403"/>
                </a:lnTo>
                <a:lnTo>
                  <a:pt x="1776" y="417"/>
                </a:lnTo>
                <a:lnTo>
                  <a:pt x="1785" y="431"/>
                </a:lnTo>
                <a:lnTo>
                  <a:pt x="1797" y="420"/>
                </a:lnTo>
                <a:lnTo>
                  <a:pt x="1797" y="405"/>
                </a:lnTo>
                <a:lnTo>
                  <a:pt x="1793" y="386"/>
                </a:lnTo>
                <a:lnTo>
                  <a:pt x="1795" y="364"/>
                </a:lnTo>
                <a:lnTo>
                  <a:pt x="1803" y="347"/>
                </a:lnTo>
                <a:moveTo>
                  <a:pt x="1807" y="603"/>
                </a:moveTo>
                <a:lnTo>
                  <a:pt x="1791" y="579"/>
                </a:lnTo>
                <a:lnTo>
                  <a:pt x="1795" y="570"/>
                </a:lnTo>
                <a:lnTo>
                  <a:pt x="1788" y="577"/>
                </a:lnTo>
                <a:lnTo>
                  <a:pt x="1784" y="581"/>
                </a:lnTo>
                <a:lnTo>
                  <a:pt x="1776" y="586"/>
                </a:lnTo>
                <a:lnTo>
                  <a:pt x="1769" y="586"/>
                </a:lnTo>
                <a:lnTo>
                  <a:pt x="1767" y="598"/>
                </a:lnTo>
                <a:lnTo>
                  <a:pt x="1769" y="614"/>
                </a:lnTo>
                <a:lnTo>
                  <a:pt x="1773" y="624"/>
                </a:lnTo>
                <a:lnTo>
                  <a:pt x="1807" y="603"/>
                </a:lnTo>
                <a:moveTo>
                  <a:pt x="1809" y="832"/>
                </a:moveTo>
                <a:lnTo>
                  <a:pt x="1785" y="838"/>
                </a:lnTo>
                <a:lnTo>
                  <a:pt x="1767" y="832"/>
                </a:lnTo>
                <a:lnTo>
                  <a:pt x="1741" y="852"/>
                </a:lnTo>
                <a:lnTo>
                  <a:pt x="1741" y="869"/>
                </a:lnTo>
                <a:lnTo>
                  <a:pt x="1733" y="900"/>
                </a:lnTo>
                <a:lnTo>
                  <a:pt x="1732" y="922"/>
                </a:lnTo>
                <a:lnTo>
                  <a:pt x="1748" y="911"/>
                </a:lnTo>
                <a:lnTo>
                  <a:pt x="1745" y="906"/>
                </a:lnTo>
                <a:lnTo>
                  <a:pt x="1745" y="891"/>
                </a:lnTo>
                <a:lnTo>
                  <a:pt x="1744" y="885"/>
                </a:lnTo>
                <a:lnTo>
                  <a:pt x="1744" y="878"/>
                </a:lnTo>
                <a:lnTo>
                  <a:pt x="1748" y="878"/>
                </a:lnTo>
                <a:lnTo>
                  <a:pt x="1751" y="883"/>
                </a:lnTo>
                <a:lnTo>
                  <a:pt x="1753" y="889"/>
                </a:lnTo>
                <a:lnTo>
                  <a:pt x="1753" y="894"/>
                </a:lnTo>
                <a:lnTo>
                  <a:pt x="1760" y="885"/>
                </a:lnTo>
                <a:lnTo>
                  <a:pt x="1767" y="878"/>
                </a:lnTo>
                <a:lnTo>
                  <a:pt x="1773" y="872"/>
                </a:lnTo>
                <a:lnTo>
                  <a:pt x="1767" y="861"/>
                </a:lnTo>
                <a:lnTo>
                  <a:pt x="1769" y="852"/>
                </a:lnTo>
                <a:lnTo>
                  <a:pt x="1769" y="846"/>
                </a:lnTo>
                <a:lnTo>
                  <a:pt x="1779" y="843"/>
                </a:lnTo>
                <a:lnTo>
                  <a:pt x="1776" y="852"/>
                </a:lnTo>
                <a:lnTo>
                  <a:pt x="1776" y="868"/>
                </a:lnTo>
                <a:lnTo>
                  <a:pt x="1781" y="861"/>
                </a:lnTo>
                <a:lnTo>
                  <a:pt x="1785" y="852"/>
                </a:lnTo>
                <a:lnTo>
                  <a:pt x="1788" y="844"/>
                </a:lnTo>
                <a:lnTo>
                  <a:pt x="1795" y="846"/>
                </a:lnTo>
                <a:lnTo>
                  <a:pt x="1788" y="863"/>
                </a:lnTo>
                <a:lnTo>
                  <a:pt x="1781" y="877"/>
                </a:lnTo>
                <a:lnTo>
                  <a:pt x="1788" y="874"/>
                </a:lnTo>
                <a:lnTo>
                  <a:pt x="1791" y="877"/>
                </a:lnTo>
                <a:lnTo>
                  <a:pt x="1793" y="880"/>
                </a:lnTo>
                <a:lnTo>
                  <a:pt x="1793" y="883"/>
                </a:lnTo>
                <a:lnTo>
                  <a:pt x="1788" y="880"/>
                </a:lnTo>
                <a:lnTo>
                  <a:pt x="1773" y="878"/>
                </a:lnTo>
                <a:lnTo>
                  <a:pt x="1764" y="885"/>
                </a:lnTo>
                <a:lnTo>
                  <a:pt x="1763" y="897"/>
                </a:lnTo>
                <a:lnTo>
                  <a:pt x="1757" y="905"/>
                </a:lnTo>
                <a:lnTo>
                  <a:pt x="1757" y="908"/>
                </a:lnTo>
                <a:lnTo>
                  <a:pt x="1764" y="905"/>
                </a:lnTo>
                <a:lnTo>
                  <a:pt x="1769" y="902"/>
                </a:lnTo>
                <a:lnTo>
                  <a:pt x="1776" y="900"/>
                </a:lnTo>
                <a:lnTo>
                  <a:pt x="1776" y="905"/>
                </a:lnTo>
                <a:lnTo>
                  <a:pt x="1769" y="908"/>
                </a:lnTo>
                <a:lnTo>
                  <a:pt x="1760" y="917"/>
                </a:lnTo>
                <a:lnTo>
                  <a:pt x="1760" y="908"/>
                </a:lnTo>
                <a:lnTo>
                  <a:pt x="1757" y="908"/>
                </a:lnTo>
                <a:lnTo>
                  <a:pt x="1757" y="906"/>
                </a:lnTo>
                <a:lnTo>
                  <a:pt x="1757" y="902"/>
                </a:lnTo>
                <a:lnTo>
                  <a:pt x="1739" y="928"/>
                </a:lnTo>
                <a:lnTo>
                  <a:pt x="1732" y="937"/>
                </a:lnTo>
                <a:lnTo>
                  <a:pt x="1736" y="937"/>
                </a:lnTo>
                <a:lnTo>
                  <a:pt x="1741" y="939"/>
                </a:lnTo>
                <a:lnTo>
                  <a:pt x="1745" y="939"/>
                </a:lnTo>
                <a:lnTo>
                  <a:pt x="1745" y="943"/>
                </a:lnTo>
                <a:lnTo>
                  <a:pt x="1773" y="943"/>
                </a:lnTo>
                <a:lnTo>
                  <a:pt x="1767" y="930"/>
                </a:lnTo>
                <a:lnTo>
                  <a:pt x="1779" y="917"/>
                </a:lnTo>
                <a:lnTo>
                  <a:pt x="1793" y="900"/>
                </a:lnTo>
                <a:lnTo>
                  <a:pt x="1797" y="891"/>
                </a:lnTo>
                <a:lnTo>
                  <a:pt x="1800" y="883"/>
                </a:lnTo>
                <a:lnTo>
                  <a:pt x="1803" y="874"/>
                </a:lnTo>
                <a:lnTo>
                  <a:pt x="1804" y="869"/>
                </a:lnTo>
                <a:lnTo>
                  <a:pt x="1807" y="849"/>
                </a:lnTo>
                <a:lnTo>
                  <a:pt x="1807" y="844"/>
                </a:lnTo>
                <a:lnTo>
                  <a:pt x="1807" y="843"/>
                </a:lnTo>
                <a:lnTo>
                  <a:pt x="1807" y="838"/>
                </a:lnTo>
                <a:lnTo>
                  <a:pt x="1809" y="832"/>
                </a:lnTo>
                <a:moveTo>
                  <a:pt x="1813" y="96"/>
                </a:moveTo>
                <a:lnTo>
                  <a:pt x="1795" y="99"/>
                </a:lnTo>
                <a:lnTo>
                  <a:pt x="1797" y="95"/>
                </a:lnTo>
                <a:lnTo>
                  <a:pt x="1804" y="88"/>
                </a:lnTo>
                <a:lnTo>
                  <a:pt x="1800" y="84"/>
                </a:lnTo>
                <a:lnTo>
                  <a:pt x="1795" y="77"/>
                </a:lnTo>
                <a:lnTo>
                  <a:pt x="1791" y="88"/>
                </a:lnTo>
                <a:lnTo>
                  <a:pt x="1785" y="86"/>
                </a:lnTo>
                <a:lnTo>
                  <a:pt x="1791" y="68"/>
                </a:lnTo>
                <a:lnTo>
                  <a:pt x="1785" y="62"/>
                </a:lnTo>
                <a:lnTo>
                  <a:pt x="1781" y="77"/>
                </a:lnTo>
                <a:lnTo>
                  <a:pt x="1779" y="86"/>
                </a:lnTo>
                <a:lnTo>
                  <a:pt x="1773" y="95"/>
                </a:lnTo>
                <a:lnTo>
                  <a:pt x="1769" y="96"/>
                </a:lnTo>
                <a:lnTo>
                  <a:pt x="1772" y="103"/>
                </a:lnTo>
                <a:lnTo>
                  <a:pt x="1773" y="107"/>
                </a:lnTo>
                <a:lnTo>
                  <a:pt x="1773" y="113"/>
                </a:lnTo>
                <a:lnTo>
                  <a:pt x="1781" y="107"/>
                </a:lnTo>
                <a:lnTo>
                  <a:pt x="1788" y="103"/>
                </a:lnTo>
                <a:lnTo>
                  <a:pt x="1797" y="103"/>
                </a:lnTo>
                <a:lnTo>
                  <a:pt x="1812" y="105"/>
                </a:lnTo>
                <a:lnTo>
                  <a:pt x="1813" y="96"/>
                </a:lnTo>
                <a:moveTo>
                  <a:pt x="1837" y="157"/>
                </a:moveTo>
                <a:lnTo>
                  <a:pt x="1813" y="155"/>
                </a:lnTo>
                <a:lnTo>
                  <a:pt x="1813" y="150"/>
                </a:lnTo>
                <a:lnTo>
                  <a:pt x="1812" y="149"/>
                </a:lnTo>
                <a:lnTo>
                  <a:pt x="1828" y="135"/>
                </a:lnTo>
                <a:lnTo>
                  <a:pt x="1821" y="132"/>
                </a:lnTo>
                <a:lnTo>
                  <a:pt x="1813" y="127"/>
                </a:lnTo>
                <a:lnTo>
                  <a:pt x="1797" y="161"/>
                </a:lnTo>
                <a:lnTo>
                  <a:pt x="1779" y="163"/>
                </a:lnTo>
                <a:lnTo>
                  <a:pt x="1779" y="166"/>
                </a:lnTo>
                <a:lnTo>
                  <a:pt x="1781" y="169"/>
                </a:lnTo>
                <a:lnTo>
                  <a:pt x="1781" y="172"/>
                </a:lnTo>
                <a:lnTo>
                  <a:pt x="1812" y="152"/>
                </a:lnTo>
                <a:lnTo>
                  <a:pt x="1807" y="166"/>
                </a:lnTo>
                <a:lnTo>
                  <a:pt x="1819" y="161"/>
                </a:lnTo>
                <a:lnTo>
                  <a:pt x="1837" y="157"/>
                </a:lnTo>
                <a:moveTo>
                  <a:pt x="1853" y="273"/>
                </a:moveTo>
                <a:lnTo>
                  <a:pt x="1852" y="248"/>
                </a:lnTo>
                <a:lnTo>
                  <a:pt x="1837" y="208"/>
                </a:lnTo>
                <a:lnTo>
                  <a:pt x="1816" y="228"/>
                </a:lnTo>
                <a:lnTo>
                  <a:pt x="1800" y="248"/>
                </a:lnTo>
                <a:lnTo>
                  <a:pt x="1791" y="267"/>
                </a:lnTo>
                <a:lnTo>
                  <a:pt x="1788" y="288"/>
                </a:lnTo>
                <a:lnTo>
                  <a:pt x="1793" y="295"/>
                </a:lnTo>
                <a:lnTo>
                  <a:pt x="1800" y="310"/>
                </a:lnTo>
                <a:lnTo>
                  <a:pt x="1800" y="301"/>
                </a:lnTo>
                <a:lnTo>
                  <a:pt x="1803" y="288"/>
                </a:lnTo>
                <a:lnTo>
                  <a:pt x="1804" y="288"/>
                </a:lnTo>
                <a:lnTo>
                  <a:pt x="1807" y="296"/>
                </a:lnTo>
                <a:lnTo>
                  <a:pt x="1807" y="301"/>
                </a:lnTo>
                <a:lnTo>
                  <a:pt x="1807" y="304"/>
                </a:lnTo>
                <a:lnTo>
                  <a:pt x="1807" y="305"/>
                </a:lnTo>
                <a:lnTo>
                  <a:pt x="1812" y="305"/>
                </a:lnTo>
                <a:lnTo>
                  <a:pt x="1816" y="296"/>
                </a:lnTo>
                <a:lnTo>
                  <a:pt x="1819" y="290"/>
                </a:lnTo>
                <a:lnTo>
                  <a:pt x="1819" y="287"/>
                </a:lnTo>
                <a:lnTo>
                  <a:pt x="1813" y="287"/>
                </a:lnTo>
                <a:lnTo>
                  <a:pt x="1804" y="273"/>
                </a:lnTo>
                <a:lnTo>
                  <a:pt x="1807" y="273"/>
                </a:lnTo>
                <a:lnTo>
                  <a:pt x="1819" y="273"/>
                </a:lnTo>
                <a:lnTo>
                  <a:pt x="1821" y="268"/>
                </a:lnTo>
                <a:lnTo>
                  <a:pt x="1823" y="260"/>
                </a:lnTo>
                <a:lnTo>
                  <a:pt x="1823" y="256"/>
                </a:lnTo>
                <a:lnTo>
                  <a:pt x="1821" y="248"/>
                </a:lnTo>
                <a:lnTo>
                  <a:pt x="1819" y="243"/>
                </a:lnTo>
                <a:lnTo>
                  <a:pt x="1819" y="234"/>
                </a:lnTo>
                <a:lnTo>
                  <a:pt x="1821" y="232"/>
                </a:lnTo>
                <a:lnTo>
                  <a:pt x="1823" y="237"/>
                </a:lnTo>
                <a:lnTo>
                  <a:pt x="1828" y="243"/>
                </a:lnTo>
                <a:lnTo>
                  <a:pt x="1833" y="241"/>
                </a:lnTo>
                <a:lnTo>
                  <a:pt x="1831" y="226"/>
                </a:lnTo>
                <a:lnTo>
                  <a:pt x="1831" y="219"/>
                </a:lnTo>
                <a:lnTo>
                  <a:pt x="1837" y="222"/>
                </a:lnTo>
                <a:lnTo>
                  <a:pt x="1840" y="230"/>
                </a:lnTo>
                <a:lnTo>
                  <a:pt x="1837" y="237"/>
                </a:lnTo>
                <a:lnTo>
                  <a:pt x="1835" y="245"/>
                </a:lnTo>
                <a:lnTo>
                  <a:pt x="1831" y="248"/>
                </a:lnTo>
                <a:lnTo>
                  <a:pt x="1831" y="250"/>
                </a:lnTo>
                <a:lnTo>
                  <a:pt x="1831" y="251"/>
                </a:lnTo>
                <a:lnTo>
                  <a:pt x="1831" y="256"/>
                </a:lnTo>
                <a:lnTo>
                  <a:pt x="1835" y="254"/>
                </a:lnTo>
                <a:lnTo>
                  <a:pt x="1840" y="251"/>
                </a:lnTo>
                <a:lnTo>
                  <a:pt x="1840" y="250"/>
                </a:lnTo>
                <a:lnTo>
                  <a:pt x="1843" y="245"/>
                </a:lnTo>
                <a:lnTo>
                  <a:pt x="1847" y="250"/>
                </a:lnTo>
                <a:lnTo>
                  <a:pt x="1844" y="256"/>
                </a:lnTo>
                <a:lnTo>
                  <a:pt x="1837" y="260"/>
                </a:lnTo>
                <a:lnTo>
                  <a:pt x="1825" y="262"/>
                </a:lnTo>
                <a:lnTo>
                  <a:pt x="1825" y="273"/>
                </a:lnTo>
                <a:lnTo>
                  <a:pt x="1825" y="288"/>
                </a:lnTo>
                <a:lnTo>
                  <a:pt x="1828" y="287"/>
                </a:lnTo>
                <a:lnTo>
                  <a:pt x="1831" y="284"/>
                </a:lnTo>
                <a:lnTo>
                  <a:pt x="1833" y="282"/>
                </a:lnTo>
                <a:lnTo>
                  <a:pt x="1840" y="282"/>
                </a:lnTo>
                <a:lnTo>
                  <a:pt x="1843" y="284"/>
                </a:lnTo>
                <a:lnTo>
                  <a:pt x="1835" y="290"/>
                </a:lnTo>
                <a:lnTo>
                  <a:pt x="1823" y="296"/>
                </a:lnTo>
                <a:lnTo>
                  <a:pt x="1813" y="310"/>
                </a:lnTo>
                <a:lnTo>
                  <a:pt x="1809" y="338"/>
                </a:lnTo>
                <a:lnTo>
                  <a:pt x="1813" y="333"/>
                </a:lnTo>
                <a:lnTo>
                  <a:pt x="1816" y="332"/>
                </a:lnTo>
                <a:lnTo>
                  <a:pt x="1821" y="329"/>
                </a:lnTo>
                <a:lnTo>
                  <a:pt x="1825" y="327"/>
                </a:lnTo>
                <a:lnTo>
                  <a:pt x="1828" y="332"/>
                </a:lnTo>
                <a:lnTo>
                  <a:pt x="1821" y="336"/>
                </a:lnTo>
                <a:lnTo>
                  <a:pt x="1807" y="347"/>
                </a:lnTo>
                <a:lnTo>
                  <a:pt x="1795" y="366"/>
                </a:lnTo>
                <a:lnTo>
                  <a:pt x="1803" y="405"/>
                </a:lnTo>
                <a:lnTo>
                  <a:pt x="1833" y="375"/>
                </a:lnTo>
                <a:lnTo>
                  <a:pt x="1844" y="353"/>
                </a:lnTo>
                <a:lnTo>
                  <a:pt x="1847" y="333"/>
                </a:lnTo>
                <a:lnTo>
                  <a:pt x="1847" y="304"/>
                </a:lnTo>
                <a:lnTo>
                  <a:pt x="1849" y="293"/>
                </a:lnTo>
                <a:lnTo>
                  <a:pt x="1853" y="273"/>
                </a:lnTo>
                <a:moveTo>
                  <a:pt x="1856" y="615"/>
                </a:moveTo>
                <a:lnTo>
                  <a:pt x="1844" y="623"/>
                </a:lnTo>
                <a:lnTo>
                  <a:pt x="1828" y="624"/>
                </a:lnTo>
                <a:lnTo>
                  <a:pt x="1807" y="631"/>
                </a:lnTo>
                <a:lnTo>
                  <a:pt x="1785" y="654"/>
                </a:lnTo>
                <a:lnTo>
                  <a:pt x="1785" y="669"/>
                </a:lnTo>
                <a:lnTo>
                  <a:pt x="1785" y="685"/>
                </a:lnTo>
                <a:lnTo>
                  <a:pt x="1784" y="702"/>
                </a:lnTo>
                <a:lnTo>
                  <a:pt x="1791" y="708"/>
                </a:lnTo>
                <a:lnTo>
                  <a:pt x="1795" y="713"/>
                </a:lnTo>
                <a:lnTo>
                  <a:pt x="1793" y="691"/>
                </a:lnTo>
                <a:lnTo>
                  <a:pt x="1793" y="685"/>
                </a:lnTo>
                <a:lnTo>
                  <a:pt x="1800" y="691"/>
                </a:lnTo>
                <a:lnTo>
                  <a:pt x="1800" y="693"/>
                </a:lnTo>
                <a:lnTo>
                  <a:pt x="1797" y="708"/>
                </a:lnTo>
                <a:lnTo>
                  <a:pt x="1807" y="706"/>
                </a:lnTo>
                <a:lnTo>
                  <a:pt x="1807" y="691"/>
                </a:lnTo>
                <a:lnTo>
                  <a:pt x="1804" y="685"/>
                </a:lnTo>
                <a:lnTo>
                  <a:pt x="1800" y="676"/>
                </a:lnTo>
                <a:lnTo>
                  <a:pt x="1804" y="668"/>
                </a:lnTo>
                <a:lnTo>
                  <a:pt x="1807" y="665"/>
                </a:lnTo>
                <a:lnTo>
                  <a:pt x="1812" y="665"/>
                </a:lnTo>
                <a:lnTo>
                  <a:pt x="1809" y="671"/>
                </a:lnTo>
                <a:lnTo>
                  <a:pt x="1813" y="671"/>
                </a:lnTo>
                <a:lnTo>
                  <a:pt x="1819" y="668"/>
                </a:lnTo>
                <a:lnTo>
                  <a:pt x="1823" y="660"/>
                </a:lnTo>
                <a:lnTo>
                  <a:pt x="1823" y="654"/>
                </a:lnTo>
                <a:lnTo>
                  <a:pt x="1821" y="651"/>
                </a:lnTo>
                <a:lnTo>
                  <a:pt x="1821" y="646"/>
                </a:lnTo>
                <a:lnTo>
                  <a:pt x="1819" y="642"/>
                </a:lnTo>
                <a:lnTo>
                  <a:pt x="1816" y="632"/>
                </a:lnTo>
                <a:lnTo>
                  <a:pt x="1819" y="629"/>
                </a:lnTo>
                <a:lnTo>
                  <a:pt x="1825" y="640"/>
                </a:lnTo>
                <a:lnTo>
                  <a:pt x="1828" y="643"/>
                </a:lnTo>
                <a:lnTo>
                  <a:pt x="1833" y="651"/>
                </a:lnTo>
                <a:lnTo>
                  <a:pt x="1835" y="629"/>
                </a:lnTo>
                <a:lnTo>
                  <a:pt x="1833" y="624"/>
                </a:lnTo>
                <a:lnTo>
                  <a:pt x="1843" y="623"/>
                </a:lnTo>
                <a:lnTo>
                  <a:pt x="1840" y="632"/>
                </a:lnTo>
                <a:lnTo>
                  <a:pt x="1843" y="640"/>
                </a:lnTo>
                <a:lnTo>
                  <a:pt x="1835" y="646"/>
                </a:lnTo>
                <a:lnTo>
                  <a:pt x="1831" y="654"/>
                </a:lnTo>
                <a:lnTo>
                  <a:pt x="1831" y="657"/>
                </a:lnTo>
                <a:lnTo>
                  <a:pt x="1837" y="654"/>
                </a:lnTo>
                <a:lnTo>
                  <a:pt x="1843" y="652"/>
                </a:lnTo>
                <a:lnTo>
                  <a:pt x="1843" y="660"/>
                </a:lnTo>
                <a:lnTo>
                  <a:pt x="1837" y="663"/>
                </a:lnTo>
                <a:lnTo>
                  <a:pt x="1828" y="663"/>
                </a:lnTo>
                <a:lnTo>
                  <a:pt x="1821" y="671"/>
                </a:lnTo>
                <a:lnTo>
                  <a:pt x="1816" y="682"/>
                </a:lnTo>
                <a:lnTo>
                  <a:pt x="1819" y="687"/>
                </a:lnTo>
                <a:lnTo>
                  <a:pt x="1821" y="687"/>
                </a:lnTo>
                <a:lnTo>
                  <a:pt x="1828" y="685"/>
                </a:lnTo>
                <a:lnTo>
                  <a:pt x="1835" y="685"/>
                </a:lnTo>
                <a:lnTo>
                  <a:pt x="1833" y="689"/>
                </a:lnTo>
                <a:lnTo>
                  <a:pt x="1816" y="696"/>
                </a:lnTo>
                <a:lnTo>
                  <a:pt x="1813" y="702"/>
                </a:lnTo>
                <a:lnTo>
                  <a:pt x="1804" y="711"/>
                </a:lnTo>
                <a:lnTo>
                  <a:pt x="1797" y="719"/>
                </a:lnTo>
                <a:lnTo>
                  <a:pt x="1797" y="733"/>
                </a:lnTo>
                <a:lnTo>
                  <a:pt x="1816" y="714"/>
                </a:lnTo>
                <a:lnTo>
                  <a:pt x="1812" y="724"/>
                </a:lnTo>
                <a:lnTo>
                  <a:pt x="1804" y="733"/>
                </a:lnTo>
                <a:lnTo>
                  <a:pt x="1788" y="739"/>
                </a:lnTo>
                <a:lnTo>
                  <a:pt x="1788" y="756"/>
                </a:lnTo>
                <a:lnTo>
                  <a:pt x="1779" y="769"/>
                </a:lnTo>
                <a:lnTo>
                  <a:pt x="1769" y="784"/>
                </a:lnTo>
                <a:lnTo>
                  <a:pt x="1763" y="801"/>
                </a:lnTo>
                <a:lnTo>
                  <a:pt x="1791" y="786"/>
                </a:lnTo>
                <a:lnTo>
                  <a:pt x="1804" y="770"/>
                </a:lnTo>
                <a:lnTo>
                  <a:pt x="1807" y="758"/>
                </a:lnTo>
                <a:lnTo>
                  <a:pt x="1812" y="750"/>
                </a:lnTo>
                <a:lnTo>
                  <a:pt x="1825" y="736"/>
                </a:lnTo>
                <a:lnTo>
                  <a:pt x="1833" y="719"/>
                </a:lnTo>
                <a:lnTo>
                  <a:pt x="1833" y="706"/>
                </a:lnTo>
                <a:lnTo>
                  <a:pt x="1849" y="682"/>
                </a:lnTo>
                <a:lnTo>
                  <a:pt x="1853" y="659"/>
                </a:lnTo>
                <a:lnTo>
                  <a:pt x="1853" y="637"/>
                </a:lnTo>
                <a:lnTo>
                  <a:pt x="1856" y="615"/>
                </a:lnTo>
                <a:moveTo>
                  <a:pt x="1868" y="445"/>
                </a:moveTo>
                <a:lnTo>
                  <a:pt x="1861" y="420"/>
                </a:lnTo>
                <a:lnTo>
                  <a:pt x="1859" y="415"/>
                </a:lnTo>
                <a:lnTo>
                  <a:pt x="1856" y="406"/>
                </a:lnTo>
                <a:lnTo>
                  <a:pt x="1837" y="415"/>
                </a:lnTo>
                <a:lnTo>
                  <a:pt x="1819" y="414"/>
                </a:lnTo>
                <a:lnTo>
                  <a:pt x="1797" y="452"/>
                </a:lnTo>
                <a:lnTo>
                  <a:pt x="1797" y="454"/>
                </a:lnTo>
                <a:lnTo>
                  <a:pt x="1803" y="465"/>
                </a:lnTo>
                <a:lnTo>
                  <a:pt x="1803" y="471"/>
                </a:lnTo>
                <a:lnTo>
                  <a:pt x="1803" y="485"/>
                </a:lnTo>
                <a:lnTo>
                  <a:pt x="1807" y="491"/>
                </a:lnTo>
                <a:lnTo>
                  <a:pt x="1809" y="499"/>
                </a:lnTo>
                <a:lnTo>
                  <a:pt x="1809" y="505"/>
                </a:lnTo>
                <a:lnTo>
                  <a:pt x="1809" y="519"/>
                </a:lnTo>
                <a:lnTo>
                  <a:pt x="1813" y="524"/>
                </a:lnTo>
                <a:lnTo>
                  <a:pt x="1823" y="513"/>
                </a:lnTo>
                <a:lnTo>
                  <a:pt x="1831" y="493"/>
                </a:lnTo>
                <a:lnTo>
                  <a:pt x="1828" y="487"/>
                </a:lnTo>
                <a:lnTo>
                  <a:pt x="1821" y="482"/>
                </a:lnTo>
                <a:lnTo>
                  <a:pt x="1816" y="476"/>
                </a:lnTo>
                <a:lnTo>
                  <a:pt x="1819" y="471"/>
                </a:lnTo>
                <a:lnTo>
                  <a:pt x="1828" y="476"/>
                </a:lnTo>
                <a:lnTo>
                  <a:pt x="1831" y="471"/>
                </a:lnTo>
                <a:lnTo>
                  <a:pt x="1831" y="467"/>
                </a:lnTo>
                <a:lnTo>
                  <a:pt x="1835" y="465"/>
                </a:lnTo>
                <a:lnTo>
                  <a:pt x="1837" y="460"/>
                </a:lnTo>
                <a:lnTo>
                  <a:pt x="1828" y="454"/>
                </a:lnTo>
                <a:lnTo>
                  <a:pt x="1828" y="452"/>
                </a:lnTo>
                <a:lnTo>
                  <a:pt x="1828" y="434"/>
                </a:lnTo>
                <a:lnTo>
                  <a:pt x="1828" y="426"/>
                </a:lnTo>
                <a:lnTo>
                  <a:pt x="1833" y="428"/>
                </a:lnTo>
                <a:lnTo>
                  <a:pt x="1833" y="445"/>
                </a:lnTo>
                <a:lnTo>
                  <a:pt x="1833" y="452"/>
                </a:lnTo>
                <a:lnTo>
                  <a:pt x="1840" y="454"/>
                </a:lnTo>
                <a:lnTo>
                  <a:pt x="1840" y="443"/>
                </a:lnTo>
                <a:lnTo>
                  <a:pt x="1843" y="439"/>
                </a:lnTo>
                <a:lnTo>
                  <a:pt x="1843" y="434"/>
                </a:lnTo>
                <a:lnTo>
                  <a:pt x="1844" y="431"/>
                </a:lnTo>
                <a:lnTo>
                  <a:pt x="1844" y="426"/>
                </a:lnTo>
                <a:lnTo>
                  <a:pt x="1844" y="420"/>
                </a:lnTo>
                <a:lnTo>
                  <a:pt x="1852" y="422"/>
                </a:lnTo>
                <a:lnTo>
                  <a:pt x="1849" y="431"/>
                </a:lnTo>
                <a:lnTo>
                  <a:pt x="1849" y="434"/>
                </a:lnTo>
                <a:lnTo>
                  <a:pt x="1847" y="443"/>
                </a:lnTo>
                <a:lnTo>
                  <a:pt x="1844" y="452"/>
                </a:lnTo>
                <a:lnTo>
                  <a:pt x="1844" y="454"/>
                </a:lnTo>
                <a:lnTo>
                  <a:pt x="1847" y="454"/>
                </a:lnTo>
                <a:lnTo>
                  <a:pt x="1852" y="454"/>
                </a:lnTo>
                <a:lnTo>
                  <a:pt x="1859" y="452"/>
                </a:lnTo>
                <a:lnTo>
                  <a:pt x="1861" y="454"/>
                </a:lnTo>
                <a:lnTo>
                  <a:pt x="1852" y="459"/>
                </a:lnTo>
                <a:lnTo>
                  <a:pt x="1844" y="463"/>
                </a:lnTo>
                <a:lnTo>
                  <a:pt x="1835" y="465"/>
                </a:lnTo>
                <a:lnTo>
                  <a:pt x="1833" y="469"/>
                </a:lnTo>
                <a:lnTo>
                  <a:pt x="1833" y="482"/>
                </a:lnTo>
                <a:lnTo>
                  <a:pt x="1835" y="488"/>
                </a:lnTo>
                <a:lnTo>
                  <a:pt x="1863" y="467"/>
                </a:lnTo>
                <a:lnTo>
                  <a:pt x="1840" y="491"/>
                </a:lnTo>
                <a:lnTo>
                  <a:pt x="1833" y="497"/>
                </a:lnTo>
                <a:lnTo>
                  <a:pt x="1825" y="519"/>
                </a:lnTo>
                <a:lnTo>
                  <a:pt x="1813" y="538"/>
                </a:lnTo>
                <a:lnTo>
                  <a:pt x="1819" y="533"/>
                </a:lnTo>
                <a:lnTo>
                  <a:pt x="1828" y="527"/>
                </a:lnTo>
                <a:lnTo>
                  <a:pt x="1835" y="525"/>
                </a:lnTo>
                <a:lnTo>
                  <a:pt x="1837" y="533"/>
                </a:lnTo>
                <a:lnTo>
                  <a:pt x="1831" y="536"/>
                </a:lnTo>
                <a:lnTo>
                  <a:pt x="1803" y="549"/>
                </a:lnTo>
                <a:lnTo>
                  <a:pt x="1804" y="541"/>
                </a:lnTo>
                <a:lnTo>
                  <a:pt x="1807" y="524"/>
                </a:lnTo>
                <a:lnTo>
                  <a:pt x="1803" y="504"/>
                </a:lnTo>
                <a:lnTo>
                  <a:pt x="1797" y="485"/>
                </a:lnTo>
                <a:lnTo>
                  <a:pt x="1797" y="482"/>
                </a:lnTo>
                <a:lnTo>
                  <a:pt x="1797" y="459"/>
                </a:lnTo>
                <a:lnTo>
                  <a:pt x="1788" y="450"/>
                </a:lnTo>
                <a:lnTo>
                  <a:pt x="1784" y="442"/>
                </a:lnTo>
                <a:lnTo>
                  <a:pt x="1779" y="450"/>
                </a:lnTo>
                <a:lnTo>
                  <a:pt x="1776" y="454"/>
                </a:lnTo>
                <a:lnTo>
                  <a:pt x="1769" y="456"/>
                </a:lnTo>
                <a:lnTo>
                  <a:pt x="1772" y="496"/>
                </a:lnTo>
                <a:lnTo>
                  <a:pt x="1773" y="510"/>
                </a:lnTo>
                <a:lnTo>
                  <a:pt x="1779" y="502"/>
                </a:lnTo>
                <a:lnTo>
                  <a:pt x="1788" y="491"/>
                </a:lnTo>
                <a:lnTo>
                  <a:pt x="1793" y="487"/>
                </a:lnTo>
                <a:lnTo>
                  <a:pt x="1795" y="482"/>
                </a:lnTo>
                <a:lnTo>
                  <a:pt x="1797" y="488"/>
                </a:lnTo>
                <a:lnTo>
                  <a:pt x="1793" y="496"/>
                </a:lnTo>
                <a:lnTo>
                  <a:pt x="1781" y="510"/>
                </a:lnTo>
                <a:lnTo>
                  <a:pt x="1773" y="525"/>
                </a:lnTo>
                <a:lnTo>
                  <a:pt x="1772" y="544"/>
                </a:lnTo>
                <a:lnTo>
                  <a:pt x="1769" y="560"/>
                </a:lnTo>
                <a:lnTo>
                  <a:pt x="1769" y="575"/>
                </a:lnTo>
                <a:lnTo>
                  <a:pt x="1779" y="577"/>
                </a:lnTo>
                <a:lnTo>
                  <a:pt x="1785" y="573"/>
                </a:lnTo>
                <a:lnTo>
                  <a:pt x="1788" y="564"/>
                </a:lnTo>
                <a:lnTo>
                  <a:pt x="1793" y="558"/>
                </a:lnTo>
                <a:lnTo>
                  <a:pt x="1795" y="569"/>
                </a:lnTo>
                <a:lnTo>
                  <a:pt x="1800" y="558"/>
                </a:lnTo>
                <a:lnTo>
                  <a:pt x="1800" y="553"/>
                </a:lnTo>
                <a:lnTo>
                  <a:pt x="1803" y="570"/>
                </a:lnTo>
                <a:lnTo>
                  <a:pt x="1803" y="592"/>
                </a:lnTo>
                <a:lnTo>
                  <a:pt x="1825" y="579"/>
                </a:lnTo>
                <a:lnTo>
                  <a:pt x="1843" y="562"/>
                </a:lnTo>
                <a:lnTo>
                  <a:pt x="1849" y="541"/>
                </a:lnTo>
                <a:lnTo>
                  <a:pt x="1852" y="525"/>
                </a:lnTo>
                <a:lnTo>
                  <a:pt x="1852" y="510"/>
                </a:lnTo>
                <a:lnTo>
                  <a:pt x="1861" y="493"/>
                </a:lnTo>
                <a:lnTo>
                  <a:pt x="1865" y="474"/>
                </a:lnTo>
                <a:lnTo>
                  <a:pt x="1865" y="467"/>
                </a:lnTo>
                <a:lnTo>
                  <a:pt x="1868" y="452"/>
                </a:lnTo>
                <a:lnTo>
                  <a:pt x="1868" y="445"/>
                </a:lnTo>
                <a:close/>
              </a:path>
            </a:pathLst>
          </a:custGeom>
          <a:solidFill>
            <a:srgbClr val="01a54f"/>
          </a:solidFill>
          <a:ln w="0">
            <a:noFill/>
          </a:ln>
        </xdr:spPr>
      </xdr:sp>
      <xdr:sp>
        <xdr:nvSpPr>
          <xdr:cNvPr id="5" name=""/>
          <xdr:cNvSpPr/>
        </xdr:nvSpPr>
        <xdr:spPr>
          <a:xfrm>
            <a:off x="2689920" y="677160"/>
            <a:ext cx="765720" cy="152280"/>
          </a:xfrm>
          <a:custGeom>
            <a:avLst/>
            <a:gdLst/>
            <a:ahLst/>
            <a:rect l="0" t="0" r="r" b="b"/>
            <a:pathLst>
              <a:path w="2127" h="423">
                <a:moveTo>
                  <a:pt x="613" y="0"/>
                </a:moveTo>
                <a:lnTo>
                  <a:pt x="409" y="173"/>
                </a:lnTo>
                <a:lnTo>
                  <a:pt x="323" y="170"/>
                </a:lnTo>
                <a:lnTo>
                  <a:pt x="228" y="166"/>
                </a:lnTo>
                <a:lnTo>
                  <a:pt x="144" y="164"/>
                </a:lnTo>
                <a:lnTo>
                  <a:pt x="84" y="170"/>
                </a:lnTo>
                <a:lnTo>
                  <a:pt x="28" y="192"/>
                </a:lnTo>
                <a:lnTo>
                  <a:pt x="3" y="225"/>
                </a:lnTo>
                <a:lnTo>
                  <a:pt x="0" y="265"/>
                </a:lnTo>
                <a:lnTo>
                  <a:pt x="16" y="308"/>
                </a:lnTo>
                <a:lnTo>
                  <a:pt x="49" y="355"/>
                </a:lnTo>
                <a:lnTo>
                  <a:pt x="87" y="391"/>
                </a:lnTo>
                <a:lnTo>
                  <a:pt x="132" y="414"/>
                </a:lnTo>
                <a:lnTo>
                  <a:pt x="193" y="423"/>
                </a:lnTo>
                <a:lnTo>
                  <a:pt x="259" y="421"/>
                </a:lnTo>
                <a:lnTo>
                  <a:pt x="323" y="408"/>
                </a:lnTo>
                <a:lnTo>
                  <a:pt x="381" y="389"/>
                </a:lnTo>
                <a:lnTo>
                  <a:pt x="430" y="364"/>
                </a:lnTo>
                <a:lnTo>
                  <a:pt x="613" y="380"/>
                </a:lnTo>
                <a:lnTo>
                  <a:pt x="794" y="391"/>
                </a:lnTo>
                <a:lnTo>
                  <a:pt x="970" y="397"/>
                </a:lnTo>
                <a:lnTo>
                  <a:pt x="1149" y="397"/>
                </a:lnTo>
                <a:lnTo>
                  <a:pt x="1327" y="391"/>
                </a:lnTo>
                <a:lnTo>
                  <a:pt x="1509" y="380"/>
                </a:lnTo>
                <a:lnTo>
                  <a:pt x="1695" y="364"/>
                </a:lnTo>
                <a:lnTo>
                  <a:pt x="1746" y="389"/>
                </a:lnTo>
                <a:lnTo>
                  <a:pt x="1803" y="408"/>
                </a:lnTo>
                <a:lnTo>
                  <a:pt x="1866" y="421"/>
                </a:lnTo>
                <a:lnTo>
                  <a:pt x="1934" y="423"/>
                </a:lnTo>
                <a:lnTo>
                  <a:pt x="1992" y="414"/>
                </a:lnTo>
                <a:lnTo>
                  <a:pt x="2040" y="391"/>
                </a:lnTo>
                <a:lnTo>
                  <a:pt x="2078" y="355"/>
                </a:lnTo>
                <a:lnTo>
                  <a:pt x="2111" y="308"/>
                </a:lnTo>
                <a:lnTo>
                  <a:pt x="2127" y="265"/>
                </a:lnTo>
                <a:lnTo>
                  <a:pt x="2124" y="225"/>
                </a:lnTo>
                <a:lnTo>
                  <a:pt x="2096" y="192"/>
                </a:lnTo>
                <a:lnTo>
                  <a:pt x="2043" y="170"/>
                </a:lnTo>
                <a:lnTo>
                  <a:pt x="1982" y="164"/>
                </a:lnTo>
                <a:lnTo>
                  <a:pt x="1899" y="166"/>
                </a:lnTo>
                <a:lnTo>
                  <a:pt x="1804" y="170"/>
                </a:lnTo>
                <a:lnTo>
                  <a:pt x="1715" y="173"/>
                </a:lnTo>
                <a:lnTo>
                  <a:pt x="1535" y="20"/>
                </a:lnTo>
                <a:lnTo>
                  <a:pt x="1530" y="113"/>
                </a:lnTo>
                <a:lnTo>
                  <a:pt x="1526" y="115"/>
                </a:lnTo>
                <a:lnTo>
                  <a:pt x="1386" y="96"/>
                </a:lnTo>
                <a:lnTo>
                  <a:pt x="1493" y="192"/>
                </a:lnTo>
                <a:lnTo>
                  <a:pt x="1318" y="206"/>
                </a:lnTo>
                <a:lnTo>
                  <a:pt x="1149" y="209"/>
                </a:lnTo>
                <a:lnTo>
                  <a:pt x="980" y="209"/>
                </a:lnTo>
                <a:lnTo>
                  <a:pt x="809" y="203"/>
                </a:lnTo>
                <a:lnTo>
                  <a:pt x="632" y="192"/>
                </a:lnTo>
                <a:lnTo>
                  <a:pt x="761" y="76"/>
                </a:lnTo>
                <a:lnTo>
                  <a:pt x="640" y="96"/>
                </a:lnTo>
                <a:lnTo>
                  <a:pt x="621" y="97"/>
                </a:lnTo>
                <a:lnTo>
                  <a:pt x="616" y="96"/>
                </a:lnTo>
                <a:lnTo>
                  <a:pt x="613" y="0"/>
                </a:lnTo>
                <a:close/>
              </a:path>
            </a:pathLst>
          </a:custGeom>
          <a:solidFill>
            <a:srgbClr val="211d1e"/>
          </a:solidFill>
          <a:ln w="0">
            <a:noFill/>
          </a:ln>
        </xdr:spPr>
      </xdr:sp>
      <xdr:sp>
        <xdr:nvSpPr>
          <xdr:cNvPr id="6" name=""/>
          <xdr:cNvSpPr/>
        </xdr:nvSpPr>
        <xdr:spPr>
          <a:xfrm>
            <a:off x="2700000" y="690840"/>
            <a:ext cx="754200" cy="135720"/>
          </a:xfrm>
          <a:custGeom>
            <a:avLst/>
            <a:gdLst/>
            <a:ahLst/>
            <a:rect l="0" t="0" r="r" b="b"/>
            <a:pathLst>
              <a:path w="2095" h="377">
                <a:moveTo>
                  <a:pt x="681" y="70"/>
                </a:moveTo>
                <a:lnTo>
                  <a:pt x="586" y="84"/>
                </a:lnTo>
                <a:lnTo>
                  <a:pt x="574" y="78"/>
                </a:lnTo>
                <a:lnTo>
                  <a:pt x="572" y="0"/>
                </a:lnTo>
                <a:lnTo>
                  <a:pt x="413" y="140"/>
                </a:lnTo>
                <a:lnTo>
                  <a:pt x="589" y="155"/>
                </a:lnTo>
                <a:lnTo>
                  <a:pt x="681" y="70"/>
                </a:lnTo>
                <a:moveTo>
                  <a:pt x="1661" y="140"/>
                </a:moveTo>
                <a:lnTo>
                  <a:pt x="1525" y="19"/>
                </a:lnTo>
                <a:lnTo>
                  <a:pt x="1522" y="96"/>
                </a:lnTo>
                <a:lnTo>
                  <a:pt x="1510" y="103"/>
                </a:lnTo>
                <a:lnTo>
                  <a:pt x="1415" y="87"/>
                </a:lnTo>
                <a:lnTo>
                  <a:pt x="1486" y="155"/>
                </a:lnTo>
                <a:lnTo>
                  <a:pt x="1661" y="140"/>
                </a:lnTo>
                <a:moveTo>
                  <a:pt x="2095" y="237"/>
                </a:moveTo>
                <a:lnTo>
                  <a:pt x="2088" y="194"/>
                </a:lnTo>
                <a:lnTo>
                  <a:pt x="2052" y="163"/>
                </a:lnTo>
                <a:lnTo>
                  <a:pt x="1999" y="151"/>
                </a:lnTo>
                <a:lnTo>
                  <a:pt x="1922" y="151"/>
                </a:lnTo>
                <a:lnTo>
                  <a:pt x="1848" y="152"/>
                </a:lnTo>
                <a:lnTo>
                  <a:pt x="1772" y="157"/>
                </a:lnTo>
                <a:lnTo>
                  <a:pt x="1529" y="174"/>
                </a:lnTo>
                <a:lnTo>
                  <a:pt x="1365" y="185"/>
                </a:lnTo>
                <a:lnTo>
                  <a:pt x="1202" y="194"/>
                </a:lnTo>
                <a:lnTo>
                  <a:pt x="1047" y="196"/>
                </a:lnTo>
                <a:lnTo>
                  <a:pt x="894" y="194"/>
                </a:lnTo>
                <a:lnTo>
                  <a:pt x="732" y="185"/>
                </a:lnTo>
                <a:lnTo>
                  <a:pt x="568" y="174"/>
                </a:lnTo>
                <a:lnTo>
                  <a:pt x="322" y="157"/>
                </a:lnTo>
                <a:lnTo>
                  <a:pt x="247" y="152"/>
                </a:lnTo>
                <a:lnTo>
                  <a:pt x="172" y="151"/>
                </a:lnTo>
                <a:lnTo>
                  <a:pt x="96" y="151"/>
                </a:lnTo>
                <a:lnTo>
                  <a:pt x="43" y="163"/>
                </a:lnTo>
                <a:lnTo>
                  <a:pt x="7" y="194"/>
                </a:lnTo>
                <a:lnTo>
                  <a:pt x="0" y="237"/>
                </a:lnTo>
                <a:lnTo>
                  <a:pt x="28" y="290"/>
                </a:lnTo>
                <a:lnTo>
                  <a:pt x="52" y="318"/>
                </a:lnTo>
                <a:lnTo>
                  <a:pt x="77" y="345"/>
                </a:lnTo>
                <a:lnTo>
                  <a:pt x="113" y="364"/>
                </a:lnTo>
                <a:lnTo>
                  <a:pt x="164" y="377"/>
                </a:lnTo>
                <a:lnTo>
                  <a:pt x="221" y="377"/>
                </a:lnTo>
                <a:lnTo>
                  <a:pt x="284" y="366"/>
                </a:lnTo>
                <a:lnTo>
                  <a:pt x="341" y="349"/>
                </a:lnTo>
                <a:lnTo>
                  <a:pt x="373" y="334"/>
                </a:lnTo>
                <a:lnTo>
                  <a:pt x="326" y="332"/>
                </a:lnTo>
                <a:lnTo>
                  <a:pt x="273" y="332"/>
                </a:lnTo>
                <a:lnTo>
                  <a:pt x="167" y="334"/>
                </a:lnTo>
                <a:lnTo>
                  <a:pt x="136" y="332"/>
                </a:lnTo>
                <a:lnTo>
                  <a:pt x="136" y="351"/>
                </a:lnTo>
                <a:lnTo>
                  <a:pt x="247" y="351"/>
                </a:lnTo>
                <a:lnTo>
                  <a:pt x="277" y="349"/>
                </a:lnTo>
                <a:lnTo>
                  <a:pt x="292" y="349"/>
                </a:lnTo>
                <a:lnTo>
                  <a:pt x="277" y="357"/>
                </a:lnTo>
                <a:lnTo>
                  <a:pt x="259" y="362"/>
                </a:lnTo>
                <a:lnTo>
                  <a:pt x="231" y="364"/>
                </a:lnTo>
                <a:lnTo>
                  <a:pt x="203" y="364"/>
                </a:lnTo>
                <a:lnTo>
                  <a:pt x="173" y="364"/>
                </a:lnTo>
                <a:lnTo>
                  <a:pt x="144" y="360"/>
                </a:lnTo>
                <a:lnTo>
                  <a:pt x="127" y="351"/>
                </a:lnTo>
                <a:lnTo>
                  <a:pt x="124" y="338"/>
                </a:lnTo>
                <a:lnTo>
                  <a:pt x="136" y="326"/>
                </a:lnTo>
                <a:lnTo>
                  <a:pt x="157" y="321"/>
                </a:lnTo>
                <a:lnTo>
                  <a:pt x="284" y="317"/>
                </a:lnTo>
                <a:lnTo>
                  <a:pt x="350" y="317"/>
                </a:lnTo>
                <a:lnTo>
                  <a:pt x="413" y="318"/>
                </a:lnTo>
                <a:lnTo>
                  <a:pt x="744" y="340"/>
                </a:lnTo>
                <a:lnTo>
                  <a:pt x="897" y="349"/>
                </a:lnTo>
                <a:lnTo>
                  <a:pt x="1047" y="354"/>
                </a:lnTo>
                <a:lnTo>
                  <a:pt x="1197" y="349"/>
                </a:lnTo>
                <a:lnTo>
                  <a:pt x="1353" y="340"/>
                </a:lnTo>
                <a:lnTo>
                  <a:pt x="1682" y="318"/>
                </a:lnTo>
                <a:lnTo>
                  <a:pt x="1744" y="317"/>
                </a:lnTo>
                <a:lnTo>
                  <a:pt x="1811" y="317"/>
                </a:lnTo>
                <a:lnTo>
                  <a:pt x="1938" y="321"/>
                </a:lnTo>
                <a:lnTo>
                  <a:pt x="1959" y="326"/>
                </a:lnTo>
                <a:lnTo>
                  <a:pt x="1971" y="338"/>
                </a:lnTo>
                <a:lnTo>
                  <a:pt x="1968" y="351"/>
                </a:lnTo>
                <a:lnTo>
                  <a:pt x="1950" y="360"/>
                </a:lnTo>
                <a:lnTo>
                  <a:pt x="1922" y="364"/>
                </a:lnTo>
                <a:lnTo>
                  <a:pt x="1892" y="364"/>
                </a:lnTo>
                <a:lnTo>
                  <a:pt x="1864" y="364"/>
                </a:lnTo>
                <a:lnTo>
                  <a:pt x="1836" y="362"/>
                </a:lnTo>
                <a:lnTo>
                  <a:pt x="1818" y="357"/>
                </a:lnTo>
                <a:lnTo>
                  <a:pt x="1803" y="349"/>
                </a:lnTo>
                <a:lnTo>
                  <a:pt x="1818" y="349"/>
                </a:lnTo>
                <a:lnTo>
                  <a:pt x="1848" y="351"/>
                </a:lnTo>
                <a:lnTo>
                  <a:pt x="1876" y="351"/>
                </a:lnTo>
                <a:lnTo>
                  <a:pt x="1959" y="351"/>
                </a:lnTo>
                <a:lnTo>
                  <a:pt x="1959" y="332"/>
                </a:lnTo>
                <a:lnTo>
                  <a:pt x="1928" y="334"/>
                </a:lnTo>
                <a:lnTo>
                  <a:pt x="1822" y="332"/>
                </a:lnTo>
                <a:lnTo>
                  <a:pt x="1768" y="332"/>
                </a:lnTo>
                <a:lnTo>
                  <a:pt x="1722" y="334"/>
                </a:lnTo>
                <a:lnTo>
                  <a:pt x="1754" y="349"/>
                </a:lnTo>
                <a:lnTo>
                  <a:pt x="1811" y="366"/>
                </a:lnTo>
                <a:lnTo>
                  <a:pt x="1874" y="377"/>
                </a:lnTo>
                <a:lnTo>
                  <a:pt x="1931" y="377"/>
                </a:lnTo>
                <a:lnTo>
                  <a:pt x="1982" y="364"/>
                </a:lnTo>
                <a:lnTo>
                  <a:pt x="2018" y="345"/>
                </a:lnTo>
                <a:lnTo>
                  <a:pt x="2043" y="318"/>
                </a:lnTo>
                <a:lnTo>
                  <a:pt x="2067" y="290"/>
                </a:lnTo>
                <a:lnTo>
                  <a:pt x="2095" y="237"/>
                </a:lnTo>
                <a:close/>
              </a:path>
            </a:pathLst>
          </a:custGeom>
          <a:solidFill>
            <a:srgbClr val="e6262a"/>
          </a:solidFill>
          <a:ln w="0">
            <a:noFill/>
          </a:ln>
        </xdr:spPr>
      </xdr:sp>
      <xdr:sp>
        <xdr:nvSpPr>
          <xdr:cNvPr id="7" name=""/>
          <xdr:cNvSpPr/>
        </xdr:nvSpPr>
        <xdr:spPr>
          <a:xfrm>
            <a:off x="2756880" y="756360"/>
            <a:ext cx="653400" cy="55080"/>
          </a:xfrm>
          <a:custGeom>
            <a:avLst/>
            <a:gdLst/>
            <a:ahLst/>
            <a:rect l="0" t="0" r="r" b="b"/>
            <a:pathLst>
              <a:path w="1815" h="153">
                <a:moveTo>
                  <a:pt x="1747" y="0"/>
                </a:moveTo>
                <a:lnTo>
                  <a:pt x="1740" y="0"/>
                </a:lnTo>
                <a:lnTo>
                  <a:pt x="1738" y="3"/>
                </a:lnTo>
                <a:lnTo>
                  <a:pt x="1734" y="5"/>
                </a:lnTo>
                <a:lnTo>
                  <a:pt x="1734" y="6"/>
                </a:lnTo>
                <a:lnTo>
                  <a:pt x="1731" y="9"/>
                </a:lnTo>
                <a:lnTo>
                  <a:pt x="1731" y="15"/>
                </a:lnTo>
                <a:lnTo>
                  <a:pt x="1728" y="98"/>
                </a:lnTo>
                <a:lnTo>
                  <a:pt x="1728" y="107"/>
                </a:lnTo>
                <a:lnTo>
                  <a:pt x="1731" y="109"/>
                </a:lnTo>
                <a:lnTo>
                  <a:pt x="1734" y="114"/>
                </a:lnTo>
                <a:lnTo>
                  <a:pt x="1735" y="114"/>
                </a:lnTo>
                <a:lnTo>
                  <a:pt x="1738" y="115"/>
                </a:lnTo>
                <a:lnTo>
                  <a:pt x="1808" y="118"/>
                </a:lnTo>
                <a:lnTo>
                  <a:pt x="1811" y="115"/>
                </a:lnTo>
                <a:lnTo>
                  <a:pt x="1812" y="114"/>
                </a:lnTo>
                <a:lnTo>
                  <a:pt x="1815" y="114"/>
                </a:lnTo>
                <a:lnTo>
                  <a:pt x="1815" y="109"/>
                </a:lnTo>
                <a:lnTo>
                  <a:pt x="1815" y="105"/>
                </a:lnTo>
                <a:lnTo>
                  <a:pt x="1815" y="103"/>
                </a:lnTo>
                <a:lnTo>
                  <a:pt x="1812" y="100"/>
                </a:lnTo>
                <a:lnTo>
                  <a:pt x="1811" y="98"/>
                </a:lnTo>
                <a:lnTo>
                  <a:pt x="1808" y="98"/>
                </a:lnTo>
                <a:lnTo>
                  <a:pt x="1754" y="98"/>
                </a:lnTo>
                <a:lnTo>
                  <a:pt x="1754" y="14"/>
                </a:lnTo>
                <a:lnTo>
                  <a:pt x="1756" y="9"/>
                </a:lnTo>
                <a:lnTo>
                  <a:pt x="1754" y="6"/>
                </a:lnTo>
                <a:lnTo>
                  <a:pt x="1752" y="5"/>
                </a:lnTo>
                <a:lnTo>
                  <a:pt x="1750" y="3"/>
                </a:lnTo>
                <a:lnTo>
                  <a:pt x="1747" y="0"/>
                </a:lnTo>
                <a:moveTo>
                  <a:pt x="1620" y="0"/>
                </a:moveTo>
                <a:lnTo>
                  <a:pt x="1614" y="0"/>
                </a:lnTo>
                <a:lnTo>
                  <a:pt x="1608" y="0"/>
                </a:lnTo>
                <a:lnTo>
                  <a:pt x="1606" y="3"/>
                </a:lnTo>
                <a:lnTo>
                  <a:pt x="1604" y="5"/>
                </a:lnTo>
                <a:lnTo>
                  <a:pt x="1604" y="9"/>
                </a:lnTo>
                <a:lnTo>
                  <a:pt x="1604" y="81"/>
                </a:lnTo>
                <a:lnTo>
                  <a:pt x="1604" y="86"/>
                </a:lnTo>
                <a:lnTo>
                  <a:pt x="1606" y="89"/>
                </a:lnTo>
                <a:lnTo>
                  <a:pt x="1608" y="96"/>
                </a:lnTo>
                <a:lnTo>
                  <a:pt x="1611" y="103"/>
                </a:lnTo>
                <a:lnTo>
                  <a:pt x="1615" y="105"/>
                </a:lnTo>
                <a:lnTo>
                  <a:pt x="1620" y="109"/>
                </a:lnTo>
                <a:lnTo>
                  <a:pt x="1624" y="114"/>
                </a:lnTo>
                <a:lnTo>
                  <a:pt x="1632" y="114"/>
                </a:lnTo>
                <a:lnTo>
                  <a:pt x="1639" y="115"/>
                </a:lnTo>
                <a:lnTo>
                  <a:pt x="1648" y="118"/>
                </a:lnTo>
                <a:lnTo>
                  <a:pt x="1664" y="118"/>
                </a:lnTo>
                <a:lnTo>
                  <a:pt x="1672" y="118"/>
                </a:lnTo>
                <a:lnTo>
                  <a:pt x="1676" y="114"/>
                </a:lnTo>
                <a:lnTo>
                  <a:pt x="1684" y="114"/>
                </a:lnTo>
                <a:lnTo>
                  <a:pt x="1688" y="109"/>
                </a:lnTo>
                <a:lnTo>
                  <a:pt x="1694" y="107"/>
                </a:lnTo>
                <a:lnTo>
                  <a:pt x="1698" y="103"/>
                </a:lnTo>
                <a:lnTo>
                  <a:pt x="1700" y="98"/>
                </a:lnTo>
                <a:lnTo>
                  <a:pt x="1648" y="98"/>
                </a:lnTo>
                <a:lnTo>
                  <a:pt x="1644" y="98"/>
                </a:lnTo>
                <a:lnTo>
                  <a:pt x="1639" y="96"/>
                </a:lnTo>
                <a:lnTo>
                  <a:pt x="1634" y="94"/>
                </a:lnTo>
                <a:lnTo>
                  <a:pt x="1632" y="89"/>
                </a:lnTo>
                <a:lnTo>
                  <a:pt x="1630" y="86"/>
                </a:lnTo>
                <a:lnTo>
                  <a:pt x="1630" y="81"/>
                </a:lnTo>
                <a:lnTo>
                  <a:pt x="1627" y="77"/>
                </a:lnTo>
                <a:lnTo>
                  <a:pt x="1627" y="9"/>
                </a:lnTo>
                <a:lnTo>
                  <a:pt x="1627" y="5"/>
                </a:lnTo>
                <a:lnTo>
                  <a:pt x="1624" y="3"/>
                </a:lnTo>
                <a:lnTo>
                  <a:pt x="1623" y="0"/>
                </a:lnTo>
                <a:lnTo>
                  <a:pt x="1620" y="0"/>
                </a:lnTo>
                <a:moveTo>
                  <a:pt x="1698" y="0"/>
                </a:moveTo>
                <a:lnTo>
                  <a:pt x="1691" y="0"/>
                </a:lnTo>
                <a:lnTo>
                  <a:pt x="1688" y="0"/>
                </a:lnTo>
                <a:lnTo>
                  <a:pt x="1686" y="3"/>
                </a:lnTo>
                <a:lnTo>
                  <a:pt x="1684" y="5"/>
                </a:lnTo>
                <a:lnTo>
                  <a:pt x="1682" y="9"/>
                </a:lnTo>
                <a:lnTo>
                  <a:pt x="1682" y="81"/>
                </a:lnTo>
                <a:lnTo>
                  <a:pt x="1679" y="87"/>
                </a:lnTo>
                <a:lnTo>
                  <a:pt x="1676" y="92"/>
                </a:lnTo>
                <a:lnTo>
                  <a:pt x="1672" y="96"/>
                </a:lnTo>
                <a:lnTo>
                  <a:pt x="1664" y="98"/>
                </a:lnTo>
                <a:lnTo>
                  <a:pt x="1700" y="98"/>
                </a:lnTo>
                <a:lnTo>
                  <a:pt x="1703" y="96"/>
                </a:lnTo>
                <a:lnTo>
                  <a:pt x="1704" y="89"/>
                </a:lnTo>
                <a:lnTo>
                  <a:pt x="1704" y="86"/>
                </a:lnTo>
                <a:lnTo>
                  <a:pt x="1707" y="81"/>
                </a:lnTo>
                <a:lnTo>
                  <a:pt x="1707" y="9"/>
                </a:lnTo>
                <a:lnTo>
                  <a:pt x="1704" y="5"/>
                </a:lnTo>
                <a:lnTo>
                  <a:pt x="1703" y="3"/>
                </a:lnTo>
                <a:lnTo>
                  <a:pt x="1700" y="0"/>
                </a:lnTo>
                <a:lnTo>
                  <a:pt x="1698" y="0"/>
                </a:lnTo>
                <a:moveTo>
                  <a:pt x="1500" y="77"/>
                </a:moveTo>
                <a:lnTo>
                  <a:pt x="1498" y="77"/>
                </a:lnTo>
                <a:lnTo>
                  <a:pt x="1495" y="78"/>
                </a:lnTo>
                <a:lnTo>
                  <a:pt x="1491" y="78"/>
                </a:lnTo>
                <a:lnTo>
                  <a:pt x="1491" y="81"/>
                </a:lnTo>
                <a:lnTo>
                  <a:pt x="1488" y="83"/>
                </a:lnTo>
                <a:lnTo>
                  <a:pt x="1488" y="94"/>
                </a:lnTo>
                <a:lnTo>
                  <a:pt x="1488" y="98"/>
                </a:lnTo>
                <a:lnTo>
                  <a:pt x="1494" y="103"/>
                </a:lnTo>
                <a:lnTo>
                  <a:pt x="1498" y="109"/>
                </a:lnTo>
                <a:lnTo>
                  <a:pt x="1503" y="111"/>
                </a:lnTo>
                <a:lnTo>
                  <a:pt x="1507" y="114"/>
                </a:lnTo>
                <a:lnTo>
                  <a:pt x="1516" y="118"/>
                </a:lnTo>
                <a:lnTo>
                  <a:pt x="1526" y="121"/>
                </a:lnTo>
                <a:lnTo>
                  <a:pt x="1538" y="118"/>
                </a:lnTo>
                <a:lnTo>
                  <a:pt x="1547" y="118"/>
                </a:lnTo>
                <a:lnTo>
                  <a:pt x="1556" y="118"/>
                </a:lnTo>
                <a:lnTo>
                  <a:pt x="1564" y="114"/>
                </a:lnTo>
                <a:lnTo>
                  <a:pt x="1571" y="109"/>
                </a:lnTo>
                <a:lnTo>
                  <a:pt x="1575" y="105"/>
                </a:lnTo>
                <a:lnTo>
                  <a:pt x="1578" y="103"/>
                </a:lnTo>
                <a:lnTo>
                  <a:pt x="1531" y="103"/>
                </a:lnTo>
                <a:lnTo>
                  <a:pt x="1526" y="103"/>
                </a:lnTo>
                <a:lnTo>
                  <a:pt x="1524" y="100"/>
                </a:lnTo>
                <a:lnTo>
                  <a:pt x="1519" y="100"/>
                </a:lnTo>
                <a:lnTo>
                  <a:pt x="1516" y="98"/>
                </a:lnTo>
                <a:lnTo>
                  <a:pt x="1515" y="96"/>
                </a:lnTo>
                <a:lnTo>
                  <a:pt x="1512" y="94"/>
                </a:lnTo>
                <a:lnTo>
                  <a:pt x="1512" y="89"/>
                </a:lnTo>
                <a:lnTo>
                  <a:pt x="1510" y="86"/>
                </a:lnTo>
                <a:lnTo>
                  <a:pt x="1507" y="83"/>
                </a:lnTo>
                <a:lnTo>
                  <a:pt x="1506" y="81"/>
                </a:lnTo>
                <a:lnTo>
                  <a:pt x="1503" y="78"/>
                </a:lnTo>
                <a:lnTo>
                  <a:pt x="1500" y="77"/>
                </a:lnTo>
                <a:moveTo>
                  <a:pt x="1538" y="3"/>
                </a:moveTo>
                <a:lnTo>
                  <a:pt x="1531" y="3"/>
                </a:lnTo>
                <a:lnTo>
                  <a:pt x="1522" y="3"/>
                </a:lnTo>
                <a:lnTo>
                  <a:pt x="1515" y="5"/>
                </a:lnTo>
                <a:lnTo>
                  <a:pt x="1506" y="6"/>
                </a:lnTo>
                <a:lnTo>
                  <a:pt x="1500" y="11"/>
                </a:lnTo>
                <a:lnTo>
                  <a:pt x="1495" y="14"/>
                </a:lnTo>
                <a:lnTo>
                  <a:pt x="1491" y="20"/>
                </a:lnTo>
                <a:lnTo>
                  <a:pt x="1488" y="24"/>
                </a:lnTo>
                <a:lnTo>
                  <a:pt x="1486" y="28"/>
                </a:lnTo>
                <a:lnTo>
                  <a:pt x="1486" y="32"/>
                </a:lnTo>
                <a:lnTo>
                  <a:pt x="1486" y="43"/>
                </a:lnTo>
                <a:lnTo>
                  <a:pt x="1488" y="48"/>
                </a:lnTo>
                <a:lnTo>
                  <a:pt x="1494" y="53"/>
                </a:lnTo>
                <a:lnTo>
                  <a:pt x="1495" y="58"/>
                </a:lnTo>
                <a:lnTo>
                  <a:pt x="1500" y="60"/>
                </a:lnTo>
                <a:lnTo>
                  <a:pt x="1507" y="61"/>
                </a:lnTo>
                <a:lnTo>
                  <a:pt x="1515" y="64"/>
                </a:lnTo>
                <a:lnTo>
                  <a:pt x="1522" y="66"/>
                </a:lnTo>
                <a:lnTo>
                  <a:pt x="1531" y="69"/>
                </a:lnTo>
                <a:lnTo>
                  <a:pt x="1535" y="69"/>
                </a:lnTo>
                <a:lnTo>
                  <a:pt x="1543" y="70"/>
                </a:lnTo>
                <a:lnTo>
                  <a:pt x="1550" y="72"/>
                </a:lnTo>
                <a:lnTo>
                  <a:pt x="1552" y="75"/>
                </a:lnTo>
                <a:lnTo>
                  <a:pt x="1556" y="77"/>
                </a:lnTo>
                <a:lnTo>
                  <a:pt x="1559" y="78"/>
                </a:lnTo>
                <a:lnTo>
                  <a:pt x="1559" y="81"/>
                </a:lnTo>
                <a:lnTo>
                  <a:pt x="1559" y="89"/>
                </a:lnTo>
                <a:lnTo>
                  <a:pt x="1559" y="94"/>
                </a:lnTo>
                <a:lnTo>
                  <a:pt x="1555" y="96"/>
                </a:lnTo>
                <a:lnTo>
                  <a:pt x="1550" y="100"/>
                </a:lnTo>
                <a:lnTo>
                  <a:pt x="1543" y="103"/>
                </a:lnTo>
                <a:lnTo>
                  <a:pt x="1531" y="103"/>
                </a:lnTo>
                <a:lnTo>
                  <a:pt x="1578" y="103"/>
                </a:lnTo>
                <a:lnTo>
                  <a:pt x="1583" y="94"/>
                </a:lnTo>
                <a:lnTo>
                  <a:pt x="1584" y="89"/>
                </a:lnTo>
                <a:lnTo>
                  <a:pt x="1584" y="75"/>
                </a:lnTo>
                <a:lnTo>
                  <a:pt x="1583" y="70"/>
                </a:lnTo>
                <a:lnTo>
                  <a:pt x="1580" y="66"/>
                </a:lnTo>
                <a:lnTo>
                  <a:pt x="1578" y="64"/>
                </a:lnTo>
                <a:lnTo>
                  <a:pt x="1575" y="60"/>
                </a:lnTo>
                <a:lnTo>
                  <a:pt x="1571" y="58"/>
                </a:lnTo>
                <a:lnTo>
                  <a:pt x="1566" y="55"/>
                </a:lnTo>
                <a:lnTo>
                  <a:pt x="1562" y="53"/>
                </a:lnTo>
                <a:lnTo>
                  <a:pt x="1556" y="53"/>
                </a:lnTo>
                <a:lnTo>
                  <a:pt x="1550" y="49"/>
                </a:lnTo>
                <a:lnTo>
                  <a:pt x="1535" y="48"/>
                </a:lnTo>
                <a:lnTo>
                  <a:pt x="1531" y="45"/>
                </a:lnTo>
                <a:lnTo>
                  <a:pt x="1528" y="45"/>
                </a:lnTo>
                <a:lnTo>
                  <a:pt x="1524" y="43"/>
                </a:lnTo>
                <a:lnTo>
                  <a:pt x="1522" y="43"/>
                </a:lnTo>
                <a:lnTo>
                  <a:pt x="1519" y="43"/>
                </a:lnTo>
                <a:lnTo>
                  <a:pt x="1515" y="41"/>
                </a:lnTo>
                <a:lnTo>
                  <a:pt x="1515" y="39"/>
                </a:lnTo>
                <a:lnTo>
                  <a:pt x="1512" y="39"/>
                </a:lnTo>
                <a:lnTo>
                  <a:pt x="1510" y="37"/>
                </a:lnTo>
                <a:lnTo>
                  <a:pt x="1510" y="35"/>
                </a:lnTo>
                <a:lnTo>
                  <a:pt x="1510" y="28"/>
                </a:lnTo>
                <a:lnTo>
                  <a:pt x="1512" y="26"/>
                </a:lnTo>
                <a:lnTo>
                  <a:pt x="1519" y="20"/>
                </a:lnTo>
                <a:lnTo>
                  <a:pt x="1524" y="20"/>
                </a:lnTo>
                <a:lnTo>
                  <a:pt x="1531" y="20"/>
                </a:lnTo>
                <a:lnTo>
                  <a:pt x="1535" y="17"/>
                </a:lnTo>
                <a:lnTo>
                  <a:pt x="1574" y="17"/>
                </a:lnTo>
                <a:lnTo>
                  <a:pt x="1571" y="15"/>
                </a:lnTo>
                <a:lnTo>
                  <a:pt x="1568" y="11"/>
                </a:lnTo>
                <a:lnTo>
                  <a:pt x="1564" y="11"/>
                </a:lnTo>
                <a:lnTo>
                  <a:pt x="1562" y="6"/>
                </a:lnTo>
                <a:lnTo>
                  <a:pt x="1556" y="5"/>
                </a:lnTo>
                <a:lnTo>
                  <a:pt x="1544" y="3"/>
                </a:lnTo>
                <a:lnTo>
                  <a:pt x="1538" y="3"/>
                </a:lnTo>
                <a:moveTo>
                  <a:pt x="1574" y="17"/>
                </a:moveTo>
                <a:lnTo>
                  <a:pt x="1535" y="17"/>
                </a:lnTo>
                <a:lnTo>
                  <a:pt x="1543" y="20"/>
                </a:lnTo>
                <a:lnTo>
                  <a:pt x="1544" y="22"/>
                </a:lnTo>
                <a:lnTo>
                  <a:pt x="1550" y="24"/>
                </a:lnTo>
                <a:lnTo>
                  <a:pt x="1552" y="26"/>
                </a:lnTo>
                <a:lnTo>
                  <a:pt x="1555" y="31"/>
                </a:lnTo>
                <a:lnTo>
                  <a:pt x="1556" y="32"/>
                </a:lnTo>
                <a:lnTo>
                  <a:pt x="1559" y="37"/>
                </a:lnTo>
                <a:lnTo>
                  <a:pt x="1562" y="39"/>
                </a:lnTo>
                <a:lnTo>
                  <a:pt x="1564" y="39"/>
                </a:lnTo>
                <a:lnTo>
                  <a:pt x="1566" y="39"/>
                </a:lnTo>
                <a:lnTo>
                  <a:pt x="1568" y="39"/>
                </a:lnTo>
                <a:lnTo>
                  <a:pt x="1571" y="37"/>
                </a:lnTo>
                <a:lnTo>
                  <a:pt x="1574" y="35"/>
                </a:lnTo>
                <a:lnTo>
                  <a:pt x="1575" y="31"/>
                </a:lnTo>
                <a:lnTo>
                  <a:pt x="1575" y="26"/>
                </a:lnTo>
                <a:lnTo>
                  <a:pt x="1575" y="24"/>
                </a:lnTo>
                <a:lnTo>
                  <a:pt x="1575" y="22"/>
                </a:lnTo>
                <a:lnTo>
                  <a:pt x="1574" y="17"/>
                </a:lnTo>
                <a:moveTo>
                  <a:pt x="1351" y="14"/>
                </a:moveTo>
                <a:lnTo>
                  <a:pt x="1339" y="14"/>
                </a:lnTo>
                <a:lnTo>
                  <a:pt x="1330" y="15"/>
                </a:lnTo>
                <a:lnTo>
                  <a:pt x="1321" y="17"/>
                </a:lnTo>
                <a:lnTo>
                  <a:pt x="1315" y="20"/>
                </a:lnTo>
                <a:lnTo>
                  <a:pt x="1309" y="24"/>
                </a:lnTo>
                <a:lnTo>
                  <a:pt x="1302" y="28"/>
                </a:lnTo>
                <a:lnTo>
                  <a:pt x="1297" y="32"/>
                </a:lnTo>
                <a:lnTo>
                  <a:pt x="1293" y="39"/>
                </a:lnTo>
                <a:lnTo>
                  <a:pt x="1290" y="43"/>
                </a:lnTo>
                <a:lnTo>
                  <a:pt x="1290" y="45"/>
                </a:lnTo>
                <a:lnTo>
                  <a:pt x="1287" y="53"/>
                </a:lnTo>
                <a:lnTo>
                  <a:pt x="1286" y="61"/>
                </a:lnTo>
                <a:lnTo>
                  <a:pt x="1286" y="70"/>
                </a:lnTo>
                <a:lnTo>
                  <a:pt x="1286" y="77"/>
                </a:lnTo>
                <a:lnTo>
                  <a:pt x="1286" y="86"/>
                </a:lnTo>
                <a:lnTo>
                  <a:pt x="1287" y="94"/>
                </a:lnTo>
                <a:lnTo>
                  <a:pt x="1295" y="107"/>
                </a:lnTo>
                <a:lnTo>
                  <a:pt x="1299" y="114"/>
                </a:lnTo>
                <a:lnTo>
                  <a:pt x="1305" y="118"/>
                </a:lnTo>
                <a:lnTo>
                  <a:pt x="1311" y="124"/>
                </a:lnTo>
                <a:lnTo>
                  <a:pt x="1318" y="127"/>
                </a:lnTo>
                <a:lnTo>
                  <a:pt x="1326" y="130"/>
                </a:lnTo>
                <a:lnTo>
                  <a:pt x="1333" y="132"/>
                </a:lnTo>
                <a:lnTo>
                  <a:pt x="1342" y="132"/>
                </a:lnTo>
                <a:lnTo>
                  <a:pt x="1351" y="132"/>
                </a:lnTo>
                <a:lnTo>
                  <a:pt x="1361" y="132"/>
                </a:lnTo>
                <a:lnTo>
                  <a:pt x="1367" y="130"/>
                </a:lnTo>
                <a:lnTo>
                  <a:pt x="1377" y="125"/>
                </a:lnTo>
                <a:lnTo>
                  <a:pt x="1385" y="124"/>
                </a:lnTo>
                <a:lnTo>
                  <a:pt x="1389" y="118"/>
                </a:lnTo>
                <a:lnTo>
                  <a:pt x="1394" y="114"/>
                </a:lnTo>
                <a:lnTo>
                  <a:pt x="1345" y="114"/>
                </a:lnTo>
                <a:lnTo>
                  <a:pt x="1339" y="114"/>
                </a:lnTo>
                <a:lnTo>
                  <a:pt x="1335" y="111"/>
                </a:lnTo>
                <a:lnTo>
                  <a:pt x="1330" y="109"/>
                </a:lnTo>
                <a:lnTo>
                  <a:pt x="1327" y="107"/>
                </a:lnTo>
                <a:lnTo>
                  <a:pt x="1323" y="105"/>
                </a:lnTo>
                <a:lnTo>
                  <a:pt x="1321" y="100"/>
                </a:lnTo>
                <a:lnTo>
                  <a:pt x="1318" y="98"/>
                </a:lnTo>
                <a:lnTo>
                  <a:pt x="1315" y="92"/>
                </a:lnTo>
                <a:lnTo>
                  <a:pt x="1314" y="87"/>
                </a:lnTo>
                <a:lnTo>
                  <a:pt x="1311" y="81"/>
                </a:lnTo>
                <a:lnTo>
                  <a:pt x="1311" y="77"/>
                </a:lnTo>
                <a:lnTo>
                  <a:pt x="1309" y="70"/>
                </a:lnTo>
                <a:lnTo>
                  <a:pt x="1311" y="64"/>
                </a:lnTo>
                <a:lnTo>
                  <a:pt x="1311" y="58"/>
                </a:lnTo>
                <a:lnTo>
                  <a:pt x="1314" y="53"/>
                </a:lnTo>
                <a:lnTo>
                  <a:pt x="1315" y="48"/>
                </a:lnTo>
                <a:lnTo>
                  <a:pt x="1318" y="43"/>
                </a:lnTo>
                <a:lnTo>
                  <a:pt x="1321" y="39"/>
                </a:lnTo>
                <a:lnTo>
                  <a:pt x="1323" y="37"/>
                </a:lnTo>
                <a:lnTo>
                  <a:pt x="1327" y="35"/>
                </a:lnTo>
                <a:lnTo>
                  <a:pt x="1333" y="32"/>
                </a:lnTo>
                <a:lnTo>
                  <a:pt x="1337" y="32"/>
                </a:lnTo>
                <a:lnTo>
                  <a:pt x="1342" y="32"/>
                </a:lnTo>
                <a:lnTo>
                  <a:pt x="1349" y="31"/>
                </a:lnTo>
                <a:lnTo>
                  <a:pt x="1391" y="31"/>
                </a:lnTo>
                <a:lnTo>
                  <a:pt x="1389" y="28"/>
                </a:lnTo>
                <a:lnTo>
                  <a:pt x="1382" y="22"/>
                </a:lnTo>
                <a:lnTo>
                  <a:pt x="1373" y="20"/>
                </a:lnTo>
                <a:lnTo>
                  <a:pt x="1363" y="15"/>
                </a:lnTo>
                <a:lnTo>
                  <a:pt x="1351" y="14"/>
                </a:lnTo>
                <a:moveTo>
                  <a:pt x="1391" y="31"/>
                </a:moveTo>
                <a:lnTo>
                  <a:pt x="1349" y="31"/>
                </a:lnTo>
                <a:lnTo>
                  <a:pt x="1354" y="32"/>
                </a:lnTo>
                <a:lnTo>
                  <a:pt x="1361" y="35"/>
                </a:lnTo>
                <a:lnTo>
                  <a:pt x="1366" y="37"/>
                </a:lnTo>
                <a:lnTo>
                  <a:pt x="1370" y="41"/>
                </a:lnTo>
                <a:lnTo>
                  <a:pt x="1375" y="48"/>
                </a:lnTo>
                <a:lnTo>
                  <a:pt x="1377" y="55"/>
                </a:lnTo>
                <a:lnTo>
                  <a:pt x="1379" y="61"/>
                </a:lnTo>
                <a:lnTo>
                  <a:pt x="1379" y="64"/>
                </a:lnTo>
                <a:lnTo>
                  <a:pt x="1379" y="75"/>
                </a:lnTo>
                <a:lnTo>
                  <a:pt x="1379" y="81"/>
                </a:lnTo>
                <a:lnTo>
                  <a:pt x="1379" y="86"/>
                </a:lnTo>
                <a:lnTo>
                  <a:pt x="1377" y="92"/>
                </a:lnTo>
                <a:lnTo>
                  <a:pt x="1375" y="98"/>
                </a:lnTo>
                <a:lnTo>
                  <a:pt x="1373" y="103"/>
                </a:lnTo>
                <a:lnTo>
                  <a:pt x="1366" y="107"/>
                </a:lnTo>
                <a:lnTo>
                  <a:pt x="1361" y="109"/>
                </a:lnTo>
                <a:lnTo>
                  <a:pt x="1355" y="114"/>
                </a:lnTo>
                <a:lnTo>
                  <a:pt x="1345" y="114"/>
                </a:lnTo>
                <a:lnTo>
                  <a:pt x="1394" y="114"/>
                </a:lnTo>
                <a:lnTo>
                  <a:pt x="1394" y="111"/>
                </a:lnTo>
                <a:lnTo>
                  <a:pt x="1398" y="105"/>
                </a:lnTo>
                <a:lnTo>
                  <a:pt x="1401" y="98"/>
                </a:lnTo>
                <a:lnTo>
                  <a:pt x="1403" y="92"/>
                </a:lnTo>
                <a:lnTo>
                  <a:pt x="1405" y="86"/>
                </a:lnTo>
                <a:lnTo>
                  <a:pt x="1405" y="75"/>
                </a:lnTo>
                <a:lnTo>
                  <a:pt x="1405" y="69"/>
                </a:lnTo>
                <a:lnTo>
                  <a:pt x="1405" y="58"/>
                </a:lnTo>
                <a:lnTo>
                  <a:pt x="1401" y="45"/>
                </a:lnTo>
                <a:lnTo>
                  <a:pt x="1391" y="31"/>
                </a:lnTo>
                <a:moveTo>
                  <a:pt x="1222" y="24"/>
                </a:moveTo>
                <a:lnTo>
                  <a:pt x="1213" y="24"/>
                </a:lnTo>
                <a:lnTo>
                  <a:pt x="1179" y="26"/>
                </a:lnTo>
                <a:lnTo>
                  <a:pt x="1175" y="28"/>
                </a:lnTo>
                <a:lnTo>
                  <a:pt x="1173" y="28"/>
                </a:lnTo>
                <a:lnTo>
                  <a:pt x="1167" y="31"/>
                </a:lnTo>
                <a:lnTo>
                  <a:pt x="1167" y="32"/>
                </a:lnTo>
                <a:lnTo>
                  <a:pt x="1166" y="37"/>
                </a:lnTo>
                <a:lnTo>
                  <a:pt x="1166" y="43"/>
                </a:lnTo>
                <a:lnTo>
                  <a:pt x="1175" y="130"/>
                </a:lnTo>
                <a:lnTo>
                  <a:pt x="1175" y="133"/>
                </a:lnTo>
                <a:lnTo>
                  <a:pt x="1177" y="133"/>
                </a:lnTo>
                <a:lnTo>
                  <a:pt x="1177" y="138"/>
                </a:lnTo>
                <a:lnTo>
                  <a:pt x="1179" y="138"/>
                </a:lnTo>
                <a:lnTo>
                  <a:pt x="1182" y="141"/>
                </a:lnTo>
                <a:lnTo>
                  <a:pt x="1185" y="141"/>
                </a:lnTo>
                <a:lnTo>
                  <a:pt x="1187" y="142"/>
                </a:lnTo>
                <a:lnTo>
                  <a:pt x="1191" y="141"/>
                </a:lnTo>
                <a:lnTo>
                  <a:pt x="1225" y="138"/>
                </a:lnTo>
                <a:lnTo>
                  <a:pt x="1229" y="138"/>
                </a:lnTo>
                <a:lnTo>
                  <a:pt x="1234" y="138"/>
                </a:lnTo>
                <a:lnTo>
                  <a:pt x="1238" y="136"/>
                </a:lnTo>
                <a:lnTo>
                  <a:pt x="1243" y="133"/>
                </a:lnTo>
                <a:lnTo>
                  <a:pt x="1247" y="133"/>
                </a:lnTo>
                <a:lnTo>
                  <a:pt x="1250" y="132"/>
                </a:lnTo>
                <a:lnTo>
                  <a:pt x="1255" y="130"/>
                </a:lnTo>
                <a:lnTo>
                  <a:pt x="1257" y="127"/>
                </a:lnTo>
                <a:lnTo>
                  <a:pt x="1262" y="125"/>
                </a:lnTo>
                <a:lnTo>
                  <a:pt x="1262" y="124"/>
                </a:lnTo>
                <a:lnTo>
                  <a:pt x="1198" y="124"/>
                </a:lnTo>
                <a:lnTo>
                  <a:pt x="1191" y="43"/>
                </a:lnTo>
                <a:lnTo>
                  <a:pt x="1207" y="43"/>
                </a:lnTo>
                <a:lnTo>
                  <a:pt x="1215" y="41"/>
                </a:lnTo>
                <a:lnTo>
                  <a:pt x="1266" y="41"/>
                </a:lnTo>
                <a:lnTo>
                  <a:pt x="1265" y="39"/>
                </a:lnTo>
                <a:lnTo>
                  <a:pt x="1253" y="31"/>
                </a:lnTo>
                <a:lnTo>
                  <a:pt x="1246" y="28"/>
                </a:lnTo>
                <a:lnTo>
                  <a:pt x="1241" y="26"/>
                </a:lnTo>
                <a:lnTo>
                  <a:pt x="1234" y="24"/>
                </a:lnTo>
                <a:lnTo>
                  <a:pt x="1229" y="24"/>
                </a:lnTo>
                <a:lnTo>
                  <a:pt x="1222" y="24"/>
                </a:lnTo>
                <a:moveTo>
                  <a:pt x="1266" y="41"/>
                </a:moveTo>
                <a:lnTo>
                  <a:pt x="1215" y="41"/>
                </a:lnTo>
                <a:lnTo>
                  <a:pt x="1222" y="43"/>
                </a:lnTo>
                <a:lnTo>
                  <a:pt x="1226" y="43"/>
                </a:lnTo>
                <a:lnTo>
                  <a:pt x="1234" y="43"/>
                </a:lnTo>
                <a:lnTo>
                  <a:pt x="1238" y="48"/>
                </a:lnTo>
                <a:lnTo>
                  <a:pt x="1243" y="53"/>
                </a:lnTo>
                <a:lnTo>
                  <a:pt x="1246" y="60"/>
                </a:lnTo>
                <a:lnTo>
                  <a:pt x="1247" y="66"/>
                </a:lnTo>
                <a:lnTo>
                  <a:pt x="1250" y="94"/>
                </a:lnTo>
                <a:lnTo>
                  <a:pt x="1247" y="105"/>
                </a:lnTo>
                <a:lnTo>
                  <a:pt x="1241" y="114"/>
                </a:lnTo>
                <a:lnTo>
                  <a:pt x="1238" y="114"/>
                </a:lnTo>
                <a:lnTo>
                  <a:pt x="1237" y="115"/>
                </a:lnTo>
                <a:lnTo>
                  <a:pt x="1234" y="115"/>
                </a:lnTo>
                <a:lnTo>
                  <a:pt x="1231" y="118"/>
                </a:lnTo>
                <a:lnTo>
                  <a:pt x="1229" y="118"/>
                </a:lnTo>
                <a:lnTo>
                  <a:pt x="1226" y="118"/>
                </a:lnTo>
                <a:lnTo>
                  <a:pt x="1225" y="118"/>
                </a:lnTo>
                <a:lnTo>
                  <a:pt x="1222" y="118"/>
                </a:lnTo>
                <a:lnTo>
                  <a:pt x="1217" y="121"/>
                </a:lnTo>
                <a:lnTo>
                  <a:pt x="1198" y="124"/>
                </a:lnTo>
                <a:lnTo>
                  <a:pt x="1262" y="124"/>
                </a:lnTo>
                <a:lnTo>
                  <a:pt x="1266" y="118"/>
                </a:lnTo>
                <a:lnTo>
                  <a:pt x="1269" y="115"/>
                </a:lnTo>
                <a:lnTo>
                  <a:pt x="1271" y="109"/>
                </a:lnTo>
                <a:lnTo>
                  <a:pt x="1274" y="105"/>
                </a:lnTo>
                <a:lnTo>
                  <a:pt x="1274" y="100"/>
                </a:lnTo>
                <a:lnTo>
                  <a:pt x="1277" y="89"/>
                </a:lnTo>
                <a:lnTo>
                  <a:pt x="1277" y="83"/>
                </a:lnTo>
                <a:lnTo>
                  <a:pt x="1274" y="77"/>
                </a:lnTo>
                <a:lnTo>
                  <a:pt x="1274" y="55"/>
                </a:lnTo>
                <a:lnTo>
                  <a:pt x="1266" y="41"/>
                </a:lnTo>
                <a:moveTo>
                  <a:pt x="1087" y="49"/>
                </a:moveTo>
                <a:lnTo>
                  <a:pt x="1059" y="49"/>
                </a:lnTo>
                <a:lnTo>
                  <a:pt x="1001" y="125"/>
                </a:lnTo>
                <a:lnTo>
                  <a:pt x="998" y="125"/>
                </a:lnTo>
                <a:lnTo>
                  <a:pt x="998" y="127"/>
                </a:lnTo>
                <a:lnTo>
                  <a:pt x="997" y="130"/>
                </a:lnTo>
                <a:lnTo>
                  <a:pt x="994" y="132"/>
                </a:lnTo>
                <a:lnTo>
                  <a:pt x="994" y="133"/>
                </a:lnTo>
                <a:lnTo>
                  <a:pt x="991" y="133"/>
                </a:lnTo>
                <a:lnTo>
                  <a:pt x="991" y="138"/>
                </a:lnTo>
                <a:lnTo>
                  <a:pt x="991" y="142"/>
                </a:lnTo>
                <a:lnTo>
                  <a:pt x="994" y="144"/>
                </a:lnTo>
                <a:lnTo>
                  <a:pt x="997" y="147"/>
                </a:lnTo>
                <a:lnTo>
                  <a:pt x="998" y="149"/>
                </a:lnTo>
                <a:lnTo>
                  <a:pt x="1003" y="151"/>
                </a:lnTo>
                <a:lnTo>
                  <a:pt x="1087" y="147"/>
                </a:lnTo>
                <a:lnTo>
                  <a:pt x="1093" y="147"/>
                </a:lnTo>
                <a:lnTo>
                  <a:pt x="1095" y="144"/>
                </a:lnTo>
                <a:lnTo>
                  <a:pt x="1099" y="142"/>
                </a:lnTo>
                <a:lnTo>
                  <a:pt x="1099" y="141"/>
                </a:lnTo>
                <a:lnTo>
                  <a:pt x="1099" y="138"/>
                </a:lnTo>
                <a:lnTo>
                  <a:pt x="1099" y="133"/>
                </a:lnTo>
                <a:lnTo>
                  <a:pt x="1099" y="132"/>
                </a:lnTo>
                <a:lnTo>
                  <a:pt x="1022" y="132"/>
                </a:lnTo>
                <a:lnTo>
                  <a:pt x="1078" y="64"/>
                </a:lnTo>
                <a:lnTo>
                  <a:pt x="1083" y="60"/>
                </a:lnTo>
                <a:lnTo>
                  <a:pt x="1086" y="55"/>
                </a:lnTo>
                <a:lnTo>
                  <a:pt x="1086" y="53"/>
                </a:lnTo>
                <a:lnTo>
                  <a:pt x="1087" y="49"/>
                </a:lnTo>
                <a:moveTo>
                  <a:pt x="1093" y="130"/>
                </a:moveTo>
                <a:lnTo>
                  <a:pt x="1087" y="130"/>
                </a:lnTo>
                <a:lnTo>
                  <a:pt x="1022" y="132"/>
                </a:lnTo>
                <a:lnTo>
                  <a:pt x="1099" y="132"/>
                </a:lnTo>
                <a:lnTo>
                  <a:pt x="1095" y="132"/>
                </a:lnTo>
                <a:lnTo>
                  <a:pt x="1095" y="130"/>
                </a:lnTo>
                <a:lnTo>
                  <a:pt x="1093" y="130"/>
                </a:lnTo>
                <a:moveTo>
                  <a:pt x="1083" y="32"/>
                </a:moveTo>
                <a:lnTo>
                  <a:pt x="1074" y="32"/>
                </a:lnTo>
                <a:lnTo>
                  <a:pt x="1003" y="35"/>
                </a:lnTo>
                <a:lnTo>
                  <a:pt x="1001" y="35"/>
                </a:lnTo>
                <a:lnTo>
                  <a:pt x="998" y="37"/>
                </a:lnTo>
                <a:lnTo>
                  <a:pt x="994" y="39"/>
                </a:lnTo>
                <a:lnTo>
                  <a:pt x="994" y="43"/>
                </a:lnTo>
                <a:lnTo>
                  <a:pt x="994" y="45"/>
                </a:lnTo>
                <a:lnTo>
                  <a:pt x="994" y="49"/>
                </a:lnTo>
                <a:lnTo>
                  <a:pt x="997" y="53"/>
                </a:lnTo>
                <a:lnTo>
                  <a:pt x="998" y="53"/>
                </a:lnTo>
                <a:lnTo>
                  <a:pt x="1001" y="53"/>
                </a:lnTo>
                <a:lnTo>
                  <a:pt x="1006" y="53"/>
                </a:lnTo>
                <a:lnTo>
                  <a:pt x="1059" y="49"/>
                </a:lnTo>
                <a:lnTo>
                  <a:pt x="1087" y="49"/>
                </a:lnTo>
                <a:lnTo>
                  <a:pt x="1087" y="48"/>
                </a:lnTo>
                <a:lnTo>
                  <a:pt x="1087" y="39"/>
                </a:lnTo>
                <a:lnTo>
                  <a:pt x="1087" y="35"/>
                </a:lnTo>
                <a:lnTo>
                  <a:pt x="1083" y="32"/>
                </a:lnTo>
                <a:moveTo>
                  <a:pt x="893" y="35"/>
                </a:moveTo>
                <a:lnTo>
                  <a:pt x="886" y="35"/>
                </a:lnTo>
                <a:lnTo>
                  <a:pt x="883" y="37"/>
                </a:lnTo>
                <a:lnTo>
                  <a:pt x="881" y="39"/>
                </a:lnTo>
                <a:lnTo>
                  <a:pt x="879" y="41"/>
                </a:lnTo>
                <a:lnTo>
                  <a:pt x="879" y="43"/>
                </a:lnTo>
                <a:lnTo>
                  <a:pt x="877" y="49"/>
                </a:lnTo>
                <a:lnTo>
                  <a:pt x="879" y="103"/>
                </a:lnTo>
                <a:lnTo>
                  <a:pt x="879" y="115"/>
                </a:lnTo>
                <a:lnTo>
                  <a:pt x="879" y="121"/>
                </a:lnTo>
                <a:lnTo>
                  <a:pt x="881" y="127"/>
                </a:lnTo>
                <a:lnTo>
                  <a:pt x="883" y="133"/>
                </a:lnTo>
                <a:lnTo>
                  <a:pt x="889" y="138"/>
                </a:lnTo>
                <a:lnTo>
                  <a:pt x="893" y="142"/>
                </a:lnTo>
                <a:lnTo>
                  <a:pt x="895" y="147"/>
                </a:lnTo>
                <a:lnTo>
                  <a:pt x="902" y="149"/>
                </a:lnTo>
                <a:lnTo>
                  <a:pt x="910" y="151"/>
                </a:lnTo>
                <a:lnTo>
                  <a:pt x="917" y="153"/>
                </a:lnTo>
                <a:lnTo>
                  <a:pt x="923" y="153"/>
                </a:lnTo>
                <a:lnTo>
                  <a:pt x="933" y="153"/>
                </a:lnTo>
                <a:lnTo>
                  <a:pt x="939" y="153"/>
                </a:lnTo>
                <a:lnTo>
                  <a:pt x="947" y="151"/>
                </a:lnTo>
                <a:lnTo>
                  <a:pt x="954" y="151"/>
                </a:lnTo>
                <a:lnTo>
                  <a:pt x="959" y="149"/>
                </a:lnTo>
                <a:lnTo>
                  <a:pt x="966" y="147"/>
                </a:lnTo>
                <a:lnTo>
                  <a:pt x="969" y="142"/>
                </a:lnTo>
                <a:lnTo>
                  <a:pt x="975" y="138"/>
                </a:lnTo>
                <a:lnTo>
                  <a:pt x="975" y="136"/>
                </a:lnTo>
                <a:lnTo>
                  <a:pt x="923" y="136"/>
                </a:lnTo>
                <a:lnTo>
                  <a:pt x="919" y="133"/>
                </a:lnTo>
                <a:lnTo>
                  <a:pt x="914" y="132"/>
                </a:lnTo>
                <a:lnTo>
                  <a:pt x="911" y="130"/>
                </a:lnTo>
                <a:lnTo>
                  <a:pt x="907" y="127"/>
                </a:lnTo>
                <a:lnTo>
                  <a:pt x="907" y="124"/>
                </a:lnTo>
                <a:lnTo>
                  <a:pt x="905" y="118"/>
                </a:lnTo>
                <a:lnTo>
                  <a:pt x="905" y="114"/>
                </a:lnTo>
                <a:lnTo>
                  <a:pt x="902" y="43"/>
                </a:lnTo>
                <a:lnTo>
                  <a:pt x="902" y="41"/>
                </a:lnTo>
                <a:lnTo>
                  <a:pt x="899" y="39"/>
                </a:lnTo>
                <a:lnTo>
                  <a:pt x="898" y="37"/>
                </a:lnTo>
                <a:lnTo>
                  <a:pt x="893" y="35"/>
                </a:lnTo>
                <a:moveTo>
                  <a:pt x="973" y="35"/>
                </a:moveTo>
                <a:lnTo>
                  <a:pt x="963" y="35"/>
                </a:lnTo>
                <a:lnTo>
                  <a:pt x="961" y="35"/>
                </a:lnTo>
                <a:lnTo>
                  <a:pt x="959" y="39"/>
                </a:lnTo>
                <a:lnTo>
                  <a:pt x="957" y="39"/>
                </a:lnTo>
                <a:lnTo>
                  <a:pt x="957" y="43"/>
                </a:lnTo>
                <a:lnTo>
                  <a:pt x="957" y="49"/>
                </a:lnTo>
                <a:lnTo>
                  <a:pt x="957" y="105"/>
                </a:lnTo>
                <a:lnTo>
                  <a:pt x="957" y="115"/>
                </a:lnTo>
                <a:lnTo>
                  <a:pt x="957" y="124"/>
                </a:lnTo>
                <a:lnTo>
                  <a:pt x="951" y="127"/>
                </a:lnTo>
                <a:lnTo>
                  <a:pt x="947" y="133"/>
                </a:lnTo>
                <a:lnTo>
                  <a:pt x="939" y="136"/>
                </a:lnTo>
                <a:lnTo>
                  <a:pt x="930" y="136"/>
                </a:lnTo>
                <a:lnTo>
                  <a:pt x="975" y="136"/>
                </a:lnTo>
                <a:lnTo>
                  <a:pt x="978" y="132"/>
                </a:lnTo>
                <a:lnTo>
                  <a:pt x="979" y="125"/>
                </a:lnTo>
                <a:lnTo>
                  <a:pt x="982" y="121"/>
                </a:lnTo>
                <a:lnTo>
                  <a:pt x="982" y="114"/>
                </a:lnTo>
                <a:lnTo>
                  <a:pt x="982" y="103"/>
                </a:lnTo>
                <a:lnTo>
                  <a:pt x="979" y="49"/>
                </a:lnTo>
                <a:lnTo>
                  <a:pt x="979" y="43"/>
                </a:lnTo>
                <a:lnTo>
                  <a:pt x="979" y="39"/>
                </a:lnTo>
                <a:lnTo>
                  <a:pt x="978" y="37"/>
                </a:lnTo>
                <a:lnTo>
                  <a:pt x="975" y="35"/>
                </a:lnTo>
                <a:lnTo>
                  <a:pt x="973" y="35"/>
                </a:lnTo>
                <a:moveTo>
                  <a:pt x="831" y="100"/>
                </a:moveTo>
                <a:lnTo>
                  <a:pt x="786" y="100"/>
                </a:lnTo>
                <a:lnTo>
                  <a:pt x="795" y="100"/>
                </a:lnTo>
                <a:lnTo>
                  <a:pt x="799" y="100"/>
                </a:lnTo>
                <a:lnTo>
                  <a:pt x="802" y="100"/>
                </a:lnTo>
                <a:lnTo>
                  <a:pt x="805" y="103"/>
                </a:lnTo>
                <a:lnTo>
                  <a:pt x="807" y="103"/>
                </a:lnTo>
                <a:lnTo>
                  <a:pt x="811" y="105"/>
                </a:lnTo>
                <a:lnTo>
                  <a:pt x="814" y="109"/>
                </a:lnTo>
                <a:lnTo>
                  <a:pt x="821" y="115"/>
                </a:lnTo>
                <a:lnTo>
                  <a:pt x="825" y="124"/>
                </a:lnTo>
                <a:lnTo>
                  <a:pt x="834" y="138"/>
                </a:lnTo>
                <a:lnTo>
                  <a:pt x="837" y="142"/>
                </a:lnTo>
                <a:lnTo>
                  <a:pt x="837" y="144"/>
                </a:lnTo>
                <a:lnTo>
                  <a:pt x="839" y="147"/>
                </a:lnTo>
                <a:lnTo>
                  <a:pt x="839" y="149"/>
                </a:lnTo>
                <a:lnTo>
                  <a:pt x="841" y="149"/>
                </a:lnTo>
                <a:lnTo>
                  <a:pt x="846" y="151"/>
                </a:lnTo>
                <a:lnTo>
                  <a:pt x="849" y="153"/>
                </a:lnTo>
                <a:lnTo>
                  <a:pt x="853" y="153"/>
                </a:lnTo>
                <a:lnTo>
                  <a:pt x="855" y="153"/>
                </a:lnTo>
                <a:lnTo>
                  <a:pt x="858" y="151"/>
                </a:lnTo>
                <a:lnTo>
                  <a:pt x="859" y="151"/>
                </a:lnTo>
                <a:lnTo>
                  <a:pt x="859" y="149"/>
                </a:lnTo>
                <a:lnTo>
                  <a:pt x="862" y="147"/>
                </a:lnTo>
                <a:lnTo>
                  <a:pt x="862" y="144"/>
                </a:lnTo>
                <a:lnTo>
                  <a:pt x="862" y="142"/>
                </a:lnTo>
                <a:lnTo>
                  <a:pt x="862" y="141"/>
                </a:lnTo>
                <a:lnTo>
                  <a:pt x="859" y="136"/>
                </a:lnTo>
                <a:lnTo>
                  <a:pt x="858" y="132"/>
                </a:lnTo>
                <a:lnTo>
                  <a:pt x="855" y="127"/>
                </a:lnTo>
                <a:lnTo>
                  <a:pt x="853" y="124"/>
                </a:lnTo>
                <a:lnTo>
                  <a:pt x="850" y="118"/>
                </a:lnTo>
                <a:lnTo>
                  <a:pt x="846" y="114"/>
                </a:lnTo>
                <a:lnTo>
                  <a:pt x="843" y="109"/>
                </a:lnTo>
                <a:lnTo>
                  <a:pt x="839" y="105"/>
                </a:lnTo>
                <a:lnTo>
                  <a:pt x="834" y="100"/>
                </a:lnTo>
                <a:lnTo>
                  <a:pt x="831" y="100"/>
                </a:lnTo>
                <a:moveTo>
                  <a:pt x="774" y="35"/>
                </a:moveTo>
                <a:lnTo>
                  <a:pt x="769" y="35"/>
                </a:lnTo>
                <a:lnTo>
                  <a:pt x="767" y="37"/>
                </a:lnTo>
                <a:lnTo>
                  <a:pt x="765" y="39"/>
                </a:lnTo>
                <a:lnTo>
                  <a:pt x="762" y="43"/>
                </a:lnTo>
                <a:lnTo>
                  <a:pt x="762" y="45"/>
                </a:lnTo>
                <a:lnTo>
                  <a:pt x="759" y="132"/>
                </a:lnTo>
                <a:lnTo>
                  <a:pt x="759" y="142"/>
                </a:lnTo>
                <a:lnTo>
                  <a:pt x="759" y="144"/>
                </a:lnTo>
                <a:lnTo>
                  <a:pt x="762" y="147"/>
                </a:lnTo>
                <a:lnTo>
                  <a:pt x="765" y="149"/>
                </a:lnTo>
                <a:lnTo>
                  <a:pt x="767" y="151"/>
                </a:lnTo>
                <a:lnTo>
                  <a:pt x="774" y="151"/>
                </a:lnTo>
                <a:lnTo>
                  <a:pt x="779" y="149"/>
                </a:lnTo>
                <a:lnTo>
                  <a:pt x="781" y="147"/>
                </a:lnTo>
                <a:lnTo>
                  <a:pt x="783" y="144"/>
                </a:lnTo>
                <a:lnTo>
                  <a:pt x="783" y="142"/>
                </a:lnTo>
                <a:lnTo>
                  <a:pt x="786" y="100"/>
                </a:lnTo>
                <a:lnTo>
                  <a:pt x="831" y="100"/>
                </a:lnTo>
                <a:lnTo>
                  <a:pt x="831" y="98"/>
                </a:lnTo>
                <a:lnTo>
                  <a:pt x="841" y="96"/>
                </a:lnTo>
                <a:lnTo>
                  <a:pt x="849" y="94"/>
                </a:lnTo>
                <a:lnTo>
                  <a:pt x="855" y="89"/>
                </a:lnTo>
                <a:lnTo>
                  <a:pt x="859" y="86"/>
                </a:lnTo>
                <a:lnTo>
                  <a:pt x="809" y="86"/>
                </a:lnTo>
                <a:lnTo>
                  <a:pt x="786" y="83"/>
                </a:lnTo>
                <a:lnTo>
                  <a:pt x="789" y="53"/>
                </a:lnTo>
                <a:lnTo>
                  <a:pt x="859" y="53"/>
                </a:lnTo>
                <a:lnTo>
                  <a:pt x="858" y="49"/>
                </a:lnTo>
                <a:lnTo>
                  <a:pt x="855" y="45"/>
                </a:lnTo>
                <a:lnTo>
                  <a:pt x="853" y="43"/>
                </a:lnTo>
                <a:lnTo>
                  <a:pt x="849" y="41"/>
                </a:lnTo>
                <a:lnTo>
                  <a:pt x="846" y="39"/>
                </a:lnTo>
                <a:lnTo>
                  <a:pt x="841" y="39"/>
                </a:lnTo>
                <a:lnTo>
                  <a:pt x="839" y="37"/>
                </a:lnTo>
                <a:lnTo>
                  <a:pt x="834" y="37"/>
                </a:lnTo>
                <a:lnTo>
                  <a:pt x="830" y="37"/>
                </a:lnTo>
                <a:lnTo>
                  <a:pt x="825" y="35"/>
                </a:lnTo>
                <a:lnTo>
                  <a:pt x="821" y="35"/>
                </a:lnTo>
                <a:lnTo>
                  <a:pt x="779" y="35"/>
                </a:lnTo>
                <a:lnTo>
                  <a:pt x="774" y="35"/>
                </a:lnTo>
                <a:moveTo>
                  <a:pt x="859" y="53"/>
                </a:moveTo>
                <a:lnTo>
                  <a:pt x="789" y="53"/>
                </a:lnTo>
                <a:lnTo>
                  <a:pt x="809" y="53"/>
                </a:lnTo>
                <a:lnTo>
                  <a:pt x="821" y="53"/>
                </a:lnTo>
                <a:lnTo>
                  <a:pt x="827" y="55"/>
                </a:lnTo>
                <a:lnTo>
                  <a:pt x="831" y="58"/>
                </a:lnTo>
                <a:lnTo>
                  <a:pt x="834" y="60"/>
                </a:lnTo>
                <a:lnTo>
                  <a:pt x="837" y="64"/>
                </a:lnTo>
                <a:lnTo>
                  <a:pt x="839" y="66"/>
                </a:lnTo>
                <a:lnTo>
                  <a:pt x="839" y="72"/>
                </a:lnTo>
                <a:lnTo>
                  <a:pt x="837" y="77"/>
                </a:lnTo>
                <a:lnTo>
                  <a:pt x="834" y="78"/>
                </a:lnTo>
                <a:lnTo>
                  <a:pt x="831" y="81"/>
                </a:lnTo>
                <a:lnTo>
                  <a:pt x="830" y="83"/>
                </a:lnTo>
                <a:lnTo>
                  <a:pt x="825" y="83"/>
                </a:lnTo>
                <a:lnTo>
                  <a:pt x="821" y="86"/>
                </a:lnTo>
                <a:lnTo>
                  <a:pt x="814" y="86"/>
                </a:lnTo>
                <a:lnTo>
                  <a:pt x="859" y="86"/>
                </a:lnTo>
                <a:lnTo>
                  <a:pt x="859" y="83"/>
                </a:lnTo>
                <a:lnTo>
                  <a:pt x="862" y="77"/>
                </a:lnTo>
                <a:lnTo>
                  <a:pt x="862" y="61"/>
                </a:lnTo>
                <a:lnTo>
                  <a:pt x="862" y="58"/>
                </a:lnTo>
                <a:lnTo>
                  <a:pt x="859" y="53"/>
                </a:lnTo>
                <a:moveTo>
                  <a:pt x="692" y="28"/>
                </a:moveTo>
                <a:lnTo>
                  <a:pt x="682" y="31"/>
                </a:lnTo>
                <a:lnTo>
                  <a:pt x="676" y="32"/>
                </a:lnTo>
                <a:lnTo>
                  <a:pt x="669" y="35"/>
                </a:lnTo>
                <a:lnTo>
                  <a:pt x="661" y="37"/>
                </a:lnTo>
                <a:lnTo>
                  <a:pt x="657" y="43"/>
                </a:lnTo>
                <a:lnTo>
                  <a:pt x="650" y="48"/>
                </a:lnTo>
                <a:lnTo>
                  <a:pt x="645" y="53"/>
                </a:lnTo>
                <a:lnTo>
                  <a:pt x="638" y="69"/>
                </a:lnTo>
                <a:lnTo>
                  <a:pt x="638" y="75"/>
                </a:lnTo>
                <a:lnTo>
                  <a:pt x="638" y="77"/>
                </a:lnTo>
                <a:lnTo>
                  <a:pt x="636" y="87"/>
                </a:lnTo>
                <a:lnTo>
                  <a:pt x="636" y="96"/>
                </a:lnTo>
                <a:lnTo>
                  <a:pt x="638" y="105"/>
                </a:lnTo>
                <a:lnTo>
                  <a:pt x="638" y="109"/>
                </a:lnTo>
                <a:lnTo>
                  <a:pt x="638" y="111"/>
                </a:lnTo>
                <a:lnTo>
                  <a:pt x="641" y="115"/>
                </a:lnTo>
                <a:lnTo>
                  <a:pt x="642" y="121"/>
                </a:lnTo>
                <a:lnTo>
                  <a:pt x="645" y="125"/>
                </a:lnTo>
                <a:lnTo>
                  <a:pt x="650" y="130"/>
                </a:lnTo>
                <a:lnTo>
                  <a:pt x="652" y="133"/>
                </a:lnTo>
                <a:lnTo>
                  <a:pt x="654" y="136"/>
                </a:lnTo>
                <a:lnTo>
                  <a:pt x="660" y="138"/>
                </a:lnTo>
                <a:lnTo>
                  <a:pt x="664" y="142"/>
                </a:lnTo>
                <a:lnTo>
                  <a:pt x="669" y="142"/>
                </a:lnTo>
                <a:lnTo>
                  <a:pt x="673" y="144"/>
                </a:lnTo>
                <a:lnTo>
                  <a:pt x="678" y="147"/>
                </a:lnTo>
                <a:lnTo>
                  <a:pt x="685" y="147"/>
                </a:lnTo>
                <a:lnTo>
                  <a:pt x="692" y="147"/>
                </a:lnTo>
                <a:lnTo>
                  <a:pt x="700" y="149"/>
                </a:lnTo>
                <a:lnTo>
                  <a:pt x="706" y="147"/>
                </a:lnTo>
                <a:lnTo>
                  <a:pt x="713" y="147"/>
                </a:lnTo>
                <a:lnTo>
                  <a:pt x="720" y="142"/>
                </a:lnTo>
                <a:lnTo>
                  <a:pt x="725" y="141"/>
                </a:lnTo>
                <a:lnTo>
                  <a:pt x="730" y="138"/>
                </a:lnTo>
                <a:lnTo>
                  <a:pt x="734" y="133"/>
                </a:lnTo>
                <a:lnTo>
                  <a:pt x="737" y="130"/>
                </a:lnTo>
                <a:lnTo>
                  <a:pt x="700" y="130"/>
                </a:lnTo>
                <a:lnTo>
                  <a:pt x="692" y="130"/>
                </a:lnTo>
                <a:lnTo>
                  <a:pt x="685" y="130"/>
                </a:lnTo>
                <a:lnTo>
                  <a:pt x="678" y="127"/>
                </a:lnTo>
                <a:lnTo>
                  <a:pt x="669" y="121"/>
                </a:lnTo>
                <a:lnTo>
                  <a:pt x="666" y="115"/>
                </a:lnTo>
                <a:lnTo>
                  <a:pt x="661" y="105"/>
                </a:lnTo>
                <a:lnTo>
                  <a:pt x="661" y="103"/>
                </a:lnTo>
                <a:lnTo>
                  <a:pt x="661" y="96"/>
                </a:lnTo>
                <a:lnTo>
                  <a:pt x="661" y="87"/>
                </a:lnTo>
                <a:lnTo>
                  <a:pt x="661" y="75"/>
                </a:lnTo>
                <a:lnTo>
                  <a:pt x="666" y="64"/>
                </a:lnTo>
                <a:lnTo>
                  <a:pt x="673" y="58"/>
                </a:lnTo>
                <a:lnTo>
                  <a:pt x="680" y="49"/>
                </a:lnTo>
                <a:lnTo>
                  <a:pt x="688" y="48"/>
                </a:lnTo>
                <a:lnTo>
                  <a:pt x="740" y="48"/>
                </a:lnTo>
                <a:lnTo>
                  <a:pt x="740" y="45"/>
                </a:lnTo>
                <a:lnTo>
                  <a:pt x="732" y="41"/>
                </a:lnTo>
                <a:lnTo>
                  <a:pt x="725" y="37"/>
                </a:lnTo>
                <a:lnTo>
                  <a:pt x="718" y="32"/>
                </a:lnTo>
                <a:lnTo>
                  <a:pt x="709" y="31"/>
                </a:lnTo>
                <a:lnTo>
                  <a:pt x="700" y="31"/>
                </a:lnTo>
                <a:lnTo>
                  <a:pt x="692" y="28"/>
                </a:lnTo>
                <a:moveTo>
                  <a:pt x="730" y="103"/>
                </a:moveTo>
                <a:lnTo>
                  <a:pt x="728" y="103"/>
                </a:lnTo>
                <a:lnTo>
                  <a:pt x="728" y="105"/>
                </a:lnTo>
                <a:lnTo>
                  <a:pt x="725" y="105"/>
                </a:lnTo>
                <a:lnTo>
                  <a:pt x="722" y="109"/>
                </a:lnTo>
                <a:lnTo>
                  <a:pt x="720" y="111"/>
                </a:lnTo>
                <a:lnTo>
                  <a:pt x="718" y="118"/>
                </a:lnTo>
                <a:lnTo>
                  <a:pt x="716" y="124"/>
                </a:lnTo>
                <a:lnTo>
                  <a:pt x="709" y="125"/>
                </a:lnTo>
                <a:lnTo>
                  <a:pt x="704" y="130"/>
                </a:lnTo>
                <a:lnTo>
                  <a:pt x="700" y="130"/>
                </a:lnTo>
                <a:lnTo>
                  <a:pt x="737" y="130"/>
                </a:lnTo>
                <a:lnTo>
                  <a:pt x="740" y="130"/>
                </a:lnTo>
                <a:lnTo>
                  <a:pt x="740" y="125"/>
                </a:lnTo>
                <a:lnTo>
                  <a:pt x="741" y="121"/>
                </a:lnTo>
                <a:lnTo>
                  <a:pt x="744" y="115"/>
                </a:lnTo>
                <a:lnTo>
                  <a:pt x="744" y="111"/>
                </a:lnTo>
                <a:lnTo>
                  <a:pt x="744" y="109"/>
                </a:lnTo>
                <a:lnTo>
                  <a:pt x="744" y="107"/>
                </a:lnTo>
                <a:lnTo>
                  <a:pt x="741" y="105"/>
                </a:lnTo>
                <a:lnTo>
                  <a:pt x="740" y="103"/>
                </a:lnTo>
                <a:lnTo>
                  <a:pt x="737" y="103"/>
                </a:lnTo>
                <a:lnTo>
                  <a:pt x="730" y="103"/>
                </a:lnTo>
                <a:moveTo>
                  <a:pt x="740" y="48"/>
                </a:moveTo>
                <a:lnTo>
                  <a:pt x="688" y="48"/>
                </a:lnTo>
                <a:lnTo>
                  <a:pt x="700" y="48"/>
                </a:lnTo>
                <a:lnTo>
                  <a:pt x="704" y="48"/>
                </a:lnTo>
                <a:lnTo>
                  <a:pt x="709" y="49"/>
                </a:lnTo>
                <a:lnTo>
                  <a:pt x="713" y="53"/>
                </a:lnTo>
                <a:lnTo>
                  <a:pt x="718" y="58"/>
                </a:lnTo>
                <a:lnTo>
                  <a:pt x="720" y="61"/>
                </a:lnTo>
                <a:lnTo>
                  <a:pt x="725" y="66"/>
                </a:lnTo>
                <a:lnTo>
                  <a:pt x="725" y="70"/>
                </a:lnTo>
                <a:lnTo>
                  <a:pt x="728" y="72"/>
                </a:lnTo>
                <a:lnTo>
                  <a:pt x="730" y="77"/>
                </a:lnTo>
                <a:lnTo>
                  <a:pt x="732" y="77"/>
                </a:lnTo>
                <a:lnTo>
                  <a:pt x="737" y="77"/>
                </a:lnTo>
                <a:lnTo>
                  <a:pt x="740" y="77"/>
                </a:lnTo>
                <a:lnTo>
                  <a:pt x="741" y="77"/>
                </a:lnTo>
                <a:lnTo>
                  <a:pt x="746" y="72"/>
                </a:lnTo>
                <a:lnTo>
                  <a:pt x="746" y="70"/>
                </a:lnTo>
                <a:lnTo>
                  <a:pt x="746" y="69"/>
                </a:lnTo>
                <a:lnTo>
                  <a:pt x="746" y="64"/>
                </a:lnTo>
                <a:lnTo>
                  <a:pt x="746" y="58"/>
                </a:lnTo>
                <a:lnTo>
                  <a:pt x="741" y="53"/>
                </a:lnTo>
                <a:lnTo>
                  <a:pt x="740" y="48"/>
                </a:lnTo>
                <a:moveTo>
                  <a:pt x="552" y="105"/>
                </a:moveTo>
                <a:lnTo>
                  <a:pt x="478" y="105"/>
                </a:lnTo>
                <a:lnTo>
                  <a:pt x="530" y="109"/>
                </a:lnTo>
                <a:lnTo>
                  <a:pt x="532" y="125"/>
                </a:lnTo>
                <a:lnTo>
                  <a:pt x="534" y="127"/>
                </a:lnTo>
                <a:lnTo>
                  <a:pt x="534" y="130"/>
                </a:lnTo>
                <a:lnTo>
                  <a:pt x="537" y="132"/>
                </a:lnTo>
                <a:lnTo>
                  <a:pt x="537" y="133"/>
                </a:lnTo>
                <a:lnTo>
                  <a:pt x="537" y="136"/>
                </a:lnTo>
                <a:lnTo>
                  <a:pt x="540" y="136"/>
                </a:lnTo>
                <a:lnTo>
                  <a:pt x="540" y="138"/>
                </a:lnTo>
                <a:lnTo>
                  <a:pt x="541" y="138"/>
                </a:lnTo>
                <a:lnTo>
                  <a:pt x="544" y="138"/>
                </a:lnTo>
                <a:lnTo>
                  <a:pt x="546" y="138"/>
                </a:lnTo>
                <a:lnTo>
                  <a:pt x="549" y="141"/>
                </a:lnTo>
                <a:lnTo>
                  <a:pt x="553" y="138"/>
                </a:lnTo>
                <a:lnTo>
                  <a:pt x="556" y="138"/>
                </a:lnTo>
                <a:lnTo>
                  <a:pt x="558" y="133"/>
                </a:lnTo>
                <a:lnTo>
                  <a:pt x="558" y="132"/>
                </a:lnTo>
                <a:lnTo>
                  <a:pt x="558" y="124"/>
                </a:lnTo>
                <a:lnTo>
                  <a:pt x="556" y="118"/>
                </a:lnTo>
                <a:lnTo>
                  <a:pt x="552" y="105"/>
                </a:lnTo>
                <a:moveTo>
                  <a:pt x="509" y="17"/>
                </a:moveTo>
                <a:lnTo>
                  <a:pt x="506" y="17"/>
                </a:lnTo>
                <a:lnTo>
                  <a:pt x="502" y="20"/>
                </a:lnTo>
                <a:lnTo>
                  <a:pt x="500" y="22"/>
                </a:lnTo>
                <a:lnTo>
                  <a:pt x="494" y="24"/>
                </a:lnTo>
                <a:lnTo>
                  <a:pt x="492" y="31"/>
                </a:lnTo>
                <a:lnTo>
                  <a:pt x="492" y="32"/>
                </a:lnTo>
                <a:lnTo>
                  <a:pt x="490" y="35"/>
                </a:lnTo>
                <a:lnTo>
                  <a:pt x="490" y="37"/>
                </a:lnTo>
                <a:lnTo>
                  <a:pt x="450" y="111"/>
                </a:lnTo>
                <a:lnTo>
                  <a:pt x="448" y="114"/>
                </a:lnTo>
                <a:lnTo>
                  <a:pt x="448" y="115"/>
                </a:lnTo>
                <a:lnTo>
                  <a:pt x="445" y="118"/>
                </a:lnTo>
                <a:lnTo>
                  <a:pt x="445" y="125"/>
                </a:lnTo>
                <a:lnTo>
                  <a:pt x="450" y="130"/>
                </a:lnTo>
                <a:lnTo>
                  <a:pt x="450" y="132"/>
                </a:lnTo>
                <a:lnTo>
                  <a:pt x="452" y="132"/>
                </a:lnTo>
                <a:lnTo>
                  <a:pt x="457" y="132"/>
                </a:lnTo>
                <a:lnTo>
                  <a:pt x="460" y="132"/>
                </a:lnTo>
                <a:lnTo>
                  <a:pt x="464" y="132"/>
                </a:lnTo>
                <a:lnTo>
                  <a:pt x="464" y="130"/>
                </a:lnTo>
                <a:lnTo>
                  <a:pt x="466" y="127"/>
                </a:lnTo>
                <a:lnTo>
                  <a:pt x="469" y="124"/>
                </a:lnTo>
                <a:lnTo>
                  <a:pt x="472" y="118"/>
                </a:lnTo>
                <a:lnTo>
                  <a:pt x="478" y="105"/>
                </a:lnTo>
                <a:lnTo>
                  <a:pt x="552" y="105"/>
                </a:lnTo>
                <a:lnTo>
                  <a:pt x="549" y="89"/>
                </a:lnTo>
                <a:lnTo>
                  <a:pt x="522" y="89"/>
                </a:lnTo>
                <a:lnTo>
                  <a:pt x="488" y="87"/>
                </a:lnTo>
                <a:lnTo>
                  <a:pt x="509" y="41"/>
                </a:lnTo>
                <a:lnTo>
                  <a:pt x="532" y="41"/>
                </a:lnTo>
                <a:lnTo>
                  <a:pt x="530" y="35"/>
                </a:lnTo>
                <a:lnTo>
                  <a:pt x="528" y="28"/>
                </a:lnTo>
                <a:lnTo>
                  <a:pt x="525" y="24"/>
                </a:lnTo>
                <a:lnTo>
                  <a:pt x="522" y="22"/>
                </a:lnTo>
                <a:lnTo>
                  <a:pt x="518" y="20"/>
                </a:lnTo>
                <a:lnTo>
                  <a:pt x="516" y="17"/>
                </a:lnTo>
                <a:lnTo>
                  <a:pt x="509" y="17"/>
                </a:lnTo>
                <a:moveTo>
                  <a:pt x="373" y="9"/>
                </a:moveTo>
                <a:lnTo>
                  <a:pt x="370" y="9"/>
                </a:lnTo>
                <a:lnTo>
                  <a:pt x="365" y="11"/>
                </a:lnTo>
                <a:lnTo>
                  <a:pt x="362" y="11"/>
                </a:lnTo>
                <a:lnTo>
                  <a:pt x="361" y="14"/>
                </a:lnTo>
                <a:lnTo>
                  <a:pt x="361" y="15"/>
                </a:lnTo>
                <a:lnTo>
                  <a:pt x="361" y="22"/>
                </a:lnTo>
                <a:lnTo>
                  <a:pt x="361" y="24"/>
                </a:lnTo>
                <a:lnTo>
                  <a:pt x="362" y="26"/>
                </a:lnTo>
                <a:lnTo>
                  <a:pt x="365" y="26"/>
                </a:lnTo>
                <a:lnTo>
                  <a:pt x="368" y="28"/>
                </a:lnTo>
                <a:lnTo>
                  <a:pt x="373" y="28"/>
                </a:lnTo>
                <a:lnTo>
                  <a:pt x="398" y="31"/>
                </a:lnTo>
                <a:lnTo>
                  <a:pt x="392" y="111"/>
                </a:lnTo>
                <a:lnTo>
                  <a:pt x="392" y="118"/>
                </a:lnTo>
                <a:lnTo>
                  <a:pt x="392" y="124"/>
                </a:lnTo>
                <a:lnTo>
                  <a:pt x="393" y="125"/>
                </a:lnTo>
                <a:lnTo>
                  <a:pt x="396" y="127"/>
                </a:lnTo>
                <a:lnTo>
                  <a:pt x="398" y="130"/>
                </a:lnTo>
                <a:lnTo>
                  <a:pt x="401" y="130"/>
                </a:lnTo>
                <a:lnTo>
                  <a:pt x="405" y="130"/>
                </a:lnTo>
                <a:lnTo>
                  <a:pt x="408" y="130"/>
                </a:lnTo>
                <a:lnTo>
                  <a:pt x="410" y="125"/>
                </a:lnTo>
                <a:lnTo>
                  <a:pt x="413" y="125"/>
                </a:lnTo>
                <a:lnTo>
                  <a:pt x="413" y="124"/>
                </a:lnTo>
                <a:lnTo>
                  <a:pt x="414" y="121"/>
                </a:lnTo>
                <a:lnTo>
                  <a:pt x="417" y="87"/>
                </a:lnTo>
                <a:lnTo>
                  <a:pt x="424" y="32"/>
                </a:lnTo>
                <a:lnTo>
                  <a:pt x="460" y="32"/>
                </a:lnTo>
                <a:lnTo>
                  <a:pt x="462" y="31"/>
                </a:lnTo>
                <a:lnTo>
                  <a:pt x="464" y="28"/>
                </a:lnTo>
                <a:lnTo>
                  <a:pt x="464" y="26"/>
                </a:lnTo>
                <a:lnTo>
                  <a:pt x="464" y="24"/>
                </a:lnTo>
                <a:lnTo>
                  <a:pt x="464" y="22"/>
                </a:lnTo>
                <a:lnTo>
                  <a:pt x="462" y="20"/>
                </a:lnTo>
                <a:lnTo>
                  <a:pt x="460" y="17"/>
                </a:lnTo>
                <a:lnTo>
                  <a:pt x="457" y="15"/>
                </a:lnTo>
                <a:lnTo>
                  <a:pt x="452" y="15"/>
                </a:lnTo>
                <a:lnTo>
                  <a:pt x="373" y="9"/>
                </a:lnTo>
                <a:moveTo>
                  <a:pt x="532" y="41"/>
                </a:moveTo>
                <a:lnTo>
                  <a:pt x="509" y="41"/>
                </a:lnTo>
                <a:lnTo>
                  <a:pt x="522" y="89"/>
                </a:lnTo>
                <a:lnTo>
                  <a:pt x="549" y="89"/>
                </a:lnTo>
                <a:lnTo>
                  <a:pt x="532" y="41"/>
                </a:lnTo>
                <a:moveTo>
                  <a:pt x="460" y="32"/>
                </a:moveTo>
                <a:lnTo>
                  <a:pt x="424" y="32"/>
                </a:lnTo>
                <a:lnTo>
                  <a:pt x="450" y="35"/>
                </a:lnTo>
                <a:lnTo>
                  <a:pt x="454" y="35"/>
                </a:lnTo>
                <a:lnTo>
                  <a:pt x="457" y="35"/>
                </a:lnTo>
                <a:lnTo>
                  <a:pt x="460" y="32"/>
                </a:lnTo>
                <a:moveTo>
                  <a:pt x="290" y="39"/>
                </a:moveTo>
                <a:lnTo>
                  <a:pt x="264" y="39"/>
                </a:lnTo>
                <a:lnTo>
                  <a:pt x="306" y="107"/>
                </a:lnTo>
                <a:lnTo>
                  <a:pt x="309" y="109"/>
                </a:lnTo>
                <a:lnTo>
                  <a:pt x="312" y="114"/>
                </a:lnTo>
                <a:lnTo>
                  <a:pt x="312" y="115"/>
                </a:lnTo>
                <a:lnTo>
                  <a:pt x="313" y="118"/>
                </a:lnTo>
                <a:lnTo>
                  <a:pt x="316" y="121"/>
                </a:lnTo>
                <a:lnTo>
                  <a:pt x="318" y="121"/>
                </a:lnTo>
                <a:lnTo>
                  <a:pt x="318" y="124"/>
                </a:lnTo>
                <a:lnTo>
                  <a:pt x="321" y="124"/>
                </a:lnTo>
                <a:lnTo>
                  <a:pt x="324" y="124"/>
                </a:lnTo>
                <a:lnTo>
                  <a:pt x="325" y="124"/>
                </a:lnTo>
                <a:lnTo>
                  <a:pt x="334" y="124"/>
                </a:lnTo>
                <a:lnTo>
                  <a:pt x="340" y="118"/>
                </a:lnTo>
                <a:lnTo>
                  <a:pt x="340" y="109"/>
                </a:lnTo>
                <a:lnTo>
                  <a:pt x="342" y="86"/>
                </a:lnTo>
                <a:lnTo>
                  <a:pt x="318" y="86"/>
                </a:lnTo>
                <a:lnTo>
                  <a:pt x="290" y="39"/>
                </a:lnTo>
                <a:moveTo>
                  <a:pt x="257" y="0"/>
                </a:moveTo>
                <a:lnTo>
                  <a:pt x="254" y="0"/>
                </a:lnTo>
                <a:lnTo>
                  <a:pt x="250" y="3"/>
                </a:lnTo>
                <a:lnTo>
                  <a:pt x="248" y="3"/>
                </a:lnTo>
                <a:lnTo>
                  <a:pt x="248" y="5"/>
                </a:lnTo>
                <a:lnTo>
                  <a:pt x="245" y="11"/>
                </a:lnTo>
                <a:lnTo>
                  <a:pt x="244" y="11"/>
                </a:lnTo>
                <a:lnTo>
                  <a:pt x="244" y="14"/>
                </a:lnTo>
                <a:lnTo>
                  <a:pt x="238" y="103"/>
                </a:lnTo>
                <a:lnTo>
                  <a:pt x="238" y="109"/>
                </a:lnTo>
                <a:lnTo>
                  <a:pt x="238" y="111"/>
                </a:lnTo>
                <a:lnTo>
                  <a:pt x="238" y="114"/>
                </a:lnTo>
                <a:lnTo>
                  <a:pt x="241" y="115"/>
                </a:lnTo>
                <a:lnTo>
                  <a:pt x="244" y="118"/>
                </a:lnTo>
                <a:lnTo>
                  <a:pt x="248" y="118"/>
                </a:lnTo>
                <a:lnTo>
                  <a:pt x="250" y="118"/>
                </a:lnTo>
                <a:lnTo>
                  <a:pt x="254" y="118"/>
                </a:lnTo>
                <a:lnTo>
                  <a:pt x="260" y="114"/>
                </a:lnTo>
                <a:lnTo>
                  <a:pt x="260" y="109"/>
                </a:lnTo>
                <a:lnTo>
                  <a:pt x="264" y="39"/>
                </a:lnTo>
                <a:lnTo>
                  <a:pt x="290" y="39"/>
                </a:lnTo>
                <a:lnTo>
                  <a:pt x="276" y="15"/>
                </a:lnTo>
                <a:lnTo>
                  <a:pt x="274" y="11"/>
                </a:lnTo>
                <a:lnTo>
                  <a:pt x="272" y="6"/>
                </a:lnTo>
                <a:lnTo>
                  <a:pt x="269" y="5"/>
                </a:lnTo>
                <a:lnTo>
                  <a:pt x="266" y="3"/>
                </a:lnTo>
                <a:lnTo>
                  <a:pt x="264" y="3"/>
                </a:lnTo>
                <a:lnTo>
                  <a:pt x="264" y="0"/>
                </a:lnTo>
                <a:lnTo>
                  <a:pt x="262" y="0"/>
                </a:lnTo>
                <a:lnTo>
                  <a:pt x="260" y="0"/>
                </a:lnTo>
                <a:lnTo>
                  <a:pt x="257" y="0"/>
                </a:lnTo>
                <a:moveTo>
                  <a:pt x="333" y="5"/>
                </a:moveTo>
                <a:lnTo>
                  <a:pt x="330" y="6"/>
                </a:lnTo>
                <a:lnTo>
                  <a:pt x="328" y="9"/>
                </a:lnTo>
                <a:lnTo>
                  <a:pt x="325" y="11"/>
                </a:lnTo>
                <a:lnTo>
                  <a:pt x="324" y="14"/>
                </a:lnTo>
                <a:lnTo>
                  <a:pt x="318" y="86"/>
                </a:lnTo>
                <a:lnTo>
                  <a:pt x="342" y="86"/>
                </a:lnTo>
                <a:lnTo>
                  <a:pt x="346" y="20"/>
                </a:lnTo>
                <a:lnTo>
                  <a:pt x="346" y="14"/>
                </a:lnTo>
                <a:lnTo>
                  <a:pt x="346" y="11"/>
                </a:lnTo>
                <a:lnTo>
                  <a:pt x="344" y="9"/>
                </a:lnTo>
                <a:lnTo>
                  <a:pt x="342" y="6"/>
                </a:lnTo>
                <a:lnTo>
                  <a:pt x="340" y="5"/>
                </a:lnTo>
                <a:lnTo>
                  <a:pt x="337" y="5"/>
                </a:lnTo>
                <a:lnTo>
                  <a:pt x="333" y="5"/>
                </a:lnTo>
                <a:moveTo>
                  <a:pt x="165" y="0"/>
                </a:moveTo>
                <a:lnTo>
                  <a:pt x="158" y="0"/>
                </a:lnTo>
                <a:lnTo>
                  <a:pt x="156" y="3"/>
                </a:lnTo>
                <a:lnTo>
                  <a:pt x="154" y="3"/>
                </a:lnTo>
                <a:lnTo>
                  <a:pt x="149" y="5"/>
                </a:lnTo>
                <a:lnTo>
                  <a:pt x="149" y="6"/>
                </a:lnTo>
                <a:lnTo>
                  <a:pt x="145" y="9"/>
                </a:lnTo>
                <a:lnTo>
                  <a:pt x="144" y="11"/>
                </a:lnTo>
                <a:lnTo>
                  <a:pt x="144" y="15"/>
                </a:lnTo>
                <a:lnTo>
                  <a:pt x="144" y="17"/>
                </a:lnTo>
                <a:lnTo>
                  <a:pt x="141" y="20"/>
                </a:lnTo>
                <a:lnTo>
                  <a:pt x="141" y="22"/>
                </a:lnTo>
                <a:lnTo>
                  <a:pt x="110" y="96"/>
                </a:lnTo>
                <a:lnTo>
                  <a:pt x="108" y="100"/>
                </a:lnTo>
                <a:lnTo>
                  <a:pt x="108" y="103"/>
                </a:lnTo>
                <a:lnTo>
                  <a:pt x="108" y="105"/>
                </a:lnTo>
                <a:lnTo>
                  <a:pt x="108" y="111"/>
                </a:lnTo>
                <a:lnTo>
                  <a:pt x="108" y="114"/>
                </a:lnTo>
                <a:lnTo>
                  <a:pt x="110" y="115"/>
                </a:lnTo>
                <a:lnTo>
                  <a:pt x="113" y="118"/>
                </a:lnTo>
                <a:lnTo>
                  <a:pt x="114" y="118"/>
                </a:lnTo>
                <a:lnTo>
                  <a:pt x="122" y="118"/>
                </a:lnTo>
                <a:lnTo>
                  <a:pt x="124" y="118"/>
                </a:lnTo>
                <a:lnTo>
                  <a:pt x="126" y="115"/>
                </a:lnTo>
                <a:lnTo>
                  <a:pt x="129" y="114"/>
                </a:lnTo>
                <a:lnTo>
                  <a:pt x="132" y="107"/>
                </a:lnTo>
                <a:lnTo>
                  <a:pt x="138" y="89"/>
                </a:lnTo>
                <a:lnTo>
                  <a:pt x="214" y="89"/>
                </a:lnTo>
                <a:lnTo>
                  <a:pt x="208" y="72"/>
                </a:lnTo>
                <a:lnTo>
                  <a:pt x="144" y="72"/>
                </a:lnTo>
                <a:lnTo>
                  <a:pt x="164" y="24"/>
                </a:lnTo>
                <a:lnTo>
                  <a:pt x="186" y="24"/>
                </a:lnTo>
                <a:lnTo>
                  <a:pt x="185" y="22"/>
                </a:lnTo>
                <a:lnTo>
                  <a:pt x="182" y="17"/>
                </a:lnTo>
                <a:lnTo>
                  <a:pt x="182" y="15"/>
                </a:lnTo>
                <a:lnTo>
                  <a:pt x="180" y="14"/>
                </a:lnTo>
                <a:lnTo>
                  <a:pt x="180" y="11"/>
                </a:lnTo>
                <a:lnTo>
                  <a:pt x="177" y="9"/>
                </a:lnTo>
                <a:lnTo>
                  <a:pt x="177" y="6"/>
                </a:lnTo>
                <a:lnTo>
                  <a:pt x="174" y="5"/>
                </a:lnTo>
                <a:lnTo>
                  <a:pt x="173" y="3"/>
                </a:lnTo>
                <a:lnTo>
                  <a:pt x="170" y="3"/>
                </a:lnTo>
                <a:lnTo>
                  <a:pt x="168" y="0"/>
                </a:lnTo>
                <a:lnTo>
                  <a:pt x="165" y="0"/>
                </a:lnTo>
                <a:moveTo>
                  <a:pt x="214" y="89"/>
                </a:moveTo>
                <a:lnTo>
                  <a:pt x="189" y="89"/>
                </a:lnTo>
                <a:lnTo>
                  <a:pt x="196" y="103"/>
                </a:lnTo>
                <a:lnTo>
                  <a:pt x="196" y="105"/>
                </a:lnTo>
                <a:lnTo>
                  <a:pt x="196" y="107"/>
                </a:lnTo>
                <a:lnTo>
                  <a:pt x="198" y="109"/>
                </a:lnTo>
                <a:lnTo>
                  <a:pt x="198" y="111"/>
                </a:lnTo>
                <a:lnTo>
                  <a:pt x="201" y="114"/>
                </a:lnTo>
                <a:lnTo>
                  <a:pt x="204" y="115"/>
                </a:lnTo>
                <a:lnTo>
                  <a:pt x="205" y="115"/>
                </a:lnTo>
                <a:lnTo>
                  <a:pt x="205" y="118"/>
                </a:lnTo>
                <a:lnTo>
                  <a:pt x="208" y="118"/>
                </a:lnTo>
                <a:lnTo>
                  <a:pt x="213" y="118"/>
                </a:lnTo>
                <a:lnTo>
                  <a:pt x="214" y="115"/>
                </a:lnTo>
                <a:lnTo>
                  <a:pt x="222" y="111"/>
                </a:lnTo>
                <a:lnTo>
                  <a:pt x="222" y="109"/>
                </a:lnTo>
                <a:lnTo>
                  <a:pt x="222" y="103"/>
                </a:lnTo>
                <a:lnTo>
                  <a:pt x="220" y="100"/>
                </a:lnTo>
                <a:lnTo>
                  <a:pt x="217" y="94"/>
                </a:lnTo>
                <a:lnTo>
                  <a:pt x="214" y="89"/>
                </a:lnTo>
                <a:moveTo>
                  <a:pt x="186" y="24"/>
                </a:moveTo>
                <a:lnTo>
                  <a:pt x="164" y="24"/>
                </a:lnTo>
                <a:lnTo>
                  <a:pt x="182" y="72"/>
                </a:lnTo>
                <a:lnTo>
                  <a:pt x="144" y="72"/>
                </a:lnTo>
                <a:lnTo>
                  <a:pt x="208" y="72"/>
                </a:lnTo>
                <a:lnTo>
                  <a:pt x="186" y="24"/>
                </a:lnTo>
                <a:moveTo>
                  <a:pt x="15" y="77"/>
                </a:moveTo>
                <a:lnTo>
                  <a:pt x="12" y="77"/>
                </a:lnTo>
                <a:lnTo>
                  <a:pt x="7" y="77"/>
                </a:lnTo>
                <a:lnTo>
                  <a:pt x="5" y="77"/>
                </a:lnTo>
                <a:lnTo>
                  <a:pt x="3" y="81"/>
                </a:lnTo>
                <a:lnTo>
                  <a:pt x="0" y="86"/>
                </a:lnTo>
                <a:lnTo>
                  <a:pt x="0" y="92"/>
                </a:lnTo>
                <a:lnTo>
                  <a:pt x="3" y="96"/>
                </a:lnTo>
                <a:lnTo>
                  <a:pt x="7" y="103"/>
                </a:lnTo>
                <a:lnTo>
                  <a:pt x="9" y="107"/>
                </a:lnTo>
                <a:lnTo>
                  <a:pt x="15" y="109"/>
                </a:lnTo>
                <a:lnTo>
                  <a:pt x="21" y="114"/>
                </a:lnTo>
                <a:lnTo>
                  <a:pt x="28" y="118"/>
                </a:lnTo>
                <a:lnTo>
                  <a:pt x="37" y="118"/>
                </a:lnTo>
                <a:lnTo>
                  <a:pt x="61" y="118"/>
                </a:lnTo>
                <a:lnTo>
                  <a:pt x="70" y="118"/>
                </a:lnTo>
                <a:lnTo>
                  <a:pt x="77" y="114"/>
                </a:lnTo>
                <a:lnTo>
                  <a:pt x="84" y="109"/>
                </a:lnTo>
                <a:lnTo>
                  <a:pt x="89" y="105"/>
                </a:lnTo>
                <a:lnTo>
                  <a:pt x="92" y="103"/>
                </a:lnTo>
                <a:lnTo>
                  <a:pt x="44" y="103"/>
                </a:lnTo>
                <a:lnTo>
                  <a:pt x="40" y="100"/>
                </a:lnTo>
                <a:lnTo>
                  <a:pt x="33" y="98"/>
                </a:lnTo>
                <a:lnTo>
                  <a:pt x="31" y="96"/>
                </a:lnTo>
                <a:lnTo>
                  <a:pt x="28" y="94"/>
                </a:lnTo>
                <a:lnTo>
                  <a:pt x="25" y="92"/>
                </a:lnTo>
                <a:lnTo>
                  <a:pt x="24" y="89"/>
                </a:lnTo>
                <a:lnTo>
                  <a:pt x="24" y="86"/>
                </a:lnTo>
                <a:lnTo>
                  <a:pt x="21" y="83"/>
                </a:lnTo>
                <a:lnTo>
                  <a:pt x="19" y="81"/>
                </a:lnTo>
                <a:lnTo>
                  <a:pt x="19" y="78"/>
                </a:lnTo>
                <a:lnTo>
                  <a:pt x="16" y="77"/>
                </a:lnTo>
                <a:lnTo>
                  <a:pt x="15" y="77"/>
                </a:lnTo>
                <a:moveTo>
                  <a:pt x="54" y="0"/>
                </a:moveTo>
                <a:lnTo>
                  <a:pt x="37" y="3"/>
                </a:lnTo>
                <a:lnTo>
                  <a:pt x="28" y="3"/>
                </a:lnTo>
                <a:lnTo>
                  <a:pt x="15" y="9"/>
                </a:lnTo>
                <a:lnTo>
                  <a:pt x="9" y="14"/>
                </a:lnTo>
                <a:lnTo>
                  <a:pt x="5" y="17"/>
                </a:lnTo>
                <a:lnTo>
                  <a:pt x="3" y="24"/>
                </a:lnTo>
                <a:lnTo>
                  <a:pt x="3" y="26"/>
                </a:lnTo>
                <a:lnTo>
                  <a:pt x="0" y="35"/>
                </a:lnTo>
                <a:lnTo>
                  <a:pt x="3" y="41"/>
                </a:lnTo>
                <a:lnTo>
                  <a:pt x="3" y="45"/>
                </a:lnTo>
                <a:lnTo>
                  <a:pt x="7" y="49"/>
                </a:lnTo>
                <a:lnTo>
                  <a:pt x="9" y="55"/>
                </a:lnTo>
                <a:lnTo>
                  <a:pt x="16" y="60"/>
                </a:lnTo>
                <a:lnTo>
                  <a:pt x="21" y="61"/>
                </a:lnTo>
                <a:lnTo>
                  <a:pt x="28" y="64"/>
                </a:lnTo>
                <a:lnTo>
                  <a:pt x="35" y="66"/>
                </a:lnTo>
                <a:lnTo>
                  <a:pt x="44" y="66"/>
                </a:lnTo>
                <a:lnTo>
                  <a:pt x="49" y="69"/>
                </a:lnTo>
                <a:lnTo>
                  <a:pt x="56" y="70"/>
                </a:lnTo>
                <a:lnTo>
                  <a:pt x="58" y="70"/>
                </a:lnTo>
                <a:lnTo>
                  <a:pt x="64" y="72"/>
                </a:lnTo>
                <a:lnTo>
                  <a:pt x="68" y="72"/>
                </a:lnTo>
                <a:lnTo>
                  <a:pt x="70" y="75"/>
                </a:lnTo>
                <a:lnTo>
                  <a:pt x="73" y="77"/>
                </a:lnTo>
                <a:lnTo>
                  <a:pt x="73" y="81"/>
                </a:lnTo>
                <a:lnTo>
                  <a:pt x="73" y="83"/>
                </a:lnTo>
                <a:lnTo>
                  <a:pt x="73" y="89"/>
                </a:lnTo>
                <a:lnTo>
                  <a:pt x="73" y="94"/>
                </a:lnTo>
                <a:lnTo>
                  <a:pt x="64" y="100"/>
                </a:lnTo>
                <a:lnTo>
                  <a:pt x="56" y="103"/>
                </a:lnTo>
                <a:lnTo>
                  <a:pt x="49" y="103"/>
                </a:lnTo>
                <a:lnTo>
                  <a:pt x="44" y="103"/>
                </a:lnTo>
                <a:lnTo>
                  <a:pt x="92" y="103"/>
                </a:lnTo>
                <a:lnTo>
                  <a:pt x="92" y="100"/>
                </a:lnTo>
                <a:lnTo>
                  <a:pt x="96" y="94"/>
                </a:lnTo>
                <a:lnTo>
                  <a:pt x="98" y="89"/>
                </a:lnTo>
                <a:lnTo>
                  <a:pt x="98" y="75"/>
                </a:lnTo>
                <a:lnTo>
                  <a:pt x="96" y="72"/>
                </a:lnTo>
                <a:lnTo>
                  <a:pt x="94" y="66"/>
                </a:lnTo>
                <a:lnTo>
                  <a:pt x="92" y="64"/>
                </a:lnTo>
                <a:lnTo>
                  <a:pt x="89" y="60"/>
                </a:lnTo>
                <a:lnTo>
                  <a:pt x="84" y="58"/>
                </a:lnTo>
                <a:lnTo>
                  <a:pt x="80" y="55"/>
                </a:lnTo>
                <a:lnTo>
                  <a:pt x="74" y="53"/>
                </a:lnTo>
                <a:lnTo>
                  <a:pt x="70" y="49"/>
                </a:lnTo>
                <a:lnTo>
                  <a:pt x="64" y="49"/>
                </a:lnTo>
                <a:lnTo>
                  <a:pt x="58" y="48"/>
                </a:lnTo>
                <a:lnTo>
                  <a:pt x="52" y="45"/>
                </a:lnTo>
                <a:lnTo>
                  <a:pt x="44" y="45"/>
                </a:lnTo>
                <a:lnTo>
                  <a:pt x="42" y="43"/>
                </a:lnTo>
                <a:lnTo>
                  <a:pt x="37" y="43"/>
                </a:lnTo>
                <a:lnTo>
                  <a:pt x="35" y="43"/>
                </a:lnTo>
                <a:lnTo>
                  <a:pt x="33" y="41"/>
                </a:lnTo>
                <a:lnTo>
                  <a:pt x="31" y="39"/>
                </a:lnTo>
                <a:lnTo>
                  <a:pt x="28" y="39"/>
                </a:lnTo>
                <a:lnTo>
                  <a:pt x="25" y="37"/>
                </a:lnTo>
                <a:lnTo>
                  <a:pt x="24" y="35"/>
                </a:lnTo>
                <a:lnTo>
                  <a:pt x="24" y="31"/>
                </a:lnTo>
                <a:lnTo>
                  <a:pt x="24" y="28"/>
                </a:lnTo>
                <a:lnTo>
                  <a:pt x="25" y="24"/>
                </a:lnTo>
                <a:lnTo>
                  <a:pt x="31" y="22"/>
                </a:lnTo>
                <a:lnTo>
                  <a:pt x="33" y="20"/>
                </a:lnTo>
                <a:lnTo>
                  <a:pt x="37" y="17"/>
                </a:lnTo>
                <a:lnTo>
                  <a:pt x="52" y="17"/>
                </a:lnTo>
                <a:lnTo>
                  <a:pt x="86" y="17"/>
                </a:lnTo>
                <a:lnTo>
                  <a:pt x="84" y="15"/>
                </a:lnTo>
                <a:lnTo>
                  <a:pt x="82" y="11"/>
                </a:lnTo>
                <a:lnTo>
                  <a:pt x="80" y="9"/>
                </a:lnTo>
                <a:lnTo>
                  <a:pt x="74" y="6"/>
                </a:lnTo>
                <a:lnTo>
                  <a:pt x="70" y="5"/>
                </a:lnTo>
                <a:lnTo>
                  <a:pt x="65" y="3"/>
                </a:lnTo>
                <a:lnTo>
                  <a:pt x="58" y="3"/>
                </a:lnTo>
                <a:lnTo>
                  <a:pt x="54" y="0"/>
                </a:lnTo>
                <a:moveTo>
                  <a:pt x="86" y="17"/>
                </a:moveTo>
                <a:lnTo>
                  <a:pt x="52" y="17"/>
                </a:lnTo>
                <a:lnTo>
                  <a:pt x="56" y="20"/>
                </a:lnTo>
                <a:lnTo>
                  <a:pt x="58" y="20"/>
                </a:lnTo>
                <a:lnTo>
                  <a:pt x="64" y="24"/>
                </a:lnTo>
                <a:lnTo>
                  <a:pt x="65" y="26"/>
                </a:lnTo>
                <a:lnTo>
                  <a:pt x="68" y="31"/>
                </a:lnTo>
                <a:lnTo>
                  <a:pt x="70" y="32"/>
                </a:lnTo>
                <a:lnTo>
                  <a:pt x="73" y="35"/>
                </a:lnTo>
                <a:lnTo>
                  <a:pt x="74" y="37"/>
                </a:lnTo>
                <a:lnTo>
                  <a:pt x="77" y="39"/>
                </a:lnTo>
                <a:lnTo>
                  <a:pt x="80" y="39"/>
                </a:lnTo>
                <a:lnTo>
                  <a:pt x="82" y="39"/>
                </a:lnTo>
                <a:lnTo>
                  <a:pt x="84" y="37"/>
                </a:lnTo>
                <a:lnTo>
                  <a:pt x="86" y="35"/>
                </a:lnTo>
                <a:lnTo>
                  <a:pt x="89" y="32"/>
                </a:lnTo>
                <a:lnTo>
                  <a:pt x="89" y="31"/>
                </a:lnTo>
                <a:lnTo>
                  <a:pt x="89" y="24"/>
                </a:lnTo>
                <a:lnTo>
                  <a:pt x="89" y="22"/>
                </a:lnTo>
                <a:lnTo>
                  <a:pt x="86" y="17"/>
                </a:lnTo>
                <a:close/>
              </a:path>
            </a:pathLst>
          </a:custGeom>
          <a:solidFill>
            <a:srgbClr val="ffffff"/>
          </a:solidFill>
          <a:ln w="0">
            <a:noFill/>
          </a:ln>
        </xdr:spPr>
      </xdr:sp>
      <xdr:pic>
        <xdr:nvPicPr>
          <xdr:cNvPr id="8" name="Figura 1" descr=""/>
          <xdr:cNvPicPr/>
        </xdr:nvPicPr>
        <xdr:blipFill>
          <a:blip r:embed="rId1"/>
          <a:stretch/>
        </xdr:blipFill>
        <xdr:spPr>
          <a:xfrm>
            <a:off x="2905200" y="311400"/>
            <a:ext cx="154800" cy="174240"/>
          </a:xfrm>
          <a:prstGeom prst="rect">
            <a:avLst/>
          </a:prstGeom>
          <a:ln w="0">
            <a:noFill/>
          </a:ln>
        </xdr:spPr>
      </xdr:pic>
      <xdr:sp>
        <xdr:nvSpPr>
          <xdr:cNvPr id="9" name=""/>
          <xdr:cNvSpPr/>
        </xdr:nvSpPr>
        <xdr:spPr>
          <a:xfrm>
            <a:off x="2904840" y="513000"/>
            <a:ext cx="154080" cy="191880"/>
          </a:xfrm>
          <a:custGeom>
            <a:avLst/>
            <a:gdLst/>
            <a:ahLst/>
            <a:rect l="0" t="0" r="r" b="b"/>
            <a:pathLst>
              <a:path w="428" h="533">
                <a:moveTo>
                  <a:pt x="171" y="185"/>
                </a:moveTo>
                <a:lnTo>
                  <a:pt x="168" y="182"/>
                </a:lnTo>
                <a:lnTo>
                  <a:pt x="161" y="171"/>
                </a:lnTo>
                <a:lnTo>
                  <a:pt x="165" y="159"/>
                </a:lnTo>
                <a:lnTo>
                  <a:pt x="161" y="151"/>
                </a:lnTo>
                <a:lnTo>
                  <a:pt x="140" y="157"/>
                </a:lnTo>
                <a:lnTo>
                  <a:pt x="149" y="165"/>
                </a:lnTo>
                <a:lnTo>
                  <a:pt x="155" y="174"/>
                </a:lnTo>
                <a:lnTo>
                  <a:pt x="164" y="182"/>
                </a:lnTo>
                <a:lnTo>
                  <a:pt x="164" y="185"/>
                </a:lnTo>
                <a:lnTo>
                  <a:pt x="171" y="185"/>
                </a:lnTo>
                <a:moveTo>
                  <a:pt x="428" y="0"/>
                </a:moveTo>
                <a:lnTo>
                  <a:pt x="384" y="3"/>
                </a:lnTo>
                <a:lnTo>
                  <a:pt x="384" y="362"/>
                </a:lnTo>
                <a:lnTo>
                  <a:pt x="335" y="368"/>
                </a:lnTo>
                <a:lnTo>
                  <a:pt x="329" y="342"/>
                </a:lnTo>
                <a:lnTo>
                  <a:pt x="339" y="340"/>
                </a:lnTo>
                <a:lnTo>
                  <a:pt x="339" y="318"/>
                </a:lnTo>
                <a:lnTo>
                  <a:pt x="325" y="312"/>
                </a:lnTo>
                <a:lnTo>
                  <a:pt x="309" y="308"/>
                </a:lnTo>
                <a:lnTo>
                  <a:pt x="295" y="306"/>
                </a:lnTo>
                <a:lnTo>
                  <a:pt x="295" y="317"/>
                </a:lnTo>
                <a:lnTo>
                  <a:pt x="307" y="323"/>
                </a:lnTo>
                <a:lnTo>
                  <a:pt x="315" y="329"/>
                </a:lnTo>
                <a:lnTo>
                  <a:pt x="315" y="360"/>
                </a:lnTo>
                <a:lnTo>
                  <a:pt x="303" y="378"/>
                </a:lnTo>
                <a:lnTo>
                  <a:pt x="281" y="373"/>
                </a:lnTo>
                <a:lnTo>
                  <a:pt x="269" y="368"/>
                </a:lnTo>
                <a:lnTo>
                  <a:pt x="260" y="357"/>
                </a:lnTo>
                <a:lnTo>
                  <a:pt x="260" y="353"/>
                </a:lnTo>
                <a:lnTo>
                  <a:pt x="263" y="334"/>
                </a:lnTo>
                <a:lnTo>
                  <a:pt x="263" y="325"/>
                </a:lnTo>
                <a:lnTo>
                  <a:pt x="267" y="317"/>
                </a:lnTo>
                <a:lnTo>
                  <a:pt x="275" y="312"/>
                </a:lnTo>
                <a:lnTo>
                  <a:pt x="275" y="297"/>
                </a:lnTo>
                <a:lnTo>
                  <a:pt x="263" y="292"/>
                </a:lnTo>
                <a:lnTo>
                  <a:pt x="244" y="286"/>
                </a:lnTo>
                <a:lnTo>
                  <a:pt x="232" y="281"/>
                </a:lnTo>
                <a:lnTo>
                  <a:pt x="227" y="280"/>
                </a:lnTo>
                <a:lnTo>
                  <a:pt x="225" y="284"/>
                </a:lnTo>
                <a:lnTo>
                  <a:pt x="225" y="351"/>
                </a:lnTo>
                <a:lnTo>
                  <a:pt x="220" y="353"/>
                </a:lnTo>
                <a:lnTo>
                  <a:pt x="216" y="349"/>
                </a:lnTo>
                <a:lnTo>
                  <a:pt x="195" y="328"/>
                </a:lnTo>
                <a:lnTo>
                  <a:pt x="180" y="301"/>
                </a:lnTo>
                <a:lnTo>
                  <a:pt x="171" y="272"/>
                </a:lnTo>
                <a:lnTo>
                  <a:pt x="165" y="236"/>
                </a:lnTo>
                <a:lnTo>
                  <a:pt x="145" y="215"/>
                </a:lnTo>
                <a:lnTo>
                  <a:pt x="137" y="204"/>
                </a:lnTo>
                <a:lnTo>
                  <a:pt x="115" y="185"/>
                </a:lnTo>
                <a:lnTo>
                  <a:pt x="95" y="165"/>
                </a:lnTo>
                <a:lnTo>
                  <a:pt x="62" y="157"/>
                </a:lnTo>
                <a:lnTo>
                  <a:pt x="43" y="151"/>
                </a:lnTo>
                <a:lnTo>
                  <a:pt x="26" y="142"/>
                </a:lnTo>
                <a:lnTo>
                  <a:pt x="34" y="125"/>
                </a:lnTo>
                <a:lnTo>
                  <a:pt x="43" y="116"/>
                </a:lnTo>
                <a:lnTo>
                  <a:pt x="55" y="107"/>
                </a:lnTo>
                <a:lnTo>
                  <a:pt x="84" y="123"/>
                </a:lnTo>
                <a:lnTo>
                  <a:pt x="111" y="134"/>
                </a:lnTo>
                <a:lnTo>
                  <a:pt x="140" y="125"/>
                </a:lnTo>
                <a:lnTo>
                  <a:pt x="131" y="114"/>
                </a:lnTo>
                <a:lnTo>
                  <a:pt x="124" y="107"/>
                </a:lnTo>
                <a:lnTo>
                  <a:pt x="121" y="103"/>
                </a:lnTo>
                <a:lnTo>
                  <a:pt x="121" y="92"/>
                </a:lnTo>
                <a:lnTo>
                  <a:pt x="121" y="75"/>
                </a:lnTo>
                <a:lnTo>
                  <a:pt x="131" y="72"/>
                </a:lnTo>
                <a:lnTo>
                  <a:pt x="147" y="75"/>
                </a:lnTo>
                <a:lnTo>
                  <a:pt x="159" y="80"/>
                </a:lnTo>
                <a:lnTo>
                  <a:pt x="176" y="101"/>
                </a:lnTo>
                <a:lnTo>
                  <a:pt x="180" y="112"/>
                </a:lnTo>
                <a:lnTo>
                  <a:pt x="187" y="131"/>
                </a:lnTo>
                <a:lnTo>
                  <a:pt x="187" y="145"/>
                </a:lnTo>
                <a:lnTo>
                  <a:pt x="199" y="163"/>
                </a:lnTo>
                <a:lnTo>
                  <a:pt x="220" y="198"/>
                </a:lnTo>
                <a:lnTo>
                  <a:pt x="239" y="219"/>
                </a:lnTo>
                <a:lnTo>
                  <a:pt x="260" y="235"/>
                </a:lnTo>
                <a:lnTo>
                  <a:pt x="284" y="250"/>
                </a:lnTo>
                <a:lnTo>
                  <a:pt x="307" y="263"/>
                </a:lnTo>
                <a:lnTo>
                  <a:pt x="329" y="273"/>
                </a:lnTo>
                <a:lnTo>
                  <a:pt x="351" y="286"/>
                </a:lnTo>
                <a:lnTo>
                  <a:pt x="372" y="301"/>
                </a:lnTo>
                <a:lnTo>
                  <a:pt x="379" y="308"/>
                </a:lnTo>
                <a:lnTo>
                  <a:pt x="376" y="320"/>
                </a:lnTo>
                <a:lnTo>
                  <a:pt x="372" y="320"/>
                </a:lnTo>
                <a:lnTo>
                  <a:pt x="372" y="336"/>
                </a:lnTo>
                <a:lnTo>
                  <a:pt x="384" y="336"/>
                </a:lnTo>
                <a:lnTo>
                  <a:pt x="384" y="362"/>
                </a:lnTo>
                <a:lnTo>
                  <a:pt x="384" y="3"/>
                </a:lnTo>
                <a:lnTo>
                  <a:pt x="0" y="26"/>
                </a:lnTo>
                <a:lnTo>
                  <a:pt x="0" y="92"/>
                </a:lnTo>
                <a:lnTo>
                  <a:pt x="28" y="247"/>
                </a:lnTo>
                <a:lnTo>
                  <a:pt x="108" y="380"/>
                </a:lnTo>
                <a:lnTo>
                  <a:pt x="232" y="477"/>
                </a:lnTo>
                <a:lnTo>
                  <a:pt x="385" y="533"/>
                </a:lnTo>
                <a:lnTo>
                  <a:pt x="397" y="378"/>
                </a:lnTo>
                <a:lnTo>
                  <a:pt x="397" y="368"/>
                </a:lnTo>
                <a:lnTo>
                  <a:pt x="403" y="320"/>
                </a:lnTo>
                <a:lnTo>
                  <a:pt x="424" y="72"/>
                </a:lnTo>
                <a:lnTo>
                  <a:pt x="428" y="0"/>
                </a:lnTo>
                <a:close/>
              </a:path>
            </a:pathLst>
          </a:custGeom>
          <a:solidFill>
            <a:srgbClr val="01a54f"/>
          </a:solidFill>
          <a:ln w="0">
            <a:noFill/>
          </a:ln>
        </xdr:spPr>
      </xdr:sp>
      <xdr:pic>
        <xdr:nvPicPr>
          <xdr:cNvPr id="10" name="Figura 2" descr=""/>
          <xdr:cNvPicPr/>
        </xdr:nvPicPr>
        <xdr:blipFill>
          <a:blip r:embed="rId2"/>
          <a:stretch/>
        </xdr:blipFill>
        <xdr:spPr>
          <a:xfrm>
            <a:off x="3090600" y="311400"/>
            <a:ext cx="153360" cy="174240"/>
          </a:xfrm>
          <a:prstGeom prst="rect">
            <a:avLst/>
          </a:prstGeom>
          <a:ln w="0">
            <a:noFill/>
          </a:ln>
        </xdr:spPr>
      </xdr:pic>
      <xdr:pic>
        <xdr:nvPicPr>
          <xdr:cNvPr id="11" name="Figura 3" descr=""/>
          <xdr:cNvPicPr/>
        </xdr:nvPicPr>
        <xdr:blipFill>
          <a:blip r:embed="rId3"/>
          <a:stretch/>
        </xdr:blipFill>
        <xdr:spPr>
          <a:xfrm>
            <a:off x="3090600" y="513360"/>
            <a:ext cx="153360" cy="191160"/>
          </a:xfrm>
          <a:prstGeom prst="rect">
            <a:avLst/>
          </a:prstGeom>
          <a:ln w="0">
            <a:noFill/>
          </a:ln>
        </xdr:spPr>
      </xdr:pic>
      <xdr:sp>
        <xdr:nvSpPr>
          <xdr:cNvPr id="12" name=""/>
          <xdr:cNvSpPr/>
        </xdr:nvSpPr>
        <xdr:spPr>
          <a:xfrm>
            <a:off x="2867400" y="276840"/>
            <a:ext cx="414000" cy="465120"/>
          </a:xfrm>
          <a:custGeom>
            <a:avLst/>
            <a:gdLst/>
            <a:ahLst/>
            <a:rect l="0" t="0" r="r" b="b"/>
            <a:pathLst>
              <a:path w="1150" h="1292">
                <a:moveTo>
                  <a:pt x="1066" y="75"/>
                </a:moveTo>
                <a:lnTo>
                  <a:pt x="1045" y="75"/>
                </a:lnTo>
                <a:lnTo>
                  <a:pt x="1045" y="96"/>
                </a:lnTo>
                <a:lnTo>
                  <a:pt x="1045" y="553"/>
                </a:lnTo>
                <a:lnTo>
                  <a:pt x="1045" y="685"/>
                </a:lnTo>
                <a:lnTo>
                  <a:pt x="1045" y="750"/>
                </a:lnTo>
                <a:lnTo>
                  <a:pt x="1017" y="905"/>
                </a:lnTo>
                <a:lnTo>
                  <a:pt x="937" y="1035"/>
                </a:lnTo>
                <a:lnTo>
                  <a:pt x="813" y="1133"/>
                </a:lnTo>
                <a:lnTo>
                  <a:pt x="662" y="1187"/>
                </a:lnTo>
                <a:lnTo>
                  <a:pt x="621" y="659"/>
                </a:lnTo>
                <a:lnTo>
                  <a:pt x="1045" y="685"/>
                </a:lnTo>
                <a:lnTo>
                  <a:pt x="1045" y="553"/>
                </a:lnTo>
                <a:lnTo>
                  <a:pt x="621" y="577"/>
                </a:lnTo>
                <a:lnTo>
                  <a:pt x="662" y="96"/>
                </a:lnTo>
                <a:lnTo>
                  <a:pt x="1045" y="96"/>
                </a:lnTo>
                <a:lnTo>
                  <a:pt x="1045" y="75"/>
                </a:lnTo>
                <a:lnTo>
                  <a:pt x="533" y="75"/>
                </a:lnTo>
                <a:lnTo>
                  <a:pt x="533" y="577"/>
                </a:lnTo>
                <a:lnTo>
                  <a:pt x="533" y="659"/>
                </a:lnTo>
                <a:lnTo>
                  <a:pt x="492" y="1188"/>
                </a:lnTo>
                <a:lnTo>
                  <a:pt x="337" y="1133"/>
                </a:lnTo>
                <a:lnTo>
                  <a:pt x="214" y="1035"/>
                </a:lnTo>
                <a:lnTo>
                  <a:pt x="134" y="905"/>
                </a:lnTo>
                <a:lnTo>
                  <a:pt x="106" y="750"/>
                </a:lnTo>
                <a:lnTo>
                  <a:pt x="106" y="685"/>
                </a:lnTo>
                <a:lnTo>
                  <a:pt x="533" y="659"/>
                </a:lnTo>
                <a:lnTo>
                  <a:pt x="533" y="577"/>
                </a:lnTo>
                <a:lnTo>
                  <a:pt x="106" y="553"/>
                </a:lnTo>
                <a:lnTo>
                  <a:pt x="106" y="96"/>
                </a:lnTo>
                <a:lnTo>
                  <a:pt x="489" y="96"/>
                </a:lnTo>
                <a:lnTo>
                  <a:pt x="533" y="577"/>
                </a:lnTo>
                <a:lnTo>
                  <a:pt x="533" y="75"/>
                </a:lnTo>
                <a:lnTo>
                  <a:pt x="85" y="75"/>
                </a:lnTo>
                <a:lnTo>
                  <a:pt x="85" y="751"/>
                </a:lnTo>
                <a:lnTo>
                  <a:pt x="109" y="897"/>
                </a:lnTo>
                <a:lnTo>
                  <a:pt x="180" y="1024"/>
                </a:lnTo>
                <a:lnTo>
                  <a:pt x="285" y="1126"/>
                </a:lnTo>
                <a:lnTo>
                  <a:pt x="420" y="1191"/>
                </a:lnTo>
                <a:lnTo>
                  <a:pt x="576" y="1215"/>
                </a:lnTo>
                <a:lnTo>
                  <a:pt x="730" y="1191"/>
                </a:lnTo>
                <a:lnTo>
                  <a:pt x="738" y="1188"/>
                </a:lnTo>
                <a:lnTo>
                  <a:pt x="738" y="1187"/>
                </a:lnTo>
                <a:lnTo>
                  <a:pt x="865" y="1126"/>
                </a:lnTo>
                <a:lnTo>
                  <a:pt x="971" y="1024"/>
                </a:lnTo>
                <a:lnTo>
                  <a:pt x="1042" y="897"/>
                </a:lnTo>
                <a:lnTo>
                  <a:pt x="1066" y="751"/>
                </a:lnTo>
                <a:lnTo>
                  <a:pt x="1066" y="659"/>
                </a:lnTo>
                <a:lnTo>
                  <a:pt x="1066" y="577"/>
                </a:lnTo>
                <a:lnTo>
                  <a:pt x="1066" y="96"/>
                </a:lnTo>
                <a:lnTo>
                  <a:pt x="1066" y="75"/>
                </a:lnTo>
                <a:moveTo>
                  <a:pt x="1150" y="0"/>
                </a:moveTo>
                <a:lnTo>
                  <a:pt x="1129" y="0"/>
                </a:lnTo>
                <a:lnTo>
                  <a:pt x="1129" y="19"/>
                </a:lnTo>
                <a:lnTo>
                  <a:pt x="1129" y="762"/>
                </a:lnTo>
                <a:lnTo>
                  <a:pt x="1101" y="923"/>
                </a:lnTo>
                <a:lnTo>
                  <a:pt x="1021" y="1064"/>
                </a:lnTo>
                <a:lnTo>
                  <a:pt x="902" y="1174"/>
                </a:lnTo>
                <a:lnTo>
                  <a:pt x="750" y="1247"/>
                </a:lnTo>
                <a:lnTo>
                  <a:pt x="576" y="1272"/>
                </a:lnTo>
                <a:lnTo>
                  <a:pt x="401" y="1247"/>
                </a:lnTo>
                <a:lnTo>
                  <a:pt x="248" y="1174"/>
                </a:lnTo>
                <a:lnTo>
                  <a:pt x="130" y="1064"/>
                </a:lnTo>
                <a:lnTo>
                  <a:pt x="51" y="923"/>
                </a:lnTo>
                <a:lnTo>
                  <a:pt x="23" y="762"/>
                </a:lnTo>
                <a:lnTo>
                  <a:pt x="23" y="19"/>
                </a:lnTo>
                <a:lnTo>
                  <a:pt x="1129" y="19"/>
                </a:lnTo>
                <a:lnTo>
                  <a:pt x="1129" y="0"/>
                </a:lnTo>
                <a:lnTo>
                  <a:pt x="0" y="0"/>
                </a:lnTo>
                <a:lnTo>
                  <a:pt x="0" y="767"/>
                </a:lnTo>
                <a:lnTo>
                  <a:pt x="29" y="933"/>
                </a:lnTo>
                <a:lnTo>
                  <a:pt x="112" y="1077"/>
                </a:lnTo>
                <a:lnTo>
                  <a:pt x="236" y="1191"/>
                </a:lnTo>
                <a:lnTo>
                  <a:pt x="393" y="1264"/>
                </a:lnTo>
                <a:lnTo>
                  <a:pt x="576" y="1292"/>
                </a:lnTo>
                <a:lnTo>
                  <a:pt x="698" y="1272"/>
                </a:lnTo>
                <a:lnTo>
                  <a:pt x="757" y="1264"/>
                </a:lnTo>
                <a:lnTo>
                  <a:pt x="914" y="1191"/>
                </a:lnTo>
                <a:lnTo>
                  <a:pt x="1039" y="1077"/>
                </a:lnTo>
                <a:lnTo>
                  <a:pt x="1122" y="933"/>
                </a:lnTo>
                <a:lnTo>
                  <a:pt x="1150" y="767"/>
                </a:lnTo>
                <a:lnTo>
                  <a:pt x="1150" y="19"/>
                </a:lnTo>
                <a:lnTo>
                  <a:pt x="1150" y="0"/>
                </a:lnTo>
                <a:close/>
              </a:path>
            </a:pathLst>
          </a:custGeom>
          <a:solidFill>
            <a:srgbClr val="211d1e"/>
          </a:solidFill>
          <a:ln w="0">
            <a:noFill/>
          </a:ln>
        </xdr:spPr>
      </xdr:sp>
      <xdr:sp>
        <xdr:nvSpPr>
          <xdr:cNvPr id="13" name=""/>
          <xdr:cNvSpPr/>
        </xdr:nvSpPr>
        <xdr:spPr>
          <a:xfrm>
            <a:off x="2875320" y="283320"/>
            <a:ext cx="397800" cy="452160"/>
          </a:xfrm>
          <a:custGeom>
            <a:avLst/>
            <a:gdLst/>
            <a:ahLst/>
            <a:rect l="0" t="0" r="r" b="b"/>
            <a:pathLst>
              <a:path w="1105" h="1256">
                <a:moveTo>
                  <a:pt x="1105" y="0"/>
                </a:moveTo>
                <a:lnTo>
                  <a:pt x="0" y="0"/>
                </a:lnTo>
                <a:lnTo>
                  <a:pt x="0" y="744"/>
                </a:lnTo>
                <a:lnTo>
                  <a:pt x="28" y="907"/>
                </a:lnTo>
                <a:lnTo>
                  <a:pt x="108" y="1047"/>
                </a:lnTo>
                <a:lnTo>
                  <a:pt x="225" y="1157"/>
                </a:lnTo>
                <a:lnTo>
                  <a:pt x="379" y="1230"/>
                </a:lnTo>
                <a:lnTo>
                  <a:pt x="553" y="1256"/>
                </a:lnTo>
                <a:lnTo>
                  <a:pt x="727" y="1230"/>
                </a:lnTo>
                <a:lnTo>
                  <a:pt x="792" y="1199"/>
                </a:lnTo>
                <a:lnTo>
                  <a:pt x="553" y="1199"/>
                </a:lnTo>
                <a:lnTo>
                  <a:pt x="397" y="1174"/>
                </a:lnTo>
                <a:lnTo>
                  <a:pt x="264" y="1109"/>
                </a:lnTo>
                <a:lnTo>
                  <a:pt x="157" y="1008"/>
                </a:lnTo>
                <a:lnTo>
                  <a:pt x="87" y="880"/>
                </a:lnTo>
                <a:lnTo>
                  <a:pt x="64" y="734"/>
                </a:lnTo>
                <a:lnTo>
                  <a:pt x="64" y="56"/>
                </a:lnTo>
                <a:lnTo>
                  <a:pt x="1105" y="56"/>
                </a:lnTo>
                <a:lnTo>
                  <a:pt x="1105" y="0"/>
                </a:lnTo>
                <a:moveTo>
                  <a:pt x="1105" y="56"/>
                </a:moveTo>
                <a:lnTo>
                  <a:pt x="1041" y="56"/>
                </a:lnTo>
                <a:lnTo>
                  <a:pt x="1041" y="734"/>
                </a:lnTo>
                <a:lnTo>
                  <a:pt x="1018" y="880"/>
                </a:lnTo>
                <a:lnTo>
                  <a:pt x="948" y="1008"/>
                </a:lnTo>
                <a:lnTo>
                  <a:pt x="841" y="1109"/>
                </a:lnTo>
                <a:lnTo>
                  <a:pt x="708" y="1174"/>
                </a:lnTo>
                <a:lnTo>
                  <a:pt x="553" y="1199"/>
                </a:lnTo>
                <a:lnTo>
                  <a:pt x="792" y="1199"/>
                </a:lnTo>
                <a:lnTo>
                  <a:pt x="880" y="1157"/>
                </a:lnTo>
                <a:lnTo>
                  <a:pt x="997" y="1047"/>
                </a:lnTo>
                <a:lnTo>
                  <a:pt x="1077" y="907"/>
                </a:lnTo>
                <a:lnTo>
                  <a:pt x="1105" y="744"/>
                </a:lnTo>
                <a:lnTo>
                  <a:pt x="1105" y="56"/>
                </a:lnTo>
                <a:close/>
              </a:path>
            </a:pathLst>
          </a:custGeom>
          <a:solidFill>
            <a:srgbClr val="f6b319"/>
          </a:solidFill>
          <a:ln w="0">
            <a:noFill/>
          </a:ln>
        </xdr:spPr>
      </xdr:sp>
      <xdr:sp>
        <xdr:nvSpPr>
          <xdr:cNvPr id="14" name=""/>
          <xdr:cNvSpPr/>
        </xdr:nvSpPr>
        <xdr:spPr>
          <a:xfrm>
            <a:off x="2908440" y="355680"/>
            <a:ext cx="140400" cy="37800"/>
          </a:xfrm>
          <a:custGeom>
            <a:avLst/>
            <a:gdLst/>
            <a:ahLst/>
            <a:rect l="0" t="0" r="r" b="b"/>
            <a:pathLst>
              <a:path w="390" h="105">
                <a:moveTo>
                  <a:pt x="165" y="85"/>
                </a:moveTo>
                <a:lnTo>
                  <a:pt x="141" y="88"/>
                </a:lnTo>
                <a:lnTo>
                  <a:pt x="134" y="79"/>
                </a:lnTo>
                <a:lnTo>
                  <a:pt x="125" y="73"/>
                </a:lnTo>
                <a:lnTo>
                  <a:pt x="110" y="79"/>
                </a:lnTo>
                <a:lnTo>
                  <a:pt x="101" y="73"/>
                </a:lnTo>
                <a:lnTo>
                  <a:pt x="89" y="73"/>
                </a:lnTo>
                <a:lnTo>
                  <a:pt x="74" y="79"/>
                </a:lnTo>
                <a:lnTo>
                  <a:pt x="65" y="73"/>
                </a:lnTo>
                <a:lnTo>
                  <a:pt x="55" y="73"/>
                </a:lnTo>
                <a:lnTo>
                  <a:pt x="42" y="82"/>
                </a:lnTo>
                <a:lnTo>
                  <a:pt x="2" y="77"/>
                </a:lnTo>
                <a:lnTo>
                  <a:pt x="0" y="100"/>
                </a:lnTo>
                <a:lnTo>
                  <a:pt x="25" y="94"/>
                </a:lnTo>
                <a:lnTo>
                  <a:pt x="42" y="105"/>
                </a:lnTo>
                <a:lnTo>
                  <a:pt x="45" y="90"/>
                </a:lnTo>
                <a:lnTo>
                  <a:pt x="58" y="100"/>
                </a:lnTo>
                <a:lnTo>
                  <a:pt x="55" y="96"/>
                </a:lnTo>
                <a:lnTo>
                  <a:pt x="49" y="88"/>
                </a:lnTo>
                <a:lnTo>
                  <a:pt x="55" y="90"/>
                </a:lnTo>
                <a:lnTo>
                  <a:pt x="61" y="100"/>
                </a:lnTo>
                <a:lnTo>
                  <a:pt x="73" y="103"/>
                </a:lnTo>
                <a:lnTo>
                  <a:pt x="94" y="105"/>
                </a:lnTo>
                <a:lnTo>
                  <a:pt x="103" y="103"/>
                </a:lnTo>
                <a:lnTo>
                  <a:pt x="107" y="100"/>
                </a:lnTo>
                <a:lnTo>
                  <a:pt x="107" y="99"/>
                </a:lnTo>
                <a:lnTo>
                  <a:pt x="107" y="96"/>
                </a:lnTo>
                <a:lnTo>
                  <a:pt x="95" y="96"/>
                </a:lnTo>
                <a:lnTo>
                  <a:pt x="95" y="92"/>
                </a:lnTo>
                <a:lnTo>
                  <a:pt x="91" y="92"/>
                </a:lnTo>
                <a:lnTo>
                  <a:pt x="82" y="92"/>
                </a:lnTo>
                <a:lnTo>
                  <a:pt x="77" y="92"/>
                </a:lnTo>
                <a:lnTo>
                  <a:pt x="77" y="85"/>
                </a:lnTo>
                <a:lnTo>
                  <a:pt x="91" y="88"/>
                </a:lnTo>
                <a:lnTo>
                  <a:pt x="101" y="77"/>
                </a:lnTo>
                <a:lnTo>
                  <a:pt x="98" y="90"/>
                </a:lnTo>
                <a:lnTo>
                  <a:pt x="101" y="92"/>
                </a:lnTo>
                <a:lnTo>
                  <a:pt x="122" y="85"/>
                </a:lnTo>
                <a:lnTo>
                  <a:pt x="129" y="85"/>
                </a:lnTo>
                <a:lnTo>
                  <a:pt x="126" y="96"/>
                </a:lnTo>
                <a:lnTo>
                  <a:pt x="119" y="94"/>
                </a:lnTo>
                <a:lnTo>
                  <a:pt x="114" y="94"/>
                </a:lnTo>
                <a:lnTo>
                  <a:pt x="117" y="100"/>
                </a:lnTo>
                <a:lnTo>
                  <a:pt x="125" y="100"/>
                </a:lnTo>
                <a:lnTo>
                  <a:pt x="134" y="100"/>
                </a:lnTo>
                <a:lnTo>
                  <a:pt x="138" y="96"/>
                </a:lnTo>
                <a:lnTo>
                  <a:pt x="157" y="99"/>
                </a:lnTo>
                <a:lnTo>
                  <a:pt x="165" y="85"/>
                </a:lnTo>
                <a:moveTo>
                  <a:pt x="362" y="28"/>
                </a:moveTo>
                <a:lnTo>
                  <a:pt x="343" y="26"/>
                </a:lnTo>
                <a:lnTo>
                  <a:pt x="326" y="26"/>
                </a:lnTo>
                <a:lnTo>
                  <a:pt x="315" y="17"/>
                </a:lnTo>
                <a:lnTo>
                  <a:pt x="305" y="11"/>
                </a:lnTo>
                <a:lnTo>
                  <a:pt x="286" y="17"/>
                </a:lnTo>
                <a:lnTo>
                  <a:pt x="275" y="6"/>
                </a:lnTo>
                <a:lnTo>
                  <a:pt x="263" y="2"/>
                </a:lnTo>
                <a:lnTo>
                  <a:pt x="249" y="11"/>
                </a:lnTo>
                <a:lnTo>
                  <a:pt x="235" y="0"/>
                </a:lnTo>
                <a:lnTo>
                  <a:pt x="221" y="0"/>
                </a:lnTo>
                <a:lnTo>
                  <a:pt x="206" y="13"/>
                </a:lnTo>
                <a:lnTo>
                  <a:pt x="193" y="5"/>
                </a:lnTo>
                <a:lnTo>
                  <a:pt x="181" y="2"/>
                </a:lnTo>
                <a:lnTo>
                  <a:pt x="159" y="15"/>
                </a:lnTo>
                <a:lnTo>
                  <a:pt x="150" y="13"/>
                </a:lnTo>
                <a:lnTo>
                  <a:pt x="134" y="19"/>
                </a:lnTo>
                <a:lnTo>
                  <a:pt x="125" y="26"/>
                </a:lnTo>
                <a:lnTo>
                  <a:pt x="110" y="23"/>
                </a:lnTo>
                <a:lnTo>
                  <a:pt x="98" y="17"/>
                </a:lnTo>
                <a:lnTo>
                  <a:pt x="85" y="26"/>
                </a:lnTo>
                <a:lnTo>
                  <a:pt x="74" y="28"/>
                </a:lnTo>
                <a:lnTo>
                  <a:pt x="51" y="32"/>
                </a:lnTo>
                <a:lnTo>
                  <a:pt x="61" y="48"/>
                </a:lnTo>
                <a:lnTo>
                  <a:pt x="73" y="39"/>
                </a:lnTo>
                <a:lnTo>
                  <a:pt x="77" y="40"/>
                </a:lnTo>
                <a:lnTo>
                  <a:pt x="91" y="48"/>
                </a:lnTo>
                <a:lnTo>
                  <a:pt x="101" y="48"/>
                </a:lnTo>
                <a:lnTo>
                  <a:pt x="107" y="40"/>
                </a:lnTo>
                <a:lnTo>
                  <a:pt x="117" y="49"/>
                </a:lnTo>
                <a:lnTo>
                  <a:pt x="131" y="49"/>
                </a:lnTo>
                <a:lnTo>
                  <a:pt x="150" y="45"/>
                </a:lnTo>
                <a:lnTo>
                  <a:pt x="165" y="51"/>
                </a:lnTo>
                <a:lnTo>
                  <a:pt x="178" y="54"/>
                </a:lnTo>
                <a:lnTo>
                  <a:pt x="195" y="51"/>
                </a:lnTo>
                <a:lnTo>
                  <a:pt x="211" y="60"/>
                </a:lnTo>
                <a:lnTo>
                  <a:pt x="225" y="60"/>
                </a:lnTo>
                <a:lnTo>
                  <a:pt x="242" y="49"/>
                </a:lnTo>
                <a:lnTo>
                  <a:pt x="255" y="56"/>
                </a:lnTo>
                <a:lnTo>
                  <a:pt x="270" y="54"/>
                </a:lnTo>
                <a:lnTo>
                  <a:pt x="279" y="45"/>
                </a:lnTo>
                <a:lnTo>
                  <a:pt x="294" y="49"/>
                </a:lnTo>
                <a:lnTo>
                  <a:pt x="307" y="49"/>
                </a:lnTo>
                <a:lnTo>
                  <a:pt x="319" y="37"/>
                </a:lnTo>
                <a:lnTo>
                  <a:pt x="334" y="45"/>
                </a:lnTo>
                <a:lnTo>
                  <a:pt x="347" y="48"/>
                </a:lnTo>
                <a:lnTo>
                  <a:pt x="355" y="40"/>
                </a:lnTo>
                <a:lnTo>
                  <a:pt x="362" y="28"/>
                </a:lnTo>
                <a:moveTo>
                  <a:pt x="390" y="96"/>
                </a:moveTo>
                <a:lnTo>
                  <a:pt x="374" y="90"/>
                </a:lnTo>
                <a:lnTo>
                  <a:pt x="371" y="83"/>
                </a:lnTo>
                <a:lnTo>
                  <a:pt x="366" y="82"/>
                </a:lnTo>
                <a:lnTo>
                  <a:pt x="353" y="82"/>
                </a:lnTo>
                <a:lnTo>
                  <a:pt x="345" y="77"/>
                </a:lnTo>
                <a:lnTo>
                  <a:pt x="338" y="74"/>
                </a:lnTo>
                <a:lnTo>
                  <a:pt x="326" y="79"/>
                </a:lnTo>
                <a:lnTo>
                  <a:pt x="319" y="77"/>
                </a:lnTo>
                <a:lnTo>
                  <a:pt x="310" y="77"/>
                </a:lnTo>
                <a:lnTo>
                  <a:pt x="301" y="82"/>
                </a:lnTo>
                <a:lnTo>
                  <a:pt x="294" y="82"/>
                </a:lnTo>
                <a:lnTo>
                  <a:pt x="286" y="82"/>
                </a:lnTo>
                <a:lnTo>
                  <a:pt x="275" y="85"/>
                </a:lnTo>
                <a:lnTo>
                  <a:pt x="254" y="94"/>
                </a:lnTo>
                <a:lnTo>
                  <a:pt x="267" y="96"/>
                </a:lnTo>
                <a:lnTo>
                  <a:pt x="285" y="94"/>
                </a:lnTo>
                <a:lnTo>
                  <a:pt x="291" y="100"/>
                </a:lnTo>
                <a:lnTo>
                  <a:pt x="298" y="99"/>
                </a:lnTo>
                <a:lnTo>
                  <a:pt x="305" y="94"/>
                </a:lnTo>
                <a:lnTo>
                  <a:pt x="317" y="100"/>
                </a:lnTo>
                <a:lnTo>
                  <a:pt x="326" y="103"/>
                </a:lnTo>
                <a:lnTo>
                  <a:pt x="331" y="96"/>
                </a:lnTo>
                <a:lnTo>
                  <a:pt x="341" y="105"/>
                </a:lnTo>
                <a:lnTo>
                  <a:pt x="347" y="100"/>
                </a:lnTo>
                <a:lnTo>
                  <a:pt x="355" y="96"/>
                </a:lnTo>
                <a:lnTo>
                  <a:pt x="365" y="100"/>
                </a:lnTo>
                <a:lnTo>
                  <a:pt x="390" y="96"/>
                </a:lnTo>
                <a:close/>
              </a:path>
            </a:pathLst>
          </a:custGeom>
          <a:solidFill>
            <a:srgbClr val="01a54f"/>
          </a:solidFill>
          <a:ln w="0">
            <a:noFill/>
          </a:ln>
        </xdr:spPr>
      </xdr:sp>
      <xdr:sp>
        <xdr:nvSpPr>
          <xdr:cNvPr id="15" name=""/>
          <xdr:cNvSpPr/>
        </xdr:nvSpPr>
        <xdr:spPr>
          <a:xfrm>
            <a:off x="2904840" y="398160"/>
            <a:ext cx="150480" cy="53640"/>
          </a:xfrm>
          <a:custGeom>
            <a:avLst/>
            <a:gdLst/>
            <a:ahLst/>
            <a:rect l="0" t="0" r="r" b="b"/>
            <a:pathLst>
              <a:path w="418" h="149">
                <a:moveTo>
                  <a:pt x="418" y="134"/>
                </a:moveTo>
                <a:lnTo>
                  <a:pt x="411" y="60"/>
                </a:lnTo>
                <a:lnTo>
                  <a:pt x="393" y="46"/>
                </a:lnTo>
                <a:lnTo>
                  <a:pt x="381" y="35"/>
                </a:lnTo>
                <a:lnTo>
                  <a:pt x="362" y="32"/>
                </a:lnTo>
                <a:lnTo>
                  <a:pt x="343" y="40"/>
                </a:lnTo>
                <a:lnTo>
                  <a:pt x="322" y="51"/>
                </a:lnTo>
                <a:lnTo>
                  <a:pt x="302" y="63"/>
                </a:lnTo>
                <a:lnTo>
                  <a:pt x="281" y="77"/>
                </a:lnTo>
                <a:lnTo>
                  <a:pt x="234" y="23"/>
                </a:lnTo>
                <a:lnTo>
                  <a:pt x="213" y="0"/>
                </a:lnTo>
                <a:lnTo>
                  <a:pt x="46" y="79"/>
                </a:lnTo>
                <a:lnTo>
                  <a:pt x="0" y="100"/>
                </a:lnTo>
                <a:lnTo>
                  <a:pt x="0" y="143"/>
                </a:lnTo>
                <a:lnTo>
                  <a:pt x="418" y="134"/>
                </a:lnTo>
                <a:moveTo>
                  <a:pt x="418" y="143"/>
                </a:moveTo>
                <a:lnTo>
                  <a:pt x="418" y="140"/>
                </a:lnTo>
                <a:lnTo>
                  <a:pt x="0" y="147"/>
                </a:lnTo>
                <a:lnTo>
                  <a:pt x="0" y="149"/>
                </a:lnTo>
                <a:lnTo>
                  <a:pt x="418" y="143"/>
                </a:lnTo>
                <a:close/>
              </a:path>
            </a:pathLst>
          </a:custGeom>
          <a:solidFill>
            <a:srgbClr val="dbdada"/>
          </a:solidFill>
          <a:ln w="0">
            <a:noFill/>
          </a:ln>
        </xdr:spPr>
      </xdr:sp>
      <xdr:pic>
        <xdr:nvPicPr>
          <xdr:cNvPr id="16" name="Figura 4" descr=""/>
          <xdr:cNvPicPr/>
        </xdr:nvPicPr>
        <xdr:blipFill>
          <a:blip r:embed="rId4"/>
          <a:stretch/>
        </xdr:blipFill>
        <xdr:spPr>
          <a:xfrm>
            <a:off x="3102480" y="533520"/>
            <a:ext cx="130680" cy="99720"/>
          </a:xfrm>
          <a:prstGeom prst="rect">
            <a:avLst/>
          </a:prstGeom>
          <a:ln w="0">
            <a:noFill/>
          </a:ln>
        </xdr:spPr>
      </xdr:pic>
      <xdr:pic>
        <xdr:nvPicPr>
          <xdr:cNvPr id="17" name="Figura 5" descr=""/>
          <xdr:cNvPicPr/>
        </xdr:nvPicPr>
        <xdr:blipFill>
          <a:blip r:embed="rId5"/>
          <a:stretch/>
        </xdr:blipFill>
        <xdr:spPr>
          <a:xfrm>
            <a:off x="2915280" y="538560"/>
            <a:ext cx="129240" cy="110520"/>
          </a:xfrm>
          <a:prstGeom prst="rect">
            <a:avLst/>
          </a:prstGeom>
          <a:ln w="0">
            <a:noFill/>
          </a:ln>
        </xdr:spPr>
      </xdr:pic>
      <xdr:sp>
        <xdr:nvSpPr>
          <xdr:cNvPr id="18" name=""/>
          <xdr:cNvSpPr/>
        </xdr:nvSpPr>
        <xdr:spPr>
          <a:xfrm>
            <a:off x="2904840" y="321120"/>
            <a:ext cx="315720" cy="149400"/>
          </a:xfrm>
          <a:custGeom>
            <a:avLst/>
            <a:gdLst/>
            <a:ahLst/>
            <a:rect l="0" t="0" r="r" b="b"/>
            <a:pathLst>
              <a:path w="877" h="415">
                <a:moveTo>
                  <a:pt x="9" y="184"/>
                </a:moveTo>
                <a:lnTo>
                  <a:pt x="7" y="187"/>
                </a:lnTo>
                <a:lnTo>
                  <a:pt x="7" y="190"/>
                </a:lnTo>
                <a:lnTo>
                  <a:pt x="7" y="193"/>
                </a:lnTo>
                <a:lnTo>
                  <a:pt x="9" y="184"/>
                </a:lnTo>
                <a:moveTo>
                  <a:pt x="12" y="196"/>
                </a:moveTo>
                <a:lnTo>
                  <a:pt x="7" y="193"/>
                </a:lnTo>
                <a:lnTo>
                  <a:pt x="7" y="196"/>
                </a:lnTo>
                <a:lnTo>
                  <a:pt x="12" y="196"/>
                </a:lnTo>
                <a:moveTo>
                  <a:pt x="15" y="173"/>
                </a:moveTo>
                <a:lnTo>
                  <a:pt x="9" y="173"/>
                </a:lnTo>
                <a:lnTo>
                  <a:pt x="9" y="184"/>
                </a:lnTo>
                <a:lnTo>
                  <a:pt x="9" y="176"/>
                </a:lnTo>
                <a:lnTo>
                  <a:pt x="15" y="173"/>
                </a:lnTo>
                <a:moveTo>
                  <a:pt x="115" y="124"/>
                </a:moveTo>
                <a:lnTo>
                  <a:pt x="113" y="121"/>
                </a:lnTo>
                <a:lnTo>
                  <a:pt x="108" y="122"/>
                </a:lnTo>
                <a:lnTo>
                  <a:pt x="105" y="124"/>
                </a:lnTo>
                <a:lnTo>
                  <a:pt x="101" y="124"/>
                </a:lnTo>
                <a:lnTo>
                  <a:pt x="99" y="122"/>
                </a:lnTo>
                <a:lnTo>
                  <a:pt x="95" y="121"/>
                </a:lnTo>
                <a:lnTo>
                  <a:pt x="92" y="124"/>
                </a:lnTo>
                <a:lnTo>
                  <a:pt x="95" y="127"/>
                </a:lnTo>
                <a:lnTo>
                  <a:pt x="101" y="130"/>
                </a:lnTo>
                <a:lnTo>
                  <a:pt x="108" y="130"/>
                </a:lnTo>
                <a:lnTo>
                  <a:pt x="113" y="127"/>
                </a:lnTo>
                <a:lnTo>
                  <a:pt x="115" y="124"/>
                </a:lnTo>
                <a:moveTo>
                  <a:pt x="155" y="130"/>
                </a:moveTo>
                <a:lnTo>
                  <a:pt x="151" y="124"/>
                </a:lnTo>
                <a:lnTo>
                  <a:pt x="145" y="127"/>
                </a:lnTo>
                <a:lnTo>
                  <a:pt x="144" y="129"/>
                </a:lnTo>
                <a:lnTo>
                  <a:pt x="139" y="129"/>
                </a:lnTo>
                <a:lnTo>
                  <a:pt x="136" y="127"/>
                </a:lnTo>
                <a:lnTo>
                  <a:pt x="132" y="124"/>
                </a:lnTo>
                <a:lnTo>
                  <a:pt x="127" y="129"/>
                </a:lnTo>
                <a:lnTo>
                  <a:pt x="132" y="130"/>
                </a:lnTo>
                <a:lnTo>
                  <a:pt x="139" y="138"/>
                </a:lnTo>
                <a:lnTo>
                  <a:pt x="145" y="138"/>
                </a:lnTo>
                <a:lnTo>
                  <a:pt x="151" y="133"/>
                </a:lnTo>
                <a:lnTo>
                  <a:pt x="155" y="130"/>
                </a:lnTo>
                <a:moveTo>
                  <a:pt x="203" y="187"/>
                </a:moveTo>
                <a:lnTo>
                  <a:pt x="200" y="187"/>
                </a:lnTo>
                <a:lnTo>
                  <a:pt x="203" y="187"/>
                </a:lnTo>
                <a:moveTo>
                  <a:pt x="259" y="193"/>
                </a:moveTo>
                <a:lnTo>
                  <a:pt x="252" y="193"/>
                </a:lnTo>
                <a:lnTo>
                  <a:pt x="259" y="195"/>
                </a:lnTo>
                <a:lnTo>
                  <a:pt x="259" y="193"/>
                </a:lnTo>
                <a:moveTo>
                  <a:pt x="280" y="127"/>
                </a:moveTo>
                <a:lnTo>
                  <a:pt x="275" y="118"/>
                </a:lnTo>
                <a:lnTo>
                  <a:pt x="255" y="138"/>
                </a:lnTo>
                <a:lnTo>
                  <a:pt x="243" y="129"/>
                </a:lnTo>
                <a:lnTo>
                  <a:pt x="233" y="122"/>
                </a:lnTo>
                <a:lnTo>
                  <a:pt x="215" y="133"/>
                </a:lnTo>
                <a:lnTo>
                  <a:pt x="204" y="133"/>
                </a:lnTo>
                <a:lnTo>
                  <a:pt x="203" y="122"/>
                </a:lnTo>
                <a:lnTo>
                  <a:pt x="191" y="127"/>
                </a:lnTo>
                <a:lnTo>
                  <a:pt x="184" y="127"/>
                </a:lnTo>
                <a:lnTo>
                  <a:pt x="164" y="127"/>
                </a:lnTo>
                <a:lnTo>
                  <a:pt x="164" y="130"/>
                </a:lnTo>
                <a:lnTo>
                  <a:pt x="175" y="133"/>
                </a:lnTo>
                <a:lnTo>
                  <a:pt x="179" y="135"/>
                </a:lnTo>
                <a:lnTo>
                  <a:pt x="184" y="133"/>
                </a:lnTo>
                <a:lnTo>
                  <a:pt x="188" y="133"/>
                </a:lnTo>
                <a:lnTo>
                  <a:pt x="197" y="144"/>
                </a:lnTo>
                <a:lnTo>
                  <a:pt x="216" y="138"/>
                </a:lnTo>
                <a:lnTo>
                  <a:pt x="233" y="130"/>
                </a:lnTo>
                <a:lnTo>
                  <a:pt x="243" y="144"/>
                </a:lnTo>
                <a:lnTo>
                  <a:pt x="259" y="144"/>
                </a:lnTo>
                <a:lnTo>
                  <a:pt x="275" y="130"/>
                </a:lnTo>
                <a:lnTo>
                  <a:pt x="280" y="127"/>
                </a:lnTo>
                <a:moveTo>
                  <a:pt x="308" y="130"/>
                </a:moveTo>
                <a:lnTo>
                  <a:pt x="305" y="127"/>
                </a:lnTo>
                <a:lnTo>
                  <a:pt x="301" y="129"/>
                </a:lnTo>
                <a:lnTo>
                  <a:pt x="299" y="129"/>
                </a:lnTo>
                <a:lnTo>
                  <a:pt x="295" y="129"/>
                </a:lnTo>
                <a:lnTo>
                  <a:pt x="292" y="129"/>
                </a:lnTo>
                <a:lnTo>
                  <a:pt x="287" y="127"/>
                </a:lnTo>
                <a:lnTo>
                  <a:pt x="284" y="130"/>
                </a:lnTo>
                <a:lnTo>
                  <a:pt x="287" y="130"/>
                </a:lnTo>
                <a:lnTo>
                  <a:pt x="295" y="138"/>
                </a:lnTo>
                <a:lnTo>
                  <a:pt x="301" y="138"/>
                </a:lnTo>
                <a:lnTo>
                  <a:pt x="305" y="133"/>
                </a:lnTo>
                <a:lnTo>
                  <a:pt x="308" y="130"/>
                </a:lnTo>
                <a:moveTo>
                  <a:pt x="384" y="118"/>
                </a:moveTo>
                <a:lnTo>
                  <a:pt x="369" y="113"/>
                </a:lnTo>
                <a:lnTo>
                  <a:pt x="369" y="122"/>
                </a:lnTo>
                <a:lnTo>
                  <a:pt x="363" y="135"/>
                </a:lnTo>
                <a:lnTo>
                  <a:pt x="355" y="141"/>
                </a:lnTo>
                <a:lnTo>
                  <a:pt x="341" y="140"/>
                </a:lnTo>
                <a:lnTo>
                  <a:pt x="327" y="130"/>
                </a:lnTo>
                <a:lnTo>
                  <a:pt x="315" y="144"/>
                </a:lnTo>
                <a:lnTo>
                  <a:pt x="301" y="144"/>
                </a:lnTo>
                <a:lnTo>
                  <a:pt x="287" y="140"/>
                </a:lnTo>
                <a:lnTo>
                  <a:pt x="277" y="149"/>
                </a:lnTo>
                <a:lnTo>
                  <a:pt x="264" y="150"/>
                </a:lnTo>
                <a:lnTo>
                  <a:pt x="249" y="144"/>
                </a:lnTo>
                <a:lnTo>
                  <a:pt x="233" y="155"/>
                </a:lnTo>
                <a:lnTo>
                  <a:pt x="219" y="155"/>
                </a:lnTo>
                <a:lnTo>
                  <a:pt x="216" y="155"/>
                </a:lnTo>
                <a:lnTo>
                  <a:pt x="207" y="149"/>
                </a:lnTo>
                <a:lnTo>
                  <a:pt x="203" y="146"/>
                </a:lnTo>
                <a:lnTo>
                  <a:pt x="185" y="149"/>
                </a:lnTo>
                <a:lnTo>
                  <a:pt x="172" y="146"/>
                </a:lnTo>
                <a:lnTo>
                  <a:pt x="169" y="146"/>
                </a:lnTo>
                <a:lnTo>
                  <a:pt x="167" y="144"/>
                </a:lnTo>
                <a:lnTo>
                  <a:pt x="157" y="140"/>
                </a:lnTo>
                <a:lnTo>
                  <a:pt x="139" y="144"/>
                </a:lnTo>
                <a:lnTo>
                  <a:pt x="124" y="144"/>
                </a:lnTo>
                <a:lnTo>
                  <a:pt x="123" y="144"/>
                </a:lnTo>
                <a:lnTo>
                  <a:pt x="123" y="141"/>
                </a:lnTo>
                <a:lnTo>
                  <a:pt x="115" y="135"/>
                </a:lnTo>
                <a:lnTo>
                  <a:pt x="108" y="141"/>
                </a:lnTo>
                <a:lnTo>
                  <a:pt x="99" y="141"/>
                </a:lnTo>
                <a:lnTo>
                  <a:pt x="85" y="135"/>
                </a:lnTo>
                <a:lnTo>
                  <a:pt x="80" y="133"/>
                </a:lnTo>
                <a:lnTo>
                  <a:pt x="68" y="141"/>
                </a:lnTo>
                <a:lnTo>
                  <a:pt x="61" y="133"/>
                </a:lnTo>
                <a:lnTo>
                  <a:pt x="59" y="127"/>
                </a:lnTo>
                <a:lnTo>
                  <a:pt x="83" y="122"/>
                </a:lnTo>
                <a:lnTo>
                  <a:pt x="92" y="121"/>
                </a:lnTo>
                <a:lnTo>
                  <a:pt x="104" y="112"/>
                </a:lnTo>
                <a:lnTo>
                  <a:pt x="117" y="118"/>
                </a:lnTo>
                <a:lnTo>
                  <a:pt x="132" y="121"/>
                </a:lnTo>
                <a:lnTo>
                  <a:pt x="141" y="113"/>
                </a:lnTo>
                <a:lnTo>
                  <a:pt x="145" y="112"/>
                </a:lnTo>
                <a:lnTo>
                  <a:pt x="153" y="107"/>
                </a:lnTo>
                <a:lnTo>
                  <a:pt x="157" y="107"/>
                </a:lnTo>
                <a:lnTo>
                  <a:pt x="167" y="110"/>
                </a:lnTo>
                <a:lnTo>
                  <a:pt x="175" y="107"/>
                </a:lnTo>
                <a:lnTo>
                  <a:pt x="188" y="96"/>
                </a:lnTo>
                <a:lnTo>
                  <a:pt x="200" y="99"/>
                </a:lnTo>
                <a:lnTo>
                  <a:pt x="215" y="107"/>
                </a:lnTo>
                <a:lnTo>
                  <a:pt x="225" y="96"/>
                </a:lnTo>
                <a:lnTo>
                  <a:pt x="228" y="95"/>
                </a:lnTo>
                <a:lnTo>
                  <a:pt x="243" y="95"/>
                </a:lnTo>
                <a:lnTo>
                  <a:pt x="256" y="105"/>
                </a:lnTo>
                <a:lnTo>
                  <a:pt x="271" y="96"/>
                </a:lnTo>
                <a:lnTo>
                  <a:pt x="283" y="101"/>
                </a:lnTo>
                <a:lnTo>
                  <a:pt x="295" y="112"/>
                </a:lnTo>
                <a:lnTo>
                  <a:pt x="313" y="105"/>
                </a:lnTo>
                <a:lnTo>
                  <a:pt x="323" y="112"/>
                </a:lnTo>
                <a:lnTo>
                  <a:pt x="333" y="121"/>
                </a:lnTo>
                <a:lnTo>
                  <a:pt x="351" y="121"/>
                </a:lnTo>
                <a:lnTo>
                  <a:pt x="369" y="122"/>
                </a:lnTo>
                <a:lnTo>
                  <a:pt x="369" y="113"/>
                </a:lnTo>
                <a:lnTo>
                  <a:pt x="357" y="112"/>
                </a:lnTo>
                <a:lnTo>
                  <a:pt x="355" y="112"/>
                </a:lnTo>
                <a:lnTo>
                  <a:pt x="336" y="112"/>
                </a:lnTo>
                <a:lnTo>
                  <a:pt x="332" y="105"/>
                </a:lnTo>
                <a:lnTo>
                  <a:pt x="327" y="101"/>
                </a:lnTo>
                <a:lnTo>
                  <a:pt x="327" y="99"/>
                </a:lnTo>
                <a:lnTo>
                  <a:pt x="311" y="99"/>
                </a:lnTo>
                <a:lnTo>
                  <a:pt x="296" y="101"/>
                </a:lnTo>
                <a:lnTo>
                  <a:pt x="292" y="96"/>
                </a:lnTo>
                <a:lnTo>
                  <a:pt x="289" y="95"/>
                </a:lnTo>
                <a:lnTo>
                  <a:pt x="287" y="92"/>
                </a:lnTo>
                <a:lnTo>
                  <a:pt x="284" y="90"/>
                </a:lnTo>
                <a:lnTo>
                  <a:pt x="268" y="85"/>
                </a:lnTo>
                <a:lnTo>
                  <a:pt x="256" y="92"/>
                </a:lnTo>
                <a:lnTo>
                  <a:pt x="243" y="88"/>
                </a:lnTo>
                <a:lnTo>
                  <a:pt x="228" y="84"/>
                </a:lnTo>
                <a:lnTo>
                  <a:pt x="215" y="95"/>
                </a:lnTo>
                <a:lnTo>
                  <a:pt x="195" y="88"/>
                </a:lnTo>
                <a:lnTo>
                  <a:pt x="179" y="88"/>
                </a:lnTo>
                <a:lnTo>
                  <a:pt x="167" y="99"/>
                </a:lnTo>
                <a:lnTo>
                  <a:pt x="151" y="99"/>
                </a:lnTo>
                <a:lnTo>
                  <a:pt x="136" y="103"/>
                </a:lnTo>
                <a:lnTo>
                  <a:pt x="129" y="107"/>
                </a:lnTo>
                <a:lnTo>
                  <a:pt x="113" y="105"/>
                </a:lnTo>
                <a:lnTo>
                  <a:pt x="96" y="103"/>
                </a:lnTo>
                <a:lnTo>
                  <a:pt x="80" y="113"/>
                </a:lnTo>
                <a:lnTo>
                  <a:pt x="45" y="121"/>
                </a:lnTo>
                <a:lnTo>
                  <a:pt x="37" y="130"/>
                </a:lnTo>
                <a:lnTo>
                  <a:pt x="56" y="144"/>
                </a:lnTo>
                <a:lnTo>
                  <a:pt x="65" y="146"/>
                </a:lnTo>
                <a:lnTo>
                  <a:pt x="75" y="146"/>
                </a:lnTo>
                <a:lnTo>
                  <a:pt x="85" y="144"/>
                </a:lnTo>
                <a:lnTo>
                  <a:pt x="92" y="146"/>
                </a:lnTo>
                <a:lnTo>
                  <a:pt x="99" y="150"/>
                </a:lnTo>
                <a:lnTo>
                  <a:pt x="113" y="146"/>
                </a:lnTo>
                <a:lnTo>
                  <a:pt x="124" y="152"/>
                </a:lnTo>
                <a:lnTo>
                  <a:pt x="141" y="152"/>
                </a:lnTo>
                <a:lnTo>
                  <a:pt x="157" y="149"/>
                </a:lnTo>
                <a:lnTo>
                  <a:pt x="172" y="155"/>
                </a:lnTo>
                <a:lnTo>
                  <a:pt x="184" y="157"/>
                </a:lnTo>
                <a:lnTo>
                  <a:pt x="197" y="155"/>
                </a:lnTo>
                <a:lnTo>
                  <a:pt x="204" y="157"/>
                </a:lnTo>
                <a:lnTo>
                  <a:pt x="212" y="160"/>
                </a:lnTo>
                <a:lnTo>
                  <a:pt x="212" y="162"/>
                </a:lnTo>
                <a:lnTo>
                  <a:pt x="212" y="182"/>
                </a:lnTo>
                <a:lnTo>
                  <a:pt x="203" y="187"/>
                </a:lnTo>
                <a:lnTo>
                  <a:pt x="215" y="193"/>
                </a:lnTo>
                <a:lnTo>
                  <a:pt x="219" y="190"/>
                </a:lnTo>
                <a:lnTo>
                  <a:pt x="219" y="165"/>
                </a:lnTo>
                <a:lnTo>
                  <a:pt x="224" y="162"/>
                </a:lnTo>
                <a:lnTo>
                  <a:pt x="228" y="162"/>
                </a:lnTo>
                <a:lnTo>
                  <a:pt x="233" y="165"/>
                </a:lnTo>
                <a:lnTo>
                  <a:pt x="233" y="193"/>
                </a:lnTo>
                <a:lnTo>
                  <a:pt x="252" y="193"/>
                </a:lnTo>
                <a:lnTo>
                  <a:pt x="249" y="193"/>
                </a:lnTo>
                <a:lnTo>
                  <a:pt x="252" y="193"/>
                </a:lnTo>
                <a:lnTo>
                  <a:pt x="255" y="187"/>
                </a:lnTo>
                <a:lnTo>
                  <a:pt x="247" y="193"/>
                </a:lnTo>
                <a:lnTo>
                  <a:pt x="240" y="187"/>
                </a:lnTo>
                <a:lnTo>
                  <a:pt x="240" y="165"/>
                </a:lnTo>
                <a:lnTo>
                  <a:pt x="243" y="162"/>
                </a:lnTo>
                <a:lnTo>
                  <a:pt x="244" y="155"/>
                </a:lnTo>
                <a:lnTo>
                  <a:pt x="249" y="152"/>
                </a:lnTo>
                <a:lnTo>
                  <a:pt x="259" y="155"/>
                </a:lnTo>
                <a:lnTo>
                  <a:pt x="273" y="160"/>
                </a:lnTo>
                <a:lnTo>
                  <a:pt x="283" y="155"/>
                </a:lnTo>
                <a:lnTo>
                  <a:pt x="284" y="152"/>
                </a:lnTo>
                <a:lnTo>
                  <a:pt x="289" y="150"/>
                </a:lnTo>
                <a:lnTo>
                  <a:pt x="289" y="149"/>
                </a:lnTo>
                <a:lnTo>
                  <a:pt x="305" y="152"/>
                </a:lnTo>
                <a:lnTo>
                  <a:pt x="317" y="150"/>
                </a:lnTo>
                <a:lnTo>
                  <a:pt x="320" y="149"/>
                </a:lnTo>
                <a:lnTo>
                  <a:pt x="327" y="144"/>
                </a:lnTo>
                <a:lnTo>
                  <a:pt x="329" y="141"/>
                </a:lnTo>
                <a:lnTo>
                  <a:pt x="348" y="150"/>
                </a:lnTo>
                <a:lnTo>
                  <a:pt x="367" y="152"/>
                </a:lnTo>
                <a:lnTo>
                  <a:pt x="372" y="141"/>
                </a:lnTo>
                <a:lnTo>
                  <a:pt x="373" y="138"/>
                </a:lnTo>
                <a:lnTo>
                  <a:pt x="384" y="121"/>
                </a:lnTo>
                <a:lnTo>
                  <a:pt x="384" y="118"/>
                </a:lnTo>
                <a:moveTo>
                  <a:pt x="416" y="355"/>
                </a:moveTo>
                <a:lnTo>
                  <a:pt x="416" y="353"/>
                </a:lnTo>
                <a:lnTo>
                  <a:pt x="416" y="350"/>
                </a:lnTo>
                <a:lnTo>
                  <a:pt x="416" y="349"/>
                </a:lnTo>
                <a:lnTo>
                  <a:pt x="416" y="347"/>
                </a:lnTo>
                <a:lnTo>
                  <a:pt x="353" y="349"/>
                </a:lnTo>
                <a:lnTo>
                  <a:pt x="351" y="347"/>
                </a:lnTo>
                <a:lnTo>
                  <a:pt x="345" y="342"/>
                </a:lnTo>
                <a:lnTo>
                  <a:pt x="345" y="257"/>
                </a:lnTo>
                <a:lnTo>
                  <a:pt x="345" y="255"/>
                </a:lnTo>
                <a:lnTo>
                  <a:pt x="355" y="250"/>
                </a:lnTo>
                <a:lnTo>
                  <a:pt x="364" y="249"/>
                </a:lnTo>
                <a:lnTo>
                  <a:pt x="376" y="255"/>
                </a:lnTo>
                <a:lnTo>
                  <a:pt x="388" y="261"/>
                </a:lnTo>
                <a:lnTo>
                  <a:pt x="395" y="266"/>
                </a:lnTo>
                <a:lnTo>
                  <a:pt x="403" y="272"/>
                </a:lnTo>
                <a:lnTo>
                  <a:pt x="409" y="278"/>
                </a:lnTo>
                <a:lnTo>
                  <a:pt x="409" y="266"/>
                </a:lnTo>
                <a:lnTo>
                  <a:pt x="403" y="261"/>
                </a:lnTo>
                <a:lnTo>
                  <a:pt x="397" y="257"/>
                </a:lnTo>
                <a:lnTo>
                  <a:pt x="391" y="253"/>
                </a:lnTo>
                <a:lnTo>
                  <a:pt x="385" y="249"/>
                </a:lnTo>
                <a:lnTo>
                  <a:pt x="381" y="244"/>
                </a:lnTo>
                <a:lnTo>
                  <a:pt x="367" y="238"/>
                </a:lnTo>
                <a:lnTo>
                  <a:pt x="353" y="242"/>
                </a:lnTo>
                <a:lnTo>
                  <a:pt x="351" y="244"/>
                </a:lnTo>
                <a:lnTo>
                  <a:pt x="353" y="242"/>
                </a:lnTo>
                <a:lnTo>
                  <a:pt x="355" y="240"/>
                </a:lnTo>
                <a:lnTo>
                  <a:pt x="360" y="231"/>
                </a:lnTo>
                <a:lnTo>
                  <a:pt x="360" y="227"/>
                </a:lnTo>
                <a:lnTo>
                  <a:pt x="355" y="224"/>
                </a:lnTo>
                <a:lnTo>
                  <a:pt x="355" y="221"/>
                </a:lnTo>
                <a:lnTo>
                  <a:pt x="355" y="218"/>
                </a:lnTo>
                <a:lnTo>
                  <a:pt x="353" y="218"/>
                </a:lnTo>
                <a:lnTo>
                  <a:pt x="353" y="233"/>
                </a:lnTo>
                <a:lnTo>
                  <a:pt x="351" y="238"/>
                </a:lnTo>
                <a:lnTo>
                  <a:pt x="348" y="238"/>
                </a:lnTo>
                <a:lnTo>
                  <a:pt x="348" y="244"/>
                </a:lnTo>
                <a:lnTo>
                  <a:pt x="345" y="244"/>
                </a:lnTo>
                <a:lnTo>
                  <a:pt x="348" y="244"/>
                </a:lnTo>
                <a:lnTo>
                  <a:pt x="348" y="238"/>
                </a:lnTo>
                <a:lnTo>
                  <a:pt x="345" y="240"/>
                </a:lnTo>
                <a:lnTo>
                  <a:pt x="345" y="349"/>
                </a:lnTo>
                <a:lnTo>
                  <a:pt x="329" y="349"/>
                </a:lnTo>
                <a:lnTo>
                  <a:pt x="329" y="347"/>
                </a:lnTo>
                <a:lnTo>
                  <a:pt x="332" y="342"/>
                </a:lnTo>
                <a:lnTo>
                  <a:pt x="332" y="340"/>
                </a:lnTo>
                <a:lnTo>
                  <a:pt x="332" y="266"/>
                </a:lnTo>
                <a:lnTo>
                  <a:pt x="332" y="261"/>
                </a:lnTo>
                <a:lnTo>
                  <a:pt x="333" y="261"/>
                </a:lnTo>
                <a:lnTo>
                  <a:pt x="339" y="257"/>
                </a:lnTo>
                <a:lnTo>
                  <a:pt x="341" y="257"/>
                </a:lnTo>
                <a:lnTo>
                  <a:pt x="341" y="342"/>
                </a:lnTo>
                <a:lnTo>
                  <a:pt x="344" y="347"/>
                </a:lnTo>
                <a:lnTo>
                  <a:pt x="345" y="349"/>
                </a:lnTo>
                <a:lnTo>
                  <a:pt x="345" y="240"/>
                </a:lnTo>
                <a:lnTo>
                  <a:pt x="341" y="240"/>
                </a:lnTo>
                <a:lnTo>
                  <a:pt x="341" y="246"/>
                </a:lnTo>
                <a:lnTo>
                  <a:pt x="339" y="249"/>
                </a:lnTo>
                <a:lnTo>
                  <a:pt x="336" y="250"/>
                </a:lnTo>
                <a:lnTo>
                  <a:pt x="332" y="250"/>
                </a:lnTo>
                <a:lnTo>
                  <a:pt x="332" y="240"/>
                </a:lnTo>
                <a:lnTo>
                  <a:pt x="324" y="240"/>
                </a:lnTo>
                <a:lnTo>
                  <a:pt x="317" y="235"/>
                </a:lnTo>
                <a:lnTo>
                  <a:pt x="317" y="231"/>
                </a:lnTo>
                <a:lnTo>
                  <a:pt x="317" y="229"/>
                </a:lnTo>
                <a:lnTo>
                  <a:pt x="317" y="224"/>
                </a:lnTo>
                <a:lnTo>
                  <a:pt x="320" y="221"/>
                </a:lnTo>
                <a:lnTo>
                  <a:pt x="332" y="221"/>
                </a:lnTo>
                <a:lnTo>
                  <a:pt x="332" y="205"/>
                </a:lnTo>
                <a:lnTo>
                  <a:pt x="341" y="205"/>
                </a:lnTo>
                <a:lnTo>
                  <a:pt x="341" y="221"/>
                </a:lnTo>
                <a:lnTo>
                  <a:pt x="345" y="221"/>
                </a:lnTo>
                <a:lnTo>
                  <a:pt x="351" y="222"/>
                </a:lnTo>
                <a:lnTo>
                  <a:pt x="348" y="227"/>
                </a:lnTo>
                <a:lnTo>
                  <a:pt x="353" y="233"/>
                </a:lnTo>
                <a:lnTo>
                  <a:pt x="353" y="218"/>
                </a:lnTo>
                <a:lnTo>
                  <a:pt x="345" y="213"/>
                </a:lnTo>
                <a:lnTo>
                  <a:pt x="345" y="205"/>
                </a:lnTo>
                <a:lnTo>
                  <a:pt x="353" y="205"/>
                </a:lnTo>
                <a:lnTo>
                  <a:pt x="355" y="205"/>
                </a:lnTo>
                <a:lnTo>
                  <a:pt x="357" y="204"/>
                </a:lnTo>
                <a:lnTo>
                  <a:pt x="363" y="201"/>
                </a:lnTo>
                <a:lnTo>
                  <a:pt x="364" y="199"/>
                </a:lnTo>
                <a:lnTo>
                  <a:pt x="395" y="201"/>
                </a:lnTo>
                <a:lnTo>
                  <a:pt x="397" y="199"/>
                </a:lnTo>
                <a:lnTo>
                  <a:pt x="400" y="196"/>
                </a:lnTo>
                <a:lnTo>
                  <a:pt x="407" y="188"/>
                </a:lnTo>
                <a:lnTo>
                  <a:pt x="397" y="184"/>
                </a:lnTo>
                <a:lnTo>
                  <a:pt x="397" y="193"/>
                </a:lnTo>
                <a:lnTo>
                  <a:pt x="372" y="196"/>
                </a:lnTo>
                <a:lnTo>
                  <a:pt x="363" y="193"/>
                </a:lnTo>
                <a:lnTo>
                  <a:pt x="355" y="196"/>
                </a:lnTo>
                <a:lnTo>
                  <a:pt x="348" y="201"/>
                </a:lnTo>
                <a:lnTo>
                  <a:pt x="345" y="199"/>
                </a:lnTo>
                <a:lnTo>
                  <a:pt x="339" y="193"/>
                </a:lnTo>
                <a:lnTo>
                  <a:pt x="332" y="199"/>
                </a:lnTo>
                <a:lnTo>
                  <a:pt x="327" y="196"/>
                </a:lnTo>
                <a:lnTo>
                  <a:pt x="324" y="196"/>
                </a:lnTo>
                <a:lnTo>
                  <a:pt x="313" y="190"/>
                </a:lnTo>
                <a:lnTo>
                  <a:pt x="305" y="195"/>
                </a:lnTo>
                <a:lnTo>
                  <a:pt x="299" y="196"/>
                </a:lnTo>
                <a:lnTo>
                  <a:pt x="295" y="193"/>
                </a:lnTo>
                <a:lnTo>
                  <a:pt x="292" y="190"/>
                </a:lnTo>
                <a:lnTo>
                  <a:pt x="275" y="193"/>
                </a:lnTo>
                <a:lnTo>
                  <a:pt x="261" y="190"/>
                </a:lnTo>
                <a:lnTo>
                  <a:pt x="283" y="182"/>
                </a:lnTo>
                <a:lnTo>
                  <a:pt x="287" y="179"/>
                </a:lnTo>
                <a:lnTo>
                  <a:pt x="295" y="177"/>
                </a:lnTo>
                <a:lnTo>
                  <a:pt x="301" y="177"/>
                </a:lnTo>
                <a:lnTo>
                  <a:pt x="308" y="177"/>
                </a:lnTo>
                <a:lnTo>
                  <a:pt x="311" y="177"/>
                </a:lnTo>
                <a:lnTo>
                  <a:pt x="317" y="173"/>
                </a:lnTo>
                <a:lnTo>
                  <a:pt x="327" y="173"/>
                </a:lnTo>
                <a:lnTo>
                  <a:pt x="333" y="176"/>
                </a:lnTo>
                <a:lnTo>
                  <a:pt x="341" y="173"/>
                </a:lnTo>
                <a:lnTo>
                  <a:pt x="345" y="171"/>
                </a:lnTo>
                <a:lnTo>
                  <a:pt x="353" y="173"/>
                </a:lnTo>
                <a:lnTo>
                  <a:pt x="360" y="177"/>
                </a:lnTo>
                <a:lnTo>
                  <a:pt x="373" y="177"/>
                </a:lnTo>
                <a:lnTo>
                  <a:pt x="379" y="179"/>
                </a:lnTo>
                <a:lnTo>
                  <a:pt x="381" y="187"/>
                </a:lnTo>
                <a:lnTo>
                  <a:pt x="397" y="193"/>
                </a:lnTo>
                <a:lnTo>
                  <a:pt x="397" y="184"/>
                </a:lnTo>
                <a:lnTo>
                  <a:pt x="385" y="179"/>
                </a:lnTo>
                <a:lnTo>
                  <a:pt x="381" y="173"/>
                </a:lnTo>
                <a:lnTo>
                  <a:pt x="379" y="171"/>
                </a:lnTo>
                <a:lnTo>
                  <a:pt x="379" y="168"/>
                </a:lnTo>
                <a:lnTo>
                  <a:pt x="376" y="167"/>
                </a:lnTo>
                <a:lnTo>
                  <a:pt x="363" y="168"/>
                </a:lnTo>
                <a:lnTo>
                  <a:pt x="353" y="165"/>
                </a:lnTo>
                <a:lnTo>
                  <a:pt x="344" y="165"/>
                </a:lnTo>
                <a:lnTo>
                  <a:pt x="333" y="167"/>
                </a:lnTo>
                <a:lnTo>
                  <a:pt x="323" y="167"/>
                </a:lnTo>
                <a:lnTo>
                  <a:pt x="313" y="168"/>
                </a:lnTo>
                <a:lnTo>
                  <a:pt x="308" y="171"/>
                </a:lnTo>
                <a:lnTo>
                  <a:pt x="264" y="171"/>
                </a:lnTo>
                <a:lnTo>
                  <a:pt x="255" y="187"/>
                </a:lnTo>
                <a:lnTo>
                  <a:pt x="261" y="179"/>
                </a:lnTo>
                <a:lnTo>
                  <a:pt x="261" y="195"/>
                </a:lnTo>
                <a:lnTo>
                  <a:pt x="271" y="195"/>
                </a:lnTo>
                <a:lnTo>
                  <a:pt x="275" y="199"/>
                </a:lnTo>
                <a:lnTo>
                  <a:pt x="284" y="199"/>
                </a:lnTo>
                <a:lnTo>
                  <a:pt x="292" y="199"/>
                </a:lnTo>
                <a:lnTo>
                  <a:pt x="299" y="201"/>
                </a:lnTo>
                <a:lnTo>
                  <a:pt x="305" y="201"/>
                </a:lnTo>
                <a:lnTo>
                  <a:pt x="311" y="199"/>
                </a:lnTo>
                <a:lnTo>
                  <a:pt x="313" y="196"/>
                </a:lnTo>
                <a:lnTo>
                  <a:pt x="317" y="201"/>
                </a:lnTo>
                <a:lnTo>
                  <a:pt x="323" y="204"/>
                </a:lnTo>
                <a:lnTo>
                  <a:pt x="327" y="204"/>
                </a:lnTo>
                <a:lnTo>
                  <a:pt x="327" y="216"/>
                </a:lnTo>
                <a:lnTo>
                  <a:pt x="313" y="216"/>
                </a:lnTo>
                <a:lnTo>
                  <a:pt x="305" y="224"/>
                </a:lnTo>
                <a:lnTo>
                  <a:pt x="311" y="231"/>
                </a:lnTo>
                <a:lnTo>
                  <a:pt x="311" y="233"/>
                </a:lnTo>
                <a:lnTo>
                  <a:pt x="311" y="238"/>
                </a:lnTo>
                <a:lnTo>
                  <a:pt x="315" y="242"/>
                </a:lnTo>
                <a:lnTo>
                  <a:pt x="327" y="244"/>
                </a:lnTo>
                <a:lnTo>
                  <a:pt x="327" y="255"/>
                </a:lnTo>
                <a:lnTo>
                  <a:pt x="327" y="266"/>
                </a:lnTo>
                <a:lnTo>
                  <a:pt x="327" y="342"/>
                </a:lnTo>
                <a:lnTo>
                  <a:pt x="324" y="347"/>
                </a:lnTo>
                <a:lnTo>
                  <a:pt x="323" y="349"/>
                </a:lnTo>
                <a:lnTo>
                  <a:pt x="247" y="350"/>
                </a:lnTo>
                <a:lnTo>
                  <a:pt x="243" y="347"/>
                </a:lnTo>
                <a:lnTo>
                  <a:pt x="240" y="342"/>
                </a:lnTo>
                <a:lnTo>
                  <a:pt x="240" y="312"/>
                </a:lnTo>
                <a:lnTo>
                  <a:pt x="240" y="311"/>
                </a:lnTo>
                <a:lnTo>
                  <a:pt x="243" y="309"/>
                </a:lnTo>
                <a:lnTo>
                  <a:pt x="261" y="300"/>
                </a:lnTo>
                <a:lnTo>
                  <a:pt x="264" y="300"/>
                </a:lnTo>
                <a:lnTo>
                  <a:pt x="284" y="289"/>
                </a:lnTo>
                <a:lnTo>
                  <a:pt x="299" y="281"/>
                </a:lnTo>
                <a:lnTo>
                  <a:pt x="305" y="278"/>
                </a:lnTo>
                <a:lnTo>
                  <a:pt x="327" y="266"/>
                </a:lnTo>
                <a:lnTo>
                  <a:pt x="327" y="255"/>
                </a:lnTo>
                <a:lnTo>
                  <a:pt x="311" y="264"/>
                </a:lnTo>
                <a:lnTo>
                  <a:pt x="296" y="272"/>
                </a:lnTo>
                <a:lnTo>
                  <a:pt x="280" y="281"/>
                </a:lnTo>
                <a:lnTo>
                  <a:pt x="271" y="270"/>
                </a:lnTo>
                <a:lnTo>
                  <a:pt x="271" y="286"/>
                </a:lnTo>
                <a:lnTo>
                  <a:pt x="252" y="295"/>
                </a:lnTo>
                <a:lnTo>
                  <a:pt x="240" y="300"/>
                </a:lnTo>
                <a:lnTo>
                  <a:pt x="240" y="253"/>
                </a:lnTo>
                <a:lnTo>
                  <a:pt x="249" y="264"/>
                </a:lnTo>
                <a:lnTo>
                  <a:pt x="261" y="272"/>
                </a:lnTo>
                <a:lnTo>
                  <a:pt x="271" y="286"/>
                </a:lnTo>
                <a:lnTo>
                  <a:pt x="271" y="270"/>
                </a:lnTo>
                <a:lnTo>
                  <a:pt x="268" y="267"/>
                </a:lnTo>
                <a:lnTo>
                  <a:pt x="256" y="255"/>
                </a:lnTo>
                <a:lnTo>
                  <a:pt x="255" y="253"/>
                </a:lnTo>
                <a:lnTo>
                  <a:pt x="244" y="242"/>
                </a:lnTo>
                <a:lnTo>
                  <a:pt x="243" y="240"/>
                </a:lnTo>
                <a:lnTo>
                  <a:pt x="240" y="238"/>
                </a:lnTo>
                <a:lnTo>
                  <a:pt x="240" y="231"/>
                </a:lnTo>
                <a:lnTo>
                  <a:pt x="240" y="229"/>
                </a:lnTo>
                <a:lnTo>
                  <a:pt x="243" y="224"/>
                </a:lnTo>
                <a:lnTo>
                  <a:pt x="264" y="229"/>
                </a:lnTo>
                <a:lnTo>
                  <a:pt x="261" y="224"/>
                </a:lnTo>
                <a:lnTo>
                  <a:pt x="259" y="221"/>
                </a:lnTo>
                <a:lnTo>
                  <a:pt x="256" y="216"/>
                </a:lnTo>
                <a:lnTo>
                  <a:pt x="256" y="212"/>
                </a:lnTo>
                <a:lnTo>
                  <a:pt x="256" y="210"/>
                </a:lnTo>
                <a:lnTo>
                  <a:pt x="268" y="204"/>
                </a:lnTo>
                <a:lnTo>
                  <a:pt x="261" y="196"/>
                </a:lnTo>
                <a:lnTo>
                  <a:pt x="261" y="195"/>
                </a:lnTo>
                <a:lnTo>
                  <a:pt x="259" y="195"/>
                </a:lnTo>
                <a:lnTo>
                  <a:pt x="256" y="199"/>
                </a:lnTo>
                <a:lnTo>
                  <a:pt x="244" y="212"/>
                </a:lnTo>
                <a:lnTo>
                  <a:pt x="249" y="216"/>
                </a:lnTo>
                <a:lnTo>
                  <a:pt x="247" y="221"/>
                </a:lnTo>
                <a:lnTo>
                  <a:pt x="243" y="221"/>
                </a:lnTo>
                <a:lnTo>
                  <a:pt x="237" y="221"/>
                </a:lnTo>
                <a:lnTo>
                  <a:pt x="237" y="350"/>
                </a:lnTo>
                <a:lnTo>
                  <a:pt x="216" y="350"/>
                </a:lnTo>
                <a:lnTo>
                  <a:pt x="216" y="349"/>
                </a:lnTo>
                <a:lnTo>
                  <a:pt x="219" y="347"/>
                </a:lnTo>
                <a:lnTo>
                  <a:pt x="219" y="321"/>
                </a:lnTo>
                <a:lnTo>
                  <a:pt x="219" y="317"/>
                </a:lnTo>
                <a:lnTo>
                  <a:pt x="224" y="317"/>
                </a:lnTo>
                <a:lnTo>
                  <a:pt x="228" y="315"/>
                </a:lnTo>
                <a:lnTo>
                  <a:pt x="233" y="312"/>
                </a:lnTo>
                <a:lnTo>
                  <a:pt x="233" y="347"/>
                </a:lnTo>
                <a:lnTo>
                  <a:pt x="235" y="349"/>
                </a:lnTo>
                <a:lnTo>
                  <a:pt x="237" y="350"/>
                </a:lnTo>
                <a:lnTo>
                  <a:pt x="237" y="221"/>
                </a:lnTo>
                <a:lnTo>
                  <a:pt x="233" y="224"/>
                </a:lnTo>
                <a:lnTo>
                  <a:pt x="233" y="304"/>
                </a:lnTo>
                <a:lnTo>
                  <a:pt x="228" y="306"/>
                </a:lnTo>
                <a:lnTo>
                  <a:pt x="224" y="309"/>
                </a:lnTo>
                <a:lnTo>
                  <a:pt x="219" y="309"/>
                </a:lnTo>
                <a:lnTo>
                  <a:pt x="219" y="231"/>
                </a:lnTo>
                <a:lnTo>
                  <a:pt x="224" y="235"/>
                </a:lnTo>
                <a:lnTo>
                  <a:pt x="228" y="240"/>
                </a:lnTo>
                <a:lnTo>
                  <a:pt x="231" y="244"/>
                </a:lnTo>
                <a:lnTo>
                  <a:pt x="233" y="244"/>
                </a:lnTo>
                <a:lnTo>
                  <a:pt x="233" y="304"/>
                </a:lnTo>
                <a:lnTo>
                  <a:pt x="233" y="224"/>
                </a:lnTo>
                <a:lnTo>
                  <a:pt x="231" y="224"/>
                </a:lnTo>
                <a:lnTo>
                  <a:pt x="231" y="229"/>
                </a:lnTo>
                <a:lnTo>
                  <a:pt x="228" y="227"/>
                </a:lnTo>
                <a:lnTo>
                  <a:pt x="221" y="221"/>
                </a:lnTo>
                <a:lnTo>
                  <a:pt x="215" y="216"/>
                </a:lnTo>
                <a:lnTo>
                  <a:pt x="212" y="216"/>
                </a:lnTo>
                <a:lnTo>
                  <a:pt x="212" y="229"/>
                </a:lnTo>
                <a:lnTo>
                  <a:pt x="212" y="311"/>
                </a:lnTo>
                <a:lnTo>
                  <a:pt x="207" y="312"/>
                </a:lnTo>
                <a:lnTo>
                  <a:pt x="203" y="315"/>
                </a:lnTo>
                <a:lnTo>
                  <a:pt x="195" y="317"/>
                </a:lnTo>
                <a:lnTo>
                  <a:pt x="172" y="323"/>
                </a:lnTo>
                <a:lnTo>
                  <a:pt x="172" y="336"/>
                </a:lnTo>
                <a:lnTo>
                  <a:pt x="195" y="326"/>
                </a:lnTo>
                <a:lnTo>
                  <a:pt x="203" y="323"/>
                </a:lnTo>
                <a:lnTo>
                  <a:pt x="207" y="321"/>
                </a:lnTo>
                <a:lnTo>
                  <a:pt x="212" y="321"/>
                </a:lnTo>
                <a:lnTo>
                  <a:pt x="212" y="342"/>
                </a:lnTo>
                <a:lnTo>
                  <a:pt x="209" y="349"/>
                </a:lnTo>
                <a:lnTo>
                  <a:pt x="207" y="350"/>
                </a:lnTo>
                <a:lnTo>
                  <a:pt x="117" y="353"/>
                </a:lnTo>
                <a:lnTo>
                  <a:pt x="111" y="347"/>
                </a:lnTo>
                <a:lnTo>
                  <a:pt x="111" y="353"/>
                </a:lnTo>
                <a:lnTo>
                  <a:pt x="83" y="353"/>
                </a:lnTo>
                <a:lnTo>
                  <a:pt x="87" y="349"/>
                </a:lnTo>
                <a:lnTo>
                  <a:pt x="89" y="342"/>
                </a:lnTo>
                <a:lnTo>
                  <a:pt x="92" y="281"/>
                </a:lnTo>
                <a:lnTo>
                  <a:pt x="92" y="276"/>
                </a:lnTo>
                <a:lnTo>
                  <a:pt x="95" y="276"/>
                </a:lnTo>
                <a:lnTo>
                  <a:pt x="96" y="275"/>
                </a:lnTo>
                <a:lnTo>
                  <a:pt x="96" y="342"/>
                </a:lnTo>
                <a:lnTo>
                  <a:pt x="104" y="349"/>
                </a:lnTo>
                <a:lnTo>
                  <a:pt x="111" y="353"/>
                </a:lnTo>
                <a:lnTo>
                  <a:pt x="111" y="347"/>
                </a:lnTo>
                <a:lnTo>
                  <a:pt x="104" y="340"/>
                </a:lnTo>
                <a:lnTo>
                  <a:pt x="104" y="275"/>
                </a:lnTo>
                <a:lnTo>
                  <a:pt x="104" y="272"/>
                </a:lnTo>
                <a:lnTo>
                  <a:pt x="117" y="264"/>
                </a:lnTo>
                <a:lnTo>
                  <a:pt x="127" y="259"/>
                </a:lnTo>
                <a:lnTo>
                  <a:pt x="145" y="250"/>
                </a:lnTo>
                <a:lnTo>
                  <a:pt x="167" y="240"/>
                </a:lnTo>
                <a:lnTo>
                  <a:pt x="185" y="231"/>
                </a:lnTo>
                <a:lnTo>
                  <a:pt x="197" y="227"/>
                </a:lnTo>
                <a:lnTo>
                  <a:pt x="209" y="229"/>
                </a:lnTo>
                <a:lnTo>
                  <a:pt x="212" y="229"/>
                </a:lnTo>
                <a:lnTo>
                  <a:pt x="212" y="216"/>
                </a:lnTo>
                <a:lnTo>
                  <a:pt x="209" y="213"/>
                </a:lnTo>
                <a:lnTo>
                  <a:pt x="197" y="216"/>
                </a:lnTo>
                <a:lnTo>
                  <a:pt x="197" y="213"/>
                </a:lnTo>
                <a:lnTo>
                  <a:pt x="197" y="212"/>
                </a:lnTo>
                <a:lnTo>
                  <a:pt x="185" y="204"/>
                </a:lnTo>
                <a:lnTo>
                  <a:pt x="200" y="201"/>
                </a:lnTo>
                <a:lnTo>
                  <a:pt x="197" y="196"/>
                </a:lnTo>
                <a:lnTo>
                  <a:pt x="197" y="184"/>
                </a:lnTo>
                <a:lnTo>
                  <a:pt x="200" y="187"/>
                </a:lnTo>
                <a:lnTo>
                  <a:pt x="200" y="184"/>
                </a:lnTo>
                <a:lnTo>
                  <a:pt x="188" y="173"/>
                </a:lnTo>
                <a:lnTo>
                  <a:pt x="195" y="196"/>
                </a:lnTo>
                <a:lnTo>
                  <a:pt x="181" y="196"/>
                </a:lnTo>
                <a:lnTo>
                  <a:pt x="184" y="204"/>
                </a:lnTo>
                <a:lnTo>
                  <a:pt x="188" y="212"/>
                </a:lnTo>
                <a:lnTo>
                  <a:pt x="188" y="216"/>
                </a:lnTo>
                <a:lnTo>
                  <a:pt x="188" y="218"/>
                </a:lnTo>
                <a:lnTo>
                  <a:pt x="104" y="259"/>
                </a:lnTo>
                <a:lnTo>
                  <a:pt x="104" y="250"/>
                </a:lnTo>
                <a:lnTo>
                  <a:pt x="113" y="249"/>
                </a:lnTo>
                <a:lnTo>
                  <a:pt x="115" y="244"/>
                </a:lnTo>
                <a:lnTo>
                  <a:pt x="115" y="240"/>
                </a:lnTo>
                <a:lnTo>
                  <a:pt x="115" y="238"/>
                </a:lnTo>
                <a:lnTo>
                  <a:pt x="120" y="224"/>
                </a:lnTo>
                <a:lnTo>
                  <a:pt x="120" y="222"/>
                </a:lnTo>
                <a:lnTo>
                  <a:pt x="120" y="221"/>
                </a:lnTo>
                <a:lnTo>
                  <a:pt x="117" y="216"/>
                </a:lnTo>
                <a:lnTo>
                  <a:pt x="115" y="216"/>
                </a:lnTo>
                <a:lnTo>
                  <a:pt x="115" y="222"/>
                </a:lnTo>
                <a:lnTo>
                  <a:pt x="108" y="233"/>
                </a:lnTo>
                <a:lnTo>
                  <a:pt x="113" y="244"/>
                </a:lnTo>
                <a:lnTo>
                  <a:pt x="96" y="244"/>
                </a:lnTo>
                <a:lnTo>
                  <a:pt x="96" y="261"/>
                </a:lnTo>
                <a:lnTo>
                  <a:pt x="95" y="261"/>
                </a:lnTo>
                <a:lnTo>
                  <a:pt x="92" y="264"/>
                </a:lnTo>
                <a:lnTo>
                  <a:pt x="92" y="244"/>
                </a:lnTo>
                <a:lnTo>
                  <a:pt x="85" y="242"/>
                </a:lnTo>
                <a:lnTo>
                  <a:pt x="80" y="238"/>
                </a:lnTo>
                <a:lnTo>
                  <a:pt x="80" y="235"/>
                </a:lnTo>
                <a:lnTo>
                  <a:pt x="80" y="233"/>
                </a:lnTo>
                <a:lnTo>
                  <a:pt x="80" y="231"/>
                </a:lnTo>
                <a:lnTo>
                  <a:pt x="73" y="229"/>
                </a:lnTo>
                <a:lnTo>
                  <a:pt x="73" y="221"/>
                </a:lnTo>
                <a:lnTo>
                  <a:pt x="83" y="222"/>
                </a:lnTo>
                <a:lnTo>
                  <a:pt x="83" y="221"/>
                </a:lnTo>
                <a:lnTo>
                  <a:pt x="89" y="222"/>
                </a:lnTo>
                <a:lnTo>
                  <a:pt x="89" y="221"/>
                </a:lnTo>
                <a:lnTo>
                  <a:pt x="89" y="216"/>
                </a:lnTo>
                <a:lnTo>
                  <a:pt x="89" y="212"/>
                </a:lnTo>
                <a:lnTo>
                  <a:pt x="96" y="212"/>
                </a:lnTo>
                <a:lnTo>
                  <a:pt x="96" y="222"/>
                </a:lnTo>
                <a:lnTo>
                  <a:pt x="108" y="221"/>
                </a:lnTo>
                <a:lnTo>
                  <a:pt x="115" y="222"/>
                </a:lnTo>
                <a:lnTo>
                  <a:pt x="115" y="216"/>
                </a:lnTo>
                <a:lnTo>
                  <a:pt x="104" y="216"/>
                </a:lnTo>
                <a:lnTo>
                  <a:pt x="104" y="212"/>
                </a:lnTo>
                <a:lnTo>
                  <a:pt x="104" y="205"/>
                </a:lnTo>
                <a:lnTo>
                  <a:pt x="108" y="207"/>
                </a:lnTo>
                <a:lnTo>
                  <a:pt x="113" y="205"/>
                </a:lnTo>
                <a:lnTo>
                  <a:pt x="115" y="204"/>
                </a:lnTo>
                <a:lnTo>
                  <a:pt x="120" y="201"/>
                </a:lnTo>
                <a:lnTo>
                  <a:pt x="135" y="205"/>
                </a:lnTo>
                <a:lnTo>
                  <a:pt x="141" y="204"/>
                </a:lnTo>
                <a:lnTo>
                  <a:pt x="144" y="201"/>
                </a:lnTo>
                <a:lnTo>
                  <a:pt x="145" y="199"/>
                </a:lnTo>
                <a:lnTo>
                  <a:pt x="176" y="201"/>
                </a:lnTo>
                <a:lnTo>
                  <a:pt x="176" y="199"/>
                </a:lnTo>
                <a:lnTo>
                  <a:pt x="176" y="196"/>
                </a:lnTo>
                <a:lnTo>
                  <a:pt x="176" y="195"/>
                </a:lnTo>
                <a:lnTo>
                  <a:pt x="179" y="182"/>
                </a:lnTo>
                <a:lnTo>
                  <a:pt x="179" y="177"/>
                </a:lnTo>
                <a:lnTo>
                  <a:pt x="181" y="176"/>
                </a:lnTo>
                <a:lnTo>
                  <a:pt x="151" y="177"/>
                </a:lnTo>
                <a:lnTo>
                  <a:pt x="145" y="171"/>
                </a:lnTo>
                <a:lnTo>
                  <a:pt x="144" y="167"/>
                </a:lnTo>
                <a:lnTo>
                  <a:pt x="129" y="165"/>
                </a:lnTo>
                <a:lnTo>
                  <a:pt x="117" y="168"/>
                </a:lnTo>
                <a:lnTo>
                  <a:pt x="113" y="167"/>
                </a:lnTo>
                <a:lnTo>
                  <a:pt x="105" y="162"/>
                </a:lnTo>
                <a:lnTo>
                  <a:pt x="96" y="162"/>
                </a:lnTo>
                <a:lnTo>
                  <a:pt x="85" y="167"/>
                </a:lnTo>
                <a:lnTo>
                  <a:pt x="71" y="162"/>
                </a:lnTo>
                <a:lnTo>
                  <a:pt x="56" y="165"/>
                </a:lnTo>
                <a:lnTo>
                  <a:pt x="47" y="171"/>
                </a:lnTo>
                <a:lnTo>
                  <a:pt x="24" y="171"/>
                </a:lnTo>
                <a:lnTo>
                  <a:pt x="15" y="173"/>
                </a:lnTo>
                <a:lnTo>
                  <a:pt x="49" y="177"/>
                </a:lnTo>
                <a:lnTo>
                  <a:pt x="64" y="168"/>
                </a:lnTo>
                <a:lnTo>
                  <a:pt x="73" y="168"/>
                </a:lnTo>
                <a:lnTo>
                  <a:pt x="83" y="176"/>
                </a:lnTo>
                <a:lnTo>
                  <a:pt x="95" y="168"/>
                </a:lnTo>
                <a:lnTo>
                  <a:pt x="96" y="168"/>
                </a:lnTo>
                <a:lnTo>
                  <a:pt x="108" y="168"/>
                </a:lnTo>
                <a:lnTo>
                  <a:pt x="117" y="176"/>
                </a:lnTo>
                <a:lnTo>
                  <a:pt x="132" y="171"/>
                </a:lnTo>
                <a:lnTo>
                  <a:pt x="141" y="176"/>
                </a:lnTo>
                <a:lnTo>
                  <a:pt x="148" y="184"/>
                </a:lnTo>
                <a:lnTo>
                  <a:pt x="172" y="182"/>
                </a:lnTo>
                <a:lnTo>
                  <a:pt x="164" y="195"/>
                </a:lnTo>
                <a:lnTo>
                  <a:pt x="145" y="193"/>
                </a:lnTo>
                <a:lnTo>
                  <a:pt x="141" y="196"/>
                </a:lnTo>
                <a:lnTo>
                  <a:pt x="132" y="196"/>
                </a:lnTo>
                <a:lnTo>
                  <a:pt x="124" y="196"/>
                </a:lnTo>
                <a:lnTo>
                  <a:pt x="123" y="190"/>
                </a:lnTo>
                <a:lnTo>
                  <a:pt x="127" y="190"/>
                </a:lnTo>
                <a:lnTo>
                  <a:pt x="135" y="193"/>
                </a:lnTo>
                <a:lnTo>
                  <a:pt x="135" y="190"/>
                </a:lnTo>
                <a:lnTo>
                  <a:pt x="136" y="188"/>
                </a:lnTo>
                <a:lnTo>
                  <a:pt x="136" y="184"/>
                </a:lnTo>
                <a:lnTo>
                  <a:pt x="129" y="182"/>
                </a:lnTo>
                <a:lnTo>
                  <a:pt x="108" y="188"/>
                </a:lnTo>
                <a:lnTo>
                  <a:pt x="105" y="188"/>
                </a:lnTo>
                <a:lnTo>
                  <a:pt x="105" y="187"/>
                </a:lnTo>
                <a:lnTo>
                  <a:pt x="108" y="173"/>
                </a:lnTo>
                <a:lnTo>
                  <a:pt x="99" y="182"/>
                </a:lnTo>
                <a:lnTo>
                  <a:pt x="99" y="184"/>
                </a:lnTo>
                <a:lnTo>
                  <a:pt x="85" y="184"/>
                </a:lnTo>
                <a:lnTo>
                  <a:pt x="85" y="188"/>
                </a:lnTo>
                <a:lnTo>
                  <a:pt x="89" y="188"/>
                </a:lnTo>
                <a:lnTo>
                  <a:pt x="99" y="188"/>
                </a:lnTo>
                <a:lnTo>
                  <a:pt x="104" y="188"/>
                </a:lnTo>
                <a:lnTo>
                  <a:pt x="104" y="193"/>
                </a:lnTo>
                <a:lnTo>
                  <a:pt x="115" y="193"/>
                </a:lnTo>
                <a:lnTo>
                  <a:pt x="115" y="195"/>
                </a:lnTo>
                <a:lnTo>
                  <a:pt x="115" y="196"/>
                </a:lnTo>
                <a:lnTo>
                  <a:pt x="111" y="199"/>
                </a:lnTo>
                <a:lnTo>
                  <a:pt x="108" y="199"/>
                </a:lnTo>
                <a:lnTo>
                  <a:pt x="101" y="201"/>
                </a:lnTo>
                <a:lnTo>
                  <a:pt x="80" y="199"/>
                </a:lnTo>
                <a:lnTo>
                  <a:pt x="75" y="196"/>
                </a:lnTo>
                <a:lnTo>
                  <a:pt x="68" y="196"/>
                </a:lnTo>
                <a:lnTo>
                  <a:pt x="64" y="187"/>
                </a:lnTo>
                <a:lnTo>
                  <a:pt x="56" y="184"/>
                </a:lnTo>
                <a:lnTo>
                  <a:pt x="64" y="193"/>
                </a:lnTo>
                <a:lnTo>
                  <a:pt x="65" y="196"/>
                </a:lnTo>
                <a:lnTo>
                  <a:pt x="52" y="188"/>
                </a:lnTo>
                <a:lnTo>
                  <a:pt x="55" y="188"/>
                </a:lnTo>
                <a:lnTo>
                  <a:pt x="56" y="187"/>
                </a:lnTo>
                <a:lnTo>
                  <a:pt x="55" y="182"/>
                </a:lnTo>
                <a:lnTo>
                  <a:pt x="52" y="182"/>
                </a:lnTo>
                <a:lnTo>
                  <a:pt x="45" y="187"/>
                </a:lnTo>
                <a:lnTo>
                  <a:pt x="40" y="187"/>
                </a:lnTo>
                <a:lnTo>
                  <a:pt x="43" y="190"/>
                </a:lnTo>
                <a:lnTo>
                  <a:pt x="47" y="190"/>
                </a:lnTo>
                <a:lnTo>
                  <a:pt x="52" y="188"/>
                </a:lnTo>
                <a:lnTo>
                  <a:pt x="49" y="201"/>
                </a:lnTo>
                <a:lnTo>
                  <a:pt x="45" y="196"/>
                </a:lnTo>
                <a:lnTo>
                  <a:pt x="33" y="190"/>
                </a:lnTo>
                <a:lnTo>
                  <a:pt x="12" y="196"/>
                </a:lnTo>
                <a:lnTo>
                  <a:pt x="15" y="196"/>
                </a:lnTo>
                <a:lnTo>
                  <a:pt x="28" y="196"/>
                </a:lnTo>
                <a:lnTo>
                  <a:pt x="37" y="201"/>
                </a:lnTo>
                <a:lnTo>
                  <a:pt x="47" y="204"/>
                </a:lnTo>
                <a:lnTo>
                  <a:pt x="52" y="201"/>
                </a:lnTo>
                <a:lnTo>
                  <a:pt x="55" y="199"/>
                </a:lnTo>
                <a:lnTo>
                  <a:pt x="61" y="201"/>
                </a:lnTo>
                <a:lnTo>
                  <a:pt x="71" y="205"/>
                </a:lnTo>
                <a:lnTo>
                  <a:pt x="77" y="204"/>
                </a:lnTo>
                <a:lnTo>
                  <a:pt x="80" y="204"/>
                </a:lnTo>
                <a:lnTo>
                  <a:pt x="83" y="204"/>
                </a:lnTo>
                <a:lnTo>
                  <a:pt x="83" y="216"/>
                </a:lnTo>
                <a:lnTo>
                  <a:pt x="73" y="213"/>
                </a:lnTo>
                <a:lnTo>
                  <a:pt x="65" y="216"/>
                </a:lnTo>
                <a:lnTo>
                  <a:pt x="65" y="222"/>
                </a:lnTo>
                <a:lnTo>
                  <a:pt x="68" y="224"/>
                </a:lnTo>
                <a:lnTo>
                  <a:pt x="68" y="233"/>
                </a:lnTo>
                <a:lnTo>
                  <a:pt x="75" y="244"/>
                </a:lnTo>
                <a:lnTo>
                  <a:pt x="85" y="250"/>
                </a:lnTo>
                <a:lnTo>
                  <a:pt x="85" y="266"/>
                </a:lnTo>
                <a:lnTo>
                  <a:pt x="0" y="306"/>
                </a:lnTo>
                <a:lnTo>
                  <a:pt x="0" y="317"/>
                </a:lnTo>
                <a:lnTo>
                  <a:pt x="64" y="289"/>
                </a:lnTo>
                <a:lnTo>
                  <a:pt x="85" y="281"/>
                </a:lnTo>
                <a:lnTo>
                  <a:pt x="85" y="336"/>
                </a:lnTo>
                <a:lnTo>
                  <a:pt x="85" y="342"/>
                </a:lnTo>
                <a:lnTo>
                  <a:pt x="80" y="349"/>
                </a:lnTo>
                <a:lnTo>
                  <a:pt x="75" y="353"/>
                </a:lnTo>
                <a:lnTo>
                  <a:pt x="0" y="355"/>
                </a:lnTo>
                <a:lnTo>
                  <a:pt x="0" y="361"/>
                </a:lnTo>
                <a:lnTo>
                  <a:pt x="416" y="355"/>
                </a:lnTo>
                <a:moveTo>
                  <a:pt x="877" y="266"/>
                </a:moveTo>
                <a:lnTo>
                  <a:pt x="868" y="250"/>
                </a:lnTo>
                <a:lnTo>
                  <a:pt x="868" y="222"/>
                </a:lnTo>
                <a:lnTo>
                  <a:pt x="862" y="204"/>
                </a:lnTo>
                <a:lnTo>
                  <a:pt x="861" y="196"/>
                </a:lnTo>
                <a:lnTo>
                  <a:pt x="844" y="177"/>
                </a:lnTo>
                <a:lnTo>
                  <a:pt x="834" y="165"/>
                </a:lnTo>
                <a:lnTo>
                  <a:pt x="825" y="157"/>
                </a:lnTo>
                <a:lnTo>
                  <a:pt x="825" y="150"/>
                </a:lnTo>
                <a:lnTo>
                  <a:pt x="822" y="149"/>
                </a:lnTo>
                <a:lnTo>
                  <a:pt x="821" y="144"/>
                </a:lnTo>
                <a:lnTo>
                  <a:pt x="821" y="121"/>
                </a:lnTo>
                <a:lnTo>
                  <a:pt x="828" y="107"/>
                </a:lnTo>
                <a:lnTo>
                  <a:pt x="832" y="95"/>
                </a:lnTo>
                <a:lnTo>
                  <a:pt x="830" y="79"/>
                </a:lnTo>
                <a:lnTo>
                  <a:pt x="852" y="73"/>
                </a:lnTo>
                <a:lnTo>
                  <a:pt x="862" y="67"/>
                </a:lnTo>
                <a:lnTo>
                  <a:pt x="870" y="60"/>
                </a:lnTo>
                <a:lnTo>
                  <a:pt x="862" y="56"/>
                </a:lnTo>
                <a:lnTo>
                  <a:pt x="853" y="51"/>
                </a:lnTo>
                <a:lnTo>
                  <a:pt x="844" y="51"/>
                </a:lnTo>
                <a:lnTo>
                  <a:pt x="834" y="47"/>
                </a:lnTo>
                <a:lnTo>
                  <a:pt x="834" y="34"/>
                </a:lnTo>
                <a:lnTo>
                  <a:pt x="837" y="17"/>
                </a:lnTo>
                <a:lnTo>
                  <a:pt x="782" y="0"/>
                </a:lnTo>
                <a:lnTo>
                  <a:pt x="764" y="0"/>
                </a:lnTo>
                <a:lnTo>
                  <a:pt x="757" y="19"/>
                </a:lnTo>
                <a:lnTo>
                  <a:pt x="714" y="19"/>
                </a:lnTo>
                <a:lnTo>
                  <a:pt x="689" y="31"/>
                </a:lnTo>
                <a:lnTo>
                  <a:pt x="720" y="40"/>
                </a:lnTo>
                <a:lnTo>
                  <a:pt x="732" y="42"/>
                </a:lnTo>
                <a:lnTo>
                  <a:pt x="738" y="47"/>
                </a:lnTo>
                <a:lnTo>
                  <a:pt x="736" y="53"/>
                </a:lnTo>
                <a:lnTo>
                  <a:pt x="710" y="51"/>
                </a:lnTo>
                <a:lnTo>
                  <a:pt x="689" y="60"/>
                </a:lnTo>
                <a:lnTo>
                  <a:pt x="680" y="77"/>
                </a:lnTo>
                <a:lnTo>
                  <a:pt x="689" y="95"/>
                </a:lnTo>
                <a:lnTo>
                  <a:pt x="689" y="116"/>
                </a:lnTo>
                <a:lnTo>
                  <a:pt x="677" y="122"/>
                </a:lnTo>
                <a:lnTo>
                  <a:pt x="677" y="140"/>
                </a:lnTo>
                <a:lnTo>
                  <a:pt x="686" y="140"/>
                </a:lnTo>
                <a:lnTo>
                  <a:pt x="693" y="152"/>
                </a:lnTo>
                <a:lnTo>
                  <a:pt x="682" y="165"/>
                </a:lnTo>
                <a:lnTo>
                  <a:pt x="720" y="173"/>
                </a:lnTo>
                <a:lnTo>
                  <a:pt x="729" y="177"/>
                </a:lnTo>
                <a:lnTo>
                  <a:pt x="738" y="193"/>
                </a:lnTo>
                <a:lnTo>
                  <a:pt x="736" y="196"/>
                </a:lnTo>
                <a:lnTo>
                  <a:pt x="736" y="204"/>
                </a:lnTo>
                <a:lnTo>
                  <a:pt x="736" y="210"/>
                </a:lnTo>
                <a:lnTo>
                  <a:pt x="722" y="233"/>
                </a:lnTo>
                <a:lnTo>
                  <a:pt x="702" y="238"/>
                </a:lnTo>
                <a:lnTo>
                  <a:pt x="701" y="257"/>
                </a:lnTo>
                <a:lnTo>
                  <a:pt x="702" y="270"/>
                </a:lnTo>
                <a:lnTo>
                  <a:pt x="708" y="276"/>
                </a:lnTo>
                <a:lnTo>
                  <a:pt x="717" y="289"/>
                </a:lnTo>
                <a:lnTo>
                  <a:pt x="713" y="289"/>
                </a:lnTo>
                <a:lnTo>
                  <a:pt x="708" y="289"/>
                </a:lnTo>
                <a:lnTo>
                  <a:pt x="705" y="289"/>
                </a:lnTo>
                <a:lnTo>
                  <a:pt x="692" y="275"/>
                </a:lnTo>
                <a:lnTo>
                  <a:pt x="686" y="276"/>
                </a:lnTo>
                <a:lnTo>
                  <a:pt x="673" y="294"/>
                </a:lnTo>
                <a:lnTo>
                  <a:pt x="640" y="303"/>
                </a:lnTo>
                <a:lnTo>
                  <a:pt x="612" y="312"/>
                </a:lnTo>
                <a:lnTo>
                  <a:pt x="585" y="326"/>
                </a:lnTo>
                <a:lnTo>
                  <a:pt x="564" y="344"/>
                </a:lnTo>
                <a:lnTo>
                  <a:pt x="562" y="349"/>
                </a:lnTo>
                <a:lnTo>
                  <a:pt x="593" y="377"/>
                </a:lnTo>
                <a:lnTo>
                  <a:pt x="597" y="377"/>
                </a:lnTo>
                <a:lnTo>
                  <a:pt x="602" y="370"/>
                </a:lnTo>
                <a:lnTo>
                  <a:pt x="622" y="358"/>
                </a:lnTo>
                <a:lnTo>
                  <a:pt x="642" y="347"/>
                </a:lnTo>
                <a:lnTo>
                  <a:pt x="662" y="333"/>
                </a:lnTo>
                <a:lnTo>
                  <a:pt x="684" y="323"/>
                </a:lnTo>
                <a:lnTo>
                  <a:pt x="689" y="332"/>
                </a:lnTo>
                <a:lnTo>
                  <a:pt x="689" y="333"/>
                </a:lnTo>
                <a:lnTo>
                  <a:pt x="677" y="349"/>
                </a:lnTo>
                <a:lnTo>
                  <a:pt x="684" y="364"/>
                </a:lnTo>
                <a:lnTo>
                  <a:pt x="701" y="377"/>
                </a:lnTo>
                <a:lnTo>
                  <a:pt x="702" y="406"/>
                </a:lnTo>
                <a:lnTo>
                  <a:pt x="708" y="415"/>
                </a:lnTo>
                <a:lnTo>
                  <a:pt x="710" y="415"/>
                </a:lnTo>
                <a:lnTo>
                  <a:pt x="714" y="415"/>
                </a:lnTo>
                <a:lnTo>
                  <a:pt x="710" y="403"/>
                </a:lnTo>
                <a:lnTo>
                  <a:pt x="708" y="389"/>
                </a:lnTo>
                <a:lnTo>
                  <a:pt x="710" y="378"/>
                </a:lnTo>
                <a:lnTo>
                  <a:pt x="714" y="378"/>
                </a:lnTo>
                <a:lnTo>
                  <a:pt x="722" y="387"/>
                </a:lnTo>
                <a:lnTo>
                  <a:pt x="722" y="400"/>
                </a:lnTo>
                <a:lnTo>
                  <a:pt x="726" y="411"/>
                </a:lnTo>
                <a:lnTo>
                  <a:pt x="729" y="411"/>
                </a:lnTo>
                <a:lnTo>
                  <a:pt x="732" y="411"/>
                </a:lnTo>
                <a:lnTo>
                  <a:pt x="733" y="411"/>
                </a:lnTo>
                <a:lnTo>
                  <a:pt x="733" y="395"/>
                </a:lnTo>
                <a:lnTo>
                  <a:pt x="742" y="392"/>
                </a:lnTo>
                <a:lnTo>
                  <a:pt x="748" y="387"/>
                </a:lnTo>
                <a:lnTo>
                  <a:pt x="760" y="406"/>
                </a:lnTo>
                <a:lnTo>
                  <a:pt x="773" y="389"/>
                </a:lnTo>
                <a:lnTo>
                  <a:pt x="785" y="406"/>
                </a:lnTo>
                <a:lnTo>
                  <a:pt x="800" y="387"/>
                </a:lnTo>
                <a:lnTo>
                  <a:pt x="818" y="411"/>
                </a:lnTo>
                <a:lnTo>
                  <a:pt x="818" y="398"/>
                </a:lnTo>
                <a:lnTo>
                  <a:pt x="844" y="386"/>
                </a:lnTo>
                <a:lnTo>
                  <a:pt x="852" y="387"/>
                </a:lnTo>
                <a:lnTo>
                  <a:pt x="858" y="400"/>
                </a:lnTo>
                <a:lnTo>
                  <a:pt x="861" y="378"/>
                </a:lnTo>
                <a:lnTo>
                  <a:pt x="856" y="370"/>
                </a:lnTo>
                <a:lnTo>
                  <a:pt x="853" y="359"/>
                </a:lnTo>
                <a:lnTo>
                  <a:pt x="865" y="333"/>
                </a:lnTo>
                <a:lnTo>
                  <a:pt x="862" y="312"/>
                </a:lnTo>
                <a:lnTo>
                  <a:pt x="862" y="292"/>
                </a:lnTo>
                <a:lnTo>
                  <a:pt x="874" y="278"/>
                </a:lnTo>
                <a:lnTo>
                  <a:pt x="877" y="266"/>
                </a:lnTo>
                <a:close/>
              </a:path>
            </a:pathLst>
          </a:custGeom>
          <a:solidFill>
            <a:srgbClr val="211d1e"/>
          </a:solidFill>
          <a:ln w="0">
            <a:noFill/>
          </a:ln>
        </xdr:spPr>
      </xdr:sp>
      <xdr:sp>
        <xdr:nvSpPr>
          <xdr:cNvPr id="19" name=""/>
          <xdr:cNvSpPr/>
        </xdr:nvSpPr>
        <xdr:spPr>
          <a:xfrm>
            <a:off x="2931840" y="379440"/>
            <a:ext cx="101880" cy="69120"/>
          </a:xfrm>
          <a:custGeom>
            <a:avLst/>
            <a:gdLst/>
            <a:ahLst/>
            <a:rect l="0" t="0" r="r" b="b"/>
            <a:pathLst>
              <a:path w="283" h="192">
                <a:moveTo>
                  <a:pt x="44" y="60"/>
                </a:moveTo>
                <a:lnTo>
                  <a:pt x="38" y="59"/>
                </a:lnTo>
                <a:lnTo>
                  <a:pt x="24" y="60"/>
                </a:lnTo>
                <a:lnTo>
                  <a:pt x="24" y="50"/>
                </a:lnTo>
                <a:lnTo>
                  <a:pt x="16" y="50"/>
                </a:lnTo>
                <a:lnTo>
                  <a:pt x="16" y="60"/>
                </a:lnTo>
                <a:lnTo>
                  <a:pt x="10" y="59"/>
                </a:lnTo>
                <a:lnTo>
                  <a:pt x="10" y="60"/>
                </a:lnTo>
                <a:lnTo>
                  <a:pt x="0" y="59"/>
                </a:lnTo>
                <a:lnTo>
                  <a:pt x="0" y="67"/>
                </a:lnTo>
                <a:lnTo>
                  <a:pt x="7" y="67"/>
                </a:lnTo>
                <a:lnTo>
                  <a:pt x="7" y="74"/>
                </a:lnTo>
                <a:lnTo>
                  <a:pt x="7" y="76"/>
                </a:lnTo>
                <a:lnTo>
                  <a:pt x="19" y="82"/>
                </a:lnTo>
                <a:lnTo>
                  <a:pt x="19" y="172"/>
                </a:lnTo>
                <a:lnTo>
                  <a:pt x="16" y="179"/>
                </a:lnTo>
                <a:lnTo>
                  <a:pt x="12" y="187"/>
                </a:lnTo>
                <a:lnTo>
                  <a:pt x="10" y="192"/>
                </a:lnTo>
                <a:lnTo>
                  <a:pt x="42" y="190"/>
                </a:lnTo>
                <a:lnTo>
                  <a:pt x="35" y="186"/>
                </a:lnTo>
                <a:lnTo>
                  <a:pt x="24" y="179"/>
                </a:lnTo>
                <a:lnTo>
                  <a:pt x="24" y="172"/>
                </a:lnTo>
                <a:lnTo>
                  <a:pt x="24" y="82"/>
                </a:lnTo>
                <a:lnTo>
                  <a:pt x="42" y="82"/>
                </a:lnTo>
                <a:lnTo>
                  <a:pt x="38" y="71"/>
                </a:lnTo>
                <a:lnTo>
                  <a:pt x="44" y="60"/>
                </a:lnTo>
                <a:moveTo>
                  <a:pt x="188" y="31"/>
                </a:moveTo>
                <a:lnTo>
                  <a:pt x="162" y="31"/>
                </a:lnTo>
                <a:lnTo>
                  <a:pt x="162" y="3"/>
                </a:lnTo>
                <a:lnTo>
                  <a:pt x="158" y="0"/>
                </a:lnTo>
                <a:lnTo>
                  <a:pt x="152" y="0"/>
                </a:lnTo>
                <a:lnTo>
                  <a:pt x="148" y="3"/>
                </a:lnTo>
                <a:lnTo>
                  <a:pt x="148" y="28"/>
                </a:lnTo>
                <a:lnTo>
                  <a:pt x="143" y="31"/>
                </a:lnTo>
                <a:lnTo>
                  <a:pt x="127" y="22"/>
                </a:lnTo>
                <a:lnTo>
                  <a:pt x="127" y="34"/>
                </a:lnTo>
                <a:lnTo>
                  <a:pt x="128" y="39"/>
                </a:lnTo>
                <a:lnTo>
                  <a:pt x="115" y="39"/>
                </a:lnTo>
                <a:lnTo>
                  <a:pt x="127" y="50"/>
                </a:lnTo>
                <a:lnTo>
                  <a:pt x="119" y="59"/>
                </a:lnTo>
                <a:lnTo>
                  <a:pt x="138" y="56"/>
                </a:lnTo>
                <a:lnTo>
                  <a:pt x="140" y="59"/>
                </a:lnTo>
                <a:lnTo>
                  <a:pt x="155" y="59"/>
                </a:lnTo>
                <a:lnTo>
                  <a:pt x="148" y="65"/>
                </a:lnTo>
                <a:lnTo>
                  <a:pt x="148" y="183"/>
                </a:lnTo>
                <a:lnTo>
                  <a:pt x="143" y="190"/>
                </a:lnTo>
                <a:lnTo>
                  <a:pt x="168" y="190"/>
                </a:lnTo>
                <a:lnTo>
                  <a:pt x="167" y="187"/>
                </a:lnTo>
                <a:lnTo>
                  <a:pt x="162" y="183"/>
                </a:lnTo>
                <a:lnTo>
                  <a:pt x="162" y="69"/>
                </a:lnTo>
                <a:lnTo>
                  <a:pt x="158" y="65"/>
                </a:lnTo>
                <a:lnTo>
                  <a:pt x="167" y="59"/>
                </a:lnTo>
                <a:lnTo>
                  <a:pt x="171" y="59"/>
                </a:lnTo>
                <a:lnTo>
                  <a:pt x="176" y="59"/>
                </a:lnTo>
                <a:lnTo>
                  <a:pt x="179" y="54"/>
                </a:lnTo>
                <a:lnTo>
                  <a:pt x="174" y="50"/>
                </a:lnTo>
                <a:lnTo>
                  <a:pt x="186" y="37"/>
                </a:lnTo>
                <a:lnTo>
                  <a:pt x="188" y="31"/>
                </a:lnTo>
                <a:moveTo>
                  <a:pt x="283" y="71"/>
                </a:moveTo>
                <a:lnTo>
                  <a:pt x="279" y="65"/>
                </a:lnTo>
                <a:lnTo>
                  <a:pt x="280" y="60"/>
                </a:lnTo>
                <a:lnTo>
                  <a:pt x="276" y="59"/>
                </a:lnTo>
                <a:lnTo>
                  <a:pt x="271" y="59"/>
                </a:lnTo>
                <a:lnTo>
                  <a:pt x="271" y="43"/>
                </a:lnTo>
                <a:lnTo>
                  <a:pt x="264" y="43"/>
                </a:lnTo>
                <a:lnTo>
                  <a:pt x="264" y="59"/>
                </a:lnTo>
                <a:lnTo>
                  <a:pt x="251" y="59"/>
                </a:lnTo>
                <a:lnTo>
                  <a:pt x="248" y="63"/>
                </a:lnTo>
                <a:lnTo>
                  <a:pt x="251" y="67"/>
                </a:lnTo>
                <a:lnTo>
                  <a:pt x="248" y="74"/>
                </a:lnTo>
                <a:lnTo>
                  <a:pt x="255" y="78"/>
                </a:lnTo>
                <a:lnTo>
                  <a:pt x="262" y="78"/>
                </a:lnTo>
                <a:lnTo>
                  <a:pt x="262" y="175"/>
                </a:lnTo>
                <a:lnTo>
                  <a:pt x="262" y="179"/>
                </a:lnTo>
                <a:lnTo>
                  <a:pt x="260" y="183"/>
                </a:lnTo>
                <a:lnTo>
                  <a:pt x="258" y="187"/>
                </a:lnTo>
                <a:lnTo>
                  <a:pt x="279" y="187"/>
                </a:lnTo>
                <a:lnTo>
                  <a:pt x="276" y="186"/>
                </a:lnTo>
                <a:lnTo>
                  <a:pt x="271" y="179"/>
                </a:lnTo>
                <a:lnTo>
                  <a:pt x="271" y="78"/>
                </a:lnTo>
                <a:lnTo>
                  <a:pt x="280" y="76"/>
                </a:lnTo>
                <a:lnTo>
                  <a:pt x="283" y="71"/>
                </a:lnTo>
                <a:close/>
              </a:path>
            </a:pathLst>
          </a:custGeom>
          <a:solidFill>
            <a:srgbClr val="ffd47e"/>
          </a:solidFill>
          <a:ln w="0">
            <a:noFill/>
          </a:ln>
        </xdr:spPr>
      </xdr:sp>
      <xdr:sp>
        <xdr:nvSpPr>
          <xdr:cNvPr id="20" name=""/>
          <xdr:cNvSpPr/>
        </xdr:nvSpPr>
        <xdr:spPr>
          <a:xfrm>
            <a:off x="3112560" y="323640"/>
            <a:ext cx="105480" cy="138960"/>
          </a:xfrm>
          <a:custGeom>
            <a:avLst/>
            <a:gdLst/>
            <a:ahLst/>
            <a:rect l="0" t="0" r="r" b="b"/>
            <a:pathLst>
              <a:path w="293" h="386">
                <a:moveTo>
                  <a:pt x="144" y="298"/>
                </a:moveTo>
                <a:lnTo>
                  <a:pt x="121" y="293"/>
                </a:lnTo>
                <a:lnTo>
                  <a:pt x="105" y="296"/>
                </a:lnTo>
                <a:lnTo>
                  <a:pt x="74" y="302"/>
                </a:lnTo>
                <a:lnTo>
                  <a:pt x="49" y="310"/>
                </a:lnTo>
                <a:lnTo>
                  <a:pt x="24" y="324"/>
                </a:lnTo>
                <a:lnTo>
                  <a:pt x="2" y="338"/>
                </a:lnTo>
                <a:lnTo>
                  <a:pt x="0" y="341"/>
                </a:lnTo>
                <a:lnTo>
                  <a:pt x="0" y="346"/>
                </a:lnTo>
                <a:lnTo>
                  <a:pt x="2" y="347"/>
                </a:lnTo>
                <a:lnTo>
                  <a:pt x="6" y="352"/>
                </a:lnTo>
                <a:lnTo>
                  <a:pt x="14" y="358"/>
                </a:lnTo>
                <a:lnTo>
                  <a:pt x="16" y="360"/>
                </a:lnTo>
                <a:lnTo>
                  <a:pt x="24" y="358"/>
                </a:lnTo>
                <a:lnTo>
                  <a:pt x="49" y="343"/>
                </a:lnTo>
                <a:lnTo>
                  <a:pt x="77" y="329"/>
                </a:lnTo>
                <a:lnTo>
                  <a:pt x="102" y="315"/>
                </a:lnTo>
                <a:lnTo>
                  <a:pt x="144" y="298"/>
                </a:lnTo>
                <a:moveTo>
                  <a:pt x="152" y="300"/>
                </a:moveTo>
                <a:lnTo>
                  <a:pt x="146" y="304"/>
                </a:lnTo>
                <a:lnTo>
                  <a:pt x="142" y="307"/>
                </a:lnTo>
                <a:lnTo>
                  <a:pt x="140" y="309"/>
                </a:lnTo>
                <a:lnTo>
                  <a:pt x="140" y="313"/>
                </a:lnTo>
                <a:lnTo>
                  <a:pt x="140" y="315"/>
                </a:lnTo>
                <a:lnTo>
                  <a:pt x="140" y="318"/>
                </a:lnTo>
                <a:lnTo>
                  <a:pt x="144" y="321"/>
                </a:lnTo>
                <a:lnTo>
                  <a:pt x="146" y="324"/>
                </a:lnTo>
                <a:lnTo>
                  <a:pt x="152" y="320"/>
                </a:lnTo>
                <a:lnTo>
                  <a:pt x="152" y="313"/>
                </a:lnTo>
                <a:lnTo>
                  <a:pt x="152" y="307"/>
                </a:lnTo>
                <a:lnTo>
                  <a:pt x="152" y="300"/>
                </a:lnTo>
                <a:moveTo>
                  <a:pt x="153" y="232"/>
                </a:moveTo>
                <a:lnTo>
                  <a:pt x="146" y="232"/>
                </a:lnTo>
                <a:lnTo>
                  <a:pt x="134" y="241"/>
                </a:lnTo>
                <a:lnTo>
                  <a:pt x="134" y="252"/>
                </a:lnTo>
                <a:lnTo>
                  <a:pt x="133" y="260"/>
                </a:lnTo>
                <a:lnTo>
                  <a:pt x="142" y="271"/>
                </a:lnTo>
                <a:lnTo>
                  <a:pt x="152" y="278"/>
                </a:lnTo>
                <a:lnTo>
                  <a:pt x="149" y="260"/>
                </a:lnTo>
                <a:lnTo>
                  <a:pt x="149" y="244"/>
                </a:lnTo>
                <a:lnTo>
                  <a:pt x="153" y="232"/>
                </a:lnTo>
                <a:moveTo>
                  <a:pt x="156" y="55"/>
                </a:moveTo>
                <a:lnTo>
                  <a:pt x="153" y="51"/>
                </a:lnTo>
                <a:lnTo>
                  <a:pt x="146" y="50"/>
                </a:lnTo>
                <a:lnTo>
                  <a:pt x="140" y="51"/>
                </a:lnTo>
                <a:lnTo>
                  <a:pt x="114" y="60"/>
                </a:lnTo>
                <a:lnTo>
                  <a:pt x="110" y="70"/>
                </a:lnTo>
                <a:lnTo>
                  <a:pt x="121" y="83"/>
                </a:lnTo>
                <a:lnTo>
                  <a:pt x="128" y="79"/>
                </a:lnTo>
                <a:lnTo>
                  <a:pt x="137" y="83"/>
                </a:lnTo>
                <a:lnTo>
                  <a:pt x="149" y="85"/>
                </a:lnTo>
                <a:lnTo>
                  <a:pt x="149" y="83"/>
                </a:lnTo>
                <a:lnTo>
                  <a:pt x="152" y="79"/>
                </a:lnTo>
                <a:lnTo>
                  <a:pt x="153" y="77"/>
                </a:lnTo>
                <a:lnTo>
                  <a:pt x="153" y="68"/>
                </a:lnTo>
                <a:lnTo>
                  <a:pt x="153" y="61"/>
                </a:lnTo>
                <a:lnTo>
                  <a:pt x="156" y="55"/>
                </a:lnTo>
                <a:moveTo>
                  <a:pt x="184" y="162"/>
                </a:moveTo>
                <a:lnTo>
                  <a:pt x="182" y="159"/>
                </a:lnTo>
                <a:lnTo>
                  <a:pt x="182" y="145"/>
                </a:lnTo>
                <a:lnTo>
                  <a:pt x="165" y="142"/>
                </a:lnTo>
                <a:lnTo>
                  <a:pt x="153" y="134"/>
                </a:lnTo>
                <a:lnTo>
                  <a:pt x="153" y="122"/>
                </a:lnTo>
                <a:lnTo>
                  <a:pt x="153" y="116"/>
                </a:lnTo>
                <a:lnTo>
                  <a:pt x="153" y="111"/>
                </a:lnTo>
                <a:lnTo>
                  <a:pt x="149" y="103"/>
                </a:lnTo>
                <a:lnTo>
                  <a:pt x="146" y="94"/>
                </a:lnTo>
                <a:lnTo>
                  <a:pt x="140" y="89"/>
                </a:lnTo>
                <a:lnTo>
                  <a:pt x="140" y="111"/>
                </a:lnTo>
                <a:lnTo>
                  <a:pt x="137" y="111"/>
                </a:lnTo>
                <a:lnTo>
                  <a:pt x="134" y="109"/>
                </a:lnTo>
                <a:lnTo>
                  <a:pt x="134" y="117"/>
                </a:lnTo>
                <a:lnTo>
                  <a:pt x="134" y="122"/>
                </a:lnTo>
                <a:lnTo>
                  <a:pt x="133" y="122"/>
                </a:lnTo>
                <a:lnTo>
                  <a:pt x="128" y="122"/>
                </a:lnTo>
                <a:lnTo>
                  <a:pt x="124" y="122"/>
                </a:lnTo>
                <a:lnTo>
                  <a:pt x="121" y="120"/>
                </a:lnTo>
                <a:lnTo>
                  <a:pt x="121" y="117"/>
                </a:lnTo>
                <a:lnTo>
                  <a:pt x="124" y="116"/>
                </a:lnTo>
                <a:lnTo>
                  <a:pt x="125" y="116"/>
                </a:lnTo>
                <a:lnTo>
                  <a:pt x="130" y="116"/>
                </a:lnTo>
                <a:lnTo>
                  <a:pt x="133" y="116"/>
                </a:lnTo>
                <a:lnTo>
                  <a:pt x="134" y="117"/>
                </a:lnTo>
                <a:lnTo>
                  <a:pt x="134" y="109"/>
                </a:lnTo>
                <a:lnTo>
                  <a:pt x="133" y="109"/>
                </a:lnTo>
                <a:lnTo>
                  <a:pt x="130" y="107"/>
                </a:lnTo>
                <a:lnTo>
                  <a:pt x="125" y="109"/>
                </a:lnTo>
                <a:lnTo>
                  <a:pt x="124" y="107"/>
                </a:lnTo>
                <a:lnTo>
                  <a:pt x="125" y="103"/>
                </a:lnTo>
                <a:lnTo>
                  <a:pt x="128" y="103"/>
                </a:lnTo>
                <a:lnTo>
                  <a:pt x="130" y="103"/>
                </a:lnTo>
                <a:lnTo>
                  <a:pt x="134" y="103"/>
                </a:lnTo>
                <a:lnTo>
                  <a:pt x="137" y="105"/>
                </a:lnTo>
                <a:lnTo>
                  <a:pt x="140" y="107"/>
                </a:lnTo>
                <a:lnTo>
                  <a:pt x="140" y="111"/>
                </a:lnTo>
                <a:lnTo>
                  <a:pt x="140" y="89"/>
                </a:lnTo>
                <a:lnTo>
                  <a:pt x="134" y="88"/>
                </a:lnTo>
                <a:lnTo>
                  <a:pt x="121" y="89"/>
                </a:lnTo>
                <a:lnTo>
                  <a:pt x="114" y="114"/>
                </a:lnTo>
                <a:lnTo>
                  <a:pt x="108" y="114"/>
                </a:lnTo>
                <a:lnTo>
                  <a:pt x="108" y="126"/>
                </a:lnTo>
                <a:lnTo>
                  <a:pt x="108" y="131"/>
                </a:lnTo>
                <a:lnTo>
                  <a:pt x="114" y="131"/>
                </a:lnTo>
                <a:lnTo>
                  <a:pt x="121" y="137"/>
                </a:lnTo>
                <a:lnTo>
                  <a:pt x="124" y="139"/>
                </a:lnTo>
                <a:lnTo>
                  <a:pt x="125" y="139"/>
                </a:lnTo>
                <a:lnTo>
                  <a:pt x="128" y="139"/>
                </a:lnTo>
                <a:lnTo>
                  <a:pt x="130" y="142"/>
                </a:lnTo>
                <a:lnTo>
                  <a:pt x="130" y="144"/>
                </a:lnTo>
                <a:lnTo>
                  <a:pt x="128" y="145"/>
                </a:lnTo>
                <a:lnTo>
                  <a:pt x="124" y="144"/>
                </a:lnTo>
                <a:lnTo>
                  <a:pt x="124" y="148"/>
                </a:lnTo>
                <a:lnTo>
                  <a:pt x="121" y="159"/>
                </a:lnTo>
                <a:lnTo>
                  <a:pt x="142" y="159"/>
                </a:lnTo>
                <a:lnTo>
                  <a:pt x="152" y="159"/>
                </a:lnTo>
                <a:lnTo>
                  <a:pt x="152" y="167"/>
                </a:lnTo>
                <a:lnTo>
                  <a:pt x="162" y="173"/>
                </a:lnTo>
                <a:lnTo>
                  <a:pt x="170" y="182"/>
                </a:lnTo>
                <a:lnTo>
                  <a:pt x="174" y="176"/>
                </a:lnTo>
                <a:lnTo>
                  <a:pt x="180" y="170"/>
                </a:lnTo>
                <a:lnTo>
                  <a:pt x="184" y="162"/>
                </a:lnTo>
                <a:moveTo>
                  <a:pt x="214" y="170"/>
                </a:moveTo>
                <a:lnTo>
                  <a:pt x="205" y="171"/>
                </a:lnTo>
                <a:lnTo>
                  <a:pt x="198" y="171"/>
                </a:lnTo>
                <a:lnTo>
                  <a:pt x="192" y="170"/>
                </a:lnTo>
                <a:lnTo>
                  <a:pt x="186" y="173"/>
                </a:lnTo>
                <a:lnTo>
                  <a:pt x="180" y="182"/>
                </a:lnTo>
                <a:lnTo>
                  <a:pt x="177" y="184"/>
                </a:lnTo>
                <a:lnTo>
                  <a:pt x="177" y="189"/>
                </a:lnTo>
                <a:lnTo>
                  <a:pt x="180" y="191"/>
                </a:lnTo>
                <a:lnTo>
                  <a:pt x="182" y="193"/>
                </a:lnTo>
                <a:lnTo>
                  <a:pt x="182" y="195"/>
                </a:lnTo>
                <a:lnTo>
                  <a:pt x="184" y="195"/>
                </a:lnTo>
                <a:lnTo>
                  <a:pt x="189" y="199"/>
                </a:lnTo>
                <a:lnTo>
                  <a:pt x="192" y="198"/>
                </a:lnTo>
                <a:lnTo>
                  <a:pt x="192" y="195"/>
                </a:lnTo>
                <a:lnTo>
                  <a:pt x="196" y="187"/>
                </a:lnTo>
                <a:lnTo>
                  <a:pt x="205" y="178"/>
                </a:lnTo>
                <a:lnTo>
                  <a:pt x="214" y="170"/>
                </a:lnTo>
                <a:moveTo>
                  <a:pt x="237" y="144"/>
                </a:moveTo>
                <a:lnTo>
                  <a:pt x="237" y="133"/>
                </a:lnTo>
                <a:lnTo>
                  <a:pt x="230" y="125"/>
                </a:lnTo>
                <a:lnTo>
                  <a:pt x="221" y="111"/>
                </a:lnTo>
                <a:lnTo>
                  <a:pt x="221" y="105"/>
                </a:lnTo>
                <a:lnTo>
                  <a:pt x="226" y="89"/>
                </a:lnTo>
                <a:lnTo>
                  <a:pt x="226" y="83"/>
                </a:lnTo>
                <a:lnTo>
                  <a:pt x="224" y="77"/>
                </a:lnTo>
                <a:lnTo>
                  <a:pt x="212" y="81"/>
                </a:lnTo>
                <a:lnTo>
                  <a:pt x="210" y="81"/>
                </a:lnTo>
                <a:lnTo>
                  <a:pt x="214" y="88"/>
                </a:lnTo>
                <a:lnTo>
                  <a:pt x="214" y="89"/>
                </a:lnTo>
                <a:lnTo>
                  <a:pt x="214" y="94"/>
                </a:lnTo>
                <a:lnTo>
                  <a:pt x="217" y="100"/>
                </a:lnTo>
                <a:lnTo>
                  <a:pt x="217" y="103"/>
                </a:lnTo>
                <a:lnTo>
                  <a:pt x="212" y="105"/>
                </a:lnTo>
                <a:lnTo>
                  <a:pt x="208" y="111"/>
                </a:lnTo>
                <a:lnTo>
                  <a:pt x="205" y="103"/>
                </a:lnTo>
                <a:lnTo>
                  <a:pt x="208" y="103"/>
                </a:lnTo>
                <a:lnTo>
                  <a:pt x="208" y="98"/>
                </a:lnTo>
                <a:lnTo>
                  <a:pt x="208" y="92"/>
                </a:lnTo>
                <a:lnTo>
                  <a:pt x="208" y="89"/>
                </a:lnTo>
                <a:lnTo>
                  <a:pt x="205" y="83"/>
                </a:lnTo>
                <a:lnTo>
                  <a:pt x="201" y="66"/>
                </a:lnTo>
                <a:lnTo>
                  <a:pt x="198" y="63"/>
                </a:lnTo>
                <a:lnTo>
                  <a:pt x="189" y="50"/>
                </a:lnTo>
                <a:lnTo>
                  <a:pt x="189" y="77"/>
                </a:lnTo>
                <a:lnTo>
                  <a:pt x="186" y="83"/>
                </a:lnTo>
                <a:lnTo>
                  <a:pt x="184" y="79"/>
                </a:lnTo>
                <a:lnTo>
                  <a:pt x="180" y="74"/>
                </a:lnTo>
                <a:lnTo>
                  <a:pt x="177" y="72"/>
                </a:lnTo>
                <a:lnTo>
                  <a:pt x="177" y="85"/>
                </a:lnTo>
                <a:lnTo>
                  <a:pt x="177" y="88"/>
                </a:lnTo>
                <a:lnTo>
                  <a:pt x="177" y="89"/>
                </a:lnTo>
                <a:lnTo>
                  <a:pt x="172" y="92"/>
                </a:lnTo>
                <a:lnTo>
                  <a:pt x="170" y="89"/>
                </a:lnTo>
                <a:lnTo>
                  <a:pt x="165" y="89"/>
                </a:lnTo>
                <a:lnTo>
                  <a:pt x="162" y="88"/>
                </a:lnTo>
                <a:lnTo>
                  <a:pt x="162" y="83"/>
                </a:lnTo>
                <a:lnTo>
                  <a:pt x="168" y="83"/>
                </a:lnTo>
                <a:lnTo>
                  <a:pt x="170" y="83"/>
                </a:lnTo>
                <a:lnTo>
                  <a:pt x="174" y="83"/>
                </a:lnTo>
                <a:lnTo>
                  <a:pt x="177" y="85"/>
                </a:lnTo>
                <a:lnTo>
                  <a:pt x="177" y="72"/>
                </a:lnTo>
                <a:lnTo>
                  <a:pt x="177" y="70"/>
                </a:lnTo>
                <a:lnTo>
                  <a:pt x="174" y="70"/>
                </a:lnTo>
                <a:lnTo>
                  <a:pt x="168" y="70"/>
                </a:lnTo>
                <a:lnTo>
                  <a:pt x="165" y="68"/>
                </a:lnTo>
                <a:lnTo>
                  <a:pt x="168" y="63"/>
                </a:lnTo>
                <a:lnTo>
                  <a:pt x="170" y="63"/>
                </a:lnTo>
                <a:lnTo>
                  <a:pt x="177" y="66"/>
                </a:lnTo>
                <a:lnTo>
                  <a:pt x="184" y="70"/>
                </a:lnTo>
                <a:lnTo>
                  <a:pt x="186" y="74"/>
                </a:lnTo>
                <a:lnTo>
                  <a:pt x="189" y="77"/>
                </a:lnTo>
                <a:lnTo>
                  <a:pt x="189" y="50"/>
                </a:lnTo>
                <a:lnTo>
                  <a:pt x="177" y="48"/>
                </a:lnTo>
                <a:lnTo>
                  <a:pt x="170" y="48"/>
                </a:lnTo>
                <a:lnTo>
                  <a:pt x="165" y="48"/>
                </a:lnTo>
                <a:lnTo>
                  <a:pt x="161" y="57"/>
                </a:lnTo>
                <a:lnTo>
                  <a:pt x="158" y="63"/>
                </a:lnTo>
                <a:lnTo>
                  <a:pt x="158" y="74"/>
                </a:lnTo>
                <a:lnTo>
                  <a:pt x="158" y="79"/>
                </a:lnTo>
                <a:lnTo>
                  <a:pt x="156" y="83"/>
                </a:lnTo>
                <a:lnTo>
                  <a:pt x="153" y="88"/>
                </a:lnTo>
                <a:lnTo>
                  <a:pt x="152" y="89"/>
                </a:lnTo>
                <a:lnTo>
                  <a:pt x="149" y="94"/>
                </a:lnTo>
                <a:lnTo>
                  <a:pt x="149" y="96"/>
                </a:lnTo>
                <a:lnTo>
                  <a:pt x="152" y="98"/>
                </a:lnTo>
                <a:lnTo>
                  <a:pt x="153" y="100"/>
                </a:lnTo>
                <a:lnTo>
                  <a:pt x="156" y="103"/>
                </a:lnTo>
                <a:lnTo>
                  <a:pt x="158" y="105"/>
                </a:lnTo>
                <a:lnTo>
                  <a:pt x="161" y="107"/>
                </a:lnTo>
                <a:lnTo>
                  <a:pt x="161" y="109"/>
                </a:lnTo>
                <a:lnTo>
                  <a:pt x="165" y="111"/>
                </a:lnTo>
                <a:lnTo>
                  <a:pt x="170" y="111"/>
                </a:lnTo>
                <a:lnTo>
                  <a:pt x="172" y="111"/>
                </a:lnTo>
                <a:lnTo>
                  <a:pt x="174" y="114"/>
                </a:lnTo>
                <a:lnTo>
                  <a:pt x="172" y="114"/>
                </a:lnTo>
                <a:lnTo>
                  <a:pt x="172" y="116"/>
                </a:lnTo>
                <a:lnTo>
                  <a:pt x="170" y="116"/>
                </a:lnTo>
                <a:lnTo>
                  <a:pt x="165" y="117"/>
                </a:lnTo>
                <a:lnTo>
                  <a:pt x="162" y="117"/>
                </a:lnTo>
                <a:lnTo>
                  <a:pt x="161" y="128"/>
                </a:lnTo>
                <a:lnTo>
                  <a:pt x="161" y="131"/>
                </a:lnTo>
                <a:lnTo>
                  <a:pt x="168" y="137"/>
                </a:lnTo>
                <a:lnTo>
                  <a:pt x="184" y="139"/>
                </a:lnTo>
                <a:lnTo>
                  <a:pt x="193" y="137"/>
                </a:lnTo>
                <a:lnTo>
                  <a:pt x="201" y="131"/>
                </a:lnTo>
                <a:lnTo>
                  <a:pt x="208" y="128"/>
                </a:lnTo>
                <a:lnTo>
                  <a:pt x="210" y="125"/>
                </a:lnTo>
                <a:lnTo>
                  <a:pt x="212" y="126"/>
                </a:lnTo>
                <a:lnTo>
                  <a:pt x="208" y="131"/>
                </a:lnTo>
                <a:lnTo>
                  <a:pt x="202" y="137"/>
                </a:lnTo>
                <a:lnTo>
                  <a:pt x="196" y="142"/>
                </a:lnTo>
                <a:lnTo>
                  <a:pt x="189" y="144"/>
                </a:lnTo>
                <a:lnTo>
                  <a:pt x="192" y="153"/>
                </a:lnTo>
                <a:lnTo>
                  <a:pt x="192" y="159"/>
                </a:lnTo>
                <a:lnTo>
                  <a:pt x="208" y="161"/>
                </a:lnTo>
                <a:lnTo>
                  <a:pt x="221" y="148"/>
                </a:lnTo>
                <a:lnTo>
                  <a:pt x="237" y="144"/>
                </a:lnTo>
                <a:moveTo>
                  <a:pt x="249" y="382"/>
                </a:moveTo>
                <a:lnTo>
                  <a:pt x="246" y="369"/>
                </a:lnTo>
                <a:lnTo>
                  <a:pt x="249" y="363"/>
                </a:lnTo>
                <a:lnTo>
                  <a:pt x="221" y="366"/>
                </a:lnTo>
                <a:lnTo>
                  <a:pt x="198" y="365"/>
                </a:lnTo>
                <a:lnTo>
                  <a:pt x="174" y="365"/>
                </a:lnTo>
                <a:lnTo>
                  <a:pt x="170" y="366"/>
                </a:lnTo>
                <a:lnTo>
                  <a:pt x="162" y="369"/>
                </a:lnTo>
                <a:lnTo>
                  <a:pt x="158" y="369"/>
                </a:lnTo>
                <a:lnTo>
                  <a:pt x="158" y="374"/>
                </a:lnTo>
                <a:lnTo>
                  <a:pt x="158" y="377"/>
                </a:lnTo>
                <a:lnTo>
                  <a:pt x="156" y="380"/>
                </a:lnTo>
                <a:lnTo>
                  <a:pt x="165" y="380"/>
                </a:lnTo>
                <a:lnTo>
                  <a:pt x="168" y="371"/>
                </a:lnTo>
                <a:lnTo>
                  <a:pt x="174" y="374"/>
                </a:lnTo>
                <a:lnTo>
                  <a:pt x="180" y="374"/>
                </a:lnTo>
                <a:lnTo>
                  <a:pt x="180" y="384"/>
                </a:lnTo>
                <a:lnTo>
                  <a:pt x="192" y="384"/>
                </a:lnTo>
                <a:lnTo>
                  <a:pt x="189" y="371"/>
                </a:lnTo>
                <a:lnTo>
                  <a:pt x="196" y="371"/>
                </a:lnTo>
                <a:lnTo>
                  <a:pt x="202" y="371"/>
                </a:lnTo>
                <a:lnTo>
                  <a:pt x="202" y="384"/>
                </a:lnTo>
                <a:lnTo>
                  <a:pt x="217" y="384"/>
                </a:lnTo>
                <a:lnTo>
                  <a:pt x="217" y="369"/>
                </a:lnTo>
                <a:lnTo>
                  <a:pt x="230" y="369"/>
                </a:lnTo>
                <a:lnTo>
                  <a:pt x="233" y="386"/>
                </a:lnTo>
                <a:lnTo>
                  <a:pt x="242" y="384"/>
                </a:lnTo>
                <a:lnTo>
                  <a:pt x="249" y="382"/>
                </a:lnTo>
                <a:moveTo>
                  <a:pt x="253" y="17"/>
                </a:moveTo>
                <a:lnTo>
                  <a:pt x="240" y="13"/>
                </a:lnTo>
                <a:lnTo>
                  <a:pt x="226" y="6"/>
                </a:lnTo>
                <a:lnTo>
                  <a:pt x="208" y="0"/>
                </a:lnTo>
                <a:lnTo>
                  <a:pt x="193" y="2"/>
                </a:lnTo>
                <a:lnTo>
                  <a:pt x="192" y="17"/>
                </a:lnTo>
                <a:lnTo>
                  <a:pt x="212" y="23"/>
                </a:lnTo>
                <a:lnTo>
                  <a:pt x="230" y="31"/>
                </a:lnTo>
                <a:lnTo>
                  <a:pt x="249" y="42"/>
                </a:lnTo>
                <a:lnTo>
                  <a:pt x="253" y="17"/>
                </a:lnTo>
                <a:moveTo>
                  <a:pt x="277" y="365"/>
                </a:moveTo>
                <a:lnTo>
                  <a:pt x="272" y="360"/>
                </a:lnTo>
                <a:lnTo>
                  <a:pt x="268" y="360"/>
                </a:lnTo>
                <a:lnTo>
                  <a:pt x="262" y="358"/>
                </a:lnTo>
                <a:lnTo>
                  <a:pt x="258" y="360"/>
                </a:lnTo>
                <a:lnTo>
                  <a:pt x="253" y="363"/>
                </a:lnTo>
                <a:lnTo>
                  <a:pt x="252" y="365"/>
                </a:lnTo>
                <a:lnTo>
                  <a:pt x="253" y="369"/>
                </a:lnTo>
                <a:lnTo>
                  <a:pt x="256" y="371"/>
                </a:lnTo>
                <a:lnTo>
                  <a:pt x="262" y="371"/>
                </a:lnTo>
                <a:lnTo>
                  <a:pt x="270" y="371"/>
                </a:lnTo>
                <a:lnTo>
                  <a:pt x="274" y="366"/>
                </a:lnTo>
                <a:lnTo>
                  <a:pt x="277" y="365"/>
                </a:lnTo>
                <a:moveTo>
                  <a:pt x="281" y="313"/>
                </a:moveTo>
                <a:lnTo>
                  <a:pt x="280" y="289"/>
                </a:lnTo>
                <a:lnTo>
                  <a:pt x="268" y="278"/>
                </a:lnTo>
                <a:lnTo>
                  <a:pt x="258" y="281"/>
                </a:lnTo>
                <a:lnTo>
                  <a:pt x="246" y="289"/>
                </a:lnTo>
                <a:lnTo>
                  <a:pt x="244" y="298"/>
                </a:lnTo>
                <a:lnTo>
                  <a:pt x="246" y="307"/>
                </a:lnTo>
                <a:lnTo>
                  <a:pt x="246" y="321"/>
                </a:lnTo>
                <a:lnTo>
                  <a:pt x="244" y="326"/>
                </a:lnTo>
                <a:lnTo>
                  <a:pt x="230" y="326"/>
                </a:lnTo>
                <a:lnTo>
                  <a:pt x="210" y="321"/>
                </a:lnTo>
                <a:lnTo>
                  <a:pt x="189" y="321"/>
                </a:lnTo>
                <a:lnTo>
                  <a:pt x="170" y="330"/>
                </a:lnTo>
                <a:lnTo>
                  <a:pt x="165" y="332"/>
                </a:lnTo>
                <a:lnTo>
                  <a:pt x="156" y="332"/>
                </a:lnTo>
                <a:lnTo>
                  <a:pt x="149" y="332"/>
                </a:lnTo>
                <a:lnTo>
                  <a:pt x="142" y="330"/>
                </a:lnTo>
                <a:lnTo>
                  <a:pt x="133" y="329"/>
                </a:lnTo>
                <a:lnTo>
                  <a:pt x="124" y="332"/>
                </a:lnTo>
                <a:lnTo>
                  <a:pt x="112" y="338"/>
                </a:lnTo>
                <a:lnTo>
                  <a:pt x="112" y="352"/>
                </a:lnTo>
                <a:lnTo>
                  <a:pt x="125" y="360"/>
                </a:lnTo>
                <a:lnTo>
                  <a:pt x="133" y="365"/>
                </a:lnTo>
                <a:lnTo>
                  <a:pt x="142" y="363"/>
                </a:lnTo>
                <a:lnTo>
                  <a:pt x="153" y="360"/>
                </a:lnTo>
                <a:lnTo>
                  <a:pt x="162" y="360"/>
                </a:lnTo>
                <a:lnTo>
                  <a:pt x="172" y="354"/>
                </a:lnTo>
                <a:lnTo>
                  <a:pt x="182" y="357"/>
                </a:lnTo>
                <a:lnTo>
                  <a:pt x="224" y="358"/>
                </a:lnTo>
                <a:lnTo>
                  <a:pt x="265" y="354"/>
                </a:lnTo>
                <a:lnTo>
                  <a:pt x="272" y="346"/>
                </a:lnTo>
                <a:lnTo>
                  <a:pt x="281" y="332"/>
                </a:lnTo>
                <a:lnTo>
                  <a:pt x="281" y="313"/>
                </a:lnTo>
                <a:moveTo>
                  <a:pt x="284" y="215"/>
                </a:moveTo>
                <a:lnTo>
                  <a:pt x="277" y="193"/>
                </a:lnTo>
                <a:lnTo>
                  <a:pt x="262" y="176"/>
                </a:lnTo>
                <a:lnTo>
                  <a:pt x="244" y="162"/>
                </a:lnTo>
                <a:lnTo>
                  <a:pt x="220" y="173"/>
                </a:lnTo>
                <a:lnTo>
                  <a:pt x="202" y="191"/>
                </a:lnTo>
                <a:lnTo>
                  <a:pt x="189" y="210"/>
                </a:lnTo>
                <a:lnTo>
                  <a:pt x="182" y="206"/>
                </a:lnTo>
                <a:lnTo>
                  <a:pt x="177" y="198"/>
                </a:lnTo>
                <a:lnTo>
                  <a:pt x="172" y="199"/>
                </a:lnTo>
                <a:lnTo>
                  <a:pt x="162" y="227"/>
                </a:lnTo>
                <a:lnTo>
                  <a:pt x="158" y="258"/>
                </a:lnTo>
                <a:lnTo>
                  <a:pt x="158" y="287"/>
                </a:lnTo>
                <a:lnTo>
                  <a:pt x="161" y="321"/>
                </a:lnTo>
                <a:lnTo>
                  <a:pt x="161" y="326"/>
                </a:lnTo>
                <a:lnTo>
                  <a:pt x="196" y="313"/>
                </a:lnTo>
                <a:lnTo>
                  <a:pt x="214" y="318"/>
                </a:lnTo>
                <a:lnTo>
                  <a:pt x="237" y="321"/>
                </a:lnTo>
                <a:lnTo>
                  <a:pt x="244" y="318"/>
                </a:lnTo>
                <a:lnTo>
                  <a:pt x="237" y="298"/>
                </a:lnTo>
                <a:lnTo>
                  <a:pt x="237" y="285"/>
                </a:lnTo>
                <a:lnTo>
                  <a:pt x="221" y="272"/>
                </a:lnTo>
                <a:lnTo>
                  <a:pt x="229" y="260"/>
                </a:lnTo>
                <a:lnTo>
                  <a:pt x="237" y="249"/>
                </a:lnTo>
                <a:lnTo>
                  <a:pt x="233" y="230"/>
                </a:lnTo>
                <a:lnTo>
                  <a:pt x="240" y="232"/>
                </a:lnTo>
                <a:lnTo>
                  <a:pt x="242" y="241"/>
                </a:lnTo>
                <a:lnTo>
                  <a:pt x="244" y="247"/>
                </a:lnTo>
                <a:lnTo>
                  <a:pt x="256" y="241"/>
                </a:lnTo>
                <a:lnTo>
                  <a:pt x="281" y="243"/>
                </a:lnTo>
                <a:lnTo>
                  <a:pt x="284" y="215"/>
                </a:lnTo>
                <a:moveTo>
                  <a:pt x="286" y="55"/>
                </a:moveTo>
                <a:lnTo>
                  <a:pt x="274" y="55"/>
                </a:lnTo>
                <a:lnTo>
                  <a:pt x="252" y="50"/>
                </a:lnTo>
                <a:lnTo>
                  <a:pt x="240" y="42"/>
                </a:lnTo>
                <a:lnTo>
                  <a:pt x="220" y="34"/>
                </a:lnTo>
                <a:lnTo>
                  <a:pt x="193" y="26"/>
                </a:lnTo>
                <a:lnTo>
                  <a:pt x="165" y="17"/>
                </a:lnTo>
                <a:lnTo>
                  <a:pt x="144" y="22"/>
                </a:lnTo>
                <a:lnTo>
                  <a:pt x="137" y="22"/>
                </a:lnTo>
                <a:lnTo>
                  <a:pt x="137" y="26"/>
                </a:lnTo>
                <a:lnTo>
                  <a:pt x="153" y="31"/>
                </a:lnTo>
                <a:lnTo>
                  <a:pt x="180" y="37"/>
                </a:lnTo>
                <a:lnTo>
                  <a:pt x="202" y="45"/>
                </a:lnTo>
                <a:lnTo>
                  <a:pt x="224" y="57"/>
                </a:lnTo>
                <a:lnTo>
                  <a:pt x="246" y="66"/>
                </a:lnTo>
                <a:lnTo>
                  <a:pt x="258" y="66"/>
                </a:lnTo>
                <a:lnTo>
                  <a:pt x="268" y="66"/>
                </a:lnTo>
                <a:lnTo>
                  <a:pt x="284" y="60"/>
                </a:lnTo>
                <a:lnTo>
                  <a:pt x="286" y="55"/>
                </a:lnTo>
                <a:moveTo>
                  <a:pt x="293" y="260"/>
                </a:moveTo>
                <a:lnTo>
                  <a:pt x="286" y="254"/>
                </a:lnTo>
                <a:lnTo>
                  <a:pt x="274" y="249"/>
                </a:lnTo>
                <a:lnTo>
                  <a:pt x="256" y="249"/>
                </a:lnTo>
                <a:lnTo>
                  <a:pt x="244" y="258"/>
                </a:lnTo>
                <a:lnTo>
                  <a:pt x="226" y="272"/>
                </a:lnTo>
                <a:lnTo>
                  <a:pt x="240" y="278"/>
                </a:lnTo>
                <a:lnTo>
                  <a:pt x="249" y="276"/>
                </a:lnTo>
                <a:lnTo>
                  <a:pt x="261" y="272"/>
                </a:lnTo>
                <a:lnTo>
                  <a:pt x="270" y="272"/>
                </a:lnTo>
                <a:lnTo>
                  <a:pt x="284" y="272"/>
                </a:lnTo>
                <a:lnTo>
                  <a:pt x="290" y="276"/>
                </a:lnTo>
                <a:lnTo>
                  <a:pt x="293" y="260"/>
                </a:lnTo>
                <a:close/>
              </a:path>
            </a:pathLst>
          </a:custGeom>
          <a:solidFill>
            <a:srgbClr val="f6b319"/>
          </a:solidFill>
          <a:ln w="0">
            <a:noFill/>
          </a:ln>
        </xdr:spPr>
      </xdr:sp>
      <xdr:sp>
        <xdr:nvSpPr>
          <xdr:cNvPr id="21" name=""/>
          <xdr:cNvSpPr/>
        </xdr:nvSpPr>
        <xdr:spPr>
          <a:xfrm>
            <a:off x="2908080" y="316080"/>
            <a:ext cx="332640" cy="388800"/>
          </a:xfrm>
          <a:custGeom>
            <a:avLst/>
            <a:gdLst/>
            <a:ahLst/>
            <a:rect l="0" t="0" r="r" b="b"/>
            <a:pathLst>
              <a:path w="924" h="1080">
                <a:moveTo>
                  <a:pt x="536" y="0"/>
                </a:moveTo>
                <a:lnTo>
                  <a:pt x="499" y="6"/>
                </a:lnTo>
                <a:lnTo>
                  <a:pt x="462" y="9"/>
                </a:lnTo>
                <a:lnTo>
                  <a:pt x="426" y="6"/>
                </a:lnTo>
                <a:lnTo>
                  <a:pt x="388" y="0"/>
                </a:lnTo>
                <a:lnTo>
                  <a:pt x="431" y="484"/>
                </a:lnTo>
                <a:lnTo>
                  <a:pt x="0" y="461"/>
                </a:lnTo>
                <a:lnTo>
                  <a:pt x="10" y="489"/>
                </a:lnTo>
                <a:lnTo>
                  <a:pt x="12" y="517"/>
                </a:lnTo>
                <a:lnTo>
                  <a:pt x="10" y="542"/>
                </a:lnTo>
                <a:lnTo>
                  <a:pt x="3" y="571"/>
                </a:lnTo>
                <a:lnTo>
                  <a:pt x="431" y="542"/>
                </a:lnTo>
                <a:lnTo>
                  <a:pt x="386" y="1080"/>
                </a:lnTo>
                <a:lnTo>
                  <a:pt x="423" y="1074"/>
                </a:lnTo>
                <a:lnTo>
                  <a:pt x="462" y="1069"/>
                </a:lnTo>
                <a:lnTo>
                  <a:pt x="499" y="1071"/>
                </a:lnTo>
                <a:lnTo>
                  <a:pt x="536" y="1078"/>
                </a:lnTo>
                <a:lnTo>
                  <a:pt x="492" y="542"/>
                </a:lnTo>
                <a:lnTo>
                  <a:pt x="924" y="571"/>
                </a:lnTo>
                <a:lnTo>
                  <a:pt x="917" y="542"/>
                </a:lnTo>
                <a:lnTo>
                  <a:pt x="915" y="517"/>
                </a:lnTo>
                <a:lnTo>
                  <a:pt x="917" y="489"/>
                </a:lnTo>
                <a:lnTo>
                  <a:pt x="924" y="461"/>
                </a:lnTo>
                <a:lnTo>
                  <a:pt x="492" y="484"/>
                </a:lnTo>
                <a:lnTo>
                  <a:pt x="536" y="0"/>
                </a:lnTo>
                <a:close/>
              </a:path>
            </a:pathLst>
          </a:custGeom>
          <a:solidFill>
            <a:srgbClr val="dbdada"/>
          </a:solidFill>
          <a:ln w="0">
            <a:noFill/>
          </a:ln>
        </xdr:spPr>
      </xdr:sp>
      <xdr:sp>
        <xdr:nvSpPr>
          <xdr:cNvPr id="22" name=""/>
          <xdr:cNvSpPr/>
        </xdr:nvSpPr>
        <xdr:spPr>
          <a:xfrm>
            <a:off x="2879280" y="177840"/>
            <a:ext cx="383400" cy="44280"/>
          </a:xfrm>
          <a:custGeom>
            <a:avLst/>
            <a:gdLst/>
            <a:ahLst/>
            <a:rect l="0" t="0" r="r" b="b"/>
            <a:pathLst>
              <a:path w="1065" h="123">
                <a:moveTo>
                  <a:pt x="537" y="0"/>
                </a:moveTo>
                <a:lnTo>
                  <a:pt x="371" y="8"/>
                </a:lnTo>
                <a:lnTo>
                  <a:pt x="219" y="30"/>
                </a:lnTo>
                <a:lnTo>
                  <a:pt x="95" y="62"/>
                </a:lnTo>
                <a:lnTo>
                  <a:pt x="0" y="97"/>
                </a:lnTo>
                <a:lnTo>
                  <a:pt x="9" y="123"/>
                </a:lnTo>
                <a:lnTo>
                  <a:pt x="89" y="90"/>
                </a:lnTo>
                <a:lnTo>
                  <a:pt x="209" y="61"/>
                </a:lnTo>
                <a:lnTo>
                  <a:pt x="364" y="36"/>
                </a:lnTo>
                <a:lnTo>
                  <a:pt x="537" y="28"/>
                </a:lnTo>
                <a:lnTo>
                  <a:pt x="707" y="36"/>
                </a:lnTo>
                <a:lnTo>
                  <a:pt x="856" y="58"/>
                </a:lnTo>
                <a:lnTo>
                  <a:pt x="973" y="86"/>
                </a:lnTo>
                <a:lnTo>
                  <a:pt x="1056" y="117"/>
                </a:lnTo>
                <a:lnTo>
                  <a:pt x="1065" y="90"/>
                </a:lnTo>
                <a:lnTo>
                  <a:pt x="972" y="58"/>
                </a:lnTo>
                <a:lnTo>
                  <a:pt x="846" y="28"/>
                </a:lnTo>
                <a:lnTo>
                  <a:pt x="700" y="8"/>
                </a:lnTo>
                <a:lnTo>
                  <a:pt x="537" y="0"/>
                </a:lnTo>
                <a:close/>
              </a:path>
            </a:pathLst>
          </a:custGeom>
          <a:solidFill>
            <a:srgbClr val="e8e5e4"/>
          </a:solidFill>
          <a:ln w="0">
            <a:noFill/>
          </a:ln>
        </xdr:spPr>
      </xdr:sp>
      <xdr:sp>
        <xdr:nvSpPr>
          <xdr:cNvPr id="23" name=""/>
          <xdr:cNvSpPr/>
        </xdr:nvSpPr>
        <xdr:spPr>
          <a:xfrm>
            <a:off x="2878920" y="178200"/>
            <a:ext cx="385560" cy="46440"/>
          </a:xfrm>
          <a:custGeom>
            <a:avLst/>
            <a:gdLst/>
            <a:ahLst/>
            <a:rect l="0" t="0" r="r" b="b"/>
            <a:pathLst>
              <a:path w="1071" h="129">
                <a:moveTo>
                  <a:pt x="542" y="0"/>
                </a:moveTo>
                <a:lnTo>
                  <a:pt x="369" y="8"/>
                </a:lnTo>
                <a:lnTo>
                  <a:pt x="218" y="34"/>
                </a:lnTo>
                <a:lnTo>
                  <a:pt x="94" y="63"/>
                </a:lnTo>
                <a:lnTo>
                  <a:pt x="2" y="100"/>
                </a:lnTo>
                <a:lnTo>
                  <a:pt x="0" y="100"/>
                </a:lnTo>
                <a:lnTo>
                  <a:pt x="14" y="129"/>
                </a:lnTo>
                <a:lnTo>
                  <a:pt x="15" y="129"/>
                </a:lnTo>
                <a:lnTo>
                  <a:pt x="27" y="123"/>
                </a:lnTo>
                <a:lnTo>
                  <a:pt x="15" y="123"/>
                </a:lnTo>
                <a:lnTo>
                  <a:pt x="6" y="101"/>
                </a:lnTo>
                <a:lnTo>
                  <a:pt x="98" y="68"/>
                </a:lnTo>
                <a:lnTo>
                  <a:pt x="221" y="37"/>
                </a:lnTo>
                <a:lnTo>
                  <a:pt x="371" y="13"/>
                </a:lnTo>
                <a:lnTo>
                  <a:pt x="542" y="4"/>
                </a:lnTo>
                <a:lnTo>
                  <a:pt x="633" y="4"/>
                </a:lnTo>
                <a:lnTo>
                  <a:pt x="542" y="0"/>
                </a:lnTo>
                <a:moveTo>
                  <a:pt x="542" y="31"/>
                </a:moveTo>
                <a:lnTo>
                  <a:pt x="442" y="34"/>
                </a:lnTo>
                <a:lnTo>
                  <a:pt x="351" y="40"/>
                </a:lnTo>
                <a:lnTo>
                  <a:pt x="277" y="51"/>
                </a:lnTo>
                <a:lnTo>
                  <a:pt x="213" y="61"/>
                </a:lnTo>
                <a:lnTo>
                  <a:pt x="153" y="74"/>
                </a:lnTo>
                <a:lnTo>
                  <a:pt x="98" y="89"/>
                </a:lnTo>
                <a:lnTo>
                  <a:pt x="51" y="108"/>
                </a:lnTo>
                <a:lnTo>
                  <a:pt x="15" y="123"/>
                </a:lnTo>
                <a:lnTo>
                  <a:pt x="27" y="123"/>
                </a:lnTo>
                <a:lnTo>
                  <a:pt x="89" y="100"/>
                </a:lnTo>
                <a:lnTo>
                  <a:pt x="206" y="68"/>
                </a:lnTo>
                <a:lnTo>
                  <a:pt x="359" y="43"/>
                </a:lnTo>
                <a:lnTo>
                  <a:pt x="542" y="34"/>
                </a:lnTo>
                <a:lnTo>
                  <a:pt x="647" y="34"/>
                </a:lnTo>
                <a:lnTo>
                  <a:pt x="621" y="31"/>
                </a:lnTo>
                <a:lnTo>
                  <a:pt x="542" y="31"/>
                </a:lnTo>
                <a:moveTo>
                  <a:pt x="647" y="34"/>
                </a:moveTo>
                <a:lnTo>
                  <a:pt x="542" y="34"/>
                </a:lnTo>
                <a:lnTo>
                  <a:pt x="715" y="42"/>
                </a:lnTo>
                <a:lnTo>
                  <a:pt x="864" y="63"/>
                </a:lnTo>
                <a:lnTo>
                  <a:pt x="982" y="95"/>
                </a:lnTo>
                <a:lnTo>
                  <a:pt x="1058" y="123"/>
                </a:lnTo>
                <a:lnTo>
                  <a:pt x="1059" y="123"/>
                </a:lnTo>
                <a:lnTo>
                  <a:pt x="1062" y="117"/>
                </a:lnTo>
                <a:lnTo>
                  <a:pt x="1058" y="117"/>
                </a:lnTo>
                <a:lnTo>
                  <a:pt x="1019" y="101"/>
                </a:lnTo>
                <a:lnTo>
                  <a:pt x="972" y="85"/>
                </a:lnTo>
                <a:lnTo>
                  <a:pt x="919" y="72"/>
                </a:lnTo>
                <a:lnTo>
                  <a:pt x="860" y="59"/>
                </a:lnTo>
                <a:lnTo>
                  <a:pt x="780" y="46"/>
                </a:lnTo>
                <a:lnTo>
                  <a:pt x="703" y="37"/>
                </a:lnTo>
                <a:lnTo>
                  <a:pt x="647" y="34"/>
                </a:lnTo>
                <a:moveTo>
                  <a:pt x="633" y="4"/>
                </a:moveTo>
                <a:lnTo>
                  <a:pt x="542" y="4"/>
                </a:lnTo>
                <a:lnTo>
                  <a:pt x="706" y="13"/>
                </a:lnTo>
                <a:lnTo>
                  <a:pt x="852" y="34"/>
                </a:lnTo>
                <a:lnTo>
                  <a:pt x="972" y="61"/>
                </a:lnTo>
                <a:lnTo>
                  <a:pt x="1067" y="95"/>
                </a:lnTo>
                <a:lnTo>
                  <a:pt x="1058" y="117"/>
                </a:lnTo>
                <a:lnTo>
                  <a:pt x="1062" y="117"/>
                </a:lnTo>
                <a:lnTo>
                  <a:pt x="1071" y="91"/>
                </a:lnTo>
                <a:lnTo>
                  <a:pt x="978" y="59"/>
                </a:lnTo>
                <a:lnTo>
                  <a:pt x="855" y="29"/>
                </a:lnTo>
                <a:lnTo>
                  <a:pt x="709" y="8"/>
                </a:lnTo>
                <a:lnTo>
                  <a:pt x="633" y="4"/>
                </a:lnTo>
                <a:close/>
              </a:path>
            </a:pathLst>
          </a:custGeom>
          <a:solidFill>
            <a:srgbClr val="211d1e"/>
          </a:solidFill>
          <a:ln w="0">
            <a:noFill/>
          </a:ln>
        </xdr:spPr>
      </xdr:sp>
      <xdr:sp>
        <xdr:nvSpPr>
          <xdr:cNvPr id="24" name=""/>
          <xdr:cNvSpPr/>
        </xdr:nvSpPr>
        <xdr:spPr>
          <a:xfrm>
            <a:off x="2885400" y="195840"/>
            <a:ext cx="374760" cy="67320"/>
          </a:xfrm>
          <a:custGeom>
            <a:avLst/>
            <a:gdLst/>
            <a:ahLst/>
            <a:rect l="0" t="0" r="r" b="b"/>
            <a:pathLst>
              <a:path w="1041" h="187">
                <a:moveTo>
                  <a:pt x="527" y="0"/>
                </a:moveTo>
                <a:lnTo>
                  <a:pt x="324" y="11"/>
                </a:lnTo>
                <a:lnTo>
                  <a:pt x="157" y="37"/>
                </a:lnTo>
                <a:lnTo>
                  <a:pt x="43" y="69"/>
                </a:lnTo>
                <a:lnTo>
                  <a:pt x="0" y="98"/>
                </a:lnTo>
                <a:lnTo>
                  <a:pt x="43" y="123"/>
                </a:lnTo>
                <a:lnTo>
                  <a:pt x="157" y="153"/>
                </a:lnTo>
                <a:lnTo>
                  <a:pt x="324" y="176"/>
                </a:lnTo>
                <a:lnTo>
                  <a:pt x="527" y="187"/>
                </a:lnTo>
                <a:lnTo>
                  <a:pt x="729" y="176"/>
                </a:lnTo>
                <a:lnTo>
                  <a:pt x="890" y="153"/>
                </a:lnTo>
                <a:lnTo>
                  <a:pt x="1001" y="123"/>
                </a:lnTo>
                <a:lnTo>
                  <a:pt x="1041" y="98"/>
                </a:lnTo>
                <a:lnTo>
                  <a:pt x="1001" y="69"/>
                </a:lnTo>
                <a:lnTo>
                  <a:pt x="890" y="37"/>
                </a:lnTo>
                <a:lnTo>
                  <a:pt x="729" y="11"/>
                </a:lnTo>
                <a:lnTo>
                  <a:pt x="527" y="0"/>
                </a:lnTo>
                <a:close/>
              </a:path>
            </a:pathLst>
          </a:custGeom>
          <a:solidFill>
            <a:srgbClr val="e8e5e4"/>
          </a:solidFill>
          <a:ln w="0">
            <a:noFill/>
          </a:ln>
        </xdr:spPr>
      </xdr:sp>
      <xdr:sp>
        <xdr:nvSpPr>
          <xdr:cNvPr id="25" name=""/>
          <xdr:cNvSpPr/>
        </xdr:nvSpPr>
        <xdr:spPr>
          <a:xfrm>
            <a:off x="2882880" y="194040"/>
            <a:ext cx="376560" cy="69120"/>
          </a:xfrm>
          <a:custGeom>
            <a:avLst/>
            <a:gdLst/>
            <a:ahLst/>
            <a:rect l="0" t="0" r="r" b="b"/>
            <a:pathLst>
              <a:path w="1046" h="192">
                <a:moveTo>
                  <a:pt x="12" y="92"/>
                </a:moveTo>
                <a:lnTo>
                  <a:pt x="0" y="100"/>
                </a:lnTo>
                <a:lnTo>
                  <a:pt x="14" y="115"/>
                </a:lnTo>
                <a:lnTo>
                  <a:pt x="52" y="131"/>
                </a:lnTo>
                <a:lnTo>
                  <a:pt x="101" y="147"/>
                </a:lnTo>
                <a:lnTo>
                  <a:pt x="160" y="158"/>
                </a:lnTo>
                <a:lnTo>
                  <a:pt x="221" y="169"/>
                </a:lnTo>
                <a:lnTo>
                  <a:pt x="304" y="180"/>
                </a:lnTo>
                <a:lnTo>
                  <a:pt x="409" y="188"/>
                </a:lnTo>
                <a:lnTo>
                  <a:pt x="529" y="192"/>
                </a:lnTo>
                <a:lnTo>
                  <a:pt x="618" y="188"/>
                </a:lnTo>
                <a:lnTo>
                  <a:pt x="529" y="188"/>
                </a:lnTo>
                <a:lnTo>
                  <a:pt x="409" y="183"/>
                </a:lnTo>
                <a:lnTo>
                  <a:pt x="305" y="175"/>
                </a:lnTo>
                <a:lnTo>
                  <a:pt x="221" y="164"/>
                </a:lnTo>
                <a:lnTo>
                  <a:pt x="160" y="153"/>
                </a:lnTo>
                <a:lnTo>
                  <a:pt x="92" y="137"/>
                </a:lnTo>
                <a:lnTo>
                  <a:pt x="42" y="122"/>
                </a:lnTo>
                <a:lnTo>
                  <a:pt x="14" y="109"/>
                </a:lnTo>
                <a:lnTo>
                  <a:pt x="5" y="100"/>
                </a:lnTo>
                <a:lnTo>
                  <a:pt x="12" y="92"/>
                </a:lnTo>
                <a:moveTo>
                  <a:pt x="640" y="3"/>
                </a:moveTo>
                <a:lnTo>
                  <a:pt x="529" y="3"/>
                </a:lnTo>
                <a:lnTo>
                  <a:pt x="649" y="6"/>
                </a:lnTo>
                <a:lnTo>
                  <a:pt x="750" y="17"/>
                </a:lnTo>
                <a:lnTo>
                  <a:pt x="831" y="28"/>
                </a:lnTo>
                <a:lnTo>
                  <a:pt x="893" y="42"/>
                </a:lnTo>
                <a:lnTo>
                  <a:pt x="957" y="60"/>
                </a:lnTo>
                <a:lnTo>
                  <a:pt x="1003" y="75"/>
                </a:lnTo>
                <a:lnTo>
                  <a:pt x="1031" y="89"/>
                </a:lnTo>
                <a:lnTo>
                  <a:pt x="1041" y="100"/>
                </a:lnTo>
                <a:lnTo>
                  <a:pt x="1003" y="125"/>
                </a:lnTo>
                <a:lnTo>
                  <a:pt x="895" y="153"/>
                </a:lnTo>
                <a:lnTo>
                  <a:pt x="733" y="177"/>
                </a:lnTo>
                <a:lnTo>
                  <a:pt x="529" y="188"/>
                </a:lnTo>
                <a:lnTo>
                  <a:pt x="618" y="188"/>
                </a:lnTo>
                <a:lnTo>
                  <a:pt x="726" y="183"/>
                </a:lnTo>
                <a:lnTo>
                  <a:pt x="891" y="160"/>
                </a:lnTo>
                <a:lnTo>
                  <a:pt x="1003" y="128"/>
                </a:lnTo>
                <a:lnTo>
                  <a:pt x="1046" y="100"/>
                </a:lnTo>
                <a:lnTo>
                  <a:pt x="1034" y="86"/>
                </a:lnTo>
                <a:lnTo>
                  <a:pt x="1003" y="70"/>
                </a:lnTo>
                <a:lnTo>
                  <a:pt x="957" y="53"/>
                </a:lnTo>
                <a:lnTo>
                  <a:pt x="893" y="37"/>
                </a:lnTo>
                <a:lnTo>
                  <a:pt x="834" y="26"/>
                </a:lnTo>
                <a:lnTo>
                  <a:pt x="751" y="14"/>
                </a:lnTo>
                <a:lnTo>
                  <a:pt x="649" y="5"/>
                </a:lnTo>
                <a:lnTo>
                  <a:pt x="640" y="3"/>
                </a:lnTo>
                <a:moveTo>
                  <a:pt x="21" y="86"/>
                </a:moveTo>
                <a:lnTo>
                  <a:pt x="14" y="89"/>
                </a:lnTo>
                <a:lnTo>
                  <a:pt x="12" y="92"/>
                </a:lnTo>
                <a:lnTo>
                  <a:pt x="21" y="86"/>
                </a:lnTo>
                <a:moveTo>
                  <a:pt x="529" y="0"/>
                </a:moveTo>
                <a:lnTo>
                  <a:pt x="329" y="11"/>
                </a:lnTo>
                <a:lnTo>
                  <a:pt x="160" y="37"/>
                </a:lnTo>
                <a:lnTo>
                  <a:pt x="45" y="70"/>
                </a:lnTo>
                <a:lnTo>
                  <a:pt x="21" y="86"/>
                </a:lnTo>
                <a:lnTo>
                  <a:pt x="45" y="75"/>
                </a:lnTo>
                <a:lnTo>
                  <a:pt x="94" y="60"/>
                </a:lnTo>
                <a:lnTo>
                  <a:pt x="160" y="42"/>
                </a:lnTo>
                <a:lnTo>
                  <a:pt x="221" y="28"/>
                </a:lnTo>
                <a:lnTo>
                  <a:pt x="305" y="17"/>
                </a:lnTo>
                <a:lnTo>
                  <a:pt x="409" y="6"/>
                </a:lnTo>
                <a:lnTo>
                  <a:pt x="529" y="3"/>
                </a:lnTo>
                <a:lnTo>
                  <a:pt x="640" y="3"/>
                </a:lnTo>
                <a:lnTo>
                  <a:pt x="529" y="0"/>
                </a:lnTo>
                <a:close/>
              </a:path>
            </a:pathLst>
          </a:custGeom>
          <a:solidFill>
            <a:srgbClr val="211d1e"/>
          </a:solidFill>
          <a:ln w="0">
            <a:noFill/>
          </a:ln>
        </xdr:spPr>
      </xdr:sp>
      <xdr:sp>
        <xdr:nvSpPr>
          <xdr:cNvPr id="26" name=""/>
          <xdr:cNvSpPr/>
        </xdr:nvSpPr>
        <xdr:spPr>
          <a:xfrm>
            <a:off x="2880000" y="187920"/>
            <a:ext cx="381960" cy="43560"/>
          </a:xfrm>
          <a:custGeom>
            <a:avLst/>
            <a:gdLst/>
            <a:ahLst/>
            <a:rect l="0" t="0" r="r" b="b"/>
            <a:pathLst>
              <a:path w="1061" h="121">
                <a:moveTo>
                  <a:pt x="535" y="0"/>
                </a:moveTo>
                <a:lnTo>
                  <a:pt x="353" y="11"/>
                </a:lnTo>
                <a:lnTo>
                  <a:pt x="199" y="34"/>
                </a:lnTo>
                <a:lnTo>
                  <a:pt x="76" y="67"/>
                </a:lnTo>
                <a:lnTo>
                  <a:pt x="0" y="99"/>
                </a:lnTo>
                <a:lnTo>
                  <a:pt x="7" y="121"/>
                </a:lnTo>
                <a:lnTo>
                  <a:pt x="51" y="93"/>
                </a:lnTo>
                <a:lnTo>
                  <a:pt x="165" y="61"/>
                </a:lnTo>
                <a:lnTo>
                  <a:pt x="333" y="34"/>
                </a:lnTo>
                <a:lnTo>
                  <a:pt x="535" y="23"/>
                </a:lnTo>
                <a:lnTo>
                  <a:pt x="737" y="34"/>
                </a:lnTo>
                <a:lnTo>
                  <a:pt x="898" y="61"/>
                </a:lnTo>
                <a:lnTo>
                  <a:pt x="1009" y="93"/>
                </a:lnTo>
                <a:lnTo>
                  <a:pt x="1049" y="121"/>
                </a:lnTo>
                <a:lnTo>
                  <a:pt x="1061" y="93"/>
                </a:lnTo>
                <a:lnTo>
                  <a:pt x="981" y="61"/>
                </a:lnTo>
                <a:lnTo>
                  <a:pt x="861" y="33"/>
                </a:lnTo>
                <a:lnTo>
                  <a:pt x="710" y="9"/>
                </a:lnTo>
                <a:lnTo>
                  <a:pt x="535" y="0"/>
                </a:lnTo>
                <a:close/>
              </a:path>
            </a:pathLst>
          </a:custGeom>
          <a:solidFill>
            <a:srgbClr val="e8e5e4"/>
          </a:solidFill>
          <a:ln w="0">
            <a:noFill/>
          </a:ln>
        </xdr:spPr>
      </xdr:sp>
      <xdr:sp>
        <xdr:nvSpPr>
          <xdr:cNvPr id="27" name=""/>
          <xdr:cNvSpPr/>
        </xdr:nvSpPr>
        <xdr:spPr>
          <a:xfrm>
            <a:off x="2879280" y="188280"/>
            <a:ext cx="383400" cy="44280"/>
          </a:xfrm>
          <a:custGeom>
            <a:avLst/>
            <a:gdLst/>
            <a:ahLst/>
            <a:rect l="0" t="0" r="r" b="b"/>
            <a:pathLst>
              <a:path w="1065" h="123">
                <a:moveTo>
                  <a:pt x="536" y="0"/>
                </a:moveTo>
                <a:lnTo>
                  <a:pt x="433" y="2"/>
                </a:lnTo>
                <a:lnTo>
                  <a:pt x="341" y="12"/>
                </a:lnTo>
                <a:lnTo>
                  <a:pt x="264" y="20"/>
                </a:lnTo>
                <a:lnTo>
                  <a:pt x="197" y="34"/>
                </a:lnTo>
                <a:lnTo>
                  <a:pt x="136" y="48"/>
                </a:lnTo>
                <a:lnTo>
                  <a:pt x="80" y="63"/>
                </a:lnTo>
                <a:lnTo>
                  <a:pt x="35" y="81"/>
                </a:lnTo>
                <a:lnTo>
                  <a:pt x="0" y="100"/>
                </a:lnTo>
                <a:lnTo>
                  <a:pt x="0" y="103"/>
                </a:lnTo>
                <a:lnTo>
                  <a:pt x="7" y="123"/>
                </a:lnTo>
                <a:lnTo>
                  <a:pt x="9" y="123"/>
                </a:lnTo>
                <a:lnTo>
                  <a:pt x="12" y="123"/>
                </a:lnTo>
                <a:lnTo>
                  <a:pt x="19" y="117"/>
                </a:lnTo>
                <a:lnTo>
                  <a:pt x="9" y="117"/>
                </a:lnTo>
                <a:lnTo>
                  <a:pt x="5" y="103"/>
                </a:lnTo>
                <a:lnTo>
                  <a:pt x="80" y="70"/>
                </a:lnTo>
                <a:lnTo>
                  <a:pt x="200" y="37"/>
                </a:lnTo>
                <a:lnTo>
                  <a:pt x="355" y="14"/>
                </a:lnTo>
                <a:lnTo>
                  <a:pt x="536" y="2"/>
                </a:lnTo>
                <a:lnTo>
                  <a:pt x="604" y="2"/>
                </a:lnTo>
                <a:lnTo>
                  <a:pt x="536" y="0"/>
                </a:lnTo>
                <a:moveTo>
                  <a:pt x="647" y="24"/>
                </a:moveTo>
                <a:lnTo>
                  <a:pt x="536" y="24"/>
                </a:lnTo>
                <a:lnTo>
                  <a:pt x="656" y="29"/>
                </a:lnTo>
                <a:lnTo>
                  <a:pt x="757" y="40"/>
                </a:lnTo>
                <a:lnTo>
                  <a:pt x="840" y="51"/>
                </a:lnTo>
                <a:lnTo>
                  <a:pt x="901" y="63"/>
                </a:lnTo>
                <a:lnTo>
                  <a:pt x="964" y="81"/>
                </a:lnTo>
                <a:lnTo>
                  <a:pt x="1010" y="97"/>
                </a:lnTo>
                <a:lnTo>
                  <a:pt x="1040" y="112"/>
                </a:lnTo>
                <a:lnTo>
                  <a:pt x="1049" y="123"/>
                </a:lnTo>
                <a:lnTo>
                  <a:pt x="1050" y="123"/>
                </a:lnTo>
                <a:lnTo>
                  <a:pt x="1053" y="123"/>
                </a:lnTo>
                <a:lnTo>
                  <a:pt x="1056" y="117"/>
                </a:lnTo>
                <a:lnTo>
                  <a:pt x="1050" y="117"/>
                </a:lnTo>
                <a:lnTo>
                  <a:pt x="1034" y="103"/>
                </a:lnTo>
                <a:lnTo>
                  <a:pt x="1001" y="89"/>
                </a:lnTo>
                <a:lnTo>
                  <a:pt x="957" y="72"/>
                </a:lnTo>
                <a:lnTo>
                  <a:pt x="901" y="59"/>
                </a:lnTo>
                <a:lnTo>
                  <a:pt x="841" y="48"/>
                </a:lnTo>
                <a:lnTo>
                  <a:pt x="760" y="35"/>
                </a:lnTo>
                <a:lnTo>
                  <a:pt x="656" y="26"/>
                </a:lnTo>
                <a:lnTo>
                  <a:pt x="647" y="24"/>
                </a:lnTo>
                <a:moveTo>
                  <a:pt x="536" y="23"/>
                </a:moveTo>
                <a:lnTo>
                  <a:pt x="348" y="31"/>
                </a:lnTo>
                <a:lnTo>
                  <a:pt x="185" y="55"/>
                </a:lnTo>
                <a:lnTo>
                  <a:pt x="65" y="86"/>
                </a:lnTo>
                <a:lnTo>
                  <a:pt x="9" y="117"/>
                </a:lnTo>
                <a:lnTo>
                  <a:pt x="19" y="117"/>
                </a:lnTo>
                <a:lnTo>
                  <a:pt x="21" y="112"/>
                </a:lnTo>
                <a:lnTo>
                  <a:pt x="52" y="97"/>
                </a:lnTo>
                <a:lnTo>
                  <a:pt x="101" y="81"/>
                </a:lnTo>
                <a:lnTo>
                  <a:pt x="167" y="63"/>
                </a:lnTo>
                <a:lnTo>
                  <a:pt x="228" y="51"/>
                </a:lnTo>
                <a:lnTo>
                  <a:pt x="313" y="40"/>
                </a:lnTo>
                <a:lnTo>
                  <a:pt x="416" y="29"/>
                </a:lnTo>
                <a:lnTo>
                  <a:pt x="536" y="24"/>
                </a:lnTo>
                <a:lnTo>
                  <a:pt x="647" y="24"/>
                </a:lnTo>
                <a:lnTo>
                  <a:pt x="536" y="23"/>
                </a:lnTo>
                <a:moveTo>
                  <a:pt x="604" y="2"/>
                </a:moveTo>
                <a:lnTo>
                  <a:pt x="536" y="2"/>
                </a:lnTo>
                <a:lnTo>
                  <a:pt x="717" y="12"/>
                </a:lnTo>
                <a:lnTo>
                  <a:pt x="868" y="35"/>
                </a:lnTo>
                <a:lnTo>
                  <a:pt x="985" y="66"/>
                </a:lnTo>
                <a:lnTo>
                  <a:pt x="1058" y="95"/>
                </a:lnTo>
                <a:lnTo>
                  <a:pt x="1050" y="117"/>
                </a:lnTo>
                <a:lnTo>
                  <a:pt x="1056" y="117"/>
                </a:lnTo>
                <a:lnTo>
                  <a:pt x="1065" y="95"/>
                </a:lnTo>
                <a:lnTo>
                  <a:pt x="1065" y="92"/>
                </a:lnTo>
                <a:lnTo>
                  <a:pt x="1062" y="92"/>
                </a:lnTo>
                <a:lnTo>
                  <a:pt x="990" y="62"/>
                </a:lnTo>
                <a:lnTo>
                  <a:pt x="872" y="34"/>
                </a:lnTo>
                <a:lnTo>
                  <a:pt x="720" y="9"/>
                </a:lnTo>
                <a:lnTo>
                  <a:pt x="604" y="2"/>
                </a:lnTo>
                <a:close/>
              </a:path>
            </a:pathLst>
          </a:custGeom>
          <a:solidFill>
            <a:srgbClr val="211d1e"/>
          </a:solidFill>
          <a:ln w="0">
            <a:noFill/>
          </a:ln>
        </xdr:spPr>
      </xdr:sp>
      <xdr:sp>
        <xdr:nvSpPr>
          <xdr:cNvPr id="28" name=""/>
          <xdr:cNvSpPr/>
        </xdr:nvSpPr>
        <xdr:spPr>
          <a:xfrm>
            <a:off x="2876040" y="168840"/>
            <a:ext cx="390960" cy="43560"/>
          </a:xfrm>
          <a:custGeom>
            <a:avLst/>
            <a:gdLst/>
            <a:ahLst/>
            <a:rect l="0" t="0" r="r" b="b"/>
            <a:pathLst>
              <a:path w="1086" h="121">
                <a:moveTo>
                  <a:pt x="549" y="0"/>
                </a:moveTo>
                <a:lnTo>
                  <a:pt x="385" y="6"/>
                </a:lnTo>
                <a:lnTo>
                  <a:pt x="233" y="28"/>
                </a:lnTo>
                <a:lnTo>
                  <a:pt x="104" y="61"/>
                </a:lnTo>
                <a:lnTo>
                  <a:pt x="0" y="95"/>
                </a:lnTo>
                <a:lnTo>
                  <a:pt x="12" y="121"/>
                </a:lnTo>
                <a:lnTo>
                  <a:pt x="105" y="87"/>
                </a:lnTo>
                <a:lnTo>
                  <a:pt x="230" y="54"/>
                </a:lnTo>
                <a:lnTo>
                  <a:pt x="382" y="33"/>
                </a:lnTo>
                <a:lnTo>
                  <a:pt x="549" y="23"/>
                </a:lnTo>
                <a:lnTo>
                  <a:pt x="712" y="33"/>
                </a:lnTo>
                <a:lnTo>
                  <a:pt x="858" y="51"/>
                </a:lnTo>
                <a:lnTo>
                  <a:pt x="983" y="82"/>
                </a:lnTo>
                <a:lnTo>
                  <a:pt x="1077" y="115"/>
                </a:lnTo>
                <a:lnTo>
                  <a:pt x="1086" y="88"/>
                </a:lnTo>
                <a:lnTo>
                  <a:pt x="983" y="56"/>
                </a:lnTo>
                <a:lnTo>
                  <a:pt x="855" y="28"/>
                </a:lnTo>
                <a:lnTo>
                  <a:pt x="709" y="6"/>
                </a:lnTo>
                <a:lnTo>
                  <a:pt x="549" y="0"/>
                </a:lnTo>
                <a:close/>
              </a:path>
            </a:pathLst>
          </a:custGeom>
          <a:solidFill>
            <a:srgbClr val="e8e5e4"/>
          </a:solidFill>
          <a:ln w="0">
            <a:noFill/>
          </a:ln>
        </xdr:spPr>
      </xdr:sp>
      <xdr:sp>
        <xdr:nvSpPr>
          <xdr:cNvPr id="29" name=""/>
          <xdr:cNvSpPr/>
        </xdr:nvSpPr>
        <xdr:spPr>
          <a:xfrm>
            <a:off x="2875320" y="168840"/>
            <a:ext cx="393480" cy="45720"/>
          </a:xfrm>
          <a:custGeom>
            <a:avLst/>
            <a:gdLst/>
            <a:ahLst/>
            <a:rect l="0" t="0" r="r" b="b"/>
            <a:pathLst>
              <a:path w="1093" h="127">
                <a:moveTo>
                  <a:pt x="552" y="0"/>
                </a:moveTo>
                <a:lnTo>
                  <a:pt x="473" y="0"/>
                </a:lnTo>
                <a:lnTo>
                  <a:pt x="393" y="6"/>
                </a:lnTo>
                <a:lnTo>
                  <a:pt x="313" y="15"/>
                </a:lnTo>
                <a:lnTo>
                  <a:pt x="235" y="28"/>
                </a:lnTo>
                <a:lnTo>
                  <a:pt x="172" y="44"/>
                </a:lnTo>
                <a:lnTo>
                  <a:pt x="111" y="60"/>
                </a:lnTo>
                <a:lnTo>
                  <a:pt x="52" y="77"/>
                </a:lnTo>
                <a:lnTo>
                  <a:pt x="3" y="98"/>
                </a:lnTo>
                <a:lnTo>
                  <a:pt x="0" y="99"/>
                </a:lnTo>
                <a:lnTo>
                  <a:pt x="12" y="127"/>
                </a:lnTo>
                <a:lnTo>
                  <a:pt x="15" y="127"/>
                </a:lnTo>
                <a:lnTo>
                  <a:pt x="28" y="121"/>
                </a:lnTo>
                <a:lnTo>
                  <a:pt x="15" y="121"/>
                </a:lnTo>
                <a:lnTo>
                  <a:pt x="6" y="101"/>
                </a:lnTo>
                <a:lnTo>
                  <a:pt x="105" y="66"/>
                </a:lnTo>
                <a:lnTo>
                  <a:pt x="235" y="34"/>
                </a:lnTo>
                <a:lnTo>
                  <a:pt x="384" y="13"/>
                </a:lnTo>
                <a:lnTo>
                  <a:pt x="552" y="5"/>
                </a:lnTo>
                <a:lnTo>
                  <a:pt x="657" y="5"/>
                </a:lnTo>
                <a:lnTo>
                  <a:pt x="552" y="0"/>
                </a:lnTo>
                <a:moveTo>
                  <a:pt x="552" y="23"/>
                </a:moveTo>
                <a:lnTo>
                  <a:pt x="383" y="32"/>
                </a:lnTo>
                <a:lnTo>
                  <a:pt x="231" y="57"/>
                </a:lnTo>
                <a:lnTo>
                  <a:pt x="105" y="88"/>
                </a:lnTo>
                <a:lnTo>
                  <a:pt x="15" y="121"/>
                </a:lnTo>
                <a:lnTo>
                  <a:pt x="28" y="121"/>
                </a:lnTo>
                <a:lnTo>
                  <a:pt x="105" y="92"/>
                </a:lnTo>
                <a:lnTo>
                  <a:pt x="228" y="61"/>
                </a:lnTo>
                <a:lnTo>
                  <a:pt x="380" y="38"/>
                </a:lnTo>
                <a:lnTo>
                  <a:pt x="552" y="28"/>
                </a:lnTo>
                <a:lnTo>
                  <a:pt x="651" y="28"/>
                </a:lnTo>
                <a:lnTo>
                  <a:pt x="552" y="23"/>
                </a:lnTo>
                <a:moveTo>
                  <a:pt x="651" y="28"/>
                </a:moveTo>
                <a:lnTo>
                  <a:pt x="552" y="28"/>
                </a:lnTo>
                <a:lnTo>
                  <a:pt x="716" y="38"/>
                </a:lnTo>
                <a:lnTo>
                  <a:pt x="862" y="60"/>
                </a:lnTo>
                <a:lnTo>
                  <a:pt x="985" y="88"/>
                </a:lnTo>
                <a:lnTo>
                  <a:pt x="1080" y="121"/>
                </a:lnTo>
                <a:lnTo>
                  <a:pt x="1081" y="121"/>
                </a:lnTo>
                <a:lnTo>
                  <a:pt x="1084" y="115"/>
                </a:lnTo>
                <a:lnTo>
                  <a:pt x="1080" y="115"/>
                </a:lnTo>
                <a:lnTo>
                  <a:pt x="985" y="81"/>
                </a:lnTo>
                <a:lnTo>
                  <a:pt x="862" y="52"/>
                </a:lnTo>
                <a:lnTo>
                  <a:pt x="716" y="32"/>
                </a:lnTo>
                <a:lnTo>
                  <a:pt x="651" y="28"/>
                </a:lnTo>
                <a:moveTo>
                  <a:pt x="657" y="5"/>
                </a:moveTo>
                <a:lnTo>
                  <a:pt x="552" y="5"/>
                </a:lnTo>
                <a:lnTo>
                  <a:pt x="695" y="9"/>
                </a:lnTo>
                <a:lnTo>
                  <a:pt x="833" y="28"/>
                </a:lnTo>
                <a:lnTo>
                  <a:pt x="969" y="57"/>
                </a:lnTo>
                <a:lnTo>
                  <a:pt x="1086" y="94"/>
                </a:lnTo>
                <a:lnTo>
                  <a:pt x="1080" y="115"/>
                </a:lnTo>
                <a:lnTo>
                  <a:pt x="1084" y="115"/>
                </a:lnTo>
                <a:lnTo>
                  <a:pt x="1093" y="92"/>
                </a:lnTo>
                <a:lnTo>
                  <a:pt x="1090" y="92"/>
                </a:lnTo>
                <a:lnTo>
                  <a:pt x="972" y="52"/>
                </a:lnTo>
                <a:lnTo>
                  <a:pt x="836" y="23"/>
                </a:lnTo>
                <a:lnTo>
                  <a:pt x="695" y="5"/>
                </a:lnTo>
                <a:lnTo>
                  <a:pt x="657" y="5"/>
                </a:lnTo>
                <a:close/>
              </a:path>
            </a:pathLst>
          </a:custGeom>
          <a:solidFill>
            <a:srgbClr val="211d1e"/>
          </a:solidFill>
          <a:ln w="0">
            <a:noFill/>
          </a:ln>
        </xdr:spPr>
      </xdr:sp>
      <xdr:sp>
        <xdr:nvSpPr>
          <xdr:cNvPr id="30" name=""/>
          <xdr:cNvSpPr/>
        </xdr:nvSpPr>
        <xdr:spPr>
          <a:xfrm>
            <a:off x="2864520" y="148680"/>
            <a:ext cx="414000" cy="45000"/>
          </a:xfrm>
          <a:custGeom>
            <a:avLst/>
            <a:gdLst/>
            <a:ahLst/>
            <a:rect l="0" t="0" r="r" b="b"/>
            <a:pathLst>
              <a:path w="1150" h="125">
                <a:moveTo>
                  <a:pt x="585" y="0"/>
                </a:moveTo>
                <a:lnTo>
                  <a:pt x="414" y="9"/>
                </a:lnTo>
                <a:lnTo>
                  <a:pt x="260" y="31"/>
                </a:lnTo>
                <a:lnTo>
                  <a:pt x="121" y="63"/>
                </a:lnTo>
                <a:lnTo>
                  <a:pt x="0" y="102"/>
                </a:lnTo>
                <a:lnTo>
                  <a:pt x="9" y="125"/>
                </a:lnTo>
                <a:lnTo>
                  <a:pt x="125" y="86"/>
                </a:lnTo>
                <a:lnTo>
                  <a:pt x="260" y="54"/>
                </a:lnTo>
                <a:lnTo>
                  <a:pt x="414" y="32"/>
                </a:lnTo>
                <a:lnTo>
                  <a:pt x="585" y="24"/>
                </a:lnTo>
                <a:lnTo>
                  <a:pt x="748" y="32"/>
                </a:lnTo>
                <a:lnTo>
                  <a:pt x="895" y="52"/>
                </a:lnTo>
                <a:lnTo>
                  <a:pt x="1030" y="82"/>
                </a:lnTo>
                <a:lnTo>
                  <a:pt x="1141" y="119"/>
                </a:lnTo>
                <a:lnTo>
                  <a:pt x="1150" y="94"/>
                </a:lnTo>
                <a:lnTo>
                  <a:pt x="1035" y="58"/>
                </a:lnTo>
                <a:lnTo>
                  <a:pt x="898" y="28"/>
                </a:lnTo>
                <a:lnTo>
                  <a:pt x="748" y="9"/>
                </a:lnTo>
                <a:lnTo>
                  <a:pt x="585" y="0"/>
                </a:lnTo>
                <a:close/>
              </a:path>
            </a:pathLst>
          </a:custGeom>
          <a:solidFill>
            <a:srgbClr val="e8e5e4"/>
          </a:solidFill>
          <a:ln w="0">
            <a:noFill/>
          </a:ln>
        </xdr:spPr>
      </xdr:sp>
      <xdr:sp>
        <xdr:nvSpPr>
          <xdr:cNvPr id="31" name=""/>
          <xdr:cNvSpPr/>
        </xdr:nvSpPr>
        <xdr:spPr>
          <a:xfrm>
            <a:off x="2864520" y="148680"/>
            <a:ext cx="415440" cy="46440"/>
          </a:xfrm>
          <a:custGeom>
            <a:avLst/>
            <a:gdLst/>
            <a:ahLst/>
            <a:rect l="0" t="0" r="r" b="b"/>
            <a:pathLst>
              <a:path w="1154" h="129">
                <a:moveTo>
                  <a:pt x="585" y="0"/>
                </a:moveTo>
                <a:lnTo>
                  <a:pt x="433" y="6"/>
                </a:lnTo>
                <a:lnTo>
                  <a:pt x="280" y="25"/>
                </a:lnTo>
                <a:lnTo>
                  <a:pt x="134" y="58"/>
                </a:lnTo>
                <a:lnTo>
                  <a:pt x="3" y="101"/>
                </a:lnTo>
                <a:lnTo>
                  <a:pt x="0" y="101"/>
                </a:lnTo>
                <a:lnTo>
                  <a:pt x="12" y="129"/>
                </a:lnTo>
                <a:lnTo>
                  <a:pt x="15" y="129"/>
                </a:lnTo>
                <a:lnTo>
                  <a:pt x="28" y="123"/>
                </a:lnTo>
                <a:lnTo>
                  <a:pt x="15" y="123"/>
                </a:lnTo>
                <a:lnTo>
                  <a:pt x="5" y="103"/>
                </a:lnTo>
                <a:lnTo>
                  <a:pt x="138" y="62"/>
                </a:lnTo>
                <a:lnTo>
                  <a:pt x="282" y="30"/>
                </a:lnTo>
                <a:lnTo>
                  <a:pt x="433" y="11"/>
                </a:lnTo>
                <a:lnTo>
                  <a:pt x="585" y="4"/>
                </a:lnTo>
                <a:lnTo>
                  <a:pt x="665" y="4"/>
                </a:lnTo>
                <a:lnTo>
                  <a:pt x="585" y="0"/>
                </a:lnTo>
                <a:moveTo>
                  <a:pt x="585" y="23"/>
                </a:moveTo>
                <a:lnTo>
                  <a:pt x="502" y="25"/>
                </a:lnTo>
                <a:lnTo>
                  <a:pt x="422" y="32"/>
                </a:lnTo>
                <a:lnTo>
                  <a:pt x="341" y="41"/>
                </a:lnTo>
                <a:lnTo>
                  <a:pt x="261" y="53"/>
                </a:lnTo>
                <a:lnTo>
                  <a:pt x="194" y="69"/>
                </a:lnTo>
                <a:lnTo>
                  <a:pt x="132" y="84"/>
                </a:lnTo>
                <a:lnTo>
                  <a:pt x="71" y="103"/>
                </a:lnTo>
                <a:lnTo>
                  <a:pt x="15" y="123"/>
                </a:lnTo>
                <a:lnTo>
                  <a:pt x="28" y="123"/>
                </a:lnTo>
                <a:lnTo>
                  <a:pt x="141" y="86"/>
                </a:lnTo>
                <a:lnTo>
                  <a:pt x="284" y="53"/>
                </a:lnTo>
                <a:lnTo>
                  <a:pt x="433" y="34"/>
                </a:lnTo>
                <a:lnTo>
                  <a:pt x="585" y="28"/>
                </a:lnTo>
                <a:lnTo>
                  <a:pt x="662" y="28"/>
                </a:lnTo>
                <a:lnTo>
                  <a:pt x="585" y="23"/>
                </a:lnTo>
                <a:moveTo>
                  <a:pt x="662" y="28"/>
                </a:moveTo>
                <a:lnTo>
                  <a:pt x="585" y="28"/>
                </a:lnTo>
                <a:lnTo>
                  <a:pt x="776" y="39"/>
                </a:lnTo>
                <a:lnTo>
                  <a:pt x="938" y="64"/>
                </a:lnTo>
                <a:lnTo>
                  <a:pt x="1059" y="95"/>
                </a:lnTo>
                <a:lnTo>
                  <a:pt x="1139" y="123"/>
                </a:lnTo>
                <a:lnTo>
                  <a:pt x="1142" y="123"/>
                </a:lnTo>
                <a:lnTo>
                  <a:pt x="1145" y="118"/>
                </a:lnTo>
                <a:lnTo>
                  <a:pt x="1139" y="118"/>
                </a:lnTo>
                <a:lnTo>
                  <a:pt x="1058" y="90"/>
                </a:lnTo>
                <a:lnTo>
                  <a:pt x="935" y="59"/>
                </a:lnTo>
                <a:lnTo>
                  <a:pt x="776" y="34"/>
                </a:lnTo>
                <a:lnTo>
                  <a:pt x="662" y="28"/>
                </a:lnTo>
                <a:moveTo>
                  <a:pt x="665" y="4"/>
                </a:moveTo>
                <a:lnTo>
                  <a:pt x="585" y="4"/>
                </a:lnTo>
                <a:lnTo>
                  <a:pt x="769" y="14"/>
                </a:lnTo>
                <a:lnTo>
                  <a:pt x="929" y="39"/>
                </a:lnTo>
                <a:lnTo>
                  <a:pt x="1055" y="69"/>
                </a:lnTo>
                <a:lnTo>
                  <a:pt x="1147" y="97"/>
                </a:lnTo>
                <a:lnTo>
                  <a:pt x="1139" y="118"/>
                </a:lnTo>
                <a:lnTo>
                  <a:pt x="1145" y="118"/>
                </a:lnTo>
                <a:lnTo>
                  <a:pt x="1154" y="95"/>
                </a:lnTo>
                <a:lnTo>
                  <a:pt x="1151" y="95"/>
                </a:lnTo>
                <a:lnTo>
                  <a:pt x="1058" y="64"/>
                </a:lnTo>
                <a:lnTo>
                  <a:pt x="930" y="34"/>
                </a:lnTo>
                <a:lnTo>
                  <a:pt x="772" y="11"/>
                </a:lnTo>
                <a:lnTo>
                  <a:pt x="665" y="4"/>
                </a:lnTo>
                <a:close/>
              </a:path>
            </a:pathLst>
          </a:custGeom>
          <a:solidFill>
            <a:srgbClr val="211d1e"/>
          </a:solidFill>
          <a:ln w="0">
            <a:noFill/>
          </a:ln>
        </xdr:spPr>
      </xdr:sp>
      <xdr:sp>
        <xdr:nvSpPr>
          <xdr:cNvPr id="32" name=""/>
          <xdr:cNvSpPr/>
        </xdr:nvSpPr>
        <xdr:spPr>
          <a:xfrm>
            <a:off x="2867760" y="158760"/>
            <a:ext cx="406800" cy="47880"/>
          </a:xfrm>
          <a:custGeom>
            <a:avLst/>
            <a:gdLst/>
            <a:ahLst/>
            <a:rect l="0" t="0" r="r" b="b"/>
            <a:pathLst>
              <a:path w="1130" h="133">
                <a:moveTo>
                  <a:pt x="574" y="0"/>
                </a:moveTo>
                <a:lnTo>
                  <a:pt x="404" y="8"/>
                </a:lnTo>
                <a:lnTo>
                  <a:pt x="249" y="30"/>
                </a:lnTo>
                <a:lnTo>
                  <a:pt x="114" y="63"/>
                </a:lnTo>
                <a:lnTo>
                  <a:pt x="0" y="102"/>
                </a:lnTo>
                <a:lnTo>
                  <a:pt x="15" y="133"/>
                </a:lnTo>
                <a:lnTo>
                  <a:pt x="120" y="95"/>
                </a:lnTo>
                <a:lnTo>
                  <a:pt x="249" y="63"/>
                </a:lnTo>
                <a:lnTo>
                  <a:pt x="404" y="40"/>
                </a:lnTo>
                <a:lnTo>
                  <a:pt x="572" y="32"/>
                </a:lnTo>
                <a:lnTo>
                  <a:pt x="737" y="39"/>
                </a:lnTo>
                <a:lnTo>
                  <a:pt x="887" y="61"/>
                </a:lnTo>
                <a:lnTo>
                  <a:pt x="1015" y="91"/>
                </a:lnTo>
                <a:lnTo>
                  <a:pt x="1118" y="127"/>
                </a:lnTo>
                <a:lnTo>
                  <a:pt x="1130" y="95"/>
                </a:lnTo>
                <a:lnTo>
                  <a:pt x="1019" y="58"/>
                </a:lnTo>
                <a:lnTo>
                  <a:pt x="885" y="28"/>
                </a:lnTo>
                <a:lnTo>
                  <a:pt x="737" y="8"/>
                </a:lnTo>
                <a:lnTo>
                  <a:pt x="574" y="0"/>
                </a:lnTo>
                <a:close/>
              </a:path>
            </a:pathLst>
          </a:custGeom>
          <a:solidFill>
            <a:srgbClr val="e8e5e4"/>
          </a:solidFill>
          <a:ln w="0">
            <a:noFill/>
          </a:ln>
        </xdr:spPr>
      </xdr:sp>
      <xdr:sp>
        <xdr:nvSpPr>
          <xdr:cNvPr id="33" name=""/>
          <xdr:cNvSpPr/>
        </xdr:nvSpPr>
        <xdr:spPr>
          <a:xfrm>
            <a:off x="2867760" y="158760"/>
            <a:ext cx="408600" cy="49680"/>
          </a:xfrm>
          <a:custGeom>
            <a:avLst/>
            <a:gdLst/>
            <a:ahLst/>
            <a:rect l="0" t="0" r="r" b="b"/>
            <a:pathLst>
              <a:path w="1135" h="138">
                <a:moveTo>
                  <a:pt x="575" y="0"/>
                </a:moveTo>
                <a:lnTo>
                  <a:pt x="493" y="2"/>
                </a:lnTo>
                <a:lnTo>
                  <a:pt x="413" y="9"/>
                </a:lnTo>
                <a:lnTo>
                  <a:pt x="331" y="17"/>
                </a:lnTo>
                <a:lnTo>
                  <a:pt x="251" y="32"/>
                </a:lnTo>
                <a:lnTo>
                  <a:pt x="185" y="46"/>
                </a:lnTo>
                <a:lnTo>
                  <a:pt x="119" y="63"/>
                </a:lnTo>
                <a:lnTo>
                  <a:pt x="58" y="81"/>
                </a:lnTo>
                <a:lnTo>
                  <a:pt x="2" y="104"/>
                </a:lnTo>
                <a:lnTo>
                  <a:pt x="0" y="104"/>
                </a:lnTo>
                <a:lnTo>
                  <a:pt x="16" y="138"/>
                </a:lnTo>
                <a:lnTo>
                  <a:pt x="18" y="138"/>
                </a:lnTo>
                <a:lnTo>
                  <a:pt x="30" y="134"/>
                </a:lnTo>
                <a:lnTo>
                  <a:pt x="18" y="134"/>
                </a:lnTo>
                <a:lnTo>
                  <a:pt x="6" y="106"/>
                </a:lnTo>
                <a:lnTo>
                  <a:pt x="134" y="63"/>
                </a:lnTo>
                <a:lnTo>
                  <a:pt x="274" y="32"/>
                </a:lnTo>
                <a:lnTo>
                  <a:pt x="425" y="11"/>
                </a:lnTo>
                <a:lnTo>
                  <a:pt x="575" y="5"/>
                </a:lnTo>
                <a:lnTo>
                  <a:pt x="653" y="5"/>
                </a:lnTo>
                <a:lnTo>
                  <a:pt x="575" y="0"/>
                </a:lnTo>
                <a:moveTo>
                  <a:pt x="573" y="33"/>
                </a:moveTo>
                <a:lnTo>
                  <a:pt x="403" y="43"/>
                </a:lnTo>
                <a:lnTo>
                  <a:pt x="249" y="63"/>
                </a:lnTo>
                <a:lnTo>
                  <a:pt x="119" y="96"/>
                </a:lnTo>
                <a:lnTo>
                  <a:pt x="18" y="134"/>
                </a:lnTo>
                <a:lnTo>
                  <a:pt x="30" y="134"/>
                </a:lnTo>
                <a:lnTo>
                  <a:pt x="119" y="100"/>
                </a:lnTo>
                <a:lnTo>
                  <a:pt x="249" y="68"/>
                </a:lnTo>
                <a:lnTo>
                  <a:pt x="403" y="46"/>
                </a:lnTo>
                <a:lnTo>
                  <a:pt x="573" y="38"/>
                </a:lnTo>
                <a:lnTo>
                  <a:pt x="649" y="38"/>
                </a:lnTo>
                <a:lnTo>
                  <a:pt x="573" y="33"/>
                </a:lnTo>
                <a:moveTo>
                  <a:pt x="649" y="38"/>
                </a:moveTo>
                <a:lnTo>
                  <a:pt x="573" y="38"/>
                </a:lnTo>
                <a:lnTo>
                  <a:pt x="773" y="49"/>
                </a:lnTo>
                <a:lnTo>
                  <a:pt x="935" y="77"/>
                </a:lnTo>
                <a:lnTo>
                  <a:pt x="1050" y="109"/>
                </a:lnTo>
                <a:lnTo>
                  <a:pt x="1119" y="132"/>
                </a:lnTo>
                <a:lnTo>
                  <a:pt x="1120" y="134"/>
                </a:lnTo>
                <a:lnTo>
                  <a:pt x="1123" y="127"/>
                </a:lnTo>
                <a:lnTo>
                  <a:pt x="1119" y="127"/>
                </a:lnTo>
                <a:lnTo>
                  <a:pt x="1048" y="104"/>
                </a:lnTo>
                <a:lnTo>
                  <a:pt x="932" y="71"/>
                </a:lnTo>
                <a:lnTo>
                  <a:pt x="771" y="44"/>
                </a:lnTo>
                <a:lnTo>
                  <a:pt x="649" y="38"/>
                </a:lnTo>
                <a:moveTo>
                  <a:pt x="653" y="5"/>
                </a:moveTo>
                <a:lnTo>
                  <a:pt x="575" y="5"/>
                </a:lnTo>
                <a:lnTo>
                  <a:pt x="766" y="15"/>
                </a:lnTo>
                <a:lnTo>
                  <a:pt x="926" y="43"/>
                </a:lnTo>
                <a:lnTo>
                  <a:pt x="1048" y="72"/>
                </a:lnTo>
                <a:lnTo>
                  <a:pt x="1128" y="98"/>
                </a:lnTo>
                <a:lnTo>
                  <a:pt x="1119" y="127"/>
                </a:lnTo>
                <a:lnTo>
                  <a:pt x="1123" y="127"/>
                </a:lnTo>
                <a:lnTo>
                  <a:pt x="1135" y="96"/>
                </a:lnTo>
                <a:lnTo>
                  <a:pt x="1132" y="96"/>
                </a:lnTo>
                <a:lnTo>
                  <a:pt x="1052" y="71"/>
                </a:lnTo>
                <a:lnTo>
                  <a:pt x="928" y="38"/>
                </a:lnTo>
                <a:lnTo>
                  <a:pt x="769" y="11"/>
                </a:lnTo>
                <a:lnTo>
                  <a:pt x="653" y="5"/>
                </a:lnTo>
                <a:close/>
              </a:path>
            </a:pathLst>
          </a:custGeom>
          <a:solidFill>
            <a:srgbClr val="211d1e"/>
          </a:solidFill>
          <a:ln w="0">
            <a:noFill/>
          </a:ln>
        </xdr:spPr>
      </xdr:sp>
      <xdr:sp>
        <xdr:nvSpPr>
          <xdr:cNvPr id="34" name=""/>
          <xdr:cNvSpPr/>
        </xdr:nvSpPr>
        <xdr:spPr>
          <a:xfrm>
            <a:off x="2860920" y="140040"/>
            <a:ext cx="419760" cy="45000"/>
          </a:xfrm>
          <a:custGeom>
            <a:avLst/>
            <a:gdLst/>
            <a:ahLst/>
            <a:rect l="0" t="0" r="r" b="b"/>
            <a:pathLst>
              <a:path w="1166" h="125">
                <a:moveTo>
                  <a:pt x="197" y="43"/>
                </a:moveTo>
                <a:lnTo>
                  <a:pt x="148" y="57"/>
                </a:lnTo>
                <a:lnTo>
                  <a:pt x="99" y="69"/>
                </a:lnTo>
                <a:lnTo>
                  <a:pt x="49" y="86"/>
                </a:lnTo>
                <a:lnTo>
                  <a:pt x="0" y="103"/>
                </a:lnTo>
                <a:lnTo>
                  <a:pt x="9" y="125"/>
                </a:lnTo>
                <a:lnTo>
                  <a:pt x="55" y="108"/>
                </a:lnTo>
                <a:lnTo>
                  <a:pt x="101" y="93"/>
                </a:lnTo>
                <a:lnTo>
                  <a:pt x="153" y="80"/>
                </a:lnTo>
                <a:lnTo>
                  <a:pt x="206" y="68"/>
                </a:lnTo>
                <a:lnTo>
                  <a:pt x="197" y="43"/>
                </a:lnTo>
                <a:moveTo>
                  <a:pt x="289" y="26"/>
                </a:moveTo>
                <a:lnTo>
                  <a:pt x="264" y="31"/>
                </a:lnTo>
                <a:lnTo>
                  <a:pt x="249" y="32"/>
                </a:lnTo>
                <a:lnTo>
                  <a:pt x="254" y="57"/>
                </a:lnTo>
                <a:lnTo>
                  <a:pt x="282" y="52"/>
                </a:lnTo>
                <a:lnTo>
                  <a:pt x="298" y="49"/>
                </a:lnTo>
                <a:lnTo>
                  <a:pt x="289" y="26"/>
                </a:lnTo>
                <a:moveTo>
                  <a:pt x="473" y="5"/>
                </a:moveTo>
                <a:lnTo>
                  <a:pt x="434" y="7"/>
                </a:lnTo>
                <a:lnTo>
                  <a:pt x="400" y="11"/>
                </a:lnTo>
                <a:lnTo>
                  <a:pt x="364" y="15"/>
                </a:lnTo>
                <a:lnTo>
                  <a:pt x="329" y="20"/>
                </a:lnTo>
                <a:lnTo>
                  <a:pt x="332" y="43"/>
                </a:lnTo>
                <a:lnTo>
                  <a:pt x="366" y="39"/>
                </a:lnTo>
                <a:lnTo>
                  <a:pt x="404" y="35"/>
                </a:lnTo>
                <a:lnTo>
                  <a:pt x="440" y="31"/>
                </a:lnTo>
                <a:lnTo>
                  <a:pt x="477" y="28"/>
                </a:lnTo>
                <a:lnTo>
                  <a:pt x="473" y="5"/>
                </a:lnTo>
                <a:moveTo>
                  <a:pt x="569" y="0"/>
                </a:moveTo>
                <a:lnTo>
                  <a:pt x="533" y="0"/>
                </a:lnTo>
                <a:lnTo>
                  <a:pt x="514" y="3"/>
                </a:lnTo>
                <a:lnTo>
                  <a:pt x="514" y="26"/>
                </a:lnTo>
                <a:lnTo>
                  <a:pt x="533" y="26"/>
                </a:lnTo>
                <a:lnTo>
                  <a:pt x="550" y="26"/>
                </a:lnTo>
                <a:lnTo>
                  <a:pt x="569" y="26"/>
                </a:lnTo>
                <a:lnTo>
                  <a:pt x="569" y="0"/>
                </a:lnTo>
                <a:moveTo>
                  <a:pt x="969" y="39"/>
                </a:moveTo>
                <a:lnTo>
                  <a:pt x="962" y="63"/>
                </a:lnTo>
                <a:lnTo>
                  <a:pt x="1015" y="76"/>
                </a:lnTo>
                <a:lnTo>
                  <a:pt x="1067" y="88"/>
                </a:lnTo>
                <a:lnTo>
                  <a:pt x="1114" y="103"/>
                </a:lnTo>
                <a:lnTo>
                  <a:pt x="1157" y="119"/>
                </a:lnTo>
                <a:lnTo>
                  <a:pt x="1166" y="94"/>
                </a:lnTo>
                <a:lnTo>
                  <a:pt x="1121" y="82"/>
                </a:lnTo>
                <a:lnTo>
                  <a:pt x="1074" y="68"/>
                </a:lnTo>
                <a:lnTo>
                  <a:pt x="1022" y="52"/>
                </a:lnTo>
                <a:lnTo>
                  <a:pt x="969" y="39"/>
                </a:lnTo>
                <a:moveTo>
                  <a:pt x="882" y="24"/>
                </a:moveTo>
                <a:lnTo>
                  <a:pt x="874" y="48"/>
                </a:lnTo>
                <a:lnTo>
                  <a:pt x="891" y="49"/>
                </a:lnTo>
                <a:lnTo>
                  <a:pt x="905" y="52"/>
                </a:lnTo>
                <a:lnTo>
                  <a:pt x="922" y="54"/>
                </a:lnTo>
                <a:lnTo>
                  <a:pt x="926" y="32"/>
                </a:lnTo>
                <a:lnTo>
                  <a:pt x="911" y="28"/>
                </a:lnTo>
                <a:lnTo>
                  <a:pt x="895" y="26"/>
                </a:lnTo>
                <a:lnTo>
                  <a:pt x="882" y="24"/>
                </a:lnTo>
                <a:moveTo>
                  <a:pt x="698" y="3"/>
                </a:moveTo>
                <a:lnTo>
                  <a:pt x="696" y="28"/>
                </a:lnTo>
                <a:lnTo>
                  <a:pt x="733" y="31"/>
                </a:lnTo>
                <a:lnTo>
                  <a:pt x="769" y="35"/>
                </a:lnTo>
                <a:lnTo>
                  <a:pt x="804" y="37"/>
                </a:lnTo>
                <a:lnTo>
                  <a:pt x="839" y="43"/>
                </a:lnTo>
                <a:lnTo>
                  <a:pt x="843" y="17"/>
                </a:lnTo>
                <a:lnTo>
                  <a:pt x="809" y="14"/>
                </a:lnTo>
                <a:lnTo>
                  <a:pt x="772" y="9"/>
                </a:lnTo>
                <a:lnTo>
                  <a:pt x="733" y="5"/>
                </a:lnTo>
                <a:lnTo>
                  <a:pt x="698" y="3"/>
                </a:lnTo>
                <a:moveTo>
                  <a:pt x="621" y="0"/>
                </a:moveTo>
                <a:lnTo>
                  <a:pt x="606" y="0"/>
                </a:lnTo>
                <a:lnTo>
                  <a:pt x="604" y="24"/>
                </a:lnTo>
                <a:lnTo>
                  <a:pt x="634" y="26"/>
                </a:lnTo>
                <a:lnTo>
                  <a:pt x="649" y="26"/>
                </a:lnTo>
                <a:lnTo>
                  <a:pt x="646" y="0"/>
                </a:lnTo>
                <a:lnTo>
                  <a:pt x="621" y="0"/>
                </a:lnTo>
                <a:close/>
              </a:path>
            </a:pathLst>
          </a:custGeom>
          <a:solidFill>
            <a:srgbClr val="e8e5e4"/>
          </a:solidFill>
          <a:ln w="0">
            <a:noFill/>
          </a:ln>
        </xdr:spPr>
      </xdr:sp>
      <xdr:sp>
        <xdr:nvSpPr>
          <xdr:cNvPr id="35" name=""/>
          <xdr:cNvSpPr/>
        </xdr:nvSpPr>
        <xdr:spPr>
          <a:xfrm>
            <a:off x="2860920" y="138240"/>
            <a:ext cx="422280" cy="47520"/>
          </a:xfrm>
          <a:custGeom>
            <a:avLst/>
            <a:gdLst/>
            <a:ahLst/>
            <a:rect l="0" t="0" r="r" b="b"/>
            <a:pathLst>
              <a:path w="1173" h="132">
                <a:moveTo>
                  <a:pt x="623" y="0"/>
                </a:moveTo>
                <a:lnTo>
                  <a:pt x="608" y="0"/>
                </a:lnTo>
                <a:lnTo>
                  <a:pt x="605" y="29"/>
                </a:lnTo>
                <a:lnTo>
                  <a:pt x="608" y="29"/>
                </a:lnTo>
                <a:lnTo>
                  <a:pt x="624" y="29"/>
                </a:lnTo>
                <a:lnTo>
                  <a:pt x="639" y="32"/>
                </a:lnTo>
                <a:lnTo>
                  <a:pt x="655" y="32"/>
                </a:lnTo>
                <a:lnTo>
                  <a:pt x="655" y="27"/>
                </a:lnTo>
                <a:lnTo>
                  <a:pt x="651" y="27"/>
                </a:lnTo>
                <a:lnTo>
                  <a:pt x="624" y="27"/>
                </a:lnTo>
                <a:lnTo>
                  <a:pt x="611" y="24"/>
                </a:lnTo>
                <a:lnTo>
                  <a:pt x="613" y="5"/>
                </a:lnTo>
                <a:lnTo>
                  <a:pt x="652" y="5"/>
                </a:lnTo>
                <a:lnTo>
                  <a:pt x="652" y="0"/>
                </a:lnTo>
                <a:lnTo>
                  <a:pt x="651" y="0"/>
                </a:lnTo>
                <a:lnTo>
                  <a:pt x="636" y="0"/>
                </a:lnTo>
                <a:lnTo>
                  <a:pt x="623" y="0"/>
                </a:lnTo>
                <a:moveTo>
                  <a:pt x="652" y="5"/>
                </a:moveTo>
                <a:lnTo>
                  <a:pt x="613" y="5"/>
                </a:lnTo>
                <a:lnTo>
                  <a:pt x="636" y="5"/>
                </a:lnTo>
                <a:lnTo>
                  <a:pt x="648" y="5"/>
                </a:lnTo>
                <a:lnTo>
                  <a:pt x="651" y="27"/>
                </a:lnTo>
                <a:lnTo>
                  <a:pt x="655" y="27"/>
                </a:lnTo>
                <a:lnTo>
                  <a:pt x="652" y="5"/>
                </a:lnTo>
                <a:moveTo>
                  <a:pt x="573" y="0"/>
                </a:moveTo>
                <a:lnTo>
                  <a:pt x="571" y="0"/>
                </a:lnTo>
                <a:lnTo>
                  <a:pt x="553" y="0"/>
                </a:lnTo>
                <a:lnTo>
                  <a:pt x="535" y="0"/>
                </a:lnTo>
                <a:lnTo>
                  <a:pt x="519" y="3"/>
                </a:lnTo>
                <a:lnTo>
                  <a:pt x="516" y="3"/>
                </a:lnTo>
                <a:lnTo>
                  <a:pt x="516" y="32"/>
                </a:lnTo>
                <a:lnTo>
                  <a:pt x="556" y="32"/>
                </a:lnTo>
                <a:lnTo>
                  <a:pt x="573" y="29"/>
                </a:lnTo>
                <a:lnTo>
                  <a:pt x="575" y="29"/>
                </a:lnTo>
                <a:lnTo>
                  <a:pt x="575" y="27"/>
                </a:lnTo>
                <a:lnTo>
                  <a:pt x="521" y="27"/>
                </a:lnTo>
                <a:lnTo>
                  <a:pt x="521" y="5"/>
                </a:lnTo>
                <a:lnTo>
                  <a:pt x="537" y="5"/>
                </a:lnTo>
                <a:lnTo>
                  <a:pt x="553" y="5"/>
                </a:lnTo>
                <a:lnTo>
                  <a:pt x="571" y="5"/>
                </a:lnTo>
                <a:lnTo>
                  <a:pt x="575" y="5"/>
                </a:lnTo>
                <a:lnTo>
                  <a:pt x="573" y="0"/>
                </a:lnTo>
                <a:moveTo>
                  <a:pt x="575" y="5"/>
                </a:moveTo>
                <a:lnTo>
                  <a:pt x="571" y="5"/>
                </a:lnTo>
                <a:lnTo>
                  <a:pt x="571" y="27"/>
                </a:lnTo>
                <a:lnTo>
                  <a:pt x="540" y="27"/>
                </a:lnTo>
                <a:lnTo>
                  <a:pt x="521" y="27"/>
                </a:lnTo>
                <a:lnTo>
                  <a:pt x="575" y="27"/>
                </a:lnTo>
                <a:lnTo>
                  <a:pt x="575" y="5"/>
                </a:lnTo>
                <a:moveTo>
                  <a:pt x="700" y="3"/>
                </a:moveTo>
                <a:lnTo>
                  <a:pt x="697" y="34"/>
                </a:lnTo>
                <a:lnTo>
                  <a:pt x="700" y="34"/>
                </a:lnTo>
                <a:lnTo>
                  <a:pt x="735" y="35"/>
                </a:lnTo>
                <a:lnTo>
                  <a:pt x="772" y="38"/>
                </a:lnTo>
                <a:lnTo>
                  <a:pt x="808" y="43"/>
                </a:lnTo>
                <a:lnTo>
                  <a:pt x="842" y="46"/>
                </a:lnTo>
                <a:lnTo>
                  <a:pt x="845" y="49"/>
                </a:lnTo>
                <a:lnTo>
                  <a:pt x="845" y="43"/>
                </a:lnTo>
                <a:lnTo>
                  <a:pt x="841" y="43"/>
                </a:lnTo>
                <a:lnTo>
                  <a:pt x="808" y="38"/>
                </a:lnTo>
                <a:lnTo>
                  <a:pt x="772" y="35"/>
                </a:lnTo>
                <a:lnTo>
                  <a:pt x="737" y="32"/>
                </a:lnTo>
                <a:lnTo>
                  <a:pt x="703" y="29"/>
                </a:lnTo>
                <a:lnTo>
                  <a:pt x="703" y="6"/>
                </a:lnTo>
                <a:lnTo>
                  <a:pt x="753" y="6"/>
                </a:lnTo>
                <a:lnTo>
                  <a:pt x="737" y="5"/>
                </a:lnTo>
                <a:lnTo>
                  <a:pt x="703" y="3"/>
                </a:lnTo>
                <a:lnTo>
                  <a:pt x="700" y="3"/>
                </a:lnTo>
                <a:moveTo>
                  <a:pt x="753" y="6"/>
                </a:moveTo>
                <a:lnTo>
                  <a:pt x="703" y="6"/>
                </a:lnTo>
                <a:lnTo>
                  <a:pt x="737" y="10"/>
                </a:lnTo>
                <a:lnTo>
                  <a:pt x="772" y="15"/>
                </a:lnTo>
                <a:lnTo>
                  <a:pt x="808" y="18"/>
                </a:lnTo>
                <a:lnTo>
                  <a:pt x="842" y="23"/>
                </a:lnTo>
                <a:lnTo>
                  <a:pt x="841" y="43"/>
                </a:lnTo>
                <a:lnTo>
                  <a:pt x="845" y="43"/>
                </a:lnTo>
                <a:lnTo>
                  <a:pt x="850" y="18"/>
                </a:lnTo>
                <a:lnTo>
                  <a:pt x="848" y="18"/>
                </a:lnTo>
                <a:lnTo>
                  <a:pt x="811" y="15"/>
                </a:lnTo>
                <a:lnTo>
                  <a:pt x="772" y="10"/>
                </a:lnTo>
                <a:lnTo>
                  <a:pt x="753" y="6"/>
                </a:lnTo>
                <a:moveTo>
                  <a:pt x="479" y="5"/>
                </a:moveTo>
                <a:lnTo>
                  <a:pt x="476" y="5"/>
                </a:lnTo>
                <a:lnTo>
                  <a:pt x="439" y="6"/>
                </a:lnTo>
                <a:lnTo>
                  <a:pt x="404" y="12"/>
                </a:lnTo>
                <a:lnTo>
                  <a:pt x="364" y="16"/>
                </a:lnTo>
                <a:lnTo>
                  <a:pt x="329" y="21"/>
                </a:lnTo>
                <a:lnTo>
                  <a:pt x="327" y="21"/>
                </a:lnTo>
                <a:lnTo>
                  <a:pt x="333" y="49"/>
                </a:lnTo>
                <a:lnTo>
                  <a:pt x="336" y="49"/>
                </a:lnTo>
                <a:lnTo>
                  <a:pt x="368" y="44"/>
                </a:lnTo>
                <a:lnTo>
                  <a:pt x="336" y="44"/>
                </a:lnTo>
                <a:lnTo>
                  <a:pt x="333" y="24"/>
                </a:lnTo>
                <a:lnTo>
                  <a:pt x="368" y="18"/>
                </a:lnTo>
                <a:lnTo>
                  <a:pt x="404" y="16"/>
                </a:lnTo>
                <a:lnTo>
                  <a:pt x="439" y="12"/>
                </a:lnTo>
                <a:lnTo>
                  <a:pt x="473" y="10"/>
                </a:lnTo>
                <a:lnTo>
                  <a:pt x="479" y="10"/>
                </a:lnTo>
                <a:lnTo>
                  <a:pt x="479" y="5"/>
                </a:lnTo>
                <a:moveTo>
                  <a:pt x="479" y="10"/>
                </a:moveTo>
                <a:lnTo>
                  <a:pt x="473" y="10"/>
                </a:lnTo>
                <a:lnTo>
                  <a:pt x="479" y="29"/>
                </a:lnTo>
                <a:lnTo>
                  <a:pt x="444" y="32"/>
                </a:lnTo>
                <a:lnTo>
                  <a:pt x="408" y="35"/>
                </a:lnTo>
                <a:lnTo>
                  <a:pt x="373" y="40"/>
                </a:lnTo>
                <a:lnTo>
                  <a:pt x="336" y="44"/>
                </a:lnTo>
                <a:lnTo>
                  <a:pt x="368" y="44"/>
                </a:lnTo>
                <a:lnTo>
                  <a:pt x="373" y="44"/>
                </a:lnTo>
                <a:lnTo>
                  <a:pt x="408" y="40"/>
                </a:lnTo>
                <a:lnTo>
                  <a:pt x="445" y="35"/>
                </a:lnTo>
                <a:lnTo>
                  <a:pt x="484" y="34"/>
                </a:lnTo>
                <a:lnTo>
                  <a:pt x="479" y="10"/>
                </a:lnTo>
                <a:moveTo>
                  <a:pt x="882" y="24"/>
                </a:moveTo>
                <a:lnTo>
                  <a:pt x="876" y="53"/>
                </a:lnTo>
                <a:lnTo>
                  <a:pt x="878" y="53"/>
                </a:lnTo>
                <a:lnTo>
                  <a:pt x="892" y="55"/>
                </a:lnTo>
                <a:lnTo>
                  <a:pt x="926" y="62"/>
                </a:lnTo>
                <a:lnTo>
                  <a:pt x="929" y="62"/>
                </a:lnTo>
                <a:lnTo>
                  <a:pt x="929" y="55"/>
                </a:lnTo>
                <a:lnTo>
                  <a:pt x="924" y="55"/>
                </a:lnTo>
                <a:lnTo>
                  <a:pt x="910" y="53"/>
                </a:lnTo>
                <a:lnTo>
                  <a:pt x="894" y="51"/>
                </a:lnTo>
                <a:lnTo>
                  <a:pt x="881" y="49"/>
                </a:lnTo>
                <a:lnTo>
                  <a:pt x="885" y="29"/>
                </a:lnTo>
                <a:lnTo>
                  <a:pt x="910" y="29"/>
                </a:lnTo>
                <a:lnTo>
                  <a:pt x="897" y="27"/>
                </a:lnTo>
                <a:lnTo>
                  <a:pt x="885" y="24"/>
                </a:lnTo>
                <a:lnTo>
                  <a:pt x="882" y="24"/>
                </a:lnTo>
                <a:moveTo>
                  <a:pt x="910" y="29"/>
                </a:moveTo>
                <a:lnTo>
                  <a:pt x="885" y="29"/>
                </a:lnTo>
                <a:lnTo>
                  <a:pt x="897" y="32"/>
                </a:lnTo>
                <a:lnTo>
                  <a:pt x="914" y="34"/>
                </a:lnTo>
                <a:lnTo>
                  <a:pt x="929" y="38"/>
                </a:lnTo>
                <a:lnTo>
                  <a:pt x="924" y="55"/>
                </a:lnTo>
                <a:lnTo>
                  <a:pt x="929" y="55"/>
                </a:lnTo>
                <a:lnTo>
                  <a:pt x="936" y="34"/>
                </a:lnTo>
                <a:lnTo>
                  <a:pt x="933" y="34"/>
                </a:lnTo>
                <a:lnTo>
                  <a:pt x="917" y="29"/>
                </a:lnTo>
                <a:lnTo>
                  <a:pt x="910" y="29"/>
                </a:lnTo>
                <a:moveTo>
                  <a:pt x="293" y="27"/>
                </a:moveTo>
                <a:lnTo>
                  <a:pt x="292" y="27"/>
                </a:lnTo>
                <a:lnTo>
                  <a:pt x="277" y="29"/>
                </a:lnTo>
                <a:lnTo>
                  <a:pt x="265" y="32"/>
                </a:lnTo>
                <a:lnTo>
                  <a:pt x="252" y="34"/>
                </a:lnTo>
                <a:lnTo>
                  <a:pt x="249" y="34"/>
                </a:lnTo>
                <a:lnTo>
                  <a:pt x="253" y="62"/>
                </a:lnTo>
                <a:lnTo>
                  <a:pt x="256" y="62"/>
                </a:lnTo>
                <a:lnTo>
                  <a:pt x="268" y="60"/>
                </a:lnTo>
                <a:lnTo>
                  <a:pt x="283" y="57"/>
                </a:lnTo>
                <a:lnTo>
                  <a:pt x="259" y="57"/>
                </a:lnTo>
                <a:lnTo>
                  <a:pt x="253" y="38"/>
                </a:lnTo>
                <a:lnTo>
                  <a:pt x="265" y="35"/>
                </a:lnTo>
                <a:lnTo>
                  <a:pt x="277" y="34"/>
                </a:lnTo>
                <a:lnTo>
                  <a:pt x="292" y="32"/>
                </a:lnTo>
                <a:lnTo>
                  <a:pt x="296" y="32"/>
                </a:lnTo>
                <a:lnTo>
                  <a:pt x="293" y="27"/>
                </a:lnTo>
                <a:moveTo>
                  <a:pt x="296" y="32"/>
                </a:moveTo>
                <a:lnTo>
                  <a:pt x="292" y="32"/>
                </a:lnTo>
                <a:lnTo>
                  <a:pt x="296" y="51"/>
                </a:lnTo>
                <a:lnTo>
                  <a:pt x="283" y="53"/>
                </a:lnTo>
                <a:lnTo>
                  <a:pt x="271" y="55"/>
                </a:lnTo>
                <a:lnTo>
                  <a:pt x="259" y="57"/>
                </a:lnTo>
                <a:lnTo>
                  <a:pt x="283" y="57"/>
                </a:lnTo>
                <a:lnTo>
                  <a:pt x="284" y="57"/>
                </a:lnTo>
                <a:lnTo>
                  <a:pt x="301" y="55"/>
                </a:lnTo>
                <a:lnTo>
                  <a:pt x="303" y="55"/>
                </a:lnTo>
                <a:lnTo>
                  <a:pt x="296" y="32"/>
                </a:lnTo>
                <a:moveTo>
                  <a:pt x="973" y="43"/>
                </a:moveTo>
                <a:lnTo>
                  <a:pt x="964" y="68"/>
                </a:lnTo>
                <a:lnTo>
                  <a:pt x="966" y="68"/>
                </a:lnTo>
                <a:lnTo>
                  <a:pt x="1021" y="82"/>
                </a:lnTo>
                <a:lnTo>
                  <a:pt x="1070" y="95"/>
                </a:lnTo>
                <a:lnTo>
                  <a:pt x="1117" y="111"/>
                </a:lnTo>
                <a:lnTo>
                  <a:pt x="1161" y="126"/>
                </a:lnTo>
                <a:lnTo>
                  <a:pt x="1164" y="126"/>
                </a:lnTo>
                <a:lnTo>
                  <a:pt x="1166" y="120"/>
                </a:lnTo>
                <a:lnTo>
                  <a:pt x="1161" y="120"/>
                </a:lnTo>
                <a:lnTo>
                  <a:pt x="1117" y="106"/>
                </a:lnTo>
                <a:lnTo>
                  <a:pt x="1072" y="92"/>
                </a:lnTo>
                <a:lnTo>
                  <a:pt x="1022" y="77"/>
                </a:lnTo>
                <a:lnTo>
                  <a:pt x="972" y="66"/>
                </a:lnTo>
                <a:lnTo>
                  <a:pt x="976" y="46"/>
                </a:lnTo>
                <a:lnTo>
                  <a:pt x="994" y="46"/>
                </a:lnTo>
                <a:lnTo>
                  <a:pt x="976" y="43"/>
                </a:lnTo>
                <a:lnTo>
                  <a:pt x="973" y="43"/>
                </a:lnTo>
                <a:moveTo>
                  <a:pt x="994" y="46"/>
                </a:moveTo>
                <a:lnTo>
                  <a:pt x="976" y="46"/>
                </a:lnTo>
                <a:lnTo>
                  <a:pt x="1025" y="57"/>
                </a:lnTo>
                <a:lnTo>
                  <a:pt x="1074" y="71"/>
                </a:lnTo>
                <a:lnTo>
                  <a:pt x="1121" y="86"/>
                </a:lnTo>
                <a:lnTo>
                  <a:pt x="1169" y="101"/>
                </a:lnTo>
                <a:lnTo>
                  <a:pt x="1161" y="120"/>
                </a:lnTo>
                <a:lnTo>
                  <a:pt x="1166" y="120"/>
                </a:lnTo>
                <a:lnTo>
                  <a:pt x="1173" y="100"/>
                </a:lnTo>
                <a:lnTo>
                  <a:pt x="1170" y="100"/>
                </a:lnTo>
                <a:lnTo>
                  <a:pt x="1124" y="82"/>
                </a:lnTo>
                <a:lnTo>
                  <a:pt x="1074" y="66"/>
                </a:lnTo>
                <a:lnTo>
                  <a:pt x="1025" y="53"/>
                </a:lnTo>
                <a:lnTo>
                  <a:pt x="994" y="46"/>
                </a:lnTo>
                <a:moveTo>
                  <a:pt x="203" y="44"/>
                </a:moveTo>
                <a:lnTo>
                  <a:pt x="200" y="44"/>
                </a:lnTo>
                <a:lnTo>
                  <a:pt x="148" y="57"/>
                </a:lnTo>
                <a:lnTo>
                  <a:pt x="96" y="72"/>
                </a:lnTo>
                <a:lnTo>
                  <a:pt x="50" y="88"/>
                </a:lnTo>
                <a:lnTo>
                  <a:pt x="3" y="106"/>
                </a:lnTo>
                <a:lnTo>
                  <a:pt x="0" y="106"/>
                </a:lnTo>
                <a:lnTo>
                  <a:pt x="12" y="132"/>
                </a:lnTo>
                <a:lnTo>
                  <a:pt x="15" y="132"/>
                </a:lnTo>
                <a:lnTo>
                  <a:pt x="26" y="126"/>
                </a:lnTo>
                <a:lnTo>
                  <a:pt x="15" y="126"/>
                </a:lnTo>
                <a:lnTo>
                  <a:pt x="6" y="109"/>
                </a:lnTo>
                <a:lnTo>
                  <a:pt x="52" y="93"/>
                </a:lnTo>
                <a:lnTo>
                  <a:pt x="99" y="77"/>
                </a:lnTo>
                <a:lnTo>
                  <a:pt x="148" y="62"/>
                </a:lnTo>
                <a:lnTo>
                  <a:pt x="200" y="49"/>
                </a:lnTo>
                <a:lnTo>
                  <a:pt x="204" y="49"/>
                </a:lnTo>
                <a:lnTo>
                  <a:pt x="203" y="44"/>
                </a:lnTo>
                <a:moveTo>
                  <a:pt x="204" y="49"/>
                </a:moveTo>
                <a:lnTo>
                  <a:pt x="200" y="49"/>
                </a:lnTo>
                <a:lnTo>
                  <a:pt x="207" y="68"/>
                </a:lnTo>
                <a:lnTo>
                  <a:pt x="155" y="82"/>
                </a:lnTo>
                <a:lnTo>
                  <a:pt x="106" y="95"/>
                </a:lnTo>
                <a:lnTo>
                  <a:pt x="59" y="111"/>
                </a:lnTo>
                <a:lnTo>
                  <a:pt x="15" y="126"/>
                </a:lnTo>
                <a:lnTo>
                  <a:pt x="26" y="126"/>
                </a:lnTo>
                <a:lnTo>
                  <a:pt x="59" y="115"/>
                </a:lnTo>
                <a:lnTo>
                  <a:pt x="108" y="100"/>
                </a:lnTo>
                <a:lnTo>
                  <a:pt x="157" y="86"/>
                </a:lnTo>
                <a:lnTo>
                  <a:pt x="209" y="72"/>
                </a:lnTo>
                <a:lnTo>
                  <a:pt x="212" y="72"/>
                </a:lnTo>
                <a:lnTo>
                  <a:pt x="204" y="49"/>
                </a:lnTo>
                <a:close/>
              </a:path>
            </a:pathLst>
          </a:custGeom>
          <a:solidFill>
            <a:srgbClr val="211d1e"/>
          </a:solidFill>
          <a:ln w="0">
            <a:noFill/>
          </a:ln>
        </xdr:spPr>
      </xdr:sp>
      <xdr:sp>
        <xdr:nvSpPr>
          <xdr:cNvPr id="36" name=""/>
          <xdr:cNvSpPr/>
        </xdr:nvSpPr>
        <xdr:spPr>
          <a:xfrm>
            <a:off x="2861640" y="135000"/>
            <a:ext cx="417240" cy="41760"/>
          </a:xfrm>
          <a:custGeom>
            <a:avLst/>
            <a:gdLst/>
            <a:ahLst/>
            <a:rect l="0" t="0" r="r" b="b"/>
            <a:pathLst>
              <a:path w="1159" h="116">
                <a:moveTo>
                  <a:pt x="6" y="116"/>
                </a:moveTo>
                <a:lnTo>
                  <a:pt x="5" y="116"/>
                </a:lnTo>
                <a:lnTo>
                  <a:pt x="6" y="116"/>
                </a:lnTo>
                <a:moveTo>
                  <a:pt x="145" y="51"/>
                </a:moveTo>
                <a:lnTo>
                  <a:pt x="106" y="62"/>
                </a:lnTo>
                <a:lnTo>
                  <a:pt x="69" y="73"/>
                </a:lnTo>
                <a:lnTo>
                  <a:pt x="33" y="84"/>
                </a:lnTo>
                <a:lnTo>
                  <a:pt x="0" y="96"/>
                </a:lnTo>
                <a:lnTo>
                  <a:pt x="6" y="116"/>
                </a:lnTo>
                <a:lnTo>
                  <a:pt x="40" y="103"/>
                </a:lnTo>
                <a:lnTo>
                  <a:pt x="76" y="93"/>
                </a:lnTo>
                <a:lnTo>
                  <a:pt x="114" y="82"/>
                </a:lnTo>
                <a:lnTo>
                  <a:pt x="151" y="71"/>
                </a:lnTo>
                <a:lnTo>
                  <a:pt x="145" y="51"/>
                </a:lnTo>
                <a:moveTo>
                  <a:pt x="466" y="2"/>
                </a:moveTo>
                <a:lnTo>
                  <a:pt x="429" y="5"/>
                </a:lnTo>
                <a:lnTo>
                  <a:pt x="391" y="8"/>
                </a:lnTo>
                <a:lnTo>
                  <a:pt x="355" y="13"/>
                </a:lnTo>
                <a:lnTo>
                  <a:pt x="321" y="17"/>
                </a:lnTo>
                <a:lnTo>
                  <a:pt x="325" y="37"/>
                </a:lnTo>
                <a:lnTo>
                  <a:pt x="361" y="32"/>
                </a:lnTo>
                <a:lnTo>
                  <a:pt x="395" y="28"/>
                </a:lnTo>
                <a:lnTo>
                  <a:pt x="431" y="23"/>
                </a:lnTo>
                <a:lnTo>
                  <a:pt x="469" y="22"/>
                </a:lnTo>
                <a:lnTo>
                  <a:pt x="466" y="2"/>
                </a:lnTo>
                <a:moveTo>
                  <a:pt x="1014" y="48"/>
                </a:moveTo>
                <a:lnTo>
                  <a:pt x="1007" y="67"/>
                </a:lnTo>
                <a:lnTo>
                  <a:pt x="1047" y="77"/>
                </a:lnTo>
                <a:lnTo>
                  <a:pt x="1082" y="85"/>
                </a:lnTo>
                <a:lnTo>
                  <a:pt x="1118" y="96"/>
                </a:lnTo>
                <a:lnTo>
                  <a:pt x="1150" y="107"/>
                </a:lnTo>
                <a:lnTo>
                  <a:pt x="1159" y="88"/>
                </a:lnTo>
                <a:lnTo>
                  <a:pt x="1124" y="77"/>
                </a:lnTo>
                <a:lnTo>
                  <a:pt x="1088" y="67"/>
                </a:lnTo>
                <a:lnTo>
                  <a:pt x="1051" y="59"/>
                </a:lnTo>
                <a:lnTo>
                  <a:pt x="1014" y="48"/>
                </a:lnTo>
                <a:moveTo>
                  <a:pt x="698" y="0"/>
                </a:moveTo>
                <a:lnTo>
                  <a:pt x="698" y="19"/>
                </a:lnTo>
                <a:lnTo>
                  <a:pt x="733" y="23"/>
                </a:lnTo>
                <a:lnTo>
                  <a:pt x="770" y="26"/>
                </a:lnTo>
                <a:lnTo>
                  <a:pt x="806" y="30"/>
                </a:lnTo>
                <a:lnTo>
                  <a:pt x="840" y="34"/>
                </a:lnTo>
                <a:lnTo>
                  <a:pt x="843" y="15"/>
                </a:lnTo>
                <a:lnTo>
                  <a:pt x="808" y="11"/>
                </a:lnTo>
                <a:lnTo>
                  <a:pt x="770" y="6"/>
                </a:lnTo>
                <a:lnTo>
                  <a:pt x="735" y="5"/>
                </a:lnTo>
                <a:lnTo>
                  <a:pt x="698" y="0"/>
                </a:lnTo>
                <a:close/>
              </a:path>
            </a:pathLst>
          </a:custGeom>
          <a:solidFill>
            <a:srgbClr val="e8e5e4"/>
          </a:solidFill>
          <a:ln w="0">
            <a:noFill/>
          </a:ln>
        </xdr:spPr>
      </xdr:sp>
      <xdr:sp>
        <xdr:nvSpPr>
          <xdr:cNvPr id="37" name=""/>
          <xdr:cNvSpPr/>
        </xdr:nvSpPr>
        <xdr:spPr>
          <a:xfrm>
            <a:off x="2860920" y="135360"/>
            <a:ext cx="418680" cy="43560"/>
          </a:xfrm>
          <a:custGeom>
            <a:avLst/>
            <a:gdLst/>
            <a:ahLst/>
            <a:rect l="0" t="0" r="r" b="b"/>
            <a:pathLst>
              <a:path w="1163" h="121">
                <a:moveTo>
                  <a:pt x="698" y="0"/>
                </a:moveTo>
                <a:lnTo>
                  <a:pt x="698" y="23"/>
                </a:lnTo>
                <a:lnTo>
                  <a:pt x="701" y="23"/>
                </a:lnTo>
                <a:lnTo>
                  <a:pt x="733" y="24"/>
                </a:lnTo>
                <a:lnTo>
                  <a:pt x="770" y="29"/>
                </a:lnTo>
                <a:lnTo>
                  <a:pt x="806" y="34"/>
                </a:lnTo>
                <a:lnTo>
                  <a:pt x="840" y="38"/>
                </a:lnTo>
                <a:lnTo>
                  <a:pt x="843" y="38"/>
                </a:lnTo>
                <a:lnTo>
                  <a:pt x="846" y="34"/>
                </a:lnTo>
                <a:lnTo>
                  <a:pt x="840" y="34"/>
                </a:lnTo>
                <a:lnTo>
                  <a:pt x="806" y="29"/>
                </a:lnTo>
                <a:lnTo>
                  <a:pt x="770" y="24"/>
                </a:lnTo>
                <a:lnTo>
                  <a:pt x="735" y="23"/>
                </a:lnTo>
                <a:lnTo>
                  <a:pt x="702" y="17"/>
                </a:lnTo>
                <a:lnTo>
                  <a:pt x="702" y="5"/>
                </a:lnTo>
                <a:lnTo>
                  <a:pt x="757" y="5"/>
                </a:lnTo>
                <a:lnTo>
                  <a:pt x="738" y="3"/>
                </a:lnTo>
                <a:lnTo>
                  <a:pt x="701" y="0"/>
                </a:lnTo>
                <a:lnTo>
                  <a:pt x="698" y="0"/>
                </a:lnTo>
                <a:moveTo>
                  <a:pt x="757" y="5"/>
                </a:moveTo>
                <a:lnTo>
                  <a:pt x="702" y="5"/>
                </a:lnTo>
                <a:lnTo>
                  <a:pt x="738" y="6"/>
                </a:lnTo>
                <a:lnTo>
                  <a:pt x="773" y="9"/>
                </a:lnTo>
                <a:lnTo>
                  <a:pt x="808" y="13"/>
                </a:lnTo>
                <a:lnTo>
                  <a:pt x="843" y="17"/>
                </a:lnTo>
                <a:lnTo>
                  <a:pt x="840" y="34"/>
                </a:lnTo>
                <a:lnTo>
                  <a:pt x="846" y="34"/>
                </a:lnTo>
                <a:lnTo>
                  <a:pt x="848" y="13"/>
                </a:lnTo>
                <a:lnTo>
                  <a:pt x="846" y="13"/>
                </a:lnTo>
                <a:lnTo>
                  <a:pt x="808" y="9"/>
                </a:lnTo>
                <a:lnTo>
                  <a:pt x="773" y="5"/>
                </a:lnTo>
                <a:lnTo>
                  <a:pt x="757" y="5"/>
                </a:lnTo>
                <a:moveTo>
                  <a:pt x="471" y="0"/>
                </a:moveTo>
                <a:lnTo>
                  <a:pt x="470" y="0"/>
                </a:lnTo>
                <a:lnTo>
                  <a:pt x="433" y="3"/>
                </a:lnTo>
                <a:lnTo>
                  <a:pt x="394" y="6"/>
                </a:lnTo>
                <a:lnTo>
                  <a:pt x="359" y="11"/>
                </a:lnTo>
                <a:lnTo>
                  <a:pt x="322" y="15"/>
                </a:lnTo>
                <a:lnTo>
                  <a:pt x="326" y="40"/>
                </a:lnTo>
                <a:lnTo>
                  <a:pt x="329" y="40"/>
                </a:lnTo>
                <a:lnTo>
                  <a:pt x="362" y="35"/>
                </a:lnTo>
                <a:lnTo>
                  <a:pt x="329" y="35"/>
                </a:lnTo>
                <a:lnTo>
                  <a:pt x="326" y="21"/>
                </a:lnTo>
                <a:lnTo>
                  <a:pt x="362" y="15"/>
                </a:lnTo>
                <a:lnTo>
                  <a:pt x="394" y="11"/>
                </a:lnTo>
                <a:lnTo>
                  <a:pt x="430" y="6"/>
                </a:lnTo>
                <a:lnTo>
                  <a:pt x="467" y="5"/>
                </a:lnTo>
                <a:lnTo>
                  <a:pt x="471" y="5"/>
                </a:lnTo>
                <a:lnTo>
                  <a:pt x="471" y="0"/>
                </a:lnTo>
                <a:moveTo>
                  <a:pt x="471" y="5"/>
                </a:moveTo>
                <a:lnTo>
                  <a:pt x="467" y="5"/>
                </a:lnTo>
                <a:lnTo>
                  <a:pt x="470" y="21"/>
                </a:lnTo>
                <a:lnTo>
                  <a:pt x="434" y="23"/>
                </a:lnTo>
                <a:lnTo>
                  <a:pt x="399" y="27"/>
                </a:lnTo>
                <a:lnTo>
                  <a:pt x="363" y="29"/>
                </a:lnTo>
                <a:lnTo>
                  <a:pt x="329" y="35"/>
                </a:lnTo>
                <a:lnTo>
                  <a:pt x="362" y="35"/>
                </a:lnTo>
                <a:lnTo>
                  <a:pt x="399" y="32"/>
                </a:lnTo>
                <a:lnTo>
                  <a:pt x="434" y="27"/>
                </a:lnTo>
                <a:lnTo>
                  <a:pt x="471" y="24"/>
                </a:lnTo>
                <a:lnTo>
                  <a:pt x="474" y="24"/>
                </a:lnTo>
                <a:lnTo>
                  <a:pt x="471" y="5"/>
                </a:lnTo>
                <a:moveTo>
                  <a:pt x="1012" y="46"/>
                </a:moveTo>
                <a:lnTo>
                  <a:pt x="1006" y="71"/>
                </a:lnTo>
                <a:lnTo>
                  <a:pt x="1008" y="71"/>
                </a:lnTo>
                <a:lnTo>
                  <a:pt x="1046" y="79"/>
                </a:lnTo>
                <a:lnTo>
                  <a:pt x="1083" y="90"/>
                </a:lnTo>
                <a:lnTo>
                  <a:pt x="1118" y="101"/>
                </a:lnTo>
                <a:lnTo>
                  <a:pt x="1151" y="112"/>
                </a:lnTo>
                <a:lnTo>
                  <a:pt x="1154" y="115"/>
                </a:lnTo>
                <a:lnTo>
                  <a:pt x="1156" y="109"/>
                </a:lnTo>
                <a:lnTo>
                  <a:pt x="1151" y="109"/>
                </a:lnTo>
                <a:lnTo>
                  <a:pt x="1118" y="98"/>
                </a:lnTo>
                <a:lnTo>
                  <a:pt x="1083" y="86"/>
                </a:lnTo>
                <a:lnTo>
                  <a:pt x="1048" y="77"/>
                </a:lnTo>
                <a:lnTo>
                  <a:pt x="1012" y="66"/>
                </a:lnTo>
                <a:lnTo>
                  <a:pt x="1018" y="53"/>
                </a:lnTo>
                <a:lnTo>
                  <a:pt x="1034" y="53"/>
                </a:lnTo>
                <a:lnTo>
                  <a:pt x="1015" y="46"/>
                </a:lnTo>
                <a:lnTo>
                  <a:pt x="1012" y="46"/>
                </a:lnTo>
                <a:moveTo>
                  <a:pt x="1034" y="53"/>
                </a:moveTo>
                <a:lnTo>
                  <a:pt x="1018" y="53"/>
                </a:lnTo>
                <a:lnTo>
                  <a:pt x="1052" y="62"/>
                </a:lnTo>
                <a:lnTo>
                  <a:pt x="1088" y="71"/>
                </a:lnTo>
                <a:lnTo>
                  <a:pt x="1123" y="81"/>
                </a:lnTo>
                <a:lnTo>
                  <a:pt x="1158" y="93"/>
                </a:lnTo>
                <a:lnTo>
                  <a:pt x="1151" y="109"/>
                </a:lnTo>
                <a:lnTo>
                  <a:pt x="1156" y="109"/>
                </a:lnTo>
                <a:lnTo>
                  <a:pt x="1163" y="90"/>
                </a:lnTo>
                <a:lnTo>
                  <a:pt x="1160" y="90"/>
                </a:lnTo>
                <a:lnTo>
                  <a:pt x="1126" y="77"/>
                </a:lnTo>
                <a:lnTo>
                  <a:pt x="1088" y="66"/>
                </a:lnTo>
                <a:lnTo>
                  <a:pt x="1052" y="57"/>
                </a:lnTo>
                <a:lnTo>
                  <a:pt x="1034" y="53"/>
                </a:lnTo>
                <a:moveTo>
                  <a:pt x="150" y="51"/>
                </a:moveTo>
                <a:lnTo>
                  <a:pt x="147" y="53"/>
                </a:lnTo>
                <a:lnTo>
                  <a:pt x="110" y="62"/>
                </a:lnTo>
                <a:lnTo>
                  <a:pt x="74" y="72"/>
                </a:lnTo>
                <a:lnTo>
                  <a:pt x="37" y="83"/>
                </a:lnTo>
                <a:lnTo>
                  <a:pt x="2" y="98"/>
                </a:lnTo>
                <a:lnTo>
                  <a:pt x="0" y="98"/>
                </a:lnTo>
                <a:lnTo>
                  <a:pt x="9" y="117"/>
                </a:lnTo>
                <a:lnTo>
                  <a:pt x="9" y="119"/>
                </a:lnTo>
                <a:lnTo>
                  <a:pt x="9" y="121"/>
                </a:lnTo>
                <a:lnTo>
                  <a:pt x="12" y="121"/>
                </a:lnTo>
                <a:lnTo>
                  <a:pt x="14" y="119"/>
                </a:lnTo>
                <a:lnTo>
                  <a:pt x="25" y="115"/>
                </a:lnTo>
                <a:lnTo>
                  <a:pt x="14" y="115"/>
                </a:lnTo>
                <a:lnTo>
                  <a:pt x="6" y="100"/>
                </a:lnTo>
                <a:lnTo>
                  <a:pt x="42" y="89"/>
                </a:lnTo>
                <a:lnTo>
                  <a:pt x="77" y="77"/>
                </a:lnTo>
                <a:lnTo>
                  <a:pt x="113" y="66"/>
                </a:lnTo>
                <a:lnTo>
                  <a:pt x="147" y="57"/>
                </a:lnTo>
                <a:lnTo>
                  <a:pt x="153" y="57"/>
                </a:lnTo>
                <a:lnTo>
                  <a:pt x="150" y="51"/>
                </a:lnTo>
                <a:moveTo>
                  <a:pt x="153" y="57"/>
                </a:moveTo>
                <a:lnTo>
                  <a:pt x="147" y="57"/>
                </a:lnTo>
                <a:lnTo>
                  <a:pt x="153" y="71"/>
                </a:lnTo>
                <a:lnTo>
                  <a:pt x="114" y="81"/>
                </a:lnTo>
                <a:lnTo>
                  <a:pt x="80" y="93"/>
                </a:lnTo>
                <a:lnTo>
                  <a:pt x="46" y="104"/>
                </a:lnTo>
                <a:lnTo>
                  <a:pt x="14" y="115"/>
                </a:lnTo>
                <a:lnTo>
                  <a:pt x="25" y="115"/>
                </a:lnTo>
                <a:lnTo>
                  <a:pt x="46" y="109"/>
                </a:lnTo>
                <a:lnTo>
                  <a:pt x="82" y="98"/>
                </a:lnTo>
                <a:lnTo>
                  <a:pt x="117" y="86"/>
                </a:lnTo>
                <a:lnTo>
                  <a:pt x="154" y="75"/>
                </a:lnTo>
                <a:lnTo>
                  <a:pt x="157" y="75"/>
                </a:lnTo>
                <a:lnTo>
                  <a:pt x="153" y="57"/>
                </a:lnTo>
                <a:close/>
              </a:path>
            </a:pathLst>
          </a:custGeom>
          <a:solidFill>
            <a:srgbClr val="211d1e"/>
          </a:solidFill>
          <a:ln w="0">
            <a:noFill/>
          </a:ln>
        </xdr:spPr>
      </xdr:sp>
      <xdr:sp>
        <xdr:nvSpPr>
          <xdr:cNvPr id="38" name=""/>
          <xdr:cNvSpPr/>
        </xdr:nvSpPr>
        <xdr:spPr>
          <a:xfrm>
            <a:off x="2858040" y="126000"/>
            <a:ext cx="424080" cy="44280"/>
          </a:xfrm>
          <a:custGeom>
            <a:avLst/>
            <a:gdLst/>
            <a:ahLst/>
            <a:rect l="0" t="0" r="r" b="b"/>
            <a:pathLst>
              <a:path w="1178" h="123">
                <a:moveTo>
                  <a:pt x="148" y="53"/>
                </a:moveTo>
                <a:lnTo>
                  <a:pt x="108" y="63"/>
                </a:lnTo>
                <a:lnTo>
                  <a:pt x="71" y="74"/>
                </a:lnTo>
                <a:lnTo>
                  <a:pt x="35" y="86"/>
                </a:lnTo>
                <a:lnTo>
                  <a:pt x="0" y="100"/>
                </a:lnTo>
                <a:lnTo>
                  <a:pt x="12" y="123"/>
                </a:lnTo>
                <a:lnTo>
                  <a:pt x="45" y="111"/>
                </a:lnTo>
                <a:lnTo>
                  <a:pt x="80" y="100"/>
                </a:lnTo>
                <a:lnTo>
                  <a:pt x="117" y="89"/>
                </a:lnTo>
                <a:lnTo>
                  <a:pt x="154" y="77"/>
                </a:lnTo>
                <a:lnTo>
                  <a:pt x="148" y="53"/>
                </a:lnTo>
                <a:moveTo>
                  <a:pt x="473" y="0"/>
                </a:moveTo>
                <a:lnTo>
                  <a:pt x="434" y="6"/>
                </a:lnTo>
                <a:lnTo>
                  <a:pt x="400" y="7"/>
                </a:lnTo>
                <a:lnTo>
                  <a:pt x="362" y="12"/>
                </a:lnTo>
                <a:lnTo>
                  <a:pt x="326" y="18"/>
                </a:lnTo>
                <a:lnTo>
                  <a:pt x="332" y="42"/>
                </a:lnTo>
                <a:lnTo>
                  <a:pt x="366" y="37"/>
                </a:lnTo>
                <a:lnTo>
                  <a:pt x="402" y="34"/>
                </a:lnTo>
                <a:lnTo>
                  <a:pt x="440" y="29"/>
                </a:lnTo>
                <a:lnTo>
                  <a:pt x="477" y="26"/>
                </a:lnTo>
                <a:lnTo>
                  <a:pt x="473" y="0"/>
                </a:lnTo>
                <a:moveTo>
                  <a:pt x="1030" y="48"/>
                </a:moveTo>
                <a:lnTo>
                  <a:pt x="1023" y="72"/>
                </a:lnTo>
                <a:lnTo>
                  <a:pt x="1061" y="84"/>
                </a:lnTo>
                <a:lnTo>
                  <a:pt x="1098" y="92"/>
                </a:lnTo>
                <a:lnTo>
                  <a:pt x="1133" y="103"/>
                </a:lnTo>
                <a:lnTo>
                  <a:pt x="1169" y="114"/>
                </a:lnTo>
                <a:lnTo>
                  <a:pt x="1178" y="92"/>
                </a:lnTo>
                <a:lnTo>
                  <a:pt x="1143" y="81"/>
                </a:lnTo>
                <a:lnTo>
                  <a:pt x="1107" y="68"/>
                </a:lnTo>
                <a:lnTo>
                  <a:pt x="1070" y="59"/>
                </a:lnTo>
                <a:lnTo>
                  <a:pt x="1030" y="48"/>
                </a:lnTo>
                <a:moveTo>
                  <a:pt x="710" y="0"/>
                </a:moveTo>
                <a:lnTo>
                  <a:pt x="708" y="24"/>
                </a:lnTo>
                <a:lnTo>
                  <a:pt x="745" y="29"/>
                </a:lnTo>
                <a:lnTo>
                  <a:pt x="781" y="31"/>
                </a:lnTo>
                <a:lnTo>
                  <a:pt x="818" y="35"/>
                </a:lnTo>
                <a:lnTo>
                  <a:pt x="854" y="40"/>
                </a:lnTo>
                <a:lnTo>
                  <a:pt x="855" y="15"/>
                </a:lnTo>
                <a:lnTo>
                  <a:pt x="821" y="12"/>
                </a:lnTo>
                <a:lnTo>
                  <a:pt x="784" y="7"/>
                </a:lnTo>
                <a:lnTo>
                  <a:pt x="748" y="2"/>
                </a:lnTo>
                <a:lnTo>
                  <a:pt x="710" y="0"/>
                </a:lnTo>
                <a:close/>
              </a:path>
            </a:pathLst>
          </a:custGeom>
          <a:solidFill>
            <a:srgbClr val="e8e5e4"/>
          </a:solidFill>
          <a:ln w="0">
            <a:noFill/>
          </a:ln>
        </xdr:spPr>
      </xdr:sp>
      <xdr:sp>
        <xdr:nvSpPr>
          <xdr:cNvPr id="39" name=""/>
          <xdr:cNvSpPr/>
        </xdr:nvSpPr>
        <xdr:spPr>
          <a:xfrm>
            <a:off x="2857320" y="126000"/>
            <a:ext cx="426600" cy="45720"/>
          </a:xfrm>
          <a:custGeom>
            <a:avLst/>
            <a:gdLst/>
            <a:ahLst/>
            <a:rect l="0" t="0" r="r" b="b"/>
            <a:pathLst>
              <a:path w="1185" h="127">
                <a:moveTo>
                  <a:pt x="712" y="0"/>
                </a:moveTo>
                <a:lnTo>
                  <a:pt x="709" y="30"/>
                </a:lnTo>
                <a:lnTo>
                  <a:pt x="712" y="32"/>
                </a:lnTo>
                <a:lnTo>
                  <a:pt x="747" y="34"/>
                </a:lnTo>
                <a:lnTo>
                  <a:pt x="784" y="37"/>
                </a:lnTo>
                <a:lnTo>
                  <a:pt x="820" y="40"/>
                </a:lnTo>
                <a:lnTo>
                  <a:pt x="854" y="45"/>
                </a:lnTo>
                <a:lnTo>
                  <a:pt x="857" y="45"/>
                </a:lnTo>
                <a:lnTo>
                  <a:pt x="860" y="40"/>
                </a:lnTo>
                <a:lnTo>
                  <a:pt x="854" y="40"/>
                </a:lnTo>
                <a:lnTo>
                  <a:pt x="820" y="37"/>
                </a:lnTo>
                <a:lnTo>
                  <a:pt x="784" y="32"/>
                </a:lnTo>
                <a:lnTo>
                  <a:pt x="749" y="30"/>
                </a:lnTo>
                <a:lnTo>
                  <a:pt x="713" y="28"/>
                </a:lnTo>
                <a:lnTo>
                  <a:pt x="716" y="6"/>
                </a:lnTo>
                <a:lnTo>
                  <a:pt x="764" y="6"/>
                </a:lnTo>
                <a:lnTo>
                  <a:pt x="752" y="5"/>
                </a:lnTo>
                <a:lnTo>
                  <a:pt x="712" y="0"/>
                </a:lnTo>
                <a:moveTo>
                  <a:pt x="764" y="6"/>
                </a:moveTo>
                <a:lnTo>
                  <a:pt x="716" y="6"/>
                </a:lnTo>
                <a:lnTo>
                  <a:pt x="752" y="9"/>
                </a:lnTo>
                <a:lnTo>
                  <a:pt x="787" y="13"/>
                </a:lnTo>
                <a:lnTo>
                  <a:pt x="823" y="15"/>
                </a:lnTo>
                <a:lnTo>
                  <a:pt x="857" y="19"/>
                </a:lnTo>
                <a:lnTo>
                  <a:pt x="854" y="40"/>
                </a:lnTo>
                <a:lnTo>
                  <a:pt x="860" y="40"/>
                </a:lnTo>
                <a:lnTo>
                  <a:pt x="862" y="17"/>
                </a:lnTo>
                <a:lnTo>
                  <a:pt x="860" y="17"/>
                </a:lnTo>
                <a:lnTo>
                  <a:pt x="824" y="13"/>
                </a:lnTo>
                <a:lnTo>
                  <a:pt x="787" y="9"/>
                </a:lnTo>
                <a:lnTo>
                  <a:pt x="764" y="6"/>
                </a:lnTo>
                <a:moveTo>
                  <a:pt x="479" y="2"/>
                </a:moveTo>
                <a:lnTo>
                  <a:pt x="439" y="6"/>
                </a:lnTo>
                <a:lnTo>
                  <a:pt x="401" y="11"/>
                </a:lnTo>
                <a:lnTo>
                  <a:pt x="365" y="15"/>
                </a:lnTo>
                <a:lnTo>
                  <a:pt x="331" y="19"/>
                </a:lnTo>
                <a:lnTo>
                  <a:pt x="328" y="19"/>
                </a:lnTo>
                <a:lnTo>
                  <a:pt x="333" y="48"/>
                </a:lnTo>
                <a:lnTo>
                  <a:pt x="335" y="48"/>
                </a:lnTo>
                <a:lnTo>
                  <a:pt x="365" y="43"/>
                </a:lnTo>
                <a:lnTo>
                  <a:pt x="337" y="43"/>
                </a:lnTo>
                <a:lnTo>
                  <a:pt x="333" y="23"/>
                </a:lnTo>
                <a:lnTo>
                  <a:pt x="368" y="17"/>
                </a:lnTo>
                <a:lnTo>
                  <a:pt x="401" y="13"/>
                </a:lnTo>
                <a:lnTo>
                  <a:pt x="436" y="11"/>
                </a:lnTo>
                <a:lnTo>
                  <a:pt x="475" y="6"/>
                </a:lnTo>
                <a:lnTo>
                  <a:pt x="479" y="6"/>
                </a:lnTo>
                <a:lnTo>
                  <a:pt x="479" y="2"/>
                </a:lnTo>
                <a:moveTo>
                  <a:pt x="479" y="6"/>
                </a:moveTo>
                <a:lnTo>
                  <a:pt x="475" y="6"/>
                </a:lnTo>
                <a:lnTo>
                  <a:pt x="479" y="28"/>
                </a:lnTo>
                <a:lnTo>
                  <a:pt x="441" y="30"/>
                </a:lnTo>
                <a:lnTo>
                  <a:pt x="405" y="34"/>
                </a:lnTo>
                <a:lnTo>
                  <a:pt x="371" y="39"/>
                </a:lnTo>
                <a:lnTo>
                  <a:pt x="337" y="43"/>
                </a:lnTo>
                <a:lnTo>
                  <a:pt x="365" y="43"/>
                </a:lnTo>
                <a:lnTo>
                  <a:pt x="371" y="43"/>
                </a:lnTo>
                <a:lnTo>
                  <a:pt x="405" y="39"/>
                </a:lnTo>
                <a:lnTo>
                  <a:pt x="444" y="34"/>
                </a:lnTo>
                <a:lnTo>
                  <a:pt x="481" y="32"/>
                </a:lnTo>
                <a:lnTo>
                  <a:pt x="484" y="32"/>
                </a:lnTo>
                <a:lnTo>
                  <a:pt x="479" y="6"/>
                </a:lnTo>
                <a:moveTo>
                  <a:pt x="1034" y="50"/>
                </a:moveTo>
                <a:lnTo>
                  <a:pt x="1025" y="77"/>
                </a:lnTo>
                <a:lnTo>
                  <a:pt x="1028" y="77"/>
                </a:lnTo>
                <a:lnTo>
                  <a:pt x="1064" y="87"/>
                </a:lnTo>
                <a:lnTo>
                  <a:pt x="1101" y="96"/>
                </a:lnTo>
                <a:lnTo>
                  <a:pt x="1136" y="107"/>
                </a:lnTo>
                <a:lnTo>
                  <a:pt x="1172" y="121"/>
                </a:lnTo>
                <a:lnTo>
                  <a:pt x="1173" y="121"/>
                </a:lnTo>
                <a:lnTo>
                  <a:pt x="1176" y="116"/>
                </a:lnTo>
                <a:lnTo>
                  <a:pt x="1172" y="116"/>
                </a:lnTo>
                <a:lnTo>
                  <a:pt x="1136" y="104"/>
                </a:lnTo>
                <a:lnTo>
                  <a:pt x="1101" y="93"/>
                </a:lnTo>
                <a:lnTo>
                  <a:pt x="1065" y="84"/>
                </a:lnTo>
                <a:lnTo>
                  <a:pt x="1030" y="76"/>
                </a:lnTo>
                <a:lnTo>
                  <a:pt x="1037" y="54"/>
                </a:lnTo>
                <a:lnTo>
                  <a:pt x="1053" y="54"/>
                </a:lnTo>
                <a:lnTo>
                  <a:pt x="1037" y="50"/>
                </a:lnTo>
                <a:lnTo>
                  <a:pt x="1034" y="50"/>
                </a:lnTo>
                <a:moveTo>
                  <a:pt x="1053" y="54"/>
                </a:moveTo>
                <a:lnTo>
                  <a:pt x="1037" y="54"/>
                </a:lnTo>
                <a:lnTo>
                  <a:pt x="1073" y="62"/>
                </a:lnTo>
                <a:lnTo>
                  <a:pt x="1110" y="73"/>
                </a:lnTo>
                <a:lnTo>
                  <a:pt x="1145" y="84"/>
                </a:lnTo>
                <a:lnTo>
                  <a:pt x="1181" y="96"/>
                </a:lnTo>
                <a:lnTo>
                  <a:pt x="1172" y="116"/>
                </a:lnTo>
                <a:lnTo>
                  <a:pt x="1176" y="116"/>
                </a:lnTo>
                <a:lnTo>
                  <a:pt x="1185" y="93"/>
                </a:lnTo>
                <a:lnTo>
                  <a:pt x="1182" y="93"/>
                </a:lnTo>
                <a:lnTo>
                  <a:pt x="1148" y="82"/>
                </a:lnTo>
                <a:lnTo>
                  <a:pt x="1110" y="68"/>
                </a:lnTo>
                <a:lnTo>
                  <a:pt x="1074" y="59"/>
                </a:lnTo>
                <a:lnTo>
                  <a:pt x="1053" y="54"/>
                </a:lnTo>
                <a:moveTo>
                  <a:pt x="151" y="54"/>
                </a:moveTo>
                <a:lnTo>
                  <a:pt x="148" y="56"/>
                </a:lnTo>
                <a:lnTo>
                  <a:pt x="111" y="65"/>
                </a:lnTo>
                <a:lnTo>
                  <a:pt x="74" y="76"/>
                </a:lnTo>
                <a:lnTo>
                  <a:pt x="38" y="88"/>
                </a:lnTo>
                <a:lnTo>
                  <a:pt x="3" y="99"/>
                </a:lnTo>
                <a:lnTo>
                  <a:pt x="0" y="101"/>
                </a:lnTo>
                <a:lnTo>
                  <a:pt x="12" y="127"/>
                </a:lnTo>
                <a:lnTo>
                  <a:pt x="15" y="127"/>
                </a:lnTo>
                <a:lnTo>
                  <a:pt x="28" y="122"/>
                </a:lnTo>
                <a:lnTo>
                  <a:pt x="15" y="122"/>
                </a:lnTo>
                <a:lnTo>
                  <a:pt x="7" y="104"/>
                </a:lnTo>
                <a:lnTo>
                  <a:pt x="40" y="90"/>
                </a:lnTo>
                <a:lnTo>
                  <a:pt x="75" y="79"/>
                </a:lnTo>
                <a:lnTo>
                  <a:pt x="111" y="68"/>
                </a:lnTo>
                <a:lnTo>
                  <a:pt x="148" y="60"/>
                </a:lnTo>
                <a:lnTo>
                  <a:pt x="153" y="60"/>
                </a:lnTo>
                <a:lnTo>
                  <a:pt x="151" y="54"/>
                </a:lnTo>
                <a:moveTo>
                  <a:pt x="153" y="60"/>
                </a:moveTo>
                <a:lnTo>
                  <a:pt x="148" y="60"/>
                </a:lnTo>
                <a:lnTo>
                  <a:pt x="155" y="79"/>
                </a:lnTo>
                <a:lnTo>
                  <a:pt x="120" y="88"/>
                </a:lnTo>
                <a:lnTo>
                  <a:pt x="86" y="99"/>
                </a:lnTo>
                <a:lnTo>
                  <a:pt x="50" y="110"/>
                </a:lnTo>
                <a:lnTo>
                  <a:pt x="15" y="122"/>
                </a:lnTo>
                <a:lnTo>
                  <a:pt x="28" y="122"/>
                </a:lnTo>
                <a:lnTo>
                  <a:pt x="50" y="114"/>
                </a:lnTo>
                <a:lnTo>
                  <a:pt x="86" y="104"/>
                </a:lnTo>
                <a:lnTo>
                  <a:pt x="123" y="93"/>
                </a:lnTo>
                <a:lnTo>
                  <a:pt x="160" y="82"/>
                </a:lnTo>
                <a:lnTo>
                  <a:pt x="163" y="82"/>
                </a:lnTo>
                <a:lnTo>
                  <a:pt x="153" y="60"/>
                </a:lnTo>
                <a:close/>
              </a:path>
            </a:pathLst>
          </a:custGeom>
          <a:solidFill>
            <a:srgbClr val="211d1e"/>
          </a:solidFill>
          <a:ln w="0">
            <a:noFill/>
          </a:ln>
        </xdr:spPr>
      </xdr:sp>
      <xdr:sp>
        <xdr:nvSpPr>
          <xdr:cNvPr id="40" name=""/>
          <xdr:cNvSpPr/>
        </xdr:nvSpPr>
        <xdr:spPr>
          <a:xfrm>
            <a:off x="2854800" y="115920"/>
            <a:ext cx="431640" cy="45000"/>
          </a:xfrm>
          <a:custGeom>
            <a:avLst/>
            <a:gdLst/>
            <a:ahLst/>
            <a:rect l="0" t="0" r="r" b="b"/>
            <a:pathLst>
              <a:path w="1199" h="125">
                <a:moveTo>
                  <a:pt x="149" y="55"/>
                </a:moveTo>
                <a:lnTo>
                  <a:pt x="109" y="66"/>
                </a:lnTo>
                <a:lnTo>
                  <a:pt x="72" y="77"/>
                </a:lnTo>
                <a:lnTo>
                  <a:pt x="34" y="87"/>
                </a:lnTo>
                <a:lnTo>
                  <a:pt x="0" y="102"/>
                </a:lnTo>
                <a:lnTo>
                  <a:pt x="9" y="125"/>
                </a:lnTo>
                <a:lnTo>
                  <a:pt x="45" y="113"/>
                </a:lnTo>
                <a:lnTo>
                  <a:pt x="81" y="102"/>
                </a:lnTo>
                <a:lnTo>
                  <a:pt x="118" y="90"/>
                </a:lnTo>
                <a:lnTo>
                  <a:pt x="158" y="79"/>
                </a:lnTo>
                <a:lnTo>
                  <a:pt x="149" y="55"/>
                </a:lnTo>
                <a:moveTo>
                  <a:pt x="478" y="0"/>
                </a:moveTo>
                <a:lnTo>
                  <a:pt x="441" y="3"/>
                </a:lnTo>
                <a:lnTo>
                  <a:pt x="405" y="7"/>
                </a:lnTo>
                <a:lnTo>
                  <a:pt x="367" y="11"/>
                </a:lnTo>
                <a:lnTo>
                  <a:pt x="333" y="17"/>
                </a:lnTo>
                <a:lnTo>
                  <a:pt x="337" y="44"/>
                </a:lnTo>
                <a:lnTo>
                  <a:pt x="373" y="37"/>
                </a:lnTo>
                <a:lnTo>
                  <a:pt x="410" y="32"/>
                </a:lnTo>
                <a:lnTo>
                  <a:pt x="445" y="31"/>
                </a:lnTo>
                <a:lnTo>
                  <a:pt x="482" y="26"/>
                </a:lnTo>
                <a:lnTo>
                  <a:pt x="478" y="0"/>
                </a:lnTo>
                <a:moveTo>
                  <a:pt x="1051" y="50"/>
                </a:moveTo>
                <a:lnTo>
                  <a:pt x="1042" y="75"/>
                </a:lnTo>
                <a:lnTo>
                  <a:pt x="1082" y="86"/>
                </a:lnTo>
                <a:lnTo>
                  <a:pt x="1119" y="94"/>
                </a:lnTo>
                <a:lnTo>
                  <a:pt x="1155" y="108"/>
                </a:lnTo>
                <a:lnTo>
                  <a:pt x="1190" y="119"/>
                </a:lnTo>
                <a:lnTo>
                  <a:pt x="1199" y="94"/>
                </a:lnTo>
                <a:lnTo>
                  <a:pt x="1164" y="81"/>
                </a:lnTo>
                <a:lnTo>
                  <a:pt x="1128" y="70"/>
                </a:lnTo>
                <a:lnTo>
                  <a:pt x="1088" y="59"/>
                </a:lnTo>
                <a:lnTo>
                  <a:pt x="1051" y="50"/>
                </a:lnTo>
                <a:moveTo>
                  <a:pt x="721" y="0"/>
                </a:moveTo>
                <a:lnTo>
                  <a:pt x="721" y="26"/>
                </a:lnTo>
                <a:lnTo>
                  <a:pt x="759" y="28"/>
                </a:lnTo>
                <a:lnTo>
                  <a:pt x="794" y="32"/>
                </a:lnTo>
                <a:lnTo>
                  <a:pt x="831" y="37"/>
                </a:lnTo>
                <a:lnTo>
                  <a:pt x="867" y="41"/>
                </a:lnTo>
                <a:lnTo>
                  <a:pt x="871" y="14"/>
                </a:lnTo>
                <a:lnTo>
                  <a:pt x="834" y="9"/>
                </a:lnTo>
                <a:lnTo>
                  <a:pt x="797" y="5"/>
                </a:lnTo>
                <a:lnTo>
                  <a:pt x="759" y="3"/>
                </a:lnTo>
                <a:lnTo>
                  <a:pt x="721" y="0"/>
                </a:lnTo>
                <a:close/>
              </a:path>
            </a:pathLst>
          </a:custGeom>
          <a:solidFill>
            <a:srgbClr val="e8e5e4"/>
          </a:solidFill>
          <a:ln w="0">
            <a:noFill/>
          </a:ln>
        </xdr:spPr>
      </xdr:sp>
      <xdr:sp>
        <xdr:nvSpPr>
          <xdr:cNvPr id="41" name=""/>
          <xdr:cNvSpPr/>
        </xdr:nvSpPr>
        <xdr:spPr>
          <a:xfrm>
            <a:off x="2853360" y="116280"/>
            <a:ext cx="433080" cy="46440"/>
          </a:xfrm>
          <a:custGeom>
            <a:avLst/>
            <a:gdLst/>
            <a:ahLst/>
            <a:rect l="0" t="0" r="r" b="b"/>
            <a:pathLst>
              <a:path w="1203" h="129">
                <a:moveTo>
                  <a:pt x="719" y="0"/>
                </a:moveTo>
                <a:lnTo>
                  <a:pt x="719" y="29"/>
                </a:lnTo>
                <a:lnTo>
                  <a:pt x="721" y="29"/>
                </a:lnTo>
                <a:lnTo>
                  <a:pt x="757" y="34"/>
                </a:lnTo>
                <a:lnTo>
                  <a:pt x="794" y="37"/>
                </a:lnTo>
                <a:lnTo>
                  <a:pt x="831" y="42"/>
                </a:lnTo>
                <a:lnTo>
                  <a:pt x="867" y="46"/>
                </a:lnTo>
                <a:lnTo>
                  <a:pt x="870" y="46"/>
                </a:lnTo>
                <a:lnTo>
                  <a:pt x="870" y="42"/>
                </a:lnTo>
                <a:lnTo>
                  <a:pt x="864" y="42"/>
                </a:lnTo>
                <a:lnTo>
                  <a:pt x="830" y="35"/>
                </a:lnTo>
                <a:lnTo>
                  <a:pt x="794" y="34"/>
                </a:lnTo>
                <a:lnTo>
                  <a:pt x="759" y="29"/>
                </a:lnTo>
                <a:lnTo>
                  <a:pt x="723" y="26"/>
                </a:lnTo>
                <a:lnTo>
                  <a:pt x="723" y="4"/>
                </a:lnTo>
                <a:lnTo>
                  <a:pt x="781" y="4"/>
                </a:lnTo>
                <a:lnTo>
                  <a:pt x="759" y="2"/>
                </a:lnTo>
                <a:lnTo>
                  <a:pt x="721" y="0"/>
                </a:lnTo>
                <a:lnTo>
                  <a:pt x="719" y="0"/>
                </a:lnTo>
                <a:moveTo>
                  <a:pt x="781" y="4"/>
                </a:moveTo>
                <a:lnTo>
                  <a:pt x="723" y="4"/>
                </a:lnTo>
                <a:lnTo>
                  <a:pt x="759" y="6"/>
                </a:lnTo>
                <a:lnTo>
                  <a:pt x="794" y="8"/>
                </a:lnTo>
                <a:lnTo>
                  <a:pt x="831" y="13"/>
                </a:lnTo>
                <a:lnTo>
                  <a:pt x="870" y="17"/>
                </a:lnTo>
                <a:lnTo>
                  <a:pt x="864" y="42"/>
                </a:lnTo>
                <a:lnTo>
                  <a:pt x="870" y="42"/>
                </a:lnTo>
                <a:lnTo>
                  <a:pt x="874" y="14"/>
                </a:lnTo>
                <a:lnTo>
                  <a:pt x="871" y="14"/>
                </a:lnTo>
                <a:lnTo>
                  <a:pt x="834" y="8"/>
                </a:lnTo>
                <a:lnTo>
                  <a:pt x="794" y="4"/>
                </a:lnTo>
                <a:lnTo>
                  <a:pt x="781" y="4"/>
                </a:lnTo>
                <a:moveTo>
                  <a:pt x="482" y="0"/>
                </a:moveTo>
                <a:lnTo>
                  <a:pt x="479" y="0"/>
                </a:lnTo>
                <a:lnTo>
                  <a:pt x="443" y="4"/>
                </a:lnTo>
                <a:lnTo>
                  <a:pt x="409" y="6"/>
                </a:lnTo>
                <a:lnTo>
                  <a:pt x="371" y="11"/>
                </a:lnTo>
                <a:lnTo>
                  <a:pt x="333" y="14"/>
                </a:lnTo>
                <a:lnTo>
                  <a:pt x="331" y="17"/>
                </a:lnTo>
                <a:lnTo>
                  <a:pt x="335" y="48"/>
                </a:lnTo>
                <a:lnTo>
                  <a:pt x="338" y="48"/>
                </a:lnTo>
                <a:lnTo>
                  <a:pt x="371" y="43"/>
                </a:lnTo>
                <a:lnTo>
                  <a:pt x="341" y="43"/>
                </a:lnTo>
                <a:lnTo>
                  <a:pt x="335" y="19"/>
                </a:lnTo>
                <a:lnTo>
                  <a:pt x="373" y="14"/>
                </a:lnTo>
                <a:lnTo>
                  <a:pt x="409" y="11"/>
                </a:lnTo>
                <a:lnTo>
                  <a:pt x="443" y="6"/>
                </a:lnTo>
                <a:lnTo>
                  <a:pt x="477" y="4"/>
                </a:lnTo>
                <a:lnTo>
                  <a:pt x="482" y="4"/>
                </a:lnTo>
                <a:lnTo>
                  <a:pt x="482" y="0"/>
                </a:lnTo>
                <a:moveTo>
                  <a:pt x="482" y="4"/>
                </a:moveTo>
                <a:lnTo>
                  <a:pt x="477" y="4"/>
                </a:lnTo>
                <a:lnTo>
                  <a:pt x="482" y="26"/>
                </a:lnTo>
                <a:lnTo>
                  <a:pt x="443" y="31"/>
                </a:lnTo>
                <a:lnTo>
                  <a:pt x="409" y="35"/>
                </a:lnTo>
                <a:lnTo>
                  <a:pt x="373" y="40"/>
                </a:lnTo>
                <a:lnTo>
                  <a:pt x="341" y="43"/>
                </a:lnTo>
                <a:lnTo>
                  <a:pt x="371" y="43"/>
                </a:lnTo>
                <a:lnTo>
                  <a:pt x="409" y="37"/>
                </a:lnTo>
                <a:lnTo>
                  <a:pt x="446" y="35"/>
                </a:lnTo>
                <a:lnTo>
                  <a:pt x="483" y="31"/>
                </a:lnTo>
                <a:lnTo>
                  <a:pt x="486" y="31"/>
                </a:lnTo>
                <a:lnTo>
                  <a:pt x="482" y="4"/>
                </a:lnTo>
                <a:moveTo>
                  <a:pt x="1048" y="48"/>
                </a:moveTo>
                <a:lnTo>
                  <a:pt x="1039" y="79"/>
                </a:lnTo>
                <a:lnTo>
                  <a:pt x="1040" y="79"/>
                </a:lnTo>
                <a:lnTo>
                  <a:pt x="1079" y="87"/>
                </a:lnTo>
                <a:lnTo>
                  <a:pt x="1116" y="100"/>
                </a:lnTo>
                <a:lnTo>
                  <a:pt x="1151" y="109"/>
                </a:lnTo>
                <a:lnTo>
                  <a:pt x="1188" y="123"/>
                </a:lnTo>
                <a:lnTo>
                  <a:pt x="1191" y="123"/>
                </a:lnTo>
                <a:lnTo>
                  <a:pt x="1194" y="118"/>
                </a:lnTo>
                <a:lnTo>
                  <a:pt x="1188" y="118"/>
                </a:lnTo>
                <a:lnTo>
                  <a:pt x="1151" y="106"/>
                </a:lnTo>
                <a:lnTo>
                  <a:pt x="1116" y="95"/>
                </a:lnTo>
                <a:lnTo>
                  <a:pt x="1080" y="85"/>
                </a:lnTo>
                <a:lnTo>
                  <a:pt x="1046" y="76"/>
                </a:lnTo>
                <a:lnTo>
                  <a:pt x="1050" y="54"/>
                </a:lnTo>
                <a:lnTo>
                  <a:pt x="1067" y="54"/>
                </a:lnTo>
                <a:lnTo>
                  <a:pt x="1050" y="48"/>
                </a:lnTo>
                <a:lnTo>
                  <a:pt x="1048" y="48"/>
                </a:lnTo>
                <a:moveTo>
                  <a:pt x="1067" y="54"/>
                </a:moveTo>
                <a:lnTo>
                  <a:pt x="1050" y="54"/>
                </a:lnTo>
                <a:lnTo>
                  <a:pt x="1088" y="63"/>
                </a:lnTo>
                <a:lnTo>
                  <a:pt x="1123" y="74"/>
                </a:lnTo>
                <a:lnTo>
                  <a:pt x="1160" y="85"/>
                </a:lnTo>
                <a:lnTo>
                  <a:pt x="1196" y="97"/>
                </a:lnTo>
                <a:lnTo>
                  <a:pt x="1188" y="118"/>
                </a:lnTo>
                <a:lnTo>
                  <a:pt x="1194" y="118"/>
                </a:lnTo>
                <a:lnTo>
                  <a:pt x="1203" y="95"/>
                </a:lnTo>
                <a:lnTo>
                  <a:pt x="1200" y="95"/>
                </a:lnTo>
                <a:lnTo>
                  <a:pt x="1163" y="80"/>
                </a:lnTo>
                <a:lnTo>
                  <a:pt x="1126" y="70"/>
                </a:lnTo>
                <a:lnTo>
                  <a:pt x="1088" y="59"/>
                </a:lnTo>
                <a:lnTo>
                  <a:pt x="1067" y="54"/>
                </a:lnTo>
                <a:moveTo>
                  <a:pt x="153" y="54"/>
                </a:moveTo>
                <a:lnTo>
                  <a:pt x="150" y="54"/>
                </a:lnTo>
                <a:lnTo>
                  <a:pt x="110" y="65"/>
                </a:lnTo>
                <a:lnTo>
                  <a:pt x="74" y="76"/>
                </a:lnTo>
                <a:lnTo>
                  <a:pt x="37" y="87"/>
                </a:lnTo>
                <a:lnTo>
                  <a:pt x="2" y="101"/>
                </a:lnTo>
                <a:lnTo>
                  <a:pt x="0" y="101"/>
                </a:lnTo>
                <a:lnTo>
                  <a:pt x="12" y="129"/>
                </a:lnTo>
                <a:lnTo>
                  <a:pt x="14" y="129"/>
                </a:lnTo>
                <a:lnTo>
                  <a:pt x="25" y="125"/>
                </a:lnTo>
                <a:lnTo>
                  <a:pt x="14" y="125"/>
                </a:lnTo>
                <a:lnTo>
                  <a:pt x="5" y="106"/>
                </a:lnTo>
                <a:lnTo>
                  <a:pt x="40" y="91"/>
                </a:lnTo>
                <a:lnTo>
                  <a:pt x="74" y="80"/>
                </a:lnTo>
                <a:lnTo>
                  <a:pt x="113" y="70"/>
                </a:lnTo>
                <a:lnTo>
                  <a:pt x="147" y="59"/>
                </a:lnTo>
                <a:lnTo>
                  <a:pt x="153" y="59"/>
                </a:lnTo>
                <a:lnTo>
                  <a:pt x="153" y="54"/>
                </a:lnTo>
                <a:moveTo>
                  <a:pt x="153" y="59"/>
                </a:moveTo>
                <a:lnTo>
                  <a:pt x="147" y="59"/>
                </a:lnTo>
                <a:lnTo>
                  <a:pt x="154" y="80"/>
                </a:lnTo>
                <a:lnTo>
                  <a:pt x="117" y="89"/>
                </a:lnTo>
                <a:lnTo>
                  <a:pt x="82" y="101"/>
                </a:lnTo>
                <a:lnTo>
                  <a:pt x="46" y="114"/>
                </a:lnTo>
                <a:lnTo>
                  <a:pt x="14" y="125"/>
                </a:lnTo>
                <a:lnTo>
                  <a:pt x="25" y="125"/>
                </a:lnTo>
                <a:lnTo>
                  <a:pt x="46" y="118"/>
                </a:lnTo>
                <a:lnTo>
                  <a:pt x="82" y="106"/>
                </a:lnTo>
                <a:lnTo>
                  <a:pt x="120" y="95"/>
                </a:lnTo>
                <a:lnTo>
                  <a:pt x="159" y="85"/>
                </a:lnTo>
                <a:lnTo>
                  <a:pt x="162" y="83"/>
                </a:lnTo>
                <a:lnTo>
                  <a:pt x="153" y="59"/>
                </a:lnTo>
                <a:close/>
              </a:path>
            </a:pathLst>
          </a:custGeom>
          <a:solidFill>
            <a:srgbClr val="211d1e"/>
          </a:solidFill>
          <a:ln w="0">
            <a:noFill/>
          </a:ln>
        </xdr:spPr>
      </xdr:sp>
      <xdr:sp>
        <xdr:nvSpPr>
          <xdr:cNvPr id="42" name=""/>
          <xdr:cNvSpPr/>
        </xdr:nvSpPr>
        <xdr:spPr>
          <a:xfrm>
            <a:off x="2846520" y="109440"/>
            <a:ext cx="446760" cy="46440"/>
          </a:xfrm>
          <a:custGeom>
            <a:avLst/>
            <a:gdLst/>
            <a:ahLst/>
            <a:rect l="0" t="0" r="r" b="b"/>
            <a:pathLst>
              <a:path w="1241" h="129">
                <a:moveTo>
                  <a:pt x="179" y="51"/>
                </a:moveTo>
                <a:lnTo>
                  <a:pt x="132" y="64"/>
                </a:lnTo>
                <a:lnTo>
                  <a:pt x="87" y="78"/>
                </a:lnTo>
                <a:lnTo>
                  <a:pt x="43" y="92"/>
                </a:lnTo>
                <a:lnTo>
                  <a:pt x="0" y="107"/>
                </a:lnTo>
                <a:lnTo>
                  <a:pt x="10" y="129"/>
                </a:lnTo>
                <a:lnTo>
                  <a:pt x="52" y="114"/>
                </a:lnTo>
                <a:lnTo>
                  <a:pt x="95" y="101"/>
                </a:lnTo>
                <a:lnTo>
                  <a:pt x="139" y="87"/>
                </a:lnTo>
                <a:lnTo>
                  <a:pt x="185" y="75"/>
                </a:lnTo>
                <a:lnTo>
                  <a:pt x="179" y="51"/>
                </a:lnTo>
                <a:moveTo>
                  <a:pt x="513" y="2"/>
                </a:moveTo>
                <a:lnTo>
                  <a:pt x="467" y="4"/>
                </a:lnTo>
                <a:lnTo>
                  <a:pt x="419" y="11"/>
                </a:lnTo>
                <a:lnTo>
                  <a:pt x="372" y="14"/>
                </a:lnTo>
                <a:lnTo>
                  <a:pt x="327" y="21"/>
                </a:lnTo>
                <a:lnTo>
                  <a:pt x="332" y="45"/>
                </a:lnTo>
                <a:lnTo>
                  <a:pt x="376" y="39"/>
                </a:lnTo>
                <a:lnTo>
                  <a:pt x="421" y="32"/>
                </a:lnTo>
                <a:lnTo>
                  <a:pt x="469" y="28"/>
                </a:lnTo>
                <a:lnTo>
                  <a:pt x="516" y="25"/>
                </a:lnTo>
                <a:lnTo>
                  <a:pt x="513" y="2"/>
                </a:lnTo>
                <a:moveTo>
                  <a:pt x="1058" y="47"/>
                </a:moveTo>
                <a:lnTo>
                  <a:pt x="1050" y="69"/>
                </a:lnTo>
                <a:lnTo>
                  <a:pt x="1100" y="81"/>
                </a:lnTo>
                <a:lnTo>
                  <a:pt x="1145" y="95"/>
                </a:lnTo>
                <a:lnTo>
                  <a:pt x="1189" y="107"/>
                </a:lnTo>
                <a:lnTo>
                  <a:pt x="1232" y="123"/>
                </a:lnTo>
                <a:lnTo>
                  <a:pt x="1241" y="98"/>
                </a:lnTo>
                <a:lnTo>
                  <a:pt x="1198" y="84"/>
                </a:lnTo>
                <a:lnTo>
                  <a:pt x="1154" y="70"/>
                </a:lnTo>
                <a:lnTo>
                  <a:pt x="1108" y="58"/>
                </a:lnTo>
                <a:lnTo>
                  <a:pt x="1058" y="47"/>
                </a:lnTo>
                <a:moveTo>
                  <a:pt x="731" y="0"/>
                </a:moveTo>
                <a:lnTo>
                  <a:pt x="731" y="23"/>
                </a:lnTo>
                <a:lnTo>
                  <a:pt x="777" y="28"/>
                </a:lnTo>
                <a:lnTo>
                  <a:pt x="824" y="32"/>
                </a:lnTo>
                <a:lnTo>
                  <a:pt x="869" y="36"/>
                </a:lnTo>
                <a:lnTo>
                  <a:pt x="913" y="42"/>
                </a:lnTo>
                <a:lnTo>
                  <a:pt x="918" y="19"/>
                </a:lnTo>
                <a:lnTo>
                  <a:pt x="871" y="13"/>
                </a:lnTo>
                <a:lnTo>
                  <a:pt x="827" y="8"/>
                </a:lnTo>
                <a:lnTo>
                  <a:pt x="780" y="4"/>
                </a:lnTo>
                <a:lnTo>
                  <a:pt x="731" y="0"/>
                </a:lnTo>
                <a:close/>
              </a:path>
            </a:pathLst>
          </a:custGeom>
          <a:solidFill>
            <a:srgbClr val="e8e5e4"/>
          </a:solidFill>
          <a:ln w="0">
            <a:noFill/>
          </a:ln>
        </xdr:spPr>
      </xdr:sp>
      <xdr:sp>
        <xdr:nvSpPr>
          <xdr:cNvPr id="43" name=""/>
          <xdr:cNvSpPr/>
        </xdr:nvSpPr>
        <xdr:spPr>
          <a:xfrm>
            <a:off x="2846520" y="106200"/>
            <a:ext cx="448560" cy="47880"/>
          </a:xfrm>
          <a:custGeom>
            <a:avLst/>
            <a:gdLst/>
            <a:ahLst/>
            <a:rect l="0" t="0" r="r" b="b"/>
            <a:pathLst>
              <a:path w="1246" h="133">
                <a:moveTo>
                  <a:pt x="730" y="0"/>
                </a:moveTo>
                <a:lnTo>
                  <a:pt x="730" y="28"/>
                </a:lnTo>
                <a:lnTo>
                  <a:pt x="777" y="32"/>
                </a:lnTo>
                <a:lnTo>
                  <a:pt x="822" y="34"/>
                </a:lnTo>
                <a:lnTo>
                  <a:pt x="869" y="40"/>
                </a:lnTo>
                <a:lnTo>
                  <a:pt x="917" y="47"/>
                </a:lnTo>
                <a:lnTo>
                  <a:pt x="919" y="47"/>
                </a:lnTo>
                <a:lnTo>
                  <a:pt x="919" y="43"/>
                </a:lnTo>
                <a:lnTo>
                  <a:pt x="914" y="43"/>
                </a:lnTo>
                <a:lnTo>
                  <a:pt x="869" y="36"/>
                </a:lnTo>
                <a:lnTo>
                  <a:pt x="822" y="32"/>
                </a:lnTo>
                <a:lnTo>
                  <a:pt x="777" y="28"/>
                </a:lnTo>
                <a:lnTo>
                  <a:pt x="734" y="23"/>
                </a:lnTo>
                <a:lnTo>
                  <a:pt x="734" y="5"/>
                </a:lnTo>
                <a:lnTo>
                  <a:pt x="792" y="5"/>
                </a:lnTo>
                <a:lnTo>
                  <a:pt x="782" y="5"/>
                </a:lnTo>
                <a:lnTo>
                  <a:pt x="733" y="0"/>
                </a:lnTo>
                <a:lnTo>
                  <a:pt x="730" y="0"/>
                </a:lnTo>
                <a:moveTo>
                  <a:pt x="792" y="5"/>
                </a:moveTo>
                <a:lnTo>
                  <a:pt x="734" y="5"/>
                </a:lnTo>
                <a:lnTo>
                  <a:pt x="782" y="8"/>
                </a:lnTo>
                <a:lnTo>
                  <a:pt x="829" y="13"/>
                </a:lnTo>
                <a:lnTo>
                  <a:pt x="874" y="17"/>
                </a:lnTo>
                <a:lnTo>
                  <a:pt x="919" y="23"/>
                </a:lnTo>
                <a:lnTo>
                  <a:pt x="914" y="43"/>
                </a:lnTo>
                <a:lnTo>
                  <a:pt x="919" y="43"/>
                </a:lnTo>
                <a:lnTo>
                  <a:pt x="925" y="19"/>
                </a:lnTo>
                <a:lnTo>
                  <a:pt x="922" y="19"/>
                </a:lnTo>
                <a:lnTo>
                  <a:pt x="876" y="13"/>
                </a:lnTo>
                <a:lnTo>
                  <a:pt x="829" y="8"/>
                </a:lnTo>
                <a:lnTo>
                  <a:pt x="792" y="5"/>
                </a:lnTo>
                <a:moveTo>
                  <a:pt x="518" y="2"/>
                </a:moveTo>
                <a:lnTo>
                  <a:pt x="469" y="5"/>
                </a:lnTo>
                <a:lnTo>
                  <a:pt x="422" y="8"/>
                </a:lnTo>
                <a:lnTo>
                  <a:pt x="376" y="15"/>
                </a:lnTo>
                <a:lnTo>
                  <a:pt x="328" y="23"/>
                </a:lnTo>
                <a:lnTo>
                  <a:pt x="333" y="49"/>
                </a:lnTo>
                <a:lnTo>
                  <a:pt x="336" y="49"/>
                </a:lnTo>
                <a:lnTo>
                  <a:pt x="364" y="45"/>
                </a:lnTo>
                <a:lnTo>
                  <a:pt x="336" y="45"/>
                </a:lnTo>
                <a:lnTo>
                  <a:pt x="333" y="25"/>
                </a:lnTo>
                <a:lnTo>
                  <a:pt x="377" y="19"/>
                </a:lnTo>
                <a:lnTo>
                  <a:pt x="425" y="13"/>
                </a:lnTo>
                <a:lnTo>
                  <a:pt x="469" y="8"/>
                </a:lnTo>
                <a:lnTo>
                  <a:pt x="516" y="6"/>
                </a:lnTo>
                <a:lnTo>
                  <a:pt x="518" y="6"/>
                </a:lnTo>
                <a:lnTo>
                  <a:pt x="518" y="2"/>
                </a:lnTo>
                <a:moveTo>
                  <a:pt x="518" y="6"/>
                </a:moveTo>
                <a:lnTo>
                  <a:pt x="516" y="6"/>
                </a:lnTo>
                <a:lnTo>
                  <a:pt x="516" y="25"/>
                </a:lnTo>
                <a:lnTo>
                  <a:pt x="472" y="28"/>
                </a:lnTo>
                <a:lnTo>
                  <a:pt x="426" y="32"/>
                </a:lnTo>
                <a:lnTo>
                  <a:pt x="382" y="39"/>
                </a:lnTo>
                <a:lnTo>
                  <a:pt x="336" y="45"/>
                </a:lnTo>
                <a:lnTo>
                  <a:pt x="364" y="45"/>
                </a:lnTo>
                <a:lnTo>
                  <a:pt x="382" y="43"/>
                </a:lnTo>
                <a:lnTo>
                  <a:pt x="426" y="36"/>
                </a:lnTo>
                <a:lnTo>
                  <a:pt x="474" y="32"/>
                </a:lnTo>
                <a:lnTo>
                  <a:pt x="518" y="30"/>
                </a:lnTo>
                <a:lnTo>
                  <a:pt x="521" y="30"/>
                </a:lnTo>
                <a:lnTo>
                  <a:pt x="518" y="6"/>
                </a:lnTo>
                <a:moveTo>
                  <a:pt x="1058" y="45"/>
                </a:moveTo>
                <a:lnTo>
                  <a:pt x="1051" y="73"/>
                </a:lnTo>
                <a:lnTo>
                  <a:pt x="1054" y="73"/>
                </a:lnTo>
                <a:lnTo>
                  <a:pt x="1101" y="85"/>
                </a:lnTo>
                <a:lnTo>
                  <a:pt x="1145" y="96"/>
                </a:lnTo>
                <a:lnTo>
                  <a:pt x="1190" y="111"/>
                </a:lnTo>
                <a:lnTo>
                  <a:pt x="1234" y="124"/>
                </a:lnTo>
                <a:lnTo>
                  <a:pt x="1237" y="127"/>
                </a:lnTo>
                <a:lnTo>
                  <a:pt x="1239" y="120"/>
                </a:lnTo>
                <a:lnTo>
                  <a:pt x="1234" y="120"/>
                </a:lnTo>
                <a:lnTo>
                  <a:pt x="1190" y="107"/>
                </a:lnTo>
                <a:lnTo>
                  <a:pt x="1147" y="93"/>
                </a:lnTo>
                <a:lnTo>
                  <a:pt x="1103" y="82"/>
                </a:lnTo>
                <a:lnTo>
                  <a:pt x="1055" y="68"/>
                </a:lnTo>
                <a:lnTo>
                  <a:pt x="1063" y="51"/>
                </a:lnTo>
                <a:lnTo>
                  <a:pt x="1079" y="51"/>
                </a:lnTo>
                <a:lnTo>
                  <a:pt x="1061" y="47"/>
                </a:lnTo>
                <a:lnTo>
                  <a:pt x="1058" y="45"/>
                </a:lnTo>
                <a:moveTo>
                  <a:pt x="1079" y="51"/>
                </a:moveTo>
                <a:lnTo>
                  <a:pt x="1063" y="51"/>
                </a:lnTo>
                <a:lnTo>
                  <a:pt x="1107" y="62"/>
                </a:lnTo>
                <a:lnTo>
                  <a:pt x="1153" y="76"/>
                </a:lnTo>
                <a:lnTo>
                  <a:pt x="1197" y="88"/>
                </a:lnTo>
                <a:lnTo>
                  <a:pt x="1242" y="101"/>
                </a:lnTo>
                <a:lnTo>
                  <a:pt x="1234" y="120"/>
                </a:lnTo>
                <a:lnTo>
                  <a:pt x="1239" y="120"/>
                </a:lnTo>
                <a:lnTo>
                  <a:pt x="1246" y="99"/>
                </a:lnTo>
                <a:lnTo>
                  <a:pt x="1243" y="99"/>
                </a:lnTo>
                <a:lnTo>
                  <a:pt x="1199" y="84"/>
                </a:lnTo>
                <a:lnTo>
                  <a:pt x="1154" y="71"/>
                </a:lnTo>
                <a:lnTo>
                  <a:pt x="1107" y="57"/>
                </a:lnTo>
                <a:lnTo>
                  <a:pt x="1079" y="51"/>
                </a:lnTo>
                <a:moveTo>
                  <a:pt x="184" y="51"/>
                </a:moveTo>
                <a:lnTo>
                  <a:pt x="181" y="51"/>
                </a:lnTo>
                <a:lnTo>
                  <a:pt x="135" y="65"/>
                </a:lnTo>
                <a:lnTo>
                  <a:pt x="89" y="77"/>
                </a:lnTo>
                <a:lnTo>
                  <a:pt x="45" y="93"/>
                </a:lnTo>
                <a:lnTo>
                  <a:pt x="3" y="107"/>
                </a:lnTo>
                <a:lnTo>
                  <a:pt x="0" y="107"/>
                </a:lnTo>
                <a:lnTo>
                  <a:pt x="9" y="133"/>
                </a:lnTo>
                <a:lnTo>
                  <a:pt x="12" y="133"/>
                </a:lnTo>
                <a:lnTo>
                  <a:pt x="25" y="128"/>
                </a:lnTo>
                <a:lnTo>
                  <a:pt x="15" y="128"/>
                </a:lnTo>
                <a:lnTo>
                  <a:pt x="5" y="110"/>
                </a:lnTo>
                <a:lnTo>
                  <a:pt x="47" y="94"/>
                </a:lnTo>
                <a:lnTo>
                  <a:pt x="92" y="82"/>
                </a:lnTo>
                <a:lnTo>
                  <a:pt x="135" y="68"/>
                </a:lnTo>
                <a:lnTo>
                  <a:pt x="179" y="56"/>
                </a:lnTo>
                <a:lnTo>
                  <a:pt x="184" y="56"/>
                </a:lnTo>
                <a:lnTo>
                  <a:pt x="184" y="51"/>
                </a:lnTo>
                <a:moveTo>
                  <a:pt x="184" y="56"/>
                </a:moveTo>
                <a:lnTo>
                  <a:pt x="179" y="56"/>
                </a:lnTo>
                <a:lnTo>
                  <a:pt x="185" y="76"/>
                </a:lnTo>
                <a:lnTo>
                  <a:pt x="141" y="88"/>
                </a:lnTo>
                <a:lnTo>
                  <a:pt x="96" y="101"/>
                </a:lnTo>
                <a:lnTo>
                  <a:pt x="55" y="113"/>
                </a:lnTo>
                <a:lnTo>
                  <a:pt x="15" y="128"/>
                </a:lnTo>
                <a:lnTo>
                  <a:pt x="25" y="128"/>
                </a:lnTo>
                <a:lnTo>
                  <a:pt x="55" y="118"/>
                </a:lnTo>
                <a:lnTo>
                  <a:pt x="99" y="102"/>
                </a:lnTo>
                <a:lnTo>
                  <a:pt x="144" y="90"/>
                </a:lnTo>
                <a:lnTo>
                  <a:pt x="188" y="79"/>
                </a:lnTo>
                <a:lnTo>
                  <a:pt x="190" y="79"/>
                </a:lnTo>
                <a:lnTo>
                  <a:pt x="184" y="56"/>
                </a:lnTo>
                <a:close/>
              </a:path>
            </a:pathLst>
          </a:custGeom>
          <a:solidFill>
            <a:srgbClr val="211d1e"/>
          </a:solidFill>
          <a:ln w="0">
            <a:noFill/>
          </a:ln>
        </xdr:spPr>
      </xdr:sp>
      <xdr:sp>
        <xdr:nvSpPr>
          <xdr:cNvPr id="44" name=""/>
          <xdr:cNvSpPr/>
        </xdr:nvSpPr>
        <xdr:spPr>
          <a:xfrm>
            <a:off x="2843280" y="99720"/>
            <a:ext cx="453240" cy="47880"/>
          </a:xfrm>
          <a:custGeom>
            <a:avLst/>
            <a:gdLst/>
            <a:ahLst/>
            <a:rect l="0" t="0" r="r" b="b"/>
            <a:pathLst>
              <a:path w="1259" h="133">
                <a:moveTo>
                  <a:pt x="37" y="96"/>
                </a:moveTo>
                <a:lnTo>
                  <a:pt x="25" y="101"/>
                </a:lnTo>
                <a:lnTo>
                  <a:pt x="0" y="110"/>
                </a:lnTo>
                <a:lnTo>
                  <a:pt x="12" y="133"/>
                </a:lnTo>
                <a:lnTo>
                  <a:pt x="24" y="128"/>
                </a:lnTo>
                <a:lnTo>
                  <a:pt x="37" y="122"/>
                </a:lnTo>
                <a:lnTo>
                  <a:pt x="52" y="118"/>
                </a:lnTo>
                <a:lnTo>
                  <a:pt x="37" y="96"/>
                </a:lnTo>
                <a:moveTo>
                  <a:pt x="108" y="73"/>
                </a:moveTo>
                <a:lnTo>
                  <a:pt x="94" y="77"/>
                </a:lnTo>
                <a:lnTo>
                  <a:pt x="80" y="82"/>
                </a:lnTo>
                <a:lnTo>
                  <a:pt x="68" y="85"/>
                </a:lnTo>
                <a:lnTo>
                  <a:pt x="77" y="110"/>
                </a:lnTo>
                <a:lnTo>
                  <a:pt x="80" y="110"/>
                </a:lnTo>
                <a:lnTo>
                  <a:pt x="117" y="96"/>
                </a:lnTo>
                <a:lnTo>
                  <a:pt x="108" y="73"/>
                </a:lnTo>
                <a:moveTo>
                  <a:pt x="184" y="54"/>
                </a:moveTo>
                <a:lnTo>
                  <a:pt x="169" y="57"/>
                </a:lnTo>
                <a:lnTo>
                  <a:pt x="154" y="60"/>
                </a:lnTo>
                <a:lnTo>
                  <a:pt x="138" y="65"/>
                </a:lnTo>
                <a:lnTo>
                  <a:pt x="148" y="90"/>
                </a:lnTo>
                <a:lnTo>
                  <a:pt x="164" y="85"/>
                </a:lnTo>
                <a:lnTo>
                  <a:pt x="188" y="79"/>
                </a:lnTo>
                <a:lnTo>
                  <a:pt x="190" y="77"/>
                </a:lnTo>
                <a:lnTo>
                  <a:pt x="184" y="54"/>
                </a:lnTo>
                <a:moveTo>
                  <a:pt x="371" y="17"/>
                </a:moveTo>
                <a:lnTo>
                  <a:pt x="345" y="22"/>
                </a:lnTo>
                <a:lnTo>
                  <a:pt x="331" y="23"/>
                </a:lnTo>
                <a:lnTo>
                  <a:pt x="338" y="47"/>
                </a:lnTo>
                <a:lnTo>
                  <a:pt x="350" y="45"/>
                </a:lnTo>
                <a:lnTo>
                  <a:pt x="363" y="45"/>
                </a:lnTo>
                <a:lnTo>
                  <a:pt x="378" y="43"/>
                </a:lnTo>
                <a:lnTo>
                  <a:pt x="371" y="17"/>
                </a:lnTo>
                <a:moveTo>
                  <a:pt x="446" y="8"/>
                </a:moveTo>
                <a:lnTo>
                  <a:pt x="431" y="8"/>
                </a:lnTo>
                <a:lnTo>
                  <a:pt x="403" y="13"/>
                </a:lnTo>
                <a:lnTo>
                  <a:pt x="409" y="36"/>
                </a:lnTo>
                <a:lnTo>
                  <a:pt x="451" y="32"/>
                </a:lnTo>
                <a:lnTo>
                  <a:pt x="446" y="8"/>
                </a:lnTo>
                <a:moveTo>
                  <a:pt x="523" y="2"/>
                </a:moveTo>
                <a:lnTo>
                  <a:pt x="507" y="2"/>
                </a:lnTo>
                <a:lnTo>
                  <a:pt x="493" y="5"/>
                </a:lnTo>
                <a:lnTo>
                  <a:pt x="479" y="5"/>
                </a:lnTo>
                <a:lnTo>
                  <a:pt x="483" y="30"/>
                </a:lnTo>
                <a:lnTo>
                  <a:pt x="511" y="28"/>
                </a:lnTo>
                <a:lnTo>
                  <a:pt x="523" y="28"/>
                </a:lnTo>
                <a:lnTo>
                  <a:pt x="523" y="2"/>
                </a:lnTo>
                <a:moveTo>
                  <a:pt x="1222" y="88"/>
                </a:moveTo>
                <a:lnTo>
                  <a:pt x="1212" y="111"/>
                </a:lnTo>
                <a:lnTo>
                  <a:pt x="1224" y="116"/>
                </a:lnTo>
                <a:lnTo>
                  <a:pt x="1235" y="120"/>
                </a:lnTo>
                <a:lnTo>
                  <a:pt x="1250" y="124"/>
                </a:lnTo>
                <a:lnTo>
                  <a:pt x="1259" y="101"/>
                </a:lnTo>
                <a:lnTo>
                  <a:pt x="1247" y="96"/>
                </a:lnTo>
                <a:lnTo>
                  <a:pt x="1235" y="93"/>
                </a:lnTo>
                <a:lnTo>
                  <a:pt x="1222" y="88"/>
                </a:lnTo>
                <a:moveTo>
                  <a:pt x="1146" y="67"/>
                </a:moveTo>
                <a:lnTo>
                  <a:pt x="1136" y="90"/>
                </a:lnTo>
                <a:lnTo>
                  <a:pt x="1151" y="94"/>
                </a:lnTo>
                <a:lnTo>
                  <a:pt x="1182" y="102"/>
                </a:lnTo>
                <a:lnTo>
                  <a:pt x="1191" y="79"/>
                </a:lnTo>
                <a:lnTo>
                  <a:pt x="1176" y="76"/>
                </a:lnTo>
                <a:lnTo>
                  <a:pt x="1160" y="71"/>
                </a:lnTo>
                <a:lnTo>
                  <a:pt x="1146" y="67"/>
                </a:lnTo>
                <a:moveTo>
                  <a:pt x="1074" y="47"/>
                </a:moveTo>
                <a:lnTo>
                  <a:pt x="1066" y="73"/>
                </a:lnTo>
                <a:lnTo>
                  <a:pt x="1080" y="76"/>
                </a:lnTo>
                <a:lnTo>
                  <a:pt x="1095" y="79"/>
                </a:lnTo>
                <a:lnTo>
                  <a:pt x="1108" y="82"/>
                </a:lnTo>
                <a:lnTo>
                  <a:pt x="1115" y="57"/>
                </a:lnTo>
                <a:lnTo>
                  <a:pt x="1104" y="56"/>
                </a:lnTo>
                <a:lnTo>
                  <a:pt x="1087" y="51"/>
                </a:lnTo>
                <a:lnTo>
                  <a:pt x="1074" y="47"/>
                </a:lnTo>
                <a:moveTo>
                  <a:pt x="890" y="15"/>
                </a:moveTo>
                <a:lnTo>
                  <a:pt x="886" y="40"/>
                </a:lnTo>
                <a:lnTo>
                  <a:pt x="914" y="43"/>
                </a:lnTo>
                <a:lnTo>
                  <a:pt x="927" y="45"/>
                </a:lnTo>
                <a:lnTo>
                  <a:pt x="932" y="22"/>
                </a:lnTo>
                <a:lnTo>
                  <a:pt x="918" y="19"/>
                </a:lnTo>
                <a:lnTo>
                  <a:pt x="904" y="17"/>
                </a:lnTo>
                <a:lnTo>
                  <a:pt x="890" y="15"/>
                </a:lnTo>
                <a:moveTo>
                  <a:pt x="813" y="6"/>
                </a:moveTo>
                <a:lnTo>
                  <a:pt x="810" y="32"/>
                </a:lnTo>
                <a:lnTo>
                  <a:pt x="843" y="34"/>
                </a:lnTo>
                <a:lnTo>
                  <a:pt x="858" y="36"/>
                </a:lnTo>
                <a:lnTo>
                  <a:pt x="859" y="11"/>
                </a:lnTo>
                <a:lnTo>
                  <a:pt x="843" y="8"/>
                </a:lnTo>
                <a:lnTo>
                  <a:pt x="829" y="8"/>
                </a:lnTo>
                <a:lnTo>
                  <a:pt x="813" y="6"/>
                </a:lnTo>
                <a:moveTo>
                  <a:pt x="742" y="0"/>
                </a:moveTo>
                <a:lnTo>
                  <a:pt x="739" y="25"/>
                </a:lnTo>
                <a:lnTo>
                  <a:pt x="754" y="28"/>
                </a:lnTo>
                <a:lnTo>
                  <a:pt x="769" y="28"/>
                </a:lnTo>
                <a:lnTo>
                  <a:pt x="782" y="28"/>
                </a:lnTo>
                <a:lnTo>
                  <a:pt x="782" y="5"/>
                </a:lnTo>
                <a:lnTo>
                  <a:pt x="769" y="2"/>
                </a:lnTo>
                <a:lnTo>
                  <a:pt x="754" y="2"/>
                </a:lnTo>
                <a:lnTo>
                  <a:pt x="742" y="0"/>
                </a:lnTo>
                <a:close/>
              </a:path>
            </a:pathLst>
          </a:custGeom>
          <a:solidFill>
            <a:srgbClr val="e8e5e4"/>
          </a:solidFill>
          <a:ln w="0">
            <a:noFill/>
          </a:ln>
        </xdr:spPr>
      </xdr:sp>
      <xdr:sp>
        <xdr:nvSpPr>
          <xdr:cNvPr id="45" name=""/>
          <xdr:cNvSpPr/>
        </xdr:nvSpPr>
        <xdr:spPr>
          <a:xfrm>
            <a:off x="2842920" y="97200"/>
            <a:ext cx="455400" cy="48960"/>
          </a:xfrm>
          <a:custGeom>
            <a:avLst/>
            <a:gdLst/>
            <a:ahLst/>
            <a:rect l="0" t="0" r="r" b="b"/>
            <a:pathLst>
              <a:path w="1265" h="136">
                <a:moveTo>
                  <a:pt x="743" y="0"/>
                </a:moveTo>
                <a:lnTo>
                  <a:pt x="741" y="28"/>
                </a:lnTo>
                <a:lnTo>
                  <a:pt x="743" y="28"/>
                </a:lnTo>
                <a:lnTo>
                  <a:pt x="757" y="28"/>
                </a:lnTo>
                <a:lnTo>
                  <a:pt x="763" y="31"/>
                </a:lnTo>
                <a:lnTo>
                  <a:pt x="779" y="31"/>
                </a:lnTo>
                <a:lnTo>
                  <a:pt x="785" y="31"/>
                </a:lnTo>
                <a:lnTo>
                  <a:pt x="788" y="31"/>
                </a:lnTo>
                <a:lnTo>
                  <a:pt x="788" y="26"/>
                </a:lnTo>
                <a:lnTo>
                  <a:pt x="783" y="26"/>
                </a:lnTo>
                <a:lnTo>
                  <a:pt x="776" y="26"/>
                </a:lnTo>
                <a:lnTo>
                  <a:pt x="769" y="26"/>
                </a:lnTo>
                <a:lnTo>
                  <a:pt x="757" y="26"/>
                </a:lnTo>
                <a:lnTo>
                  <a:pt x="752" y="24"/>
                </a:lnTo>
                <a:lnTo>
                  <a:pt x="745" y="24"/>
                </a:lnTo>
                <a:lnTo>
                  <a:pt x="748" y="5"/>
                </a:lnTo>
                <a:lnTo>
                  <a:pt x="788" y="5"/>
                </a:lnTo>
                <a:lnTo>
                  <a:pt x="788" y="3"/>
                </a:lnTo>
                <a:lnTo>
                  <a:pt x="785" y="3"/>
                </a:lnTo>
                <a:lnTo>
                  <a:pt x="781" y="0"/>
                </a:lnTo>
                <a:lnTo>
                  <a:pt x="776" y="0"/>
                </a:lnTo>
                <a:lnTo>
                  <a:pt x="773" y="0"/>
                </a:lnTo>
                <a:lnTo>
                  <a:pt x="764" y="0"/>
                </a:lnTo>
                <a:lnTo>
                  <a:pt x="755" y="0"/>
                </a:lnTo>
                <a:lnTo>
                  <a:pt x="743" y="0"/>
                </a:lnTo>
                <a:moveTo>
                  <a:pt x="788" y="5"/>
                </a:moveTo>
                <a:lnTo>
                  <a:pt x="748" y="5"/>
                </a:lnTo>
                <a:lnTo>
                  <a:pt x="755" y="5"/>
                </a:lnTo>
                <a:lnTo>
                  <a:pt x="764" y="5"/>
                </a:lnTo>
                <a:lnTo>
                  <a:pt x="773" y="5"/>
                </a:lnTo>
                <a:lnTo>
                  <a:pt x="783" y="5"/>
                </a:lnTo>
                <a:lnTo>
                  <a:pt x="783" y="26"/>
                </a:lnTo>
                <a:lnTo>
                  <a:pt x="788" y="26"/>
                </a:lnTo>
                <a:lnTo>
                  <a:pt x="788" y="5"/>
                </a:lnTo>
                <a:moveTo>
                  <a:pt x="527" y="0"/>
                </a:moveTo>
                <a:lnTo>
                  <a:pt x="520" y="0"/>
                </a:lnTo>
                <a:lnTo>
                  <a:pt x="505" y="0"/>
                </a:lnTo>
                <a:lnTo>
                  <a:pt x="499" y="3"/>
                </a:lnTo>
                <a:lnTo>
                  <a:pt x="483" y="3"/>
                </a:lnTo>
                <a:lnTo>
                  <a:pt x="483" y="5"/>
                </a:lnTo>
                <a:lnTo>
                  <a:pt x="480" y="5"/>
                </a:lnTo>
                <a:lnTo>
                  <a:pt x="480" y="7"/>
                </a:lnTo>
                <a:lnTo>
                  <a:pt x="484" y="28"/>
                </a:lnTo>
                <a:lnTo>
                  <a:pt x="484" y="32"/>
                </a:lnTo>
                <a:lnTo>
                  <a:pt x="489" y="32"/>
                </a:lnTo>
                <a:lnTo>
                  <a:pt x="496" y="32"/>
                </a:lnTo>
                <a:lnTo>
                  <a:pt x="505" y="31"/>
                </a:lnTo>
                <a:lnTo>
                  <a:pt x="517" y="31"/>
                </a:lnTo>
                <a:lnTo>
                  <a:pt x="527" y="31"/>
                </a:lnTo>
                <a:lnTo>
                  <a:pt x="529" y="28"/>
                </a:lnTo>
                <a:lnTo>
                  <a:pt x="489" y="28"/>
                </a:lnTo>
                <a:lnTo>
                  <a:pt x="484" y="7"/>
                </a:lnTo>
                <a:lnTo>
                  <a:pt x="492" y="7"/>
                </a:lnTo>
                <a:lnTo>
                  <a:pt x="501" y="5"/>
                </a:lnTo>
                <a:lnTo>
                  <a:pt x="517" y="5"/>
                </a:lnTo>
                <a:lnTo>
                  <a:pt x="524" y="5"/>
                </a:lnTo>
                <a:lnTo>
                  <a:pt x="529" y="5"/>
                </a:lnTo>
                <a:lnTo>
                  <a:pt x="529" y="0"/>
                </a:lnTo>
                <a:lnTo>
                  <a:pt x="527" y="0"/>
                </a:lnTo>
                <a:moveTo>
                  <a:pt x="529" y="5"/>
                </a:moveTo>
                <a:lnTo>
                  <a:pt x="524" y="5"/>
                </a:lnTo>
                <a:lnTo>
                  <a:pt x="524" y="26"/>
                </a:lnTo>
                <a:lnTo>
                  <a:pt x="515" y="26"/>
                </a:lnTo>
                <a:lnTo>
                  <a:pt x="505" y="26"/>
                </a:lnTo>
                <a:lnTo>
                  <a:pt x="492" y="28"/>
                </a:lnTo>
                <a:lnTo>
                  <a:pt x="489" y="28"/>
                </a:lnTo>
                <a:lnTo>
                  <a:pt x="529" y="28"/>
                </a:lnTo>
                <a:lnTo>
                  <a:pt x="529" y="26"/>
                </a:lnTo>
                <a:lnTo>
                  <a:pt x="529" y="5"/>
                </a:lnTo>
                <a:moveTo>
                  <a:pt x="816" y="5"/>
                </a:moveTo>
                <a:lnTo>
                  <a:pt x="813" y="5"/>
                </a:lnTo>
                <a:lnTo>
                  <a:pt x="812" y="32"/>
                </a:lnTo>
                <a:lnTo>
                  <a:pt x="813" y="32"/>
                </a:lnTo>
                <a:lnTo>
                  <a:pt x="821" y="35"/>
                </a:lnTo>
                <a:lnTo>
                  <a:pt x="828" y="35"/>
                </a:lnTo>
                <a:lnTo>
                  <a:pt x="832" y="37"/>
                </a:lnTo>
                <a:lnTo>
                  <a:pt x="841" y="37"/>
                </a:lnTo>
                <a:lnTo>
                  <a:pt x="852" y="37"/>
                </a:lnTo>
                <a:lnTo>
                  <a:pt x="861" y="39"/>
                </a:lnTo>
                <a:lnTo>
                  <a:pt x="863" y="37"/>
                </a:lnTo>
                <a:lnTo>
                  <a:pt x="863" y="35"/>
                </a:lnTo>
                <a:lnTo>
                  <a:pt x="859" y="35"/>
                </a:lnTo>
                <a:lnTo>
                  <a:pt x="841" y="32"/>
                </a:lnTo>
                <a:lnTo>
                  <a:pt x="835" y="32"/>
                </a:lnTo>
                <a:lnTo>
                  <a:pt x="828" y="31"/>
                </a:lnTo>
                <a:lnTo>
                  <a:pt x="816" y="31"/>
                </a:lnTo>
                <a:lnTo>
                  <a:pt x="819" y="9"/>
                </a:lnTo>
                <a:lnTo>
                  <a:pt x="856" y="9"/>
                </a:lnTo>
                <a:lnTo>
                  <a:pt x="847" y="7"/>
                </a:lnTo>
                <a:lnTo>
                  <a:pt x="831" y="5"/>
                </a:lnTo>
                <a:lnTo>
                  <a:pt x="816" y="5"/>
                </a:lnTo>
                <a:moveTo>
                  <a:pt x="856" y="9"/>
                </a:moveTo>
                <a:lnTo>
                  <a:pt x="819" y="9"/>
                </a:lnTo>
                <a:lnTo>
                  <a:pt x="832" y="9"/>
                </a:lnTo>
                <a:lnTo>
                  <a:pt x="844" y="11"/>
                </a:lnTo>
                <a:lnTo>
                  <a:pt x="861" y="14"/>
                </a:lnTo>
                <a:lnTo>
                  <a:pt x="859" y="35"/>
                </a:lnTo>
                <a:lnTo>
                  <a:pt x="863" y="35"/>
                </a:lnTo>
                <a:lnTo>
                  <a:pt x="865" y="14"/>
                </a:lnTo>
                <a:lnTo>
                  <a:pt x="865" y="11"/>
                </a:lnTo>
                <a:lnTo>
                  <a:pt x="865" y="9"/>
                </a:lnTo>
                <a:lnTo>
                  <a:pt x="856" y="9"/>
                </a:lnTo>
                <a:moveTo>
                  <a:pt x="449" y="7"/>
                </a:moveTo>
                <a:lnTo>
                  <a:pt x="440" y="7"/>
                </a:lnTo>
                <a:lnTo>
                  <a:pt x="431" y="9"/>
                </a:lnTo>
                <a:lnTo>
                  <a:pt x="424" y="9"/>
                </a:lnTo>
                <a:lnTo>
                  <a:pt x="419" y="9"/>
                </a:lnTo>
                <a:lnTo>
                  <a:pt x="412" y="11"/>
                </a:lnTo>
                <a:lnTo>
                  <a:pt x="407" y="11"/>
                </a:lnTo>
                <a:lnTo>
                  <a:pt x="404" y="14"/>
                </a:lnTo>
                <a:lnTo>
                  <a:pt x="404" y="15"/>
                </a:lnTo>
                <a:lnTo>
                  <a:pt x="409" y="35"/>
                </a:lnTo>
                <a:lnTo>
                  <a:pt x="409" y="39"/>
                </a:lnTo>
                <a:lnTo>
                  <a:pt x="409" y="42"/>
                </a:lnTo>
                <a:lnTo>
                  <a:pt x="412" y="42"/>
                </a:lnTo>
                <a:lnTo>
                  <a:pt x="425" y="39"/>
                </a:lnTo>
                <a:lnTo>
                  <a:pt x="452" y="37"/>
                </a:lnTo>
                <a:lnTo>
                  <a:pt x="413" y="37"/>
                </a:lnTo>
                <a:lnTo>
                  <a:pt x="409" y="15"/>
                </a:lnTo>
                <a:lnTo>
                  <a:pt x="413" y="15"/>
                </a:lnTo>
                <a:lnTo>
                  <a:pt x="419" y="14"/>
                </a:lnTo>
                <a:lnTo>
                  <a:pt x="424" y="14"/>
                </a:lnTo>
                <a:lnTo>
                  <a:pt x="440" y="11"/>
                </a:lnTo>
                <a:lnTo>
                  <a:pt x="447" y="11"/>
                </a:lnTo>
                <a:lnTo>
                  <a:pt x="452" y="11"/>
                </a:lnTo>
                <a:lnTo>
                  <a:pt x="452" y="9"/>
                </a:lnTo>
                <a:lnTo>
                  <a:pt x="452" y="7"/>
                </a:lnTo>
                <a:lnTo>
                  <a:pt x="449" y="7"/>
                </a:lnTo>
                <a:moveTo>
                  <a:pt x="452" y="11"/>
                </a:moveTo>
                <a:lnTo>
                  <a:pt x="447" y="11"/>
                </a:lnTo>
                <a:lnTo>
                  <a:pt x="452" y="32"/>
                </a:lnTo>
                <a:lnTo>
                  <a:pt x="449" y="32"/>
                </a:lnTo>
                <a:lnTo>
                  <a:pt x="413" y="37"/>
                </a:lnTo>
                <a:lnTo>
                  <a:pt x="452" y="37"/>
                </a:lnTo>
                <a:lnTo>
                  <a:pt x="453" y="35"/>
                </a:lnTo>
                <a:lnTo>
                  <a:pt x="456" y="35"/>
                </a:lnTo>
                <a:lnTo>
                  <a:pt x="456" y="32"/>
                </a:lnTo>
                <a:lnTo>
                  <a:pt x="452" y="11"/>
                </a:lnTo>
                <a:moveTo>
                  <a:pt x="892" y="14"/>
                </a:moveTo>
                <a:lnTo>
                  <a:pt x="892" y="18"/>
                </a:lnTo>
                <a:lnTo>
                  <a:pt x="887" y="39"/>
                </a:lnTo>
                <a:lnTo>
                  <a:pt x="887" y="42"/>
                </a:lnTo>
                <a:lnTo>
                  <a:pt x="889" y="42"/>
                </a:lnTo>
                <a:lnTo>
                  <a:pt x="896" y="44"/>
                </a:lnTo>
                <a:lnTo>
                  <a:pt x="903" y="44"/>
                </a:lnTo>
                <a:lnTo>
                  <a:pt x="912" y="47"/>
                </a:lnTo>
                <a:lnTo>
                  <a:pt x="917" y="47"/>
                </a:lnTo>
                <a:lnTo>
                  <a:pt x="924" y="49"/>
                </a:lnTo>
                <a:lnTo>
                  <a:pt x="929" y="49"/>
                </a:lnTo>
                <a:lnTo>
                  <a:pt x="932" y="49"/>
                </a:lnTo>
                <a:lnTo>
                  <a:pt x="933" y="47"/>
                </a:lnTo>
                <a:lnTo>
                  <a:pt x="933" y="44"/>
                </a:lnTo>
                <a:lnTo>
                  <a:pt x="929" y="44"/>
                </a:lnTo>
                <a:lnTo>
                  <a:pt x="924" y="44"/>
                </a:lnTo>
                <a:lnTo>
                  <a:pt x="917" y="42"/>
                </a:lnTo>
                <a:lnTo>
                  <a:pt x="912" y="42"/>
                </a:lnTo>
                <a:lnTo>
                  <a:pt x="905" y="42"/>
                </a:lnTo>
                <a:lnTo>
                  <a:pt x="892" y="39"/>
                </a:lnTo>
                <a:lnTo>
                  <a:pt x="896" y="18"/>
                </a:lnTo>
                <a:lnTo>
                  <a:pt x="921" y="18"/>
                </a:lnTo>
                <a:lnTo>
                  <a:pt x="917" y="18"/>
                </a:lnTo>
                <a:lnTo>
                  <a:pt x="905" y="15"/>
                </a:lnTo>
                <a:lnTo>
                  <a:pt x="892" y="14"/>
                </a:lnTo>
                <a:moveTo>
                  <a:pt x="921" y="18"/>
                </a:moveTo>
                <a:lnTo>
                  <a:pt x="896" y="18"/>
                </a:lnTo>
                <a:lnTo>
                  <a:pt x="905" y="20"/>
                </a:lnTo>
                <a:lnTo>
                  <a:pt x="929" y="22"/>
                </a:lnTo>
                <a:lnTo>
                  <a:pt x="932" y="22"/>
                </a:lnTo>
                <a:lnTo>
                  <a:pt x="929" y="44"/>
                </a:lnTo>
                <a:lnTo>
                  <a:pt x="933" y="44"/>
                </a:lnTo>
                <a:lnTo>
                  <a:pt x="936" y="22"/>
                </a:lnTo>
                <a:lnTo>
                  <a:pt x="938" y="20"/>
                </a:lnTo>
                <a:lnTo>
                  <a:pt x="936" y="20"/>
                </a:lnTo>
                <a:lnTo>
                  <a:pt x="929" y="18"/>
                </a:lnTo>
                <a:lnTo>
                  <a:pt x="921" y="18"/>
                </a:lnTo>
                <a:moveTo>
                  <a:pt x="373" y="15"/>
                </a:moveTo>
                <a:lnTo>
                  <a:pt x="360" y="18"/>
                </a:lnTo>
                <a:lnTo>
                  <a:pt x="348" y="20"/>
                </a:lnTo>
                <a:lnTo>
                  <a:pt x="333" y="22"/>
                </a:lnTo>
                <a:lnTo>
                  <a:pt x="333" y="26"/>
                </a:lnTo>
                <a:lnTo>
                  <a:pt x="339" y="52"/>
                </a:lnTo>
                <a:lnTo>
                  <a:pt x="341" y="52"/>
                </a:lnTo>
                <a:lnTo>
                  <a:pt x="353" y="49"/>
                </a:lnTo>
                <a:lnTo>
                  <a:pt x="369" y="47"/>
                </a:lnTo>
                <a:lnTo>
                  <a:pt x="341" y="47"/>
                </a:lnTo>
                <a:lnTo>
                  <a:pt x="339" y="26"/>
                </a:lnTo>
                <a:lnTo>
                  <a:pt x="348" y="24"/>
                </a:lnTo>
                <a:lnTo>
                  <a:pt x="360" y="22"/>
                </a:lnTo>
                <a:lnTo>
                  <a:pt x="372" y="20"/>
                </a:lnTo>
                <a:lnTo>
                  <a:pt x="376" y="20"/>
                </a:lnTo>
                <a:lnTo>
                  <a:pt x="376" y="18"/>
                </a:lnTo>
                <a:lnTo>
                  <a:pt x="376" y="15"/>
                </a:lnTo>
                <a:lnTo>
                  <a:pt x="373" y="15"/>
                </a:lnTo>
                <a:moveTo>
                  <a:pt x="376" y="20"/>
                </a:moveTo>
                <a:lnTo>
                  <a:pt x="372" y="20"/>
                </a:lnTo>
                <a:lnTo>
                  <a:pt x="379" y="42"/>
                </a:lnTo>
                <a:lnTo>
                  <a:pt x="353" y="44"/>
                </a:lnTo>
                <a:lnTo>
                  <a:pt x="341" y="47"/>
                </a:lnTo>
                <a:lnTo>
                  <a:pt x="369" y="47"/>
                </a:lnTo>
                <a:lnTo>
                  <a:pt x="381" y="47"/>
                </a:lnTo>
                <a:lnTo>
                  <a:pt x="384" y="47"/>
                </a:lnTo>
                <a:lnTo>
                  <a:pt x="384" y="44"/>
                </a:lnTo>
                <a:lnTo>
                  <a:pt x="384" y="42"/>
                </a:lnTo>
                <a:lnTo>
                  <a:pt x="376" y="20"/>
                </a:lnTo>
                <a:moveTo>
                  <a:pt x="1077" y="47"/>
                </a:moveTo>
                <a:lnTo>
                  <a:pt x="1077" y="49"/>
                </a:lnTo>
                <a:lnTo>
                  <a:pt x="1068" y="72"/>
                </a:lnTo>
                <a:lnTo>
                  <a:pt x="1068" y="75"/>
                </a:lnTo>
                <a:lnTo>
                  <a:pt x="1070" y="75"/>
                </a:lnTo>
                <a:lnTo>
                  <a:pt x="1070" y="77"/>
                </a:lnTo>
                <a:lnTo>
                  <a:pt x="1093" y="81"/>
                </a:lnTo>
                <a:lnTo>
                  <a:pt x="1102" y="83"/>
                </a:lnTo>
                <a:lnTo>
                  <a:pt x="1110" y="86"/>
                </a:lnTo>
                <a:lnTo>
                  <a:pt x="1112" y="86"/>
                </a:lnTo>
                <a:lnTo>
                  <a:pt x="1114" y="81"/>
                </a:lnTo>
                <a:lnTo>
                  <a:pt x="1110" y="81"/>
                </a:lnTo>
                <a:lnTo>
                  <a:pt x="1093" y="77"/>
                </a:lnTo>
                <a:lnTo>
                  <a:pt x="1084" y="75"/>
                </a:lnTo>
                <a:lnTo>
                  <a:pt x="1072" y="72"/>
                </a:lnTo>
                <a:lnTo>
                  <a:pt x="1080" y="53"/>
                </a:lnTo>
                <a:lnTo>
                  <a:pt x="1098" y="53"/>
                </a:lnTo>
                <a:lnTo>
                  <a:pt x="1090" y="52"/>
                </a:lnTo>
                <a:lnTo>
                  <a:pt x="1089" y="52"/>
                </a:lnTo>
                <a:lnTo>
                  <a:pt x="1084" y="49"/>
                </a:lnTo>
                <a:lnTo>
                  <a:pt x="1080" y="47"/>
                </a:lnTo>
                <a:lnTo>
                  <a:pt x="1077" y="47"/>
                </a:lnTo>
                <a:moveTo>
                  <a:pt x="1098" y="53"/>
                </a:moveTo>
                <a:lnTo>
                  <a:pt x="1080" y="53"/>
                </a:lnTo>
                <a:lnTo>
                  <a:pt x="1084" y="53"/>
                </a:lnTo>
                <a:lnTo>
                  <a:pt x="1086" y="53"/>
                </a:lnTo>
                <a:lnTo>
                  <a:pt x="1090" y="55"/>
                </a:lnTo>
                <a:lnTo>
                  <a:pt x="1101" y="58"/>
                </a:lnTo>
                <a:lnTo>
                  <a:pt x="1108" y="60"/>
                </a:lnTo>
                <a:lnTo>
                  <a:pt x="1117" y="61"/>
                </a:lnTo>
                <a:lnTo>
                  <a:pt x="1110" y="81"/>
                </a:lnTo>
                <a:lnTo>
                  <a:pt x="1114" y="81"/>
                </a:lnTo>
                <a:lnTo>
                  <a:pt x="1121" y="61"/>
                </a:lnTo>
                <a:lnTo>
                  <a:pt x="1121" y="58"/>
                </a:lnTo>
                <a:lnTo>
                  <a:pt x="1120" y="58"/>
                </a:lnTo>
                <a:lnTo>
                  <a:pt x="1112" y="55"/>
                </a:lnTo>
                <a:lnTo>
                  <a:pt x="1101" y="53"/>
                </a:lnTo>
                <a:lnTo>
                  <a:pt x="1098" y="53"/>
                </a:lnTo>
                <a:moveTo>
                  <a:pt x="186" y="53"/>
                </a:moveTo>
                <a:lnTo>
                  <a:pt x="172" y="58"/>
                </a:lnTo>
                <a:lnTo>
                  <a:pt x="155" y="61"/>
                </a:lnTo>
                <a:lnTo>
                  <a:pt x="142" y="66"/>
                </a:lnTo>
                <a:lnTo>
                  <a:pt x="142" y="69"/>
                </a:lnTo>
                <a:lnTo>
                  <a:pt x="148" y="92"/>
                </a:lnTo>
                <a:lnTo>
                  <a:pt x="148" y="94"/>
                </a:lnTo>
                <a:lnTo>
                  <a:pt x="151" y="94"/>
                </a:lnTo>
                <a:lnTo>
                  <a:pt x="155" y="92"/>
                </a:lnTo>
                <a:lnTo>
                  <a:pt x="158" y="92"/>
                </a:lnTo>
                <a:lnTo>
                  <a:pt x="163" y="90"/>
                </a:lnTo>
                <a:lnTo>
                  <a:pt x="170" y="90"/>
                </a:lnTo>
                <a:lnTo>
                  <a:pt x="151" y="90"/>
                </a:lnTo>
                <a:lnTo>
                  <a:pt x="146" y="69"/>
                </a:lnTo>
                <a:lnTo>
                  <a:pt x="158" y="64"/>
                </a:lnTo>
                <a:lnTo>
                  <a:pt x="172" y="61"/>
                </a:lnTo>
                <a:lnTo>
                  <a:pt x="184" y="58"/>
                </a:lnTo>
                <a:lnTo>
                  <a:pt x="188" y="58"/>
                </a:lnTo>
                <a:lnTo>
                  <a:pt x="188" y="53"/>
                </a:lnTo>
                <a:lnTo>
                  <a:pt x="186" y="53"/>
                </a:lnTo>
                <a:moveTo>
                  <a:pt x="188" y="58"/>
                </a:moveTo>
                <a:lnTo>
                  <a:pt x="184" y="58"/>
                </a:lnTo>
                <a:lnTo>
                  <a:pt x="191" y="79"/>
                </a:lnTo>
                <a:lnTo>
                  <a:pt x="186" y="79"/>
                </a:lnTo>
                <a:lnTo>
                  <a:pt x="172" y="83"/>
                </a:lnTo>
                <a:lnTo>
                  <a:pt x="163" y="86"/>
                </a:lnTo>
                <a:lnTo>
                  <a:pt x="158" y="87"/>
                </a:lnTo>
                <a:lnTo>
                  <a:pt x="155" y="87"/>
                </a:lnTo>
                <a:lnTo>
                  <a:pt x="151" y="90"/>
                </a:lnTo>
                <a:lnTo>
                  <a:pt x="170" y="90"/>
                </a:lnTo>
                <a:lnTo>
                  <a:pt x="194" y="83"/>
                </a:lnTo>
                <a:lnTo>
                  <a:pt x="194" y="81"/>
                </a:lnTo>
                <a:lnTo>
                  <a:pt x="195" y="81"/>
                </a:lnTo>
                <a:lnTo>
                  <a:pt x="195" y="79"/>
                </a:lnTo>
                <a:lnTo>
                  <a:pt x="188" y="58"/>
                </a:lnTo>
                <a:moveTo>
                  <a:pt x="1150" y="66"/>
                </a:moveTo>
                <a:lnTo>
                  <a:pt x="1148" y="66"/>
                </a:lnTo>
                <a:lnTo>
                  <a:pt x="1138" y="90"/>
                </a:lnTo>
                <a:lnTo>
                  <a:pt x="1138" y="94"/>
                </a:lnTo>
                <a:lnTo>
                  <a:pt x="1141" y="94"/>
                </a:lnTo>
                <a:lnTo>
                  <a:pt x="1148" y="97"/>
                </a:lnTo>
                <a:lnTo>
                  <a:pt x="1157" y="98"/>
                </a:lnTo>
                <a:lnTo>
                  <a:pt x="1164" y="101"/>
                </a:lnTo>
                <a:lnTo>
                  <a:pt x="1170" y="103"/>
                </a:lnTo>
                <a:lnTo>
                  <a:pt x="1178" y="107"/>
                </a:lnTo>
                <a:lnTo>
                  <a:pt x="1185" y="108"/>
                </a:lnTo>
                <a:lnTo>
                  <a:pt x="1188" y="108"/>
                </a:lnTo>
                <a:lnTo>
                  <a:pt x="1188" y="107"/>
                </a:lnTo>
                <a:lnTo>
                  <a:pt x="1190" y="103"/>
                </a:lnTo>
                <a:lnTo>
                  <a:pt x="1185" y="103"/>
                </a:lnTo>
                <a:lnTo>
                  <a:pt x="1178" y="101"/>
                </a:lnTo>
                <a:lnTo>
                  <a:pt x="1170" y="98"/>
                </a:lnTo>
                <a:lnTo>
                  <a:pt x="1166" y="97"/>
                </a:lnTo>
                <a:lnTo>
                  <a:pt x="1160" y="94"/>
                </a:lnTo>
                <a:lnTo>
                  <a:pt x="1150" y="92"/>
                </a:lnTo>
                <a:lnTo>
                  <a:pt x="1142" y="90"/>
                </a:lnTo>
                <a:lnTo>
                  <a:pt x="1150" y="70"/>
                </a:lnTo>
                <a:lnTo>
                  <a:pt x="1169" y="70"/>
                </a:lnTo>
                <a:lnTo>
                  <a:pt x="1164" y="70"/>
                </a:lnTo>
                <a:lnTo>
                  <a:pt x="1150" y="66"/>
                </a:lnTo>
                <a:moveTo>
                  <a:pt x="1169" y="70"/>
                </a:moveTo>
                <a:lnTo>
                  <a:pt x="1150" y="70"/>
                </a:lnTo>
                <a:lnTo>
                  <a:pt x="1164" y="75"/>
                </a:lnTo>
                <a:lnTo>
                  <a:pt x="1176" y="79"/>
                </a:lnTo>
                <a:lnTo>
                  <a:pt x="1192" y="83"/>
                </a:lnTo>
                <a:lnTo>
                  <a:pt x="1185" y="103"/>
                </a:lnTo>
                <a:lnTo>
                  <a:pt x="1190" y="103"/>
                </a:lnTo>
                <a:lnTo>
                  <a:pt x="1197" y="81"/>
                </a:lnTo>
                <a:lnTo>
                  <a:pt x="1197" y="79"/>
                </a:lnTo>
                <a:lnTo>
                  <a:pt x="1194" y="79"/>
                </a:lnTo>
                <a:lnTo>
                  <a:pt x="1178" y="75"/>
                </a:lnTo>
                <a:lnTo>
                  <a:pt x="1169" y="70"/>
                </a:lnTo>
                <a:moveTo>
                  <a:pt x="111" y="75"/>
                </a:moveTo>
                <a:lnTo>
                  <a:pt x="92" y="79"/>
                </a:lnTo>
                <a:lnTo>
                  <a:pt x="86" y="81"/>
                </a:lnTo>
                <a:lnTo>
                  <a:pt x="78" y="83"/>
                </a:lnTo>
                <a:lnTo>
                  <a:pt x="68" y="86"/>
                </a:lnTo>
                <a:lnTo>
                  <a:pt x="68" y="90"/>
                </a:lnTo>
                <a:lnTo>
                  <a:pt x="78" y="115"/>
                </a:lnTo>
                <a:lnTo>
                  <a:pt x="80" y="115"/>
                </a:lnTo>
                <a:lnTo>
                  <a:pt x="83" y="115"/>
                </a:lnTo>
                <a:lnTo>
                  <a:pt x="95" y="110"/>
                </a:lnTo>
                <a:lnTo>
                  <a:pt x="83" y="110"/>
                </a:lnTo>
                <a:lnTo>
                  <a:pt x="74" y="90"/>
                </a:lnTo>
                <a:lnTo>
                  <a:pt x="80" y="87"/>
                </a:lnTo>
                <a:lnTo>
                  <a:pt x="87" y="86"/>
                </a:lnTo>
                <a:lnTo>
                  <a:pt x="95" y="83"/>
                </a:lnTo>
                <a:lnTo>
                  <a:pt x="108" y="79"/>
                </a:lnTo>
                <a:lnTo>
                  <a:pt x="114" y="79"/>
                </a:lnTo>
                <a:lnTo>
                  <a:pt x="114" y="75"/>
                </a:lnTo>
                <a:lnTo>
                  <a:pt x="111" y="75"/>
                </a:lnTo>
                <a:moveTo>
                  <a:pt x="114" y="79"/>
                </a:moveTo>
                <a:lnTo>
                  <a:pt x="108" y="79"/>
                </a:lnTo>
                <a:lnTo>
                  <a:pt x="118" y="98"/>
                </a:lnTo>
                <a:lnTo>
                  <a:pt x="114" y="98"/>
                </a:lnTo>
                <a:lnTo>
                  <a:pt x="111" y="101"/>
                </a:lnTo>
                <a:lnTo>
                  <a:pt x="106" y="101"/>
                </a:lnTo>
                <a:lnTo>
                  <a:pt x="95" y="107"/>
                </a:lnTo>
                <a:lnTo>
                  <a:pt x="86" y="108"/>
                </a:lnTo>
                <a:lnTo>
                  <a:pt x="83" y="110"/>
                </a:lnTo>
                <a:lnTo>
                  <a:pt x="95" y="110"/>
                </a:lnTo>
                <a:lnTo>
                  <a:pt x="96" y="110"/>
                </a:lnTo>
                <a:lnTo>
                  <a:pt x="108" y="107"/>
                </a:lnTo>
                <a:lnTo>
                  <a:pt x="114" y="103"/>
                </a:lnTo>
                <a:lnTo>
                  <a:pt x="118" y="103"/>
                </a:lnTo>
                <a:lnTo>
                  <a:pt x="120" y="103"/>
                </a:lnTo>
                <a:lnTo>
                  <a:pt x="123" y="101"/>
                </a:lnTo>
                <a:lnTo>
                  <a:pt x="123" y="98"/>
                </a:lnTo>
                <a:lnTo>
                  <a:pt x="114" y="79"/>
                </a:lnTo>
                <a:moveTo>
                  <a:pt x="1225" y="87"/>
                </a:moveTo>
                <a:lnTo>
                  <a:pt x="1225" y="90"/>
                </a:lnTo>
                <a:lnTo>
                  <a:pt x="1213" y="113"/>
                </a:lnTo>
                <a:lnTo>
                  <a:pt x="1213" y="116"/>
                </a:lnTo>
                <a:lnTo>
                  <a:pt x="1225" y="119"/>
                </a:lnTo>
                <a:lnTo>
                  <a:pt x="1234" y="124"/>
                </a:lnTo>
                <a:lnTo>
                  <a:pt x="1244" y="127"/>
                </a:lnTo>
                <a:lnTo>
                  <a:pt x="1253" y="130"/>
                </a:lnTo>
                <a:lnTo>
                  <a:pt x="1256" y="127"/>
                </a:lnTo>
                <a:lnTo>
                  <a:pt x="1256" y="125"/>
                </a:lnTo>
                <a:lnTo>
                  <a:pt x="1250" y="125"/>
                </a:lnTo>
                <a:lnTo>
                  <a:pt x="1246" y="124"/>
                </a:lnTo>
                <a:lnTo>
                  <a:pt x="1237" y="119"/>
                </a:lnTo>
                <a:lnTo>
                  <a:pt x="1228" y="116"/>
                </a:lnTo>
                <a:lnTo>
                  <a:pt x="1218" y="113"/>
                </a:lnTo>
                <a:lnTo>
                  <a:pt x="1228" y="94"/>
                </a:lnTo>
                <a:lnTo>
                  <a:pt x="1241" y="94"/>
                </a:lnTo>
                <a:lnTo>
                  <a:pt x="1234" y="92"/>
                </a:lnTo>
                <a:lnTo>
                  <a:pt x="1228" y="90"/>
                </a:lnTo>
                <a:lnTo>
                  <a:pt x="1225" y="87"/>
                </a:lnTo>
                <a:moveTo>
                  <a:pt x="1241" y="94"/>
                </a:moveTo>
                <a:lnTo>
                  <a:pt x="1228" y="94"/>
                </a:lnTo>
                <a:lnTo>
                  <a:pt x="1234" y="94"/>
                </a:lnTo>
                <a:lnTo>
                  <a:pt x="1240" y="98"/>
                </a:lnTo>
                <a:lnTo>
                  <a:pt x="1246" y="98"/>
                </a:lnTo>
                <a:lnTo>
                  <a:pt x="1250" y="101"/>
                </a:lnTo>
                <a:lnTo>
                  <a:pt x="1260" y="103"/>
                </a:lnTo>
                <a:lnTo>
                  <a:pt x="1250" y="125"/>
                </a:lnTo>
                <a:lnTo>
                  <a:pt x="1256" y="125"/>
                </a:lnTo>
                <a:lnTo>
                  <a:pt x="1265" y="103"/>
                </a:lnTo>
                <a:lnTo>
                  <a:pt x="1265" y="101"/>
                </a:lnTo>
                <a:lnTo>
                  <a:pt x="1262" y="101"/>
                </a:lnTo>
                <a:lnTo>
                  <a:pt x="1249" y="97"/>
                </a:lnTo>
                <a:lnTo>
                  <a:pt x="1241" y="94"/>
                </a:lnTo>
                <a:moveTo>
                  <a:pt x="43" y="97"/>
                </a:moveTo>
                <a:lnTo>
                  <a:pt x="40" y="97"/>
                </a:lnTo>
                <a:lnTo>
                  <a:pt x="26" y="101"/>
                </a:lnTo>
                <a:lnTo>
                  <a:pt x="15" y="107"/>
                </a:lnTo>
                <a:lnTo>
                  <a:pt x="3" y="110"/>
                </a:lnTo>
                <a:lnTo>
                  <a:pt x="0" y="113"/>
                </a:lnTo>
                <a:lnTo>
                  <a:pt x="12" y="136"/>
                </a:lnTo>
                <a:lnTo>
                  <a:pt x="15" y="136"/>
                </a:lnTo>
                <a:lnTo>
                  <a:pt x="22" y="136"/>
                </a:lnTo>
                <a:lnTo>
                  <a:pt x="26" y="134"/>
                </a:lnTo>
                <a:lnTo>
                  <a:pt x="26" y="132"/>
                </a:lnTo>
                <a:lnTo>
                  <a:pt x="15" y="132"/>
                </a:lnTo>
                <a:lnTo>
                  <a:pt x="7" y="113"/>
                </a:lnTo>
                <a:lnTo>
                  <a:pt x="16" y="110"/>
                </a:lnTo>
                <a:lnTo>
                  <a:pt x="28" y="107"/>
                </a:lnTo>
                <a:lnTo>
                  <a:pt x="40" y="101"/>
                </a:lnTo>
                <a:lnTo>
                  <a:pt x="46" y="101"/>
                </a:lnTo>
                <a:lnTo>
                  <a:pt x="43" y="97"/>
                </a:lnTo>
                <a:moveTo>
                  <a:pt x="46" y="101"/>
                </a:moveTo>
                <a:lnTo>
                  <a:pt x="40" y="101"/>
                </a:lnTo>
                <a:lnTo>
                  <a:pt x="50" y="119"/>
                </a:lnTo>
                <a:lnTo>
                  <a:pt x="38" y="125"/>
                </a:lnTo>
                <a:lnTo>
                  <a:pt x="31" y="127"/>
                </a:lnTo>
                <a:lnTo>
                  <a:pt x="26" y="130"/>
                </a:lnTo>
                <a:lnTo>
                  <a:pt x="19" y="132"/>
                </a:lnTo>
                <a:lnTo>
                  <a:pt x="15" y="132"/>
                </a:lnTo>
                <a:lnTo>
                  <a:pt x="26" y="132"/>
                </a:lnTo>
                <a:lnTo>
                  <a:pt x="34" y="132"/>
                </a:lnTo>
                <a:lnTo>
                  <a:pt x="55" y="124"/>
                </a:lnTo>
                <a:lnTo>
                  <a:pt x="56" y="124"/>
                </a:lnTo>
                <a:lnTo>
                  <a:pt x="56" y="121"/>
                </a:lnTo>
                <a:lnTo>
                  <a:pt x="56" y="119"/>
                </a:lnTo>
                <a:lnTo>
                  <a:pt x="46" y="101"/>
                </a:lnTo>
                <a:close/>
              </a:path>
            </a:pathLst>
          </a:custGeom>
          <a:solidFill>
            <a:srgbClr val="211d1e"/>
          </a:solidFill>
          <a:ln w="0">
            <a:noFill/>
          </a:ln>
        </xdr:spPr>
      </xdr:sp>
      <xdr:pic>
        <xdr:nvPicPr>
          <xdr:cNvPr id="46" name="Figura 6" descr=""/>
          <xdr:cNvPicPr/>
        </xdr:nvPicPr>
        <xdr:blipFill>
          <a:blip r:embed="rId6"/>
          <a:stretch/>
        </xdr:blipFill>
        <xdr:spPr>
          <a:xfrm>
            <a:off x="2862000" y="108360"/>
            <a:ext cx="418680" cy="145440"/>
          </a:xfrm>
          <a:prstGeom prst="rect">
            <a:avLst/>
          </a:prstGeom>
          <a:ln w="0">
            <a:noFill/>
          </a:ln>
        </xdr:spPr>
      </xdr:pic>
      <xdr:sp>
        <xdr:nvSpPr>
          <xdr:cNvPr id="47" name=""/>
          <xdr:cNvSpPr/>
        </xdr:nvSpPr>
        <xdr:spPr>
          <a:xfrm>
            <a:off x="2861640" y="140040"/>
            <a:ext cx="417240" cy="41760"/>
          </a:xfrm>
          <a:custGeom>
            <a:avLst/>
            <a:gdLst/>
            <a:ahLst/>
            <a:rect l="0" t="0" r="r" b="b"/>
            <a:pathLst>
              <a:path w="1159" h="116">
                <a:moveTo>
                  <a:pt x="37" y="104"/>
                </a:moveTo>
                <a:lnTo>
                  <a:pt x="37" y="101"/>
                </a:lnTo>
                <a:lnTo>
                  <a:pt x="21" y="107"/>
                </a:lnTo>
                <a:lnTo>
                  <a:pt x="18" y="107"/>
                </a:lnTo>
                <a:lnTo>
                  <a:pt x="14" y="96"/>
                </a:lnTo>
                <a:lnTo>
                  <a:pt x="16" y="110"/>
                </a:lnTo>
                <a:lnTo>
                  <a:pt x="12" y="110"/>
                </a:lnTo>
                <a:lnTo>
                  <a:pt x="9" y="112"/>
                </a:lnTo>
                <a:lnTo>
                  <a:pt x="0" y="116"/>
                </a:lnTo>
                <a:lnTo>
                  <a:pt x="9" y="114"/>
                </a:lnTo>
                <a:lnTo>
                  <a:pt x="21" y="110"/>
                </a:lnTo>
                <a:lnTo>
                  <a:pt x="37" y="104"/>
                </a:lnTo>
                <a:moveTo>
                  <a:pt x="114" y="78"/>
                </a:moveTo>
                <a:lnTo>
                  <a:pt x="114" y="77"/>
                </a:lnTo>
                <a:lnTo>
                  <a:pt x="109" y="78"/>
                </a:lnTo>
                <a:lnTo>
                  <a:pt x="105" y="78"/>
                </a:lnTo>
                <a:lnTo>
                  <a:pt x="99" y="81"/>
                </a:lnTo>
                <a:lnTo>
                  <a:pt x="93" y="83"/>
                </a:lnTo>
                <a:lnTo>
                  <a:pt x="88" y="72"/>
                </a:lnTo>
                <a:lnTo>
                  <a:pt x="85" y="72"/>
                </a:lnTo>
                <a:lnTo>
                  <a:pt x="90" y="83"/>
                </a:lnTo>
                <a:lnTo>
                  <a:pt x="81" y="87"/>
                </a:lnTo>
                <a:lnTo>
                  <a:pt x="72" y="89"/>
                </a:lnTo>
                <a:lnTo>
                  <a:pt x="74" y="93"/>
                </a:lnTo>
                <a:lnTo>
                  <a:pt x="81" y="87"/>
                </a:lnTo>
                <a:lnTo>
                  <a:pt x="99" y="83"/>
                </a:lnTo>
                <a:lnTo>
                  <a:pt x="105" y="81"/>
                </a:lnTo>
                <a:lnTo>
                  <a:pt x="114" y="78"/>
                </a:lnTo>
                <a:moveTo>
                  <a:pt x="198" y="57"/>
                </a:moveTo>
                <a:lnTo>
                  <a:pt x="198" y="55"/>
                </a:lnTo>
                <a:lnTo>
                  <a:pt x="191" y="57"/>
                </a:lnTo>
                <a:lnTo>
                  <a:pt x="186" y="60"/>
                </a:lnTo>
                <a:lnTo>
                  <a:pt x="174" y="61"/>
                </a:lnTo>
                <a:lnTo>
                  <a:pt x="170" y="50"/>
                </a:lnTo>
                <a:lnTo>
                  <a:pt x="173" y="61"/>
                </a:lnTo>
                <a:lnTo>
                  <a:pt x="170" y="61"/>
                </a:lnTo>
                <a:lnTo>
                  <a:pt x="163" y="63"/>
                </a:lnTo>
                <a:lnTo>
                  <a:pt x="154" y="68"/>
                </a:lnTo>
                <a:lnTo>
                  <a:pt x="163" y="66"/>
                </a:lnTo>
                <a:lnTo>
                  <a:pt x="173" y="63"/>
                </a:lnTo>
                <a:lnTo>
                  <a:pt x="179" y="61"/>
                </a:lnTo>
                <a:lnTo>
                  <a:pt x="186" y="60"/>
                </a:lnTo>
                <a:lnTo>
                  <a:pt x="198" y="57"/>
                </a:lnTo>
                <a:moveTo>
                  <a:pt x="290" y="40"/>
                </a:moveTo>
                <a:lnTo>
                  <a:pt x="290" y="37"/>
                </a:lnTo>
                <a:lnTo>
                  <a:pt x="275" y="40"/>
                </a:lnTo>
                <a:lnTo>
                  <a:pt x="269" y="41"/>
                </a:lnTo>
                <a:lnTo>
                  <a:pt x="266" y="30"/>
                </a:lnTo>
                <a:lnTo>
                  <a:pt x="263" y="30"/>
                </a:lnTo>
                <a:lnTo>
                  <a:pt x="266" y="41"/>
                </a:lnTo>
                <a:lnTo>
                  <a:pt x="247" y="44"/>
                </a:lnTo>
                <a:lnTo>
                  <a:pt x="247" y="46"/>
                </a:lnTo>
                <a:lnTo>
                  <a:pt x="263" y="44"/>
                </a:lnTo>
                <a:lnTo>
                  <a:pt x="275" y="40"/>
                </a:lnTo>
                <a:lnTo>
                  <a:pt x="290" y="40"/>
                </a:lnTo>
                <a:moveTo>
                  <a:pt x="377" y="26"/>
                </a:moveTo>
                <a:lnTo>
                  <a:pt x="377" y="23"/>
                </a:lnTo>
                <a:lnTo>
                  <a:pt x="370" y="26"/>
                </a:lnTo>
                <a:lnTo>
                  <a:pt x="367" y="26"/>
                </a:lnTo>
                <a:lnTo>
                  <a:pt x="353" y="28"/>
                </a:lnTo>
                <a:lnTo>
                  <a:pt x="351" y="15"/>
                </a:lnTo>
                <a:lnTo>
                  <a:pt x="349" y="15"/>
                </a:lnTo>
                <a:lnTo>
                  <a:pt x="351" y="28"/>
                </a:lnTo>
                <a:lnTo>
                  <a:pt x="339" y="30"/>
                </a:lnTo>
                <a:lnTo>
                  <a:pt x="327" y="30"/>
                </a:lnTo>
                <a:lnTo>
                  <a:pt x="327" y="32"/>
                </a:lnTo>
                <a:lnTo>
                  <a:pt x="339" y="30"/>
                </a:lnTo>
                <a:lnTo>
                  <a:pt x="353" y="30"/>
                </a:lnTo>
                <a:lnTo>
                  <a:pt x="367" y="28"/>
                </a:lnTo>
                <a:lnTo>
                  <a:pt x="370" y="26"/>
                </a:lnTo>
                <a:lnTo>
                  <a:pt x="374" y="26"/>
                </a:lnTo>
                <a:lnTo>
                  <a:pt x="377" y="26"/>
                </a:lnTo>
                <a:moveTo>
                  <a:pt x="471" y="17"/>
                </a:moveTo>
                <a:lnTo>
                  <a:pt x="471" y="15"/>
                </a:lnTo>
                <a:lnTo>
                  <a:pt x="451" y="17"/>
                </a:lnTo>
                <a:lnTo>
                  <a:pt x="445" y="17"/>
                </a:lnTo>
                <a:lnTo>
                  <a:pt x="445" y="6"/>
                </a:lnTo>
                <a:lnTo>
                  <a:pt x="442" y="6"/>
                </a:lnTo>
                <a:lnTo>
                  <a:pt x="445" y="17"/>
                </a:lnTo>
                <a:lnTo>
                  <a:pt x="435" y="19"/>
                </a:lnTo>
                <a:lnTo>
                  <a:pt x="419" y="19"/>
                </a:lnTo>
                <a:lnTo>
                  <a:pt x="419" y="22"/>
                </a:lnTo>
                <a:lnTo>
                  <a:pt x="451" y="19"/>
                </a:lnTo>
                <a:lnTo>
                  <a:pt x="471" y="17"/>
                </a:lnTo>
                <a:moveTo>
                  <a:pt x="566" y="11"/>
                </a:moveTo>
                <a:lnTo>
                  <a:pt x="550" y="11"/>
                </a:lnTo>
                <a:lnTo>
                  <a:pt x="538" y="11"/>
                </a:lnTo>
                <a:lnTo>
                  <a:pt x="538" y="0"/>
                </a:lnTo>
                <a:lnTo>
                  <a:pt x="535" y="0"/>
                </a:lnTo>
                <a:lnTo>
                  <a:pt x="535" y="11"/>
                </a:lnTo>
                <a:lnTo>
                  <a:pt x="531" y="11"/>
                </a:lnTo>
                <a:lnTo>
                  <a:pt x="513" y="13"/>
                </a:lnTo>
                <a:lnTo>
                  <a:pt x="513" y="15"/>
                </a:lnTo>
                <a:lnTo>
                  <a:pt x="531" y="13"/>
                </a:lnTo>
                <a:lnTo>
                  <a:pt x="550" y="13"/>
                </a:lnTo>
                <a:lnTo>
                  <a:pt x="566" y="13"/>
                </a:lnTo>
                <a:lnTo>
                  <a:pt x="566" y="11"/>
                </a:lnTo>
                <a:moveTo>
                  <a:pt x="646" y="13"/>
                </a:moveTo>
                <a:lnTo>
                  <a:pt x="631" y="11"/>
                </a:lnTo>
                <a:lnTo>
                  <a:pt x="625" y="11"/>
                </a:lnTo>
                <a:lnTo>
                  <a:pt x="625" y="0"/>
                </a:lnTo>
                <a:lnTo>
                  <a:pt x="622" y="0"/>
                </a:lnTo>
                <a:lnTo>
                  <a:pt x="622" y="11"/>
                </a:lnTo>
                <a:lnTo>
                  <a:pt x="601" y="11"/>
                </a:lnTo>
                <a:lnTo>
                  <a:pt x="601" y="13"/>
                </a:lnTo>
                <a:lnTo>
                  <a:pt x="631" y="13"/>
                </a:lnTo>
                <a:lnTo>
                  <a:pt x="646" y="13"/>
                </a:lnTo>
                <a:moveTo>
                  <a:pt x="739" y="17"/>
                </a:moveTo>
                <a:lnTo>
                  <a:pt x="730" y="17"/>
                </a:lnTo>
                <a:lnTo>
                  <a:pt x="721" y="15"/>
                </a:lnTo>
                <a:lnTo>
                  <a:pt x="717" y="15"/>
                </a:lnTo>
                <a:lnTo>
                  <a:pt x="717" y="5"/>
                </a:lnTo>
                <a:lnTo>
                  <a:pt x="717" y="15"/>
                </a:lnTo>
                <a:lnTo>
                  <a:pt x="711" y="15"/>
                </a:lnTo>
                <a:lnTo>
                  <a:pt x="705" y="15"/>
                </a:lnTo>
                <a:lnTo>
                  <a:pt x="695" y="15"/>
                </a:lnTo>
                <a:lnTo>
                  <a:pt x="693" y="15"/>
                </a:lnTo>
                <a:lnTo>
                  <a:pt x="705" y="17"/>
                </a:lnTo>
                <a:lnTo>
                  <a:pt x="711" y="17"/>
                </a:lnTo>
                <a:lnTo>
                  <a:pt x="721" y="17"/>
                </a:lnTo>
                <a:lnTo>
                  <a:pt x="730" y="19"/>
                </a:lnTo>
                <a:lnTo>
                  <a:pt x="739" y="19"/>
                </a:lnTo>
                <a:lnTo>
                  <a:pt x="739" y="17"/>
                </a:lnTo>
                <a:moveTo>
                  <a:pt x="839" y="30"/>
                </a:moveTo>
                <a:lnTo>
                  <a:pt x="819" y="26"/>
                </a:lnTo>
                <a:lnTo>
                  <a:pt x="812" y="26"/>
                </a:lnTo>
                <a:lnTo>
                  <a:pt x="815" y="15"/>
                </a:lnTo>
                <a:lnTo>
                  <a:pt x="812" y="15"/>
                </a:lnTo>
                <a:lnTo>
                  <a:pt x="810" y="26"/>
                </a:lnTo>
                <a:lnTo>
                  <a:pt x="803" y="23"/>
                </a:lnTo>
                <a:lnTo>
                  <a:pt x="785" y="22"/>
                </a:lnTo>
                <a:lnTo>
                  <a:pt x="785" y="23"/>
                </a:lnTo>
                <a:lnTo>
                  <a:pt x="819" y="28"/>
                </a:lnTo>
                <a:lnTo>
                  <a:pt x="839" y="30"/>
                </a:lnTo>
                <a:moveTo>
                  <a:pt x="920" y="44"/>
                </a:moveTo>
                <a:lnTo>
                  <a:pt x="904" y="40"/>
                </a:lnTo>
                <a:lnTo>
                  <a:pt x="898" y="40"/>
                </a:lnTo>
                <a:lnTo>
                  <a:pt x="899" y="28"/>
                </a:lnTo>
                <a:lnTo>
                  <a:pt x="899" y="26"/>
                </a:lnTo>
                <a:lnTo>
                  <a:pt x="898" y="40"/>
                </a:lnTo>
                <a:lnTo>
                  <a:pt x="888" y="37"/>
                </a:lnTo>
                <a:lnTo>
                  <a:pt x="874" y="34"/>
                </a:lnTo>
                <a:lnTo>
                  <a:pt x="874" y="37"/>
                </a:lnTo>
                <a:lnTo>
                  <a:pt x="888" y="40"/>
                </a:lnTo>
                <a:lnTo>
                  <a:pt x="902" y="41"/>
                </a:lnTo>
                <a:lnTo>
                  <a:pt x="920" y="46"/>
                </a:lnTo>
                <a:lnTo>
                  <a:pt x="920" y="44"/>
                </a:lnTo>
                <a:moveTo>
                  <a:pt x="1016" y="63"/>
                </a:moveTo>
                <a:lnTo>
                  <a:pt x="998" y="60"/>
                </a:lnTo>
                <a:lnTo>
                  <a:pt x="992" y="60"/>
                </a:lnTo>
                <a:lnTo>
                  <a:pt x="995" y="49"/>
                </a:lnTo>
                <a:lnTo>
                  <a:pt x="992" y="49"/>
                </a:lnTo>
                <a:lnTo>
                  <a:pt x="990" y="57"/>
                </a:lnTo>
                <a:lnTo>
                  <a:pt x="980" y="55"/>
                </a:lnTo>
                <a:lnTo>
                  <a:pt x="964" y="52"/>
                </a:lnTo>
                <a:lnTo>
                  <a:pt x="964" y="55"/>
                </a:lnTo>
                <a:lnTo>
                  <a:pt x="980" y="57"/>
                </a:lnTo>
                <a:lnTo>
                  <a:pt x="990" y="60"/>
                </a:lnTo>
                <a:lnTo>
                  <a:pt x="992" y="60"/>
                </a:lnTo>
                <a:lnTo>
                  <a:pt x="998" y="61"/>
                </a:lnTo>
                <a:lnTo>
                  <a:pt x="1014" y="66"/>
                </a:lnTo>
                <a:lnTo>
                  <a:pt x="1016" y="63"/>
                </a:lnTo>
                <a:moveTo>
                  <a:pt x="1091" y="85"/>
                </a:moveTo>
                <a:lnTo>
                  <a:pt x="1070" y="78"/>
                </a:lnTo>
                <a:lnTo>
                  <a:pt x="1075" y="68"/>
                </a:lnTo>
                <a:lnTo>
                  <a:pt x="1072" y="68"/>
                </a:lnTo>
                <a:lnTo>
                  <a:pt x="1070" y="78"/>
                </a:lnTo>
                <a:lnTo>
                  <a:pt x="1063" y="77"/>
                </a:lnTo>
                <a:lnTo>
                  <a:pt x="1048" y="72"/>
                </a:lnTo>
                <a:lnTo>
                  <a:pt x="1047" y="74"/>
                </a:lnTo>
                <a:lnTo>
                  <a:pt x="1060" y="78"/>
                </a:lnTo>
                <a:lnTo>
                  <a:pt x="1091" y="87"/>
                </a:lnTo>
                <a:lnTo>
                  <a:pt x="1091" y="85"/>
                </a:lnTo>
                <a:moveTo>
                  <a:pt x="1159" y="110"/>
                </a:moveTo>
                <a:lnTo>
                  <a:pt x="1147" y="105"/>
                </a:lnTo>
                <a:lnTo>
                  <a:pt x="1138" y="101"/>
                </a:lnTo>
                <a:lnTo>
                  <a:pt x="1143" y="93"/>
                </a:lnTo>
                <a:lnTo>
                  <a:pt x="1140" y="89"/>
                </a:lnTo>
                <a:lnTo>
                  <a:pt x="1138" y="101"/>
                </a:lnTo>
                <a:lnTo>
                  <a:pt x="1118" y="95"/>
                </a:lnTo>
                <a:lnTo>
                  <a:pt x="1118" y="96"/>
                </a:lnTo>
                <a:lnTo>
                  <a:pt x="1138" y="104"/>
                </a:lnTo>
                <a:lnTo>
                  <a:pt x="1147" y="105"/>
                </a:lnTo>
                <a:lnTo>
                  <a:pt x="1159" y="112"/>
                </a:lnTo>
                <a:lnTo>
                  <a:pt x="1159" y="110"/>
                </a:lnTo>
                <a:close/>
              </a:path>
            </a:pathLst>
          </a:custGeom>
          <a:solidFill>
            <a:srgbClr val="211d1e"/>
          </a:solidFill>
          <a:ln w="0">
            <a:noFill/>
          </a:ln>
        </xdr:spPr>
      </xdr:sp>
    </xdr:grpSp>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1</xdr:col>
      <xdr:colOff>1790640</xdr:colOff>
      <xdr:row>0</xdr:row>
      <xdr:rowOff>24120</xdr:rowOff>
    </xdr:from>
    <xdr:to>
      <xdr:col>1</xdr:col>
      <xdr:colOff>2581920</xdr:colOff>
      <xdr:row>0</xdr:row>
      <xdr:rowOff>926280</xdr:rowOff>
    </xdr:to>
    <xdr:grpSp>
      <xdr:nvGrpSpPr>
        <xdr:cNvPr id="48" name="Forma 1"/>
        <xdr:cNvGrpSpPr/>
      </xdr:nvGrpSpPr>
      <xdr:grpSpPr>
        <a:xfrm>
          <a:off x="2603520" y="24120"/>
          <a:ext cx="791280" cy="902160"/>
          <a:chOff x="2603520" y="24120"/>
          <a:chExt cx="791280" cy="902160"/>
        </a:xfrm>
      </xdr:grpSpPr>
      <xdr:sp>
        <xdr:nvSpPr>
          <xdr:cNvPr id="49" name=""/>
          <xdr:cNvSpPr/>
        </xdr:nvSpPr>
        <xdr:spPr>
          <a:xfrm>
            <a:off x="2646720" y="222120"/>
            <a:ext cx="709200" cy="704160"/>
          </a:xfrm>
          <a:custGeom>
            <a:avLst/>
            <a:gdLst/>
            <a:ahLst/>
            <a:rect l="0" t="0" r="r" b="b"/>
            <a:pathLst>
              <a:path w="1970" h="1956">
                <a:moveTo>
                  <a:pt x="244" y="6"/>
                </a:moveTo>
                <a:lnTo>
                  <a:pt x="235" y="0"/>
                </a:lnTo>
                <a:lnTo>
                  <a:pt x="224" y="16"/>
                </a:lnTo>
                <a:lnTo>
                  <a:pt x="244" y="16"/>
                </a:lnTo>
                <a:lnTo>
                  <a:pt x="244" y="6"/>
                </a:lnTo>
                <a:moveTo>
                  <a:pt x="919" y="1937"/>
                </a:moveTo>
                <a:lnTo>
                  <a:pt x="915" y="1902"/>
                </a:lnTo>
                <a:lnTo>
                  <a:pt x="893" y="1874"/>
                </a:lnTo>
                <a:lnTo>
                  <a:pt x="561" y="1606"/>
                </a:lnTo>
                <a:lnTo>
                  <a:pt x="544" y="1593"/>
                </a:lnTo>
                <a:lnTo>
                  <a:pt x="525" y="1582"/>
                </a:lnTo>
                <a:lnTo>
                  <a:pt x="514" y="1549"/>
                </a:lnTo>
                <a:lnTo>
                  <a:pt x="525" y="1505"/>
                </a:lnTo>
                <a:lnTo>
                  <a:pt x="523" y="1485"/>
                </a:lnTo>
                <a:lnTo>
                  <a:pt x="523" y="1476"/>
                </a:lnTo>
                <a:lnTo>
                  <a:pt x="514" y="1456"/>
                </a:lnTo>
                <a:lnTo>
                  <a:pt x="509" y="1448"/>
                </a:lnTo>
                <a:lnTo>
                  <a:pt x="496" y="1427"/>
                </a:lnTo>
                <a:lnTo>
                  <a:pt x="489" y="1423"/>
                </a:lnTo>
                <a:lnTo>
                  <a:pt x="484" y="1419"/>
                </a:lnTo>
                <a:lnTo>
                  <a:pt x="471" y="1403"/>
                </a:lnTo>
                <a:lnTo>
                  <a:pt x="458" y="1374"/>
                </a:lnTo>
                <a:lnTo>
                  <a:pt x="443" y="1355"/>
                </a:lnTo>
                <a:lnTo>
                  <a:pt x="424" y="1345"/>
                </a:lnTo>
                <a:lnTo>
                  <a:pt x="405" y="1330"/>
                </a:lnTo>
                <a:lnTo>
                  <a:pt x="402" y="1355"/>
                </a:lnTo>
                <a:lnTo>
                  <a:pt x="391" y="1379"/>
                </a:lnTo>
                <a:lnTo>
                  <a:pt x="395" y="1403"/>
                </a:lnTo>
                <a:lnTo>
                  <a:pt x="379" y="1403"/>
                </a:lnTo>
                <a:lnTo>
                  <a:pt x="376" y="1399"/>
                </a:lnTo>
                <a:lnTo>
                  <a:pt x="385" y="1379"/>
                </a:lnTo>
                <a:lnTo>
                  <a:pt x="395" y="1355"/>
                </a:lnTo>
                <a:lnTo>
                  <a:pt x="402" y="1317"/>
                </a:lnTo>
                <a:lnTo>
                  <a:pt x="404" y="1273"/>
                </a:lnTo>
                <a:lnTo>
                  <a:pt x="404" y="1267"/>
                </a:lnTo>
                <a:lnTo>
                  <a:pt x="376" y="1257"/>
                </a:lnTo>
                <a:lnTo>
                  <a:pt x="369" y="1238"/>
                </a:lnTo>
                <a:lnTo>
                  <a:pt x="358" y="1204"/>
                </a:lnTo>
                <a:lnTo>
                  <a:pt x="344" y="1184"/>
                </a:lnTo>
                <a:lnTo>
                  <a:pt x="325" y="1166"/>
                </a:lnTo>
                <a:lnTo>
                  <a:pt x="312" y="1151"/>
                </a:lnTo>
                <a:lnTo>
                  <a:pt x="312" y="1175"/>
                </a:lnTo>
                <a:lnTo>
                  <a:pt x="293" y="1210"/>
                </a:lnTo>
                <a:lnTo>
                  <a:pt x="297" y="1238"/>
                </a:lnTo>
                <a:lnTo>
                  <a:pt x="287" y="1234"/>
                </a:lnTo>
                <a:lnTo>
                  <a:pt x="280" y="1229"/>
                </a:lnTo>
                <a:lnTo>
                  <a:pt x="272" y="1224"/>
                </a:lnTo>
                <a:lnTo>
                  <a:pt x="274" y="1215"/>
                </a:lnTo>
                <a:lnTo>
                  <a:pt x="278" y="1210"/>
                </a:lnTo>
                <a:lnTo>
                  <a:pt x="280" y="1199"/>
                </a:lnTo>
                <a:lnTo>
                  <a:pt x="292" y="1180"/>
                </a:lnTo>
                <a:lnTo>
                  <a:pt x="300" y="1155"/>
                </a:lnTo>
                <a:lnTo>
                  <a:pt x="293" y="1126"/>
                </a:lnTo>
                <a:lnTo>
                  <a:pt x="292" y="1098"/>
                </a:lnTo>
                <a:lnTo>
                  <a:pt x="287" y="1054"/>
                </a:lnTo>
                <a:lnTo>
                  <a:pt x="287" y="1044"/>
                </a:lnTo>
                <a:lnTo>
                  <a:pt x="284" y="1035"/>
                </a:lnTo>
                <a:lnTo>
                  <a:pt x="280" y="1019"/>
                </a:lnTo>
                <a:lnTo>
                  <a:pt x="268" y="995"/>
                </a:lnTo>
                <a:lnTo>
                  <a:pt x="258" y="976"/>
                </a:lnTo>
                <a:lnTo>
                  <a:pt x="248" y="948"/>
                </a:lnTo>
                <a:lnTo>
                  <a:pt x="244" y="987"/>
                </a:lnTo>
                <a:lnTo>
                  <a:pt x="212" y="1006"/>
                </a:lnTo>
                <a:lnTo>
                  <a:pt x="212" y="1035"/>
                </a:lnTo>
                <a:lnTo>
                  <a:pt x="201" y="1025"/>
                </a:lnTo>
                <a:lnTo>
                  <a:pt x="194" y="1019"/>
                </a:lnTo>
                <a:lnTo>
                  <a:pt x="192" y="1011"/>
                </a:lnTo>
                <a:lnTo>
                  <a:pt x="194" y="1006"/>
                </a:lnTo>
                <a:lnTo>
                  <a:pt x="204" y="995"/>
                </a:lnTo>
                <a:lnTo>
                  <a:pt x="220" y="987"/>
                </a:lnTo>
                <a:lnTo>
                  <a:pt x="221" y="962"/>
                </a:lnTo>
                <a:lnTo>
                  <a:pt x="234" y="923"/>
                </a:lnTo>
                <a:lnTo>
                  <a:pt x="234" y="898"/>
                </a:lnTo>
                <a:lnTo>
                  <a:pt x="232" y="885"/>
                </a:lnTo>
                <a:lnTo>
                  <a:pt x="232" y="869"/>
                </a:lnTo>
                <a:lnTo>
                  <a:pt x="235" y="850"/>
                </a:lnTo>
                <a:lnTo>
                  <a:pt x="239" y="836"/>
                </a:lnTo>
                <a:lnTo>
                  <a:pt x="239" y="831"/>
                </a:lnTo>
                <a:lnTo>
                  <a:pt x="244" y="812"/>
                </a:lnTo>
                <a:lnTo>
                  <a:pt x="230" y="793"/>
                </a:lnTo>
                <a:lnTo>
                  <a:pt x="234" y="763"/>
                </a:lnTo>
                <a:lnTo>
                  <a:pt x="207" y="773"/>
                </a:lnTo>
                <a:lnTo>
                  <a:pt x="191" y="812"/>
                </a:lnTo>
                <a:lnTo>
                  <a:pt x="168" y="831"/>
                </a:lnTo>
                <a:lnTo>
                  <a:pt x="163" y="822"/>
                </a:lnTo>
                <a:lnTo>
                  <a:pt x="156" y="812"/>
                </a:lnTo>
                <a:lnTo>
                  <a:pt x="149" y="807"/>
                </a:lnTo>
                <a:lnTo>
                  <a:pt x="159" y="797"/>
                </a:lnTo>
                <a:lnTo>
                  <a:pt x="169" y="783"/>
                </a:lnTo>
                <a:lnTo>
                  <a:pt x="182" y="773"/>
                </a:lnTo>
                <a:lnTo>
                  <a:pt x="201" y="755"/>
                </a:lnTo>
                <a:lnTo>
                  <a:pt x="214" y="730"/>
                </a:lnTo>
                <a:lnTo>
                  <a:pt x="212" y="691"/>
                </a:lnTo>
                <a:lnTo>
                  <a:pt x="217" y="675"/>
                </a:lnTo>
                <a:lnTo>
                  <a:pt x="221" y="662"/>
                </a:lnTo>
                <a:lnTo>
                  <a:pt x="224" y="647"/>
                </a:lnTo>
                <a:lnTo>
                  <a:pt x="226" y="622"/>
                </a:lnTo>
                <a:lnTo>
                  <a:pt x="230" y="608"/>
                </a:lnTo>
                <a:lnTo>
                  <a:pt x="214" y="584"/>
                </a:lnTo>
                <a:lnTo>
                  <a:pt x="214" y="559"/>
                </a:lnTo>
                <a:lnTo>
                  <a:pt x="204" y="573"/>
                </a:lnTo>
                <a:lnTo>
                  <a:pt x="173" y="589"/>
                </a:lnTo>
                <a:lnTo>
                  <a:pt x="151" y="622"/>
                </a:lnTo>
                <a:lnTo>
                  <a:pt x="151" y="612"/>
                </a:lnTo>
                <a:lnTo>
                  <a:pt x="146" y="608"/>
                </a:lnTo>
                <a:lnTo>
                  <a:pt x="145" y="598"/>
                </a:lnTo>
                <a:lnTo>
                  <a:pt x="173" y="580"/>
                </a:lnTo>
                <a:lnTo>
                  <a:pt x="185" y="564"/>
                </a:lnTo>
                <a:lnTo>
                  <a:pt x="192" y="549"/>
                </a:lnTo>
                <a:lnTo>
                  <a:pt x="201" y="528"/>
                </a:lnTo>
                <a:lnTo>
                  <a:pt x="214" y="496"/>
                </a:lnTo>
                <a:lnTo>
                  <a:pt x="226" y="486"/>
                </a:lnTo>
                <a:lnTo>
                  <a:pt x="230" y="446"/>
                </a:lnTo>
                <a:lnTo>
                  <a:pt x="230" y="413"/>
                </a:lnTo>
                <a:lnTo>
                  <a:pt x="232" y="389"/>
                </a:lnTo>
                <a:lnTo>
                  <a:pt x="232" y="360"/>
                </a:lnTo>
                <a:lnTo>
                  <a:pt x="220" y="378"/>
                </a:lnTo>
                <a:lnTo>
                  <a:pt x="188" y="378"/>
                </a:lnTo>
                <a:lnTo>
                  <a:pt x="179" y="404"/>
                </a:lnTo>
                <a:lnTo>
                  <a:pt x="173" y="408"/>
                </a:lnTo>
                <a:lnTo>
                  <a:pt x="168" y="408"/>
                </a:lnTo>
                <a:lnTo>
                  <a:pt x="163" y="413"/>
                </a:lnTo>
                <a:lnTo>
                  <a:pt x="160" y="408"/>
                </a:lnTo>
                <a:lnTo>
                  <a:pt x="160" y="404"/>
                </a:lnTo>
                <a:lnTo>
                  <a:pt x="159" y="398"/>
                </a:lnTo>
                <a:lnTo>
                  <a:pt x="168" y="389"/>
                </a:lnTo>
                <a:lnTo>
                  <a:pt x="175" y="378"/>
                </a:lnTo>
                <a:lnTo>
                  <a:pt x="182" y="368"/>
                </a:lnTo>
                <a:lnTo>
                  <a:pt x="192" y="360"/>
                </a:lnTo>
                <a:lnTo>
                  <a:pt x="201" y="353"/>
                </a:lnTo>
                <a:lnTo>
                  <a:pt x="212" y="353"/>
                </a:lnTo>
                <a:lnTo>
                  <a:pt x="235" y="349"/>
                </a:lnTo>
                <a:lnTo>
                  <a:pt x="253" y="345"/>
                </a:lnTo>
                <a:lnTo>
                  <a:pt x="251" y="335"/>
                </a:lnTo>
                <a:lnTo>
                  <a:pt x="260" y="325"/>
                </a:lnTo>
                <a:lnTo>
                  <a:pt x="270" y="311"/>
                </a:lnTo>
                <a:lnTo>
                  <a:pt x="270" y="306"/>
                </a:lnTo>
                <a:lnTo>
                  <a:pt x="265" y="296"/>
                </a:lnTo>
                <a:lnTo>
                  <a:pt x="272" y="296"/>
                </a:lnTo>
                <a:lnTo>
                  <a:pt x="274" y="311"/>
                </a:lnTo>
                <a:lnTo>
                  <a:pt x="284" y="306"/>
                </a:lnTo>
                <a:lnTo>
                  <a:pt x="297" y="296"/>
                </a:lnTo>
                <a:lnTo>
                  <a:pt x="313" y="306"/>
                </a:lnTo>
                <a:lnTo>
                  <a:pt x="324" y="303"/>
                </a:lnTo>
                <a:lnTo>
                  <a:pt x="319" y="282"/>
                </a:lnTo>
                <a:lnTo>
                  <a:pt x="316" y="271"/>
                </a:lnTo>
                <a:lnTo>
                  <a:pt x="331" y="242"/>
                </a:lnTo>
                <a:lnTo>
                  <a:pt x="336" y="234"/>
                </a:lnTo>
                <a:lnTo>
                  <a:pt x="329" y="234"/>
                </a:lnTo>
                <a:lnTo>
                  <a:pt x="301" y="242"/>
                </a:lnTo>
                <a:lnTo>
                  <a:pt x="280" y="218"/>
                </a:lnTo>
                <a:lnTo>
                  <a:pt x="270" y="218"/>
                </a:lnTo>
                <a:lnTo>
                  <a:pt x="272" y="248"/>
                </a:lnTo>
                <a:lnTo>
                  <a:pt x="272" y="286"/>
                </a:lnTo>
                <a:lnTo>
                  <a:pt x="272" y="292"/>
                </a:lnTo>
                <a:lnTo>
                  <a:pt x="270" y="292"/>
                </a:lnTo>
                <a:lnTo>
                  <a:pt x="263" y="296"/>
                </a:lnTo>
                <a:lnTo>
                  <a:pt x="258" y="296"/>
                </a:lnTo>
                <a:lnTo>
                  <a:pt x="253" y="292"/>
                </a:lnTo>
                <a:lnTo>
                  <a:pt x="255" y="292"/>
                </a:lnTo>
                <a:lnTo>
                  <a:pt x="255" y="286"/>
                </a:lnTo>
                <a:lnTo>
                  <a:pt x="260" y="286"/>
                </a:lnTo>
                <a:lnTo>
                  <a:pt x="263" y="282"/>
                </a:lnTo>
                <a:lnTo>
                  <a:pt x="268" y="282"/>
                </a:lnTo>
                <a:lnTo>
                  <a:pt x="270" y="286"/>
                </a:lnTo>
                <a:lnTo>
                  <a:pt x="272" y="286"/>
                </a:lnTo>
                <a:lnTo>
                  <a:pt x="272" y="248"/>
                </a:lnTo>
                <a:lnTo>
                  <a:pt x="253" y="258"/>
                </a:lnTo>
                <a:lnTo>
                  <a:pt x="239" y="271"/>
                </a:lnTo>
                <a:lnTo>
                  <a:pt x="255" y="271"/>
                </a:lnTo>
                <a:lnTo>
                  <a:pt x="255" y="277"/>
                </a:lnTo>
                <a:lnTo>
                  <a:pt x="255" y="282"/>
                </a:lnTo>
                <a:lnTo>
                  <a:pt x="251" y="286"/>
                </a:lnTo>
                <a:lnTo>
                  <a:pt x="248" y="282"/>
                </a:lnTo>
                <a:lnTo>
                  <a:pt x="244" y="282"/>
                </a:lnTo>
                <a:lnTo>
                  <a:pt x="241" y="286"/>
                </a:lnTo>
                <a:lnTo>
                  <a:pt x="234" y="286"/>
                </a:lnTo>
                <a:lnTo>
                  <a:pt x="232" y="292"/>
                </a:lnTo>
                <a:lnTo>
                  <a:pt x="226" y="306"/>
                </a:lnTo>
                <a:lnTo>
                  <a:pt x="226" y="296"/>
                </a:lnTo>
                <a:lnTo>
                  <a:pt x="226" y="286"/>
                </a:lnTo>
                <a:lnTo>
                  <a:pt x="224" y="282"/>
                </a:lnTo>
                <a:lnTo>
                  <a:pt x="220" y="286"/>
                </a:lnTo>
                <a:lnTo>
                  <a:pt x="214" y="296"/>
                </a:lnTo>
                <a:lnTo>
                  <a:pt x="204" y="303"/>
                </a:lnTo>
                <a:lnTo>
                  <a:pt x="207" y="325"/>
                </a:lnTo>
                <a:lnTo>
                  <a:pt x="201" y="325"/>
                </a:lnTo>
                <a:lnTo>
                  <a:pt x="191" y="345"/>
                </a:lnTo>
                <a:lnTo>
                  <a:pt x="191" y="331"/>
                </a:lnTo>
                <a:lnTo>
                  <a:pt x="198" y="306"/>
                </a:lnTo>
                <a:lnTo>
                  <a:pt x="198" y="292"/>
                </a:lnTo>
                <a:lnTo>
                  <a:pt x="194" y="286"/>
                </a:lnTo>
                <a:lnTo>
                  <a:pt x="192" y="271"/>
                </a:lnTo>
                <a:lnTo>
                  <a:pt x="191" y="267"/>
                </a:lnTo>
                <a:lnTo>
                  <a:pt x="191" y="258"/>
                </a:lnTo>
                <a:lnTo>
                  <a:pt x="188" y="248"/>
                </a:lnTo>
                <a:lnTo>
                  <a:pt x="194" y="248"/>
                </a:lnTo>
                <a:lnTo>
                  <a:pt x="207" y="242"/>
                </a:lnTo>
                <a:lnTo>
                  <a:pt x="217" y="239"/>
                </a:lnTo>
                <a:lnTo>
                  <a:pt x="224" y="229"/>
                </a:lnTo>
                <a:lnTo>
                  <a:pt x="230" y="223"/>
                </a:lnTo>
                <a:lnTo>
                  <a:pt x="235" y="229"/>
                </a:lnTo>
                <a:lnTo>
                  <a:pt x="244" y="223"/>
                </a:lnTo>
                <a:lnTo>
                  <a:pt x="251" y="223"/>
                </a:lnTo>
                <a:lnTo>
                  <a:pt x="258" y="218"/>
                </a:lnTo>
                <a:lnTo>
                  <a:pt x="263" y="214"/>
                </a:lnTo>
                <a:lnTo>
                  <a:pt x="265" y="210"/>
                </a:lnTo>
                <a:lnTo>
                  <a:pt x="268" y="204"/>
                </a:lnTo>
                <a:lnTo>
                  <a:pt x="258" y="190"/>
                </a:lnTo>
                <a:lnTo>
                  <a:pt x="246" y="174"/>
                </a:lnTo>
                <a:lnTo>
                  <a:pt x="234" y="174"/>
                </a:lnTo>
                <a:lnTo>
                  <a:pt x="226" y="178"/>
                </a:lnTo>
                <a:lnTo>
                  <a:pt x="217" y="195"/>
                </a:lnTo>
                <a:lnTo>
                  <a:pt x="220" y="199"/>
                </a:lnTo>
                <a:lnTo>
                  <a:pt x="214" y="204"/>
                </a:lnTo>
                <a:lnTo>
                  <a:pt x="204" y="218"/>
                </a:lnTo>
                <a:lnTo>
                  <a:pt x="194" y="229"/>
                </a:lnTo>
                <a:lnTo>
                  <a:pt x="191" y="223"/>
                </a:lnTo>
                <a:lnTo>
                  <a:pt x="191" y="214"/>
                </a:lnTo>
                <a:lnTo>
                  <a:pt x="185" y="199"/>
                </a:lnTo>
                <a:lnTo>
                  <a:pt x="179" y="185"/>
                </a:lnTo>
                <a:lnTo>
                  <a:pt x="179" y="174"/>
                </a:lnTo>
                <a:lnTo>
                  <a:pt x="179" y="170"/>
                </a:lnTo>
                <a:lnTo>
                  <a:pt x="185" y="166"/>
                </a:lnTo>
                <a:lnTo>
                  <a:pt x="198" y="156"/>
                </a:lnTo>
                <a:lnTo>
                  <a:pt x="207" y="146"/>
                </a:lnTo>
                <a:lnTo>
                  <a:pt x="220" y="136"/>
                </a:lnTo>
                <a:lnTo>
                  <a:pt x="235" y="121"/>
                </a:lnTo>
                <a:lnTo>
                  <a:pt x="246" y="112"/>
                </a:lnTo>
                <a:lnTo>
                  <a:pt x="204" y="121"/>
                </a:lnTo>
                <a:lnTo>
                  <a:pt x="211" y="112"/>
                </a:lnTo>
                <a:lnTo>
                  <a:pt x="212" y="108"/>
                </a:lnTo>
                <a:lnTo>
                  <a:pt x="220" y="98"/>
                </a:lnTo>
                <a:lnTo>
                  <a:pt x="234" y="112"/>
                </a:lnTo>
                <a:lnTo>
                  <a:pt x="235" y="103"/>
                </a:lnTo>
                <a:lnTo>
                  <a:pt x="235" y="98"/>
                </a:lnTo>
                <a:lnTo>
                  <a:pt x="241" y="73"/>
                </a:lnTo>
                <a:lnTo>
                  <a:pt x="265" y="67"/>
                </a:lnTo>
                <a:lnTo>
                  <a:pt x="263" y="64"/>
                </a:lnTo>
                <a:lnTo>
                  <a:pt x="241" y="44"/>
                </a:lnTo>
                <a:lnTo>
                  <a:pt x="244" y="25"/>
                </a:lnTo>
                <a:lnTo>
                  <a:pt x="214" y="25"/>
                </a:lnTo>
                <a:lnTo>
                  <a:pt x="175" y="25"/>
                </a:lnTo>
                <a:lnTo>
                  <a:pt x="192" y="48"/>
                </a:lnTo>
                <a:lnTo>
                  <a:pt x="182" y="73"/>
                </a:lnTo>
                <a:lnTo>
                  <a:pt x="169" y="84"/>
                </a:lnTo>
                <a:lnTo>
                  <a:pt x="191" y="84"/>
                </a:lnTo>
                <a:lnTo>
                  <a:pt x="188" y="88"/>
                </a:lnTo>
                <a:lnTo>
                  <a:pt x="188" y="98"/>
                </a:lnTo>
                <a:lnTo>
                  <a:pt x="188" y="103"/>
                </a:lnTo>
                <a:lnTo>
                  <a:pt x="185" y="108"/>
                </a:lnTo>
                <a:lnTo>
                  <a:pt x="179" y="108"/>
                </a:lnTo>
                <a:lnTo>
                  <a:pt x="179" y="103"/>
                </a:lnTo>
                <a:lnTo>
                  <a:pt x="179" y="98"/>
                </a:lnTo>
                <a:lnTo>
                  <a:pt x="179" y="92"/>
                </a:lnTo>
                <a:lnTo>
                  <a:pt x="179" y="88"/>
                </a:lnTo>
                <a:lnTo>
                  <a:pt x="173" y="92"/>
                </a:lnTo>
                <a:lnTo>
                  <a:pt x="169" y="98"/>
                </a:lnTo>
                <a:lnTo>
                  <a:pt x="166" y="103"/>
                </a:lnTo>
                <a:lnTo>
                  <a:pt x="166" y="136"/>
                </a:lnTo>
                <a:lnTo>
                  <a:pt x="166" y="141"/>
                </a:lnTo>
                <a:lnTo>
                  <a:pt x="160" y="146"/>
                </a:lnTo>
                <a:lnTo>
                  <a:pt x="156" y="150"/>
                </a:lnTo>
                <a:lnTo>
                  <a:pt x="154" y="146"/>
                </a:lnTo>
                <a:lnTo>
                  <a:pt x="151" y="146"/>
                </a:lnTo>
                <a:lnTo>
                  <a:pt x="149" y="141"/>
                </a:lnTo>
                <a:lnTo>
                  <a:pt x="149" y="128"/>
                </a:lnTo>
                <a:lnTo>
                  <a:pt x="146" y="117"/>
                </a:lnTo>
                <a:lnTo>
                  <a:pt x="145" y="108"/>
                </a:lnTo>
                <a:lnTo>
                  <a:pt x="136" y="103"/>
                </a:lnTo>
                <a:lnTo>
                  <a:pt x="132" y="98"/>
                </a:lnTo>
                <a:lnTo>
                  <a:pt x="127" y="92"/>
                </a:lnTo>
                <a:lnTo>
                  <a:pt x="122" y="88"/>
                </a:lnTo>
                <a:lnTo>
                  <a:pt x="122" y="98"/>
                </a:lnTo>
                <a:lnTo>
                  <a:pt x="109" y="112"/>
                </a:lnTo>
                <a:lnTo>
                  <a:pt x="102" y="121"/>
                </a:lnTo>
                <a:lnTo>
                  <a:pt x="99" y="121"/>
                </a:lnTo>
                <a:lnTo>
                  <a:pt x="95" y="128"/>
                </a:lnTo>
                <a:lnTo>
                  <a:pt x="99" y="131"/>
                </a:lnTo>
                <a:lnTo>
                  <a:pt x="106" y="136"/>
                </a:lnTo>
                <a:lnTo>
                  <a:pt x="109" y="150"/>
                </a:lnTo>
                <a:lnTo>
                  <a:pt x="125" y="150"/>
                </a:lnTo>
                <a:lnTo>
                  <a:pt x="128" y="156"/>
                </a:lnTo>
                <a:lnTo>
                  <a:pt x="140" y="170"/>
                </a:lnTo>
                <a:lnTo>
                  <a:pt x="146" y="178"/>
                </a:lnTo>
                <a:lnTo>
                  <a:pt x="140" y="185"/>
                </a:lnTo>
                <a:lnTo>
                  <a:pt x="132" y="195"/>
                </a:lnTo>
                <a:lnTo>
                  <a:pt x="128" y="204"/>
                </a:lnTo>
                <a:lnTo>
                  <a:pt x="122" y="214"/>
                </a:lnTo>
                <a:lnTo>
                  <a:pt x="118" y="210"/>
                </a:lnTo>
                <a:lnTo>
                  <a:pt x="115" y="204"/>
                </a:lnTo>
                <a:lnTo>
                  <a:pt x="115" y="199"/>
                </a:lnTo>
                <a:lnTo>
                  <a:pt x="113" y="195"/>
                </a:lnTo>
                <a:lnTo>
                  <a:pt x="109" y="190"/>
                </a:lnTo>
                <a:lnTo>
                  <a:pt x="108" y="185"/>
                </a:lnTo>
                <a:lnTo>
                  <a:pt x="102" y="174"/>
                </a:lnTo>
                <a:lnTo>
                  <a:pt x="99" y="170"/>
                </a:lnTo>
                <a:lnTo>
                  <a:pt x="99" y="178"/>
                </a:lnTo>
                <a:lnTo>
                  <a:pt x="95" y="195"/>
                </a:lnTo>
                <a:lnTo>
                  <a:pt x="93" y="190"/>
                </a:lnTo>
                <a:lnTo>
                  <a:pt x="88" y="178"/>
                </a:lnTo>
                <a:lnTo>
                  <a:pt x="86" y="178"/>
                </a:lnTo>
                <a:lnTo>
                  <a:pt x="83" y="174"/>
                </a:lnTo>
                <a:lnTo>
                  <a:pt x="88" y="166"/>
                </a:lnTo>
                <a:lnTo>
                  <a:pt x="80" y="160"/>
                </a:lnTo>
                <a:lnTo>
                  <a:pt x="64" y="156"/>
                </a:lnTo>
                <a:lnTo>
                  <a:pt x="50" y="117"/>
                </a:lnTo>
                <a:lnTo>
                  <a:pt x="37" y="121"/>
                </a:lnTo>
                <a:lnTo>
                  <a:pt x="31" y="150"/>
                </a:lnTo>
                <a:lnTo>
                  <a:pt x="2" y="156"/>
                </a:lnTo>
                <a:lnTo>
                  <a:pt x="0" y="160"/>
                </a:lnTo>
                <a:lnTo>
                  <a:pt x="22" y="190"/>
                </a:lnTo>
                <a:lnTo>
                  <a:pt x="28" y="223"/>
                </a:lnTo>
                <a:lnTo>
                  <a:pt x="26" y="229"/>
                </a:lnTo>
                <a:lnTo>
                  <a:pt x="55" y="204"/>
                </a:lnTo>
                <a:lnTo>
                  <a:pt x="59" y="210"/>
                </a:lnTo>
                <a:lnTo>
                  <a:pt x="74" y="210"/>
                </a:lnTo>
                <a:lnTo>
                  <a:pt x="79" y="214"/>
                </a:lnTo>
                <a:lnTo>
                  <a:pt x="76" y="218"/>
                </a:lnTo>
                <a:lnTo>
                  <a:pt x="74" y="218"/>
                </a:lnTo>
                <a:lnTo>
                  <a:pt x="67" y="223"/>
                </a:lnTo>
                <a:lnTo>
                  <a:pt x="68" y="229"/>
                </a:lnTo>
                <a:lnTo>
                  <a:pt x="99" y="229"/>
                </a:lnTo>
                <a:lnTo>
                  <a:pt x="113" y="234"/>
                </a:lnTo>
                <a:lnTo>
                  <a:pt x="113" y="242"/>
                </a:lnTo>
                <a:lnTo>
                  <a:pt x="113" y="258"/>
                </a:lnTo>
                <a:lnTo>
                  <a:pt x="109" y="282"/>
                </a:lnTo>
                <a:lnTo>
                  <a:pt x="100" y="286"/>
                </a:lnTo>
                <a:lnTo>
                  <a:pt x="88" y="271"/>
                </a:lnTo>
                <a:lnTo>
                  <a:pt x="70" y="248"/>
                </a:lnTo>
                <a:lnTo>
                  <a:pt x="47" y="239"/>
                </a:lnTo>
                <a:lnTo>
                  <a:pt x="59" y="262"/>
                </a:lnTo>
                <a:lnTo>
                  <a:pt x="61" y="267"/>
                </a:lnTo>
                <a:lnTo>
                  <a:pt x="64" y="267"/>
                </a:lnTo>
                <a:lnTo>
                  <a:pt x="68" y="271"/>
                </a:lnTo>
                <a:lnTo>
                  <a:pt x="68" y="277"/>
                </a:lnTo>
                <a:lnTo>
                  <a:pt x="64" y="277"/>
                </a:lnTo>
                <a:lnTo>
                  <a:pt x="43" y="286"/>
                </a:lnTo>
                <a:lnTo>
                  <a:pt x="55" y="296"/>
                </a:lnTo>
                <a:lnTo>
                  <a:pt x="90" y="296"/>
                </a:lnTo>
                <a:lnTo>
                  <a:pt x="100" y="306"/>
                </a:lnTo>
                <a:lnTo>
                  <a:pt x="108" y="311"/>
                </a:lnTo>
                <a:lnTo>
                  <a:pt x="100" y="340"/>
                </a:lnTo>
                <a:lnTo>
                  <a:pt x="102" y="360"/>
                </a:lnTo>
                <a:lnTo>
                  <a:pt x="109" y="378"/>
                </a:lnTo>
                <a:lnTo>
                  <a:pt x="118" y="389"/>
                </a:lnTo>
                <a:lnTo>
                  <a:pt x="108" y="398"/>
                </a:lnTo>
                <a:lnTo>
                  <a:pt x="106" y="408"/>
                </a:lnTo>
                <a:lnTo>
                  <a:pt x="90" y="378"/>
                </a:lnTo>
                <a:lnTo>
                  <a:pt x="76" y="360"/>
                </a:lnTo>
                <a:lnTo>
                  <a:pt x="61" y="345"/>
                </a:lnTo>
                <a:lnTo>
                  <a:pt x="46" y="331"/>
                </a:lnTo>
                <a:lnTo>
                  <a:pt x="37" y="349"/>
                </a:lnTo>
                <a:lnTo>
                  <a:pt x="31" y="368"/>
                </a:lnTo>
                <a:lnTo>
                  <a:pt x="23" y="398"/>
                </a:lnTo>
                <a:lnTo>
                  <a:pt x="31" y="446"/>
                </a:lnTo>
                <a:lnTo>
                  <a:pt x="34" y="467"/>
                </a:lnTo>
                <a:lnTo>
                  <a:pt x="34" y="486"/>
                </a:lnTo>
                <a:lnTo>
                  <a:pt x="35" y="510"/>
                </a:lnTo>
                <a:lnTo>
                  <a:pt x="47" y="535"/>
                </a:lnTo>
                <a:lnTo>
                  <a:pt x="59" y="549"/>
                </a:lnTo>
                <a:lnTo>
                  <a:pt x="76" y="564"/>
                </a:lnTo>
                <a:lnTo>
                  <a:pt x="88" y="584"/>
                </a:lnTo>
                <a:lnTo>
                  <a:pt x="90" y="589"/>
                </a:lnTo>
                <a:lnTo>
                  <a:pt x="93" y="593"/>
                </a:lnTo>
                <a:lnTo>
                  <a:pt x="99" y="598"/>
                </a:lnTo>
                <a:lnTo>
                  <a:pt x="99" y="604"/>
                </a:lnTo>
                <a:lnTo>
                  <a:pt x="95" y="608"/>
                </a:lnTo>
                <a:lnTo>
                  <a:pt x="90" y="608"/>
                </a:lnTo>
                <a:lnTo>
                  <a:pt x="76" y="584"/>
                </a:lnTo>
                <a:lnTo>
                  <a:pt x="59" y="569"/>
                </a:lnTo>
                <a:lnTo>
                  <a:pt x="37" y="564"/>
                </a:lnTo>
                <a:lnTo>
                  <a:pt x="18" y="549"/>
                </a:lnTo>
                <a:lnTo>
                  <a:pt x="16" y="573"/>
                </a:lnTo>
                <a:lnTo>
                  <a:pt x="11" y="598"/>
                </a:lnTo>
                <a:lnTo>
                  <a:pt x="9" y="622"/>
                </a:lnTo>
                <a:lnTo>
                  <a:pt x="11" y="647"/>
                </a:lnTo>
                <a:lnTo>
                  <a:pt x="18" y="662"/>
                </a:lnTo>
                <a:lnTo>
                  <a:pt x="16" y="671"/>
                </a:lnTo>
                <a:lnTo>
                  <a:pt x="28" y="681"/>
                </a:lnTo>
                <a:lnTo>
                  <a:pt x="31" y="724"/>
                </a:lnTo>
                <a:lnTo>
                  <a:pt x="43" y="755"/>
                </a:lnTo>
                <a:lnTo>
                  <a:pt x="64" y="773"/>
                </a:lnTo>
                <a:lnTo>
                  <a:pt x="88" y="787"/>
                </a:lnTo>
                <a:lnTo>
                  <a:pt x="90" y="801"/>
                </a:lnTo>
                <a:lnTo>
                  <a:pt x="99" y="812"/>
                </a:lnTo>
                <a:lnTo>
                  <a:pt x="106" y="822"/>
                </a:lnTo>
                <a:lnTo>
                  <a:pt x="109" y="822"/>
                </a:lnTo>
                <a:lnTo>
                  <a:pt x="108" y="831"/>
                </a:lnTo>
                <a:lnTo>
                  <a:pt x="102" y="836"/>
                </a:lnTo>
                <a:lnTo>
                  <a:pt x="83" y="812"/>
                </a:lnTo>
                <a:lnTo>
                  <a:pt x="37" y="801"/>
                </a:lnTo>
                <a:lnTo>
                  <a:pt x="18" y="787"/>
                </a:lnTo>
                <a:lnTo>
                  <a:pt x="28" y="825"/>
                </a:lnTo>
                <a:lnTo>
                  <a:pt x="22" y="856"/>
                </a:lnTo>
                <a:lnTo>
                  <a:pt x="31" y="879"/>
                </a:lnTo>
                <a:lnTo>
                  <a:pt x="35" y="894"/>
                </a:lnTo>
                <a:lnTo>
                  <a:pt x="41" y="898"/>
                </a:lnTo>
                <a:lnTo>
                  <a:pt x="47" y="913"/>
                </a:lnTo>
                <a:lnTo>
                  <a:pt x="50" y="933"/>
                </a:lnTo>
                <a:lnTo>
                  <a:pt x="61" y="948"/>
                </a:lnTo>
                <a:lnTo>
                  <a:pt x="70" y="962"/>
                </a:lnTo>
                <a:lnTo>
                  <a:pt x="83" y="1016"/>
                </a:lnTo>
                <a:lnTo>
                  <a:pt x="106" y="1006"/>
                </a:lnTo>
                <a:lnTo>
                  <a:pt x="128" y="1019"/>
                </a:lnTo>
                <a:lnTo>
                  <a:pt x="135" y="1025"/>
                </a:lnTo>
                <a:lnTo>
                  <a:pt x="141" y="1035"/>
                </a:lnTo>
                <a:lnTo>
                  <a:pt x="151" y="1040"/>
                </a:lnTo>
                <a:lnTo>
                  <a:pt x="151" y="1049"/>
                </a:lnTo>
                <a:lnTo>
                  <a:pt x="151" y="1054"/>
                </a:lnTo>
                <a:lnTo>
                  <a:pt x="136" y="1044"/>
                </a:lnTo>
                <a:lnTo>
                  <a:pt x="122" y="1035"/>
                </a:lnTo>
                <a:lnTo>
                  <a:pt x="83" y="1044"/>
                </a:lnTo>
                <a:lnTo>
                  <a:pt x="68" y="1031"/>
                </a:lnTo>
                <a:lnTo>
                  <a:pt x="74" y="1054"/>
                </a:lnTo>
                <a:lnTo>
                  <a:pt x="76" y="1082"/>
                </a:lnTo>
                <a:lnTo>
                  <a:pt x="83" y="1123"/>
                </a:lnTo>
                <a:lnTo>
                  <a:pt x="99" y="1137"/>
                </a:lnTo>
                <a:lnTo>
                  <a:pt x="106" y="1145"/>
                </a:lnTo>
                <a:lnTo>
                  <a:pt x="109" y="1155"/>
                </a:lnTo>
                <a:lnTo>
                  <a:pt x="106" y="1190"/>
                </a:lnTo>
                <a:lnTo>
                  <a:pt x="149" y="1204"/>
                </a:lnTo>
                <a:lnTo>
                  <a:pt x="159" y="1215"/>
                </a:lnTo>
                <a:lnTo>
                  <a:pt x="163" y="1229"/>
                </a:lnTo>
                <a:lnTo>
                  <a:pt x="179" y="1238"/>
                </a:lnTo>
                <a:lnTo>
                  <a:pt x="217" y="1238"/>
                </a:lnTo>
                <a:lnTo>
                  <a:pt x="221" y="1244"/>
                </a:lnTo>
                <a:lnTo>
                  <a:pt x="226" y="1244"/>
                </a:lnTo>
                <a:lnTo>
                  <a:pt x="226" y="1253"/>
                </a:lnTo>
                <a:lnTo>
                  <a:pt x="226" y="1263"/>
                </a:lnTo>
                <a:lnTo>
                  <a:pt x="230" y="1273"/>
                </a:lnTo>
                <a:lnTo>
                  <a:pt x="191" y="1253"/>
                </a:lnTo>
                <a:lnTo>
                  <a:pt x="179" y="1263"/>
                </a:lnTo>
                <a:lnTo>
                  <a:pt x="154" y="1263"/>
                </a:lnTo>
                <a:lnTo>
                  <a:pt x="163" y="1286"/>
                </a:lnTo>
                <a:lnTo>
                  <a:pt x="173" y="1317"/>
                </a:lnTo>
                <a:lnTo>
                  <a:pt x="185" y="1341"/>
                </a:lnTo>
                <a:lnTo>
                  <a:pt x="192" y="1355"/>
                </a:lnTo>
                <a:lnTo>
                  <a:pt x="207" y="1365"/>
                </a:lnTo>
                <a:lnTo>
                  <a:pt x="217" y="1374"/>
                </a:lnTo>
                <a:lnTo>
                  <a:pt x="232" y="1394"/>
                </a:lnTo>
                <a:lnTo>
                  <a:pt x="220" y="1399"/>
                </a:lnTo>
                <a:lnTo>
                  <a:pt x="263" y="1423"/>
                </a:lnTo>
                <a:lnTo>
                  <a:pt x="283" y="1438"/>
                </a:lnTo>
                <a:lnTo>
                  <a:pt x="301" y="1442"/>
                </a:lnTo>
                <a:lnTo>
                  <a:pt x="331" y="1423"/>
                </a:lnTo>
                <a:lnTo>
                  <a:pt x="347" y="1423"/>
                </a:lnTo>
                <a:lnTo>
                  <a:pt x="347" y="1431"/>
                </a:lnTo>
                <a:lnTo>
                  <a:pt x="347" y="1438"/>
                </a:lnTo>
                <a:lnTo>
                  <a:pt x="345" y="1442"/>
                </a:lnTo>
                <a:lnTo>
                  <a:pt x="345" y="1448"/>
                </a:lnTo>
                <a:lnTo>
                  <a:pt x="312" y="1451"/>
                </a:lnTo>
                <a:lnTo>
                  <a:pt x="301" y="1485"/>
                </a:lnTo>
                <a:lnTo>
                  <a:pt x="278" y="1476"/>
                </a:lnTo>
                <a:lnTo>
                  <a:pt x="293" y="1495"/>
                </a:lnTo>
                <a:lnTo>
                  <a:pt x="313" y="1505"/>
                </a:lnTo>
                <a:lnTo>
                  <a:pt x="336" y="1520"/>
                </a:lnTo>
                <a:lnTo>
                  <a:pt x="359" y="1553"/>
                </a:lnTo>
                <a:lnTo>
                  <a:pt x="364" y="1573"/>
                </a:lnTo>
                <a:lnTo>
                  <a:pt x="377" y="1578"/>
                </a:lnTo>
                <a:lnTo>
                  <a:pt x="399" y="1578"/>
                </a:lnTo>
                <a:lnTo>
                  <a:pt x="413" y="1587"/>
                </a:lnTo>
                <a:lnTo>
                  <a:pt x="424" y="1598"/>
                </a:lnTo>
                <a:lnTo>
                  <a:pt x="439" y="1602"/>
                </a:lnTo>
                <a:lnTo>
                  <a:pt x="481" y="1602"/>
                </a:lnTo>
                <a:lnTo>
                  <a:pt x="487" y="1606"/>
                </a:lnTo>
                <a:lnTo>
                  <a:pt x="491" y="1606"/>
                </a:lnTo>
                <a:lnTo>
                  <a:pt x="518" y="1621"/>
                </a:lnTo>
                <a:lnTo>
                  <a:pt x="564" y="1651"/>
                </a:lnTo>
                <a:lnTo>
                  <a:pt x="622" y="1695"/>
                </a:lnTo>
                <a:lnTo>
                  <a:pt x="685" y="1748"/>
                </a:lnTo>
                <a:lnTo>
                  <a:pt x="746" y="1801"/>
                </a:lnTo>
                <a:lnTo>
                  <a:pt x="805" y="1859"/>
                </a:lnTo>
                <a:lnTo>
                  <a:pt x="858" y="1912"/>
                </a:lnTo>
                <a:lnTo>
                  <a:pt x="897" y="1956"/>
                </a:lnTo>
                <a:lnTo>
                  <a:pt x="915" y="1956"/>
                </a:lnTo>
                <a:lnTo>
                  <a:pt x="919" y="1937"/>
                </a:lnTo>
                <a:moveTo>
                  <a:pt x="1970" y="160"/>
                </a:moveTo>
                <a:lnTo>
                  <a:pt x="1964" y="156"/>
                </a:lnTo>
                <a:lnTo>
                  <a:pt x="1936" y="150"/>
                </a:lnTo>
                <a:lnTo>
                  <a:pt x="1929" y="121"/>
                </a:lnTo>
                <a:lnTo>
                  <a:pt x="1919" y="117"/>
                </a:lnTo>
                <a:lnTo>
                  <a:pt x="1904" y="156"/>
                </a:lnTo>
                <a:lnTo>
                  <a:pt x="1887" y="160"/>
                </a:lnTo>
                <a:lnTo>
                  <a:pt x="1880" y="166"/>
                </a:lnTo>
                <a:lnTo>
                  <a:pt x="1885" y="174"/>
                </a:lnTo>
                <a:lnTo>
                  <a:pt x="1884" y="178"/>
                </a:lnTo>
                <a:lnTo>
                  <a:pt x="1880" y="178"/>
                </a:lnTo>
                <a:lnTo>
                  <a:pt x="1877" y="190"/>
                </a:lnTo>
                <a:lnTo>
                  <a:pt x="1872" y="195"/>
                </a:lnTo>
                <a:lnTo>
                  <a:pt x="1871" y="178"/>
                </a:lnTo>
                <a:lnTo>
                  <a:pt x="1871" y="170"/>
                </a:lnTo>
                <a:lnTo>
                  <a:pt x="1865" y="174"/>
                </a:lnTo>
                <a:lnTo>
                  <a:pt x="1862" y="185"/>
                </a:lnTo>
                <a:lnTo>
                  <a:pt x="1858" y="190"/>
                </a:lnTo>
                <a:lnTo>
                  <a:pt x="1856" y="195"/>
                </a:lnTo>
                <a:lnTo>
                  <a:pt x="1856" y="199"/>
                </a:lnTo>
                <a:lnTo>
                  <a:pt x="1852" y="210"/>
                </a:lnTo>
                <a:lnTo>
                  <a:pt x="1846" y="214"/>
                </a:lnTo>
                <a:lnTo>
                  <a:pt x="1841" y="204"/>
                </a:lnTo>
                <a:lnTo>
                  <a:pt x="1837" y="195"/>
                </a:lnTo>
                <a:lnTo>
                  <a:pt x="1830" y="185"/>
                </a:lnTo>
                <a:lnTo>
                  <a:pt x="1824" y="178"/>
                </a:lnTo>
                <a:lnTo>
                  <a:pt x="1830" y="170"/>
                </a:lnTo>
                <a:lnTo>
                  <a:pt x="1839" y="156"/>
                </a:lnTo>
                <a:lnTo>
                  <a:pt x="1846" y="150"/>
                </a:lnTo>
                <a:lnTo>
                  <a:pt x="1858" y="150"/>
                </a:lnTo>
                <a:lnTo>
                  <a:pt x="1863" y="136"/>
                </a:lnTo>
                <a:lnTo>
                  <a:pt x="1871" y="131"/>
                </a:lnTo>
                <a:lnTo>
                  <a:pt x="1872" y="128"/>
                </a:lnTo>
                <a:lnTo>
                  <a:pt x="1871" y="121"/>
                </a:lnTo>
                <a:lnTo>
                  <a:pt x="1865" y="121"/>
                </a:lnTo>
                <a:lnTo>
                  <a:pt x="1862" y="112"/>
                </a:lnTo>
                <a:lnTo>
                  <a:pt x="1856" y="108"/>
                </a:lnTo>
                <a:lnTo>
                  <a:pt x="1846" y="98"/>
                </a:lnTo>
                <a:lnTo>
                  <a:pt x="1846" y="88"/>
                </a:lnTo>
                <a:lnTo>
                  <a:pt x="1841" y="92"/>
                </a:lnTo>
                <a:lnTo>
                  <a:pt x="1837" y="98"/>
                </a:lnTo>
                <a:lnTo>
                  <a:pt x="1831" y="103"/>
                </a:lnTo>
                <a:lnTo>
                  <a:pt x="1824" y="108"/>
                </a:lnTo>
                <a:lnTo>
                  <a:pt x="1821" y="117"/>
                </a:lnTo>
                <a:lnTo>
                  <a:pt x="1819" y="128"/>
                </a:lnTo>
                <a:lnTo>
                  <a:pt x="1819" y="141"/>
                </a:lnTo>
                <a:lnTo>
                  <a:pt x="1818" y="146"/>
                </a:lnTo>
                <a:lnTo>
                  <a:pt x="1814" y="146"/>
                </a:lnTo>
                <a:lnTo>
                  <a:pt x="1814" y="150"/>
                </a:lnTo>
                <a:lnTo>
                  <a:pt x="1808" y="146"/>
                </a:lnTo>
                <a:lnTo>
                  <a:pt x="1801" y="141"/>
                </a:lnTo>
                <a:lnTo>
                  <a:pt x="1801" y="131"/>
                </a:lnTo>
                <a:lnTo>
                  <a:pt x="1801" y="121"/>
                </a:lnTo>
                <a:lnTo>
                  <a:pt x="1801" y="108"/>
                </a:lnTo>
                <a:lnTo>
                  <a:pt x="1801" y="103"/>
                </a:lnTo>
                <a:lnTo>
                  <a:pt x="1800" y="98"/>
                </a:lnTo>
                <a:lnTo>
                  <a:pt x="1795" y="92"/>
                </a:lnTo>
                <a:lnTo>
                  <a:pt x="1791" y="88"/>
                </a:lnTo>
                <a:lnTo>
                  <a:pt x="1791" y="92"/>
                </a:lnTo>
                <a:lnTo>
                  <a:pt x="1792" y="98"/>
                </a:lnTo>
                <a:lnTo>
                  <a:pt x="1792" y="103"/>
                </a:lnTo>
                <a:lnTo>
                  <a:pt x="1791" y="108"/>
                </a:lnTo>
                <a:lnTo>
                  <a:pt x="1786" y="108"/>
                </a:lnTo>
                <a:lnTo>
                  <a:pt x="1783" y="103"/>
                </a:lnTo>
                <a:lnTo>
                  <a:pt x="1780" y="98"/>
                </a:lnTo>
                <a:lnTo>
                  <a:pt x="1780" y="88"/>
                </a:lnTo>
                <a:lnTo>
                  <a:pt x="1780" y="84"/>
                </a:lnTo>
                <a:lnTo>
                  <a:pt x="1798" y="84"/>
                </a:lnTo>
                <a:lnTo>
                  <a:pt x="1786" y="73"/>
                </a:lnTo>
                <a:lnTo>
                  <a:pt x="1779" y="48"/>
                </a:lnTo>
                <a:lnTo>
                  <a:pt x="1792" y="25"/>
                </a:lnTo>
                <a:lnTo>
                  <a:pt x="1786" y="16"/>
                </a:lnTo>
                <a:lnTo>
                  <a:pt x="1757" y="25"/>
                </a:lnTo>
                <a:lnTo>
                  <a:pt x="1732" y="0"/>
                </a:lnTo>
                <a:lnTo>
                  <a:pt x="1725" y="6"/>
                </a:lnTo>
                <a:lnTo>
                  <a:pt x="1728" y="44"/>
                </a:lnTo>
                <a:lnTo>
                  <a:pt x="1708" y="64"/>
                </a:lnTo>
                <a:lnTo>
                  <a:pt x="1702" y="67"/>
                </a:lnTo>
                <a:lnTo>
                  <a:pt x="1728" y="73"/>
                </a:lnTo>
                <a:lnTo>
                  <a:pt x="1734" y="103"/>
                </a:lnTo>
                <a:lnTo>
                  <a:pt x="1734" y="112"/>
                </a:lnTo>
                <a:lnTo>
                  <a:pt x="1749" y="98"/>
                </a:lnTo>
                <a:lnTo>
                  <a:pt x="1752" y="103"/>
                </a:lnTo>
                <a:lnTo>
                  <a:pt x="1757" y="108"/>
                </a:lnTo>
                <a:lnTo>
                  <a:pt x="1761" y="112"/>
                </a:lnTo>
                <a:lnTo>
                  <a:pt x="1764" y="121"/>
                </a:lnTo>
                <a:lnTo>
                  <a:pt x="1722" y="112"/>
                </a:lnTo>
                <a:lnTo>
                  <a:pt x="1749" y="136"/>
                </a:lnTo>
                <a:lnTo>
                  <a:pt x="1761" y="146"/>
                </a:lnTo>
                <a:lnTo>
                  <a:pt x="1773" y="156"/>
                </a:lnTo>
                <a:lnTo>
                  <a:pt x="1783" y="166"/>
                </a:lnTo>
                <a:lnTo>
                  <a:pt x="1788" y="170"/>
                </a:lnTo>
                <a:lnTo>
                  <a:pt x="1788" y="174"/>
                </a:lnTo>
                <a:lnTo>
                  <a:pt x="1788" y="185"/>
                </a:lnTo>
                <a:lnTo>
                  <a:pt x="1783" y="199"/>
                </a:lnTo>
                <a:lnTo>
                  <a:pt x="1779" y="214"/>
                </a:lnTo>
                <a:lnTo>
                  <a:pt x="1779" y="223"/>
                </a:lnTo>
                <a:lnTo>
                  <a:pt x="1773" y="229"/>
                </a:lnTo>
                <a:lnTo>
                  <a:pt x="1764" y="218"/>
                </a:lnTo>
                <a:lnTo>
                  <a:pt x="1753" y="204"/>
                </a:lnTo>
                <a:lnTo>
                  <a:pt x="1749" y="199"/>
                </a:lnTo>
                <a:lnTo>
                  <a:pt x="1753" y="195"/>
                </a:lnTo>
                <a:lnTo>
                  <a:pt x="1741" y="178"/>
                </a:lnTo>
                <a:lnTo>
                  <a:pt x="1738" y="174"/>
                </a:lnTo>
                <a:lnTo>
                  <a:pt x="1722" y="174"/>
                </a:lnTo>
                <a:lnTo>
                  <a:pt x="1709" y="190"/>
                </a:lnTo>
                <a:lnTo>
                  <a:pt x="1702" y="204"/>
                </a:lnTo>
                <a:lnTo>
                  <a:pt x="1700" y="204"/>
                </a:lnTo>
                <a:lnTo>
                  <a:pt x="1702" y="210"/>
                </a:lnTo>
                <a:lnTo>
                  <a:pt x="1706" y="214"/>
                </a:lnTo>
                <a:lnTo>
                  <a:pt x="1709" y="218"/>
                </a:lnTo>
                <a:lnTo>
                  <a:pt x="1719" y="223"/>
                </a:lnTo>
                <a:lnTo>
                  <a:pt x="1725" y="223"/>
                </a:lnTo>
                <a:lnTo>
                  <a:pt x="1732" y="229"/>
                </a:lnTo>
                <a:lnTo>
                  <a:pt x="1739" y="223"/>
                </a:lnTo>
                <a:lnTo>
                  <a:pt x="1744" y="229"/>
                </a:lnTo>
                <a:lnTo>
                  <a:pt x="1752" y="239"/>
                </a:lnTo>
                <a:lnTo>
                  <a:pt x="1761" y="242"/>
                </a:lnTo>
                <a:lnTo>
                  <a:pt x="1773" y="248"/>
                </a:lnTo>
                <a:lnTo>
                  <a:pt x="1780" y="248"/>
                </a:lnTo>
                <a:lnTo>
                  <a:pt x="1780" y="258"/>
                </a:lnTo>
                <a:lnTo>
                  <a:pt x="1779" y="267"/>
                </a:lnTo>
                <a:lnTo>
                  <a:pt x="1779" y="271"/>
                </a:lnTo>
                <a:lnTo>
                  <a:pt x="1773" y="292"/>
                </a:lnTo>
                <a:lnTo>
                  <a:pt x="1771" y="306"/>
                </a:lnTo>
                <a:lnTo>
                  <a:pt x="1780" y="331"/>
                </a:lnTo>
                <a:lnTo>
                  <a:pt x="1780" y="345"/>
                </a:lnTo>
                <a:lnTo>
                  <a:pt x="1768" y="325"/>
                </a:lnTo>
                <a:lnTo>
                  <a:pt x="1761" y="325"/>
                </a:lnTo>
                <a:lnTo>
                  <a:pt x="1764" y="306"/>
                </a:lnTo>
                <a:lnTo>
                  <a:pt x="1764" y="303"/>
                </a:lnTo>
                <a:lnTo>
                  <a:pt x="1757" y="296"/>
                </a:lnTo>
                <a:lnTo>
                  <a:pt x="1749" y="286"/>
                </a:lnTo>
                <a:lnTo>
                  <a:pt x="1747" y="282"/>
                </a:lnTo>
                <a:lnTo>
                  <a:pt x="1741" y="286"/>
                </a:lnTo>
                <a:lnTo>
                  <a:pt x="1741" y="296"/>
                </a:lnTo>
                <a:lnTo>
                  <a:pt x="1741" y="306"/>
                </a:lnTo>
                <a:lnTo>
                  <a:pt x="1738" y="292"/>
                </a:lnTo>
                <a:lnTo>
                  <a:pt x="1734" y="286"/>
                </a:lnTo>
                <a:lnTo>
                  <a:pt x="1728" y="286"/>
                </a:lnTo>
                <a:lnTo>
                  <a:pt x="1728" y="282"/>
                </a:lnTo>
                <a:lnTo>
                  <a:pt x="1719" y="282"/>
                </a:lnTo>
                <a:lnTo>
                  <a:pt x="1719" y="286"/>
                </a:lnTo>
                <a:lnTo>
                  <a:pt x="1713" y="282"/>
                </a:lnTo>
                <a:lnTo>
                  <a:pt x="1713" y="277"/>
                </a:lnTo>
                <a:lnTo>
                  <a:pt x="1713" y="271"/>
                </a:lnTo>
                <a:lnTo>
                  <a:pt x="1729" y="271"/>
                </a:lnTo>
                <a:lnTo>
                  <a:pt x="1715" y="258"/>
                </a:lnTo>
                <a:lnTo>
                  <a:pt x="1696" y="248"/>
                </a:lnTo>
                <a:lnTo>
                  <a:pt x="1696" y="242"/>
                </a:lnTo>
                <a:lnTo>
                  <a:pt x="1699" y="218"/>
                </a:lnTo>
                <a:lnTo>
                  <a:pt x="1687" y="218"/>
                </a:lnTo>
                <a:lnTo>
                  <a:pt x="1668" y="242"/>
                </a:lnTo>
                <a:lnTo>
                  <a:pt x="1640" y="234"/>
                </a:lnTo>
                <a:lnTo>
                  <a:pt x="1633" y="234"/>
                </a:lnTo>
                <a:lnTo>
                  <a:pt x="1652" y="271"/>
                </a:lnTo>
                <a:lnTo>
                  <a:pt x="1647" y="303"/>
                </a:lnTo>
                <a:lnTo>
                  <a:pt x="1658" y="306"/>
                </a:lnTo>
                <a:lnTo>
                  <a:pt x="1672" y="296"/>
                </a:lnTo>
                <a:lnTo>
                  <a:pt x="1683" y="306"/>
                </a:lnTo>
                <a:lnTo>
                  <a:pt x="1693" y="311"/>
                </a:lnTo>
                <a:lnTo>
                  <a:pt x="1699" y="296"/>
                </a:lnTo>
                <a:lnTo>
                  <a:pt x="1702" y="296"/>
                </a:lnTo>
                <a:lnTo>
                  <a:pt x="1700" y="292"/>
                </a:lnTo>
                <a:lnTo>
                  <a:pt x="1699" y="292"/>
                </a:lnTo>
                <a:lnTo>
                  <a:pt x="1699" y="286"/>
                </a:lnTo>
                <a:lnTo>
                  <a:pt x="1700" y="286"/>
                </a:lnTo>
                <a:lnTo>
                  <a:pt x="1700" y="282"/>
                </a:lnTo>
                <a:lnTo>
                  <a:pt x="1706" y="282"/>
                </a:lnTo>
                <a:lnTo>
                  <a:pt x="1708" y="286"/>
                </a:lnTo>
                <a:lnTo>
                  <a:pt x="1713" y="286"/>
                </a:lnTo>
                <a:lnTo>
                  <a:pt x="1715" y="292"/>
                </a:lnTo>
                <a:lnTo>
                  <a:pt x="1713" y="296"/>
                </a:lnTo>
                <a:lnTo>
                  <a:pt x="1702" y="296"/>
                </a:lnTo>
                <a:lnTo>
                  <a:pt x="1699" y="311"/>
                </a:lnTo>
                <a:lnTo>
                  <a:pt x="1708" y="325"/>
                </a:lnTo>
                <a:lnTo>
                  <a:pt x="1719" y="335"/>
                </a:lnTo>
                <a:lnTo>
                  <a:pt x="1719" y="345"/>
                </a:lnTo>
                <a:lnTo>
                  <a:pt x="1732" y="349"/>
                </a:lnTo>
                <a:lnTo>
                  <a:pt x="1757" y="353"/>
                </a:lnTo>
                <a:lnTo>
                  <a:pt x="1766" y="353"/>
                </a:lnTo>
                <a:lnTo>
                  <a:pt x="1775" y="360"/>
                </a:lnTo>
                <a:lnTo>
                  <a:pt x="1786" y="368"/>
                </a:lnTo>
                <a:lnTo>
                  <a:pt x="1801" y="389"/>
                </a:lnTo>
                <a:lnTo>
                  <a:pt x="1810" y="398"/>
                </a:lnTo>
                <a:lnTo>
                  <a:pt x="1808" y="404"/>
                </a:lnTo>
                <a:lnTo>
                  <a:pt x="1808" y="408"/>
                </a:lnTo>
                <a:lnTo>
                  <a:pt x="1805" y="413"/>
                </a:lnTo>
                <a:lnTo>
                  <a:pt x="1800" y="408"/>
                </a:lnTo>
                <a:lnTo>
                  <a:pt x="1795" y="408"/>
                </a:lnTo>
                <a:lnTo>
                  <a:pt x="1791" y="404"/>
                </a:lnTo>
                <a:lnTo>
                  <a:pt x="1783" y="378"/>
                </a:lnTo>
                <a:lnTo>
                  <a:pt x="1749" y="378"/>
                </a:lnTo>
                <a:lnTo>
                  <a:pt x="1738" y="360"/>
                </a:lnTo>
                <a:lnTo>
                  <a:pt x="1739" y="413"/>
                </a:lnTo>
                <a:lnTo>
                  <a:pt x="1739" y="446"/>
                </a:lnTo>
                <a:lnTo>
                  <a:pt x="1741" y="486"/>
                </a:lnTo>
                <a:lnTo>
                  <a:pt x="1753" y="496"/>
                </a:lnTo>
                <a:lnTo>
                  <a:pt x="1768" y="528"/>
                </a:lnTo>
                <a:lnTo>
                  <a:pt x="1775" y="549"/>
                </a:lnTo>
                <a:lnTo>
                  <a:pt x="1783" y="564"/>
                </a:lnTo>
                <a:lnTo>
                  <a:pt x="1795" y="580"/>
                </a:lnTo>
                <a:lnTo>
                  <a:pt x="1824" y="598"/>
                </a:lnTo>
                <a:lnTo>
                  <a:pt x="1821" y="608"/>
                </a:lnTo>
                <a:lnTo>
                  <a:pt x="1819" y="612"/>
                </a:lnTo>
                <a:lnTo>
                  <a:pt x="1818" y="622"/>
                </a:lnTo>
                <a:lnTo>
                  <a:pt x="1798" y="589"/>
                </a:lnTo>
                <a:lnTo>
                  <a:pt x="1764" y="573"/>
                </a:lnTo>
                <a:lnTo>
                  <a:pt x="1753" y="559"/>
                </a:lnTo>
                <a:lnTo>
                  <a:pt x="1753" y="584"/>
                </a:lnTo>
                <a:lnTo>
                  <a:pt x="1741" y="608"/>
                </a:lnTo>
                <a:lnTo>
                  <a:pt x="1744" y="647"/>
                </a:lnTo>
                <a:lnTo>
                  <a:pt x="1749" y="662"/>
                </a:lnTo>
                <a:lnTo>
                  <a:pt x="1757" y="691"/>
                </a:lnTo>
                <a:lnTo>
                  <a:pt x="1753" y="730"/>
                </a:lnTo>
                <a:lnTo>
                  <a:pt x="1768" y="755"/>
                </a:lnTo>
                <a:lnTo>
                  <a:pt x="1788" y="773"/>
                </a:lnTo>
                <a:lnTo>
                  <a:pt x="1798" y="783"/>
                </a:lnTo>
                <a:lnTo>
                  <a:pt x="1810" y="797"/>
                </a:lnTo>
                <a:lnTo>
                  <a:pt x="1819" y="807"/>
                </a:lnTo>
                <a:lnTo>
                  <a:pt x="1811" y="812"/>
                </a:lnTo>
                <a:lnTo>
                  <a:pt x="1805" y="822"/>
                </a:lnTo>
                <a:lnTo>
                  <a:pt x="1801" y="831"/>
                </a:lnTo>
                <a:lnTo>
                  <a:pt x="1779" y="812"/>
                </a:lnTo>
                <a:lnTo>
                  <a:pt x="1761" y="773"/>
                </a:lnTo>
                <a:lnTo>
                  <a:pt x="1734" y="763"/>
                </a:lnTo>
                <a:lnTo>
                  <a:pt x="1739" y="793"/>
                </a:lnTo>
                <a:lnTo>
                  <a:pt x="1725" y="812"/>
                </a:lnTo>
                <a:lnTo>
                  <a:pt x="1729" y="836"/>
                </a:lnTo>
                <a:lnTo>
                  <a:pt x="1734" y="850"/>
                </a:lnTo>
                <a:lnTo>
                  <a:pt x="1734" y="861"/>
                </a:lnTo>
                <a:lnTo>
                  <a:pt x="1739" y="869"/>
                </a:lnTo>
                <a:lnTo>
                  <a:pt x="1738" y="885"/>
                </a:lnTo>
                <a:lnTo>
                  <a:pt x="1734" y="898"/>
                </a:lnTo>
                <a:lnTo>
                  <a:pt x="1738" y="923"/>
                </a:lnTo>
                <a:lnTo>
                  <a:pt x="1747" y="962"/>
                </a:lnTo>
                <a:lnTo>
                  <a:pt x="1749" y="987"/>
                </a:lnTo>
                <a:lnTo>
                  <a:pt x="1764" y="995"/>
                </a:lnTo>
                <a:lnTo>
                  <a:pt x="1779" y="1011"/>
                </a:lnTo>
                <a:lnTo>
                  <a:pt x="1773" y="1019"/>
                </a:lnTo>
                <a:lnTo>
                  <a:pt x="1766" y="1025"/>
                </a:lnTo>
                <a:lnTo>
                  <a:pt x="1759" y="1035"/>
                </a:lnTo>
                <a:lnTo>
                  <a:pt x="1757" y="1006"/>
                </a:lnTo>
                <a:lnTo>
                  <a:pt x="1725" y="987"/>
                </a:lnTo>
                <a:lnTo>
                  <a:pt x="1719" y="948"/>
                </a:lnTo>
                <a:lnTo>
                  <a:pt x="1713" y="976"/>
                </a:lnTo>
                <a:lnTo>
                  <a:pt x="1700" y="995"/>
                </a:lnTo>
                <a:lnTo>
                  <a:pt x="1687" y="1019"/>
                </a:lnTo>
                <a:lnTo>
                  <a:pt x="1681" y="1044"/>
                </a:lnTo>
                <a:lnTo>
                  <a:pt x="1676" y="1098"/>
                </a:lnTo>
                <a:lnTo>
                  <a:pt x="1674" y="1126"/>
                </a:lnTo>
                <a:lnTo>
                  <a:pt x="1668" y="1155"/>
                </a:lnTo>
                <a:lnTo>
                  <a:pt x="1676" y="1180"/>
                </a:lnTo>
                <a:lnTo>
                  <a:pt x="1691" y="1199"/>
                </a:lnTo>
                <a:lnTo>
                  <a:pt x="1691" y="1210"/>
                </a:lnTo>
                <a:lnTo>
                  <a:pt x="1693" y="1215"/>
                </a:lnTo>
                <a:lnTo>
                  <a:pt x="1696" y="1224"/>
                </a:lnTo>
                <a:lnTo>
                  <a:pt x="1687" y="1229"/>
                </a:lnTo>
                <a:lnTo>
                  <a:pt x="1681" y="1234"/>
                </a:lnTo>
                <a:lnTo>
                  <a:pt x="1672" y="1238"/>
                </a:lnTo>
                <a:lnTo>
                  <a:pt x="1676" y="1210"/>
                </a:lnTo>
                <a:lnTo>
                  <a:pt x="1659" y="1175"/>
                </a:lnTo>
                <a:lnTo>
                  <a:pt x="1658" y="1151"/>
                </a:lnTo>
                <a:lnTo>
                  <a:pt x="1642" y="1166"/>
                </a:lnTo>
                <a:lnTo>
                  <a:pt x="1626" y="1184"/>
                </a:lnTo>
                <a:lnTo>
                  <a:pt x="1610" y="1204"/>
                </a:lnTo>
                <a:lnTo>
                  <a:pt x="1597" y="1238"/>
                </a:lnTo>
                <a:lnTo>
                  <a:pt x="1594" y="1257"/>
                </a:lnTo>
                <a:lnTo>
                  <a:pt x="1567" y="1267"/>
                </a:lnTo>
                <a:lnTo>
                  <a:pt x="1569" y="1317"/>
                </a:lnTo>
                <a:lnTo>
                  <a:pt x="1574" y="1355"/>
                </a:lnTo>
                <a:lnTo>
                  <a:pt x="1596" y="1399"/>
                </a:lnTo>
                <a:lnTo>
                  <a:pt x="1588" y="1403"/>
                </a:lnTo>
                <a:lnTo>
                  <a:pt x="1574" y="1403"/>
                </a:lnTo>
                <a:lnTo>
                  <a:pt x="1579" y="1379"/>
                </a:lnTo>
                <a:lnTo>
                  <a:pt x="1567" y="1355"/>
                </a:lnTo>
                <a:lnTo>
                  <a:pt x="1564" y="1330"/>
                </a:lnTo>
                <a:lnTo>
                  <a:pt x="1544" y="1345"/>
                </a:lnTo>
                <a:lnTo>
                  <a:pt x="1528" y="1355"/>
                </a:lnTo>
                <a:lnTo>
                  <a:pt x="1511" y="1374"/>
                </a:lnTo>
                <a:lnTo>
                  <a:pt x="1496" y="1403"/>
                </a:lnTo>
                <a:lnTo>
                  <a:pt x="1484" y="1419"/>
                </a:lnTo>
                <a:lnTo>
                  <a:pt x="1474" y="1427"/>
                </a:lnTo>
                <a:lnTo>
                  <a:pt x="1462" y="1448"/>
                </a:lnTo>
                <a:lnTo>
                  <a:pt x="1455" y="1456"/>
                </a:lnTo>
                <a:lnTo>
                  <a:pt x="1449" y="1476"/>
                </a:lnTo>
                <a:lnTo>
                  <a:pt x="1445" y="1505"/>
                </a:lnTo>
                <a:lnTo>
                  <a:pt x="1458" y="1549"/>
                </a:lnTo>
                <a:lnTo>
                  <a:pt x="1442" y="1582"/>
                </a:lnTo>
                <a:lnTo>
                  <a:pt x="1426" y="1593"/>
                </a:lnTo>
                <a:lnTo>
                  <a:pt x="1409" y="1606"/>
                </a:lnTo>
                <a:lnTo>
                  <a:pt x="1076" y="1874"/>
                </a:lnTo>
                <a:lnTo>
                  <a:pt x="1057" y="1902"/>
                </a:lnTo>
                <a:lnTo>
                  <a:pt x="1049" y="1937"/>
                </a:lnTo>
                <a:lnTo>
                  <a:pt x="1057" y="1956"/>
                </a:lnTo>
                <a:lnTo>
                  <a:pt x="1071" y="1956"/>
                </a:lnTo>
                <a:lnTo>
                  <a:pt x="1114" y="1912"/>
                </a:lnTo>
                <a:lnTo>
                  <a:pt x="1165" y="1859"/>
                </a:lnTo>
                <a:lnTo>
                  <a:pt x="1222" y="1801"/>
                </a:lnTo>
                <a:lnTo>
                  <a:pt x="1284" y="1748"/>
                </a:lnTo>
                <a:lnTo>
                  <a:pt x="1346" y="1695"/>
                </a:lnTo>
                <a:lnTo>
                  <a:pt x="1404" y="1651"/>
                </a:lnTo>
                <a:lnTo>
                  <a:pt x="1451" y="1621"/>
                </a:lnTo>
                <a:lnTo>
                  <a:pt x="1479" y="1606"/>
                </a:lnTo>
                <a:lnTo>
                  <a:pt x="1483" y="1606"/>
                </a:lnTo>
                <a:lnTo>
                  <a:pt x="1487" y="1602"/>
                </a:lnTo>
                <a:lnTo>
                  <a:pt x="1528" y="1602"/>
                </a:lnTo>
                <a:lnTo>
                  <a:pt x="1548" y="1598"/>
                </a:lnTo>
                <a:lnTo>
                  <a:pt x="1557" y="1587"/>
                </a:lnTo>
                <a:lnTo>
                  <a:pt x="1569" y="1578"/>
                </a:lnTo>
                <a:lnTo>
                  <a:pt x="1591" y="1578"/>
                </a:lnTo>
                <a:lnTo>
                  <a:pt x="1603" y="1573"/>
                </a:lnTo>
                <a:lnTo>
                  <a:pt x="1610" y="1553"/>
                </a:lnTo>
                <a:lnTo>
                  <a:pt x="1633" y="1520"/>
                </a:lnTo>
                <a:lnTo>
                  <a:pt x="1654" y="1505"/>
                </a:lnTo>
                <a:lnTo>
                  <a:pt x="1676" y="1495"/>
                </a:lnTo>
                <a:lnTo>
                  <a:pt x="1683" y="1485"/>
                </a:lnTo>
                <a:lnTo>
                  <a:pt x="1691" y="1476"/>
                </a:lnTo>
                <a:lnTo>
                  <a:pt x="1667" y="1485"/>
                </a:lnTo>
                <a:lnTo>
                  <a:pt x="1658" y="1451"/>
                </a:lnTo>
                <a:lnTo>
                  <a:pt x="1623" y="1448"/>
                </a:lnTo>
                <a:lnTo>
                  <a:pt x="1620" y="1438"/>
                </a:lnTo>
                <a:lnTo>
                  <a:pt x="1620" y="1431"/>
                </a:lnTo>
                <a:lnTo>
                  <a:pt x="1623" y="1423"/>
                </a:lnTo>
                <a:lnTo>
                  <a:pt x="1640" y="1423"/>
                </a:lnTo>
                <a:lnTo>
                  <a:pt x="1667" y="1442"/>
                </a:lnTo>
                <a:lnTo>
                  <a:pt x="1686" y="1438"/>
                </a:lnTo>
                <a:lnTo>
                  <a:pt x="1706" y="1423"/>
                </a:lnTo>
                <a:lnTo>
                  <a:pt x="1741" y="1403"/>
                </a:lnTo>
                <a:lnTo>
                  <a:pt x="1749" y="1399"/>
                </a:lnTo>
                <a:lnTo>
                  <a:pt x="1738" y="1394"/>
                </a:lnTo>
                <a:lnTo>
                  <a:pt x="1752" y="1374"/>
                </a:lnTo>
                <a:lnTo>
                  <a:pt x="1764" y="1365"/>
                </a:lnTo>
                <a:lnTo>
                  <a:pt x="1775" y="1355"/>
                </a:lnTo>
                <a:lnTo>
                  <a:pt x="1783" y="1341"/>
                </a:lnTo>
                <a:lnTo>
                  <a:pt x="1798" y="1317"/>
                </a:lnTo>
                <a:lnTo>
                  <a:pt x="1805" y="1286"/>
                </a:lnTo>
                <a:lnTo>
                  <a:pt x="1811" y="1273"/>
                </a:lnTo>
                <a:lnTo>
                  <a:pt x="1814" y="1263"/>
                </a:lnTo>
                <a:lnTo>
                  <a:pt x="1791" y="1263"/>
                </a:lnTo>
                <a:lnTo>
                  <a:pt x="1779" y="1253"/>
                </a:lnTo>
                <a:lnTo>
                  <a:pt x="1741" y="1273"/>
                </a:lnTo>
                <a:lnTo>
                  <a:pt x="1741" y="1263"/>
                </a:lnTo>
                <a:lnTo>
                  <a:pt x="1741" y="1244"/>
                </a:lnTo>
                <a:lnTo>
                  <a:pt x="1747" y="1244"/>
                </a:lnTo>
                <a:lnTo>
                  <a:pt x="1752" y="1238"/>
                </a:lnTo>
                <a:lnTo>
                  <a:pt x="1791" y="1238"/>
                </a:lnTo>
                <a:lnTo>
                  <a:pt x="1805" y="1229"/>
                </a:lnTo>
                <a:lnTo>
                  <a:pt x="1810" y="1215"/>
                </a:lnTo>
                <a:lnTo>
                  <a:pt x="1819" y="1204"/>
                </a:lnTo>
                <a:lnTo>
                  <a:pt x="1863" y="1190"/>
                </a:lnTo>
                <a:lnTo>
                  <a:pt x="1858" y="1155"/>
                </a:lnTo>
                <a:lnTo>
                  <a:pt x="1863" y="1145"/>
                </a:lnTo>
                <a:lnTo>
                  <a:pt x="1871" y="1137"/>
                </a:lnTo>
                <a:lnTo>
                  <a:pt x="1885" y="1123"/>
                </a:lnTo>
                <a:lnTo>
                  <a:pt x="1887" y="1108"/>
                </a:lnTo>
                <a:lnTo>
                  <a:pt x="1893" y="1082"/>
                </a:lnTo>
                <a:lnTo>
                  <a:pt x="1895" y="1054"/>
                </a:lnTo>
                <a:lnTo>
                  <a:pt x="1897" y="1044"/>
                </a:lnTo>
                <a:lnTo>
                  <a:pt x="1899" y="1031"/>
                </a:lnTo>
                <a:lnTo>
                  <a:pt x="1885" y="1044"/>
                </a:lnTo>
                <a:lnTo>
                  <a:pt x="1846" y="1035"/>
                </a:lnTo>
                <a:lnTo>
                  <a:pt x="1819" y="1054"/>
                </a:lnTo>
                <a:lnTo>
                  <a:pt x="1818" y="1049"/>
                </a:lnTo>
                <a:lnTo>
                  <a:pt x="1818" y="1044"/>
                </a:lnTo>
                <a:lnTo>
                  <a:pt x="1818" y="1040"/>
                </a:lnTo>
                <a:lnTo>
                  <a:pt x="1830" y="1035"/>
                </a:lnTo>
                <a:lnTo>
                  <a:pt x="1833" y="1025"/>
                </a:lnTo>
                <a:lnTo>
                  <a:pt x="1839" y="1019"/>
                </a:lnTo>
                <a:lnTo>
                  <a:pt x="1865" y="1006"/>
                </a:lnTo>
                <a:lnTo>
                  <a:pt x="1885" y="1016"/>
                </a:lnTo>
                <a:lnTo>
                  <a:pt x="1887" y="1006"/>
                </a:lnTo>
                <a:lnTo>
                  <a:pt x="1897" y="962"/>
                </a:lnTo>
                <a:lnTo>
                  <a:pt x="1909" y="948"/>
                </a:lnTo>
                <a:lnTo>
                  <a:pt x="1917" y="933"/>
                </a:lnTo>
                <a:lnTo>
                  <a:pt x="1919" y="913"/>
                </a:lnTo>
                <a:lnTo>
                  <a:pt x="1926" y="898"/>
                </a:lnTo>
                <a:lnTo>
                  <a:pt x="1933" y="894"/>
                </a:lnTo>
                <a:lnTo>
                  <a:pt x="1945" y="856"/>
                </a:lnTo>
                <a:lnTo>
                  <a:pt x="1943" y="836"/>
                </a:lnTo>
                <a:lnTo>
                  <a:pt x="1942" y="825"/>
                </a:lnTo>
                <a:lnTo>
                  <a:pt x="1951" y="787"/>
                </a:lnTo>
                <a:lnTo>
                  <a:pt x="1929" y="801"/>
                </a:lnTo>
                <a:lnTo>
                  <a:pt x="1885" y="812"/>
                </a:lnTo>
                <a:lnTo>
                  <a:pt x="1865" y="836"/>
                </a:lnTo>
                <a:lnTo>
                  <a:pt x="1862" y="831"/>
                </a:lnTo>
                <a:lnTo>
                  <a:pt x="1858" y="822"/>
                </a:lnTo>
                <a:lnTo>
                  <a:pt x="1863" y="822"/>
                </a:lnTo>
                <a:lnTo>
                  <a:pt x="1871" y="812"/>
                </a:lnTo>
                <a:lnTo>
                  <a:pt x="1877" y="801"/>
                </a:lnTo>
                <a:lnTo>
                  <a:pt x="1880" y="787"/>
                </a:lnTo>
                <a:lnTo>
                  <a:pt x="1904" y="773"/>
                </a:lnTo>
                <a:lnTo>
                  <a:pt x="1923" y="755"/>
                </a:lnTo>
                <a:lnTo>
                  <a:pt x="1936" y="724"/>
                </a:lnTo>
                <a:lnTo>
                  <a:pt x="1938" y="681"/>
                </a:lnTo>
                <a:lnTo>
                  <a:pt x="1951" y="671"/>
                </a:lnTo>
                <a:lnTo>
                  <a:pt x="1951" y="662"/>
                </a:lnTo>
                <a:lnTo>
                  <a:pt x="1955" y="647"/>
                </a:lnTo>
                <a:lnTo>
                  <a:pt x="1957" y="622"/>
                </a:lnTo>
                <a:lnTo>
                  <a:pt x="1955" y="608"/>
                </a:lnTo>
                <a:lnTo>
                  <a:pt x="1955" y="598"/>
                </a:lnTo>
                <a:lnTo>
                  <a:pt x="1951" y="573"/>
                </a:lnTo>
                <a:lnTo>
                  <a:pt x="1948" y="549"/>
                </a:lnTo>
                <a:lnTo>
                  <a:pt x="1929" y="564"/>
                </a:lnTo>
                <a:lnTo>
                  <a:pt x="1909" y="569"/>
                </a:lnTo>
                <a:lnTo>
                  <a:pt x="1893" y="584"/>
                </a:lnTo>
                <a:lnTo>
                  <a:pt x="1877" y="608"/>
                </a:lnTo>
                <a:lnTo>
                  <a:pt x="1872" y="608"/>
                </a:lnTo>
                <a:lnTo>
                  <a:pt x="1871" y="604"/>
                </a:lnTo>
                <a:lnTo>
                  <a:pt x="1871" y="598"/>
                </a:lnTo>
                <a:lnTo>
                  <a:pt x="1877" y="593"/>
                </a:lnTo>
                <a:lnTo>
                  <a:pt x="1877" y="589"/>
                </a:lnTo>
                <a:lnTo>
                  <a:pt x="1880" y="584"/>
                </a:lnTo>
                <a:lnTo>
                  <a:pt x="1893" y="564"/>
                </a:lnTo>
                <a:lnTo>
                  <a:pt x="1909" y="549"/>
                </a:lnTo>
                <a:lnTo>
                  <a:pt x="1919" y="535"/>
                </a:lnTo>
                <a:lnTo>
                  <a:pt x="1931" y="510"/>
                </a:lnTo>
                <a:lnTo>
                  <a:pt x="1933" y="486"/>
                </a:lnTo>
                <a:lnTo>
                  <a:pt x="1933" y="467"/>
                </a:lnTo>
                <a:lnTo>
                  <a:pt x="1936" y="446"/>
                </a:lnTo>
                <a:lnTo>
                  <a:pt x="1942" y="413"/>
                </a:lnTo>
                <a:lnTo>
                  <a:pt x="1942" y="408"/>
                </a:lnTo>
                <a:lnTo>
                  <a:pt x="1943" y="398"/>
                </a:lnTo>
                <a:lnTo>
                  <a:pt x="1938" y="368"/>
                </a:lnTo>
                <a:lnTo>
                  <a:pt x="1929" y="349"/>
                </a:lnTo>
                <a:lnTo>
                  <a:pt x="1922" y="331"/>
                </a:lnTo>
                <a:lnTo>
                  <a:pt x="1909" y="345"/>
                </a:lnTo>
                <a:lnTo>
                  <a:pt x="1895" y="360"/>
                </a:lnTo>
                <a:lnTo>
                  <a:pt x="1877" y="378"/>
                </a:lnTo>
                <a:lnTo>
                  <a:pt x="1863" y="408"/>
                </a:lnTo>
                <a:lnTo>
                  <a:pt x="1862" y="398"/>
                </a:lnTo>
                <a:lnTo>
                  <a:pt x="1852" y="389"/>
                </a:lnTo>
                <a:lnTo>
                  <a:pt x="1865" y="360"/>
                </a:lnTo>
                <a:lnTo>
                  <a:pt x="1867" y="345"/>
                </a:lnTo>
                <a:lnTo>
                  <a:pt x="1867" y="340"/>
                </a:lnTo>
                <a:lnTo>
                  <a:pt x="1863" y="311"/>
                </a:lnTo>
                <a:lnTo>
                  <a:pt x="1871" y="306"/>
                </a:lnTo>
                <a:lnTo>
                  <a:pt x="1877" y="296"/>
                </a:lnTo>
                <a:lnTo>
                  <a:pt x="1913" y="296"/>
                </a:lnTo>
                <a:lnTo>
                  <a:pt x="1923" y="286"/>
                </a:lnTo>
                <a:lnTo>
                  <a:pt x="1904" y="277"/>
                </a:lnTo>
                <a:lnTo>
                  <a:pt x="1899" y="277"/>
                </a:lnTo>
                <a:lnTo>
                  <a:pt x="1899" y="271"/>
                </a:lnTo>
                <a:lnTo>
                  <a:pt x="1908" y="267"/>
                </a:lnTo>
                <a:lnTo>
                  <a:pt x="1909" y="262"/>
                </a:lnTo>
                <a:lnTo>
                  <a:pt x="1919" y="239"/>
                </a:lnTo>
                <a:lnTo>
                  <a:pt x="1897" y="248"/>
                </a:lnTo>
                <a:lnTo>
                  <a:pt x="1890" y="258"/>
                </a:lnTo>
                <a:lnTo>
                  <a:pt x="1880" y="271"/>
                </a:lnTo>
                <a:lnTo>
                  <a:pt x="1867" y="286"/>
                </a:lnTo>
                <a:lnTo>
                  <a:pt x="1858" y="282"/>
                </a:lnTo>
                <a:lnTo>
                  <a:pt x="1858" y="258"/>
                </a:lnTo>
                <a:lnTo>
                  <a:pt x="1856" y="248"/>
                </a:lnTo>
                <a:lnTo>
                  <a:pt x="1856" y="234"/>
                </a:lnTo>
                <a:lnTo>
                  <a:pt x="1871" y="229"/>
                </a:lnTo>
                <a:lnTo>
                  <a:pt x="1899" y="229"/>
                </a:lnTo>
                <a:lnTo>
                  <a:pt x="1904" y="223"/>
                </a:lnTo>
                <a:lnTo>
                  <a:pt x="1897" y="218"/>
                </a:lnTo>
                <a:lnTo>
                  <a:pt x="1893" y="218"/>
                </a:lnTo>
                <a:lnTo>
                  <a:pt x="1890" y="214"/>
                </a:lnTo>
                <a:lnTo>
                  <a:pt x="1895" y="210"/>
                </a:lnTo>
                <a:lnTo>
                  <a:pt x="1909" y="210"/>
                </a:lnTo>
                <a:lnTo>
                  <a:pt x="1913" y="204"/>
                </a:lnTo>
                <a:lnTo>
                  <a:pt x="1942" y="229"/>
                </a:lnTo>
                <a:lnTo>
                  <a:pt x="1942" y="223"/>
                </a:lnTo>
                <a:lnTo>
                  <a:pt x="1943" y="204"/>
                </a:lnTo>
                <a:lnTo>
                  <a:pt x="1945" y="195"/>
                </a:lnTo>
                <a:lnTo>
                  <a:pt x="1945" y="190"/>
                </a:lnTo>
                <a:lnTo>
                  <a:pt x="1970" y="160"/>
                </a:lnTo>
                <a:close/>
              </a:path>
            </a:pathLst>
          </a:custGeom>
          <a:solidFill>
            <a:srgbClr val="211d1e"/>
          </a:solidFill>
          <a:ln w="0">
            <a:noFill/>
          </a:ln>
        </xdr:spPr>
      </xdr:sp>
      <xdr:sp>
        <xdr:nvSpPr>
          <xdr:cNvPr id="50" name=""/>
          <xdr:cNvSpPr/>
        </xdr:nvSpPr>
        <xdr:spPr>
          <a:xfrm>
            <a:off x="2650320" y="223200"/>
            <a:ext cx="700920" cy="105120"/>
          </a:xfrm>
          <a:custGeom>
            <a:avLst/>
            <a:gdLst/>
            <a:ahLst/>
            <a:rect l="0" t="0" r="r" b="b"/>
            <a:pathLst>
              <a:path w="1947" h="292">
                <a:moveTo>
                  <a:pt x="65" y="162"/>
                </a:moveTo>
                <a:lnTo>
                  <a:pt x="65" y="157"/>
                </a:lnTo>
                <a:lnTo>
                  <a:pt x="47" y="156"/>
                </a:lnTo>
                <a:lnTo>
                  <a:pt x="37" y="116"/>
                </a:lnTo>
                <a:lnTo>
                  <a:pt x="30" y="125"/>
                </a:lnTo>
                <a:lnTo>
                  <a:pt x="26" y="151"/>
                </a:lnTo>
                <a:lnTo>
                  <a:pt x="0" y="153"/>
                </a:lnTo>
                <a:lnTo>
                  <a:pt x="0" y="162"/>
                </a:lnTo>
                <a:lnTo>
                  <a:pt x="20" y="178"/>
                </a:lnTo>
                <a:lnTo>
                  <a:pt x="18" y="204"/>
                </a:lnTo>
                <a:lnTo>
                  <a:pt x="26" y="208"/>
                </a:lnTo>
                <a:lnTo>
                  <a:pt x="39" y="185"/>
                </a:lnTo>
                <a:lnTo>
                  <a:pt x="52" y="195"/>
                </a:lnTo>
                <a:lnTo>
                  <a:pt x="65" y="201"/>
                </a:lnTo>
                <a:lnTo>
                  <a:pt x="52" y="174"/>
                </a:lnTo>
                <a:lnTo>
                  <a:pt x="65" y="162"/>
                </a:lnTo>
                <a:moveTo>
                  <a:pt x="77" y="182"/>
                </a:moveTo>
                <a:lnTo>
                  <a:pt x="71" y="174"/>
                </a:lnTo>
                <a:lnTo>
                  <a:pt x="71" y="173"/>
                </a:lnTo>
                <a:lnTo>
                  <a:pt x="67" y="173"/>
                </a:lnTo>
                <a:lnTo>
                  <a:pt x="65" y="178"/>
                </a:lnTo>
                <a:lnTo>
                  <a:pt x="59" y="178"/>
                </a:lnTo>
                <a:lnTo>
                  <a:pt x="61" y="179"/>
                </a:lnTo>
                <a:lnTo>
                  <a:pt x="65" y="185"/>
                </a:lnTo>
                <a:lnTo>
                  <a:pt x="65" y="187"/>
                </a:lnTo>
                <a:lnTo>
                  <a:pt x="67" y="192"/>
                </a:lnTo>
                <a:lnTo>
                  <a:pt x="71" y="192"/>
                </a:lnTo>
                <a:lnTo>
                  <a:pt x="77" y="189"/>
                </a:lnTo>
                <a:lnTo>
                  <a:pt x="77" y="182"/>
                </a:lnTo>
                <a:moveTo>
                  <a:pt x="142" y="156"/>
                </a:moveTo>
                <a:lnTo>
                  <a:pt x="140" y="146"/>
                </a:lnTo>
                <a:lnTo>
                  <a:pt x="137" y="141"/>
                </a:lnTo>
                <a:lnTo>
                  <a:pt x="132" y="137"/>
                </a:lnTo>
                <a:lnTo>
                  <a:pt x="132" y="127"/>
                </a:lnTo>
                <a:lnTo>
                  <a:pt x="132" y="116"/>
                </a:lnTo>
                <a:lnTo>
                  <a:pt x="125" y="98"/>
                </a:lnTo>
                <a:lnTo>
                  <a:pt x="118" y="93"/>
                </a:lnTo>
                <a:lnTo>
                  <a:pt x="105" y="82"/>
                </a:lnTo>
                <a:lnTo>
                  <a:pt x="100" y="93"/>
                </a:lnTo>
                <a:lnTo>
                  <a:pt x="96" y="96"/>
                </a:lnTo>
                <a:lnTo>
                  <a:pt x="93" y="101"/>
                </a:lnTo>
                <a:lnTo>
                  <a:pt x="86" y="105"/>
                </a:lnTo>
                <a:lnTo>
                  <a:pt x="90" y="114"/>
                </a:lnTo>
                <a:lnTo>
                  <a:pt x="90" y="118"/>
                </a:lnTo>
                <a:lnTo>
                  <a:pt x="99" y="127"/>
                </a:lnTo>
                <a:lnTo>
                  <a:pt x="103" y="130"/>
                </a:lnTo>
                <a:lnTo>
                  <a:pt x="109" y="138"/>
                </a:lnTo>
                <a:lnTo>
                  <a:pt x="115" y="137"/>
                </a:lnTo>
                <a:lnTo>
                  <a:pt x="119" y="144"/>
                </a:lnTo>
                <a:lnTo>
                  <a:pt x="125" y="148"/>
                </a:lnTo>
                <a:lnTo>
                  <a:pt x="128" y="153"/>
                </a:lnTo>
                <a:lnTo>
                  <a:pt x="132" y="156"/>
                </a:lnTo>
                <a:lnTo>
                  <a:pt x="140" y="157"/>
                </a:lnTo>
                <a:lnTo>
                  <a:pt x="142" y="156"/>
                </a:lnTo>
                <a:moveTo>
                  <a:pt x="202" y="85"/>
                </a:moveTo>
                <a:lnTo>
                  <a:pt x="201" y="79"/>
                </a:lnTo>
                <a:lnTo>
                  <a:pt x="198" y="76"/>
                </a:lnTo>
                <a:lnTo>
                  <a:pt x="195" y="72"/>
                </a:lnTo>
                <a:lnTo>
                  <a:pt x="192" y="72"/>
                </a:lnTo>
                <a:lnTo>
                  <a:pt x="189" y="72"/>
                </a:lnTo>
                <a:lnTo>
                  <a:pt x="183" y="75"/>
                </a:lnTo>
                <a:lnTo>
                  <a:pt x="181" y="88"/>
                </a:lnTo>
                <a:lnTo>
                  <a:pt x="178" y="98"/>
                </a:lnTo>
                <a:lnTo>
                  <a:pt x="176" y="105"/>
                </a:lnTo>
                <a:lnTo>
                  <a:pt x="181" y="105"/>
                </a:lnTo>
                <a:lnTo>
                  <a:pt x="189" y="101"/>
                </a:lnTo>
                <a:lnTo>
                  <a:pt x="192" y="96"/>
                </a:lnTo>
                <a:lnTo>
                  <a:pt x="198" y="88"/>
                </a:lnTo>
                <a:lnTo>
                  <a:pt x="202" y="85"/>
                </a:lnTo>
                <a:moveTo>
                  <a:pt x="242" y="47"/>
                </a:moveTo>
                <a:lnTo>
                  <a:pt x="223" y="35"/>
                </a:lnTo>
                <a:lnTo>
                  <a:pt x="232" y="4"/>
                </a:lnTo>
                <a:lnTo>
                  <a:pt x="221" y="0"/>
                </a:lnTo>
                <a:lnTo>
                  <a:pt x="204" y="24"/>
                </a:lnTo>
                <a:lnTo>
                  <a:pt x="178" y="8"/>
                </a:lnTo>
                <a:lnTo>
                  <a:pt x="170" y="19"/>
                </a:lnTo>
                <a:lnTo>
                  <a:pt x="189" y="41"/>
                </a:lnTo>
                <a:lnTo>
                  <a:pt x="170" y="63"/>
                </a:lnTo>
                <a:lnTo>
                  <a:pt x="170" y="72"/>
                </a:lnTo>
                <a:lnTo>
                  <a:pt x="198" y="65"/>
                </a:lnTo>
                <a:lnTo>
                  <a:pt x="212" y="91"/>
                </a:lnTo>
                <a:lnTo>
                  <a:pt x="221" y="88"/>
                </a:lnTo>
                <a:lnTo>
                  <a:pt x="223" y="60"/>
                </a:lnTo>
                <a:lnTo>
                  <a:pt x="242" y="55"/>
                </a:lnTo>
                <a:lnTo>
                  <a:pt x="242" y="47"/>
                </a:lnTo>
                <a:moveTo>
                  <a:pt x="245" y="198"/>
                </a:moveTo>
                <a:lnTo>
                  <a:pt x="242" y="195"/>
                </a:lnTo>
                <a:lnTo>
                  <a:pt x="224" y="204"/>
                </a:lnTo>
                <a:lnTo>
                  <a:pt x="214" y="207"/>
                </a:lnTo>
                <a:lnTo>
                  <a:pt x="212" y="198"/>
                </a:lnTo>
                <a:lnTo>
                  <a:pt x="214" y="192"/>
                </a:lnTo>
                <a:lnTo>
                  <a:pt x="221" y="187"/>
                </a:lnTo>
                <a:lnTo>
                  <a:pt x="223" y="185"/>
                </a:lnTo>
                <a:lnTo>
                  <a:pt x="221" y="179"/>
                </a:lnTo>
                <a:lnTo>
                  <a:pt x="217" y="182"/>
                </a:lnTo>
                <a:lnTo>
                  <a:pt x="212" y="187"/>
                </a:lnTo>
                <a:lnTo>
                  <a:pt x="211" y="192"/>
                </a:lnTo>
                <a:lnTo>
                  <a:pt x="208" y="198"/>
                </a:lnTo>
                <a:lnTo>
                  <a:pt x="201" y="208"/>
                </a:lnTo>
                <a:lnTo>
                  <a:pt x="192" y="216"/>
                </a:lnTo>
                <a:lnTo>
                  <a:pt x="185" y="223"/>
                </a:lnTo>
                <a:lnTo>
                  <a:pt x="181" y="227"/>
                </a:lnTo>
                <a:lnTo>
                  <a:pt x="185" y="235"/>
                </a:lnTo>
                <a:lnTo>
                  <a:pt x="189" y="230"/>
                </a:lnTo>
                <a:lnTo>
                  <a:pt x="208" y="218"/>
                </a:lnTo>
                <a:lnTo>
                  <a:pt x="214" y="214"/>
                </a:lnTo>
                <a:lnTo>
                  <a:pt x="227" y="211"/>
                </a:lnTo>
                <a:lnTo>
                  <a:pt x="235" y="208"/>
                </a:lnTo>
                <a:lnTo>
                  <a:pt x="242" y="204"/>
                </a:lnTo>
                <a:lnTo>
                  <a:pt x="245" y="198"/>
                </a:lnTo>
                <a:moveTo>
                  <a:pt x="254" y="192"/>
                </a:moveTo>
                <a:lnTo>
                  <a:pt x="249" y="182"/>
                </a:lnTo>
                <a:lnTo>
                  <a:pt x="244" y="173"/>
                </a:lnTo>
                <a:lnTo>
                  <a:pt x="235" y="167"/>
                </a:lnTo>
                <a:lnTo>
                  <a:pt x="240" y="170"/>
                </a:lnTo>
                <a:lnTo>
                  <a:pt x="242" y="178"/>
                </a:lnTo>
                <a:lnTo>
                  <a:pt x="240" y="178"/>
                </a:lnTo>
                <a:lnTo>
                  <a:pt x="224" y="189"/>
                </a:lnTo>
                <a:lnTo>
                  <a:pt x="217" y="195"/>
                </a:lnTo>
                <a:lnTo>
                  <a:pt x="223" y="201"/>
                </a:lnTo>
                <a:lnTo>
                  <a:pt x="227" y="197"/>
                </a:lnTo>
                <a:lnTo>
                  <a:pt x="244" y="185"/>
                </a:lnTo>
                <a:lnTo>
                  <a:pt x="245" y="182"/>
                </a:lnTo>
                <a:lnTo>
                  <a:pt x="249" y="187"/>
                </a:lnTo>
                <a:lnTo>
                  <a:pt x="254" y="192"/>
                </a:lnTo>
                <a:moveTo>
                  <a:pt x="313" y="230"/>
                </a:moveTo>
                <a:lnTo>
                  <a:pt x="284" y="247"/>
                </a:lnTo>
                <a:lnTo>
                  <a:pt x="270" y="218"/>
                </a:lnTo>
                <a:lnTo>
                  <a:pt x="265" y="218"/>
                </a:lnTo>
                <a:lnTo>
                  <a:pt x="268" y="247"/>
                </a:lnTo>
                <a:lnTo>
                  <a:pt x="242" y="254"/>
                </a:lnTo>
                <a:lnTo>
                  <a:pt x="244" y="263"/>
                </a:lnTo>
                <a:lnTo>
                  <a:pt x="268" y="270"/>
                </a:lnTo>
                <a:lnTo>
                  <a:pt x="265" y="292"/>
                </a:lnTo>
                <a:lnTo>
                  <a:pt x="274" y="289"/>
                </a:lnTo>
                <a:lnTo>
                  <a:pt x="283" y="280"/>
                </a:lnTo>
                <a:lnTo>
                  <a:pt x="297" y="289"/>
                </a:lnTo>
                <a:lnTo>
                  <a:pt x="306" y="284"/>
                </a:lnTo>
                <a:lnTo>
                  <a:pt x="297" y="260"/>
                </a:lnTo>
                <a:lnTo>
                  <a:pt x="313" y="239"/>
                </a:lnTo>
                <a:lnTo>
                  <a:pt x="313" y="230"/>
                </a:lnTo>
                <a:moveTo>
                  <a:pt x="1708" y="254"/>
                </a:moveTo>
                <a:lnTo>
                  <a:pt x="1679" y="247"/>
                </a:lnTo>
                <a:lnTo>
                  <a:pt x="1685" y="218"/>
                </a:lnTo>
                <a:lnTo>
                  <a:pt x="1677" y="218"/>
                </a:lnTo>
                <a:lnTo>
                  <a:pt x="1666" y="247"/>
                </a:lnTo>
                <a:lnTo>
                  <a:pt x="1636" y="230"/>
                </a:lnTo>
                <a:lnTo>
                  <a:pt x="1636" y="239"/>
                </a:lnTo>
                <a:lnTo>
                  <a:pt x="1653" y="260"/>
                </a:lnTo>
                <a:lnTo>
                  <a:pt x="1644" y="284"/>
                </a:lnTo>
                <a:lnTo>
                  <a:pt x="1651" y="289"/>
                </a:lnTo>
                <a:lnTo>
                  <a:pt x="1666" y="280"/>
                </a:lnTo>
                <a:lnTo>
                  <a:pt x="1677" y="289"/>
                </a:lnTo>
                <a:lnTo>
                  <a:pt x="1685" y="292"/>
                </a:lnTo>
                <a:lnTo>
                  <a:pt x="1679" y="270"/>
                </a:lnTo>
                <a:lnTo>
                  <a:pt x="1705" y="263"/>
                </a:lnTo>
                <a:lnTo>
                  <a:pt x="1708" y="254"/>
                </a:lnTo>
                <a:moveTo>
                  <a:pt x="1730" y="195"/>
                </a:moveTo>
                <a:lnTo>
                  <a:pt x="1726" y="189"/>
                </a:lnTo>
                <a:lnTo>
                  <a:pt x="1708" y="178"/>
                </a:lnTo>
                <a:lnTo>
                  <a:pt x="1711" y="170"/>
                </a:lnTo>
                <a:lnTo>
                  <a:pt x="1715" y="167"/>
                </a:lnTo>
                <a:lnTo>
                  <a:pt x="1705" y="173"/>
                </a:lnTo>
                <a:lnTo>
                  <a:pt x="1699" y="182"/>
                </a:lnTo>
                <a:lnTo>
                  <a:pt x="1696" y="192"/>
                </a:lnTo>
                <a:lnTo>
                  <a:pt x="1699" y="187"/>
                </a:lnTo>
                <a:lnTo>
                  <a:pt x="1702" y="182"/>
                </a:lnTo>
                <a:lnTo>
                  <a:pt x="1705" y="185"/>
                </a:lnTo>
                <a:lnTo>
                  <a:pt x="1721" y="197"/>
                </a:lnTo>
                <a:lnTo>
                  <a:pt x="1729" y="201"/>
                </a:lnTo>
                <a:lnTo>
                  <a:pt x="1730" y="195"/>
                </a:lnTo>
                <a:moveTo>
                  <a:pt x="1769" y="227"/>
                </a:moveTo>
                <a:lnTo>
                  <a:pt x="1765" y="223"/>
                </a:lnTo>
                <a:lnTo>
                  <a:pt x="1756" y="216"/>
                </a:lnTo>
                <a:lnTo>
                  <a:pt x="1749" y="208"/>
                </a:lnTo>
                <a:lnTo>
                  <a:pt x="1741" y="198"/>
                </a:lnTo>
                <a:lnTo>
                  <a:pt x="1741" y="192"/>
                </a:lnTo>
                <a:lnTo>
                  <a:pt x="1739" y="187"/>
                </a:lnTo>
                <a:lnTo>
                  <a:pt x="1734" y="182"/>
                </a:lnTo>
                <a:lnTo>
                  <a:pt x="1729" y="179"/>
                </a:lnTo>
                <a:lnTo>
                  <a:pt x="1726" y="185"/>
                </a:lnTo>
                <a:lnTo>
                  <a:pt x="1729" y="187"/>
                </a:lnTo>
                <a:lnTo>
                  <a:pt x="1734" y="192"/>
                </a:lnTo>
                <a:lnTo>
                  <a:pt x="1739" y="198"/>
                </a:lnTo>
                <a:lnTo>
                  <a:pt x="1734" y="207"/>
                </a:lnTo>
                <a:lnTo>
                  <a:pt x="1724" y="204"/>
                </a:lnTo>
                <a:lnTo>
                  <a:pt x="1711" y="197"/>
                </a:lnTo>
                <a:lnTo>
                  <a:pt x="1708" y="195"/>
                </a:lnTo>
                <a:lnTo>
                  <a:pt x="1702" y="198"/>
                </a:lnTo>
                <a:lnTo>
                  <a:pt x="1708" y="204"/>
                </a:lnTo>
                <a:lnTo>
                  <a:pt x="1715" y="208"/>
                </a:lnTo>
                <a:lnTo>
                  <a:pt x="1724" y="211"/>
                </a:lnTo>
                <a:lnTo>
                  <a:pt x="1734" y="214"/>
                </a:lnTo>
                <a:lnTo>
                  <a:pt x="1741" y="218"/>
                </a:lnTo>
                <a:lnTo>
                  <a:pt x="1750" y="226"/>
                </a:lnTo>
                <a:lnTo>
                  <a:pt x="1760" y="230"/>
                </a:lnTo>
                <a:lnTo>
                  <a:pt x="1765" y="235"/>
                </a:lnTo>
                <a:lnTo>
                  <a:pt x="1769" y="227"/>
                </a:lnTo>
                <a:moveTo>
                  <a:pt x="1772" y="105"/>
                </a:moveTo>
                <a:lnTo>
                  <a:pt x="1769" y="98"/>
                </a:lnTo>
                <a:lnTo>
                  <a:pt x="1765" y="75"/>
                </a:lnTo>
                <a:lnTo>
                  <a:pt x="1760" y="72"/>
                </a:lnTo>
                <a:lnTo>
                  <a:pt x="1758" y="72"/>
                </a:lnTo>
                <a:lnTo>
                  <a:pt x="1752" y="72"/>
                </a:lnTo>
                <a:lnTo>
                  <a:pt x="1750" y="76"/>
                </a:lnTo>
                <a:lnTo>
                  <a:pt x="1749" y="79"/>
                </a:lnTo>
                <a:lnTo>
                  <a:pt x="1745" y="85"/>
                </a:lnTo>
                <a:lnTo>
                  <a:pt x="1750" y="88"/>
                </a:lnTo>
                <a:lnTo>
                  <a:pt x="1756" y="96"/>
                </a:lnTo>
                <a:lnTo>
                  <a:pt x="1763" y="101"/>
                </a:lnTo>
                <a:lnTo>
                  <a:pt x="1768" y="105"/>
                </a:lnTo>
                <a:lnTo>
                  <a:pt x="1772" y="105"/>
                </a:lnTo>
                <a:moveTo>
                  <a:pt x="1781" y="19"/>
                </a:moveTo>
                <a:lnTo>
                  <a:pt x="1769" y="8"/>
                </a:lnTo>
                <a:lnTo>
                  <a:pt x="1745" y="24"/>
                </a:lnTo>
                <a:lnTo>
                  <a:pt x="1729" y="0"/>
                </a:lnTo>
                <a:lnTo>
                  <a:pt x="1718" y="4"/>
                </a:lnTo>
                <a:lnTo>
                  <a:pt x="1726" y="35"/>
                </a:lnTo>
                <a:lnTo>
                  <a:pt x="1708" y="47"/>
                </a:lnTo>
                <a:lnTo>
                  <a:pt x="1708" y="55"/>
                </a:lnTo>
                <a:lnTo>
                  <a:pt x="1726" y="60"/>
                </a:lnTo>
                <a:lnTo>
                  <a:pt x="1729" y="88"/>
                </a:lnTo>
                <a:lnTo>
                  <a:pt x="1739" y="91"/>
                </a:lnTo>
                <a:lnTo>
                  <a:pt x="1750" y="65"/>
                </a:lnTo>
                <a:lnTo>
                  <a:pt x="1781" y="72"/>
                </a:lnTo>
                <a:lnTo>
                  <a:pt x="1781" y="63"/>
                </a:lnTo>
                <a:lnTo>
                  <a:pt x="1760" y="41"/>
                </a:lnTo>
                <a:lnTo>
                  <a:pt x="1781" y="19"/>
                </a:lnTo>
                <a:moveTo>
                  <a:pt x="1862" y="105"/>
                </a:moveTo>
                <a:lnTo>
                  <a:pt x="1854" y="101"/>
                </a:lnTo>
                <a:lnTo>
                  <a:pt x="1853" y="96"/>
                </a:lnTo>
                <a:lnTo>
                  <a:pt x="1848" y="93"/>
                </a:lnTo>
                <a:lnTo>
                  <a:pt x="1842" y="82"/>
                </a:lnTo>
                <a:lnTo>
                  <a:pt x="1831" y="93"/>
                </a:lnTo>
                <a:lnTo>
                  <a:pt x="1826" y="98"/>
                </a:lnTo>
                <a:lnTo>
                  <a:pt x="1818" y="109"/>
                </a:lnTo>
                <a:lnTo>
                  <a:pt x="1816" y="116"/>
                </a:lnTo>
                <a:lnTo>
                  <a:pt x="1818" y="127"/>
                </a:lnTo>
                <a:lnTo>
                  <a:pt x="1816" y="137"/>
                </a:lnTo>
                <a:lnTo>
                  <a:pt x="1814" y="138"/>
                </a:lnTo>
                <a:lnTo>
                  <a:pt x="1809" y="146"/>
                </a:lnTo>
                <a:lnTo>
                  <a:pt x="1807" y="156"/>
                </a:lnTo>
                <a:lnTo>
                  <a:pt x="1810" y="157"/>
                </a:lnTo>
                <a:lnTo>
                  <a:pt x="1816" y="156"/>
                </a:lnTo>
                <a:lnTo>
                  <a:pt x="1821" y="153"/>
                </a:lnTo>
                <a:lnTo>
                  <a:pt x="1826" y="148"/>
                </a:lnTo>
                <a:lnTo>
                  <a:pt x="1829" y="144"/>
                </a:lnTo>
                <a:lnTo>
                  <a:pt x="1833" y="137"/>
                </a:lnTo>
                <a:lnTo>
                  <a:pt x="1841" y="138"/>
                </a:lnTo>
                <a:lnTo>
                  <a:pt x="1848" y="130"/>
                </a:lnTo>
                <a:lnTo>
                  <a:pt x="1851" y="127"/>
                </a:lnTo>
                <a:lnTo>
                  <a:pt x="1857" y="118"/>
                </a:lnTo>
                <a:lnTo>
                  <a:pt x="1861" y="114"/>
                </a:lnTo>
                <a:lnTo>
                  <a:pt x="1862" y="105"/>
                </a:lnTo>
                <a:moveTo>
                  <a:pt x="1889" y="178"/>
                </a:moveTo>
                <a:lnTo>
                  <a:pt x="1885" y="178"/>
                </a:lnTo>
                <a:lnTo>
                  <a:pt x="1882" y="173"/>
                </a:lnTo>
                <a:lnTo>
                  <a:pt x="1876" y="173"/>
                </a:lnTo>
                <a:lnTo>
                  <a:pt x="1874" y="174"/>
                </a:lnTo>
                <a:lnTo>
                  <a:pt x="1873" y="182"/>
                </a:lnTo>
                <a:lnTo>
                  <a:pt x="1874" y="189"/>
                </a:lnTo>
                <a:lnTo>
                  <a:pt x="1876" y="192"/>
                </a:lnTo>
                <a:lnTo>
                  <a:pt x="1882" y="192"/>
                </a:lnTo>
                <a:lnTo>
                  <a:pt x="1885" y="187"/>
                </a:lnTo>
                <a:lnTo>
                  <a:pt x="1886" y="185"/>
                </a:lnTo>
                <a:lnTo>
                  <a:pt x="1886" y="179"/>
                </a:lnTo>
                <a:lnTo>
                  <a:pt x="1889" y="178"/>
                </a:lnTo>
                <a:moveTo>
                  <a:pt x="1947" y="153"/>
                </a:moveTo>
                <a:lnTo>
                  <a:pt x="1923" y="151"/>
                </a:lnTo>
                <a:lnTo>
                  <a:pt x="1919" y="125"/>
                </a:lnTo>
                <a:lnTo>
                  <a:pt x="1910" y="116"/>
                </a:lnTo>
                <a:lnTo>
                  <a:pt x="1901" y="156"/>
                </a:lnTo>
                <a:lnTo>
                  <a:pt x="1885" y="157"/>
                </a:lnTo>
                <a:lnTo>
                  <a:pt x="1885" y="162"/>
                </a:lnTo>
                <a:lnTo>
                  <a:pt x="1899" y="174"/>
                </a:lnTo>
                <a:lnTo>
                  <a:pt x="1886" y="201"/>
                </a:lnTo>
                <a:lnTo>
                  <a:pt x="1896" y="195"/>
                </a:lnTo>
                <a:lnTo>
                  <a:pt x="1908" y="185"/>
                </a:lnTo>
                <a:lnTo>
                  <a:pt x="1925" y="208"/>
                </a:lnTo>
                <a:lnTo>
                  <a:pt x="1930" y="204"/>
                </a:lnTo>
                <a:lnTo>
                  <a:pt x="1928" y="178"/>
                </a:lnTo>
                <a:lnTo>
                  <a:pt x="1947" y="162"/>
                </a:lnTo>
                <a:lnTo>
                  <a:pt x="1947" y="153"/>
                </a:lnTo>
                <a:close/>
              </a:path>
            </a:pathLst>
          </a:custGeom>
          <a:solidFill>
            <a:srgbClr val="e6262a"/>
          </a:solidFill>
          <a:ln w="0">
            <a:noFill/>
          </a:ln>
        </xdr:spPr>
      </xdr:sp>
      <xdr:sp>
        <xdr:nvSpPr>
          <xdr:cNvPr id="51" name=""/>
          <xdr:cNvSpPr/>
        </xdr:nvSpPr>
        <xdr:spPr>
          <a:xfrm>
            <a:off x="2661120" y="237240"/>
            <a:ext cx="682200" cy="83160"/>
          </a:xfrm>
          <a:custGeom>
            <a:avLst/>
            <a:gdLst/>
            <a:ahLst/>
            <a:rect l="0" t="0" r="r" b="b"/>
            <a:pathLst>
              <a:path w="1895" h="231">
                <a:moveTo>
                  <a:pt x="15" y="130"/>
                </a:moveTo>
                <a:lnTo>
                  <a:pt x="15" y="126"/>
                </a:lnTo>
                <a:lnTo>
                  <a:pt x="15" y="124"/>
                </a:lnTo>
                <a:lnTo>
                  <a:pt x="9" y="124"/>
                </a:lnTo>
                <a:lnTo>
                  <a:pt x="5" y="126"/>
                </a:lnTo>
                <a:lnTo>
                  <a:pt x="4" y="126"/>
                </a:lnTo>
                <a:lnTo>
                  <a:pt x="0" y="131"/>
                </a:lnTo>
                <a:lnTo>
                  <a:pt x="0" y="136"/>
                </a:lnTo>
                <a:lnTo>
                  <a:pt x="5" y="136"/>
                </a:lnTo>
                <a:lnTo>
                  <a:pt x="7" y="134"/>
                </a:lnTo>
                <a:lnTo>
                  <a:pt x="13" y="131"/>
                </a:lnTo>
                <a:lnTo>
                  <a:pt x="15" y="130"/>
                </a:lnTo>
                <a:moveTo>
                  <a:pt x="99" y="89"/>
                </a:moveTo>
                <a:lnTo>
                  <a:pt x="98" y="78"/>
                </a:lnTo>
                <a:lnTo>
                  <a:pt x="80" y="57"/>
                </a:lnTo>
                <a:lnTo>
                  <a:pt x="77" y="53"/>
                </a:lnTo>
                <a:lnTo>
                  <a:pt x="73" y="57"/>
                </a:lnTo>
                <a:lnTo>
                  <a:pt x="77" y="64"/>
                </a:lnTo>
                <a:lnTo>
                  <a:pt x="88" y="76"/>
                </a:lnTo>
                <a:lnTo>
                  <a:pt x="90" y="78"/>
                </a:lnTo>
                <a:lnTo>
                  <a:pt x="88" y="83"/>
                </a:lnTo>
                <a:lnTo>
                  <a:pt x="83" y="80"/>
                </a:lnTo>
                <a:lnTo>
                  <a:pt x="73" y="69"/>
                </a:lnTo>
                <a:lnTo>
                  <a:pt x="67" y="66"/>
                </a:lnTo>
                <a:lnTo>
                  <a:pt x="63" y="69"/>
                </a:lnTo>
                <a:lnTo>
                  <a:pt x="67" y="72"/>
                </a:lnTo>
                <a:lnTo>
                  <a:pt x="83" y="89"/>
                </a:lnTo>
                <a:lnTo>
                  <a:pt x="93" y="92"/>
                </a:lnTo>
                <a:lnTo>
                  <a:pt x="99" y="89"/>
                </a:lnTo>
                <a:moveTo>
                  <a:pt x="183" y="5"/>
                </a:moveTo>
                <a:lnTo>
                  <a:pt x="180" y="0"/>
                </a:lnTo>
                <a:lnTo>
                  <a:pt x="178" y="0"/>
                </a:lnTo>
                <a:lnTo>
                  <a:pt x="172" y="0"/>
                </a:lnTo>
                <a:lnTo>
                  <a:pt x="170" y="5"/>
                </a:lnTo>
                <a:lnTo>
                  <a:pt x="170" y="12"/>
                </a:lnTo>
                <a:lnTo>
                  <a:pt x="172" y="16"/>
                </a:lnTo>
                <a:lnTo>
                  <a:pt x="180" y="16"/>
                </a:lnTo>
                <a:lnTo>
                  <a:pt x="183" y="12"/>
                </a:lnTo>
                <a:lnTo>
                  <a:pt x="183" y="5"/>
                </a:lnTo>
                <a:moveTo>
                  <a:pt x="255" y="215"/>
                </a:moveTo>
                <a:lnTo>
                  <a:pt x="251" y="212"/>
                </a:lnTo>
                <a:lnTo>
                  <a:pt x="249" y="212"/>
                </a:lnTo>
                <a:lnTo>
                  <a:pt x="242" y="216"/>
                </a:lnTo>
                <a:lnTo>
                  <a:pt x="242" y="226"/>
                </a:lnTo>
                <a:lnTo>
                  <a:pt x="249" y="231"/>
                </a:lnTo>
                <a:lnTo>
                  <a:pt x="251" y="231"/>
                </a:lnTo>
                <a:lnTo>
                  <a:pt x="255" y="231"/>
                </a:lnTo>
                <a:lnTo>
                  <a:pt x="255" y="228"/>
                </a:lnTo>
                <a:lnTo>
                  <a:pt x="251" y="228"/>
                </a:lnTo>
                <a:lnTo>
                  <a:pt x="251" y="226"/>
                </a:lnTo>
                <a:lnTo>
                  <a:pt x="251" y="219"/>
                </a:lnTo>
                <a:lnTo>
                  <a:pt x="251" y="216"/>
                </a:lnTo>
                <a:lnTo>
                  <a:pt x="255" y="215"/>
                </a:lnTo>
                <a:moveTo>
                  <a:pt x="1650" y="216"/>
                </a:moveTo>
                <a:lnTo>
                  <a:pt x="1647" y="212"/>
                </a:lnTo>
                <a:lnTo>
                  <a:pt x="1644" y="212"/>
                </a:lnTo>
                <a:lnTo>
                  <a:pt x="1640" y="212"/>
                </a:lnTo>
                <a:lnTo>
                  <a:pt x="1640" y="215"/>
                </a:lnTo>
                <a:lnTo>
                  <a:pt x="1638" y="215"/>
                </a:lnTo>
                <a:lnTo>
                  <a:pt x="1640" y="216"/>
                </a:lnTo>
                <a:lnTo>
                  <a:pt x="1644" y="219"/>
                </a:lnTo>
                <a:lnTo>
                  <a:pt x="1644" y="226"/>
                </a:lnTo>
                <a:lnTo>
                  <a:pt x="1640" y="228"/>
                </a:lnTo>
                <a:lnTo>
                  <a:pt x="1638" y="228"/>
                </a:lnTo>
                <a:lnTo>
                  <a:pt x="1640" y="231"/>
                </a:lnTo>
                <a:lnTo>
                  <a:pt x="1647" y="231"/>
                </a:lnTo>
                <a:lnTo>
                  <a:pt x="1650" y="226"/>
                </a:lnTo>
                <a:lnTo>
                  <a:pt x="1650" y="216"/>
                </a:lnTo>
                <a:moveTo>
                  <a:pt x="1723" y="5"/>
                </a:moveTo>
                <a:lnTo>
                  <a:pt x="1720" y="0"/>
                </a:lnTo>
                <a:lnTo>
                  <a:pt x="1717" y="0"/>
                </a:lnTo>
                <a:lnTo>
                  <a:pt x="1713" y="0"/>
                </a:lnTo>
                <a:lnTo>
                  <a:pt x="1711" y="5"/>
                </a:lnTo>
                <a:lnTo>
                  <a:pt x="1711" y="12"/>
                </a:lnTo>
                <a:lnTo>
                  <a:pt x="1713" y="16"/>
                </a:lnTo>
                <a:lnTo>
                  <a:pt x="1720" y="16"/>
                </a:lnTo>
                <a:lnTo>
                  <a:pt x="1723" y="12"/>
                </a:lnTo>
                <a:lnTo>
                  <a:pt x="1723" y="5"/>
                </a:lnTo>
                <a:moveTo>
                  <a:pt x="1830" y="69"/>
                </a:moveTo>
                <a:lnTo>
                  <a:pt x="1824" y="66"/>
                </a:lnTo>
                <a:lnTo>
                  <a:pt x="1822" y="69"/>
                </a:lnTo>
                <a:lnTo>
                  <a:pt x="1805" y="83"/>
                </a:lnTo>
                <a:lnTo>
                  <a:pt x="1802" y="78"/>
                </a:lnTo>
                <a:lnTo>
                  <a:pt x="1805" y="76"/>
                </a:lnTo>
                <a:lnTo>
                  <a:pt x="1818" y="64"/>
                </a:lnTo>
                <a:lnTo>
                  <a:pt x="1821" y="57"/>
                </a:lnTo>
                <a:lnTo>
                  <a:pt x="1818" y="53"/>
                </a:lnTo>
                <a:lnTo>
                  <a:pt x="1812" y="57"/>
                </a:lnTo>
                <a:lnTo>
                  <a:pt x="1799" y="78"/>
                </a:lnTo>
                <a:lnTo>
                  <a:pt x="1792" y="89"/>
                </a:lnTo>
                <a:lnTo>
                  <a:pt x="1801" y="92"/>
                </a:lnTo>
                <a:lnTo>
                  <a:pt x="1810" y="89"/>
                </a:lnTo>
                <a:lnTo>
                  <a:pt x="1824" y="72"/>
                </a:lnTo>
                <a:lnTo>
                  <a:pt x="1830" y="69"/>
                </a:lnTo>
                <a:moveTo>
                  <a:pt x="1895" y="131"/>
                </a:moveTo>
                <a:lnTo>
                  <a:pt x="1891" y="126"/>
                </a:lnTo>
                <a:lnTo>
                  <a:pt x="1889" y="126"/>
                </a:lnTo>
                <a:lnTo>
                  <a:pt x="1882" y="124"/>
                </a:lnTo>
                <a:lnTo>
                  <a:pt x="1881" y="124"/>
                </a:lnTo>
                <a:lnTo>
                  <a:pt x="1881" y="126"/>
                </a:lnTo>
                <a:lnTo>
                  <a:pt x="1878" y="130"/>
                </a:lnTo>
                <a:lnTo>
                  <a:pt x="1881" y="131"/>
                </a:lnTo>
                <a:lnTo>
                  <a:pt x="1886" y="134"/>
                </a:lnTo>
                <a:lnTo>
                  <a:pt x="1889" y="136"/>
                </a:lnTo>
                <a:lnTo>
                  <a:pt x="1891" y="136"/>
                </a:lnTo>
                <a:lnTo>
                  <a:pt x="1891" y="131"/>
                </a:lnTo>
                <a:lnTo>
                  <a:pt x="1895" y="131"/>
                </a:lnTo>
                <a:close/>
              </a:path>
            </a:pathLst>
          </a:custGeom>
          <a:solidFill>
            <a:srgbClr val="211d1e"/>
          </a:solidFill>
          <a:ln w="0">
            <a:noFill/>
          </a:ln>
        </xdr:spPr>
      </xdr:sp>
      <xdr:sp>
        <xdr:nvSpPr>
          <xdr:cNvPr id="52" name=""/>
          <xdr:cNvSpPr/>
        </xdr:nvSpPr>
        <xdr:spPr>
          <a:xfrm>
            <a:off x="2654640" y="259200"/>
            <a:ext cx="694800" cy="664560"/>
          </a:xfrm>
          <a:custGeom>
            <a:avLst/>
            <a:gdLst/>
            <a:ahLst/>
            <a:rect l="0" t="0" r="r" b="b"/>
            <a:pathLst>
              <a:path w="1930" h="1846">
                <a:moveTo>
                  <a:pt x="85" y="496"/>
                </a:moveTo>
                <a:lnTo>
                  <a:pt x="85" y="498"/>
                </a:lnTo>
                <a:lnTo>
                  <a:pt x="85" y="496"/>
                </a:lnTo>
                <a:moveTo>
                  <a:pt x="88" y="185"/>
                </a:moveTo>
                <a:lnTo>
                  <a:pt x="73" y="182"/>
                </a:lnTo>
                <a:lnTo>
                  <a:pt x="53" y="144"/>
                </a:lnTo>
                <a:lnTo>
                  <a:pt x="46" y="149"/>
                </a:lnTo>
                <a:lnTo>
                  <a:pt x="39" y="153"/>
                </a:lnTo>
                <a:lnTo>
                  <a:pt x="55" y="169"/>
                </a:lnTo>
                <a:lnTo>
                  <a:pt x="55" y="170"/>
                </a:lnTo>
                <a:lnTo>
                  <a:pt x="53" y="174"/>
                </a:lnTo>
                <a:lnTo>
                  <a:pt x="28" y="177"/>
                </a:lnTo>
                <a:lnTo>
                  <a:pt x="48" y="182"/>
                </a:lnTo>
                <a:lnTo>
                  <a:pt x="60" y="187"/>
                </a:lnTo>
                <a:lnTo>
                  <a:pt x="55" y="172"/>
                </a:lnTo>
                <a:lnTo>
                  <a:pt x="86" y="194"/>
                </a:lnTo>
                <a:lnTo>
                  <a:pt x="88" y="193"/>
                </a:lnTo>
                <a:lnTo>
                  <a:pt x="88" y="187"/>
                </a:lnTo>
                <a:lnTo>
                  <a:pt x="88" y="185"/>
                </a:lnTo>
                <a:moveTo>
                  <a:pt x="99" y="713"/>
                </a:moveTo>
                <a:lnTo>
                  <a:pt x="96" y="712"/>
                </a:lnTo>
                <a:lnTo>
                  <a:pt x="96" y="715"/>
                </a:lnTo>
                <a:lnTo>
                  <a:pt x="99" y="713"/>
                </a:lnTo>
                <a:moveTo>
                  <a:pt x="99" y="108"/>
                </a:moveTo>
                <a:lnTo>
                  <a:pt x="96" y="107"/>
                </a:lnTo>
                <a:lnTo>
                  <a:pt x="88" y="99"/>
                </a:lnTo>
                <a:lnTo>
                  <a:pt x="86" y="87"/>
                </a:lnTo>
                <a:lnTo>
                  <a:pt x="82" y="71"/>
                </a:lnTo>
                <a:lnTo>
                  <a:pt x="76" y="77"/>
                </a:lnTo>
                <a:lnTo>
                  <a:pt x="82" y="99"/>
                </a:lnTo>
                <a:lnTo>
                  <a:pt x="76" y="100"/>
                </a:lnTo>
                <a:lnTo>
                  <a:pt x="73" y="87"/>
                </a:lnTo>
                <a:lnTo>
                  <a:pt x="67" y="95"/>
                </a:lnTo>
                <a:lnTo>
                  <a:pt x="62" y="100"/>
                </a:lnTo>
                <a:lnTo>
                  <a:pt x="69" y="107"/>
                </a:lnTo>
                <a:lnTo>
                  <a:pt x="75" y="112"/>
                </a:lnTo>
                <a:lnTo>
                  <a:pt x="53" y="108"/>
                </a:lnTo>
                <a:lnTo>
                  <a:pt x="55" y="119"/>
                </a:lnTo>
                <a:lnTo>
                  <a:pt x="69" y="117"/>
                </a:lnTo>
                <a:lnTo>
                  <a:pt x="79" y="117"/>
                </a:lnTo>
                <a:lnTo>
                  <a:pt x="88" y="121"/>
                </a:lnTo>
                <a:lnTo>
                  <a:pt x="96" y="129"/>
                </a:lnTo>
                <a:lnTo>
                  <a:pt x="95" y="121"/>
                </a:lnTo>
                <a:lnTo>
                  <a:pt x="96" y="117"/>
                </a:lnTo>
                <a:lnTo>
                  <a:pt x="99" y="108"/>
                </a:lnTo>
                <a:moveTo>
                  <a:pt x="101" y="674"/>
                </a:moveTo>
                <a:lnTo>
                  <a:pt x="99" y="661"/>
                </a:lnTo>
                <a:lnTo>
                  <a:pt x="92" y="661"/>
                </a:lnTo>
                <a:lnTo>
                  <a:pt x="85" y="655"/>
                </a:lnTo>
                <a:lnTo>
                  <a:pt x="73" y="642"/>
                </a:lnTo>
                <a:lnTo>
                  <a:pt x="75" y="629"/>
                </a:lnTo>
                <a:lnTo>
                  <a:pt x="79" y="636"/>
                </a:lnTo>
                <a:lnTo>
                  <a:pt x="85" y="646"/>
                </a:lnTo>
                <a:lnTo>
                  <a:pt x="92" y="650"/>
                </a:lnTo>
                <a:lnTo>
                  <a:pt x="99" y="648"/>
                </a:lnTo>
                <a:lnTo>
                  <a:pt x="99" y="629"/>
                </a:lnTo>
                <a:lnTo>
                  <a:pt x="96" y="614"/>
                </a:lnTo>
                <a:lnTo>
                  <a:pt x="95" y="592"/>
                </a:lnTo>
                <a:lnTo>
                  <a:pt x="86" y="576"/>
                </a:lnTo>
                <a:lnTo>
                  <a:pt x="76" y="560"/>
                </a:lnTo>
                <a:lnTo>
                  <a:pt x="69" y="551"/>
                </a:lnTo>
                <a:lnTo>
                  <a:pt x="73" y="543"/>
                </a:lnTo>
                <a:lnTo>
                  <a:pt x="75" y="549"/>
                </a:lnTo>
                <a:lnTo>
                  <a:pt x="82" y="553"/>
                </a:lnTo>
                <a:lnTo>
                  <a:pt x="88" y="565"/>
                </a:lnTo>
                <a:lnTo>
                  <a:pt x="96" y="576"/>
                </a:lnTo>
                <a:lnTo>
                  <a:pt x="96" y="543"/>
                </a:lnTo>
                <a:lnTo>
                  <a:pt x="99" y="524"/>
                </a:lnTo>
                <a:lnTo>
                  <a:pt x="99" y="515"/>
                </a:lnTo>
                <a:lnTo>
                  <a:pt x="92" y="512"/>
                </a:lnTo>
                <a:lnTo>
                  <a:pt x="88" y="508"/>
                </a:lnTo>
                <a:lnTo>
                  <a:pt x="85" y="498"/>
                </a:lnTo>
                <a:lnTo>
                  <a:pt x="79" y="508"/>
                </a:lnTo>
                <a:lnTo>
                  <a:pt x="69" y="517"/>
                </a:lnTo>
                <a:lnTo>
                  <a:pt x="69" y="539"/>
                </a:lnTo>
                <a:lnTo>
                  <a:pt x="69" y="547"/>
                </a:lnTo>
                <a:lnTo>
                  <a:pt x="66" y="569"/>
                </a:lnTo>
                <a:lnTo>
                  <a:pt x="60" y="590"/>
                </a:lnTo>
                <a:lnTo>
                  <a:pt x="62" y="609"/>
                </a:lnTo>
                <a:lnTo>
                  <a:pt x="66" y="620"/>
                </a:lnTo>
                <a:lnTo>
                  <a:pt x="28" y="602"/>
                </a:lnTo>
                <a:lnTo>
                  <a:pt x="34" y="592"/>
                </a:lnTo>
                <a:lnTo>
                  <a:pt x="39" y="595"/>
                </a:lnTo>
                <a:lnTo>
                  <a:pt x="48" y="602"/>
                </a:lnTo>
                <a:lnTo>
                  <a:pt x="53" y="607"/>
                </a:lnTo>
                <a:lnTo>
                  <a:pt x="46" y="592"/>
                </a:lnTo>
                <a:lnTo>
                  <a:pt x="43" y="584"/>
                </a:lnTo>
                <a:lnTo>
                  <a:pt x="34" y="561"/>
                </a:lnTo>
                <a:lnTo>
                  <a:pt x="26" y="553"/>
                </a:lnTo>
                <a:lnTo>
                  <a:pt x="2" y="527"/>
                </a:lnTo>
                <a:lnTo>
                  <a:pt x="30" y="551"/>
                </a:lnTo>
                <a:lnTo>
                  <a:pt x="34" y="543"/>
                </a:lnTo>
                <a:lnTo>
                  <a:pt x="35" y="528"/>
                </a:lnTo>
                <a:lnTo>
                  <a:pt x="34" y="527"/>
                </a:lnTo>
                <a:lnTo>
                  <a:pt x="30" y="524"/>
                </a:lnTo>
                <a:lnTo>
                  <a:pt x="21" y="522"/>
                </a:lnTo>
                <a:lnTo>
                  <a:pt x="16" y="517"/>
                </a:lnTo>
                <a:lnTo>
                  <a:pt x="6" y="512"/>
                </a:lnTo>
                <a:lnTo>
                  <a:pt x="6" y="510"/>
                </a:lnTo>
                <a:lnTo>
                  <a:pt x="16" y="512"/>
                </a:lnTo>
                <a:lnTo>
                  <a:pt x="21" y="512"/>
                </a:lnTo>
                <a:lnTo>
                  <a:pt x="21" y="510"/>
                </a:lnTo>
                <a:lnTo>
                  <a:pt x="19" y="499"/>
                </a:lnTo>
                <a:lnTo>
                  <a:pt x="16" y="490"/>
                </a:lnTo>
                <a:lnTo>
                  <a:pt x="16" y="480"/>
                </a:lnTo>
                <a:lnTo>
                  <a:pt x="15" y="475"/>
                </a:lnTo>
                <a:lnTo>
                  <a:pt x="21" y="474"/>
                </a:lnTo>
                <a:lnTo>
                  <a:pt x="21" y="486"/>
                </a:lnTo>
                <a:lnTo>
                  <a:pt x="24" y="490"/>
                </a:lnTo>
                <a:lnTo>
                  <a:pt x="24" y="496"/>
                </a:lnTo>
                <a:lnTo>
                  <a:pt x="26" y="499"/>
                </a:lnTo>
                <a:lnTo>
                  <a:pt x="26" y="512"/>
                </a:lnTo>
                <a:lnTo>
                  <a:pt x="34" y="510"/>
                </a:lnTo>
                <a:lnTo>
                  <a:pt x="34" y="502"/>
                </a:lnTo>
                <a:lnTo>
                  <a:pt x="34" y="483"/>
                </a:lnTo>
                <a:lnTo>
                  <a:pt x="39" y="480"/>
                </a:lnTo>
                <a:lnTo>
                  <a:pt x="39" y="496"/>
                </a:lnTo>
                <a:lnTo>
                  <a:pt x="39" y="512"/>
                </a:lnTo>
                <a:lnTo>
                  <a:pt x="28" y="519"/>
                </a:lnTo>
                <a:lnTo>
                  <a:pt x="30" y="524"/>
                </a:lnTo>
                <a:lnTo>
                  <a:pt x="35" y="527"/>
                </a:lnTo>
                <a:lnTo>
                  <a:pt x="35" y="528"/>
                </a:lnTo>
                <a:lnTo>
                  <a:pt x="39" y="537"/>
                </a:lnTo>
                <a:lnTo>
                  <a:pt x="48" y="531"/>
                </a:lnTo>
                <a:lnTo>
                  <a:pt x="53" y="537"/>
                </a:lnTo>
                <a:lnTo>
                  <a:pt x="46" y="543"/>
                </a:lnTo>
                <a:lnTo>
                  <a:pt x="39" y="549"/>
                </a:lnTo>
                <a:lnTo>
                  <a:pt x="35" y="556"/>
                </a:lnTo>
                <a:lnTo>
                  <a:pt x="46" y="578"/>
                </a:lnTo>
                <a:lnTo>
                  <a:pt x="53" y="590"/>
                </a:lnTo>
                <a:lnTo>
                  <a:pt x="57" y="584"/>
                </a:lnTo>
                <a:lnTo>
                  <a:pt x="60" y="569"/>
                </a:lnTo>
                <a:lnTo>
                  <a:pt x="57" y="563"/>
                </a:lnTo>
                <a:lnTo>
                  <a:pt x="62" y="553"/>
                </a:lnTo>
                <a:lnTo>
                  <a:pt x="66" y="547"/>
                </a:lnTo>
                <a:lnTo>
                  <a:pt x="66" y="531"/>
                </a:lnTo>
                <a:lnTo>
                  <a:pt x="67" y="524"/>
                </a:lnTo>
                <a:lnTo>
                  <a:pt x="69" y="512"/>
                </a:lnTo>
                <a:lnTo>
                  <a:pt x="55" y="480"/>
                </a:lnTo>
                <a:lnTo>
                  <a:pt x="53" y="474"/>
                </a:lnTo>
                <a:lnTo>
                  <a:pt x="50" y="468"/>
                </a:lnTo>
                <a:lnTo>
                  <a:pt x="48" y="467"/>
                </a:lnTo>
                <a:lnTo>
                  <a:pt x="28" y="468"/>
                </a:lnTo>
                <a:lnTo>
                  <a:pt x="9" y="458"/>
                </a:lnTo>
                <a:lnTo>
                  <a:pt x="0" y="499"/>
                </a:lnTo>
                <a:lnTo>
                  <a:pt x="0" y="527"/>
                </a:lnTo>
                <a:lnTo>
                  <a:pt x="0" y="535"/>
                </a:lnTo>
                <a:lnTo>
                  <a:pt x="6" y="556"/>
                </a:lnTo>
                <a:lnTo>
                  <a:pt x="15" y="576"/>
                </a:lnTo>
                <a:lnTo>
                  <a:pt x="16" y="609"/>
                </a:lnTo>
                <a:lnTo>
                  <a:pt x="26" y="633"/>
                </a:lnTo>
                <a:lnTo>
                  <a:pt x="40" y="652"/>
                </a:lnTo>
                <a:lnTo>
                  <a:pt x="66" y="667"/>
                </a:lnTo>
                <a:lnTo>
                  <a:pt x="66" y="643"/>
                </a:lnTo>
                <a:lnTo>
                  <a:pt x="67" y="624"/>
                </a:lnTo>
                <a:lnTo>
                  <a:pt x="73" y="636"/>
                </a:lnTo>
                <a:lnTo>
                  <a:pt x="76" y="652"/>
                </a:lnTo>
                <a:lnTo>
                  <a:pt x="60" y="679"/>
                </a:lnTo>
                <a:lnTo>
                  <a:pt x="95" y="703"/>
                </a:lnTo>
                <a:lnTo>
                  <a:pt x="99" y="691"/>
                </a:lnTo>
                <a:lnTo>
                  <a:pt x="101" y="674"/>
                </a:lnTo>
                <a:moveTo>
                  <a:pt x="106" y="426"/>
                </a:moveTo>
                <a:lnTo>
                  <a:pt x="106" y="408"/>
                </a:lnTo>
                <a:lnTo>
                  <a:pt x="106" y="395"/>
                </a:lnTo>
                <a:lnTo>
                  <a:pt x="105" y="386"/>
                </a:lnTo>
                <a:lnTo>
                  <a:pt x="105" y="374"/>
                </a:lnTo>
                <a:lnTo>
                  <a:pt x="96" y="362"/>
                </a:lnTo>
                <a:lnTo>
                  <a:pt x="88" y="344"/>
                </a:lnTo>
                <a:lnTo>
                  <a:pt x="85" y="337"/>
                </a:lnTo>
                <a:lnTo>
                  <a:pt x="66" y="372"/>
                </a:lnTo>
                <a:lnTo>
                  <a:pt x="66" y="390"/>
                </a:lnTo>
                <a:lnTo>
                  <a:pt x="73" y="410"/>
                </a:lnTo>
                <a:lnTo>
                  <a:pt x="73" y="413"/>
                </a:lnTo>
                <a:lnTo>
                  <a:pt x="60" y="390"/>
                </a:lnTo>
                <a:lnTo>
                  <a:pt x="46" y="378"/>
                </a:lnTo>
                <a:lnTo>
                  <a:pt x="40" y="374"/>
                </a:lnTo>
                <a:lnTo>
                  <a:pt x="40" y="369"/>
                </a:lnTo>
                <a:lnTo>
                  <a:pt x="46" y="372"/>
                </a:lnTo>
                <a:lnTo>
                  <a:pt x="50" y="374"/>
                </a:lnTo>
                <a:lnTo>
                  <a:pt x="57" y="381"/>
                </a:lnTo>
                <a:lnTo>
                  <a:pt x="53" y="349"/>
                </a:lnTo>
                <a:lnTo>
                  <a:pt x="43" y="335"/>
                </a:lnTo>
                <a:lnTo>
                  <a:pt x="30" y="328"/>
                </a:lnTo>
                <a:lnTo>
                  <a:pt x="24" y="321"/>
                </a:lnTo>
                <a:lnTo>
                  <a:pt x="26" y="319"/>
                </a:lnTo>
                <a:lnTo>
                  <a:pt x="34" y="319"/>
                </a:lnTo>
                <a:lnTo>
                  <a:pt x="39" y="323"/>
                </a:lnTo>
                <a:lnTo>
                  <a:pt x="40" y="324"/>
                </a:lnTo>
                <a:lnTo>
                  <a:pt x="40" y="308"/>
                </a:lnTo>
                <a:lnTo>
                  <a:pt x="40" y="296"/>
                </a:lnTo>
                <a:lnTo>
                  <a:pt x="28" y="294"/>
                </a:lnTo>
                <a:lnTo>
                  <a:pt x="24" y="289"/>
                </a:lnTo>
                <a:lnTo>
                  <a:pt x="19" y="282"/>
                </a:lnTo>
                <a:lnTo>
                  <a:pt x="24" y="277"/>
                </a:lnTo>
                <a:lnTo>
                  <a:pt x="26" y="282"/>
                </a:lnTo>
                <a:lnTo>
                  <a:pt x="26" y="283"/>
                </a:lnTo>
                <a:lnTo>
                  <a:pt x="30" y="286"/>
                </a:lnTo>
                <a:lnTo>
                  <a:pt x="39" y="289"/>
                </a:lnTo>
                <a:lnTo>
                  <a:pt x="35" y="280"/>
                </a:lnTo>
                <a:lnTo>
                  <a:pt x="34" y="277"/>
                </a:lnTo>
                <a:lnTo>
                  <a:pt x="28" y="267"/>
                </a:lnTo>
                <a:lnTo>
                  <a:pt x="28" y="260"/>
                </a:lnTo>
                <a:lnTo>
                  <a:pt x="28" y="251"/>
                </a:lnTo>
                <a:lnTo>
                  <a:pt x="35" y="248"/>
                </a:lnTo>
                <a:lnTo>
                  <a:pt x="35" y="255"/>
                </a:lnTo>
                <a:lnTo>
                  <a:pt x="34" y="272"/>
                </a:lnTo>
                <a:lnTo>
                  <a:pt x="39" y="275"/>
                </a:lnTo>
                <a:lnTo>
                  <a:pt x="46" y="267"/>
                </a:lnTo>
                <a:lnTo>
                  <a:pt x="48" y="262"/>
                </a:lnTo>
                <a:lnTo>
                  <a:pt x="48" y="264"/>
                </a:lnTo>
                <a:lnTo>
                  <a:pt x="48" y="275"/>
                </a:lnTo>
                <a:lnTo>
                  <a:pt x="46" y="283"/>
                </a:lnTo>
                <a:lnTo>
                  <a:pt x="43" y="289"/>
                </a:lnTo>
                <a:lnTo>
                  <a:pt x="46" y="294"/>
                </a:lnTo>
                <a:lnTo>
                  <a:pt x="46" y="303"/>
                </a:lnTo>
                <a:lnTo>
                  <a:pt x="48" y="308"/>
                </a:lnTo>
                <a:lnTo>
                  <a:pt x="60" y="308"/>
                </a:lnTo>
                <a:lnTo>
                  <a:pt x="62" y="308"/>
                </a:lnTo>
                <a:lnTo>
                  <a:pt x="53" y="323"/>
                </a:lnTo>
                <a:lnTo>
                  <a:pt x="48" y="323"/>
                </a:lnTo>
                <a:lnTo>
                  <a:pt x="48" y="328"/>
                </a:lnTo>
                <a:lnTo>
                  <a:pt x="50" y="335"/>
                </a:lnTo>
                <a:lnTo>
                  <a:pt x="55" y="345"/>
                </a:lnTo>
                <a:lnTo>
                  <a:pt x="60" y="345"/>
                </a:lnTo>
                <a:lnTo>
                  <a:pt x="60" y="340"/>
                </a:lnTo>
                <a:lnTo>
                  <a:pt x="60" y="335"/>
                </a:lnTo>
                <a:lnTo>
                  <a:pt x="62" y="324"/>
                </a:lnTo>
                <a:lnTo>
                  <a:pt x="66" y="324"/>
                </a:lnTo>
                <a:lnTo>
                  <a:pt x="66" y="335"/>
                </a:lnTo>
                <a:lnTo>
                  <a:pt x="67" y="340"/>
                </a:lnTo>
                <a:lnTo>
                  <a:pt x="67" y="345"/>
                </a:lnTo>
                <a:lnTo>
                  <a:pt x="67" y="349"/>
                </a:lnTo>
                <a:lnTo>
                  <a:pt x="69" y="344"/>
                </a:lnTo>
                <a:lnTo>
                  <a:pt x="76" y="333"/>
                </a:lnTo>
                <a:lnTo>
                  <a:pt x="79" y="324"/>
                </a:lnTo>
                <a:lnTo>
                  <a:pt x="76" y="302"/>
                </a:lnTo>
                <a:lnTo>
                  <a:pt x="67" y="280"/>
                </a:lnTo>
                <a:lnTo>
                  <a:pt x="50" y="258"/>
                </a:lnTo>
                <a:lnTo>
                  <a:pt x="28" y="236"/>
                </a:lnTo>
                <a:lnTo>
                  <a:pt x="15" y="280"/>
                </a:lnTo>
                <a:lnTo>
                  <a:pt x="11" y="308"/>
                </a:lnTo>
                <a:lnTo>
                  <a:pt x="19" y="331"/>
                </a:lnTo>
                <a:lnTo>
                  <a:pt x="19" y="344"/>
                </a:lnTo>
                <a:lnTo>
                  <a:pt x="19" y="376"/>
                </a:lnTo>
                <a:lnTo>
                  <a:pt x="21" y="398"/>
                </a:lnTo>
                <a:lnTo>
                  <a:pt x="34" y="422"/>
                </a:lnTo>
                <a:lnTo>
                  <a:pt x="66" y="457"/>
                </a:lnTo>
                <a:lnTo>
                  <a:pt x="73" y="413"/>
                </a:lnTo>
                <a:lnTo>
                  <a:pt x="75" y="434"/>
                </a:lnTo>
                <a:lnTo>
                  <a:pt x="73" y="457"/>
                </a:lnTo>
                <a:lnTo>
                  <a:pt x="69" y="474"/>
                </a:lnTo>
                <a:lnTo>
                  <a:pt x="82" y="486"/>
                </a:lnTo>
                <a:lnTo>
                  <a:pt x="92" y="471"/>
                </a:lnTo>
                <a:lnTo>
                  <a:pt x="96" y="454"/>
                </a:lnTo>
                <a:lnTo>
                  <a:pt x="96" y="432"/>
                </a:lnTo>
                <a:lnTo>
                  <a:pt x="88" y="427"/>
                </a:lnTo>
                <a:lnTo>
                  <a:pt x="82" y="422"/>
                </a:lnTo>
                <a:lnTo>
                  <a:pt x="79" y="413"/>
                </a:lnTo>
                <a:lnTo>
                  <a:pt x="76" y="408"/>
                </a:lnTo>
                <a:lnTo>
                  <a:pt x="82" y="408"/>
                </a:lnTo>
                <a:lnTo>
                  <a:pt x="85" y="408"/>
                </a:lnTo>
                <a:lnTo>
                  <a:pt x="86" y="416"/>
                </a:lnTo>
                <a:lnTo>
                  <a:pt x="88" y="420"/>
                </a:lnTo>
                <a:lnTo>
                  <a:pt x="95" y="422"/>
                </a:lnTo>
                <a:lnTo>
                  <a:pt x="105" y="432"/>
                </a:lnTo>
                <a:lnTo>
                  <a:pt x="106" y="426"/>
                </a:lnTo>
                <a:moveTo>
                  <a:pt x="108" y="903"/>
                </a:moveTo>
                <a:lnTo>
                  <a:pt x="99" y="883"/>
                </a:lnTo>
                <a:lnTo>
                  <a:pt x="88" y="866"/>
                </a:lnTo>
                <a:lnTo>
                  <a:pt x="79" y="852"/>
                </a:lnTo>
                <a:lnTo>
                  <a:pt x="79" y="833"/>
                </a:lnTo>
                <a:lnTo>
                  <a:pt x="62" y="825"/>
                </a:lnTo>
                <a:lnTo>
                  <a:pt x="55" y="816"/>
                </a:lnTo>
                <a:lnTo>
                  <a:pt x="53" y="805"/>
                </a:lnTo>
                <a:lnTo>
                  <a:pt x="69" y="825"/>
                </a:lnTo>
                <a:lnTo>
                  <a:pt x="69" y="811"/>
                </a:lnTo>
                <a:lnTo>
                  <a:pt x="62" y="800"/>
                </a:lnTo>
                <a:lnTo>
                  <a:pt x="55" y="792"/>
                </a:lnTo>
                <a:lnTo>
                  <a:pt x="50" y="784"/>
                </a:lnTo>
                <a:lnTo>
                  <a:pt x="34" y="776"/>
                </a:lnTo>
                <a:lnTo>
                  <a:pt x="30" y="772"/>
                </a:lnTo>
                <a:lnTo>
                  <a:pt x="40" y="772"/>
                </a:lnTo>
                <a:lnTo>
                  <a:pt x="46" y="775"/>
                </a:lnTo>
                <a:lnTo>
                  <a:pt x="48" y="775"/>
                </a:lnTo>
                <a:lnTo>
                  <a:pt x="50" y="769"/>
                </a:lnTo>
                <a:lnTo>
                  <a:pt x="46" y="756"/>
                </a:lnTo>
                <a:lnTo>
                  <a:pt x="39" y="747"/>
                </a:lnTo>
                <a:lnTo>
                  <a:pt x="28" y="747"/>
                </a:lnTo>
                <a:lnTo>
                  <a:pt x="24" y="744"/>
                </a:lnTo>
                <a:lnTo>
                  <a:pt x="24" y="734"/>
                </a:lnTo>
                <a:lnTo>
                  <a:pt x="35" y="740"/>
                </a:lnTo>
                <a:lnTo>
                  <a:pt x="35" y="738"/>
                </a:lnTo>
                <a:lnTo>
                  <a:pt x="30" y="728"/>
                </a:lnTo>
                <a:lnTo>
                  <a:pt x="24" y="721"/>
                </a:lnTo>
                <a:lnTo>
                  <a:pt x="26" y="713"/>
                </a:lnTo>
                <a:lnTo>
                  <a:pt x="24" y="702"/>
                </a:lnTo>
                <a:lnTo>
                  <a:pt x="34" y="703"/>
                </a:lnTo>
                <a:lnTo>
                  <a:pt x="34" y="710"/>
                </a:lnTo>
                <a:lnTo>
                  <a:pt x="34" y="733"/>
                </a:lnTo>
                <a:lnTo>
                  <a:pt x="39" y="726"/>
                </a:lnTo>
                <a:lnTo>
                  <a:pt x="40" y="721"/>
                </a:lnTo>
                <a:lnTo>
                  <a:pt x="48" y="710"/>
                </a:lnTo>
                <a:lnTo>
                  <a:pt x="50" y="713"/>
                </a:lnTo>
                <a:lnTo>
                  <a:pt x="48" y="724"/>
                </a:lnTo>
                <a:lnTo>
                  <a:pt x="46" y="733"/>
                </a:lnTo>
                <a:lnTo>
                  <a:pt x="43" y="738"/>
                </a:lnTo>
                <a:lnTo>
                  <a:pt x="46" y="744"/>
                </a:lnTo>
                <a:lnTo>
                  <a:pt x="48" y="753"/>
                </a:lnTo>
                <a:lnTo>
                  <a:pt x="53" y="756"/>
                </a:lnTo>
                <a:lnTo>
                  <a:pt x="57" y="756"/>
                </a:lnTo>
                <a:lnTo>
                  <a:pt x="55" y="751"/>
                </a:lnTo>
                <a:lnTo>
                  <a:pt x="60" y="751"/>
                </a:lnTo>
                <a:lnTo>
                  <a:pt x="62" y="753"/>
                </a:lnTo>
                <a:lnTo>
                  <a:pt x="67" y="762"/>
                </a:lnTo>
                <a:lnTo>
                  <a:pt x="62" y="772"/>
                </a:lnTo>
                <a:lnTo>
                  <a:pt x="60" y="779"/>
                </a:lnTo>
                <a:lnTo>
                  <a:pt x="62" y="796"/>
                </a:lnTo>
                <a:lnTo>
                  <a:pt x="69" y="798"/>
                </a:lnTo>
                <a:lnTo>
                  <a:pt x="67" y="781"/>
                </a:lnTo>
                <a:lnTo>
                  <a:pt x="67" y="779"/>
                </a:lnTo>
                <a:lnTo>
                  <a:pt x="76" y="772"/>
                </a:lnTo>
                <a:lnTo>
                  <a:pt x="76" y="779"/>
                </a:lnTo>
                <a:lnTo>
                  <a:pt x="73" y="803"/>
                </a:lnTo>
                <a:lnTo>
                  <a:pt x="79" y="798"/>
                </a:lnTo>
                <a:lnTo>
                  <a:pt x="85" y="792"/>
                </a:lnTo>
                <a:lnTo>
                  <a:pt x="82" y="772"/>
                </a:lnTo>
                <a:lnTo>
                  <a:pt x="82" y="755"/>
                </a:lnTo>
                <a:lnTo>
                  <a:pt x="82" y="738"/>
                </a:lnTo>
                <a:lnTo>
                  <a:pt x="60" y="712"/>
                </a:lnTo>
                <a:lnTo>
                  <a:pt x="39" y="703"/>
                </a:lnTo>
                <a:lnTo>
                  <a:pt x="21" y="702"/>
                </a:lnTo>
                <a:lnTo>
                  <a:pt x="9" y="693"/>
                </a:lnTo>
                <a:lnTo>
                  <a:pt x="15" y="718"/>
                </a:lnTo>
                <a:lnTo>
                  <a:pt x="15" y="743"/>
                </a:lnTo>
                <a:lnTo>
                  <a:pt x="19" y="769"/>
                </a:lnTo>
                <a:lnTo>
                  <a:pt x="35" y="796"/>
                </a:lnTo>
                <a:lnTo>
                  <a:pt x="34" y="811"/>
                </a:lnTo>
                <a:lnTo>
                  <a:pt x="43" y="829"/>
                </a:lnTo>
                <a:lnTo>
                  <a:pt x="55" y="844"/>
                </a:lnTo>
                <a:lnTo>
                  <a:pt x="60" y="854"/>
                </a:lnTo>
                <a:lnTo>
                  <a:pt x="62" y="868"/>
                </a:lnTo>
                <a:lnTo>
                  <a:pt x="76" y="885"/>
                </a:lnTo>
                <a:lnTo>
                  <a:pt x="108" y="903"/>
                </a:lnTo>
                <a:moveTo>
                  <a:pt x="111" y="311"/>
                </a:moveTo>
                <a:lnTo>
                  <a:pt x="106" y="303"/>
                </a:lnTo>
                <a:lnTo>
                  <a:pt x="105" y="294"/>
                </a:lnTo>
                <a:lnTo>
                  <a:pt x="99" y="280"/>
                </a:lnTo>
                <a:lnTo>
                  <a:pt x="92" y="294"/>
                </a:lnTo>
                <a:lnTo>
                  <a:pt x="86" y="311"/>
                </a:lnTo>
                <a:lnTo>
                  <a:pt x="86" y="331"/>
                </a:lnTo>
                <a:lnTo>
                  <a:pt x="95" y="335"/>
                </a:lnTo>
                <a:lnTo>
                  <a:pt x="96" y="345"/>
                </a:lnTo>
                <a:lnTo>
                  <a:pt x="101" y="353"/>
                </a:lnTo>
                <a:lnTo>
                  <a:pt x="105" y="357"/>
                </a:lnTo>
                <a:lnTo>
                  <a:pt x="106" y="357"/>
                </a:lnTo>
                <a:lnTo>
                  <a:pt x="108" y="352"/>
                </a:lnTo>
                <a:lnTo>
                  <a:pt x="111" y="311"/>
                </a:lnTo>
                <a:moveTo>
                  <a:pt x="129" y="71"/>
                </a:moveTo>
                <a:lnTo>
                  <a:pt x="128" y="76"/>
                </a:lnTo>
                <a:lnTo>
                  <a:pt x="129" y="71"/>
                </a:lnTo>
                <a:moveTo>
                  <a:pt x="135" y="633"/>
                </a:moveTo>
                <a:lnTo>
                  <a:pt x="135" y="617"/>
                </a:lnTo>
                <a:lnTo>
                  <a:pt x="133" y="604"/>
                </a:lnTo>
                <a:lnTo>
                  <a:pt x="128" y="590"/>
                </a:lnTo>
                <a:lnTo>
                  <a:pt x="126" y="576"/>
                </a:lnTo>
                <a:lnTo>
                  <a:pt x="126" y="540"/>
                </a:lnTo>
                <a:lnTo>
                  <a:pt x="126" y="539"/>
                </a:lnTo>
                <a:lnTo>
                  <a:pt x="123" y="515"/>
                </a:lnTo>
                <a:lnTo>
                  <a:pt x="120" y="508"/>
                </a:lnTo>
                <a:lnTo>
                  <a:pt x="118" y="502"/>
                </a:lnTo>
                <a:lnTo>
                  <a:pt x="114" y="486"/>
                </a:lnTo>
                <a:lnTo>
                  <a:pt x="111" y="475"/>
                </a:lnTo>
                <a:lnTo>
                  <a:pt x="105" y="446"/>
                </a:lnTo>
                <a:lnTo>
                  <a:pt x="99" y="461"/>
                </a:lnTo>
                <a:lnTo>
                  <a:pt x="95" y="475"/>
                </a:lnTo>
                <a:lnTo>
                  <a:pt x="86" y="494"/>
                </a:lnTo>
                <a:lnTo>
                  <a:pt x="85" y="496"/>
                </a:lnTo>
                <a:lnTo>
                  <a:pt x="88" y="498"/>
                </a:lnTo>
                <a:lnTo>
                  <a:pt x="92" y="499"/>
                </a:lnTo>
                <a:lnTo>
                  <a:pt x="96" y="510"/>
                </a:lnTo>
                <a:lnTo>
                  <a:pt x="96" y="496"/>
                </a:lnTo>
                <a:lnTo>
                  <a:pt x="96" y="494"/>
                </a:lnTo>
                <a:lnTo>
                  <a:pt x="99" y="486"/>
                </a:lnTo>
                <a:lnTo>
                  <a:pt x="101" y="486"/>
                </a:lnTo>
                <a:lnTo>
                  <a:pt x="106" y="494"/>
                </a:lnTo>
                <a:lnTo>
                  <a:pt x="105" y="502"/>
                </a:lnTo>
                <a:lnTo>
                  <a:pt x="101" y="510"/>
                </a:lnTo>
                <a:lnTo>
                  <a:pt x="106" y="512"/>
                </a:lnTo>
                <a:lnTo>
                  <a:pt x="111" y="506"/>
                </a:lnTo>
                <a:lnTo>
                  <a:pt x="114" y="502"/>
                </a:lnTo>
                <a:lnTo>
                  <a:pt x="116" y="506"/>
                </a:lnTo>
                <a:lnTo>
                  <a:pt x="116" y="508"/>
                </a:lnTo>
                <a:lnTo>
                  <a:pt x="116" y="512"/>
                </a:lnTo>
                <a:lnTo>
                  <a:pt x="114" y="515"/>
                </a:lnTo>
                <a:lnTo>
                  <a:pt x="108" y="515"/>
                </a:lnTo>
                <a:lnTo>
                  <a:pt x="106" y="524"/>
                </a:lnTo>
                <a:lnTo>
                  <a:pt x="105" y="569"/>
                </a:lnTo>
                <a:lnTo>
                  <a:pt x="106" y="563"/>
                </a:lnTo>
                <a:lnTo>
                  <a:pt x="114" y="561"/>
                </a:lnTo>
                <a:lnTo>
                  <a:pt x="114" y="540"/>
                </a:lnTo>
                <a:lnTo>
                  <a:pt x="120" y="547"/>
                </a:lnTo>
                <a:lnTo>
                  <a:pt x="120" y="556"/>
                </a:lnTo>
                <a:lnTo>
                  <a:pt x="116" y="565"/>
                </a:lnTo>
                <a:lnTo>
                  <a:pt x="111" y="572"/>
                </a:lnTo>
                <a:lnTo>
                  <a:pt x="105" y="580"/>
                </a:lnTo>
                <a:lnTo>
                  <a:pt x="105" y="617"/>
                </a:lnTo>
                <a:lnTo>
                  <a:pt x="106" y="625"/>
                </a:lnTo>
                <a:lnTo>
                  <a:pt x="106" y="643"/>
                </a:lnTo>
                <a:lnTo>
                  <a:pt x="114" y="638"/>
                </a:lnTo>
                <a:lnTo>
                  <a:pt x="118" y="633"/>
                </a:lnTo>
                <a:lnTo>
                  <a:pt x="120" y="625"/>
                </a:lnTo>
                <a:lnTo>
                  <a:pt x="123" y="617"/>
                </a:lnTo>
                <a:lnTo>
                  <a:pt x="128" y="620"/>
                </a:lnTo>
                <a:lnTo>
                  <a:pt x="123" y="642"/>
                </a:lnTo>
                <a:lnTo>
                  <a:pt x="116" y="648"/>
                </a:lnTo>
                <a:lnTo>
                  <a:pt x="111" y="652"/>
                </a:lnTo>
                <a:lnTo>
                  <a:pt x="108" y="677"/>
                </a:lnTo>
                <a:lnTo>
                  <a:pt x="116" y="690"/>
                </a:lnTo>
                <a:lnTo>
                  <a:pt x="120" y="691"/>
                </a:lnTo>
                <a:lnTo>
                  <a:pt x="126" y="690"/>
                </a:lnTo>
                <a:lnTo>
                  <a:pt x="135" y="633"/>
                </a:lnTo>
                <a:moveTo>
                  <a:pt x="139" y="972"/>
                </a:moveTo>
                <a:lnTo>
                  <a:pt x="139" y="971"/>
                </a:lnTo>
                <a:lnTo>
                  <a:pt x="135" y="971"/>
                </a:lnTo>
                <a:lnTo>
                  <a:pt x="139" y="972"/>
                </a:lnTo>
                <a:moveTo>
                  <a:pt x="139" y="308"/>
                </a:moveTo>
                <a:lnTo>
                  <a:pt x="133" y="282"/>
                </a:lnTo>
                <a:lnTo>
                  <a:pt x="111" y="262"/>
                </a:lnTo>
                <a:lnTo>
                  <a:pt x="108" y="264"/>
                </a:lnTo>
                <a:lnTo>
                  <a:pt x="105" y="275"/>
                </a:lnTo>
                <a:lnTo>
                  <a:pt x="105" y="277"/>
                </a:lnTo>
                <a:lnTo>
                  <a:pt x="106" y="282"/>
                </a:lnTo>
                <a:lnTo>
                  <a:pt x="106" y="283"/>
                </a:lnTo>
                <a:lnTo>
                  <a:pt x="111" y="283"/>
                </a:lnTo>
                <a:lnTo>
                  <a:pt x="114" y="280"/>
                </a:lnTo>
                <a:lnTo>
                  <a:pt x="116" y="280"/>
                </a:lnTo>
                <a:lnTo>
                  <a:pt x="120" y="280"/>
                </a:lnTo>
                <a:lnTo>
                  <a:pt x="120" y="283"/>
                </a:lnTo>
                <a:lnTo>
                  <a:pt x="120" y="286"/>
                </a:lnTo>
                <a:lnTo>
                  <a:pt x="116" y="289"/>
                </a:lnTo>
                <a:lnTo>
                  <a:pt x="114" y="289"/>
                </a:lnTo>
                <a:lnTo>
                  <a:pt x="111" y="289"/>
                </a:lnTo>
                <a:lnTo>
                  <a:pt x="108" y="294"/>
                </a:lnTo>
                <a:lnTo>
                  <a:pt x="111" y="299"/>
                </a:lnTo>
                <a:lnTo>
                  <a:pt x="114" y="302"/>
                </a:lnTo>
                <a:lnTo>
                  <a:pt x="116" y="303"/>
                </a:lnTo>
                <a:lnTo>
                  <a:pt x="120" y="302"/>
                </a:lnTo>
                <a:lnTo>
                  <a:pt x="123" y="302"/>
                </a:lnTo>
                <a:lnTo>
                  <a:pt x="128" y="299"/>
                </a:lnTo>
                <a:lnTo>
                  <a:pt x="129" y="299"/>
                </a:lnTo>
                <a:lnTo>
                  <a:pt x="123" y="308"/>
                </a:lnTo>
                <a:lnTo>
                  <a:pt x="120" y="311"/>
                </a:lnTo>
                <a:lnTo>
                  <a:pt x="116" y="311"/>
                </a:lnTo>
                <a:lnTo>
                  <a:pt x="118" y="321"/>
                </a:lnTo>
                <a:lnTo>
                  <a:pt x="114" y="362"/>
                </a:lnTo>
                <a:lnTo>
                  <a:pt x="129" y="345"/>
                </a:lnTo>
                <a:lnTo>
                  <a:pt x="126" y="335"/>
                </a:lnTo>
                <a:lnTo>
                  <a:pt x="135" y="335"/>
                </a:lnTo>
                <a:lnTo>
                  <a:pt x="139" y="308"/>
                </a:lnTo>
                <a:moveTo>
                  <a:pt x="139" y="112"/>
                </a:moveTo>
                <a:lnTo>
                  <a:pt x="139" y="95"/>
                </a:lnTo>
                <a:lnTo>
                  <a:pt x="129" y="84"/>
                </a:lnTo>
                <a:lnTo>
                  <a:pt x="128" y="76"/>
                </a:lnTo>
                <a:lnTo>
                  <a:pt x="118" y="89"/>
                </a:lnTo>
                <a:lnTo>
                  <a:pt x="108" y="103"/>
                </a:lnTo>
                <a:lnTo>
                  <a:pt x="105" y="121"/>
                </a:lnTo>
                <a:lnTo>
                  <a:pt x="96" y="141"/>
                </a:lnTo>
                <a:lnTo>
                  <a:pt x="96" y="151"/>
                </a:lnTo>
                <a:lnTo>
                  <a:pt x="96" y="194"/>
                </a:lnTo>
                <a:lnTo>
                  <a:pt x="95" y="197"/>
                </a:lnTo>
                <a:lnTo>
                  <a:pt x="92" y="200"/>
                </a:lnTo>
                <a:lnTo>
                  <a:pt x="88" y="204"/>
                </a:lnTo>
                <a:lnTo>
                  <a:pt x="85" y="231"/>
                </a:lnTo>
                <a:lnTo>
                  <a:pt x="86" y="251"/>
                </a:lnTo>
                <a:lnTo>
                  <a:pt x="96" y="267"/>
                </a:lnTo>
                <a:lnTo>
                  <a:pt x="105" y="262"/>
                </a:lnTo>
                <a:lnTo>
                  <a:pt x="108" y="252"/>
                </a:lnTo>
                <a:lnTo>
                  <a:pt x="111" y="238"/>
                </a:lnTo>
                <a:lnTo>
                  <a:pt x="106" y="231"/>
                </a:lnTo>
                <a:lnTo>
                  <a:pt x="99" y="223"/>
                </a:lnTo>
                <a:lnTo>
                  <a:pt x="96" y="216"/>
                </a:lnTo>
                <a:lnTo>
                  <a:pt x="92" y="207"/>
                </a:lnTo>
                <a:lnTo>
                  <a:pt x="96" y="201"/>
                </a:lnTo>
                <a:lnTo>
                  <a:pt x="101" y="210"/>
                </a:lnTo>
                <a:lnTo>
                  <a:pt x="105" y="219"/>
                </a:lnTo>
                <a:lnTo>
                  <a:pt x="108" y="226"/>
                </a:lnTo>
                <a:lnTo>
                  <a:pt x="116" y="231"/>
                </a:lnTo>
                <a:lnTo>
                  <a:pt x="116" y="214"/>
                </a:lnTo>
                <a:lnTo>
                  <a:pt x="118" y="201"/>
                </a:lnTo>
                <a:lnTo>
                  <a:pt x="118" y="187"/>
                </a:lnTo>
                <a:lnTo>
                  <a:pt x="123" y="149"/>
                </a:lnTo>
                <a:lnTo>
                  <a:pt x="111" y="149"/>
                </a:lnTo>
                <a:lnTo>
                  <a:pt x="108" y="133"/>
                </a:lnTo>
                <a:lnTo>
                  <a:pt x="105" y="121"/>
                </a:lnTo>
                <a:lnTo>
                  <a:pt x="111" y="117"/>
                </a:lnTo>
                <a:lnTo>
                  <a:pt x="114" y="128"/>
                </a:lnTo>
                <a:lnTo>
                  <a:pt x="116" y="136"/>
                </a:lnTo>
                <a:lnTo>
                  <a:pt x="120" y="141"/>
                </a:lnTo>
                <a:lnTo>
                  <a:pt x="123" y="156"/>
                </a:lnTo>
                <a:lnTo>
                  <a:pt x="128" y="156"/>
                </a:lnTo>
                <a:lnTo>
                  <a:pt x="139" y="117"/>
                </a:lnTo>
                <a:lnTo>
                  <a:pt x="139" y="112"/>
                </a:lnTo>
                <a:moveTo>
                  <a:pt x="145" y="878"/>
                </a:moveTo>
                <a:lnTo>
                  <a:pt x="135" y="877"/>
                </a:lnTo>
                <a:lnTo>
                  <a:pt x="129" y="877"/>
                </a:lnTo>
                <a:lnTo>
                  <a:pt x="123" y="870"/>
                </a:lnTo>
                <a:lnTo>
                  <a:pt x="118" y="868"/>
                </a:lnTo>
                <a:lnTo>
                  <a:pt x="106" y="864"/>
                </a:lnTo>
                <a:lnTo>
                  <a:pt x="105" y="857"/>
                </a:lnTo>
                <a:lnTo>
                  <a:pt x="118" y="862"/>
                </a:lnTo>
                <a:lnTo>
                  <a:pt x="120" y="862"/>
                </a:lnTo>
                <a:lnTo>
                  <a:pt x="126" y="862"/>
                </a:lnTo>
                <a:lnTo>
                  <a:pt x="128" y="864"/>
                </a:lnTo>
                <a:lnTo>
                  <a:pt x="135" y="866"/>
                </a:lnTo>
                <a:lnTo>
                  <a:pt x="139" y="864"/>
                </a:lnTo>
                <a:lnTo>
                  <a:pt x="139" y="857"/>
                </a:lnTo>
                <a:lnTo>
                  <a:pt x="135" y="849"/>
                </a:lnTo>
                <a:lnTo>
                  <a:pt x="128" y="836"/>
                </a:lnTo>
                <a:lnTo>
                  <a:pt x="126" y="811"/>
                </a:lnTo>
                <a:lnTo>
                  <a:pt x="116" y="788"/>
                </a:lnTo>
                <a:lnTo>
                  <a:pt x="114" y="785"/>
                </a:lnTo>
                <a:lnTo>
                  <a:pt x="106" y="788"/>
                </a:lnTo>
                <a:lnTo>
                  <a:pt x="101" y="781"/>
                </a:lnTo>
                <a:lnTo>
                  <a:pt x="95" y="769"/>
                </a:lnTo>
                <a:lnTo>
                  <a:pt x="95" y="762"/>
                </a:lnTo>
                <a:lnTo>
                  <a:pt x="106" y="776"/>
                </a:lnTo>
                <a:lnTo>
                  <a:pt x="114" y="781"/>
                </a:lnTo>
                <a:lnTo>
                  <a:pt x="120" y="784"/>
                </a:lnTo>
                <a:lnTo>
                  <a:pt x="123" y="762"/>
                </a:lnTo>
                <a:lnTo>
                  <a:pt x="120" y="740"/>
                </a:lnTo>
                <a:lnTo>
                  <a:pt x="116" y="738"/>
                </a:lnTo>
                <a:lnTo>
                  <a:pt x="101" y="728"/>
                </a:lnTo>
                <a:lnTo>
                  <a:pt x="95" y="724"/>
                </a:lnTo>
                <a:lnTo>
                  <a:pt x="96" y="718"/>
                </a:lnTo>
                <a:lnTo>
                  <a:pt x="96" y="715"/>
                </a:lnTo>
                <a:lnTo>
                  <a:pt x="86" y="721"/>
                </a:lnTo>
                <a:lnTo>
                  <a:pt x="86" y="731"/>
                </a:lnTo>
                <a:lnTo>
                  <a:pt x="88" y="775"/>
                </a:lnTo>
                <a:lnTo>
                  <a:pt x="88" y="796"/>
                </a:lnTo>
                <a:lnTo>
                  <a:pt x="85" y="817"/>
                </a:lnTo>
                <a:lnTo>
                  <a:pt x="86" y="844"/>
                </a:lnTo>
                <a:lnTo>
                  <a:pt x="105" y="877"/>
                </a:lnTo>
                <a:lnTo>
                  <a:pt x="114" y="887"/>
                </a:lnTo>
                <a:lnTo>
                  <a:pt x="114" y="919"/>
                </a:lnTo>
                <a:lnTo>
                  <a:pt x="133" y="919"/>
                </a:lnTo>
                <a:lnTo>
                  <a:pt x="135" y="909"/>
                </a:lnTo>
                <a:lnTo>
                  <a:pt x="139" y="903"/>
                </a:lnTo>
                <a:lnTo>
                  <a:pt x="139" y="893"/>
                </a:lnTo>
                <a:lnTo>
                  <a:pt x="145" y="878"/>
                </a:lnTo>
                <a:moveTo>
                  <a:pt x="168" y="862"/>
                </a:moveTo>
                <a:lnTo>
                  <a:pt x="168" y="857"/>
                </a:lnTo>
                <a:lnTo>
                  <a:pt x="167" y="837"/>
                </a:lnTo>
                <a:lnTo>
                  <a:pt x="164" y="829"/>
                </a:lnTo>
                <a:lnTo>
                  <a:pt x="161" y="823"/>
                </a:lnTo>
                <a:lnTo>
                  <a:pt x="158" y="805"/>
                </a:lnTo>
                <a:lnTo>
                  <a:pt x="152" y="753"/>
                </a:lnTo>
                <a:lnTo>
                  <a:pt x="149" y="751"/>
                </a:lnTo>
                <a:lnTo>
                  <a:pt x="135" y="718"/>
                </a:lnTo>
                <a:lnTo>
                  <a:pt x="133" y="715"/>
                </a:lnTo>
                <a:lnTo>
                  <a:pt x="123" y="703"/>
                </a:lnTo>
                <a:lnTo>
                  <a:pt x="118" y="699"/>
                </a:lnTo>
                <a:lnTo>
                  <a:pt x="106" y="684"/>
                </a:lnTo>
                <a:lnTo>
                  <a:pt x="101" y="712"/>
                </a:lnTo>
                <a:lnTo>
                  <a:pt x="99" y="713"/>
                </a:lnTo>
                <a:lnTo>
                  <a:pt x="106" y="724"/>
                </a:lnTo>
                <a:lnTo>
                  <a:pt x="111" y="726"/>
                </a:lnTo>
                <a:lnTo>
                  <a:pt x="111" y="724"/>
                </a:lnTo>
                <a:lnTo>
                  <a:pt x="111" y="715"/>
                </a:lnTo>
                <a:lnTo>
                  <a:pt x="111" y="712"/>
                </a:lnTo>
                <a:lnTo>
                  <a:pt x="114" y="703"/>
                </a:lnTo>
                <a:lnTo>
                  <a:pt x="116" y="706"/>
                </a:lnTo>
                <a:lnTo>
                  <a:pt x="118" y="712"/>
                </a:lnTo>
                <a:lnTo>
                  <a:pt x="118" y="724"/>
                </a:lnTo>
                <a:lnTo>
                  <a:pt x="116" y="738"/>
                </a:lnTo>
                <a:lnTo>
                  <a:pt x="123" y="738"/>
                </a:lnTo>
                <a:lnTo>
                  <a:pt x="126" y="733"/>
                </a:lnTo>
                <a:lnTo>
                  <a:pt x="126" y="731"/>
                </a:lnTo>
                <a:lnTo>
                  <a:pt x="126" y="728"/>
                </a:lnTo>
                <a:lnTo>
                  <a:pt x="129" y="715"/>
                </a:lnTo>
                <a:lnTo>
                  <a:pt x="133" y="721"/>
                </a:lnTo>
                <a:lnTo>
                  <a:pt x="129" y="731"/>
                </a:lnTo>
                <a:lnTo>
                  <a:pt x="128" y="734"/>
                </a:lnTo>
                <a:lnTo>
                  <a:pt x="128" y="743"/>
                </a:lnTo>
                <a:lnTo>
                  <a:pt x="126" y="747"/>
                </a:lnTo>
                <a:lnTo>
                  <a:pt x="128" y="756"/>
                </a:lnTo>
                <a:lnTo>
                  <a:pt x="128" y="762"/>
                </a:lnTo>
                <a:lnTo>
                  <a:pt x="128" y="769"/>
                </a:lnTo>
                <a:lnTo>
                  <a:pt x="128" y="779"/>
                </a:lnTo>
                <a:lnTo>
                  <a:pt x="128" y="795"/>
                </a:lnTo>
                <a:lnTo>
                  <a:pt x="139" y="779"/>
                </a:lnTo>
                <a:lnTo>
                  <a:pt x="139" y="772"/>
                </a:lnTo>
                <a:lnTo>
                  <a:pt x="142" y="751"/>
                </a:lnTo>
                <a:lnTo>
                  <a:pt x="148" y="764"/>
                </a:lnTo>
                <a:lnTo>
                  <a:pt x="148" y="769"/>
                </a:lnTo>
                <a:lnTo>
                  <a:pt x="145" y="776"/>
                </a:lnTo>
                <a:lnTo>
                  <a:pt x="142" y="784"/>
                </a:lnTo>
                <a:lnTo>
                  <a:pt x="139" y="792"/>
                </a:lnTo>
                <a:lnTo>
                  <a:pt x="133" y="796"/>
                </a:lnTo>
                <a:lnTo>
                  <a:pt x="129" y="811"/>
                </a:lnTo>
                <a:lnTo>
                  <a:pt x="133" y="825"/>
                </a:lnTo>
                <a:lnTo>
                  <a:pt x="142" y="846"/>
                </a:lnTo>
                <a:lnTo>
                  <a:pt x="148" y="852"/>
                </a:lnTo>
                <a:lnTo>
                  <a:pt x="149" y="849"/>
                </a:lnTo>
                <a:lnTo>
                  <a:pt x="152" y="840"/>
                </a:lnTo>
                <a:lnTo>
                  <a:pt x="152" y="829"/>
                </a:lnTo>
                <a:lnTo>
                  <a:pt x="161" y="836"/>
                </a:lnTo>
                <a:lnTo>
                  <a:pt x="158" y="852"/>
                </a:lnTo>
                <a:lnTo>
                  <a:pt x="154" y="857"/>
                </a:lnTo>
                <a:lnTo>
                  <a:pt x="152" y="858"/>
                </a:lnTo>
                <a:lnTo>
                  <a:pt x="149" y="864"/>
                </a:lnTo>
                <a:lnTo>
                  <a:pt x="149" y="881"/>
                </a:lnTo>
                <a:lnTo>
                  <a:pt x="158" y="887"/>
                </a:lnTo>
                <a:lnTo>
                  <a:pt x="167" y="896"/>
                </a:lnTo>
                <a:lnTo>
                  <a:pt x="168" y="862"/>
                </a:lnTo>
                <a:moveTo>
                  <a:pt x="172" y="918"/>
                </a:moveTo>
                <a:lnTo>
                  <a:pt x="168" y="915"/>
                </a:lnTo>
                <a:lnTo>
                  <a:pt x="172" y="918"/>
                </a:lnTo>
                <a:moveTo>
                  <a:pt x="172" y="185"/>
                </a:moveTo>
                <a:lnTo>
                  <a:pt x="167" y="169"/>
                </a:lnTo>
                <a:lnTo>
                  <a:pt x="164" y="160"/>
                </a:lnTo>
                <a:lnTo>
                  <a:pt x="164" y="140"/>
                </a:lnTo>
                <a:lnTo>
                  <a:pt x="164" y="128"/>
                </a:lnTo>
                <a:lnTo>
                  <a:pt x="161" y="108"/>
                </a:lnTo>
                <a:lnTo>
                  <a:pt x="159" y="95"/>
                </a:lnTo>
                <a:lnTo>
                  <a:pt x="158" y="84"/>
                </a:lnTo>
                <a:lnTo>
                  <a:pt x="152" y="73"/>
                </a:lnTo>
                <a:lnTo>
                  <a:pt x="152" y="71"/>
                </a:lnTo>
                <a:lnTo>
                  <a:pt x="145" y="54"/>
                </a:lnTo>
                <a:lnTo>
                  <a:pt x="142" y="51"/>
                </a:lnTo>
                <a:lnTo>
                  <a:pt x="139" y="54"/>
                </a:lnTo>
                <a:lnTo>
                  <a:pt x="139" y="57"/>
                </a:lnTo>
                <a:lnTo>
                  <a:pt x="135" y="64"/>
                </a:lnTo>
                <a:lnTo>
                  <a:pt x="129" y="71"/>
                </a:lnTo>
                <a:lnTo>
                  <a:pt x="139" y="80"/>
                </a:lnTo>
                <a:lnTo>
                  <a:pt x="148" y="73"/>
                </a:lnTo>
                <a:lnTo>
                  <a:pt x="149" y="76"/>
                </a:lnTo>
                <a:lnTo>
                  <a:pt x="145" y="86"/>
                </a:lnTo>
                <a:lnTo>
                  <a:pt x="142" y="92"/>
                </a:lnTo>
                <a:lnTo>
                  <a:pt x="142" y="95"/>
                </a:lnTo>
                <a:lnTo>
                  <a:pt x="142" y="100"/>
                </a:lnTo>
                <a:lnTo>
                  <a:pt x="139" y="108"/>
                </a:lnTo>
                <a:lnTo>
                  <a:pt x="142" y="107"/>
                </a:lnTo>
                <a:lnTo>
                  <a:pt x="145" y="105"/>
                </a:lnTo>
                <a:lnTo>
                  <a:pt x="148" y="100"/>
                </a:lnTo>
                <a:lnTo>
                  <a:pt x="152" y="95"/>
                </a:lnTo>
                <a:lnTo>
                  <a:pt x="158" y="95"/>
                </a:lnTo>
                <a:lnTo>
                  <a:pt x="152" y="108"/>
                </a:lnTo>
                <a:lnTo>
                  <a:pt x="142" y="121"/>
                </a:lnTo>
                <a:lnTo>
                  <a:pt x="139" y="133"/>
                </a:lnTo>
                <a:lnTo>
                  <a:pt x="135" y="153"/>
                </a:lnTo>
                <a:lnTo>
                  <a:pt x="139" y="151"/>
                </a:lnTo>
                <a:lnTo>
                  <a:pt x="142" y="149"/>
                </a:lnTo>
                <a:lnTo>
                  <a:pt x="145" y="144"/>
                </a:lnTo>
                <a:lnTo>
                  <a:pt x="149" y="140"/>
                </a:lnTo>
                <a:lnTo>
                  <a:pt x="158" y="140"/>
                </a:lnTo>
                <a:lnTo>
                  <a:pt x="148" y="151"/>
                </a:lnTo>
                <a:lnTo>
                  <a:pt x="133" y="169"/>
                </a:lnTo>
                <a:lnTo>
                  <a:pt x="126" y="160"/>
                </a:lnTo>
                <a:lnTo>
                  <a:pt x="123" y="221"/>
                </a:lnTo>
                <a:lnTo>
                  <a:pt x="128" y="219"/>
                </a:lnTo>
                <a:lnTo>
                  <a:pt x="129" y="219"/>
                </a:lnTo>
                <a:lnTo>
                  <a:pt x="133" y="211"/>
                </a:lnTo>
                <a:lnTo>
                  <a:pt x="139" y="200"/>
                </a:lnTo>
                <a:lnTo>
                  <a:pt x="139" y="207"/>
                </a:lnTo>
                <a:lnTo>
                  <a:pt x="139" y="216"/>
                </a:lnTo>
                <a:lnTo>
                  <a:pt x="139" y="221"/>
                </a:lnTo>
                <a:lnTo>
                  <a:pt x="129" y="229"/>
                </a:lnTo>
                <a:lnTo>
                  <a:pt x="120" y="231"/>
                </a:lnTo>
                <a:lnTo>
                  <a:pt x="118" y="241"/>
                </a:lnTo>
                <a:lnTo>
                  <a:pt x="116" y="245"/>
                </a:lnTo>
                <a:lnTo>
                  <a:pt x="116" y="251"/>
                </a:lnTo>
                <a:lnTo>
                  <a:pt x="116" y="252"/>
                </a:lnTo>
                <a:lnTo>
                  <a:pt x="123" y="264"/>
                </a:lnTo>
                <a:lnTo>
                  <a:pt x="129" y="272"/>
                </a:lnTo>
                <a:lnTo>
                  <a:pt x="135" y="283"/>
                </a:lnTo>
                <a:lnTo>
                  <a:pt x="154" y="267"/>
                </a:lnTo>
                <a:lnTo>
                  <a:pt x="159" y="245"/>
                </a:lnTo>
                <a:lnTo>
                  <a:pt x="158" y="229"/>
                </a:lnTo>
                <a:lnTo>
                  <a:pt x="158" y="223"/>
                </a:lnTo>
                <a:lnTo>
                  <a:pt x="168" y="207"/>
                </a:lnTo>
                <a:lnTo>
                  <a:pt x="168" y="200"/>
                </a:lnTo>
                <a:lnTo>
                  <a:pt x="172" y="185"/>
                </a:lnTo>
                <a:moveTo>
                  <a:pt x="180" y="989"/>
                </a:moveTo>
                <a:lnTo>
                  <a:pt x="168" y="985"/>
                </a:lnTo>
                <a:lnTo>
                  <a:pt x="164" y="953"/>
                </a:lnTo>
                <a:lnTo>
                  <a:pt x="152" y="947"/>
                </a:lnTo>
                <a:lnTo>
                  <a:pt x="145" y="934"/>
                </a:lnTo>
                <a:lnTo>
                  <a:pt x="139" y="931"/>
                </a:lnTo>
                <a:lnTo>
                  <a:pt x="139" y="929"/>
                </a:lnTo>
                <a:lnTo>
                  <a:pt x="142" y="925"/>
                </a:lnTo>
                <a:lnTo>
                  <a:pt x="145" y="928"/>
                </a:lnTo>
                <a:lnTo>
                  <a:pt x="149" y="929"/>
                </a:lnTo>
                <a:lnTo>
                  <a:pt x="149" y="928"/>
                </a:lnTo>
                <a:lnTo>
                  <a:pt x="152" y="925"/>
                </a:lnTo>
                <a:lnTo>
                  <a:pt x="152" y="922"/>
                </a:lnTo>
                <a:lnTo>
                  <a:pt x="158" y="908"/>
                </a:lnTo>
                <a:lnTo>
                  <a:pt x="159" y="909"/>
                </a:lnTo>
                <a:lnTo>
                  <a:pt x="158" y="925"/>
                </a:lnTo>
                <a:lnTo>
                  <a:pt x="158" y="931"/>
                </a:lnTo>
                <a:lnTo>
                  <a:pt x="159" y="934"/>
                </a:lnTo>
                <a:lnTo>
                  <a:pt x="159" y="938"/>
                </a:lnTo>
                <a:lnTo>
                  <a:pt x="161" y="942"/>
                </a:lnTo>
                <a:lnTo>
                  <a:pt x="167" y="947"/>
                </a:lnTo>
                <a:lnTo>
                  <a:pt x="167" y="938"/>
                </a:lnTo>
                <a:lnTo>
                  <a:pt x="168" y="925"/>
                </a:lnTo>
                <a:lnTo>
                  <a:pt x="168" y="915"/>
                </a:lnTo>
                <a:lnTo>
                  <a:pt x="161" y="909"/>
                </a:lnTo>
                <a:lnTo>
                  <a:pt x="161" y="908"/>
                </a:lnTo>
                <a:lnTo>
                  <a:pt x="158" y="893"/>
                </a:lnTo>
                <a:lnTo>
                  <a:pt x="148" y="885"/>
                </a:lnTo>
                <a:lnTo>
                  <a:pt x="148" y="901"/>
                </a:lnTo>
                <a:lnTo>
                  <a:pt x="139" y="912"/>
                </a:lnTo>
                <a:lnTo>
                  <a:pt x="139" y="925"/>
                </a:lnTo>
                <a:lnTo>
                  <a:pt x="139" y="929"/>
                </a:lnTo>
                <a:lnTo>
                  <a:pt x="139" y="942"/>
                </a:lnTo>
                <a:lnTo>
                  <a:pt x="139" y="971"/>
                </a:lnTo>
                <a:lnTo>
                  <a:pt x="149" y="978"/>
                </a:lnTo>
                <a:lnTo>
                  <a:pt x="152" y="983"/>
                </a:lnTo>
                <a:lnTo>
                  <a:pt x="158" y="985"/>
                </a:lnTo>
                <a:lnTo>
                  <a:pt x="167" y="989"/>
                </a:lnTo>
                <a:lnTo>
                  <a:pt x="180" y="989"/>
                </a:lnTo>
                <a:moveTo>
                  <a:pt x="195" y="522"/>
                </a:moveTo>
                <a:lnTo>
                  <a:pt x="194" y="498"/>
                </a:lnTo>
                <a:lnTo>
                  <a:pt x="190" y="468"/>
                </a:lnTo>
                <a:lnTo>
                  <a:pt x="181" y="478"/>
                </a:lnTo>
                <a:lnTo>
                  <a:pt x="168" y="483"/>
                </a:lnTo>
                <a:lnTo>
                  <a:pt x="152" y="498"/>
                </a:lnTo>
                <a:lnTo>
                  <a:pt x="133" y="524"/>
                </a:lnTo>
                <a:lnTo>
                  <a:pt x="135" y="547"/>
                </a:lnTo>
                <a:lnTo>
                  <a:pt x="128" y="572"/>
                </a:lnTo>
                <a:lnTo>
                  <a:pt x="133" y="588"/>
                </a:lnTo>
                <a:lnTo>
                  <a:pt x="139" y="584"/>
                </a:lnTo>
                <a:lnTo>
                  <a:pt x="133" y="561"/>
                </a:lnTo>
                <a:lnTo>
                  <a:pt x="139" y="556"/>
                </a:lnTo>
                <a:lnTo>
                  <a:pt x="139" y="561"/>
                </a:lnTo>
                <a:lnTo>
                  <a:pt x="142" y="565"/>
                </a:lnTo>
                <a:lnTo>
                  <a:pt x="142" y="572"/>
                </a:lnTo>
                <a:lnTo>
                  <a:pt x="142" y="576"/>
                </a:lnTo>
                <a:lnTo>
                  <a:pt x="148" y="576"/>
                </a:lnTo>
                <a:lnTo>
                  <a:pt x="149" y="569"/>
                </a:lnTo>
                <a:lnTo>
                  <a:pt x="149" y="565"/>
                </a:lnTo>
                <a:lnTo>
                  <a:pt x="142" y="549"/>
                </a:lnTo>
                <a:lnTo>
                  <a:pt x="142" y="540"/>
                </a:lnTo>
                <a:lnTo>
                  <a:pt x="142" y="527"/>
                </a:lnTo>
                <a:lnTo>
                  <a:pt x="148" y="527"/>
                </a:lnTo>
                <a:lnTo>
                  <a:pt x="149" y="547"/>
                </a:lnTo>
                <a:lnTo>
                  <a:pt x="152" y="551"/>
                </a:lnTo>
                <a:lnTo>
                  <a:pt x="154" y="551"/>
                </a:lnTo>
                <a:lnTo>
                  <a:pt x="158" y="539"/>
                </a:lnTo>
                <a:lnTo>
                  <a:pt x="161" y="535"/>
                </a:lnTo>
                <a:lnTo>
                  <a:pt x="159" y="527"/>
                </a:lnTo>
                <a:lnTo>
                  <a:pt x="158" y="522"/>
                </a:lnTo>
                <a:lnTo>
                  <a:pt x="158" y="515"/>
                </a:lnTo>
                <a:lnTo>
                  <a:pt x="154" y="496"/>
                </a:lnTo>
                <a:lnTo>
                  <a:pt x="161" y="498"/>
                </a:lnTo>
                <a:lnTo>
                  <a:pt x="161" y="512"/>
                </a:lnTo>
                <a:lnTo>
                  <a:pt x="164" y="524"/>
                </a:lnTo>
                <a:lnTo>
                  <a:pt x="174" y="506"/>
                </a:lnTo>
                <a:lnTo>
                  <a:pt x="180" y="494"/>
                </a:lnTo>
                <a:lnTo>
                  <a:pt x="184" y="478"/>
                </a:lnTo>
                <a:lnTo>
                  <a:pt x="186" y="480"/>
                </a:lnTo>
                <a:lnTo>
                  <a:pt x="184" y="498"/>
                </a:lnTo>
                <a:lnTo>
                  <a:pt x="180" y="515"/>
                </a:lnTo>
                <a:lnTo>
                  <a:pt x="167" y="527"/>
                </a:lnTo>
                <a:lnTo>
                  <a:pt x="159" y="549"/>
                </a:lnTo>
                <a:lnTo>
                  <a:pt x="164" y="547"/>
                </a:lnTo>
                <a:lnTo>
                  <a:pt x="167" y="547"/>
                </a:lnTo>
                <a:lnTo>
                  <a:pt x="168" y="539"/>
                </a:lnTo>
                <a:lnTo>
                  <a:pt x="174" y="535"/>
                </a:lnTo>
                <a:lnTo>
                  <a:pt x="180" y="537"/>
                </a:lnTo>
                <a:lnTo>
                  <a:pt x="172" y="551"/>
                </a:lnTo>
                <a:lnTo>
                  <a:pt x="167" y="560"/>
                </a:lnTo>
                <a:lnTo>
                  <a:pt x="159" y="560"/>
                </a:lnTo>
                <a:lnTo>
                  <a:pt x="158" y="569"/>
                </a:lnTo>
                <a:lnTo>
                  <a:pt x="148" y="584"/>
                </a:lnTo>
                <a:lnTo>
                  <a:pt x="149" y="588"/>
                </a:lnTo>
                <a:lnTo>
                  <a:pt x="158" y="584"/>
                </a:lnTo>
                <a:lnTo>
                  <a:pt x="164" y="576"/>
                </a:lnTo>
                <a:lnTo>
                  <a:pt x="168" y="569"/>
                </a:lnTo>
                <a:lnTo>
                  <a:pt x="174" y="572"/>
                </a:lnTo>
                <a:lnTo>
                  <a:pt x="168" y="580"/>
                </a:lnTo>
                <a:lnTo>
                  <a:pt x="161" y="588"/>
                </a:lnTo>
                <a:lnTo>
                  <a:pt x="159" y="595"/>
                </a:lnTo>
                <a:lnTo>
                  <a:pt x="145" y="595"/>
                </a:lnTo>
                <a:lnTo>
                  <a:pt x="142" y="597"/>
                </a:lnTo>
                <a:lnTo>
                  <a:pt x="139" y="595"/>
                </a:lnTo>
                <a:lnTo>
                  <a:pt x="148" y="624"/>
                </a:lnTo>
                <a:lnTo>
                  <a:pt x="139" y="652"/>
                </a:lnTo>
                <a:lnTo>
                  <a:pt x="139" y="677"/>
                </a:lnTo>
                <a:lnTo>
                  <a:pt x="174" y="638"/>
                </a:lnTo>
                <a:lnTo>
                  <a:pt x="186" y="607"/>
                </a:lnTo>
                <a:lnTo>
                  <a:pt x="186" y="569"/>
                </a:lnTo>
                <a:lnTo>
                  <a:pt x="194" y="549"/>
                </a:lnTo>
                <a:lnTo>
                  <a:pt x="195" y="522"/>
                </a:lnTo>
                <a:moveTo>
                  <a:pt x="200" y="18"/>
                </a:moveTo>
                <a:lnTo>
                  <a:pt x="194" y="10"/>
                </a:lnTo>
                <a:lnTo>
                  <a:pt x="181" y="16"/>
                </a:lnTo>
                <a:lnTo>
                  <a:pt x="161" y="25"/>
                </a:lnTo>
                <a:lnTo>
                  <a:pt x="164" y="18"/>
                </a:lnTo>
                <a:lnTo>
                  <a:pt x="159" y="10"/>
                </a:lnTo>
                <a:lnTo>
                  <a:pt x="154" y="0"/>
                </a:lnTo>
                <a:lnTo>
                  <a:pt x="148" y="6"/>
                </a:lnTo>
                <a:lnTo>
                  <a:pt x="149" y="18"/>
                </a:lnTo>
                <a:lnTo>
                  <a:pt x="149" y="26"/>
                </a:lnTo>
                <a:lnTo>
                  <a:pt x="149" y="36"/>
                </a:lnTo>
                <a:lnTo>
                  <a:pt x="152" y="47"/>
                </a:lnTo>
                <a:lnTo>
                  <a:pt x="152" y="54"/>
                </a:lnTo>
                <a:lnTo>
                  <a:pt x="158" y="57"/>
                </a:lnTo>
                <a:lnTo>
                  <a:pt x="164" y="51"/>
                </a:lnTo>
                <a:lnTo>
                  <a:pt x="174" y="43"/>
                </a:lnTo>
                <a:lnTo>
                  <a:pt x="184" y="36"/>
                </a:lnTo>
                <a:lnTo>
                  <a:pt x="194" y="25"/>
                </a:lnTo>
                <a:lnTo>
                  <a:pt x="200" y="18"/>
                </a:lnTo>
                <a:moveTo>
                  <a:pt x="204" y="272"/>
                </a:moveTo>
                <a:lnTo>
                  <a:pt x="158" y="283"/>
                </a:lnTo>
                <a:lnTo>
                  <a:pt x="168" y="296"/>
                </a:lnTo>
                <a:lnTo>
                  <a:pt x="161" y="299"/>
                </a:lnTo>
                <a:lnTo>
                  <a:pt x="154" y="306"/>
                </a:lnTo>
                <a:lnTo>
                  <a:pt x="139" y="312"/>
                </a:lnTo>
                <a:lnTo>
                  <a:pt x="139" y="321"/>
                </a:lnTo>
                <a:lnTo>
                  <a:pt x="139" y="324"/>
                </a:lnTo>
                <a:lnTo>
                  <a:pt x="139" y="333"/>
                </a:lnTo>
                <a:lnTo>
                  <a:pt x="139" y="344"/>
                </a:lnTo>
                <a:lnTo>
                  <a:pt x="145" y="347"/>
                </a:lnTo>
                <a:lnTo>
                  <a:pt x="152" y="366"/>
                </a:lnTo>
                <a:lnTo>
                  <a:pt x="154" y="365"/>
                </a:lnTo>
                <a:lnTo>
                  <a:pt x="158" y="362"/>
                </a:lnTo>
                <a:lnTo>
                  <a:pt x="149" y="345"/>
                </a:lnTo>
                <a:lnTo>
                  <a:pt x="152" y="337"/>
                </a:lnTo>
                <a:lnTo>
                  <a:pt x="154" y="328"/>
                </a:lnTo>
                <a:lnTo>
                  <a:pt x="159" y="324"/>
                </a:lnTo>
                <a:lnTo>
                  <a:pt x="159" y="340"/>
                </a:lnTo>
                <a:lnTo>
                  <a:pt x="158" y="347"/>
                </a:lnTo>
                <a:lnTo>
                  <a:pt x="159" y="352"/>
                </a:lnTo>
                <a:lnTo>
                  <a:pt x="161" y="352"/>
                </a:lnTo>
                <a:lnTo>
                  <a:pt x="164" y="349"/>
                </a:lnTo>
                <a:lnTo>
                  <a:pt x="168" y="337"/>
                </a:lnTo>
                <a:lnTo>
                  <a:pt x="167" y="303"/>
                </a:lnTo>
                <a:lnTo>
                  <a:pt x="168" y="302"/>
                </a:lnTo>
                <a:lnTo>
                  <a:pt x="172" y="308"/>
                </a:lnTo>
                <a:lnTo>
                  <a:pt x="174" y="319"/>
                </a:lnTo>
                <a:lnTo>
                  <a:pt x="180" y="316"/>
                </a:lnTo>
                <a:lnTo>
                  <a:pt x="184" y="311"/>
                </a:lnTo>
                <a:lnTo>
                  <a:pt x="186" y="306"/>
                </a:lnTo>
                <a:lnTo>
                  <a:pt x="191" y="303"/>
                </a:lnTo>
                <a:lnTo>
                  <a:pt x="194" y="282"/>
                </a:lnTo>
                <a:lnTo>
                  <a:pt x="199" y="283"/>
                </a:lnTo>
                <a:lnTo>
                  <a:pt x="195" y="299"/>
                </a:lnTo>
                <a:lnTo>
                  <a:pt x="195" y="306"/>
                </a:lnTo>
                <a:lnTo>
                  <a:pt x="181" y="319"/>
                </a:lnTo>
                <a:lnTo>
                  <a:pt x="177" y="328"/>
                </a:lnTo>
                <a:lnTo>
                  <a:pt x="168" y="335"/>
                </a:lnTo>
                <a:lnTo>
                  <a:pt x="167" y="362"/>
                </a:lnTo>
                <a:lnTo>
                  <a:pt x="180" y="347"/>
                </a:lnTo>
                <a:lnTo>
                  <a:pt x="190" y="335"/>
                </a:lnTo>
                <a:lnTo>
                  <a:pt x="191" y="344"/>
                </a:lnTo>
                <a:lnTo>
                  <a:pt x="180" y="357"/>
                </a:lnTo>
                <a:lnTo>
                  <a:pt x="177" y="360"/>
                </a:lnTo>
                <a:lnTo>
                  <a:pt x="177" y="385"/>
                </a:lnTo>
                <a:lnTo>
                  <a:pt x="168" y="393"/>
                </a:lnTo>
                <a:lnTo>
                  <a:pt x="159" y="401"/>
                </a:lnTo>
                <a:lnTo>
                  <a:pt x="149" y="398"/>
                </a:lnTo>
                <a:lnTo>
                  <a:pt x="145" y="416"/>
                </a:lnTo>
                <a:lnTo>
                  <a:pt x="142" y="434"/>
                </a:lnTo>
                <a:lnTo>
                  <a:pt x="148" y="439"/>
                </a:lnTo>
                <a:lnTo>
                  <a:pt x="145" y="442"/>
                </a:lnTo>
                <a:lnTo>
                  <a:pt x="133" y="434"/>
                </a:lnTo>
                <a:lnTo>
                  <a:pt x="139" y="410"/>
                </a:lnTo>
                <a:lnTo>
                  <a:pt x="142" y="398"/>
                </a:lnTo>
                <a:lnTo>
                  <a:pt x="158" y="393"/>
                </a:lnTo>
                <a:lnTo>
                  <a:pt x="161" y="390"/>
                </a:lnTo>
                <a:lnTo>
                  <a:pt x="164" y="388"/>
                </a:lnTo>
                <a:lnTo>
                  <a:pt x="172" y="381"/>
                </a:lnTo>
                <a:lnTo>
                  <a:pt x="177" y="385"/>
                </a:lnTo>
                <a:lnTo>
                  <a:pt x="177" y="360"/>
                </a:lnTo>
                <a:lnTo>
                  <a:pt x="168" y="365"/>
                </a:lnTo>
                <a:lnTo>
                  <a:pt x="161" y="362"/>
                </a:lnTo>
                <a:lnTo>
                  <a:pt x="158" y="378"/>
                </a:lnTo>
                <a:lnTo>
                  <a:pt x="154" y="385"/>
                </a:lnTo>
                <a:lnTo>
                  <a:pt x="142" y="395"/>
                </a:lnTo>
                <a:lnTo>
                  <a:pt x="148" y="385"/>
                </a:lnTo>
                <a:lnTo>
                  <a:pt x="148" y="362"/>
                </a:lnTo>
                <a:lnTo>
                  <a:pt x="135" y="344"/>
                </a:lnTo>
                <a:lnTo>
                  <a:pt x="129" y="353"/>
                </a:lnTo>
                <a:lnTo>
                  <a:pt x="120" y="365"/>
                </a:lnTo>
                <a:lnTo>
                  <a:pt x="108" y="374"/>
                </a:lnTo>
                <a:lnTo>
                  <a:pt x="111" y="385"/>
                </a:lnTo>
                <a:lnTo>
                  <a:pt x="111" y="398"/>
                </a:lnTo>
                <a:lnTo>
                  <a:pt x="111" y="408"/>
                </a:lnTo>
                <a:lnTo>
                  <a:pt x="111" y="430"/>
                </a:lnTo>
                <a:lnTo>
                  <a:pt x="120" y="410"/>
                </a:lnTo>
                <a:lnTo>
                  <a:pt x="123" y="395"/>
                </a:lnTo>
                <a:lnTo>
                  <a:pt x="128" y="393"/>
                </a:lnTo>
                <a:lnTo>
                  <a:pt x="129" y="404"/>
                </a:lnTo>
                <a:lnTo>
                  <a:pt x="133" y="413"/>
                </a:lnTo>
                <a:lnTo>
                  <a:pt x="120" y="422"/>
                </a:lnTo>
                <a:lnTo>
                  <a:pt x="106" y="442"/>
                </a:lnTo>
                <a:lnTo>
                  <a:pt x="111" y="454"/>
                </a:lnTo>
                <a:lnTo>
                  <a:pt x="116" y="471"/>
                </a:lnTo>
                <a:lnTo>
                  <a:pt x="118" y="483"/>
                </a:lnTo>
                <a:lnTo>
                  <a:pt x="142" y="449"/>
                </a:lnTo>
                <a:lnTo>
                  <a:pt x="139" y="475"/>
                </a:lnTo>
                <a:lnTo>
                  <a:pt x="168" y="457"/>
                </a:lnTo>
                <a:lnTo>
                  <a:pt x="167" y="430"/>
                </a:lnTo>
                <a:lnTo>
                  <a:pt x="172" y="420"/>
                </a:lnTo>
                <a:lnTo>
                  <a:pt x="181" y="404"/>
                </a:lnTo>
                <a:lnTo>
                  <a:pt x="191" y="381"/>
                </a:lnTo>
                <a:lnTo>
                  <a:pt x="200" y="344"/>
                </a:lnTo>
                <a:lnTo>
                  <a:pt x="204" y="272"/>
                </a:lnTo>
                <a:moveTo>
                  <a:pt x="208" y="1094"/>
                </a:moveTo>
                <a:lnTo>
                  <a:pt x="206" y="1086"/>
                </a:lnTo>
                <a:lnTo>
                  <a:pt x="199" y="1084"/>
                </a:lnTo>
                <a:lnTo>
                  <a:pt x="190" y="1082"/>
                </a:lnTo>
                <a:lnTo>
                  <a:pt x="181" y="1078"/>
                </a:lnTo>
                <a:lnTo>
                  <a:pt x="172" y="1065"/>
                </a:lnTo>
                <a:lnTo>
                  <a:pt x="180" y="1061"/>
                </a:lnTo>
                <a:lnTo>
                  <a:pt x="184" y="1068"/>
                </a:lnTo>
                <a:lnTo>
                  <a:pt x="186" y="1070"/>
                </a:lnTo>
                <a:lnTo>
                  <a:pt x="190" y="1070"/>
                </a:lnTo>
                <a:lnTo>
                  <a:pt x="194" y="1072"/>
                </a:lnTo>
                <a:lnTo>
                  <a:pt x="200" y="1078"/>
                </a:lnTo>
                <a:lnTo>
                  <a:pt x="206" y="1074"/>
                </a:lnTo>
                <a:lnTo>
                  <a:pt x="200" y="1065"/>
                </a:lnTo>
                <a:lnTo>
                  <a:pt x="200" y="1061"/>
                </a:lnTo>
                <a:lnTo>
                  <a:pt x="195" y="1052"/>
                </a:lnTo>
                <a:lnTo>
                  <a:pt x="190" y="1035"/>
                </a:lnTo>
                <a:lnTo>
                  <a:pt x="184" y="1024"/>
                </a:lnTo>
                <a:lnTo>
                  <a:pt x="177" y="1000"/>
                </a:lnTo>
                <a:lnTo>
                  <a:pt x="174" y="989"/>
                </a:lnTo>
                <a:lnTo>
                  <a:pt x="159" y="1000"/>
                </a:lnTo>
                <a:lnTo>
                  <a:pt x="148" y="988"/>
                </a:lnTo>
                <a:lnTo>
                  <a:pt x="139" y="972"/>
                </a:lnTo>
                <a:lnTo>
                  <a:pt x="139" y="998"/>
                </a:lnTo>
                <a:lnTo>
                  <a:pt x="148" y="1039"/>
                </a:lnTo>
                <a:lnTo>
                  <a:pt x="139" y="1056"/>
                </a:lnTo>
                <a:lnTo>
                  <a:pt x="154" y="1061"/>
                </a:lnTo>
                <a:lnTo>
                  <a:pt x="129" y="1065"/>
                </a:lnTo>
                <a:lnTo>
                  <a:pt x="126" y="1065"/>
                </a:lnTo>
                <a:lnTo>
                  <a:pt x="126" y="1057"/>
                </a:lnTo>
                <a:lnTo>
                  <a:pt x="128" y="1057"/>
                </a:lnTo>
                <a:lnTo>
                  <a:pt x="133" y="1056"/>
                </a:lnTo>
                <a:lnTo>
                  <a:pt x="139" y="1056"/>
                </a:lnTo>
                <a:lnTo>
                  <a:pt x="129" y="1045"/>
                </a:lnTo>
                <a:lnTo>
                  <a:pt x="120" y="1033"/>
                </a:lnTo>
                <a:lnTo>
                  <a:pt x="116" y="1024"/>
                </a:lnTo>
                <a:lnTo>
                  <a:pt x="111" y="1016"/>
                </a:lnTo>
                <a:lnTo>
                  <a:pt x="111" y="1024"/>
                </a:lnTo>
                <a:lnTo>
                  <a:pt x="108" y="1033"/>
                </a:lnTo>
                <a:lnTo>
                  <a:pt x="99" y="1024"/>
                </a:lnTo>
                <a:lnTo>
                  <a:pt x="92" y="1019"/>
                </a:lnTo>
                <a:lnTo>
                  <a:pt x="95" y="1014"/>
                </a:lnTo>
                <a:lnTo>
                  <a:pt x="99" y="1016"/>
                </a:lnTo>
                <a:lnTo>
                  <a:pt x="105" y="1019"/>
                </a:lnTo>
                <a:lnTo>
                  <a:pt x="111" y="1024"/>
                </a:lnTo>
                <a:lnTo>
                  <a:pt x="111" y="1019"/>
                </a:lnTo>
                <a:lnTo>
                  <a:pt x="108" y="1014"/>
                </a:lnTo>
                <a:lnTo>
                  <a:pt x="108" y="1012"/>
                </a:lnTo>
                <a:lnTo>
                  <a:pt x="105" y="998"/>
                </a:lnTo>
                <a:lnTo>
                  <a:pt x="101" y="994"/>
                </a:lnTo>
                <a:lnTo>
                  <a:pt x="95" y="989"/>
                </a:lnTo>
                <a:lnTo>
                  <a:pt x="75" y="994"/>
                </a:lnTo>
                <a:lnTo>
                  <a:pt x="75" y="992"/>
                </a:lnTo>
                <a:lnTo>
                  <a:pt x="76" y="988"/>
                </a:lnTo>
                <a:lnTo>
                  <a:pt x="79" y="985"/>
                </a:lnTo>
                <a:lnTo>
                  <a:pt x="88" y="988"/>
                </a:lnTo>
                <a:lnTo>
                  <a:pt x="86" y="985"/>
                </a:lnTo>
                <a:lnTo>
                  <a:pt x="82" y="972"/>
                </a:lnTo>
                <a:lnTo>
                  <a:pt x="73" y="953"/>
                </a:lnTo>
                <a:lnTo>
                  <a:pt x="79" y="950"/>
                </a:lnTo>
                <a:lnTo>
                  <a:pt x="82" y="960"/>
                </a:lnTo>
                <a:lnTo>
                  <a:pt x="86" y="971"/>
                </a:lnTo>
                <a:lnTo>
                  <a:pt x="92" y="978"/>
                </a:lnTo>
                <a:lnTo>
                  <a:pt x="92" y="960"/>
                </a:lnTo>
                <a:lnTo>
                  <a:pt x="88" y="950"/>
                </a:lnTo>
                <a:lnTo>
                  <a:pt x="88" y="949"/>
                </a:lnTo>
                <a:lnTo>
                  <a:pt x="99" y="953"/>
                </a:lnTo>
                <a:lnTo>
                  <a:pt x="101" y="971"/>
                </a:lnTo>
                <a:lnTo>
                  <a:pt x="96" y="983"/>
                </a:lnTo>
                <a:lnTo>
                  <a:pt x="108" y="998"/>
                </a:lnTo>
                <a:lnTo>
                  <a:pt x="116" y="1007"/>
                </a:lnTo>
                <a:lnTo>
                  <a:pt x="116" y="1002"/>
                </a:lnTo>
                <a:lnTo>
                  <a:pt x="118" y="994"/>
                </a:lnTo>
                <a:lnTo>
                  <a:pt x="120" y="989"/>
                </a:lnTo>
                <a:lnTo>
                  <a:pt x="126" y="989"/>
                </a:lnTo>
                <a:lnTo>
                  <a:pt x="126" y="1000"/>
                </a:lnTo>
                <a:lnTo>
                  <a:pt x="123" y="1020"/>
                </a:lnTo>
                <a:lnTo>
                  <a:pt x="120" y="1027"/>
                </a:lnTo>
                <a:lnTo>
                  <a:pt x="139" y="1039"/>
                </a:lnTo>
                <a:lnTo>
                  <a:pt x="135" y="1014"/>
                </a:lnTo>
                <a:lnTo>
                  <a:pt x="129" y="989"/>
                </a:lnTo>
                <a:lnTo>
                  <a:pt x="129" y="979"/>
                </a:lnTo>
                <a:lnTo>
                  <a:pt x="129" y="971"/>
                </a:lnTo>
                <a:lnTo>
                  <a:pt x="129" y="960"/>
                </a:lnTo>
                <a:lnTo>
                  <a:pt x="118" y="949"/>
                </a:lnTo>
                <a:lnTo>
                  <a:pt x="111" y="944"/>
                </a:lnTo>
                <a:lnTo>
                  <a:pt x="101" y="937"/>
                </a:lnTo>
                <a:lnTo>
                  <a:pt x="82" y="944"/>
                </a:lnTo>
                <a:lnTo>
                  <a:pt x="57" y="937"/>
                </a:lnTo>
                <a:lnTo>
                  <a:pt x="62" y="956"/>
                </a:lnTo>
                <a:lnTo>
                  <a:pt x="62" y="979"/>
                </a:lnTo>
                <a:lnTo>
                  <a:pt x="69" y="1004"/>
                </a:lnTo>
                <a:lnTo>
                  <a:pt x="105" y="1048"/>
                </a:lnTo>
                <a:lnTo>
                  <a:pt x="88" y="1072"/>
                </a:lnTo>
                <a:lnTo>
                  <a:pt x="128" y="1086"/>
                </a:lnTo>
                <a:lnTo>
                  <a:pt x="148" y="1097"/>
                </a:lnTo>
                <a:lnTo>
                  <a:pt x="142" y="1128"/>
                </a:lnTo>
                <a:lnTo>
                  <a:pt x="186" y="1122"/>
                </a:lnTo>
                <a:lnTo>
                  <a:pt x="167" y="1103"/>
                </a:lnTo>
                <a:lnTo>
                  <a:pt x="161" y="1072"/>
                </a:lnTo>
                <a:lnTo>
                  <a:pt x="181" y="1103"/>
                </a:lnTo>
                <a:lnTo>
                  <a:pt x="191" y="1125"/>
                </a:lnTo>
                <a:lnTo>
                  <a:pt x="208" y="1125"/>
                </a:lnTo>
                <a:lnTo>
                  <a:pt x="208" y="1094"/>
                </a:lnTo>
                <a:moveTo>
                  <a:pt x="213" y="724"/>
                </a:moveTo>
                <a:lnTo>
                  <a:pt x="210" y="697"/>
                </a:lnTo>
                <a:lnTo>
                  <a:pt x="208" y="670"/>
                </a:lnTo>
                <a:lnTo>
                  <a:pt x="186" y="674"/>
                </a:lnTo>
                <a:lnTo>
                  <a:pt x="168" y="712"/>
                </a:lnTo>
                <a:lnTo>
                  <a:pt x="149" y="731"/>
                </a:lnTo>
                <a:lnTo>
                  <a:pt x="158" y="743"/>
                </a:lnTo>
                <a:lnTo>
                  <a:pt x="161" y="759"/>
                </a:lnTo>
                <a:lnTo>
                  <a:pt x="164" y="776"/>
                </a:lnTo>
                <a:lnTo>
                  <a:pt x="167" y="792"/>
                </a:lnTo>
                <a:lnTo>
                  <a:pt x="168" y="792"/>
                </a:lnTo>
                <a:lnTo>
                  <a:pt x="172" y="772"/>
                </a:lnTo>
                <a:lnTo>
                  <a:pt x="167" y="769"/>
                </a:lnTo>
                <a:lnTo>
                  <a:pt x="164" y="764"/>
                </a:lnTo>
                <a:lnTo>
                  <a:pt x="164" y="747"/>
                </a:lnTo>
                <a:lnTo>
                  <a:pt x="161" y="733"/>
                </a:lnTo>
                <a:lnTo>
                  <a:pt x="168" y="753"/>
                </a:lnTo>
                <a:lnTo>
                  <a:pt x="172" y="756"/>
                </a:lnTo>
                <a:lnTo>
                  <a:pt x="174" y="759"/>
                </a:lnTo>
                <a:lnTo>
                  <a:pt x="177" y="762"/>
                </a:lnTo>
                <a:lnTo>
                  <a:pt x="180" y="756"/>
                </a:lnTo>
                <a:lnTo>
                  <a:pt x="180" y="747"/>
                </a:lnTo>
                <a:lnTo>
                  <a:pt x="180" y="743"/>
                </a:lnTo>
                <a:lnTo>
                  <a:pt x="181" y="738"/>
                </a:lnTo>
                <a:lnTo>
                  <a:pt x="180" y="733"/>
                </a:lnTo>
                <a:lnTo>
                  <a:pt x="177" y="731"/>
                </a:lnTo>
                <a:lnTo>
                  <a:pt x="177" y="726"/>
                </a:lnTo>
                <a:lnTo>
                  <a:pt x="177" y="710"/>
                </a:lnTo>
                <a:lnTo>
                  <a:pt x="180" y="706"/>
                </a:lnTo>
                <a:lnTo>
                  <a:pt x="184" y="724"/>
                </a:lnTo>
                <a:lnTo>
                  <a:pt x="186" y="728"/>
                </a:lnTo>
                <a:lnTo>
                  <a:pt x="190" y="733"/>
                </a:lnTo>
                <a:lnTo>
                  <a:pt x="191" y="731"/>
                </a:lnTo>
                <a:lnTo>
                  <a:pt x="191" y="728"/>
                </a:lnTo>
                <a:lnTo>
                  <a:pt x="195" y="713"/>
                </a:lnTo>
                <a:lnTo>
                  <a:pt x="199" y="706"/>
                </a:lnTo>
                <a:lnTo>
                  <a:pt x="206" y="693"/>
                </a:lnTo>
                <a:lnTo>
                  <a:pt x="206" y="697"/>
                </a:lnTo>
                <a:lnTo>
                  <a:pt x="204" y="712"/>
                </a:lnTo>
                <a:lnTo>
                  <a:pt x="191" y="743"/>
                </a:lnTo>
                <a:lnTo>
                  <a:pt x="184" y="756"/>
                </a:lnTo>
                <a:lnTo>
                  <a:pt x="186" y="762"/>
                </a:lnTo>
                <a:lnTo>
                  <a:pt x="194" y="755"/>
                </a:lnTo>
                <a:lnTo>
                  <a:pt x="195" y="755"/>
                </a:lnTo>
                <a:lnTo>
                  <a:pt x="199" y="753"/>
                </a:lnTo>
                <a:lnTo>
                  <a:pt x="200" y="753"/>
                </a:lnTo>
                <a:lnTo>
                  <a:pt x="206" y="747"/>
                </a:lnTo>
                <a:lnTo>
                  <a:pt x="206" y="756"/>
                </a:lnTo>
                <a:lnTo>
                  <a:pt x="194" y="762"/>
                </a:lnTo>
                <a:lnTo>
                  <a:pt x="190" y="764"/>
                </a:lnTo>
                <a:lnTo>
                  <a:pt x="181" y="767"/>
                </a:lnTo>
                <a:lnTo>
                  <a:pt x="181" y="772"/>
                </a:lnTo>
                <a:lnTo>
                  <a:pt x="180" y="781"/>
                </a:lnTo>
                <a:lnTo>
                  <a:pt x="180" y="785"/>
                </a:lnTo>
                <a:lnTo>
                  <a:pt x="174" y="795"/>
                </a:lnTo>
                <a:lnTo>
                  <a:pt x="177" y="795"/>
                </a:lnTo>
                <a:lnTo>
                  <a:pt x="186" y="792"/>
                </a:lnTo>
                <a:lnTo>
                  <a:pt x="191" y="788"/>
                </a:lnTo>
                <a:lnTo>
                  <a:pt x="194" y="795"/>
                </a:lnTo>
                <a:lnTo>
                  <a:pt x="186" y="800"/>
                </a:lnTo>
                <a:lnTo>
                  <a:pt x="181" y="805"/>
                </a:lnTo>
                <a:lnTo>
                  <a:pt x="174" y="813"/>
                </a:lnTo>
                <a:lnTo>
                  <a:pt x="167" y="817"/>
                </a:lnTo>
                <a:lnTo>
                  <a:pt x="177" y="837"/>
                </a:lnTo>
                <a:lnTo>
                  <a:pt x="180" y="858"/>
                </a:lnTo>
                <a:lnTo>
                  <a:pt x="177" y="883"/>
                </a:lnTo>
                <a:lnTo>
                  <a:pt x="195" y="866"/>
                </a:lnTo>
                <a:lnTo>
                  <a:pt x="190" y="854"/>
                </a:lnTo>
                <a:lnTo>
                  <a:pt x="206" y="816"/>
                </a:lnTo>
                <a:lnTo>
                  <a:pt x="208" y="795"/>
                </a:lnTo>
                <a:lnTo>
                  <a:pt x="206" y="775"/>
                </a:lnTo>
                <a:lnTo>
                  <a:pt x="206" y="753"/>
                </a:lnTo>
                <a:lnTo>
                  <a:pt x="213" y="724"/>
                </a:lnTo>
                <a:moveTo>
                  <a:pt x="240" y="194"/>
                </a:moveTo>
                <a:lnTo>
                  <a:pt x="234" y="193"/>
                </a:lnTo>
                <a:lnTo>
                  <a:pt x="225" y="200"/>
                </a:lnTo>
                <a:lnTo>
                  <a:pt x="219" y="204"/>
                </a:lnTo>
                <a:lnTo>
                  <a:pt x="213" y="211"/>
                </a:lnTo>
                <a:lnTo>
                  <a:pt x="208" y="210"/>
                </a:lnTo>
                <a:lnTo>
                  <a:pt x="210" y="204"/>
                </a:lnTo>
                <a:lnTo>
                  <a:pt x="219" y="194"/>
                </a:lnTo>
                <a:lnTo>
                  <a:pt x="223" y="185"/>
                </a:lnTo>
                <a:lnTo>
                  <a:pt x="219" y="182"/>
                </a:lnTo>
                <a:lnTo>
                  <a:pt x="218" y="185"/>
                </a:lnTo>
                <a:lnTo>
                  <a:pt x="213" y="193"/>
                </a:lnTo>
                <a:lnTo>
                  <a:pt x="208" y="197"/>
                </a:lnTo>
                <a:lnTo>
                  <a:pt x="200" y="204"/>
                </a:lnTo>
                <a:lnTo>
                  <a:pt x="199" y="204"/>
                </a:lnTo>
                <a:lnTo>
                  <a:pt x="199" y="200"/>
                </a:lnTo>
                <a:lnTo>
                  <a:pt x="199" y="197"/>
                </a:lnTo>
                <a:lnTo>
                  <a:pt x="200" y="193"/>
                </a:lnTo>
                <a:lnTo>
                  <a:pt x="204" y="187"/>
                </a:lnTo>
                <a:lnTo>
                  <a:pt x="199" y="187"/>
                </a:lnTo>
                <a:lnTo>
                  <a:pt x="195" y="193"/>
                </a:lnTo>
                <a:lnTo>
                  <a:pt x="191" y="204"/>
                </a:lnTo>
                <a:lnTo>
                  <a:pt x="194" y="214"/>
                </a:lnTo>
                <a:lnTo>
                  <a:pt x="190" y="219"/>
                </a:lnTo>
                <a:lnTo>
                  <a:pt x="181" y="229"/>
                </a:lnTo>
                <a:lnTo>
                  <a:pt x="174" y="236"/>
                </a:lnTo>
                <a:lnTo>
                  <a:pt x="164" y="241"/>
                </a:lnTo>
                <a:lnTo>
                  <a:pt x="164" y="245"/>
                </a:lnTo>
                <a:lnTo>
                  <a:pt x="164" y="251"/>
                </a:lnTo>
                <a:lnTo>
                  <a:pt x="161" y="252"/>
                </a:lnTo>
                <a:lnTo>
                  <a:pt x="186" y="238"/>
                </a:lnTo>
                <a:lnTo>
                  <a:pt x="194" y="236"/>
                </a:lnTo>
                <a:lnTo>
                  <a:pt x="218" y="241"/>
                </a:lnTo>
                <a:lnTo>
                  <a:pt x="219" y="231"/>
                </a:lnTo>
                <a:lnTo>
                  <a:pt x="218" y="229"/>
                </a:lnTo>
                <a:lnTo>
                  <a:pt x="215" y="229"/>
                </a:lnTo>
                <a:lnTo>
                  <a:pt x="210" y="231"/>
                </a:lnTo>
                <a:lnTo>
                  <a:pt x="208" y="231"/>
                </a:lnTo>
                <a:lnTo>
                  <a:pt x="206" y="229"/>
                </a:lnTo>
                <a:lnTo>
                  <a:pt x="208" y="226"/>
                </a:lnTo>
                <a:lnTo>
                  <a:pt x="215" y="223"/>
                </a:lnTo>
                <a:lnTo>
                  <a:pt x="218" y="223"/>
                </a:lnTo>
                <a:lnTo>
                  <a:pt x="223" y="223"/>
                </a:lnTo>
                <a:lnTo>
                  <a:pt x="230" y="216"/>
                </a:lnTo>
                <a:lnTo>
                  <a:pt x="234" y="210"/>
                </a:lnTo>
                <a:lnTo>
                  <a:pt x="240" y="201"/>
                </a:lnTo>
                <a:lnTo>
                  <a:pt x="240" y="194"/>
                </a:lnTo>
                <a:moveTo>
                  <a:pt x="247" y="1084"/>
                </a:moveTo>
                <a:lnTo>
                  <a:pt x="241" y="1060"/>
                </a:lnTo>
                <a:lnTo>
                  <a:pt x="232" y="1039"/>
                </a:lnTo>
                <a:lnTo>
                  <a:pt x="230" y="1033"/>
                </a:lnTo>
                <a:lnTo>
                  <a:pt x="218" y="1014"/>
                </a:lnTo>
                <a:lnTo>
                  <a:pt x="210" y="989"/>
                </a:lnTo>
                <a:lnTo>
                  <a:pt x="204" y="966"/>
                </a:lnTo>
                <a:lnTo>
                  <a:pt x="200" y="963"/>
                </a:lnTo>
                <a:lnTo>
                  <a:pt x="191" y="944"/>
                </a:lnTo>
                <a:lnTo>
                  <a:pt x="174" y="919"/>
                </a:lnTo>
                <a:lnTo>
                  <a:pt x="172" y="918"/>
                </a:lnTo>
                <a:lnTo>
                  <a:pt x="177" y="928"/>
                </a:lnTo>
                <a:lnTo>
                  <a:pt x="177" y="934"/>
                </a:lnTo>
                <a:lnTo>
                  <a:pt x="174" y="953"/>
                </a:lnTo>
                <a:lnTo>
                  <a:pt x="172" y="960"/>
                </a:lnTo>
                <a:lnTo>
                  <a:pt x="174" y="966"/>
                </a:lnTo>
                <a:lnTo>
                  <a:pt x="177" y="972"/>
                </a:lnTo>
                <a:lnTo>
                  <a:pt x="177" y="975"/>
                </a:lnTo>
                <a:lnTo>
                  <a:pt x="184" y="988"/>
                </a:lnTo>
                <a:lnTo>
                  <a:pt x="186" y="989"/>
                </a:lnTo>
                <a:lnTo>
                  <a:pt x="184" y="971"/>
                </a:lnTo>
                <a:lnTo>
                  <a:pt x="184" y="963"/>
                </a:lnTo>
                <a:lnTo>
                  <a:pt x="191" y="963"/>
                </a:lnTo>
                <a:lnTo>
                  <a:pt x="191" y="975"/>
                </a:lnTo>
                <a:lnTo>
                  <a:pt x="191" y="988"/>
                </a:lnTo>
                <a:lnTo>
                  <a:pt x="184" y="998"/>
                </a:lnTo>
                <a:lnTo>
                  <a:pt x="190" y="1014"/>
                </a:lnTo>
                <a:lnTo>
                  <a:pt x="194" y="1020"/>
                </a:lnTo>
                <a:lnTo>
                  <a:pt x="195" y="1031"/>
                </a:lnTo>
                <a:lnTo>
                  <a:pt x="200" y="1041"/>
                </a:lnTo>
                <a:lnTo>
                  <a:pt x="206" y="1056"/>
                </a:lnTo>
                <a:lnTo>
                  <a:pt x="210" y="1056"/>
                </a:lnTo>
                <a:lnTo>
                  <a:pt x="213" y="1041"/>
                </a:lnTo>
                <a:lnTo>
                  <a:pt x="213" y="1033"/>
                </a:lnTo>
                <a:lnTo>
                  <a:pt x="219" y="1033"/>
                </a:lnTo>
                <a:lnTo>
                  <a:pt x="218" y="1045"/>
                </a:lnTo>
                <a:lnTo>
                  <a:pt x="215" y="1060"/>
                </a:lnTo>
                <a:lnTo>
                  <a:pt x="210" y="1065"/>
                </a:lnTo>
                <a:lnTo>
                  <a:pt x="213" y="1084"/>
                </a:lnTo>
                <a:lnTo>
                  <a:pt x="213" y="1086"/>
                </a:lnTo>
                <a:lnTo>
                  <a:pt x="225" y="1106"/>
                </a:lnTo>
                <a:lnTo>
                  <a:pt x="238" y="1113"/>
                </a:lnTo>
                <a:lnTo>
                  <a:pt x="244" y="1109"/>
                </a:lnTo>
                <a:lnTo>
                  <a:pt x="247" y="1084"/>
                </a:lnTo>
                <a:moveTo>
                  <a:pt x="261" y="1252"/>
                </a:moveTo>
                <a:lnTo>
                  <a:pt x="257" y="1236"/>
                </a:lnTo>
                <a:lnTo>
                  <a:pt x="251" y="1228"/>
                </a:lnTo>
                <a:lnTo>
                  <a:pt x="241" y="1223"/>
                </a:lnTo>
                <a:lnTo>
                  <a:pt x="244" y="1228"/>
                </a:lnTo>
                <a:lnTo>
                  <a:pt x="241" y="1232"/>
                </a:lnTo>
                <a:lnTo>
                  <a:pt x="238" y="1235"/>
                </a:lnTo>
                <a:lnTo>
                  <a:pt x="241" y="1243"/>
                </a:lnTo>
                <a:lnTo>
                  <a:pt x="251" y="1249"/>
                </a:lnTo>
                <a:lnTo>
                  <a:pt x="261" y="1252"/>
                </a:lnTo>
                <a:moveTo>
                  <a:pt x="266" y="1052"/>
                </a:moveTo>
                <a:lnTo>
                  <a:pt x="266" y="1027"/>
                </a:lnTo>
                <a:lnTo>
                  <a:pt x="263" y="1000"/>
                </a:lnTo>
                <a:lnTo>
                  <a:pt x="261" y="975"/>
                </a:lnTo>
                <a:lnTo>
                  <a:pt x="253" y="929"/>
                </a:lnTo>
                <a:lnTo>
                  <a:pt x="244" y="903"/>
                </a:lnTo>
                <a:lnTo>
                  <a:pt x="234" y="883"/>
                </a:lnTo>
                <a:lnTo>
                  <a:pt x="228" y="864"/>
                </a:lnTo>
                <a:lnTo>
                  <a:pt x="219" y="883"/>
                </a:lnTo>
                <a:lnTo>
                  <a:pt x="199" y="909"/>
                </a:lnTo>
                <a:lnTo>
                  <a:pt x="194" y="934"/>
                </a:lnTo>
                <a:lnTo>
                  <a:pt x="206" y="950"/>
                </a:lnTo>
                <a:lnTo>
                  <a:pt x="213" y="979"/>
                </a:lnTo>
                <a:lnTo>
                  <a:pt x="223" y="1000"/>
                </a:lnTo>
                <a:lnTo>
                  <a:pt x="223" y="979"/>
                </a:lnTo>
                <a:lnTo>
                  <a:pt x="219" y="969"/>
                </a:lnTo>
                <a:lnTo>
                  <a:pt x="215" y="963"/>
                </a:lnTo>
                <a:lnTo>
                  <a:pt x="210" y="959"/>
                </a:lnTo>
                <a:lnTo>
                  <a:pt x="206" y="947"/>
                </a:lnTo>
                <a:lnTo>
                  <a:pt x="208" y="937"/>
                </a:lnTo>
                <a:lnTo>
                  <a:pt x="213" y="947"/>
                </a:lnTo>
                <a:lnTo>
                  <a:pt x="215" y="950"/>
                </a:lnTo>
                <a:lnTo>
                  <a:pt x="215" y="953"/>
                </a:lnTo>
                <a:lnTo>
                  <a:pt x="218" y="956"/>
                </a:lnTo>
                <a:lnTo>
                  <a:pt x="223" y="960"/>
                </a:lnTo>
                <a:lnTo>
                  <a:pt x="223" y="953"/>
                </a:lnTo>
                <a:lnTo>
                  <a:pt x="219" y="942"/>
                </a:lnTo>
                <a:lnTo>
                  <a:pt x="218" y="937"/>
                </a:lnTo>
                <a:lnTo>
                  <a:pt x="215" y="931"/>
                </a:lnTo>
                <a:lnTo>
                  <a:pt x="213" y="928"/>
                </a:lnTo>
                <a:lnTo>
                  <a:pt x="210" y="918"/>
                </a:lnTo>
                <a:lnTo>
                  <a:pt x="213" y="906"/>
                </a:lnTo>
                <a:lnTo>
                  <a:pt x="218" y="912"/>
                </a:lnTo>
                <a:lnTo>
                  <a:pt x="219" y="934"/>
                </a:lnTo>
                <a:lnTo>
                  <a:pt x="223" y="928"/>
                </a:lnTo>
                <a:lnTo>
                  <a:pt x="228" y="915"/>
                </a:lnTo>
                <a:lnTo>
                  <a:pt x="228" y="906"/>
                </a:lnTo>
                <a:lnTo>
                  <a:pt x="228" y="893"/>
                </a:lnTo>
                <a:lnTo>
                  <a:pt x="228" y="885"/>
                </a:lnTo>
                <a:lnTo>
                  <a:pt x="234" y="887"/>
                </a:lnTo>
                <a:lnTo>
                  <a:pt x="234" y="896"/>
                </a:lnTo>
                <a:lnTo>
                  <a:pt x="232" y="908"/>
                </a:lnTo>
                <a:lnTo>
                  <a:pt x="234" y="915"/>
                </a:lnTo>
                <a:lnTo>
                  <a:pt x="230" y="928"/>
                </a:lnTo>
                <a:lnTo>
                  <a:pt x="228" y="934"/>
                </a:lnTo>
                <a:lnTo>
                  <a:pt x="228" y="937"/>
                </a:lnTo>
                <a:lnTo>
                  <a:pt x="230" y="944"/>
                </a:lnTo>
                <a:lnTo>
                  <a:pt x="232" y="950"/>
                </a:lnTo>
                <a:lnTo>
                  <a:pt x="234" y="950"/>
                </a:lnTo>
                <a:lnTo>
                  <a:pt x="238" y="947"/>
                </a:lnTo>
                <a:lnTo>
                  <a:pt x="241" y="937"/>
                </a:lnTo>
                <a:lnTo>
                  <a:pt x="247" y="938"/>
                </a:lnTo>
                <a:lnTo>
                  <a:pt x="244" y="950"/>
                </a:lnTo>
                <a:lnTo>
                  <a:pt x="240" y="959"/>
                </a:lnTo>
                <a:lnTo>
                  <a:pt x="232" y="959"/>
                </a:lnTo>
                <a:lnTo>
                  <a:pt x="228" y="966"/>
                </a:lnTo>
                <a:lnTo>
                  <a:pt x="230" y="972"/>
                </a:lnTo>
                <a:lnTo>
                  <a:pt x="230" y="988"/>
                </a:lnTo>
                <a:lnTo>
                  <a:pt x="230" y="994"/>
                </a:lnTo>
                <a:lnTo>
                  <a:pt x="232" y="998"/>
                </a:lnTo>
                <a:lnTo>
                  <a:pt x="238" y="994"/>
                </a:lnTo>
                <a:lnTo>
                  <a:pt x="240" y="988"/>
                </a:lnTo>
                <a:lnTo>
                  <a:pt x="241" y="983"/>
                </a:lnTo>
                <a:lnTo>
                  <a:pt x="247" y="989"/>
                </a:lnTo>
                <a:lnTo>
                  <a:pt x="240" y="1000"/>
                </a:lnTo>
                <a:lnTo>
                  <a:pt x="238" y="1004"/>
                </a:lnTo>
                <a:lnTo>
                  <a:pt x="228" y="1007"/>
                </a:lnTo>
                <a:lnTo>
                  <a:pt x="228" y="1016"/>
                </a:lnTo>
                <a:lnTo>
                  <a:pt x="232" y="1024"/>
                </a:lnTo>
                <a:lnTo>
                  <a:pt x="241" y="1039"/>
                </a:lnTo>
                <a:lnTo>
                  <a:pt x="251" y="1053"/>
                </a:lnTo>
                <a:lnTo>
                  <a:pt x="253" y="1080"/>
                </a:lnTo>
                <a:lnTo>
                  <a:pt x="257" y="1082"/>
                </a:lnTo>
                <a:lnTo>
                  <a:pt x="266" y="1052"/>
                </a:lnTo>
                <a:moveTo>
                  <a:pt x="300" y="1310"/>
                </a:moveTo>
                <a:lnTo>
                  <a:pt x="281" y="1293"/>
                </a:lnTo>
                <a:lnTo>
                  <a:pt x="263" y="1276"/>
                </a:lnTo>
                <a:lnTo>
                  <a:pt x="251" y="1259"/>
                </a:lnTo>
                <a:lnTo>
                  <a:pt x="240" y="1252"/>
                </a:lnTo>
                <a:lnTo>
                  <a:pt x="230" y="1243"/>
                </a:lnTo>
                <a:lnTo>
                  <a:pt x="225" y="1232"/>
                </a:lnTo>
                <a:lnTo>
                  <a:pt x="206" y="1231"/>
                </a:lnTo>
                <a:lnTo>
                  <a:pt x="199" y="1223"/>
                </a:lnTo>
                <a:lnTo>
                  <a:pt x="199" y="1214"/>
                </a:lnTo>
                <a:lnTo>
                  <a:pt x="191" y="1210"/>
                </a:lnTo>
                <a:lnTo>
                  <a:pt x="174" y="1208"/>
                </a:lnTo>
                <a:lnTo>
                  <a:pt x="167" y="1206"/>
                </a:lnTo>
                <a:lnTo>
                  <a:pt x="164" y="1195"/>
                </a:lnTo>
                <a:lnTo>
                  <a:pt x="172" y="1198"/>
                </a:lnTo>
                <a:lnTo>
                  <a:pt x="177" y="1202"/>
                </a:lnTo>
                <a:lnTo>
                  <a:pt x="184" y="1208"/>
                </a:lnTo>
                <a:lnTo>
                  <a:pt x="174" y="1191"/>
                </a:lnTo>
                <a:lnTo>
                  <a:pt x="159" y="1175"/>
                </a:lnTo>
                <a:lnTo>
                  <a:pt x="167" y="1166"/>
                </a:lnTo>
                <a:lnTo>
                  <a:pt x="186" y="1194"/>
                </a:lnTo>
                <a:lnTo>
                  <a:pt x="199" y="1202"/>
                </a:lnTo>
                <a:lnTo>
                  <a:pt x="213" y="1204"/>
                </a:lnTo>
                <a:lnTo>
                  <a:pt x="206" y="1169"/>
                </a:lnTo>
                <a:lnTo>
                  <a:pt x="225" y="1198"/>
                </a:lnTo>
                <a:lnTo>
                  <a:pt x="230" y="1227"/>
                </a:lnTo>
                <a:lnTo>
                  <a:pt x="238" y="1228"/>
                </a:lnTo>
                <a:lnTo>
                  <a:pt x="240" y="1223"/>
                </a:lnTo>
                <a:lnTo>
                  <a:pt x="234" y="1210"/>
                </a:lnTo>
                <a:lnTo>
                  <a:pt x="230" y="1195"/>
                </a:lnTo>
                <a:lnTo>
                  <a:pt x="223" y="1182"/>
                </a:lnTo>
                <a:lnTo>
                  <a:pt x="210" y="1169"/>
                </a:lnTo>
                <a:lnTo>
                  <a:pt x="191" y="1164"/>
                </a:lnTo>
                <a:lnTo>
                  <a:pt x="181" y="1160"/>
                </a:lnTo>
                <a:lnTo>
                  <a:pt x="167" y="1160"/>
                </a:lnTo>
                <a:lnTo>
                  <a:pt x="154" y="1154"/>
                </a:lnTo>
                <a:lnTo>
                  <a:pt x="139" y="1160"/>
                </a:lnTo>
                <a:lnTo>
                  <a:pt x="149" y="1171"/>
                </a:lnTo>
                <a:lnTo>
                  <a:pt x="152" y="1191"/>
                </a:lnTo>
                <a:lnTo>
                  <a:pt x="172" y="1231"/>
                </a:lnTo>
                <a:lnTo>
                  <a:pt x="184" y="1243"/>
                </a:lnTo>
                <a:lnTo>
                  <a:pt x="194" y="1249"/>
                </a:lnTo>
                <a:lnTo>
                  <a:pt x="223" y="1290"/>
                </a:lnTo>
                <a:lnTo>
                  <a:pt x="247" y="1310"/>
                </a:lnTo>
                <a:lnTo>
                  <a:pt x="272" y="1317"/>
                </a:lnTo>
                <a:lnTo>
                  <a:pt x="300" y="1310"/>
                </a:lnTo>
                <a:moveTo>
                  <a:pt x="318" y="1395"/>
                </a:moveTo>
                <a:lnTo>
                  <a:pt x="318" y="1392"/>
                </a:lnTo>
                <a:lnTo>
                  <a:pt x="310" y="1385"/>
                </a:lnTo>
                <a:lnTo>
                  <a:pt x="298" y="1385"/>
                </a:lnTo>
                <a:lnTo>
                  <a:pt x="318" y="1395"/>
                </a:lnTo>
                <a:moveTo>
                  <a:pt x="343" y="1284"/>
                </a:moveTo>
                <a:lnTo>
                  <a:pt x="343" y="1261"/>
                </a:lnTo>
                <a:lnTo>
                  <a:pt x="343" y="1247"/>
                </a:lnTo>
                <a:lnTo>
                  <a:pt x="327" y="1236"/>
                </a:lnTo>
                <a:lnTo>
                  <a:pt x="323" y="1218"/>
                </a:lnTo>
                <a:lnTo>
                  <a:pt x="319" y="1214"/>
                </a:lnTo>
                <a:lnTo>
                  <a:pt x="303" y="1176"/>
                </a:lnTo>
                <a:lnTo>
                  <a:pt x="293" y="1160"/>
                </a:lnTo>
                <a:lnTo>
                  <a:pt x="291" y="1157"/>
                </a:lnTo>
                <a:lnTo>
                  <a:pt x="281" y="1144"/>
                </a:lnTo>
                <a:lnTo>
                  <a:pt x="257" y="1125"/>
                </a:lnTo>
                <a:lnTo>
                  <a:pt x="251" y="1122"/>
                </a:lnTo>
                <a:lnTo>
                  <a:pt x="251" y="1119"/>
                </a:lnTo>
                <a:lnTo>
                  <a:pt x="225" y="1116"/>
                </a:lnTo>
                <a:lnTo>
                  <a:pt x="213" y="1100"/>
                </a:lnTo>
                <a:lnTo>
                  <a:pt x="215" y="1119"/>
                </a:lnTo>
                <a:lnTo>
                  <a:pt x="210" y="1138"/>
                </a:lnTo>
                <a:lnTo>
                  <a:pt x="215" y="1160"/>
                </a:lnTo>
                <a:lnTo>
                  <a:pt x="225" y="1171"/>
                </a:lnTo>
                <a:lnTo>
                  <a:pt x="232" y="1187"/>
                </a:lnTo>
                <a:lnTo>
                  <a:pt x="241" y="1204"/>
                </a:lnTo>
                <a:lnTo>
                  <a:pt x="260" y="1220"/>
                </a:lnTo>
                <a:lnTo>
                  <a:pt x="270" y="1243"/>
                </a:lnTo>
                <a:lnTo>
                  <a:pt x="273" y="1269"/>
                </a:lnTo>
                <a:lnTo>
                  <a:pt x="276" y="1284"/>
                </a:lnTo>
                <a:lnTo>
                  <a:pt x="307" y="1310"/>
                </a:lnTo>
                <a:lnTo>
                  <a:pt x="324" y="1305"/>
                </a:lnTo>
                <a:lnTo>
                  <a:pt x="324" y="1277"/>
                </a:lnTo>
                <a:lnTo>
                  <a:pt x="324" y="1268"/>
                </a:lnTo>
                <a:lnTo>
                  <a:pt x="323" y="1264"/>
                </a:lnTo>
                <a:lnTo>
                  <a:pt x="303" y="1277"/>
                </a:lnTo>
                <a:lnTo>
                  <a:pt x="293" y="1276"/>
                </a:lnTo>
                <a:lnTo>
                  <a:pt x="279" y="1269"/>
                </a:lnTo>
                <a:lnTo>
                  <a:pt x="284" y="1264"/>
                </a:lnTo>
                <a:lnTo>
                  <a:pt x="291" y="1268"/>
                </a:lnTo>
                <a:lnTo>
                  <a:pt x="296" y="1268"/>
                </a:lnTo>
                <a:lnTo>
                  <a:pt x="298" y="1268"/>
                </a:lnTo>
                <a:lnTo>
                  <a:pt x="300" y="1268"/>
                </a:lnTo>
                <a:lnTo>
                  <a:pt x="307" y="1268"/>
                </a:lnTo>
                <a:lnTo>
                  <a:pt x="307" y="1264"/>
                </a:lnTo>
                <a:lnTo>
                  <a:pt x="310" y="1261"/>
                </a:lnTo>
                <a:lnTo>
                  <a:pt x="305" y="1255"/>
                </a:lnTo>
                <a:lnTo>
                  <a:pt x="298" y="1247"/>
                </a:lnTo>
                <a:lnTo>
                  <a:pt x="293" y="1236"/>
                </a:lnTo>
                <a:lnTo>
                  <a:pt x="289" y="1231"/>
                </a:lnTo>
                <a:lnTo>
                  <a:pt x="279" y="1223"/>
                </a:lnTo>
                <a:lnTo>
                  <a:pt x="270" y="1218"/>
                </a:lnTo>
                <a:lnTo>
                  <a:pt x="261" y="1208"/>
                </a:lnTo>
                <a:lnTo>
                  <a:pt x="257" y="1204"/>
                </a:lnTo>
                <a:lnTo>
                  <a:pt x="253" y="1204"/>
                </a:lnTo>
                <a:lnTo>
                  <a:pt x="251" y="1204"/>
                </a:lnTo>
                <a:lnTo>
                  <a:pt x="244" y="1202"/>
                </a:lnTo>
                <a:lnTo>
                  <a:pt x="240" y="1198"/>
                </a:lnTo>
                <a:lnTo>
                  <a:pt x="247" y="1195"/>
                </a:lnTo>
                <a:lnTo>
                  <a:pt x="251" y="1195"/>
                </a:lnTo>
                <a:lnTo>
                  <a:pt x="253" y="1191"/>
                </a:lnTo>
                <a:lnTo>
                  <a:pt x="257" y="1194"/>
                </a:lnTo>
                <a:lnTo>
                  <a:pt x="263" y="1198"/>
                </a:lnTo>
                <a:lnTo>
                  <a:pt x="266" y="1195"/>
                </a:lnTo>
                <a:lnTo>
                  <a:pt x="263" y="1191"/>
                </a:lnTo>
                <a:lnTo>
                  <a:pt x="263" y="1188"/>
                </a:lnTo>
                <a:lnTo>
                  <a:pt x="253" y="1171"/>
                </a:lnTo>
                <a:lnTo>
                  <a:pt x="244" y="1154"/>
                </a:lnTo>
                <a:lnTo>
                  <a:pt x="225" y="1154"/>
                </a:lnTo>
                <a:lnTo>
                  <a:pt x="210" y="1144"/>
                </a:lnTo>
                <a:lnTo>
                  <a:pt x="232" y="1144"/>
                </a:lnTo>
                <a:lnTo>
                  <a:pt x="230" y="1135"/>
                </a:lnTo>
                <a:lnTo>
                  <a:pt x="225" y="1122"/>
                </a:lnTo>
                <a:lnTo>
                  <a:pt x="232" y="1122"/>
                </a:lnTo>
                <a:lnTo>
                  <a:pt x="234" y="1135"/>
                </a:lnTo>
                <a:lnTo>
                  <a:pt x="240" y="1143"/>
                </a:lnTo>
                <a:lnTo>
                  <a:pt x="244" y="1147"/>
                </a:lnTo>
                <a:lnTo>
                  <a:pt x="244" y="1138"/>
                </a:lnTo>
                <a:lnTo>
                  <a:pt x="244" y="1128"/>
                </a:lnTo>
                <a:lnTo>
                  <a:pt x="251" y="1125"/>
                </a:lnTo>
                <a:lnTo>
                  <a:pt x="251" y="1130"/>
                </a:lnTo>
                <a:lnTo>
                  <a:pt x="251" y="1138"/>
                </a:lnTo>
                <a:lnTo>
                  <a:pt x="251" y="1143"/>
                </a:lnTo>
                <a:lnTo>
                  <a:pt x="251" y="1150"/>
                </a:lnTo>
                <a:lnTo>
                  <a:pt x="257" y="1160"/>
                </a:lnTo>
                <a:lnTo>
                  <a:pt x="261" y="1166"/>
                </a:lnTo>
                <a:lnTo>
                  <a:pt x="266" y="1176"/>
                </a:lnTo>
                <a:lnTo>
                  <a:pt x="270" y="1187"/>
                </a:lnTo>
                <a:lnTo>
                  <a:pt x="276" y="1184"/>
                </a:lnTo>
                <a:lnTo>
                  <a:pt x="273" y="1176"/>
                </a:lnTo>
                <a:lnTo>
                  <a:pt x="270" y="1164"/>
                </a:lnTo>
                <a:lnTo>
                  <a:pt x="276" y="1160"/>
                </a:lnTo>
                <a:lnTo>
                  <a:pt x="281" y="1176"/>
                </a:lnTo>
                <a:lnTo>
                  <a:pt x="281" y="1188"/>
                </a:lnTo>
                <a:lnTo>
                  <a:pt x="279" y="1198"/>
                </a:lnTo>
                <a:lnTo>
                  <a:pt x="293" y="1223"/>
                </a:lnTo>
                <a:lnTo>
                  <a:pt x="300" y="1236"/>
                </a:lnTo>
                <a:lnTo>
                  <a:pt x="307" y="1245"/>
                </a:lnTo>
                <a:lnTo>
                  <a:pt x="310" y="1243"/>
                </a:lnTo>
                <a:lnTo>
                  <a:pt x="310" y="1232"/>
                </a:lnTo>
                <a:lnTo>
                  <a:pt x="307" y="1223"/>
                </a:lnTo>
                <a:lnTo>
                  <a:pt x="315" y="1218"/>
                </a:lnTo>
                <a:lnTo>
                  <a:pt x="318" y="1232"/>
                </a:lnTo>
                <a:lnTo>
                  <a:pt x="318" y="1236"/>
                </a:lnTo>
                <a:lnTo>
                  <a:pt x="318" y="1255"/>
                </a:lnTo>
                <a:lnTo>
                  <a:pt x="318" y="1256"/>
                </a:lnTo>
                <a:lnTo>
                  <a:pt x="323" y="1264"/>
                </a:lnTo>
                <a:lnTo>
                  <a:pt x="324" y="1261"/>
                </a:lnTo>
                <a:lnTo>
                  <a:pt x="324" y="1268"/>
                </a:lnTo>
                <a:lnTo>
                  <a:pt x="329" y="1277"/>
                </a:lnTo>
                <a:lnTo>
                  <a:pt x="339" y="1286"/>
                </a:lnTo>
                <a:lnTo>
                  <a:pt x="343" y="1284"/>
                </a:lnTo>
                <a:moveTo>
                  <a:pt x="352" y="1389"/>
                </a:moveTo>
                <a:lnTo>
                  <a:pt x="346" y="1375"/>
                </a:lnTo>
                <a:lnTo>
                  <a:pt x="339" y="1362"/>
                </a:lnTo>
                <a:lnTo>
                  <a:pt x="332" y="1348"/>
                </a:lnTo>
                <a:lnTo>
                  <a:pt x="315" y="1344"/>
                </a:lnTo>
                <a:lnTo>
                  <a:pt x="296" y="1366"/>
                </a:lnTo>
                <a:lnTo>
                  <a:pt x="279" y="1373"/>
                </a:lnTo>
                <a:lnTo>
                  <a:pt x="276" y="1385"/>
                </a:lnTo>
                <a:lnTo>
                  <a:pt x="298" y="1385"/>
                </a:lnTo>
                <a:lnTo>
                  <a:pt x="296" y="1382"/>
                </a:lnTo>
                <a:lnTo>
                  <a:pt x="298" y="1382"/>
                </a:lnTo>
                <a:lnTo>
                  <a:pt x="300" y="1380"/>
                </a:lnTo>
                <a:lnTo>
                  <a:pt x="305" y="1380"/>
                </a:lnTo>
                <a:lnTo>
                  <a:pt x="303" y="1375"/>
                </a:lnTo>
                <a:lnTo>
                  <a:pt x="300" y="1373"/>
                </a:lnTo>
                <a:lnTo>
                  <a:pt x="300" y="1370"/>
                </a:lnTo>
                <a:lnTo>
                  <a:pt x="305" y="1369"/>
                </a:lnTo>
                <a:lnTo>
                  <a:pt x="305" y="1362"/>
                </a:lnTo>
                <a:lnTo>
                  <a:pt x="312" y="1379"/>
                </a:lnTo>
                <a:lnTo>
                  <a:pt x="352" y="1389"/>
                </a:lnTo>
                <a:moveTo>
                  <a:pt x="356" y="1373"/>
                </a:moveTo>
                <a:lnTo>
                  <a:pt x="352" y="1373"/>
                </a:lnTo>
                <a:lnTo>
                  <a:pt x="351" y="1370"/>
                </a:lnTo>
                <a:lnTo>
                  <a:pt x="356" y="1373"/>
                </a:lnTo>
                <a:moveTo>
                  <a:pt x="373" y="1210"/>
                </a:moveTo>
                <a:lnTo>
                  <a:pt x="371" y="1206"/>
                </a:lnTo>
                <a:lnTo>
                  <a:pt x="371" y="1195"/>
                </a:lnTo>
                <a:lnTo>
                  <a:pt x="365" y="1169"/>
                </a:lnTo>
                <a:lnTo>
                  <a:pt x="362" y="1163"/>
                </a:lnTo>
                <a:lnTo>
                  <a:pt x="350" y="1141"/>
                </a:lnTo>
                <a:lnTo>
                  <a:pt x="339" y="1122"/>
                </a:lnTo>
                <a:lnTo>
                  <a:pt x="332" y="1084"/>
                </a:lnTo>
                <a:lnTo>
                  <a:pt x="319" y="1082"/>
                </a:lnTo>
                <a:lnTo>
                  <a:pt x="310" y="1078"/>
                </a:lnTo>
                <a:lnTo>
                  <a:pt x="296" y="1056"/>
                </a:lnTo>
                <a:lnTo>
                  <a:pt x="296" y="1078"/>
                </a:lnTo>
                <a:lnTo>
                  <a:pt x="281" y="1103"/>
                </a:lnTo>
                <a:lnTo>
                  <a:pt x="281" y="1135"/>
                </a:lnTo>
                <a:lnTo>
                  <a:pt x="298" y="1150"/>
                </a:lnTo>
                <a:lnTo>
                  <a:pt x="312" y="1176"/>
                </a:lnTo>
                <a:lnTo>
                  <a:pt x="324" y="1204"/>
                </a:lnTo>
                <a:lnTo>
                  <a:pt x="327" y="1198"/>
                </a:lnTo>
                <a:lnTo>
                  <a:pt x="333" y="1202"/>
                </a:lnTo>
                <a:lnTo>
                  <a:pt x="333" y="1198"/>
                </a:lnTo>
                <a:lnTo>
                  <a:pt x="333" y="1194"/>
                </a:lnTo>
                <a:lnTo>
                  <a:pt x="300" y="1153"/>
                </a:lnTo>
                <a:lnTo>
                  <a:pt x="298" y="1143"/>
                </a:lnTo>
                <a:lnTo>
                  <a:pt x="300" y="1143"/>
                </a:lnTo>
                <a:lnTo>
                  <a:pt x="310" y="1150"/>
                </a:lnTo>
                <a:lnTo>
                  <a:pt x="318" y="1160"/>
                </a:lnTo>
                <a:lnTo>
                  <a:pt x="319" y="1154"/>
                </a:lnTo>
                <a:lnTo>
                  <a:pt x="315" y="1143"/>
                </a:lnTo>
                <a:lnTo>
                  <a:pt x="312" y="1141"/>
                </a:lnTo>
                <a:lnTo>
                  <a:pt x="307" y="1134"/>
                </a:lnTo>
                <a:lnTo>
                  <a:pt x="300" y="1125"/>
                </a:lnTo>
                <a:lnTo>
                  <a:pt x="296" y="1119"/>
                </a:lnTo>
                <a:lnTo>
                  <a:pt x="293" y="1109"/>
                </a:lnTo>
                <a:lnTo>
                  <a:pt x="298" y="1103"/>
                </a:lnTo>
                <a:lnTo>
                  <a:pt x="300" y="1113"/>
                </a:lnTo>
                <a:lnTo>
                  <a:pt x="305" y="1122"/>
                </a:lnTo>
                <a:lnTo>
                  <a:pt x="310" y="1119"/>
                </a:lnTo>
                <a:lnTo>
                  <a:pt x="310" y="1113"/>
                </a:lnTo>
                <a:lnTo>
                  <a:pt x="312" y="1109"/>
                </a:lnTo>
                <a:lnTo>
                  <a:pt x="312" y="1103"/>
                </a:lnTo>
                <a:lnTo>
                  <a:pt x="307" y="1100"/>
                </a:lnTo>
                <a:lnTo>
                  <a:pt x="307" y="1082"/>
                </a:lnTo>
                <a:lnTo>
                  <a:pt x="315" y="1082"/>
                </a:lnTo>
                <a:lnTo>
                  <a:pt x="315" y="1093"/>
                </a:lnTo>
                <a:lnTo>
                  <a:pt x="318" y="1109"/>
                </a:lnTo>
                <a:lnTo>
                  <a:pt x="318" y="1113"/>
                </a:lnTo>
                <a:lnTo>
                  <a:pt x="318" y="1119"/>
                </a:lnTo>
                <a:lnTo>
                  <a:pt x="315" y="1130"/>
                </a:lnTo>
                <a:lnTo>
                  <a:pt x="318" y="1130"/>
                </a:lnTo>
                <a:lnTo>
                  <a:pt x="319" y="1141"/>
                </a:lnTo>
                <a:lnTo>
                  <a:pt x="323" y="1141"/>
                </a:lnTo>
                <a:lnTo>
                  <a:pt x="324" y="1143"/>
                </a:lnTo>
                <a:lnTo>
                  <a:pt x="333" y="1122"/>
                </a:lnTo>
                <a:lnTo>
                  <a:pt x="332" y="1138"/>
                </a:lnTo>
                <a:lnTo>
                  <a:pt x="332" y="1147"/>
                </a:lnTo>
                <a:lnTo>
                  <a:pt x="329" y="1157"/>
                </a:lnTo>
                <a:lnTo>
                  <a:pt x="327" y="1176"/>
                </a:lnTo>
                <a:lnTo>
                  <a:pt x="337" y="1187"/>
                </a:lnTo>
                <a:lnTo>
                  <a:pt x="337" y="1171"/>
                </a:lnTo>
                <a:lnTo>
                  <a:pt x="339" y="1163"/>
                </a:lnTo>
                <a:lnTo>
                  <a:pt x="350" y="1164"/>
                </a:lnTo>
                <a:lnTo>
                  <a:pt x="343" y="1182"/>
                </a:lnTo>
                <a:lnTo>
                  <a:pt x="339" y="1195"/>
                </a:lnTo>
                <a:lnTo>
                  <a:pt x="333" y="1188"/>
                </a:lnTo>
                <a:lnTo>
                  <a:pt x="333" y="1194"/>
                </a:lnTo>
                <a:lnTo>
                  <a:pt x="342" y="1206"/>
                </a:lnTo>
                <a:lnTo>
                  <a:pt x="333" y="1202"/>
                </a:lnTo>
                <a:lnTo>
                  <a:pt x="333" y="1228"/>
                </a:lnTo>
                <a:lnTo>
                  <a:pt x="342" y="1239"/>
                </a:lnTo>
                <a:lnTo>
                  <a:pt x="350" y="1245"/>
                </a:lnTo>
                <a:lnTo>
                  <a:pt x="352" y="1268"/>
                </a:lnTo>
                <a:lnTo>
                  <a:pt x="373" y="1210"/>
                </a:lnTo>
                <a:moveTo>
                  <a:pt x="403" y="1247"/>
                </a:moveTo>
                <a:lnTo>
                  <a:pt x="403" y="1247"/>
                </a:lnTo>
                <a:moveTo>
                  <a:pt x="427" y="1338"/>
                </a:moveTo>
                <a:lnTo>
                  <a:pt x="422" y="1329"/>
                </a:lnTo>
                <a:lnTo>
                  <a:pt x="417" y="1317"/>
                </a:lnTo>
                <a:lnTo>
                  <a:pt x="416" y="1310"/>
                </a:lnTo>
                <a:lnTo>
                  <a:pt x="409" y="1310"/>
                </a:lnTo>
                <a:lnTo>
                  <a:pt x="403" y="1310"/>
                </a:lnTo>
                <a:lnTo>
                  <a:pt x="397" y="1310"/>
                </a:lnTo>
                <a:lnTo>
                  <a:pt x="394" y="1300"/>
                </a:lnTo>
                <a:lnTo>
                  <a:pt x="395" y="1297"/>
                </a:lnTo>
                <a:lnTo>
                  <a:pt x="409" y="1300"/>
                </a:lnTo>
                <a:lnTo>
                  <a:pt x="406" y="1297"/>
                </a:lnTo>
                <a:lnTo>
                  <a:pt x="405" y="1296"/>
                </a:lnTo>
                <a:lnTo>
                  <a:pt x="403" y="1293"/>
                </a:lnTo>
                <a:lnTo>
                  <a:pt x="390" y="1286"/>
                </a:lnTo>
                <a:lnTo>
                  <a:pt x="381" y="1277"/>
                </a:lnTo>
                <a:lnTo>
                  <a:pt x="394" y="1274"/>
                </a:lnTo>
                <a:lnTo>
                  <a:pt x="397" y="1280"/>
                </a:lnTo>
                <a:lnTo>
                  <a:pt x="399" y="1277"/>
                </a:lnTo>
                <a:lnTo>
                  <a:pt x="399" y="1274"/>
                </a:lnTo>
                <a:lnTo>
                  <a:pt x="399" y="1272"/>
                </a:lnTo>
                <a:lnTo>
                  <a:pt x="395" y="1255"/>
                </a:lnTo>
                <a:lnTo>
                  <a:pt x="394" y="1249"/>
                </a:lnTo>
                <a:lnTo>
                  <a:pt x="394" y="1243"/>
                </a:lnTo>
                <a:lnTo>
                  <a:pt x="403" y="1247"/>
                </a:lnTo>
                <a:lnTo>
                  <a:pt x="397" y="1243"/>
                </a:lnTo>
                <a:lnTo>
                  <a:pt x="390" y="1236"/>
                </a:lnTo>
                <a:lnTo>
                  <a:pt x="381" y="1259"/>
                </a:lnTo>
                <a:lnTo>
                  <a:pt x="378" y="1274"/>
                </a:lnTo>
                <a:lnTo>
                  <a:pt x="378" y="1280"/>
                </a:lnTo>
                <a:lnTo>
                  <a:pt x="384" y="1297"/>
                </a:lnTo>
                <a:lnTo>
                  <a:pt x="397" y="1309"/>
                </a:lnTo>
                <a:lnTo>
                  <a:pt x="412" y="1317"/>
                </a:lnTo>
                <a:lnTo>
                  <a:pt x="427" y="1338"/>
                </a:lnTo>
                <a:moveTo>
                  <a:pt x="451" y="1382"/>
                </a:moveTo>
                <a:lnTo>
                  <a:pt x="441" y="1366"/>
                </a:lnTo>
                <a:lnTo>
                  <a:pt x="416" y="1339"/>
                </a:lnTo>
                <a:lnTo>
                  <a:pt x="390" y="1316"/>
                </a:lnTo>
                <a:lnTo>
                  <a:pt x="385" y="1313"/>
                </a:lnTo>
                <a:lnTo>
                  <a:pt x="384" y="1310"/>
                </a:lnTo>
                <a:lnTo>
                  <a:pt x="369" y="1303"/>
                </a:lnTo>
                <a:lnTo>
                  <a:pt x="351" y="1300"/>
                </a:lnTo>
                <a:lnTo>
                  <a:pt x="332" y="1293"/>
                </a:lnTo>
                <a:lnTo>
                  <a:pt x="339" y="1344"/>
                </a:lnTo>
                <a:lnTo>
                  <a:pt x="352" y="1369"/>
                </a:lnTo>
                <a:lnTo>
                  <a:pt x="352" y="1373"/>
                </a:lnTo>
                <a:lnTo>
                  <a:pt x="365" y="1379"/>
                </a:lnTo>
                <a:lnTo>
                  <a:pt x="371" y="1379"/>
                </a:lnTo>
                <a:lnTo>
                  <a:pt x="384" y="1380"/>
                </a:lnTo>
                <a:lnTo>
                  <a:pt x="399" y="1385"/>
                </a:lnTo>
                <a:lnTo>
                  <a:pt x="388" y="1370"/>
                </a:lnTo>
                <a:lnTo>
                  <a:pt x="384" y="1362"/>
                </a:lnTo>
                <a:lnTo>
                  <a:pt x="378" y="1354"/>
                </a:lnTo>
                <a:lnTo>
                  <a:pt x="371" y="1348"/>
                </a:lnTo>
                <a:lnTo>
                  <a:pt x="352" y="1341"/>
                </a:lnTo>
                <a:lnTo>
                  <a:pt x="343" y="1339"/>
                </a:lnTo>
                <a:lnTo>
                  <a:pt x="339" y="1334"/>
                </a:lnTo>
                <a:lnTo>
                  <a:pt x="337" y="1332"/>
                </a:lnTo>
                <a:lnTo>
                  <a:pt x="342" y="1328"/>
                </a:lnTo>
                <a:lnTo>
                  <a:pt x="350" y="1332"/>
                </a:lnTo>
                <a:lnTo>
                  <a:pt x="351" y="1332"/>
                </a:lnTo>
                <a:lnTo>
                  <a:pt x="351" y="1328"/>
                </a:lnTo>
                <a:lnTo>
                  <a:pt x="350" y="1328"/>
                </a:lnTo>
                <a:lnTo>
                  <a:pt x="346" y="1317"/>
                </a:lnTo>
                <a:lnTo>
                  <a:pt x="346" y="1316"/>
                </a:lnTo>
                <a:lnTo>
                  <a:pt x="352" y="1310"/>
                </a:lnTo>
                <a:lnTo>
                  <a:pt x="356" y="1317"/>
                </a:lnTo>
                <a:lnTo>
                  <a:pt x="364" y="1328"/>
                </a:lnTo>
                <a:lnTo>
                  <a:pt x="369" y="1328"/>
                </a:lnTo>
                <a:lnTo>
                  <a:pt x="365" y="1317"/>
                </a:lnTo>
                <a:lnTo>
                  <a:pt x="365" y="1313"/>
                </a:lnTo>
                <a:lnTo>
                  <a:pt x="371" y="1313"/>
                </a:lnTo>
                <a:lnTo>
                  <a:pt x="375" y="1321"/>
                </a:lnTo>
                <a:lnTo>
                  <a:pt x="375" y="1329"/>
                </a:lnTo>
                <a:lnTo>
                  <a:pt x="378" y="1338"/>
                </a:lnTo>
                <a:lnTo>
                  <a:pt x="378" y="1344"/>
                </a:lnTo>
                <a:lnTo>
                  <a:pt x="384" y="1348"/>
                </a:lnTo>
                <a:lnTo>
                  <a:pt x="388" y="1354"/>
                </a:lnTo>
                <a:lnTo>
                  <a:pt x="394" y="1359"/>
                </a:lnTo>
                <a:lnTo>
                  <a:pt x="395" y="1366"/>
                </a:lnTo>
                <a:lnTo>
                  <a:pt x="399" y="1362"/>
                </a:lnTo>
                <a:lnTo>
                  <a:pt x="399" y="1354"/>
                </a:lnTo>
                <a:lnTo>
                  <a:pt x="399" y="1339"/>
                </a:lnTo>
                <a:lnTo>
                  <a:pt x="406" y="1344"/>
                </a:lnTo>
                <a:lnTo>
                  <a:pt x="409" y="1354"/>
                </a:lnTo>
                <a:lnTo>
                  <a:pt x="409" y="1379"/>
                </a:lnTo>
                <a:lnTo>
                  <a:pt x="418" y="1389"/>
                </a:lnTo>
                <a:lnTo>
                  <a:pt x="429" y="1402"/>
                </a:lnTo>
                <a:lnTo>
                  <a:pt x="441" y="1414"/>
                </a:lnTo>
                <a:lnTo>
                  <a:pt x="445" y="1420"/>
                </a:lnTo>
                <a:lnTo>
                  <a:pt x="451" y="1382"/>
                </a:lnTo>
                <a:moveTo>
                  <a:pt x="454" y="1488"/>
                </a:moveTo>
                <a:lnTo>
                  <a:pt x="435" y="1477"/>
                </a:lnTo>
                <a:lnTo>
                  <a:pt x="425" y="1463"/>
                </a:lnTo>
                <a:lnTo>
                  <a:pt x="416" y="1451"/>
                </a:lnTo>
                <a:lnTo>
                  <a:pt x="390" y="1447"/>
                </a:lnTo>
                <a:lnTo>
                  <a:pt x="371" y="1430"/>
                </a:lnTo>
                <a:lnTo>
                  <a:pt x="359" y="1411"/>
                </a:lnTo>
                <a:lnTo>
                  <a:pt x="351" y="1411"/>
                </a:lnTo>
                <a:lnTo>
                  <a:pt x="346" y="1410"/>
                </a:lnTo>
                <a:lnTo>
                  <a:pt x="339" y="1410"/>
                </a:lnTo>
                <a:lnTo>
                  <a:pt x="327" y="1407"/>
                </a:lnTo>
                <a:lnTo>
                  <a:pt x="332" y="1402"/>
                </a:lnTo>
                <a:lnTo>
                  <a:pt x="339" y="1401"/>
                </a:lnTo>
                <a:lnTo>
                  <a:pt x="343" y="1398"/>
                </a:lnTo>
                <a:lnTo>
                  <a:pt x="343" y="1395"/>
                </a:lnTo>
                <a:lnTo>
                  <a:pt x="339" y="1389"/>
                </a:lnTo>
                <a:lnTo>
                  <a:pt x="315" y="1389"/>
                </a:lnTo>
                <a:lnTo>
                  <a:pt x="318" y="1392"/>
                </a:lnTo>
                <a:lnTo>
                  <a:pt x="327" y="1410"/>
                </a:lnTo>
                <a:lnTo>
                  <a:pt x="342" y="1442"/>
                </a:lnTo>
                <a:lnTo>
                  <a:pt x="359" y="1463"/>
                </a:lnTo>
                <a:lnTo>
                  <a:pt x="385" y="1463"/>
                </a:lnTo>
                <a:lnTo>
                  <a:pt x="405" y="1481"/>
                </a:lnTo>
                <a:lnTo>
                  <a:pt x="429" y="1490"/>
                </a:lnTo>
                <a:lnTo>
                  <a:pt x="454" y="1488"/>
                </a:lnTo>
                <a:moveTo>
                  <a:pt x="495" y="1398"/>
                </a:moveTo>
                <a:lnTo>
                  <a:pt x="495" y="1369"/>
                </a:lnTo>
                <a:lnTo>
                  <a:pt x="480" y="1339"/>
                </a:lnTo>
                <a:lnTo>
                  <a:pt x="461" y="1317"/>
                </a:lnTo>
                <a:lnTo>
                  <a:pt x="451" y="1305"/>
                </a:lnTo>
                <a:lnTo>
                  <a:pt x="441" y="1290"/>
                </a:lnTo>
                <a:lnTo>
                  <a:pt x="438" y="1286"/>
                </a:lnTo>
                <a:lnTo>
                  <a:pt x="435" y="1276"/>
                </a:lnTo>
                <a:lnTo>
                  <a:pt x="418" y="1259"/>
                </a:lnTo>
                <a:lnTo>
                  <a:pt x="403" y="1247"/>
                </a:lnTo>
                <a:lnTo>
                  <a:pt x="405" y="1255"/>
                </a:lnTo>
                <a:lnTo>
                  <a:pt x="409" y="1268"/>
                </a:lnTo>
                <a:lnTo>
                  <a:pt x="409" y="1274"/>
                </a:lnTo>
                <a:lnTo>
                  <a:pt x="409" y="1280"/>
                </a:lnTo>
                <a:lnTo>
                  <a:pt x="409" y="1288"/>
                </a:lnTo>
                <a:lnTo>
                  <a:pt x="416" y="1296"/>
                </a:lnTo>
                <a:lnTo>
                  <a:pt x="418" y="1300"/>
                </a:lnTo>
                <a:lnTo>
                  <a:pt x="422" y="1305"/>
                </a:lnTo>
                <a:lnTo>
                  <a:pt x="427" y="1305"/>
                </a:lnTo>
                <a:lnTo>
                  <a:pt x="429" y="1303"/>
                </a:lnTo>
                <a:lnTo>
                  <a:pt x="427" y="1296"/>
                </a:lnTo>
                <a:lnTo>
                  <a:pt x="435" y="1286"/>
                </a:lnTo>
                <a:lnTo>
                  <a:pt x="436" y="1290"/>
                </a:lnTo>
                <a:lnTo>
                  <a:pt x="436" y="1313"/>
                </a:lnTo>
                <a:lnTo>
                  <a:pt x="436" y="1317"/>
                </a:lnTo>
                <a:lnTo>
                  <a:pt x="435" y="1321"/>
                </a:lnTo>
                <a:lnTo>
                  <a:pt x="431" y="1339"/>
                </a:lnTo>
                <a:lnTo>
                  <a:pt x="436" y="1339"/>
                </a:lnTo>
                <a:lnTo>
                  <a:pt x="441" y="1329"/>
                </a:lnTo>
                <a:lnTo>
                  <a:pt x="445" y="1317"/>
                </a:lnTo>
                <a:lnTo>
                  <a:pt x="454" y="1329"/>
                </a:lnTo>
                <a:lnTo>
                  <a:pt x="449" y="1338"/>
                </a:lnTo>
                <a:lnTo>
                  <a:pt x="444" y="1341"/>
                </a:lnTo>
                <a:lnTo>
                  <a:pt x="445" y="1351"/>
                </a:lnTo>
                <a:lnTo>
                  <a:pt x="451" y="1359"/>
                </a:lnTo>
                <a:lnTo>
                  <a:pt x="461" y="1385"/>
                </a:lnTo>
                <a:lnTo>
                  <a:pt x="474" y="1410"/>
                </a:lnTo>
                <a:lnTo>
                  <a:pt x="485" y="1434"/>
                </a:lnTo>
                <a:lnTo>
                  <a:pt x="495" y="1398"/>
                </a:lnTo>
                <a:moveTo>
                  <a:pt x="504" y="1480"/>
                </a:moveTo>
                <a:lnTo>
                  <a:pt x="498" y="1475"/>
                </a:lnTo>
                <a:lnTo>
                  <a:pt x="498" y="1472"/>
                </a:lnTo>
                <a:lnTo>
                  <a:pt x="493" y="1465"/>
                </a:lnTo>
                <a:lnTo>
                  <a:pt x="487" y="1459"/>
                </a:lnTo>
                <a:lnTo>
                  <a:pt x="474" y="1426"/>
                </a:lnTo>
                <a:lnTo>
                  <a:pt x="456" y="1395"/>
                </a:lnTo>
                <a:lnTo>
                  <a:pt x="451" y="1382"/>
                </a:lnTo>
                <a:lnTo>
                  <a:pt x="454" y="1414"/>
                </a:lnTo>
                <a:lnTo>
                  <a:pt x="456" y="1426"/>
                </a:lnTo>
                <a:lnTo>
                  <a:pt x="461" y="1436"/>
                </a:lnTo>
                <a:lnTo>
                  <a:pt x="474" y="1448"/>
                </a:lnTo>
                <a:lnTo>
                  <a:pt x="477" y="1452"/>
                </a:lnTo>
                <a:lnTo>
                  <a:pt x="485" y="1461"/>
                </a:lnTo>
                <a:lnTo>
                  <a:pt x="493" y="1468"/>
                </a:lnTo>
                <a:lnTo>
                  <a:pt x="493" y="1475"/>
                </a:lnTo>
                <a:lnTo>
                  <a:pt x="487" y="1475"/>
                </a:lnTo>
                <a:lnTo>
                  <a:pt x="480" y="1470"/>
                </a:lnTo>
                <a:lnTo>
                  <a:pt x="474" y="1463"/>
                </a:lnTo>
                <a:lnTo>
                  <a:pt x="465" y="1459"/>
                </a:lnTo>
                <a:lnTo>
                  <a:pt x="461" y="1451"/>
                </a:lnTo>
                <a:lnTo>
                  <a:pt x="454" y="1451"/>
                </a:lnTo>
                <a:lnTo>
                  <a:pt x="445" y="1448"/>
                </a:lnTo>
                <a:lnTo>
                  <a:pt x="438" y="1448"/>
                </a:lnTo>
                <a:lnTo>
                  <a:pt x="429" y="1448"/>
                </a:lnTo>
                <a:lnTo>
                  <a:pt x="429" y="1439"/>
                </a:lnTo>
                <a:lnTo>
                  <a:pt x="436" y="1442"/>
                </a:lnTo>
                <a:lnTo>
                  <a:pt x="449" y="1442"/>
                </a:lnTo>
                <a:lnTo>
                  <a:pt x="449" y="1439"/>
                </a:lnTo>
                <a:lnTo>
                  <a:pt x="451" y="1436"/>
                </a:lnTo>
                <a:lnTo>
                  <a:pt x="441" y="1426"/>
                </a:lnTo>
                <a:lnTo>
                  <a:pt x="429" y="1418"/>
                </a:lnTo>
                <a:lnTo>
                  <a:pt x="418" y="1405"/>
                </a:lnTo>
                <a:lnTo>
                  <a:pt x="406" y="1395"/>
                </a:lnTo>
                <a:lnTo>
                  <a:pt x="395" y="1387"/>
                </a:lnTo>
                <a:lnTo>
                  <a:pt x="394" y="1387"/>
                </a:lnTo>
                <a:lnTo>
                  <a:pt x="384" y="1385"/>
                </a:lnTo>
                <a:lnTo>
                  <a:pt x="369" y="1387"/>
                </a:lnTo>
                <a:lnTo>
                  <a:pt x="356" y="1373"/>
                </a:lnTo>
                <a:lnTo>
                  <a:pt x="359" y="1385"/>
                </a:lnTo>
                <a:lnTo>
                  <a:pt x="371" y="1414"/>
                </a:lnTo>
                <a:lnTo>
                  <a:pt x="384" y="1426"/>
                </a:lnTo>
                <a:lnTo>
                  <a:pt x="403" y="1442"/>
                </a:lnTo>
                <a:lnTo>
                  <a:pt x="418" y="1443"/>
                </a:lnTo>
                <a:lnTo>
                  <a:pt x="441" y="1477"/>
                </a:lnTo>
                <a:lnTo>
                  <a:pt x="470" y="1481"/>
                </a:lnTo>
                <a:lnTo>
                  <a:pt x="504" y="1480"/>
                </a:lnTo>
                <a:moveTo>
                  <a:pt x="866" y="1820"/>
                </a:moveTo>
                <a:lnTo>
                  <a:pt x="853" y="1789"/>
                </a:lnTo>
                <a:lnTo>
                  <a:pt x="857" y="1764"/>
                </a:lnTo>
                <a:lnTo>
                  <a:pt x="842" y="1748"/>
                </a:lnTo>
                <a:lnTo>
                  <a:pt x="823" y="1728"/>
                </a:lnTo>
                <a:lnTo>
                  <a:pt x="776" y="1687"/>
                </a:lnTo>
                <a:lnTo>
                  <a:pt x="791" y="1712"/>
                </a:lnTo>
                <a:lnTo>
                  <a:pt x="813" y="1737"/>
                </a:lnTo>
                <a:lnTo>
                  <a:pt x="830" y="1761"/>
                </a:lnTo>
                <a:lnTo>
                  <a:pt x="837" y="1770"/>
                </a:lnTo>
                <a:lnTo>
                  <a:pt x="832" y="1776"/>
                </a:lnTo>
                <a:lnTo>
                  <a:pt x="823" y="1766"/>
                </a:lnTo>
                <a:lnTo>
                  <a:pt x="769" y="1696"/>
                </a:lnTo>
                <a:lnTo>
                  <a:pt x="753" y="1671"/>
                </a:lnTo>
                <a:lnTo>
                  <a:pt x="701" y="1630"/>
                </a:lnTo>
                <a:lnTo>
                  <a:pt x="579" y="1541"/>
                </a:lnTo>
                <a:lnTo>
                  <a:pt x="517" y="1492"/>
                </a:lnTo>
                <a:lnTo>
                  <a:pt x="480" y="1492"/>
                </a:lnTo>
                <a:lnTo>
                  <a:pt x="569" y="1554"/>
                </a:lnTo>
                <a:lnTo>
                  <a:pt x="662" y="1626"/>
                </a:lnTo>
                <a:lnTo>
                  <a:pt x="759" y="1715"/>
                </a:lnTo>
                <a:lnTo>
                  <a:pt x="864" y="1821"/>
                </a:lnTo>
                <a:lnTo>
                  <a:pt x="866" y="1820"/>
                </a:lnTo>
                <a:moveTo>
                  <a:pt x="896" y="1846"/>
                </a:moveTo>
                <a:lnTo>
                  <a:pt x="893" y="1824"/>
                </a:lnTo>
                <a:lnTo>
                  <a:pt x="893" y="1810"/>
                </a:lnTo>
                <a:lnTo>
                  <a:pt x="886" y="1802"/>
                </a:lnTo>
                <a:lnTo>
                  <a:pt x="884" y="1794"/>
                </a:lnTo>
                <a:lnTo>
                  <a:pt x="876" y="1789"/>
                </a:lnTo>
                <a:lnTo>
                  <a:pt x="877" y="1797"/>
                </a:lnTo>
                <a:lnTo>
                  <a:pt x="884" y="1810"/>
                </a:lnTo>
                <a:lnTo>
                  <a:pt x="886" y="1817"/>
                </a:lnTo>
                <a:lnTo>
                  <a:pt x="881" y="1821"/>
                </a:lnTo>
                <a:lnTo>
                  <a:pt x="877" y="1813"/>
                </a:lnTo>
                <a:lnTo>
                  <a:pt x="875" y="1797"/>
                </a:lnTo>
                <a:lnTo>
                  <a:pt x="871" y="1786"/>
                </a:lnTo>
                <a:lnTo>
                  <a:pt x="881" y="1789"/>
                </a:lnTo>
                <a:lnTo>
                  <a:pt x="881" y="1786"/>
                </a:lnTo>
                <a:lnTo>
                  <a:pt x="877" y="1782"/>
                </a:lnTo>
                <a:lnTo>
                  <a:pt x="876" y="1778"/>
                </a:lnTo>
                <a:lnTo>
                  <a:pt x="871" y="1769"/>
                </a:lnTo>
                <a:lnTo>
                  <a:pt x="864" y="1770"/>
                </a:lnTo>
                <a:lnTo>
                  <a:pt x="866" y="1789"/>
                </a:lnTo>
                <a:lnTo>
                  <a:pt x="868" y="1810"/>
                </a:lnTo>
                <a:lnTo>
                  <a:pt x="871" y="1831"/>
                </a:lnTo>
                <a:lnTo>
                  <a:pt x="890" y="1843"/>
                </a:lnTo>
                <a:lnTo>
                  <a:pt x="896" y="1846"/>
                </a:lnTo>
                <a:moveTo>
                  <a:pt x="1062" y="1770"/>
                </a:moveTo>
                <a:lnTo>
                  <a:pt x="1059" y="1769"/>
                </a:lnTo>
                <a:lnTo>
                  <a:pt x="1052" y="1778"/>
                </a:lnTo>
                <a:lnTo>
                  <a:pt x="1046" y="1789"/>
                </a:lnTo>
                <a:lnTo>
                  <a:pt x="1055" y="1786"/>
                </a:lnTo>
                <a:lnTo>
                  <a:pt x="1053" y="1797"/>
                </a:lnTo>
                <a:lnTo>
                  <a:pt x="1052" y="1813"/>
                </a:lnTo>
                <a:lnTo>
                  <a:pt x="1046" y="1821"/>
                </a:lnTo>
                <a:lnTo>
                  <a:pt x="1042" y="1817"/>
                </a:lnTo>
                <a:lnTo>
                  <a:pt x="1043" y="1810"/>
                </a:lnTo>
                <a:lnTo>
                  <a:pt x="1049" y="1797"/>
                </a:lnTo>
                <a:lnTo>
                  <a:pt x="1052" y="1789"/>
                </a:lnTo>
                <a:lnTo>
                  <a:pt x="1043" y="1794"/>
                </a:lnTo>
                <a:lnTo>
                  <a:pt x="1039" y="1802"/>
                </a:lnTo>
                <a:lnTo>
                  <a:pt x="1036" y="1810"/>
                </a:lnTo>
                <a:lnTo>
                  <a:pt x="1033" y="1824"/>
                </a:lnTo>
                <a:lnTo>
                  <a:pt x="1031" y="1846"/>
                </a:lnTo>
                <a:lnTo>
                  <a:pt x="1039" y="1843"/>
                </a:lnTo>
                <a:lnTo>
                  <a:pt x="1055" y="1831"/>
                </a:lnTo>
                <a:lnTo>
                  <a:pt x="1061" y="1810"/>
                </a:lnTo>
                <a:lnTo>
                  <a:pt x="1062" y="1789"/>
                </a:lnTo>
                <a:lnTo>
                  <a:pt x="1062" y="1770"/>
                </a:lnTo>
                <a:moveTo>
                  <a:pt x="1447" y="1492"/>
                </a:moveTo>
                <a:lnTo>
                  <a:pt x="1411" y="1492"/>
                </a:lnTo>
                <a:lnTo>
                  <a:pt x="1227" y="1630"/>
                </a:lnTo>
                <a:lnTo>
                  <a:pt x="1175" y="1671"/>
                </a:lnTo>
                <a:lnTo>
                  <a:pt x="1158" y="1696"/>
                </a:lnTo>
                <a:lnTo>
                  <a:pt x="1121" y="1741"/>
                </a:lnTo>
                <a:lnTo>
                  <a:pt x="1103" y="1766"/>
                </a:lnTo>
                <a:lnTo>
                  <a:pt x="1094" y="1776"/>
                </a:lnTo>
                <a:lnTo>
                  <a:pt x="1093" y="1770"/>
                </a:lnTo>
                <a:lnTo>
                  <a:pt x="1097" y="1761"/>
                </a:lnTo>
                <a:lnTo>
                  <a:pt x="1116" y="1737"/>
                </a:lnTo>
                <a:lnTo>
                  <a:pt x="1135" y="1712"/>
                </a:lnTo>
                <a:lnTo>
                  <a:pt x="1154" y="1687"/>
                </a:lnTo>
                <a:lnTo>
                  <a:pt x="1103" y="1728"/>
                </a:lnTo>
                <a:lnTo>
                  <a:pt x="1085" y="1748"/>
                </a:lnTo>
                <a:lnTo>
                  <a:pt x="1070" y="1764"/>
                </a:lnTo>
                <a:lnTo>
                  <a:pt x="1072" y="1789"/>
                </a:lnTo>
                <a:lnTo>
                  <a:pt x="1061" y="1820"/>
                </a:lnTo>
                <a:lnTo>
                  <a:pt x="1066" y="1821"/>
                </a:lnTo>
                <a:lnTo>
                  <a:pt x="1167" y="1715"/>
                </a:lnTo>
                <a:lnTo>
                  <a:pt x="1265" y="1626"/>
                </a:lnTo>
                <a:lnTo>
                  <a:pt x="1357" y="1554"/>
                </a:lnTo>
                <a:lnTo>
                  <a:pt x="1447" y="1492"/>
                </a:lnTo>
                <a:moveTo>
                  <a:pt x="1523" y="1247"/>
                </a:moveTo>
                <a:lnTo>
                  <a:pt x="1508" y="1259"/>
                </a:lnTo>
                <a:lnTo>
                  <a:pt x="1494" y="1276"/>
                </a:lnTo>
                <a:lnTo>
                  <a:pt x="1488" y="1290"/>
                </a:lnTo>
                <a:lnTo>
                  <a:pt x="1476" y="1305"/>
                </a:lnTo>
                <a:lnTo>
                  <a:pt x="1449" y="1339"/>
                </a:lnTo>
                <a:lnTo>
                  <a:pt x="1434" y="1369"/>
                </a:lnTo>
                <a:lnTo>
                  <a:pt x="1432" y="1398"/>
                </a:lnTo>
                <a:lnTo>
                  <a:pt x="1444" y="1434"/>
                </a:lnTo>
                <a:lnTo>
                  <a:pt x="1454" y="1410"/>
                </a:lnTo>
                <a:lnTo>
                  <a:pt x="1467" y="1385"/>
                </a:lnTo>
                <a:lnTo>
                  <a:pt x="1476" y="1359"/>
                </a:lnTo>
                <a:lnTo>
                  <a:pt x="1481" y="1351"/>
                </a:lnTo>
                <a:lnTo>
                  <a:pt x="1484" y="1341"/>
                </a:lnTo>
                <a:lnTo>
                  <a:pt x="1472" y="1329"/>
                </a:lnTo>
                <a:lnTo>
                  <a:pt x="1484" y="1317"/>
                </a:lnTo>
                <a:lnTo>
                  <a:pt x="1488" y="1332"/>
                </a:lnTo>
                <a:lnTo>
                  <a:pt x="1490" y="1339"/>
                </a:lnTo>
                <a:lnTo>
                  <a:pt x="1495" y="1339"/>
                </a:lnTo>
                <a:lnTo>
                  <a:pt x="1494" y="1328"/>
                </a:lnTo>
                <a:lnTo>
                  <a:pt x="1494" y="1321"/>
                </a:lnTo>
                <a:lnTo>
                  <a:pt x="1494" y="1317"/>
                </a:lnTo>
                <a:lnTo>
                  <a:pt x="1490" y="1313"/>
                </a:lnTo>
                <a:lnTo>
                  <a:pt x="1490" y="1290"/>
                </a:lnTo>
                <a:lnTo>
                  <a:pt x="1494" y="1286"/>
                </a:lnTo>
                <a:lnTo>
                  <a:pt x="1501" y="1296"/>
                </a:lnTo>
                <a:lnTo>
                  <a:pt x="1501" y="1303"/>
                </a:lnTo>
                <a:lnTo>
                  <a:pt x="1501" y="1305"/>
                </a:lnTo>
                <a:lnTo>
                  <a:pt x="1504" y="1305"/>
                </a:lnTo>
                <a:lnTo>
                  <a:pt x="1514" y="1296"/>
                </a:lnTo>
                <a:lnTo>
                  <a:pt x="1517" y="1288"/>
                </a:lnTo>
                <a:lnTo>
                  <a:pt x="1517" y="1286"/>
                </a:lnTo>
                <a:lnTo>
                  <a:pt x="1517" y="1280"/>
                </a:lnTo>
                <a:lnTo>
                  <a:pt x="1517" y="1274"/>
                </a:lnTo>
                <a:lnTo>
                  <a:pt x="1517" y="1268"/>
                </a:lnTo>
                <a:lnTo>
                  <a:pt x="1523" y="1255"/>
                </a:lnTo>
                <a:lnTo>
                  <a:pt x="1523" y="1247"/>
                </a:lnTo>
                <a:moveTo>
                  <a:pt x="1523" y="1247"/>
                </a:moveTo>
                <a:lnTo>
                  <a:pt x="1523" y="1247"/>
                </a:lnTo>
                <a:moveTo>
                  <a:pt x="1548" y="1280"/>
                </a:moveTo>
                <a:lnTo>
                  <a:pt x="1548" y="1274"/>
                </a:lnTo>
                <a:lnTo>
                  <a:pt x="1546" y="1259"/>
                </a:lnTo>
                <a:lnTo>
                  <a:pt x="1539" y="1243"/>
                </a:lnTo>
                <a:lnTo>
                  <a:pt x="1539" y="1236"/>
                </a:lnTo>
                <a:lnTo>
                  <a:pt x="1523" y="1247"/>
                </a:lnTo>
                <a:lnTo>
                  <a:pt x="1534" y="1243"/>
                </a:lnTo>
                <a:lnTo>
                  <a:pt x="1534" y="1249"/>
                </a:lnTo>
                <a:lnTo>
                  <a:pt x="1529" y="1264"/>
                </a:lnTo>
                <a:lnTo>
                  <a:pt x="1527" y="1272"/>
                </a:lnTo>
                <a:lnTo>
                  <a:pt x="1527" y="1277"/>
                </a:lnTo>
                <a:lnTo>
                  <a:pt x="1529" y="1280"/>
                </a:lnTo>
                <a:lnTo>
                  <a:pt x="1534" y="1274"/>
                </a:lnTo>
                <a:lnTo>
                  <a:pt x="1546" y="1277"/>
                </a:lnTo>
                <a:lnTo>
                  <a:pt x="1539" y="1286"/>
                </a:lnTo>
                <a:lnTo>
                  <a:pt x="1527" y="1293"/>
                </a:lnTo>
                <a:lnTo>
                  <a:pt x="1523" y="1296"/>
                </a:lnTo>
                <a:lnTo>
                  <a:pt x="1520" y="1297"/>
                </a:lnTo>
                <a:lnTo>
                  <a:pt x="1517" y="1300"/>
                </a:lnTo>
                <a:lnTo>
                  <a:pt x="1533" y="1297"/>
                </a:lnTo>
                <a:lnTo>
                  <a:pt x="1534" y="1300"/>
                </a:lnTo>
                <a:lnTo>
                  <a:pt x="1529" y="1310"/>
                </a:lnTo>
                <a:lnTo>
                  <a:pt x="1523" y="1310"/>
                </a:lnTo>
                <a:lnTo>
                  <a:pt x="1520" y="1310"/>
                </a:lnTo>
                <a:lnTo>
                  <a:pt x="1514" y="1310"/>
                </a:lnTo>
                <a:lnTo>
                  <a:pt x="1510" y="1317"/>
                </a:lnTo>
                <a:lnTo>
                  <a:pt x="1504" y="1329"/>
                </a:lnTo>
                <a:lnTo>
                  <a:pt x="1503" y="1338"/>
                </a:lnTo>
                <a:lnTo>
                  <a:pt x="1514" y="1317"/>
                </a:lnTo>
                <a:lnTo>
                  <a:pt x="1533" y="1309"/>
                </a:lnTo>
                <a:lnTo>
                  <a:pt x="1544" y="1297"/>
                </a:lnTo>
                <a:lnTo>
                  <a:pt x="1548" y="1280"/>
                </a:lnTo>
                <a:moveTo>
                  <a:pt x="1574" y="1373"/>
                </a:moveTo>
                <a:lnTo>
                  <a:pt x="1557" y="1387"/>
                </a:lnTo>
                <a:lnTo>
                  <a:pt x="1546" y="1385"/>
                </a:lnTo>
                <a:lnTo>
                  <a:pt x="1533" y="1387"/>
                </a:lnTo>
                <a:lnTo>
                  <a:pt x="1520" y="1395"/>
                </a:lnTo>
                <a:lnTo>
                  <a:pt x="1508" y="1405"/>
                </a:lnTo>
                <a:lnTo>
                  <a:pt x="1498" y="1418"/>
                </a:lnTo>
                <a:lnTo>
                  <a:pt x="1485" y="1426"/>
                </a:lnTo>
                <a:lnTo>
                  <a:pt x="1478" y="1436"/>
                </a:lnTo>
                <a:lnTo>
                  <a:pt x="1478" y="1442"/>
                </a:lnTo>
                <a:lnTo>
                  <a:pt x="1490" y="1442"/>
                </a:lnTo>
                <a:lnTo>
                  <a:pt x="1498" y="1439"/>
                </a:lnTo>
                <a:lnTo>
                  <a:pt x="1501" y="1448"/>
                </a:lnTo>
                <a:lnTo>
                  <a:pt x="1490" y="1448"/>
                </a:lnTo>
                <a:lnTo>
                  <a:pt x="1484" y="1448"/>
                </a:lnTo>
                <a:lnTo>
                  <a:pt x="1472" y="1451"/>
                </a:lnTo>
                <a:lnTo>
                  <a:pt x="1467" y="1451"/>
                </a:lnTo>
                <a:lnTo>
                  <a:pt x="1462" y="1459"/>
                </a:lnTo>
                <a:lnTo>
                  <a:pt x="1454" y="1463"/>
                </a:lnTo>
                <a:lnTo>
                  <a:pt x="1449" y="1470"/>
                </a:lnTo>
                <a:lnTo>
                  <a:pt x="1439" y="1475"/>
                </a:lnTo>
                <a:lnTo>
                  <a:pt x="1434" y="1475"/>
                </a:lnTo>
                <a:lnTo>
                  <a:pt x="1434" y="1468"/>
                </a:lnTo>
                <a:lnTo>
                  <a:pt x="1443" y="1461"/>
                </a:lnTo>
                <a:lnTo>
                  <a:pt x="1449" y="1452"/>
                </a:lnTo>
                <a:lnTo>
                  <a:pt x="1456" y="1447"/>
                </a:lnTo>
                <a:lnTo>
                  <a:pt x="1467" y="1436"/>
                </a:lnTo>
                <a:lnTo>
                  <a:pt x="1472" y="1426"/>
                </a:lnTo>
                <a:lnTo>
                  <a:pt x="1472" y="1414"/>
                </a:lnTo>
                <a:lnTo>
                  <a:pt x="1476" y="1385"/>
                </a:lnTo>
                <a:lnTo>
                  <a:pt x="1471" y="1395"/>
                </a:lnTo>
                <a:lnTo>
                  <a:pt x="1456" y="1426"/>
                </a:lnTo>
                <a:lnTo>
                  <a:pt x="1439" y="1459"/>
                </a:lnTo>
                <a:lnTo>
                  <a:pt x="1434" y="1465"/>
                </a:lnTo>
                <a:lnTo>
                  <a:pt x="1430" y="1472"/>
                </a:lnTo>
                <a:lnTo>
                  <a:pt x="1422" y="1480"/>
                </a:lnTo>
                <a:lnTo>
                  <a:pt x="1456" y="1481"/>
                </a:lnTo>
                <a:lnTo>
                  <a:pt x="1485" y="1477"/>
                </a:lnTo>
                <a:lnTo>
                  <a:pt x="1488" y="1475"/>
                </a:lnTo>
                <a:lnTo>
                  <a:pt x="1508" y="1443"/>
                </a:lnTo>
                <a:lnTo>
                  <a:pt x="1523" y="1442"/>
                </a:lnTo>
                <a:lnTo>
                  <a:pt x="1527" y="1439"/>
                </a:lnTo>
                <a:lnTo>
                  <a:pt x="1546" y="1426"/>
                </a:lnTo>
                <a:lnTo>
                  <a:pt x="1557" y="1414"/>
                </a:lnTo>
                <a:lnTo>
                  <a:pt x="1567" y="1387"/>
                </a:lnTo>
                <a:lnTo>
                  <a:pt x="1574" y="1373"/>
                </a:lnTo>
                <a:moveTo>
                  <a:pt x="1576" y="1370"/>
                </a:moveTo>
                <a:lnTo>
                  <a:pt x="1574" y="1370"/>
                </a:lnTo>
                <a:lnTo>
                  <a:pt x="1574" y="1373"/>
                </a:lnTo>
                <a:lnTo>
                  <a:pt x="1576" y="1370"/>
                </a:lnTo>
                <a:moveTo>
                  <a:pt x="1595" y="1293"/>
                </a:moveTo>
                <a:lnTo>
                  <a:pt x="1576" y="1300"/>
                </a:lnTo>
                <a:lnTo>
                  <a:pt x="1557" y="1303"/>
                </a:lnTo>
                <a:lnTo>
                  <a:pt x="1536" y="1316"/>
                </a:lnTo>
                <a:lnTo>
                  <a:pt x="1501" y="1351"/>
                </a:lnTo>
                <a:lnTo>
                  <a:pt x="1485" y="1366"/>
                </a:lnTo>
                <a:lnTo>
                  <a:pt x="1478" y="1382"/>
                </a:lnTo>
                <a:lnTo>
                  <a:pt x="1476" y="1385"/>
                </a:lnTo>
                <a:lnTo>
                  <a:pt x="1484" y="1420"/>
                </a:lnTo>
                <a:lnTo>
                  <a:pt x="1488" y="1414"/>
                </a:lnTo>
                <a:lnTo>
                  <a:pt x="1498" y="1402"/>
                </a:lnTo>
                <a:lnTo>
                  <a:pt x="1508" y="1389"/>
                </a:lnTo>
                <a:lnTo>
                  <a:pt x="1517" y="1379"/>
                </a:lnTo>
                <a:lnTo>
                  <a:pt x="1520" y="1354"/>
                </a:lnTo>
                <a:lnTo>
                  <a:pt x="1520" y="1344"/>
                </a:lnTo>
                <a:lnTo>
                  <a:pt x="1527" y="1339"/>
                </a:lnTo>
                <a:lnTo>
                  <a:pt x="1527" y="1354"/>
                </a:lnTo>
                <a:lnTo>
                  <a:pt x="1527" y="1359"/>
                </a:lnTo>
                <a:lnTo>
                  <a:pt x="1527" y="1362"/>
                </a:lnTo>
                <a:lnTo>
                  <a:pt x="1533" y="1366"/>
                </a:lnTo>
                <a:lnTo>
                  <a:pt x="1536" y="1359"/>
                </a:lnTo>
                <a:lnTo>
                  <a:pt x="1542" y="1354"/>
                </a:lnTo>
                <a:lnTo>
                  <a:pt x="1544" y="1348"/>
                </a:lnTo>
                <a:lnTo>
                  <a:pt x="1548" y="1344"/>
                </a:lnTo>
                <a:lnTo>
                  <a:pt x="1548" y="1339"/>
                </a:lnTo>
                <a:lnTo>
                  <a:pt x="1548" y="1338"/>
                </a:lnTo>
                <a:lnTo>
                  <a:pt x="1551" y="1329"/>
                </a:lnTo>
                <a:lnTo>
                  <a:pt x="1551" y="1321"/>
                </a:lnTo>
                <a:lnTo>
                  <a:pt x="1557" y="1313"/>
                </a:lnTo>
                <a:lnTo>
                  <a:pt x="1561" y="1313"/>
                </a:lnTo>
                <a:lnTo>
                  <a:pt x="1563" y="1317"/>
                </a:lnTo>
                <a:lnTo>
                  <a:pt x="1561" y="1328"/>
                </a:lnTo>
                <a:lnTo>
                  <a:pt x="1563" y="1328"/>
                </a:lnTo>
                <a:lnTo>
                  <a:pt x="1570" y="1317"/>
                </a:lnTo>
                <a:lnTo>
                  <a:pt x="1574" y="1313"/>
                </a:lnTo>
                <a:lnTo>
                  <a:pt x="1574" y="1310"/>
                </a:lnTo>
                <a:lnTo>
                  <a:pt x="1580" y="1316"/>
                </a:lnTo>
                <a:lnTo>
                  <a:pt x="1580" y="1317"/>
                </a:lnTo>
                <a:lnTo>
                  <a:pt x="1577" y="1328"/>
                </a:lnTo>
                <a:lnTo>
                  <a:pt x="1576" y="1332"/>
                </a:lnTo>
                <a:lnTo>
                  <a:pt x="1577" y="1332"/>
                </a:lnTo>
                <a:lnTo>
                  <a:pt x="1586" y="1328"/>
                </a:lnTo>
                <a:lnTo>
                  <a:pt x="1589" y="1332"/>
                </a:lnTo>
                <a:lnTo>
                  <a:pt x="1589" y="1334"/>
                </a:lnTo>
                <a:lnTo>
                  <a:pt x="1583" y="1339"/>
                </a:lnTo>
                <a:lnTo>
                  <a:pt x="1574" y="1341"/>
                </a:lnTo>
                <a:lnTo>
                  <a:pt x="1563" y="1344"/>
                </a:lnTo>
                <a:lnTo>
                  <a:pt x="1556" y="1348"/>
                </a:lnTo>
                <a:lnTo>
                  <a:pt x="1551" y="1354"/>
                </a:lnTo>
                <a:lnTo>
                  <a:pt x="1544" y="1362"/>
                </a:lnTo>
                <a:lnTo>
                  <a:pt x="1539" y="1370"/>
                </a:lnTo>
                <a:lnTo>
                  <a:pt x="1529" y="1385"/>
                </a:lnTo>
                <a:lnTo>
                  <a:pt x="1544" y="1380"/>
                </a:lnTo>
                <a:lnTo>
                  <a:pt x="1556" y="1379"/>
                </a:lnTo>
                <a:lnTo>
                  <a:pt x="1561" y="1379"/>
                </a:lnTo>
                <a:lnTo>
                  <a:pt x="1574" y="1370"/>
                </a:lnTo>
                <a:lnTo>
                  <a:pt x="1576" y="1369"/>
                </a:lnTo>
                <a:lnTo>
                  <a:pt x="1587" y="1344"/>
                </a:lnTo>
                <a:lnTo>
                  <a:pt x="1593" y="1328"/>
                </a:lnTo>
                <a:lnTo>
                  <a:pt x="1593" y="1310"/>
                </a:lnTo>
                <a:lnTo>
                  <a:pt x="1595" y="1293"/>
                </a:lnTo>
                <a:moveTo>
                  <a:pt x="1612" y="1389"/>
                </a:moveTo>
                <a:lnTo>
                  <a:pt x="1587" y="1389"/>
                </a:lnTo>
                <a:lnTo>
                  <a:pt x="1583" y="1395"/>
                </a:lnTo>
                <a:lnTo>
                  <a:pt x="1583" y="1398"/>
                </a:lnTo>
                <a:lnTo>
                  <a:pt x="1587" y="1401"/>
                </a:lnTo>
                <a:lnTo>
                  <a:pt x="1596" y="1402"/>
                </a:lnTo>
                <a:lnTo>
                  <a:pt x="1602" y="1407"/>
                </a:lnTo>
                <a:lnTo>
                  <a:pt x="1589" y="1410"/>
                </a:lnTo>
                <a:lnTo>
                  <a:pt x="1583" y="1410"/>
                </a:lnTo>
                <a:lnTo>
                  <a:pt x="1576" y="1411"/>
                </a:lnTo>
                <a:lnTo>
                  <a:pt x="1567" y="1411"/>
                </a:lnTo>
                <a:lnTo>
                  <a:pt x="1556" y="1430"/>
                </a:lnTo>
                <a:lnTo>
                  <a:pt x="1539" y="1447"/>
                </a:lnTo>
                <a:lnTo>
                  <a:pt x="1513" y="1451"/>
                </a:lnTo>
                <a:lnTo>
                  <a:pt x="1503" y="1463"/>
                </a:lnTo>
                <a:lnTo>
                  <a:pt x="1494" y="1477"/>
                </a:lnTo>
                <a:lnTo>
                  <a:pt x="1472" y="1488"/>
                </a:lnTo>
                <a:lnTo>
                  <a:pt x="1501" y="1490"/>
                </a:lnTo>
                <a:lnTo>
                  <a:pt x="1523" y="1481"/>
                </a:lnTo>
                <a:lnTo>
                  <a:pt x="1542" y="1463"/>
                </a:lnTo>
                <a:lnTo>
                  <a:pt x="1567" y="1463"/>
                </a:lnTo>
                <a:lnTo>
                  <a:pt x="1570" y="1463"/>
                </a:lnTo>
                <a:lnTo>
                  <a:pt x="1587" y="1442"/>
                </a:lnTo>
                <a:lnTo>
                  <a:pt x="1600" y="1410"/>
                </a:lnTo>
                <a:lnTo>
                  <a:pt x="1612" y="1392"/>
                </a:lnTo>
                <a:lnTo>
                  <a:pt x="1612" y="1389"/>
                </a:lnTo>
                <a:moveTo>
                  <a:pt x="1632" y="1385"/>
                </a:moveTo>
                <a:lnTo>
                  <a:pt x="1618" y="1385"/>
                </a:lnTo>
                <a:lnTo>
                  <a:pt x="1612" y="1392"/>
                </a:lnTo>
                <a:lnTo>
                  <a:pt x="1609" y="1395"/>
                </a:lnTo>
                <a:lnTo>
                  <a:pt x="1632" y="1385"/>
                </a:lnTo>
                <a:moveTo>
                  <a:pt x="1646" y="1106"/>
                </a:moveTo>
                <a:lnTo>
                  <a:pt x="1646" y="1103"/>
                </a:lnTo>
                <a:lnTo>
                  <a:pt x="1634" y="1082"/>
                </a:lnTo>
                <a:lnTo>
                  <a:pt x="1632" y="1078"/>
                </a:lnTo>
                <a:lnTo>
                  <a:pt x="1632" y="1056"/>
                </a:lnTo>
                <a:lnTo>
                  <a:pt x="1618" y="1078"/>
                </a:lnTo>
                <a:lnTo>
                  <a:pt x="1595" y="1084"/>
                </a:lnTo>
                <a:lnTo>
                  <a:pt x="1587" y="1122"/>
                </a:lnTo>
                <a:lnTo>
                  <a:pt x="1576" y="1143"/>
                </a:lnTo>
                <a:lnTo>
                  <a:pt x="1561" y="1169"/>
                </a:lnTo>
                <a:lnTo>
                  <a:pt x="1556" y="1210"/>
                </a:lnTo>
                <a:lnTo>
                  <a:pt x="1574" y="1268"/>
                </a:lnTo>
                <a:lnTo>
                  <a:pt x="1580" y="1245"/>
                </a:lnTo>
                <a:lnTo>
                  <a:pt x="1586" y="1239"/>
                </a:lnTo>
                <a:lnTo>
                  <a:pt x="1593" y="1228"/>
                </a:lnTo>
                <a:lnTo>
                  <a:pt x="1593" y="1206"/>
                </a:lnTo>
                <a:lnTo>
                  <a:pt x="1593" y="1202"/>
                </a:lnTo>
                <a:lnTo>
                  <a:pt x="1586" y="1206"/>
                </a:lnTo>
                <a:lnTo>
                  <a:pt x="1593" y="1195"/>
                </a:lnTo>
                <a:lnTo>
                  <a:pt x="1593" y="1194"/>
                </a:lnTo>
                <a:lnTo>
                  <a:pt x="1595" y="1188"/>
                </a:lnTo>
                <a:lnTo>
                  <a:pt x="1587" y="1195"/>
                </a:lnTo>
                <a:lnTo>
                  <a:pt x="1586" y="1182"/>
                </a:lnTo>
                <a:lnTo>
                  <a:pt x="1577" y="1164"/>
                </a:lnTo>
                <a:lnTo>
                  <a:pt x="1587" y="1163"/>
                </a:lnTo>
                <a:lnTo>
                  <a:pt x="1589" y="1171"/>
                </a:lnTo>
                <a:lnTo>
                  <a:pt x="1593" y="1187"/>
                </a:lnTo>
                <a:lnTo>
                  <a:pt x="1600" y="1176"/>
                </a:lnTo>
                <a:lnTo>
                  <a:pt x="1600" y="1164"/>
                </a:lnTo>
                <a:lnTo>
                  <a:pt x="1600" y="1163"/>
                </a:lnTo>
                <a:lnTo>
                  <a:pt x="1596" y="1157"/>
                </a:lnTo>
                <a:lnTo>
                  <a:pt x="1595" y="1147"/>
                </a:lnTo>
                <a:lnTo>
                  <a:pt x="1595" y="1138"/>
                </a:lnTo>
                <a:lnTo>
                  <a:pt x="1593" y="1122"/>
                </a:lnTo>
                <a:lnTo>
                  <a:pt x="1602" y="1143"/>
                </a:lnTo>
                <a:lnTo>
                  <a:pt x="1607" y="1141"/>
                </a:lnTo>
                <a:lnTo>
                  <a:pt x="1609" y="1141"/>
                </a:lnTo>
                <a:lnTo>
                  <a:pt x="1609" y="1130"/>
                </a:lnTo>
                <a:lnTo>
                  <a:pt x="1612" y="1130"/>
                </a:lnTo>
                <a:lnTo>
                  <a:pt x="1609" y="1122"/>
                </a:lnTo>
                <a:lnTo>
                  <a:pt x="1609" y="1119"/>
                </a:lnTo>
                <a:lnTo>
                  <a:pt x="1609" y="1113"/>
                </a:lnTo>
                <a:lnTo>
                  <a:pt x="1612" y="1109"/>
                </a:lnTo>
                <a:lnTo>
                  <a:pt x="1612" y="1097"/>
                </a:lnTo>
                <a:lnTo>
                  <a:pt x="1614" y="1082"/>
                </a:lnTo>
                <a:lnTo>
                  <a:pt x="1619" y="1082"/>
                </a:lnTo>
                <a:lnTo>
                  <a:pt x="1619" y="1097"/>
                </a:lnTo>
                <a:lnTo>
                  <a:pt x="1619" y="1100"/>
                </a:lnTo>
                <a:lnTo>
                  <a:pt x="1618" y="1103"/>
                </a:lnTo>
                <a:lnTo>
                  <a:pt x="1618" y="1109"/>
                </a:lnTo>
                <a:lnTo>
                  <a:pt x="1618" y="1113"/>
                </a:lnTo>
                <a:lnTo>
                  <a:pt x="1618" y="1119"/>
                </a:lnTo>
                <a:lnTo>
                  <a:pt x="1622" y="1122"/>
                </a:lnTo>
                <a:lnTo>
                  <a:pt x="1627" y="1113"/>
                </a:lnTo>
                <a:lnTo>
                  <a:pt x="1628" y="1103"/>
                </a:lnTo>
                <a:lnTo>
                  <a:pt x="1636" y="1109"/>
                </a:lnTo>
                <a:lnTo>
                  <a:pt x="1632" y="1119"/>
                </a:lnTo>
                <a:lnTo>
                  <a:pt x="1627" y="1125"/>
                </a:lnTo>
                <a:lnTo>
                  <a:pt x="1619" y="1134"/>
                </a:lnTo>
                <a:lnTo>
                  <a:pt x="1614" y="1141"/>
                </a:lnTo>
                <a:lnTo>
                  <a:pt x="1607" y="1154"/>
                </a:lnTo>
                <a:lnTo>
                  <a:pt x="1609" y="1160"/>
                </a:lnTo>
                <a:lnTo>
                  <a:pt x="1627" y="1143"/>
                </a:lnTo>
                <a:lnTo>
                  <a:pt x="1628" y="1143"/>
                </a:lnTo>
                <a:lnTo>
                  <a:pt x="1627" y="1153"/>
                </a:lnTo>
                <a:lnTo>
                  <a:pt x="1593" y="1194"/>
                </a:lnTo>
                <a:lnTo>
                  <a:pt x="1593" y="1202"/>
                </a:lnTo>
                <a:lnTo>
                  <a:pt x="1600" y="1198"/>
                </a:lnTo>
                <a:lnTo>
                  <a:pt x="1605" y="1204"/>
                </a:lnTo>
                <a:lnTo>
                  <a:pt x="1607" y="1198"/>
                </a:lnTo>
                <a:lnTo>
                  <a:pt x="1618" y="1176"/>
                </a:lnTo>
                <a:lnTo>
                  <a:pt x="1628" y="1150"/>
                </a:lnTo>
                <a:lnTo>
                  <a:pt x="1638" y="1143"/>
                </a:lnTo>
                <a:lnTo>
                  <a:pt x="1646" y="1135"/>
                </a:lnTo>
                <a:lnTo>
                  <a:pt x="1646" y="1106"/>
                </a:lnTo>
                <a:moveTo>
                  <a:pt x="1651" y="1385"/>
                </a:moveTo>
                <a:lnTo>
                  <a:pt x="1647" y="1373"/>
                </a:lnTo>
                <a:lnTo>
                  <a:pt x="1632" y="1366"/>
                </a:lnTo>
                <a:lnTo>
                  <a:pt x="1628" y="1362"/>
                </a:lnTo>
                <a:lnTo>
                  <a:pt x="1612" y="1344"/>
                </a:lnTo>
                <a:lnTo>
                  <a:pt x="1596" y="1348"/>
                </a:lnTo>
                <a:lnTo>
                  <a:pt x="1587" y="1362"/>
                </a:lnTo>
                <a:lnTo>
                  <a:pt x="1580" y="1375"/>
                </a:lnTo>
                <a:lnTo>
                  <a:pt x="1574" y="1389"/>
                </a:lnTo>
                <a:lnTo>
                  <a:pt x="1618" y="1379"/>
                </a:lnTo>
                <a:lnTo>
                  <a:pt x="1622" y="1362"/>
                </a:lnTo>
                <a:lnTo>
                  <a:pt x="1623" y="1369"/>
                </a:lnTo>
                <a:lnTo>
                  <a:pt x="1627" y="1370"/>
                </a:lnTo>
                <a:lnTo>
                  <a:pt x="1627" y="1373"/>
                </a:lnTo>
                <a:lnTo>
                  <a:pt x="1623" y="1375"/>
                </a:lnTo>
                <a:lnTo>
                  <a:pt x="1623" y="1380"/>
                </a:lnTo>
                <a:lnTo>
                  <a:pt x="1627" y="1380"/>
                </a:lnTo>
                <a:lnTo>
                  <a:pt x="1628" y="1382"/>
                </a:lnTo>
                <a:lnTo>
                  <a:pt x="1634" y="1382"/>
                </a:lnTo>
                <a:lnTo>
                  <a:pt x="1632" y="1385"/>
                </a:lnTo>
                <a:lnTo>
                  <a:pt x="1651" y="1385"/>
                </a:lnTo>
                <a:moveTo>
                  <a:pt x="1689" y="1235"/>
                </a:moveTo>
                <a:lnTo>
                  <a:pt x="1685" y="1232"/>
                </a:lnTo>
                <a:lnTo>
                  <a:pt x="1685" y="1228"/>
                </a:lnTo>
                <a:lnTo>
                  <a:pt x="1685" y="1223"/>
                </a:lnTo>
                <a:lnTo>
                  <a:pt x="1675" y="1228"/>
                </a:lnTo>
                <a:lnTo>
                  <a:pt x="1669" y="1236"/>
                </a:lnTo>
                <a:lnTo>
                  <a:pt x="1668" y="1252"/>
                </a:lnTo>
                <a:lnTo>
                  <a:pt x="1679" y="1249"/>
                </a:lnTo>
                <a:lnTo>
                  <a:pt x="1685" y="1243"/>
                </a:lnTo>
                <a:lnTo>
                  <a:pt x="1689" y="1235"/>
                </a:lnTo>
                <a:moveTo>
                  <a:pt x="1719" y="1138"/>
                </a:moveTo>
                <a:lnTo>
                  <a:pt x="1712" y="1122"/>
                </a:lnTo>
                <a:lnTo>
                  <a:pt x="1712" y="1119"/>
                </a:lnTo>
                <a:lnTo>
                  <a:pt x="1713" y="1100"/>
                </a:lnTo>
                <a:lnTo>
                  <a:pt x="1701" y="1116"/>
                </a:lnTo>
                <a:lnTo>
                  <a:pt x="1679" y="1119"/>
                </a:lnTo>
                <a:lnTo>
                  <a:pt x="1647" y="1144"/>
                </a:lnTo>
                <a:lnTo>
                  <a:pt x="1636" y="1157"/>
                </a:lnTo>
                <a:lnTo>
                  <a:pt x="1623" y="1176"/>
                </a:lnTo>
                <a:lnTo>
                  <a:pt x="1609" y="1214"/>
                </a:lnTo>
                <a:lnTo>
                  <a:pt x="1600" y="1236"/>
                </a:lnTo>
                <a:lnTo>
                  <a:pt x="1583" y="1247"/>
                </a:lnTo>
                <a:lnTo>
                  <a:pt x="1583" y="1284"/>
                </a:lnTo>
                <a:lnTo>
                  <a:pt x="1587" y="1286"/>
                </a:lnTo>
                <a:lnTo>
                  <a:pt x="1596" y="1277"/>
                </a:lnTo>
                <a:lnTo>
                  <a:pt x="1605" y="1268"/>
                </a:lnTo>
                <a:lnTo>
                  <a:pt x="1605" y="1261"/>
                </a:lnTo>
                <a:lnTo>
                  <a:pt x="1607" y="1264"/>
                </a:lnTo>
                <a:lnTo>
                  <a:pt x="1607" y="1261"/>
                </a:lnTo>
                <a:lnTo>
                  <a:pt x="1609" y="1256"/>
                </a:lnTo>
                <a:lnTo>
                  <a:pt x="1609" y="1235"/>
                </a:lnTo>
                <a:lnTo>
                  <a:pt x="1612" y="1218"/>
                </a:lnTo>
                <a:lnTo>
                  <a:pt x="1618" y="1223"/>
                </a:lnTo>
                <a:lnTo>
                  <a:pt x="1619" y="1232"/>
                </a:lnTo>
                <a:lnTo>
                  <a:pt x="1618" y="1243"/>
                </a:lnTo>
                <a:lnTo>
                  <a:pt x="1619" y="1245"/>
                </a:lnTo>
                <a:lnTo>
                  <a:pt x="1627" y="1236"/>
                </a:lnTo>
                <a:lnTo>
                  <a:pt x="1632" y="1228"/>
                </a:lnTo>
                <a:lnTo>
                  <a:pt x="1636" y="1218"/>
                </a:lnTo>
                <a:lnTo>
                  <a:pt x="1647" y="1198"/>
                </a:lnTo>
                <a:lnTo>
                  <a:pt x="1646" y="1188"/>
                </a:lnTo>
                <a:lnTo>
                  <a:pt x="1646" y="1184"/>
                </a:lnTo>
                <a:lnTo>
                  <a:pt x="1646" y="1176"/>
                </a:lnTo>
                <a:lnTo>
                  <a:pt x="1651" y="1160"/>
                </a:lnTo>
                <a:lnTo>
                  <a:pt x="1656" y="1164"/>
                </a:lnTo>
                <a:lnTo>
                  <a:pt x="1653" y="1176"/>
                </a:lnTo>
                <a:lnTo>
                  <a:pt x="1651" y="1184"/>
                </a:lnTo>
                <a:lnTo>
                  <a:pt x="1656" y="1187"/>
                </a:lnTo>
                <a:lnTo>
                  <a:pt x="1662" y="1176"/>
                </a:lnTo>
                <a:lnTo>
                  <a:pt x="1668" y="1166"/>
                </a:lnTo>
                <a:lnTo>
                  <a:pt x="1669" y="1160"/>
                </a:lnTo>
                <a:lnTo>
                  <a:pt x="1675" y="1150"/>
                </a:lnTo>
                <a:lnTo>
                  <a:pt x="1675" y="1130"/>
                </a:lnTo>
                <a:lnTo>
                  <a:pt x="1679" y="1125"/>
                </a:lnTo>
                <a:lnTo>
                  <a:pt x="1682" y="1128"/>
                </a:lnTo>
                <a:lnTo>
                  <a:pt x="1682" y="1147"/>
                </a:lnTo>
                <a:lnTo>
                  <a:pt x="1688" y="1143"/>
                </a:lnTo>
                <a:lnTo>
                  <a:pt x="1692" y="1135"/>
                </a:lnTo>
                <a:lnTo>
                  <a:pt x="1694" y="1125"/>
                </a:lnTo>
                <a:lnTo>
                  <a:pt x="1698" y="1122"/>
                </a:lnTo>
                <a:lnTo>
                  <a:pt x="1704" y="1122"/>
                </a:lnTo>
                <a:lnTo>
                  <a:pt x="1698" y="1138"/>
                </a:lnTo>
                <a:lnTo>
                  <a:pt x="1694" y="1144"/>
                </a:lnTo>
                <a:lnTo>
                  <a:pt x="1717" y="1144"/>
                </a:lnTo>
                <a:lnTo>
                  <a:pt x="1704" y="1154"/>
                </a:lnTo>
                <a:lnTo>
                  <a:pt x="1682" y="1154"/>
                </a:lnTo>
                <a:lnTo>
                  <a:pt x="1673" y="1171"/>
                </a:lnTo>
                <a:lnTo>
                  <a:pt x="1666" y="1188"/>
                </a:lnTo>
                <a:lnTo>
                  <a:pt x="1660" y="1195"/>
                </a:lnTo>
                <a:lnTo>
                  <a:pt x="1662" y="1198"/>
                </a:lnTo>
                <a:lnTo>
                  <a:pt x="1669" y="1194"/>
                </a:lnTo>
                <a:lnTo>
                  <a:pt x="1675" y="1191"/>
                </a:lnTo>
                <a:lnTo>
                  <a:pt x="1679" y="1195"/>
                </a:lnTo>
                <a:lnTo>
                  <a:pt x="1682" y="1195"/>
                </a:lnTo>
                <a:lnTo>
                  <a:pt x="1688" y="1198"/>
                </a:lnTo>
                <a:lnTo>
                  <a:pt x="1682" y="1202"/>
                </a:lnTo>
                <a:lnTo>
                  <a:pt x="1679" y="1204"/>
                </a:lnTo>
                <a:lnTo>
                  <a:pt x="1669" y="1204"/>
                </a:lnTo>
                <a:lnTo>
                  <a:pt x="1666" y="1208"/>
                </a:lnTo>
                <a:lnTo>
                  <a:pt x="1656" y="1218"/>
                </a:lnTo>
                <a:lnTo>
                  <a:pt x="1647" y="1223"/>
                </a:lnTo>
                <a:lnTo>
                  <a:pt x="1641" y="1231"/>
                </a:lnTo>
                <a:lnTo>
                  <a:pt x="1628" y="1247"/>
                </a:lnTo>
                <a:lnTo>
                  <a:pt x="1622" y="1255"/>
                </a:lnTo>
                <a:lnTo>
                  <a:pt x="1618" y="1261"/>
                </a:lnTo>
                <a:lnTo>
                  <a:pt x="1619" y="1268"/>
                </a:lnTo>
                <a:lnTo>
                  <a:pt x="1627" y="1264"/>
                </a:lnTo>
                <a:lnTo>
                  <a:pt x="1632" y="1268"/>
                </a:lnTo>
                <a:lnTo>
                  <a:pt x="1634" y="1268"/>
                </a:lnTo>
                <a:lnTo>
                  <a:pt x="1636" y="1268"/>
                </a:lnTo>
                <a:lnTo>
                  <a:pt x="1638" y="1264"/>
                </a:lnTo>
                <a:lnTo>
                  <a:pt x="1643" y="1264"/>
                </a:lnTo>
                <a:lnTo>
                  <a:pt x="1651" y="1269"/>
                </a:lnTo>
                <a:lnTo>
                  <a:pt x="1636" y="1276"/>
                </a:lnTo>
                <a:lnTo>
                  <a:pt x="1623" y="1277"/>
                </a:lnTo>
                <a:lnTo>
                  <a:pt x="1607" y="1264"/>
                </a:lnTo>
                <a:lnTo>
                  <a:pt x="1605" y="1268"/>
                </a:lnTo>
                <a:lnTo>
                  <a:pt x="1605" y="1277"/>
                </a:lnTo>
                <a:lnTo>
                  <a:pt x="1605" y="1305"/>
                </a:lnTo>
                <a:lnTo>
                  <a:pt x="1619" y="1310"/>
                </a:lnTo>
                <a:lnTo>
                  <a:pt x="1651" y="1284"/>
                </a:lnTo>
                <a:lnTo>
                  <a:pt x="1651" y="1277"/>
                </a:lnTo>
                <a:lnTo>
                  <a:pt x="1653" y="1264"/>
                </a:lnTo>
                <a:lnTo>
                  <a:pt x="1656" y="1243"/>
                </a:lnTo>
                <a:lnTo>
                  <a:pt x="1668" y="1220"/>
                </a:lnTo>
                <a:lnTo>
                  <a:pt x="1688" y="1204"/>
                </a:lnTo>
                <a:lnTo>
                  <a:pt x="1692" y="1191"/>
                </a:lnTo>
                <a:lnTo>
                  <a:pt x="1694" y="1187"/>
                </a:lnTo>
                <a:lnTo>
                  <a:pt x="1704" y="1171"/>
                </a:lnTo>
                <a:lnTo>
                  <a:pt x="1713" y="1160"/>
                </a:lnTo>
                <a:lnTo>
                  <a:pt x="1719" y="1138"/>
                </a:lnTo>
                <a:moveTo>
                  <a:pt x="1733" y="934"/>
                </a:moveTo>
                <a:lnTo>
                  <a:pt x="1728" y="909"/>
                </a:lnTo>
                <a:lnTo>
                  <a:pt x="1707" y="883"/>
                </a:lnTo>
                <a:lnTo>
                  <a:pt x="1699" y="864"/>
                </a:lnTo>
                <a:lnTo>
                  <a:pt x="1692" y="883"/>
                </a:lnTo>
                <a:lnTo>
                  <a:pt x="1682" y="903"/>
                </a:lnTo>
                <a:lnTo>
                  <a:pt x="1673" y="929"/>
                </a:lnTo>
                <a:lnTo>
                  <a:pt x="1666" y="975"/>
                </a:lnTo>
                <a:lnTo>
                  <a:pt x="1662" y="1000"/>
                </a:lnTo>
                <a:lnTo>
                  <a:pt x="1660" y="1027"/>
                </a:lnTo>
                <a:lnTo>
                  <a:pt x="1660" y="1052"/>
                </a:lnTo>
                <a:lnTo>
                  <a:pt x="1669" y="1082"/>
                </a:lnTo>
                <a:lnTo>
                  <a:pt x="1673" y="1080"/>
                </a:lnTo>
                <a:lnTo>
                  <a:pt x="1675" y="1070"/>
                </a:lnTo>
                <a:lnTo>
                  <a:pt x="1679" y="1053"/>
                </a:lnTo>
                <a:lnTo>
                  <a:pt x="1685" y="1039"/>
                </a:lnTo>
                <a:lnTo>
                  <a:pt x="1699" y="1016"/>
                </a:lnTo>
                <a:lnTo>
                  <a:pt x="1701" y="1007"/>
                </a:lnTo>
                <a:lnTo>
                  <a:pt x="1689" y="1004"/>
                </a:lnTo>
                <a:lnTo>
                  <a:pt x="1688" y="1000"/>
                </a:lnTo>
                <a:lnTo>
                  <a:pt x="1679" y="989"/>
                </a:lnTo>
                <a:lnTo>
                  <a:pt x="1685" y="983"/>
                </a:lnTo>
                <a:lnTo>
                  <a:pt x="1688" y="988"/>
                </a:lnTo>
                <a:lnTo>
                  <a:pt x="1689" y="994"/>
                </a:lnTo>
                <a:lnTo>
                  <a:pt x="1694" y="998"/>
                </a:lnTo>
                <a:lnTo>
                  <a:pt x="1698" y="994"/>
                </a:lnTo>
                <a:lnTo>
                  <a:pt x="1698" y="972"/>
                </a:lnTo>
                <a:lnTo>
                  <a:pt x="1699" y="966"/>
                </a:lnTo>
                <a:lnTo>
                  <a:pt x="1694" y="959"/>
                </a:lnTo>
                <a:lnTo>
                  <a:pt x="1688" y="959"/>
                </a:lnTo>
                <a:lnTo>
                  <a:pt x="1682" y="950"/>
                </a:lnTo>
                <a:lnTo>
                  <a:pt x="1679" y="938"/>
                </a:lnTo>
                <a:lnTo>
                  <a:pt x="1688" y="937"/>
                </a:lnTo>
                <a:lnTo>
                  <a:pt x="1689" y="947"/>
                </a:lnTo>
                <a:lnTo>
                  <a:pt x="1692" y="950"/>
                </a:lnTo>
                <a:lnTo>
                  <a:pt x="1698" y="950"/>
                </a:lnTo>
                <a:lnTo>
                  <a:pt x="1699" y="937"/>
                </a:lnTo>
                <a:lnTo>
                  <a:pt x="1699" y="934"/>
                </a:lnTo>
                <a:lnTo>
                  <a:pt x="1692" y="915"/>
                </a:lnTo>
                <a:lnTo>
                  <a:pt x="1694" y="908"/>
                </a:lnTo>
                <a:lnTo>
                  <a:pt x="1692" y="896"/>
                </a:lnTo>
                <a:lnTo>
                  <a:pt x="1692" y="887"/>
                </a:lnTo>
                <a:lnTo>
                  <a:pt x="1701" y="885"/>
                </a:lnTo>
                <a:lnTo>
                  <a:pt x="1699" y="897"/>
                </a:lnTo>
                <a:lnTo>
                  <a:pt x="1699" y="906"/>
                </a:lnTo>
                <a:lnTo>
                  <a:pt x="1701" y="915"/>
                </a:lnTo>
                <a:lnTo>
                  <a:pt x="1704" y="928"/>
                </a:lnTo>
                <a:lnTo>
                  <a:pt x="1707" y="934"/>
                </a:lnTo>
                <a:lnTo>
                  <a:pt x="1709" y="912"/>
                </a:lnTo>
                <a:lnTo>
                  <a:pt x="1713" y="906"/>
                </a:lnTo>
                <a:lnTo>
                  <a:pt x="1719" y="918"/>
                </a:lnTo>
                <a:lnTo>
                  <a:pt x="1712" y="931"/>
                </a:lnTo>
                <a:lnTo>
                  <a:pt x="1709" y="937"/>
                </a:lnTo>
                <a:lnTo>
                  <a:pt x="1707" y="942"/>
                </a:lnTo>
                <a:lnTo>
                  <a:pt x="1704" y="953"/>
                </a:lnTo>
                <a:lnTo>
                  <a:pt x="1707" y="960"/>
                </a:lnTo>
                <a:lnTo>
                  <a:pt x="1712" y="956"/>
                </a:lnTo>
                <a:lnTo>
                  <a:pt x="1712" y="953"/>
                </a:lnTo>
                <a:lnTo>
                  <a:pt x="1713" y="950"/>
                </a:lnTo>
                <a:lnTo>
                  <a:pt x="1713" y="947"/>
                </a:lnTo>
                <a:lnTo>
                  <a:pt x="1719" y="937"/>
                </a:lnTo>
                <a:lnTo>
                  <a:pt x="1721" y="947"/>
                </a:lnTo>
                <a:lnTo>
                  <a:pt x="1717" y="959"/>
                </a:lnTo>
                <a:lnTo>
                  <a:pt x="1713" y="963"/>
                </a:lnTo>
                <a:lnTo>
                  <a:pt x="1707" y="969"/>
                </a:lnTo>
                <a:lnTo>
                  <a:pt x="1707" y="1000"/>
                </a:lnTo>
                <a:lnTo>
                  <a:pt x="1713" y="979"/>
                </a:lnTo>
                <a:lnTo>
                  <a:pt x="1721" y="950"/>
                </a:lnTo>
                <a:lnTo>
                  <a:pt x="1733" y="934"/>
                </a:lnTo>
                <a:moveTo>
                  <a:pt x="1758" y="918"/>
                </a:moveTo>
                <a:lnTo>
                  <a:pt x="1752" y="919"/>
                </a:lnTo>
                <a:lnTo>
                  <a:pt x="1735" y="944"/>
                </a:lnTo>
                <a:lnTo>
                  <a:pt x="1724" y="966"/>
                </a:lnTo>
                <a:lnTo>
                  <a:pt x="1717" y="989"/>
                </a:lnTo>
                <a:lnTo>
                  <a:pt x="1709" y="1014"/>
                </a:lnTo>
                <a:lnTo>
                  <a:pt x="1694" y="1039"/>
                </a:lnTo>
                <a:lnTo>
                  <a:pt x="1685" y="1060"/>
                </a:lnTo>
                <a:lnTo>
                  <a:pt x="1679" y="1082"/>
                </a:lnTo>
                <a:lnTo>
                  <a:pt x="1679" y="1086"/>
                </a:lnTo>
                <a:lnTo>
                  <a:pt x="1682" y="1109"/>
                </a:lnTo>
                <a:lnTo>
                  <a:pt x="1689" y="1113"/>
                </a:lnTo>
                <a:lnTo>
                  <a:pt x="1701" y="1106"/>
                </a:lnTo>
                <a:lnTo>
                  <a:pt x="1713" y="1086"/>
                </a:lnTo>
                <a:lnTo>
                  <a:pt x="1713" y="1084"/>
                </a:lnTo>
                <a:lnTo>
                  <a:pt x="1717" y="1065"/>
                </a:lnTo>
                <a:lnTo>
                  <a:pt x="1712" y="1060"/>
                </a:lnTo>
                <a:lnTo>
                  <a:pt x="1709" y="1045"/>
                </a:lnTo>
                <a:lnTo>
                  <a:pt x="1709" y="1033"/>
                </a:lnTo>
                <a:lnTo>
                  <a:pt x="1713" y="1033"/>
                </a:lnTo>
                <a:lnTo>
                  <a:pt x="1719" y="1056"/>
                </a:lnTo>
                <a:lnTo>
                  <a:pt x="1721" y="1056"/>
                </a:lnTo>
                <a:lnTo>
                  <a:pt x="1731" y="1033"/>
                </a:lnTo>
                <a:lnTo>
                  <a:pt x="1739" y="1014"/>
                </a:lnTo>
                <a:lnTo>
                  <a:pt x="1743" y="998"/>
                </a:lnTo>
                <a:lnTo>
                  <a:pt x="1739" y="988"/>
                </a:lnTo>
                <a:lnTo>
                  <a:pt x="1735" y="978"/>
                </a:lnTo>
                <a:lnTo>
                  <a:pt x="1735" y="963"/>
                </a:lnTo>
                <a:lnTo>
                  <a:pt x="1743" y="963"/>
                </a:lnTo>
                <a:lnTo>
                  <a:pt x="1743" y="989"/>
                </a:lnTo>
                <a:lnTo>
                  <a:pt x="1743" y="988"/>
                </a:lnTo>
                <a:lnTo>
                  <a:pt x="1752" y="971"/>
                </a:lnTo>
                <a:lnTo>
                  <a:pt x="1755" y="963"/>
                </a:lnTo>
                <a:lnTo>
                  <a:pt x="1755" y="960"/>
                </a:lnTo>
                <a:lnTo>
                  <a:pt x="1752" y="942"/>
                </a:lnTo>
                <a:lnTo>
                  <a:pt x="1750" y="931"/>
                </a:lnTo>
                <a:lnTo>
                  <a:pt x="1750" y="928"/>
                </a:lnTo>
                <a:lnTo>
                  <a:pt x="1758" y="918"/>
                </a:lnTo>
                <a:moveTo>
                  <a:pt x="1758" y="915"/>
                </a:moveTo>
                <a:lnTo>
                  <a:pt x="1758" y="918"/>
                </a:lnTo>
                <a:lnTo>
                  <a:pt x="1758" y="915"/>
                </a:lnTo>
                <a:moveTo>
                  <a:pt x="1765" y="252"/>
                </a:moveTo>
                <a:lnTo>
                  <a:pt x="1765" y="251"/>
                </a:lnTo>
                <a:lnTo>
                  <a:pt x="1761" y="245"/>
                </a:lnTo>
                <a:lnTo>
                  <a:pt x="1761" y="241"/>
                </a:lnTo>
                <a:lnTo>
                  <a:pt x="1755" y="236"/>
                </a:lnTo>
                <a:lnTo>
                  <a:pt x="1746" y="229"/>
                </a:lnTo>
                <a:lnTo>
                  <a:pt x="1739" y="219"/>
                </a:lnTo>
                <a:lnTo>
                  <a:pt x="1733" y="214"/>
                </a:lnTo>
                <a:lnTo>
                  <a:pt x="1735" y="204"/>
                </a:lnTo>
                <a:lnTo>
                  <a:pt x="1731" y="193"/>
                </a:lnTo>
                <a:lnTo>
                  <a:pt x="1728" y="187"/>
                </a:lnTo>
                <a:lnTo>
                  <a:pt x="1724" y="187"/>
                </a:lnTo>
                <a:lnTo>
                  <a:pt x="1728" y="200"/>
                </a:lnTo>
                <a:lnTo>
                  <a:pt x="1728" y="204"/>
                </a:lnTo>
                <a:lnTo>
                  <a:pt x="1726" y="204"/>
                </a:lnTo>
                <a:lnTo>
                  <a:pt x="1724" y="204"/>
                </a:lnTo>
                <a:lnTo>
                  <a:pt x="1719" y="197"/>
                </a:lnTo>
                <a:lnTo>
                  <a:pt x="1713" y="193"/>
                </a:lnTo>
                <a:lnTo>
                  <a:pt x="1707" y="182"/>
                </a:lnTo>
                <a:lnTo>
                  <a:pt x="1704" y="185"/>
                </a:lnTo>
                <a:lnTo>
                  <a:pt x="1707" y="194"/>
                </a:lnTo>
                <a:lnTo>
                  <a:pt x="1712" y="200"/>
                </a:lnTo>
                <a:lnTo>
                  <a:pt x="1717" y="204"/>
                </a:lnTo>
                <a:lnTo>
                  <a:pt x="1719" y="210"/>
                </a:lnTo>
                <a:lnTo>
                  <a:pt x="1713" y="211"/>
                </a:lnTo>
                <a:lnTo>
                  <a:pt x="1704" y="201"/>
                </a:lnTo>
                <a:lnTo>
                  <a:pt x="1701" y="200"/>
                </a:lnTo>
                <a:lnTo>
                  <a:pt x="1692" y="193"/>
                </a:lnTo>
                <a:lnTo>
                  <a:pt x="1688" y="194"/>
                </a:lnTo>
                <a:lnTo>
                  <a:pt x="1689" y="201"/>
                </a:lnTo>
                <a:lnTo>
                  <a:pt x="1692" y="210"/>
                </a:lnTo>
                <a:lnTo>
                  <a:pt x="1698" y="216"/>
                </a:lnTo>
                <a:lnTo>
                  <a:pt x="1704" y="223"/>
                </a:lnTo>
                <a:lnTo>
                  <a:pt x="1709" y="223"/>
                </a:lnTo>
                <a:lnTo>
                  <a:pt x="1713" y="223"/>
                </a:lnTo>
                <a:lnTo>
                  <a:pt x="1719" y="226"/>
                </a:lnTo>
                <a:lnTo>
                  <a:pt x="1721" y="229"/>
                </a:lnTo>
                <a:lnTo>
                  <a:pt x="1719" y="231"/>
                </a:lnTo>
                <a:lnTo>
                  <a:pt x="1717" y="231"/>
                </a:lnTo>
                <a:lnTo>
                  <a:pt x="1712" y="229"/>
                </a:lnTo>
                <a:lnTo>
                  <a:pt x="1709" y="229"/>
                </a:lnTo>
                <a:lnTo>
                  <a:pt x="1707" y="231"/>
                </a:lnTo>
                <a:lnTo>
                  <a:pt x="1709" y="241"/>
                </a:lnTo>
                <a:lnTo>
                  <a:pt x="1733" y="236"/>
                </a:lnTo>
                <a:lnTo>
                  <a:pt x="1740" y="238"/>
                </a:lnTo>
                <a:lnTo>
                  <a:pt x="1765" y="252"/>
                </a:lnTo>
                <a:moveTo>
                  <a:pt x="1778" y="731"/>
                </a:moveTo>
                <a:lnTo>
                  <a:pt x="1758" y="712"/>
                </a:lnTo>
                <a:lnTo>
                  <a:pt x="1740" y="674"/>
                </a:lnTo>
                <a:lnTo>
                  <a:pt x="1719" y="670"/>
                </a:lnTo>
                <a:lnTo>
                  <a:pt x="1717" y="697"/>
                </a:lnTo>
                <a:lnTo>
                  <a:pt x="1717" y="724"/>
                </a:lnTo>
                <a:lnTo>
                  <a:pt x="1721" y="753"/>
                </a:lnTo>
                <a:lnTo>
                  <a:pt x="1721" y="775"/>
                </a:lnTo>
                <a:lnTo>
                  <a:pt x="1719" y="795"/>
                </a:lnTo>
                <a:lnTo>
                  <a:pt x="1721" y="816"/>
                </a:lnTo>
                <a:lnTo>
                  <a:pt x="1733" y="840"/>
                </a:lnTo>
                <a:lnTo>
                  <a:pt x="1739" y="854"/>
                </a:lnTo>
                <a:lnTo>
                  <a:pt x="1731" y="866"/>
                </a:lnTo>
                <a:lnTo>
                  <a:pt x="1750" y="883"/>
                </a:lnTo>
                <a:lnTo>
                  <a:pt x="1750" y="858"/>
                </a:lnTo>
                <a:lnTo>
                  <a:pt x="1752" y="837"/>
                </a:lnTo>
                <a:lnTo>
                  <a:pt x="1760" y="817"/>
                </a:lnTo>
                <a:lnTo>
                  <a:pt x="1752" y="813"/>
                </a:lnTo>
                <a:lnTo>
                  <a:pt x="1746" y="805"/>
                </a:lnTo>
                <a:lnTo>
                  <a:pt x="1740" y="800"/>
                </a:lnTo>
                <a:lnTo>
                  <a:pt x="1735" y="795"/>
                </a:lnTo>
                <a:lnTo>
                  <a:pt x="1739" y="788"/>
                </a:lnTo>
                <a:lnTo>
                  <a:pt x="1743" y="792"/>
                </a:lnTo>
                <a:lnTo>
                  <a:pt x="1750" y="795"/>
                </a:lnTo>
                <a:lnTo>
                  <a:pt x="1752" y="795"/>
                </a:lnTo>
                <a:lnTo>
                  <a:pt x="1748" y="785"/>
                </a:lnTo>
                <a:lnTo>
                  <a:pt x="1748" y="781"/>
                </a:lnTo>
                <a:lnTo>
                  <a:pt x="1746" y="772"/>
                </a:lnTo>
                <a:lnTo>
                  <a:pt x="1746" y="767"/>
                </a:lnTo>
                <a:lnTo>
                  <a:pt x="1739" y="764"/>
                </a:lnTo>
                <a:lnTo>
                  <a:pt x="1733" y="762"/>
                </a:lnTo>
                <a:lnTo>
                  <a:pt x="1721" y="756"/>
                </a:lnTo>
                <a:lnTo>
                  <a:pt x="1721" y="747"/>
                </a:lnTo>
                <a:lnTo>
                  <a:pt x="1731" y="755"/>
                </a:lnTo>
                <a:lnTo>
                  <a:pt x="1733" y="755"/>
                </a:lnTo>
                <a:lnTo>
                  <a:pt x="1743" y="762"/>
                </a:lnTo>
                <a:lnTo>
                  <a:pt x="1743" y="756"/>
                </a:lnTo>
                <a:lnTo>
                  <a:pt x="1735" y="743"/>
                </a:lnTo>
                <a:lnTo>
                  <a:pt x="1724" y="712"/>
                </a:lnTo>
                <a:lnTo>
                  <a:pt x="1721" y="697"/>
                </a:lnTo>
                <a:lnTo>
                  <a:pt x="1724" y="693"/>
                </a:lnTo>
                <a:lnTo>
                  <a:pt x="1728" y="706"/>
                </a:lnTo>
                <a:lnTo>
                  <a:pt x="1735" y="728"/>
                </a:lnTo>
                <a:lnTo>
                  <a:pt x="1739" y="731"/>
                </a:lnTo>
                <a:lnTo>
                  <a:pt x="1739" y="733"/>
                </a:lnTo>
                <a:lnTo>
                  <a:pt x="1743" y="728"/>
                </a:lnTo>
                <a:lnTo>
                  <a:pt x="1743" y="724"/>
                </a:lnTo>
                <a:lnTo>
                  <a:pt x="1743" y="721"/>
                </a:lnTo>
                <a:lnTo>
                  <a:pt x="1748" y="706"/>
                </a:lnTo>
                <a:lnTo>
                  <a:pt x="1750" y="710"/>
                </a:lnTo>
                <a:lnTo>
                  <a:pt x="1750" y="731"/>
                </a:lnTo>
                <a:lnTo>
                  <a:pt x="1748" y="733"/>
                </a:lnTo>
                <a:lnTo>
                  <a:pt x="1748" y="738"/>
                </a:lnTo>
                <a:lnTo>
                  <a:pt x="1748" y="743"/>
                </a:lnTo>
                <a:lnTo>
                  <a:pt x="1748" y="747"/>
                </a:lnTo>
                <a:lnTo>
                  <a:pt x="1748" y="751"/>
                </a:lnTo>
                <a:lnTo>
                  <a:pt x="1748" y="756"/>
                </a:lnTo>
                <a:lnTo>
                  <a:pt x="1750" y="762"/>
                </a:lnTo>
                <a:lnTo>
                  <a:pt x="1752" y="759"/>
                </a:lnTo>
                <a:lnTo>
                  <a:pt x="1755" y="755"/>
                </a:lnTo>
                <a:lnTo>
                  <a:pt x="1758" y="753"/>
                </a:lnTo>
                <a:lnTo>
                  <a:pt x="1768" y="733"/>
                </a:lnTo>
                <a:lnTo>
                  <a:pt x="1765" y="747"/>
                </a:lnTo>
                <a:lnTo>
                  <a:pt x="1765" y="755"/>
                </a:lnTo>
                <a:lnTo>
                  <a:pt x="1765" y="764"/>
                </a:lnTo>
                <a:lnTo>
                  <a:pt x="1760" y="769"/>
                </a:lnTo>
                <a:lnTo>
                  <a:pt x="1755" y="772"/>
                </a:lnTo>
                <a:lnTo>
                  <a:pt x="1758" y="792"/>
                </a:lnTo>
                <a:lnTo>
                  <a:pt x="1760" y="792"/>
                </a:lnTo>
                <a:lnTo>
                  <a:pt x="1765" y="776"/>
                </a:lnTo>
                <a:lnTo>
                  <a:pt x="1768" y="759"/>
                </a:lnTo>
                <a:lnTo>
                  <a:pt x="1770" y="743"/>
                </a:lnTo>
                <a:lnTo>
                  <a:pt x="1778" y="731"/>
                </a:lnTo>
                <a:moveTo>
                  <a:pt x="1779" y="6"/>
                </a:moveTo>
                <a:lnTo>
                  <a:pt x="1771" y="0"/>
                </a:lnTo>
                <a:lnTo>
                  <a:pt x="1768" y="10"/>
                </a:lnTo>
                <a:lnTo>
                  <a:pt x="1761" y="18"/>
                </a:lnTo>
                <a:lnTo>
                  <a:pt x="1765" y="25"/>
                </a:lnTo>
                <a:lnTo>
                  <a:pt x="1746" y="16"/>
                </a:lnTo>
                <a:lnTo>
                  <a:pt x="1733" y="10"/>
                </a:lnTo>
                <a:lnTo>
                  <a:pt x="1726" y="18"/>
                </a:lnTo>
                <a:lnTo>
                  <a:pt x="1733" y="25"/>
                </a:lnTo>
                <a:lnTo>
                  <a:pt x="1743" y="36"/>
                </a:lnTo>
                <a:lnTo>
                  <a:pt x="1755" y="43"/>
                </a:lnTo>
                <a:lnTo>
                  <a:pt x="1765" y="51"/>
                </a:lnTo>
                <a:lnTo>
                  <a:pt x="1770" y="57"/>
                </a:lnTo>
                <a:lnTo>
                  <a:pt x="1774" y="54"/>
                </a:lnTo>
                <a:lnTo>
                  <a:pt x="1778" y="47"/>
                </a:lnTo>
                <a:lnTo>
                  <a:pt x="1778" y="36"/>
                </a:lnTo>
                <a:lnTo>
                  <a:pt x="1778" y="26"/>
                </a:lnTo>
                <a:lnTo>
                  <a:pt x="1779" y="6"/>
                </a:lnTo>
                <a:moveTo>
                  <a:pt x="1787" y="1160"/>
                </a:moveTo>
                <a:lnTo>
                  <a:pt x="1774" y="1154"/>
                </a:lnTo>
                <a:lnTo>
                  <a:pt x="1760" y="1160"/>
                </a:lnTo>
                <a:lnTo>
                  <a:pt x="1748" y="1160"/>
                </a:lnTo>
                <a:lnTo>
                  <a:pt x="1735" y="1164"/>
                </a:lnTo>
                <a:lnTo>
                  <a:pt x="1717" y="1169"/>
                </a:lnTo>
                <a:lnTo>
                  <a:pt x="1707" y="1182"/>
                </a:lnTo>
                <a:lnTo>
                  <a:pt x="1698" y="1195"/>
                </a:lnTo>
                <a:lnTo>
                  <a:pt x="1692" y="1210"/>
                </a:lnTo>
                <a:lnTo>
                  <a:pt x="1689" y="1223"/>
                </a:lnTo>
                <a:lnTo>
                  <a:pt x="1692" y="1228"/>
                </a:lnTo>
                <a:lnTo>
                  <a:pt x="1698" y="1227"/>
                </a:lnTo>
                <a:lnTo>
                  <a:pt x="1704" y="1198"/>
                </a:lnTo>
                <a:lnTo>
                  <a:pt x="1724" y="1169"/>
                </a:lnTo>
                <a:lnTo>
                  <a:pt x="1713" y="1204"/>
                </a:lnTo>
                <a:lnTo>
                  <a:pt x="1728" y="1202"/>
                </a:lnTo>
                <a:lnTo>
                  <a:pt x="1740" y="1194"/>
                </a:lnTo>
                <a:lnTo>
                  <a:pt x="1760" y="1166"/>
                </a:lnTo>
                <a:lnTo>
                  <a:pt x="1768" y="1175"/>
                </a:lnTo>
                <a:lnTo>
                  <a:pt x="1752" y="1191"/>
                </a:lnTo>
                <a:lnTo>
                  <a:pt x="1743" y="1208"/>
                </a:lnTo>
                <a:lnTo>
                  <a:pt x="1750" y="1202"/>
                </a:lnTo>
                <a:lnTo>
                  <a:pt x="1755" y="1198"/>
                </a:lnTo>
                <a:lnTo>
                  <a:pt x="1761" y="1195"/>
                </a:lnTo>
                <a:lnTo>
                  <a:pt x="1760" y="1206"/>
                </a:lnTo>
                <a:lnTo>
                  <a:pt x="1752" y="1208"/>
                </a:lnTo>
                <a:lnTo>
                  <a:pt x="1735" y="1210"/>
                </a:lnTo>
                <a:lnTo>
                  <a:pt x="1728" y="1214"/>
                </a:lnTo>
                <a:lnTo>
                  <a:pt x="1728" y="1223"/>
                </a:lnTo>
                <a:lnTo>
                  <a:pt x="1721" y="1231"/>
                </a:lnTo>
                <a:lnTo>
                  <a:pt x="1701" y="1232"/>
                </a:lnTo>
                <a:lnTo>
                  <a:pt x="1698" y="1243"/>
                </a:lnTo>
                <a:lnTo>
                  <a:pt x="1689" y="1252"/>
                </a:lnTo>
                <a:lnTo>
                  <a:pt x="1675" y="1259"/>
                </a:lnTo>
                <a:lnTo>
                  <a:pt x="1662" y="1276"/>
                </a:lnTo>
                <a:lnTo>
                  <a:pt x="1646" y="1293"/>
                </a:lnTo>
                <a:lnTo>
                  <a:pt x="1627" y="1310"/>
                </a:lnTo>
                <a:lnTo>
                  <a:pt x="1656" y="1317"/>
                </a:lnTo>
                <a:lnTo>
                  <a:pt x="1682" y="1310"/>
                </a:lnTo>
                <a:lnTo>
                  <a:pt x="1704" y="1290"/>
                </a:lnTo>
                <a:lnTo>
                  <a:pt x="1735" y="1249"/>
                </a:lnTo>
                <a:lnTo>
                  <a:pt x="1743" y="1243"/>
                </a:lnTo>
                <a:lnTo>
                  <a:pt x="1755" y="1231"/>
                </a:lnTo>
                <a:lnTo>
                  <a:pt x="1768" y="1204"/>
                </a:lnTo>
                <a:lnTo>
                  <a:pt x="1774" y="1191"/>
                </a:lnTo>
                <a:lnTo>
                  <a:pt x="1778" y="1171"/>
                </a:lnTo>
                <a:lnTo>
                  <a:pt x="1787" y="1160"/>
                </a:lnTo>
                <a:moveTo>
                  <a:pt x="1790" y="971"/>
                </a:moveTo>
                <a:lnTo>
                  <a:pt x="1790" y="947"/>
                </a:lnTo>
                <a:lnTo>
                  <a:pt x="1790" y="925"/>
                </a:lnTo>
                <a:lnTo>
                  <a:pt x="1790" y="912"/>
                </a:lnTo>
                <a:lnTo>
                  <a:pt x="1784" y="908"/>
                </a:lnTo>
                <a:lnTo>
                  <a:pt x="1781" y="901"/>
                </a:lnTo>
                <a:lnTo>
                  <a:pt x="1779" y="885"/>
                </a:lnTo>
                <a:lnTo>
                  <a:pt x="1770" y="893"/>
                </a:lnTo>
                <a:lnTo>
                  <a:pt x="1765" y="909"/>
                </a:lnTo>
                <a:lnTo>
                  <a:pt x="1758" y="915"/>
                </a:lnTo>
                <a:lnTo>
                  <a:pt x="1760" y="922"/>
                </a:lnTo>
                <a:lnTo>
                  <a:pt x="1760" y="938"/>
                </a:lnTo>
                <a:lnTo>
                  <a:pt x="1760" y="947"/>
                </a:lnTo>
                <a:lnTo>
                  <a:pt x="1761" y="944"/>
                </a:lnTo>
                <a:lnTo>
                  <a:pt x="1768" y="942"/>
                </a:lnTo>
                <a:lnTo>
                  <a:pt x="1768" y="938"/>
                </a:lnTo>
                <a:lnTo>
                  <a:pt x="1770" y="934"/>
                </a:lnTo>
                <a:lnTo>
                  <a:pt x="1770" y="931"/>
                </a:lnTo>
                <a:lnTo>
                  <a:pt x="1768" y="909"/>
                </a:lnTo>
                <a:lnTo>
                  <a:pt x="1770" y="908"/>
                </a:lnTo>
                <a:lnTo>
                  <a:pt x="1774" y="922"/>
                </a:lnTo>
                <a:lnTo>
                  <a:pt x="1778" y="929"/>
                </a:lnTo>
                <a:lnTo>
                  <a:pt x="1781" y="928"/>
                </a:lnTo>
                <a:lnTo>
                  <a:pt x="1787" y="925"/>
                </a:lnTo>
                <a:lnTo>
                  <a:pt x="1787" y="928"/>
                </a:lnTo>
                <a:lnTo>
                  <a:pt x="1787" y="931"/>
                </a:lnTo>
                <a:lnTo>
                  <a:pt x="1784" y="934"/>
                </a:lnTo>
                <a:lnTo>
                  <a:pt x="1774" y="947"/>
                </a:lnTo>
                <a:lnTo>
                  <a:pt x="1761" y="953"/>
                </a:lnTo>
                <a:lnTo>
                  <a:pt x="1758" y="985"/>
                </a:lnTo>
                <a:lnTo>
                  <a:pt x="1748" y="989"/>
                </a:lnTo>
                <a:lnTo>
                  <a:pt x="1761" y="989"/>
                </a:lnTo>
                <a:lnTo>
                  <a:pt x="1765" y="988"/>
                </a:lnTo>
                <a:lnTo>
                  <a:pt x="1770" y="985"/>
                </a:lnTo>
                <a:lnTo>
                  <a:pt x="1774" y="983"/>
                </a:lnTo>
                <a:lnTo>
                  <a:pt x="1779" y="978"/>
                </a:lnTo>
                <a:lnTo>
                  <a:pt x="1790" y="971"/>
                </a:lnTo>
                <a:moveTo>
                  <a:pt x="1791" y="971"/>
                </a:moveTo>
                <a:lnTo>
                  <a:pt x="1790" y="972"/>
                </a:lnTo>
                <a:lnTo>
                  <a:pt x="1791" y="971"/>
                </a:lnTo>
                <a:moveTo>
                  <a:pt x="1799" y="572"/>
                </a:moveTo>
                <a:lnTo>
                  <a:pt x="1791" y="547"/>
                </a:lnTo>
                <a:lnTo>
                  <a:pt x="1793" y="524"/>
                </a:lnTo>
                <a:lnTo>
                  <a:pt x="1774" y="498"/>
                </a:lnTo>
                <a:lnTo>
                  <a:pt x="1758" y="483"/>
                </a:lnTo>
                <a:lnTo>
                  <a:pt x="1746" y="478"/>
                </a:lnTo>
                <a:lnTo>
                  <a:pt x="1739" y="468"/>
                </a:lnTo>
                <a:lnTo>
                  <a:pt x="1733" y="498"/>
                </a:lnTo>
                <a:lnTo>
                  <a:pt x="1731" y="522"/>
                </a:lnTo>
                <a:lnTo>
                  <a:pt x="1733" y="549"/>
                </a:lnTo>
                <a:lnTo>
                  <a:pt x="1743" y="569"/>
                </a:lnTo>
                <a:lnTo>
                  <a:pt x="1743" y="584"/>
                </a:lnTo>
                <a:lnTo>
                  <a:pt x="1743" y="607"/>
                </a:lnTo>
                <a:lnTo>
                  <a:pt x="1752" y="638"/>
                </a:lnTo>
                <a:lnTo>
                  <a:pt x="1790" y="677"/>
                </a:lnTo>
                <a:lnTo>
                  <a:pt x="1790" y="652"/>
                </a:lnTo>
                <a:lnTo>
                  <a:pt x="1779" y="624"/>
                </a:lnTo>
                <a:lnTo>
                  <a:pt x="1790" y="602"/>
                </a:lnTo>
                <a:lnTo>
                  <a:pt x="1791" y="595"/>
                </a:lnTo>
                <a:lnTo>
                  <a:pt x="1784" y="597"/>
                </a:lnTo>
                <a:lnTo>
                  <a:pt x="1781" y="595"/>
                </a:lnTo>
                <a:lnTo>
                  <a:pt x="1768" y="595"/>
                </a:lnTo>
                <a:lnTo>
                  <a:pt x="1765" y="588"/>
                </a:lnTo>
                <a:lnTo>
                  <a:pt x="1758" y="580"/>
                </a:lnTo>
                <a:lnTo>
                  <a:pt x="1752" y="572"/>
                </a:lnTo>
                <a:lnTo>
                  <a:pt x="1758" y="569"/>
                </a:lnTo>
                <a:lnTo>
                  <a:pt x="1761" y="576"/>
                </a:lnTo>
                <a:lnTo>
                  <a:pt x="1770" y="584"/>
                </a:lnTo>
                <a:lnTo>
                  <a:pt x="1778" y="588"/>
                </a:lnTo>
                <a:lnTo>
                  <a:pt x="1779" y="584"/>
                </a:lnTo>
                <a:lnTo>
                  <a:pt x="1774" y="576"/>
                </a:lnTo>
                <a:lnTo>
                  <a:pt x="1770" y="569"/>
                </a:lnTo>
                <a:lnTo>
                  <a:pt x="1770" y="560"/>
                </a:lnTo>
                <a:lnTo>
                  <a:pt x="1760" y="560"/>
                </a:lnTo>
                <a:lnTo>
                  <a:pt x="1755" y="551"/>
                </a:lnTo>
                <a:lnTo>
                  <a:pt x="1748" y="537"/>
                </a:lnTo>
                <a:lnTo>
                  <a:pt x="1752" y="535"/>
                </a:lnTo>
                <a:lnTo>
                  <a:pt x="1758" y="539"/>
                </a:lnTo>
                <a:lnTo>
                  <a:pt x="1760" y="547"/>
                </a:lnTo>
                <a:lnTo>
                  <a:pt x="1765" y="547"/>
                </a:lnTo>
                <a:lnTo>
                  <a:pt x="1768" y="549"/>
                </a:lnTo>
                <a:lnTo>
                  <a:pt x="1760" y="527"/>
                </a:lnTo>
                <a:lnTo>
                  <a:pt x="1748" y="515"/>
                </a:lnTo>
                <a:lnTo>
                  <a:pt x="1743" y="498"/>
                </a:lnTo>
                <a:lnTo>
                  <a:pt x="1740" y="480"/>
                </a:lnTo>
                <a:lnTo>
                  <a:pt x="1743" y="478"/>
                </a:lnTo>
                <a:lnTo>
                  <a:pt x="1750" y="494"/>
                </a:lnTo>
                <a:lnTo>
                  <a:pt x="1752" y="506"/>
                </a:lnTo>
                <a:lnTo>
                  <a:pt x="1761" y="524"/>
                </a:lnTo>
                <a:lnTo>
                  <a:pt x="1765" y="512"/>
                </a:lnTo>
                <a:lnTo>
                  <a:pt x="1765" y="498"/>
                </a:lnTo>
                <a:lnTo>
                  <a:pt x="1771" y="496"/>
                </a:lnTo>
                <a:lnTo>
                  <a:pt x="1770" y="515"/>
                </a:lnTo>
                <a:lnTo>
                  <a:pt x="1770" y="522"/>
                </a:lnTo>
                <a:lnTo>
                  <a:pt x="1768" y="535"/>
                </a:lnTo>
                <a:lnTo>
                  <a:pt x="1770" y="539"/>
                </a:lnTo>
                <a:lnTo>
                  <a:pt x="1771" y="551"/>
                </a:lnTo>
                <a:lnTo>
                  <a:pt x="1778" y="551"/>
                </a:lnTo>
                <a:lnTo>
                  <a:pt x="1779" y="547"/>
                </a:lnTo>
                <a:lnTo>
                  <a:pt x="1779" y="543"/>
                </a:lnTo>
                <a:lnTo>
                  <a:pt x="1779" y="539"/>
                </a:lnTo>
                <a:lnTo>
                  <a:pt x="1779" y="527"/>
                </a:lnTo>
                <a:lnTo>
                  <a:pt x="1784" y="527"/>
                </a:lnTo>
                <a:lnTo>
                  <a:pt x="1784" y="549"/>
                </a:lnTo>
                <a:lnTo>
                  <a:pt x="1781" y="560"/>
                </a:lnTo>
                <a:lnTo>
                  <a:pt x="1778" y="569"/>
                </a:lnTo>
                <a:lnTo>
                  <a:pt x="1779" y="576"/>
                </a:lnTo>
                <a:lnTo>
                  <a:pt x="1784" y="576"/>
                </a:lnTo>
                <a:lnTo>
                  <a:pt x="1784" y="565"/>
                </a:lnTo>
                <a:lnTo>
                  <a:pt x="1787" y="561"/>
                </a:lnTo>
                <a:lnTo>
                  <a:pt x="1791" y="556"/>
                </a:lnTo>
                <a:lnTo>
                  <a:pt x="1791" y="560"/>
                </a:lnTo>
                <a:lnTo>
                  <a:pt x="1793" y="561"/>
                </a:lnTo>
                <a:lnTo>
                  <a:pt x="1790" y="578"/>
                </a:lnTo>
                <a:lnTo>
                  <a:pt x="1787" y="584"/>
                </a:lnTo>
                <a:lnTo>
                  <a:pt x="1793" y="588"/>
                </a:lnTo>
                <a:lnTo>
                  <a:pt x="1799" y="572"/>
                </a:lnTo>
                <a:moveTo>
                  <a:pt x="1799" y="76"/>
                </a:moveTo>
                <a:lnTo>
                  <a:pt x="1797" y="73"/>
                </a:lnTo>
                <a:lnTo>
                  <a:pt x="1799" y="76"/>
                </a:lnTo>
                <a:moveTo>
                  <a:pt x="1812" y="252"/>
                </a:moveTo>
                <a:lnTo>
                  <a:pt x="1812" y="245"/>
                </a:lnTo>
                <a:lnTo>
                  <a:pt x="1812" y="241"/>
                </a:lnTo>
                <a:lnTo>
                  <a:pt x="1809" y="231"/>
                </a:lnTo>
                <a:lnTo>
                  <a:pt x="1797" y="229"/>
                </a:lnTo>
                <a:lnTo>
                  <a:pt x="1790" y="221"/>
                </a:lnTo>
                <a:lnTo>
                  <a:pt x="1787" y="216"/>
                </a:lnTo>
                <a:lnTo>
                  <a:pt x="1787" y="207"/>
                </a:lnTo>
                <a:lnTo>
                  <a:pt x="1787" y="200"/>
                </a:lnTo>
                <a:lnTo>
                  <a:pt x="1793" y="211"/>
                </a:lnTo>
                <a:lnTo>
                  <a:pt x="1797" y="219"/>
                </a:lnTo>
                <a:lnTo>
                  <a:pt x="1801" y="219"/>
                </a:lnTo>
                <a:lnTo>
                  <a:pt x="1803" y="221"/>
                </a:lnTo>
                <a:lnTo>
                  <a:pt x="1803" y="200"/>
                </a:lnTo>
                <a:lnTo>
                  <a:pt x="1801" y="169"/>
                </a:lnTo>
                <a:lnTo>
                  <a:pt x="1801" y="160"/>
                </a:lnTo>
                <a:lnTo>
                  <a:pt x="1797" y="169"/>
                </a:lnTo>
                <a:lnTo>
                  <a:pt x="1779" y="151"/>
                </a:lnTo>
                <a:lnTo>
                  <a:pt x="1771" y="140"/>
                </a:lnTo>
                <a:lnTo>
                  <a:pt x="1778" y="140"/>
                </a:lnTo>
                <a:lnTo>
                  <a:pt x="1781" y="144"/>
                </a:lnTo>
                <a:lnTo>
                  <a:pt x="1790" y="151"/>
                </a:lnTo>
                <a:lnTo>
                  <a:pt x="1791" y="153"/>
                </a:lnTo>
                <a:lnTo>
                  <a:pt x="1790" y="140"/>
                </a:lnTo>
                <a:lnTo>
                  <a:pt x="1790" y="133"/>
                </a:lnTo>
                <a:lnTo>
                  <a:pt x="1784" y="121"/>
                </a:lnTo>
                <a:lnTo>
                  <a:pt x="1778" y="108"/>
                </a:lnTo>
                <a:lnTo>
                  <a:pt x="1770" y="95"/>
                </a:lnTo>
                <a:lnTo>
                  <a:pt x="1774" y="95"/>
                </a:lnTo>
                <a:lnTo>
                  <a:pt x="1779" y="100"/>
                </a:lnTo>
                <a:lnTo>
                  <a:pt x="1781" y="105"/>
                </a:lnTo>
                <a:lnTo>
                  <a:pt x="1784" y="107"/>
                </a:lnTo>
                <a:lnTo>
                  <a:pt x="1787" y="108"/>
                </a:lnTo>
                <a:lnTo>
                  <a:pt x="1784" y="95"/>
                </a:lnTo>
                <a:lnTo>
                  <a:pt x="1784" y="87"/>
                </a:lnTo>
                <a:lnTo>
                  <a:pt x="1781" y="84"/>
                </a:lnTo>
                <a:lnTo>
                  <a:pt x="1779" y="76"/>
                </a:lnTo>
                <a:lnTo>
                  <a:pt x="1781" y="73"/>
                </a:lnTo>
                <a:lnTo>
                  <a:pt x="1790" y="80"/>
                </a:lnTo>
                <a:lnTo>
                  <a:pt x="1793" y="73"/>
                </a:lnTo>
                <a:lnTo>
                  <a:pt x="1797" y="71"/>
                </a:lnTo>
                <a:lnTo>
                  <a:pt x="1797" y="73"/>
                </a:lnTo>
                <a:lnTo>
                  <a:pt x="1797" y="71"/>
                </a:lnTo>
                <a:lnTo>
                  <a:pt x="1791" y="64"/>
                </a:lnTo>
                <a:lnTo>
                  <a:pt x="1790" y="57"/>
                </a:lnTo>
                <a:lnTo>
                  <a:pt x="1787" y="54"/>
                </a:lnTo>
                <a:lnTo>
                  <a:pt x="1784" y="51"/>
                </a:lnTo>
                <a:lnTo>
                  <a:pt x="1781" y="54"/>
                </a:lnTo>
                <a:lnTo>
                  <a:pt x="1770" y="84"/>
                </a:lnTo>
                <a:lnTo>
                  <a:pt x="1765" y="108"/>
                </a:lnTo>
                <a:lnTo>
                  <a:pt x="1765" y="112"/>
                </a:lnTo>
                <a:lnTo>
                  <a:pt x="1765" y="121"/>
                </a:lnTo>
                <a:lnTo>
                  <a:pt x="1765" y="160"/>
                </a:lnTo>
                <a:lnTo>
                  <a:pt x="1755" y="185"/>
                </a:lnTo>
                <a:lnTo>
                  <a:pt x="1758" y="207"/>
                </a:lnTo>
                <a:lnTo>
                  <a:pt x="1770" y="223"/>
                </a:lnTo>
                <a:lnTo>
                  <a:pt x="1770" y="229"/>
                </a:lnTo>
                <a:lnTo>
                  <a:pt x="1768" y="245"/>
                </a:lnTo>
                <a:lnTo>
                  <a:pt x="1771" y="267"/>
                </a:lnTo>
                <a:lnTo>
                  <a:pt x="1791" y="283"/>
                </a:lnTo>
                <a:lnTo>
                  <a:pt x="1799" y="272"/>
                </a:lnTo>
                <a:lnTo>
                  <a:pt x="1806" y="264"/>
                </a:lnTo>
                <a:lnTo>
                  <a:pt x="1812" y="252"/>
                </a:lnTo>
                <a:moveTo>
                  <a:pt x="1822" y="442"/>
                </a:moveTo>
                <a:lnTo>
                  <a:pt x="1806" y="422"/>
                </a:lnTo>
                <a:lnTo>
                  <a:pt x="1793" y="413"/>
                </a:lnTo>
                <a:lnTo>
                  <a:pt x="1799" y="404"/>
                </a:lnTo>
                <a:lnTo>
                  <a:pt x="1799" y="393"/>
                </a:lnTo>
                <a:lnTo>
                  <a:pt x="1803" y="395"/>
                </a:lnTo>
                <a:lnTo>
                  <a:pt x="1806" y="404"/>
                </a:lnTo>
                <a:lnTo>
                  <a:pt x="1809" y="410"/>
                </a:lnTo>
                <a:lnTo>
                  <a:pt x="1816" y="430"/>
                </a:lnTo>
                <a:lnTo>
                  <a:pt x="1816" y="408"/>
                </a:lnTo>
                <a:lnTo>
                  <a:pt x="1816" y="398"/>
                </a:lnTo>
                <a:lnTo>
                  <a:pt x="1816" y="385"/>
                </a:lnTo>
                <a:lnTo>
                  <a:pt x="1818" y="374"/>
                </a:lnTo>
                <a:lnTo>
                  <a:pt x="1806" y="365"/>
                </a:lnTo>
                <a:lnTo>
                  <a:pt x="1797" y="353"/>
                </a:lnTo>
                <a:lnTo>
                  <a:pt x="1793" y="349"/>
                </a:lnTo>
                <a:lnTo>
                  <a:pt x="1793" y="434"/>
                </a:lnTo>
                <a:lnTo>
                  <a:pt x="1781" y="442"/>
                </a:lnTo>
                <a:lnTo>
                  <a:pt x="1781" y="439"/>
                </a:lnTo>
                <a:lnTo>
                  <a:pt x="1784" y="434"/>
                </a:lnTo>
                <a:lnTo>
                  <a:pt x="1781" y="416"/>
                </a:lnTo>
                <a:lnTo>
                  <a:pt x="1779" y="398"/>
                </a:lnTo>
                <a:lnTo>
                  <a:pt x="1768" y="401"/>
                </a:lnTo>
                <a:lnTo>
                  <a:pt x="1760" y="393"/>
                </a:lnTo>
                <a:lnTo>
                  <a:pt x="1752" y="385"/>
                </a:lnTo>
                <a:lnTo>
                  <a:pt x="1755" y="381"/>
                </a:lnTo>
                <a:lnTo>
                  <a:pt x="1761" y="388"/>
                </a:lnTo>
                <a:lnTo>
                  <a:pt x="1765" y="390"/>
                </a:lnTo>
                <a:lnTo>
                  <a:pt x="1770" y="393"/>
                </a:lnTo>
                <a:lnTo>
                  <a:pt x="1784" y="398"/>
                </a:lnTo>
                <a:lnTo>
                  <a:pt x="1790" y="410"/>
                </a:lnTo>
                <a:lnTo>
                  <a:pt x="1793" y="434"/>
                </a:lnTo>
                <a:lnTo>
                  <a:pt x="1793" y="349"/>
                </a:lnTo>
                <a:lnTo>
                  <a:pt x="1791" y="344"/>
                </a:lnTo>
                <a:lnTo>
                  <a:pt x="1781" y="362"/>
                </a:lnTo>
                <a:lnTo>
                  <a:pt x="1781" y="385"/>
                </a:lnTo>
                <a:lnTo>
                  <a:pt x="1784" y="398"/>
                </a:lnTo>
                <a:lnTo>
                  <a:pt x="1771" y="385"/>
                </a:lnTo>
                <a:lnTo>
                  <a:pt x="1770" y="378"/>
                </a:lnTo>
                <a:lnTo>
                  <a:pt x="1765" y="362"/>
                </a:lnTo>
                <a:lnTo>
                  <a:pt x="1758" y="365"/>
                </a:lnTo>
                <a:lnTo>
                  <a:pt x="1748" y="357"/>
                </a:lnTo>
                <a:lnTo>
                  <a:pt x="1735" y="344"/>
                </a:lnTo>
                <a:lnTo>
                  <a:pt x="1739" y="335"/>
                </a:lnTo>
                <a:lnTo>
                  <a:pt x="1748" y="347"/>
                </a:lnTo>
                <a:lnTo>
                  <a:pt x="1760" y="362"/>
                </a:lnTo>
                <a:lnTo>
                  <a:pt x="1758" y="335"/>
                </a:lnTo>
                <a:lnTo>
                  <a:pt x="1750" y="328"/>
                </a:lnTo>
                <a:lnTo>
                  <a:pt x="1746" y="319"/>
                </a:lnTo>
                <a:lnTo>
                  <a:pt x="1733" y="306"/>
                </a:lnTo>
                <a:lnTo>
                  <a:pt x="1731" y="299"/>
                </a:lnTo>
                <a:lnTo>
                  <a:pt x="1731" y="283"/>
                </a:lnTo>
                <a:lnTo>
                  <a:pt x="1733" y="282"/>
                </a:lnTo>
                <a:lnTo>
                  <a:pt x="1739" y="303"/>
                </a:lnTo>
                <a:lnTo>
                  <a:pt x="1743" y="306"/>
                </a:lnTo>
                <a:lnTo>
                  <a:pt x="1746" y="311"/>
                </a:lnTo>
                <a:lnTo>
                  <a:pt x="1750" y="316"/>
                </a:lnTo>
                <a:lnTo>
                  <a:pt x="1752" y="319"/>
                </a:lnTo>
                <a:lnTo>
                  <a:pt x="1755" y="308"/>
                </a:lnTo>
                <a:lnTo>
                  <a:pt x="1758" y="302"/>
                </a:lnTo>
                <a:lnTo>
                  <a:pt x="1760" y="303"/>
                </a:lnTo>
                <a:lnTo>
                  <a:pt x="1760" y="331"/>
                </a:lnTo>
                <a:lnTo>
                  <a:pt x="1760" y="337"/>
                </a:lnTo>
                <a:lnTo>
                  <a:pt x="1761" y="345"/>
                </a:lnTo>
                <a:lnTo>
                  <a:pt x="1761" y="349"/>
                </a:lnTo>
                <a:lnTo>
                  <a:pt x="1768" y="352"/>
                </a:lnTo>
                <a:lnTo>
                  <a:pt x="1770" y="347"/>
                </a:lnTo>
                <a:lnTo>
                  <a:pt x="1770" y="345"/>
                </a:lnTo>
                <a:lnTo>
                  <a:pt x="1768" y="340"/>
                </a:lnTo>
                <a:lnTo>
                  <a:pt x="1768" y="335"/>
                </a:lnTo>
                <a:lnTo>
                  <a:pt x="1770" y="324"/>
                </a:lnTo>
                <a:lnTo>
                  <a:pt x="1774" y="328"/>
                </a:lnTo>
                <a:lnTo>
                  <a:pt x="1778" y="337"/>
                </a:lnTo>
                <a:lnTo>
                  <a:pt x="1778" y="345"/>
                </a:lnTo>
                <a:lnTo>
                  <a:pt x="1771" y="362"/>
                </a:lnTo>
                <a:lnTo>
                  <a:pt x="1771" y="365"/>
                </a:lnTo>
                <a:lnTo>
                  <a:pt x="1778" y="366"/>
                </a:lnTo>
                <a:lnTo>
                  <a:pt x="1781" y="347"/>
                </a:lnTo>
                <a:lnTo>
                  <a:pt x="1790" y="344"/>
                </a:lnTo>
                <a:lnTo>
                  <a:pt x="1787" y="333"/>
                </a:lnTo>
                <a:lnTo>
                  <a:pt x="1787" y="324"/>
                </a:lnTo>
                <a:lnTo>
                  <a:pt x="1787" y="321"/>
                </a:lnTo>
                <a:lnTo>
                  <a:pt x="1787" y="312"/>
                </a:lnTo>
                <a:lnTo>
                  <a:pt x="1771" y="306"/>
                </a:lnTo>
                <a:lnTo>
                  <a:pt x="1765" y="299"/>
                </a:lnTo>
                <a:lnTo>
                  <a:pt x="1760" y="296"/>
                </a:lnTo>
                <a:lnTo>
                  <a:pt x="1770" y="283"/>
                </a:lnTo>
                <a:lnTo>
                  <a:pt x="1724" y="272"/>
                </a:lnTo>
                <a:lnTo>
                  <a:pt x="1726" y="344"/>
                </a:lnTo>
                <a:lnTo>
                  <a:pt x="1735" y="381"/>
                </a:lnTo>
                <a:lnTo>
                  <a:pt x="1746" y="404"/>
                </a:lnTo>
                <a:lnTo>
                  <a:pt x="1755" y="420"/>
                </a:lnTo>
                <a:lnTo>
                  <a:pt x="1760" y="430"/>
                </a:lnTo>
                <a:lnTo>
                  <a:pt x="1758" y="457"/>
                </a:lnTo>
                <a:lnTo>
                  <a:pt x="1791" y="474"/>
                </a:lnTo>
                <a:lnTo>
                  <a:pt x="1784" y="449"/>
                </a:lnTo>
                <a:lnTo>
                  <a:pt x="1809" y="483"/>
                </a:lnTo>
                <a:lnTo>
                  <a:pt x="1812" y="471"/>
                </a:lnTo>
                <a:lnTo>
                  <a:pt x="1816" y="454"/>
                </a:lnTo>
                <a:lnTo>
                  <a:pt x="1822" y="442"/>
                </a:lnTo>
                <a:moveTo>
                  <a:pt x="1825" y="275"/>
                </a:moveTo>
                <a:lnTo>
                  <a:pt x="1822" y="270"/>
                </a:lnTo>
                <a:lnTo>
                  <a:pt x="1818" y="264"/>
                </a:lnTo>
                <a:lnTo>
                  <a:pt x="1816" y="262"/>
                </a:lnTo>
                <a:lnTo>
                  <a:pt x="1793" y="282"/>
                </a:lnTo>
                <a:lnTo>
                  <a:pt x="1790" y="308"/>
                </a:lnTo>
                <a:lnTo>
                  <a:pt x="1793" y="335"/>
                </a:lnTo>
                <a:lnTo>
                  <a:pt x="1803" y="335"/>
                </a:lnTo>
                <a:lnTo>
                  <a:pt x="1797" y="345"/>
                </a:lnTo>
                <a:lnTo>
                  <a:pt x="1813" y="362"/>
                </a:lnTo>
                <a:lnTo>
                  <a:pt x="1812" y="340"/>
                </a:lnTo>
                <a:lnTo>
                  <a:pt x="1812" y="321"/>
                </a:lnTo>
                <a:lnTo>
                  <a:pt x="1813" y="311"/>
                </a:lnTo>
                <a:lnTo>
                  <a:pt x="1809" y="311"/>
                </a:lnTo>
                <a:lnTo>
                  <a:pt x="1803" y="308"/>
                </a:lnTo>
                <a:lnTo>
                  <a:pt x="1801" y="306"/>
                </a:lnTo>
                <a:lnTo>
                  <a:pt x="1797" y="299"/>
                </a:lnTo>
                <a:lnTo>
                  <a:pt x="1799" y="299"/>
                </a:lnTo>
                <a:lnTo>
                  <a:pt x="1806" y="302"/>
                </a:lnTo>
                <a:lnTo>
                  <a:pt x="1809" y="302"/>
                </a:lnTo>
                <a:lnTo>
                  <a:pt x="1812" y="303"/>
                </a:lnTo>
                <a:lnTo>
                  <a:pt x="1813" y="302"/>
                </a:lnTo>
                <a:lnTo>
                  <a:pt x="1818" y="299"/>
                </a:lnTo>
                <a:lnTo>
                  <a:pt x="1818" y="294"/>
                </a:lnTo>
                <a:lnTo>
                  <a:pt x="1818" y="289"/>
                </a:lnTo>
                <a:lnTo>
                  <a:pt x="1813" y="289"/>
                </a:lnTo>
                <a:lnTo>
                  <a:pt x="1812" y="289"/>
                </a:lnTo>
                <a:lnTo>
                  <a:pt x="1809" y="286"/>
                </a:lnTo>
                <a:lnTo>
                  <a:pt x="1809" y="283"/>
                </a:lnTo>
                <a:lnTo>
                  <a:pt x="1806" y="280"/>
                </a:lnTo>
                <a:lnTo>
                  <a:pt x="1813" y="280"/>
                </a:lnTo>
                <a:lnTo>
                  <a:pt x="1816" y="280"/>
                </a:lnTo>
                <a:lnTo>
                  <a:pt x="1818" y="283"/>
                </a:lnTo>
                <a:lnTo>
                  <a:pt x="1822" y="283"/>
                </a:lnTo>
                <a:lnTo>
                  <a:pt x="1823" y="282"/>
                </a:lnTo>
                <a:lnTo>
                  <a:pt x="1823" y="277"/>
                </a:lnTo>
                <a:lnTo>
                  <a:pt x="1825" y="275"/>
                </a:lnTo>
                <a:moveTo>
                  <a:pt x="1831" y="713"/>
                </a:moveTo>
                <a:lnTo>
                  <a:pt x="1825" y="712"/>
                </a:lnTo>
                <a:lnTo>
                  <a:pt x="1825" y="703"/>
                </a:lnTo>
                <a:lnTo>
                  <a:pt x="1822" y="684"/>
                </a:lnTo>
                <a:lnTo>
                  <a:pt x="1809" y="699"/>
                </a:lnTo>
                <a:lnTo>
                  <a:pt x="1791" y="718"/>
                </a:lnTo>
                <a:lnTo>
                  <a:pt x="1774" y="753"/>
                </a:lnTo>
                <a:lnTo>
                  <a:pt x="1770" y="805"/>
                </a:lnTo>
                <a:lnTo>
                  <a:pt x="1768" y="823"/>
                </a:lnTo>
                <a:lnTo>
                  <a:pt x="1760" y="837"/>
                </a:lnTo>
                <a:lnTo>
                  <a:pt x="1758" y="857"/>
                </a:lnTo>
                <a:lnTo>
                  <a:pt x="1758" y="862"/>
                </a:lnTo>
                <a:lnTo>
                  <a:pt x="1761" y="896"/>
                </a:lnTo>
                <a:lnTo>
                  <a:pt x="1778" y="881"/>
                </a:lnTo>
                <a:lnTo>
                  <a:pt x="1779" y="864"/>
                </a:lnTo>
                <a:lnTo>
                  <a:pt x="1774" y="858"/>
                </a:lnTo>
                <a:lnTo>
                  <a:pt x="1770" y="852"/>
                </a:lnTo>
                <a:lnTo>
                  <a:pt x="1765" y="836"/>
                </a:lnTo>
                <a:lnTo>
                  <a:pt x="1774" y="829"/>
                </a:lnTo>
                <a:lnTo>
                  <a:pt x="1778" y="837"/>
                </a:lnTo>
                <a:lnTo>
                  <a:pt x="1778" y="849"/>
                </a:lnTo>
                <a:lnTo>
                  <a:pt x="1781" y="852"/>
                </a:lnTo>
                <a:lnTo>
                  <a:pt x="1784" y="846"/>
                </a:lnTo>
                <a:lnTo>
                  <a:pt x="1791" y="829"/>
                </a:lnTo>
                <a:lnTo>
                  <a:pt x="1793" y="825"/>
                </a:lnTo>
                <a:lnTo>
                  <a:pt x="1797" y="811"/>
                </a:lnTo>
                <a:lnTo>
                  <a:pt x="1793" y="796"/>
                </a:lnTo>
                <a:lnTo>
                  <a:pt x="1790" y="792"/>
                </a:lnTo>
                <a:lnTo>
                  <a:pt x="1784" y="784"/>
                </a:lnTo>
                <a:lnTo>
                  <a:pt x="1781" y="776"/>
                </a:lnTo>
                <a:lnTo>
                  <a:pt x="1779" y="769"/>
                </a:lnTo>
                <a:lnTo>
                  <a:pt x="1779" y="764"/>
                </a:lnTo>
                <a:lnTo>
                  <a:pt x="1784" y="751"/>
                </a:lnTo>
                <a:lnTo>
                  <a:pt x="1787" y="772"/>
                </a:lnTo>
                <a:lnTo>
                  <a:pt x="1791" y="779"/>
                </a:lnTo>
                <a:lnTo>
                  <a:pt x="1799" y="795"/>
                </a:lnTo>
                <a:lnTo>
                  <a:pt x="1799" y="767"/>
                </a:lnTo>
                <a:lnTo>
                  <a:pt x="1799" y="762"/>
                </a:lnTo>
                <a:lnTo>
                  <a:pt x="1799" y="756"/>
                </a:lnTo>
                <a:lnTo>
                  <a:pt x="1801" y="751"/>
                </a:lnTo>
                <a:lnTo>
                  <a:pt x="1801" y="747"/>
                </a:lnTo>
                <a:lnTo>
                  <a:pt x="1799" y="734"/>
                </a:lnTo>
                <a:lnTo>
                  <a:pt x="1797" y="731"/>
                </a:lnTo>
                <a:lnTo>
                  <a:pt x="1793" y="721"/>
                </a:lnTo>
                <a:lnTo>
                  <a:pt x="1799" y="715"/>
                </a:lnTo>
                <a:lnTo>
                  <a:pt x="1801" y="726"/>
                </a:lnTo>
                <a:lnTo>
                  <a:pt x="1801" y="728"/>
                </a:lnTo>
                <a:lnTo>
                  <a:pt x="1803" y="731"/>
                </a:lnTo>
                <a:lnTo>
                  <a:pt x="1803" y="733"/>
                </a:lnTo>
                <a:lnTo>
                  <a:pt x="1806" y="738"/>
                </a:lnTo>
                <a:lnTo>
                  <a:pt x="1812" y="738"/>
                </a:lnTo>
                <a:lnTo>
                  <a:pt x="1812" y="728"/>
                </a:lnTo>
                <a:lnTo>
                  <a:pt x="1809" y="718"/>
                </a:lnTo>
                <a:lnTo>
                  <a:pt x="1809" y="715"/>
                </a:lnTo>
                <a:lnTo>
                  <a:pt x="1809" y="712"/>
                </a:lnTo>
                <a:lnTo>
                  <a:pt x="1812" y="706"/>
                </a:lnTo>
                <a:lnTo>
                  <a:pt x="1813" y="703"/>
                </a:lnTo>
                <a:lnTo>
                  <a:pt x="1816" y="712"/>
                </a:lnTo>
                <a:lnTo>
                  <a:pt x="1816" y="718"/>
                </a:lnTo>
                <a:lnTo>
                  <a:pt x="1816" y="724"/>
                </a:lnTo>
                <a:lnTo>
                  <a:pt x="1818" y="726"/>
                </a:lnTo>
                <a:lnTo>
                  <a:pt x="1822" y="721"/>
                </a:lnTo>
                <a:lnTo>
                  <a:pt x="1831" y="713"/>
                </a:lnTo>
                <a:moveTo>
                  <a:pt x="1832" y="715"/>
                </a:moveTo>
                <a:lnTo>
                  <a:pt x="1832" y="712"/>
                </a:lnTo>
                <a:lnTo>
                  <a:pt x="1831" y="713"/>
                </a:lnTo>
                <a:lnTo>
                  <a:pt x="1832" y="715"/>
                </a:lnTo>
                <a:moveTo>
                  <a:pt x="1837" y="1072"/>
                </a:moveTo>
                <a:lnTo>
                  <a:pt x="1832" y="1065"/>
                </a:lnTo>
                <a:lnTo>
                  <a:pt x="1803" y="1065"/>
                </a:lnTo>
                <a:lnTo>
                  <a:pt x="1797" y="1065"/>
                </a:lnTo>
                <a:lnTo>
                  <a:pt x="1770" y="1065"/>
                </a:lnTo>
                <a:lnTo>
                  <a:pt x="1774" y="1061"/>
                </a:lnTo>
                <a:lnTo>
                  <a:pt x="1790" y="1056"/>
                </a:lnTo>
                <a:lnTo>
                  <a:pt x="1781" y="1039"/>
                </a:lnTo>
                <a:lnTo>
                  <a:pt x="1787" y="1000"/>
                </a:lnTo>
                <a:lnTo>
                  <a:pt x="1790" y="998"/>
                </a:lnTo>
                <a:lnTo>
                  <a:pt x="1790" y="972"/>
                </a:lnTo>
                <a:lnTo>
                  <a:pt x="1779" y="988"/>
                </a:lnTo>
                <a:lnTo>
                  <a:pt x="1768" y="1000"/>
                </a:lnTo>
                <a:lnTo>
                  <a:pt x="1755" y="989"/>
                </a:lnTo>
                <a:lnTo>
                  <a:pt x="1743" y="1024"/>
                </a:lnTo>
                <a:lnTo>
                  <a:pt x="1739" y="1039"/>
                </a:lnTo>
                <a:lnTo>
                  <a:pt x="1731" y="1052"/>
                </a:lnTo>
                <a:lnTo>
                  <a:pt x="1726" y="1065"/>
                </a:lnTo>
                <a:lnTo>
                  <a:pt x="1721" y="1074"/>
                </a:lnTo>
                <a:lnTo>
                  <a:pt x="1726" y="1078"/>
                </a:lnTo>
                <a:lnTo>
                  <a:pt x="1735" y="1072"/>
                </a:lnTo>
                <a:lnTo>
                  <a:pt x="1739" y="1070"/>
                </a:lnTo>
                <a:lnTo>
                  <a:pt x="1740" y="1070"/>
                </a:lnTo>
                <a:lnTo>
                  <a:pt x="1746" y="1068"/>
                </a:lnTo>
                <a:lnTo>
                  <a:pt x="1748" y="1061"/>
                </a:lnTo>
                <a:lnTo>
                  <a:pt x="1755" y="1065"/>
                </a:lnTo>
                <a:lnTo>
                  <a:pt x="1746" y="1078"/>
                </a:lnTo>
                <a:lnTo>
                  <a:pt x="1739" y="1082"/>
                </a:lnTo>
                <a:lnTo>
                  <a:pt x="1721" y="1086"/>
                </a:lnTo>
                <a:lnTo>
                  <a:pt x="1719" y="1094"/>
                </a:lnTo>
                <a:lnTo>
                  <a:pt x="1719" y="1113"/>
                </a:lnTo>
                <a:lnTo>
                  <a:pt x="1719" y="1125"/>
                </a:lnTo>
                <a:lnTo>
                  <a:pt x="1739" y="1125"/>
                </a:lnTo>
                <a:lnTo>
                  <a:pt x="1746" y="1103"/>
                </a:lnTo>
                <a:lnTo>
                  <a:pt x="1760" y="1082"/>
                </a:lnTo>
                <a:lnTo>
                  <a:pt x="1765" y="1072"/>
                </a:lnTo>
                <a:lnTo>
                  <a:pt x="1760" y="1103"/>
                </a:lnTo>
                <a:lnTo>
                  <a:pt x="1743" y="1122"/>
                </a:lnTo>
                <a:lnTo>
                  <a:pt x="1784" y="1128"/>
                </a:lnTo>
                <a:lnTo>
                  <a:pt x="1781" y="1097"/>
                </a:lnTo>
                <a:lnTo>
                  <a:pt x="1799" y="1086"/>
                </a:lnTo>
                <a:lnTo>
                  <a:pt x="1837" y="1072"/>
                </a:lnTo>
                <a:moveTo>
                  <a:pt x="1840" y="311"/>
                </a:moveTo>
                <a:lnTo>
                  <a:pt x="1837" y="294"/>
                </a:lnTo>
                <a:lnTo>
                  <a:pt x="1827" y="280"/>
                </a:lnTo>
                <a:lnTo>
                  <a:pt x="1825" y="294"/>
                </a:lnTo>
                <a:lnTo>
                  <a:pt x="1822" y="303"/>
                </a:lnTo>
                <a:lnTo>
                  <a:pt x="1818" y="311"/>
                </a:lnTo>
                <a:lnTo>
                  <a:pt x="1818" y="324"/>
                </a:lnTo>
                <a:lnTo>
                  <a:pt x="1818" y="352"/>
                </a:lnTo>
                <a:lnTo>
                  <a:pt x="1822" y="357"/>
                </a:lnTo>
                <a:lnTo>
                  <a:pt x="1823" y="357"/>
                </a:lnTo>
                <a:lnTo>
                  <a:pt x="1825" y="353"/>
                </a:lnTo>
                <a:lnTo>
                  <a:pt x="1831" y="345"/>
                </a:lnTo>
                <a:lnTo>
                  <a:pt x="1836" y="335"/>
                </a:lnTo>
                <a:lnTo>
                  <a:pt x="1840" y="331"/>
                </a:lnTo>
                <a:lnTo>
                  <a:pt x="1840" y="311"/>
                </a:lnTo>
                <a:moveTo>
                  <a:pt x="1844" y="817"/>
                </a:moveTo>
                <a:lnTo>
                  <a:pt x="1837" y="796"/>
                </a:lnTo>
                <a:lnTo>
                  <a:pt x="1837" y="788"/>
                </a:lnTo>
                <a:lnTo>
                  <a:pt x="1840" y="772"/>
                </a:lnTo>
                <a:lnTo>
                  <a:pt x="1840" y="762"/>
                </a:lnTo>
                <a:lnTo>
                  <a:pt x="1840" y="731"/>
                </a:lnTo>
                <a:lnTo>
                  <a:pt x="1840" y="721"/>
                </a:lnTo>
                <a:lnTo>
                  <a:pt x="1832" y="715"/>
                </a:lnTo>
                <a:lnTo>
                  <a:pt x="1832" y="724"/>
                </a:lnTo>
                <a:lnTo>
                  <a:pt x="1827" y="728"/>
                </a:lnTo>
                <a:lnTo>
                  <a:pt x="1812" y="738"/>
                </a:lnTo>
                <a:lnTo>
                  <a:pt x="1809" y="740"/>
                </a:lnTo>
                <a:lnTo>
                  <a:pt x="1803" y="762"/>
                </a:lnTo>
                <a:lnTo>
                  <a:pt x="1806" y="784"/>
                </a:lnTo>
                <a:lnTo>
                  <a:pt x="1813" y="781"/>
                </a:lnTo>
                <a:lnTo>
                  <a:pt x="1822" y="776"/>
                </a:lnTo>
                <a:lnTo>
                  <a:pt x="1825" y="772"/>
                </a:lnTo>
                <a:lnTo>
                  <a:pt x="1832" y="762"/>
                </a:lnTo>
                <a:lnTo>
                  <a:pt x="1836" y="769"/>
                </a:lnTo>
                <a:lnTo>
                  <a:pt x="1825" y="781"/>
                </a:lnTo>
                <a:lnTo>
                  <a:pt x="1822" y="788"/>
                </a:lnTo>
                <a:lnTo>
                  <a:pt x="1813" y="785"/>
                </a:lnTo>
                <a:lnTo>
                  <a:pt x="1809" y="796"/>
                </a:lnTo>
                <a:lnTo>
                  <a:pt x="1803" y="811"/>
                </a:lnTo>
                <a:lnTo>
                  <a:pt x="1799" y="836"/>
                </a:lnTo>
                <a:lnTo>
                  <a:pt x="1791" y="849"/>
                </a:lnTo>
                <a:lnTo>
                  <a:pt x="1787" y="864"/>
                </a:lnTo>
                <a:lnTo>
                  <a:pt x="1791" y="866"/>
                </a:lnTo>
                <a:lnTo>
                  <a:pt x="1799" y="864"/>
                </a:lnTo>
                <a:lnTo>
                  <a:pt x="1806" y="862"/>
                </a:lnTo>
                <a:lnTo>
                  <a:pt x="1812" y="862"/>
                </a:lnTo>
                <a:lnTo>
                  <a:pt x="1823" y="857"/>
                </a:lnTo>
                <a:lnTo>
                  <a:pt x="1822" y="864"/>
                </a:lnTo>
                <a:lnTo>
                  <a:pt x="1812" y="868"/>
                </a:lnTo>
                <a:lnTo>
                  <a:pt x="1803" y="870"/>
                </a:lnTo>
                <a:lnTo>
                  <a:pt x="1799" y="877"/>
                </a:lnTo>
                <a:lnTo>
                  <a:pt x="1791" y="877"/>
                </a:lnTo>
                <a:lnTo>
                  <a:pt x="1781" y="878"/>
                </a:lnTo>
                <a:lnTo>
                  <a:pt x="1784" y="883"/>
                </a:lnTo>
                <a:lnTo>
                  <a:pt x="1790" y="893"/>
                </a:lnTo>
                <a:lnTo>
                  <a:pt x="1790" y="903"/>
                </a:lnTo>
                <a:lnTo>
                  <a:pt x="1791" y="909"/>
                </a:lnTo>
                <a:lnTo>
                  <a:pt x="1793" y="919"/>
                </a:lnTo>
                <a:lnTo>
                  <a:pt x="1813" y="919"/>
                </a:lnTo>
                <a:lnTo>
                  <a:pt x="1816" y="887"/>
                </a:lnTo>
                <a:lnTo>
                  <a:pt x="1823" y="874"/>
                </a:lnTo>
                <a:lnTo>
                  <a:pt x="1836" y="857"/>
                </a:lnTo>
                <a:lnTo>
                  <a:pt x="1840" y="844"/>
                </a:lnTo>
                <a:lnTo>
                  <a:pt x="1844" y="817"/>
                </a:lnTo>
                <a:moveTo>
                  <a:pt x="1844" y="498"/>
                </a:moveTo>
                <a:lnTo>
                  <a:pt x="1844" y="496"/>
                </a:lnTo>
                <a:lnTo>
                  <a:pt x="1840" y="494"/>
                </a:lnTo>
                <a:lnTo>
                  <a:pt x="1837" y="486"/>
                </a:lnTo>
                <a:lnTo>
                  <a:pt x="1832" y="475"/>
                </a:lnTo>
                <a:lnTo>
                  <a:pt x="1827" y="461"/>
                </a:lnTo>
                <a:lnTo>
                  <a:pt x="1825" y="446"/>
                </a:lnTo>
                <a:lnTo>
                  <a:pt x="1816" y="475"/>
                </a:lnTo>
                <a:lnTo>
                  <a:pt x="1806" y="508"/>
                </a:lnTo>
                <a:lnTo>
                  <a:pt x="1801" y="539"/>
                </a:lnTo>
                <a:lnTo>
                  <a:pt x="1801" y="572"/>
                </a:lnTo>
                <a:lnTo>
                  <a:pt x="1799" y="590"/>
                </a:lnTo>
                <a:lnTo>
                  <a:pt x="1793" y="604"/>
                </a:lnTo>
                <a:lnTo>
                  <a:pt x="1791" y="633"/>
                </a:lnTo>
                <a:lnTo>
                  <a:pt x="1801" y="690"/>
                </a:lnTo>
                <a:lnTo>
                  <a:pt x="1806" y="691"/>
                </a:lnTo>
                <a:lnTo>
                  <a:pt x="1812" y="690"/>
                </a:lnTo>
                <a:lnTo>
                  <a:pt x="1818" y="677"/>
                </a:lnTo>
                <a:lnTo>
                  <a:pt x="1818" y="661"/>
                </a:lnTo>
                <a:lnTo>
                  <a:pt x="1818" y="652"/>
                </a:lnTo>
                <a:lnTo>
                  <a:pt x="1812" y="648"/>
                </a:lnTo>
                <a:lnTo>
                  <a:pt x="1803" y="642"/>
                </a:lnTo>
                <a:lnTo>
                  <a:pt x="1801" y="632"/>
                </a:lnTo>
                <a:lnTo>
                  <a:pt x="1799" y="620"/>
                </a:lnTo>
                <a:lnTo>
                  <a:pt x="1803" y="617"/>
                </a:lnTo>
                <a:lnTo>
                  <a:pt x="1809" y="625"/>
                </a:lnTo>
                <a:lnTo>
                  <a:pt x="1809" y="633"/>
                </a:lnTo>
                <a:lnTo>
                  <a:pt x="1813" y="638"/>
                </a:lnTo>
                <a:lnTo>
                  <a:pt x="1822" y="643"/>
                </a:lnTo>
                <a:lnTo>
                  <a:pt x="1823" y="625"/>
                </a:lnTo>
                <a:lnTo>
                  <a:pt x="1823" y="620"/>
                </a:lnTo>
                <a:lnTo>
                  <a:pt x="1823" y="617"/>
                </a:lnTo>
                <a:lnTo>
                  <a:pt x="1823" y="580"/>
                </a:lnTo>
                <a:lnTo>
                  <a:pt x="1818" y="572"/>
                </a:lnTo>
                <a:lnTo>
                  <a:pt x="1812" y="565"/>
                </a:lnTo>
                <a:lnTo>
                  <a:pt x="1806" y="556"/>
                </a:lnTo>
                <a:lnTo>
                  <a:pt x="1806" y="547"/>
                </a:lnTo>
                <a:lnTo>
                  <a:pt x="1813" y="540"/>
                </a:lnTo>
                <a:lnTo>
                  <a:pt x="1813" y="561"/>
                </a:lnTo>
                <a:lnTo>
                  <a:pt x="1822" y="563"/>
                </a:lnTo>
                <a:lnTo>
                  <a:pt x="1825" y="569"/>
                </a:lnTo>
                <a:lnTo>
                  <a:pt x="1823" y="540"/>
                </a:lnTo>
                <a:lnTo>
                  <a:pt x="1822" y="524"/>
                </a:lnTo>
                <a:lnTo>
                  <a:pt x="1822" y="515"/>
                </a:lnTo>
                <a:lnTo>
                  <a:pt x="1816" y="515"/>
                </a:lnTo>
                <a:lnTo>
                  <a:pt x="1813" y="512"/>
                </a:lnTo>
                <a:lnTo>
                  <a:pt x="1812" y="508"/>
                </a:lnTo>
                <a:lnTo>
                  <a:pt x="1812" y="506"/>
                </a:lnTo>
                <a:lnTo>
                  <a:pt x="1813" y="502"/>
                </a:lnTo>
                <a:lnTo>
                  <a:pt x="1818" y="506"/>
                </a:lnTo>
                <a:lnTo>
                  <a:pt x="1823" y="512"/>
                </a:lnTo>
                <a:lnTo>
                  <a:pt x="1827" y="510"/>
                </a:lnTo>
                <a:lnTo>
                  <a:pt x="1825" y="502"/>
                </a:lnTo>
                <a:lnTo>
                  <a:pt x="1823" y="494"/>
                </a:lnTo>
                <a:lnTo>
                  <a:pt x="1825" y="486"/>
                </a:lnTo>
                <a:lnTo>
                  <a:pt x="1827" y="486"/>
                </a:lnTo>
                <a:lnTo>
                  <a:pt x="1831" y="494"/>
                </a:lnTo>
                <a:lnTo>
                  <a:pt x="1831" y="506"/>
                </a:lnTo>
                <a:lnTo>
                  <a:pt x="1831" y="510"/>
                </a:lnTo>
                <a:lnTo>
                  <a:pt x="1836" y="499"/>
                </a:lnTo>
                <a:lnTo>
                  <a:pt x="1837" y="498"/>
                </a:lnTo>
                <a:lnTo>
                  <a:pt x="1844" y="496"/>
                </a:lnTo>
                <a:lnTo>
                  <a:pt x="1844" y="498"/>
                </a:lnTo>
                <a:moveTo>
                  <a:pt x="1844" y="231"/>
                </a:moveTo>
                <a:lnTo>
                  <a:pt x="1837" y="204"/>
                </a:lnTo>
                <a:lnTo>
                  <a:pt x="1837" y="201"/>
                </a:lnTo>
                <a:lnTo>
                  <a:pt x="1836" y="200"/>
                </a:lnTo>
                <a:lnTo>
                  <a:pt x="1832" y="197"/>
                </a:lnTo>
                <a:lnTo>
                  <a:pt x="1831" y="194"/>
                </a:lnTo>
                <a:lnTo>
                  <a:pt x="1831" y="156"/>
                </a:lnTo>
                <a:lnTo>
                  <a:pt x="1831" y="149"/>
                </a:lnTo>
                <a:lnTo>
                  <a:pt x="1831" y="141"/>
                </a:lnTo>
                <a:lnTo>
                  <a:pt x="1825" y="121"/>
                </a:lnTo>
                <a:lnTo>
                  <a:pt x="1823" y="117"/>
                </a:lnTo>
                <a:lnTo>
                  <a:pt x="1818" y="103"/>
                </a:lnTo>
                <a:lnTo>
                  <a:pt x="1809" y="89"/>
                </a:lnTo>
                <a:lnTo>
                  <a:pt x="1799" y="76"/>
                </a:lnTo>
                <a:lnTo>
                  <a:pt x="1797" y="84"/>
                </a:lnTo>
                <a:lnTo>
                  <a:pt x="1791" y="95"/>
                </a:lnTo>
                <a:lnTo>
                  <a:pt x="1790" y="112"/>
                </a:lnTo>
                <a:lnTo>
                  <a:pt x="1799" y="156"/>
                </a:lnTo>
                <a:lnTo>
                  <a:pt x="1803" y="156"/>
                </a:lnTo>
                <a:lnTo>
                  <a:pt x="1806" y="141"/>
                </a:lnTo>
                <a:lnTo>
                  <a:pt x="1813" y="136"/>
                </a:lnTo>
                <a:lnTo>
                  <a:pt x="1816" y="128"/>
                </a:lnTo>
                <a:lnTo>
                  <a:pt x="1816" y="117"/>
                </a:lnTo>
                <a:lnTo>
                  <a:pt x="1823" y="121"/>
                </a:lnTo>
                <a:lnTo>
                  <a:pt x="1818" y="133"/>
                </a:lnTo>
                <a:lnTo>
                  <a:pt x="1816" y="149"/>
                </a:lnTo>
                <a:lnTo>
                  <a:pt x="1806" y="149"/>
                </a:lnTo>
                <a:lnTo>
                  <a:pt x="1809" y="187"/>
                </a:lnTo>
                <a:lnTo>
                  <a:pt x="1809" y="200"/>
                </a:lnTo>
                <a:lnTo>
                  <a:pt x="1812" y="204"/>
                </a:lnTo>
                <a:lnTo>
                  <a:pt x="1812" y="214"/>
                </a:lnTo>
                <a:lnTo>
                  <a:pt x="1813" y="231"/>
                </a:lnTo>
                <a:lnTo>
                  <a:pt x="1818" y="226"/>
                </a:lnTo>
                <a:lnTo>
                  <a:pt x="1823" y="219"/>
                </a:lnTo>
                <a:lnTo>
                  <a:pt x="1827" y="210"/>
                </a:lnTo>
                <a:lnTo>
                  <a:pt x="1831" y="201"/>
                </a:lnTo>
                <a:lnTo>
                  <a:pt x="1836" y="207"/>
                </a:lnTo>
                <a:lnTo>
                  <a:pt x="1831" y="216"/>
                </a:lnTo>
                <a:lnTo>
                  <a:pt x="1827" y="223"/>
                </a:lnTo>
                <a:lnTo>
                  <a:pt x="1823" y="231"/>
                </a:lnTo>
                <a:lnTo>
                  <a:pt x="1818" y="238"/>
                </a:lnTo>
                <a:lnTo>
                  <a:pt x="1818" y="252"/>
                </a:lnTo>
                <a:lnTo>
                  <a:pt x="1825" y="262"/>
                </a:lnTo>
                <a:lnTo>
                  <a:pt x="1832" y="267"/>
                </a:lnTo>
                <a:lnTo>
                  <a:pt x="1840" y="251"/>
                </a:lnTo>
                <a:lnTo>
                  <a:pt x="1844" y="231"/>
                </a:lnTo>
                <a:moveTo>
                  <a:pt x="1844" y="498"/>
                </a:moveTo>
                <a:lnTo>
                  <a:pt x="1844" y="498"/>
                </a:lnTo>
                <a:moveTo>
                  <a:pt x="1863" y="390"/>
                </a:moveTo>
                <a:lnTo>
                  <a:pt x="1863" y="372"/>
                </a:lnTo>
                <a:lnTo>
                  <a:pt x="1845" y="337"/>
                </a:lnTo>
                <a:lnTo>
                  <a:pt x="1837" y="344"/>
                </a:lnTo>
                <a:lnTo>
                  <a:pt x="1831" y="362"/>
                </a:lnTo>
                <a:lnTo>
                  <a:pt x="1823" y="374"/>
                </a:lnTo>
                <a:lnTo>
                  <a:pt x="1823" y="386"/>
                </a:lnTo>
                <a:lnTo>
                  <a:pt x="1823" y="395"/>
                </a:lnTo>
                <a:lnTo>
                  <a:pt x="1822" y="408"/>
                </a:lnTo>
                <a:lnTo>
                  <a:pt x="1822" y="426"/>
                </a:lnTo>
                <a:lnTo>
                  <a:pt x="1823" y="432"/>
                </a:lnTo>
                <a:lnTo>
                  <a:pt x="1832" y="422"/>
                </a:lnTo>
                <a:lnTo>
                  <a:pt x="1837" y="420"/>
                </a:lnTo>
                <a:lnTo>
                  <a:pt x="1844" y="416"/>
                </a:lnTo>
                <a:lnTo>
                  <a:pt x="1844" y="408"/>
                </a:lnTo>
                <a:lnTo>
                  <a:pt x="1847" y="408"/>
                </a:lnTo>
                <a:lnTo>
                  <a:pt x="1850" y="408"/>
                </a:lnTo>
                <a:lnTo>
                  <a:pt x="1847" y="413"/>
                </a:lnTo>
                <a:lnTo>
                  <a:pt x="1845" y="422"/>
                </a:lnTo>
                <a:lnTo>
                  <a:pt x="1832" y="432"/>
                </a:lnTo>
                <a:lnTo>
                  <a:pt x="1831" y="454"/>
                </a:lnTo>
                <a:lnTo>
                  <a:pt x="1836" y="471"/>
                </a:lnTo>
                <a:lnTo>
                  <a:pt x="1845" y="486"/>
                </a:lnTo>
                <a:lnTo>
                  <a:pt x="1857" y="474"/>
                </a:lnTo>
                <a:lnTo>
                  <a:pt x="1857" y="457"/>
                </a:lnTo>
                <a:lnTo>
                  <a:pt x="1853" y="434"/>
                </a:lnTo>
                <a:lnTo>
                  <a:pt x="1855" y="410"/>
                </a:lnTo>
                <a:lnTo>
                  <a:pt x="1863" y="390"/>
                </a:lnTo>
                <a:moveTo>
                  <a:pt x="1868" y="679"/>
                </a:moveTo>
                <a:lnTo>
                  <a:pt x="1850" y="652"/>
                </a:lnTo>
                <a:lnTo>
                  <a:pt x="1855" y="643"/>
                </a:lnTo>
                <a:lnTo>
                  <a:pt x="1847" y="650"/>
                </a:lnTo>
                <a:lnTo>
                  <a:pt x="1844" y="655"/>
                </a:lnTo>
                <a:lnTo>
                  <a:pt x="1836" y="661"/>
                </a:lnTo>
                <a:lnTo>
                  <a:pt x="1827" y="661"/>
                </a:lnTo>
                <a:lnTo>
                  <a:pt x="1825" y="674"/>
                </a:lnTo>
                <a:lnTo>
                  <a:pt x="1827" y="691"/>
                </a:lnTo>
                <a:lnTo>
                  <a:pt x="1832" y="703"/>
                </a:lnTo>
                <a:lnTo>
                  <a:pt x="1868" y="679"/>
                </a:lnTo>
                <a:moveTo>
                  <a:pt x="1869" y="937"/>
                </a:moveTo>
                <a:lnTo>
                  <a:pt x="1845" y="944"/>
                </a:lnTo>
                <a:lnTo>
                  <a:pt x="1825" y="937"/>
                </a:lnTo>
                <a:lnTo>
                  <a:pt x="1799" y="960"/>
                </a:lnTo>
                <a:lnTo>
                  <a:pt x="1799" y="979"/>
                </a:lnTo>
                <a:lnTo>
                  <a:pt x="1791" y="1014"/>
                </a:lnTo>
                <a:lnTo>
                  <a:pt x="1790" y="1039"/>
                </a:lnTo>
                <a:lnTo>
                  <a:pt x="1806" y="1027"/>
                </a:lnTo>
                <a:lnTo>
                  <a:pt x="1803" y="1020"/>
                </a:lnTo>
                <a:lnTo>
                  <a:pt x="1803" y="1004"/>
                </a:lnTo>
                <a:lnTo>
                  <a:pt x="1801" y="998"/>
                </a:lnTo>
                <a:lnTo>
                  <a:pt x="1801" y="989"/>
                </a:lnTo>
                <a:lnTo>
                  <a:pt x="1806" y="989"/>
                </a:lnTo>
                <a:lnTo>
                  <a:pt x="1809" y="994"/>
                </a:lnTo>
                <a:lnTo>
                  <a:pt x="1812" y="1002"/>
                </a:lnTo>
                <a:lnTo>
                  <a:pt x="1812" y="1007"/>
                </a:lnTo>
                <a:lnTo>
                  <a:pt x="1818" y="998"/>
                </a:lnTo>
                <a:lnTo>
                  <a:pt x="1825" y="989"/>
                </a:lnTo>
                <a:lnTo>
                  <a:pt x="1832" y="983"/>
                </a:lnTo>
                <a:lnTo>
                  <a:pt x="1825" y="971"/>
                </a:lnTo>
                <a:lnTo>
                  <a:pt x="1827" y="960"/>
                </a:lnTo>
                <a:lnTo>
                  <a:pt x="1827" y="953"/>
                </a:lnTo>
                <a:lnTo>
                  <a:pt x="1837" y="949"/>
                </a:lnTo>
                <a:lnTo>
                  <a:pt x="1836" y="960"/>
                </a:lnTo>
                <a:lnTo>
                  <a:pt x="1836" y="978"/>
                </a:lnTo>
                <a:lnTo>
                  <a:pt x="1840" y="971"/>
                </a:lnTo>
                <a:lnTo>
                  <a:pt x="1845" y="960"/>
                </a:lnTo>
                <a:lnTo>
                  <a:pt x="1847" y="950"/>
                </a:lnTo>
                <a:lnTo>
                  <a:pt x="1855" y="953"/>
                </a:lnTo>
                <a:lnTo>
                  <a:pt x="1847" y="972"/>
                </a:lnTo>
                <a:lnTo>
                  <a:pt x="1840" y="988"/>
                </a:lnTo>
                <a:lnTo>
                  <a:pt x="1847" y="985"/>
                </a:lnTo>
                <a:lnTo>
                  <a:pt x="1850" y="988"/>
                </a:lnTo>
                <a:lnTo>
                  <a:pt x="1853" y="992"/>
                </a:lnTo>
                <a:lnTo>
                  <a:pt x="1853" y="994"/>
                </a:lnTo>
                <a:lnTo>
                  <a:pt x="1847" y="992"/>
                </a:lnTo>
                <a:lnTo>
                  <a:pt x="1832" y="989"/>
                </a:lnTo>
                <a:lnTo>
                  <a:pt x="1823" y="998"/>
                </a:lnTo>
                <a:lnTo>
                  <a:pt x="1822" y="1012"/>
                </a:lnTo>
                <a:lnTo>
                  <a:pt x="1816" y="1019"/>
                </a:lnTo>
                <a:lnTo>
                  <a:pt x="1816" y="1024"/>
                </a:lnTo>
                <a:lnTo>
                  <a:pt x="1823" y="1019"/>
                </a:lnTo>
                <a:lnTo>
                  <a:pt x="1827" y="1016"/>
                </a:lnTo>
                <a:lnTo>
                  <a:pt x="1836" y="1014"/>
                </a:lnTo>
                <a:lnTo>
                  <a:pt x="1836" y="1019"/>
                </a:lnTo>
                <a:lnTo>
                  <a:pt x="1827" y="1024"/>
                </a:lnTo>
                <a:lnTo>
                  <a:pt x="1818" y="1033"/>
                </a:lnTo>
                <a:lnTo>
                  <a:pt x="1818" y="1024"/>
                </a:lnTo>
                <a:lnTo>
                  <a:pt x="1816" y="1024"/>
                </a:lnTo>
                <a:lnTo>
                  <a:pt x="1816" y="1020"/>
                </a:lnTo>
                <a:lnTo>
                  <a:pt x="1816" y="1016"/>
                </a:lnTo>
                <a:lnTo>
                  <a:pt x="1797" y="1045"/>
                </a:lnTo>
                <a:lnTo>
                  <a:pt x="1790" y="1056"/>
                </a:lnTo>
                <a:lnTo>
                  <a:pt x="1793" y="1056"/>
                </a:lnTo>
                <a:lnTo>
                  <a:pt x="1799" y="1057"/>
                </a:lnTo>
                <a:lnTo>
                  <a:pt x="1803" y="1057"/>
                </a:lnTo>
                <a:lnTo>
                  <a:pt x="1803" y="1061"/>
                </a:lnTo>
                <a:lnTo>
                  <a:pt x="1832" y="1061"/>
                </a:lnTo>
                <a:lnTo>
                  <a:pt x="1825" y="1048"/>
                </a:lnTo>
                <a:lnTo>
                  <a:pt x="1837" y="1033"/>
                </a:lnTo>
                <a:lnTo>
                  <a:pt x="1853" y="1014"/>
                </a:lnTo>
                <a:lnTo>
                  <a:pt x="1857" y="1004"/>
                </a:lnTo>
                <a:lnTo>
                  <a:pt x="1859" y="994"/>
                </a:lnTo>
                <a:lnTo>
                  <a:pt x="1863" y="985"/>
                </a:lnTo>
                <a:lnTo>
                  <a:pt x="1864" y="979"/>
                </a:lnTo>
                <a:lnTo>
                  <a:pt x="1868" y="956"/>
                </a:lnTo>
                <a:lnTo>
                  <a:pt x="1868" y="950"/>
                </a:lnTo>
                <a:lnTo>
                  <a:pt x="1868" y="949"/>
                </a:lnTo>
                <a:lnTo>
                  <a:pt x="1868" y="944"/>
                </a:lnTo>
                <a:lnTo>
                  <a:pt x="1869" y="937"/>
                </a:lnTo>
                <a:moveTo>
                  <a:pt x="1873" y="108"/>
                </a:moveTo>
                <a:lnTo>
                  <a:pt x="1855" y="112"/>
                </a:lnTo>
                <a:lnTo>
                  <a:pt x="1857" y="107"/>
                </a:lnTo>
                <a:lnTo>
                  <a:pt x="1864" y="100"/>
                </a:lnTo>
                <a:lnTo>
                  <a:pt x="1859" y="95"/>
                </a:lnTo>
                <a:lnTo>
                  <a:pt x="1855" y="87"/>
                </a:lnTo>
                <a:lnTo>
                  <a:pt x="1850" y="100"/>
                </a:lnTo>
                <a:lnTo>
                  <a:pt x="1845" y="99"/>
                </a:lnTo>
                <a:lnTo>
                  <a:pt x="1850" y="77"/>
                </a:lnTo>
                <a:lnTo>
                  <a:pt x="1845" y="71"/>
                </a:lnTo>
                <a:lnTo>
                  <a:pt x="1840" y="87"/>
                </a:lnTo>
                <a:lnTo>
                  <a:pt x="1837" y="99"/>
                </a:lnTo>
                <a:lnTo>
                  <a:pt x="1832" y="107"/>
                </a:lnTo>
                <a:lnTo>
                  <a:pt x="1827" y="108"/>
                </a:lnTo>
                <a:lnTo>
                  <a:pt x="1831" y="117"/>
                </a:lnTo>
                <a:lnTo>
                  <a:pt x="1832" y="121"/>
                </a:lnTo>
                <a:lnTo>
                  <a:pt x="1832" y="129"/>
                </a:lnTo>
                <a:lnTo>
                  <a:pt x="1840" y="121"/>
                </a:lnTo>
                <a:lnTo>
                  <a:pt x="1847" y="117"/>
                </a:lnTo>
                <a:lnTo>
                  <a:pt x="1857" y="117"/>
                </a:lnTo>
                <a:lnTo>
                  <a:pt x="1872" y="119"/>
                </a:lnTo>
                <a:lnTo>
                  <a:pt x="1873" y="108"/>
                </a:lnTo>
                <a:moveTo>
                  <a:pt x="1898" y="177"/>
                </a:moveTo>
                <a:lnTo>
                  <a:pt x="1873" y="174"/>
                </a:lnTo>
                <a:lnTo>
                  <a:pt x="1873" y="170"/>
                </a:lnTo>
                <a:lnTo>
                  <a:pt x="1872" y="169"/>
                </a:lnTo>
                <a:lnTo>
                  <a:pt x="1889" y="153"/>
                </a:lnTo>
                <a:lnTo>
                  <a:pt x="1882" y="149"/>
                </a:lnTo>
                <a:lnTo>
                  <a:pt x="1873" y="144"/>
                </a:lnTo>
                <a:lnTo>
                  <a:pt x="1857" y="182"/>
                </a:lnTo>
                <a:lnTo>
                  <a:pt x="1837" y="185"/>
                </a:lnTo>
                <a:lnTo>
                  <a:pt x="1837" y="187"/>
                </a:lnTo>
                <a:lnTo>
                  <a:pt x="1840" y="193"/>
                </a:lnTo>
                <a:lnTo>
                  <a:pt x="1840" y="194"/>
                </a:lnTo>
                <a:lnTo>
                  <a:pt x="1872" y="172"/>
                </a:lnTo>
                <a:lnTo>
                  <a:pt x="1868" y="187"/>
                </a:lnTo>
                <a:lnTo>
                  <a:pt x="1879" y="182"/>
                </a:lnTo>
                <a:lnTo>
                  <a:pt x="1898" y="177"/>
                </a:lnTo>
                <a:moveTo>
                  <a:pt x="1915" y="308"/>
                </a:moveTo>
                <a:lnTo>
                  <a:pt x="1913" y="280"/>
                </a:lnTo>
                <a:lnTo>
                  <a:pt x="1898" y="236"/>
                </a:lnTo>
                <a:lnTo>
                  <a:pt x="1877" y="258"/>
                </a:lnTo>
                <a:lnTo>
                  <a:pt x="1859" y="280"/>
                </a:lnTo>
                <a:lnTo>
                  <a:pt x="1850" y="302"/>
                </a:lnTo>
                <a:lnTo>
                  <a:pt x="1847" y="324"/>
                </a:lnTo>
                <a:lnTo>
                  <a:pt x="1853" y="333"/>
                </a:lnTo>
                <a:lnTo>
                  <a:pt x="1859" y="349"/>
                </a:lnTo>
                <a:lnTo>
                  <a:pt x="1859" y="340"/>
                </a:lnTo>
                <a:lnTo>
                  <a:pt x="1863" y="324"/>
                </a:lnTo>
                <a:lnTo>
                  <a:pt x="1864" y="324"/>
                </a:lnTo>
                <a:lnTo>
                  <a:pt x="1868" y="335"/>
                </a:lnTo>
                <a:lnTo>
                  <a:pt x="1868" y="340"/>
                </a:lnTo>
                <a:lnTo>
                  <a:pt x="1868" y="344"/>
                </a:lnTo>
                <a:lnTo>
                  <a:pt x="1868" y="345"/>
                </a:lnTo>
                <a:lnTo>
                  <a:pt x="1872" y="345"/>
                </a:lnTo>
                <a:lnTo>
                  <a:pt x="1877" y="335"/>
                </a:lnTo>
                <a:lnTo>
                  <a:pt x="1879" y="328"/>
                </a:lnTo>
                <a:lnTo>
                  <a:pt x="1879" y="323"/>
                </a:lnTo>
                <a:lnTo>
                  <a:pt x="1873" y="323"/>
                </a:lnTo>
                <a:lnTo>
                  <a:pt x="1864" y="308"/>
                </a:lnTo>
                <a:lnTo>
                  <a:pt x="1868" y="308"/>
                </a:lnTo>
                <a:lnTo>
                  <a:pt x="1879" y="308"/>
                </a:lnTo>
                <a:lnTo>
                  <a:pt x="1882" y="303"/>
                </a:lnTo>
                <a:lnTo>
                  <a:pt x="1883" y="294"/>
                </a:lnTo>
                <a:lnTo>
                  <a:pt x="1883" y="289"/>
                </a:lnTo>
                <a:lnTo>
                  <a:pt x="1882" y="280"/>
                </a:lnTo>
                <a:lnTo>
                  <a:pt x="1879" y="275"/>
                </a:lnTo>
                <a:lnTo>
                  <a:pt x="1879" y="264"/>
                </a:lnTo>
                <a:lnTo>
                  <a:pt x="1882" y="262"/>
                </a:lnTo>
                <a:lnTo>
                  <a:pt x="1883" y="267"/>
                </a:lnTo>
                <a:lnTo>
                  <a:pt x="1889" y="275"/>
                </a:lnTo>
                <a:lnTo>
                  <a:pt x="1893" y="272"/>
                </a:lnTo>
                <a:lnTo>
                  <a:pt x="1891" y="255"/>
                </a:lnTo>
                <a:lnTo>
                  <a:pt x="1891" y="248"/>
                </a:lnTo>
                <a:lnTo>
                  <a:pt x="1898" y="251"/>
                </a:lnTo>
                <a:lnTo>
                  <a:pt x="1902" y="260"/>
                </a:lnTo>
                <a:lnTo>
                  <a:pt x="1898" y="267"/>
                </a:lnTo>
                <a:lnTo>
                  <a:pt x="1896" y="277"/>
                </a:lnTo>
                <a:lnTo>
                  <a:pt x="1891" y="280"/>
                </a:lnTo>
                <a:lnTo>
                  <a:pt x="1891" y="282"/>
                </a:lnTo>
                <a:lnTo>
                  <a:pt x="1891" y="283"/>
                </a:lnTo>
                <a:lnTo>
                  <a:pt x="1891" y="289"/>
                </a:lnTo>
                <a:lnTo>
                  <a:pt x="1896" y="286"/>
                </a:lnTo>
                <a:lnTo>
                  <a:pt x="1902" y="283"/>
                </a:lnTo>
                <a:lnTo>
                  <a:pt x="1902" y="282"/>
                </a:lnTo>
                <a:lnTo>
                  <a:pt x="1903" y="277"/>
                </a:lnTo>
                <a:lnTo>
                  <a:pt x="1908" y="282"/>
                </a:lnTo>
                <a:lnTo>
                  <a:pt x="1905" y="289"/>
                </a:lnTo>
                <a:lnTo>
                  <a:pt x="1898" y="294"/>
                </a:lnTo>
                <a:lnTo>
                  <a:pt x="1886" y="296"/>
                </a:lnTo>
                <a:lnTo>
                  <a:pt x="1886" y="308"/>
                </a:lnTo>
                <a:lnTo>
                  <a:pt x="1886" y="324"/>
                </a:lnTo>
                <a:lnTo>
                  <a:pt x="1889" y="323"/>
                </a:lnTo>
                <a:lnTo>
                  <a:pt x="1891" y="321"/>
                </a:lnTo>
                <a:lnTo>
                  <a:pt x="1893" y="319"/>
                </a:lnTo>
                <a:lnTo>
                  <a:pt x="1902" y="319"/>
                </a:lnTo>
                <a:lnTo>
                  <a:pt x="1903" y="321"/>
                </a:lnTo>
                <a:lnTo>
                  <a:pt x="1896" y="328"/>
                </a:lnTo>
                <a:lnTo>
                  <a:pt x="1883" y="335"/>
                </a:lnTo>
                <a:lnTo>
                  <a:pt x="1873" y="349"/>
                </a:lnTo>
                <a:lnTo>
                  <a:pt x="1869" y="381"/>
                </a:lnTo>
                <a:lnTo>
                  <a:pt x="1873" y="376"/>
                </a:lnTo>
                <a:lnTo>
                  <a:pt x="1877" y="374"/>
                </a:lnTo>
                <a:lnTo>
                  <a:pt x="1882" y="372"/>
                </a:lnTo>
                <a:lnTo>
                  <a:pt x="1886" y="369"/>
                </a:lnTo>
                <a:lnTo>
                  <a:pt x="1889" y="374"/>
                </a:lnTo>
                <a:lnTo>
                  <a:pt x="1882" y="378"/>
                </a:lnTo>
                <a:lnTo>
                  <a:pt x="1868" y="390"/>
                </a:lnTo>
                <a:lnTo>
                  <a:pt x="1855" y="413"/>
                </a:lnTo>
                <a:lnTo>
                  <a:pt x="1863" y="457"/>
                </a:lnTo>
                <a:lnTo>
                  <a:pt x="1893" y="422"/>
                </a:lnTo>
                <a:lnTo>
                  <a:pt x="1905" y="398"/>
                </a:lnTo>
                <a:lnTo>
                  <a:pt x="1908" y="376"/>
                </a:lnTo>
                <a:lnTo>
                  <a:pt x="1908" y="344"/>
                </a:lnTo>
                <a:lnTo>
                  <a:pt x="1911" y="331"/>
                </a:lnTo>
                <a:lnTo>
                  <a:pt x="1915" y="308"/>
                </a:lnTo>
                <a:moveTo>
                  <a:pt x="1917" y="693"/>
                </a:moveTo>
                <a:lnTo>
                  <a:pt x="1905" y="702"/>
                </a:lnTo>
                <a:lnTo>
                  <a:pt x="1889" y="703"/>
                </a:lnTo>
                <a:lnTo>
                  <a:pt x="1868" y="712"/>
                </a:lnTo>
                <a:lnTo>
                  <a:pt x="1845" y="738"/>
                </a:lnTo>
                <a:lnTo>
                  <a:pt x="1845" y="755"/>
                </a:lnTo>
                <a:lnTo>
                  <a:pt x="1845" y="772"/>
                </a:lnTo>
                <a:lnTo>
                  <a:pt x="1844" y="792"/>
                </a:lnTo>
                <a:lnTo>
                  <a:pt x="1850" y="798"/>
                </a:lnTo>
                <a:lnTo>
                  <a:pt x="1855" y="803"/>
                </a:lnTo>
                <a:lnTo>
                  <a:pt x="1853" y="779"/>
                </a:lnTo>
                <a:lnTo>
                  <a:pt x="1853" y="772"/>
                </a:lnTo>
                <a:lnTo>
                  <a:pt x="1859" y="779"/>
                </a:lnTo>
                <a:lnTo>
                  <a:pt x="1859" y="781"/>
                </a:lnTo>
                <a:lnTo>
                  <a:pt x="1857" y="798"/>
                </a:lnTo>
                <a:lnTo>
                  <a:pt x="1868" y="796"/>
                </a:lnTo>
                <a:lnTo>
                  <a:pt x="1868" y="779"/>
                </a:lnTo>
                <a:lnTo>
                  <a:pt x="1864" y="772"/>
                </a:lnTo>
                <a:lnTo>
                  <a:pt x="1859" y="762"/>
                </a:lnTo>
                <a:lnTo>
                  <a:pt x="1864" y="753"/>
                </a:lnTo>
                <a:lnTo>
                  <a:pt x="1868" y="751"/>
                </a:lnTo>
                <a:lnTo>
                  <a:pt x="1872" y="751"/>
                </a:lnTo>
                <a:lnTo>
                  <a:pt x="1869" y="756"/>
                </a:lnTo>
                <a:lnTo>
                  <a:pt x="1873" y="756"/>
                </a:lnTo>
                <a:lnTo>
                  <a:pt x="1879" y="753"/>
                </a:lnTo>
                <a:lnTo>
                  <a:pt x="1883" y="744"/>
                </a:lnTo>
                <a:lnTo>
                  <a:pt x="1883" y="738"/>
                </a:lnTo>
                <a:lnTo>
                  <a:pt x="1882" y="733"/>
                </a:lnTo>
                <a:lnTo>
                  <a:pt x="1882" y="728"/>
                </a:lnTo>
                <a:lnTo>
                  <a:pt x="1879" y="724"/>
                </a:lnTo>
                <a:lnTo>
                  <a:pt x="1877" y="713"/>
                </a:lnTo>
                <a:lnTo>
                  <a:pt x="1879" y="710"/>
                </a:lnTo>
                <a:lnTo>
                  <a:pt x="1886" y="721"/>
                </a:lnTo>
                <a:lnTo>
                  <a:pt x="1889" y="726"/>
                </a:lnTo>
                <a:lnTo>
                  <a:pt x="1893" y="733"/>
                </a:lnTo>
                <a:lnTo>
                  <a:pt x="1896" y="710"/>
                </a:lnTo>
                <a:lnTo>
                  <a:pt x="1893" y="703"/>
                </a:lnTo>
                <a:lnTo>
                  <a:pt x="1903" y="702"/>
                </a:lnTo>
                <a:lnTo>
                  <a:pt x="1902" y="713"/>
                </a:lnTo>
                <a:lnTo>
                  <a:pt x="1903" y="721"/>
                </a:lnTo>
                <a:lnTo>
                  <a:pt x="1896" y="728"/>
                </a:lnTo>
                <a:lnTo>
                  <a:pt x="1891" y="738"/>
                </a:lnTo>
                <a:lnTo>
                  <a:pt x="1891" y="740"/>
                </a:lnTo>
                <a:lnTo>
                  <a:pt x="1898" y="738"/>
                </a:lnTo>
                <a:lnTo>
                  <a:pt x="1903" y="734"/>
                </a:lnTo>
                <a:lnTo>
                  <a:pt x="1903" y="744"/>
                </a:lnTo>
                <a:lnTo>
                  <a:pt x="1898" y="747"/>
                </a:lnTo>
                <a:lnTo>
                  <a:pt x="1889" y="747"/>
                </a:lnTo>
                <a:lnTo>
                  <a:pt x="1882" y="756"/>
                </a:lnTo>
                <a:lnTo>
                  <a:pt x="1877" y="769"/>
                </a:lnTo>
                <a:lnTo>
                  <a:pt x="1879" y="775"/>
                </a:lnTo>
                <a:lnTo>
                  <a:pt x="1882" y="775"/>
                </a:lnTo>
                <a:lnTo>
                  <a:pt x="1889" y="772"/>
                </a:lnTo>
                <a:lnTo>
                  <a:pt x="1896" y="772"/>
                </a:lnTo>
                <a:lnTo>
                  <a:pt x="1893" y="776"/>
                </a:lnTo>
                <a:lnTo>
                  <a:pt x="1877" y="784"/>
                </a:lnTo>
                <a:lnTo>
                  <a:pt x="1873" y="792"/>
                </a:lnTo>
                <a:lnTo>
                  <a:pt x="1864" y="800"/>
                </a:lnTo>
                <a:lnTo>
                  <a:pt x="1857" y="811"/>
                </a:lnTo>
                <a:lnTo>
                  <a:pt x="1857" y="825"/>
                </a:lnTo>
                <a:lnTo>
                  <a:pt x="1877" y="805"/>
                </a:lnTo>
                <a:lnTo>
                  <a:pt x="1872" y="816"/>
                </a:lnTo>
                <a:lnTo>
                  <a:pt x="1864" y="825"/>
                </a:lnTo>
                <a:lnTo>
                  <a:pt x="1847" y="833"/>
                </a:lnTo>
                <a:lnTo>
                  <a:pt x="1847" y="852"/>
                </a:lnTo>
                <a:lnTo>
                  <a:pt x="1837" y="866"/>
                </a:lnTo>
                <a:lnTo>
                  <a:pt x="1827" y="883"/>
                </a:lnTo>
                <a:lnTo>
                  <a:pt x="1822" y="903"/>
                </a:lnTo>
                <a:lnTo>
                  <a:pt x="1850" y="885"/>
                </a:lnTo>
                <a:lnTo>
                  <a:pt x="1864" y="868"/>
                </a:lnTo>
                <a:lnTo>
                  <a:pt x="1868" y="854"/>
                </a:lnTo>
                <a:lnTo>
                  <a:pt x="1872" y="844"/>
                </a:lnTo>
                <a:lnTo>
                  <a:pt x="1886" y="829"/>
                </a:lnTo>
                <a:lnTo>
                  <a:pt x="1893" y="811"/>
                </a:lnTo>
                <a:lnTo>
                  <a:pt x="1893" y="796"/>
                </a:lnTo>
                <a:lnTo>
                  <a:pt x="1911" y="769"/>
                </a:lnTo>
                <a:lnTo>
                  <a:pt x="1915" y="743"/>
                </a:lnTo>
                <a:lnTo>
                  <a:pt x="1915" y="718"/>
                </a:lnTo>
                <a:lnTo>
                  <a:pt x="1917" y="693"/>
                </a:lnTo>
                <a:moveTo>
                  <a:pt x="1930" y="502"/>
                </a:moveTo>
                <a:lnTo>
                  <a:pt x="1924" y="474"/>
                </a:lnTo>
                <a:lnTo>
                  <a:pt x="1921" y="468"/>
                </a:lnTo>
                <a:lnTo>
                  <a:pt x="1917" y="458"/>
                </a:lnTo>
                <a:lnTo>
                  <a:pt x="1898" y="468"/>
                </a:lnTo>
                <a:lnTo>
                  <a:pt x="1879" y="467"/>
                </a:lnTo>
                <a:lnTo>
                  <a:pt x="1857" y="510"/>
                </a:lnTo>
                <a:lnTo>
                  <a:pt x="1857" y="512"/>
                </a:lnTo>
                <a:lnTo>
                  <a:pt x="1863" y="524"/>
                </a:lnTo>
                <a:lnTo>
                  <a:pt x="1863" y="531"/>
                </a:lnTo>
                <a:lnTo>
                  <a:pt x="1863" y="547"/>
                </a:lnTo>
                <a:lnTo>
                  <a:pt x="1868" y="553"/>
                </a:lnTo>
                <a:lnTo>
                  <a:pt x="1869" y="563"/>
                </a:lnTo>
                <a:lnTo>
                  <a:pt x="1869" y="569"/>
                </a:lnTo>
                <a:lnTo>
                  <a:pt x="1869" y="584"/>
                </a:lnTo>
                <a:lnTo>
                  <a:pt x="1873" y="590"/>
                </a:lnTo>
                <a:lnTo>
                  <a:pt x="1883" y="578"/>
                </a:lnTo>
                <a:lnTo>
                  <a:pt x="1891" y="556"/>
                </a:lnTo>
                <a:lnTo>
                  <a:pt x="1889" y="549"/>
                </a:lnTo>
                <a:lnTo>
                  <a:pt x="1882" y="543"/>
                </a:lnTo>
                <a:lnTo>
                  <a:pt x="1877" y="537"/>
                </a:lnTo>
                <a:lnTo>
                  <a:pt x="1879" y="531"/>
                </a:lnTo>
                <a:lnTo>
                  <a:pt x="1889" y="537"/>
                </a:lnTo>
                <a:lnTo>
                  <a:pt x="1891" y="531"/>
                </a:lnTo>
                <a:lnTo>
                  <a:pt x="1891" y="527"/>
                </a:lnTo>
                <a:lnTo>
                  <a:pt x="1896" y="524"/>
                </a:lnTo>
                <a:lnTo>
                  <a:pt x="1898" y="519"/>
                </a:lnTo>
                <a:lnTo>
                  <a:pt x="1889" y="512"/>
                </a:lnTo>
                <a:lnTo>
                  <a:pt x="1889" y="510"/>
                </a:lnTo>
                <a:lnTo>
                  <a:pt x="1889" y="490"/>
                </a:lnTo>
                <a:lnTo>
                  <a:pt x="1889" y="480"/>
                </a:lnTo>
                <a:lnTo>
                  <a:pt x="1893" y="483"/>
                </a:lnTo>
                <a:lnTo>
                  <a:pt x="1893" y="502"/>
                </a:lnTo>
                <a:lnTo>
                  <a:pt x="1893" y="510"/>
                </a:lnTo>
                <a:lnTo>
                  <a:pt x="1902" y="512"/>
                </a:lnTo>
                <a:lnTo>
                  <a:pt x="1902" y="499"/>
                </a:lnTo>
                <a:lnTo>
                  <a:pt x="1903" y="496"/>
                </a:lnTo>
                <a:lnTo>
                  <a:pt x="1903" y="490"/>
                </a:lnTo>
                <a:lnTo>
                  <a:pt x="1905" y="486"/>
                </a:lnTo>
                <a:lnTo>
                  <a:pt x="1905" y="480"/>
                </a:lnTo>
                <a:lnTo>
                  <a:pt x="1905" y="474"/>
                </a:lnTo>
                <a:lnTo>
                  <a:pt x="1913" y="475"/>
                </a:lnTo>
                <a:lnTo>
                  <a:pt x="1911" y="486"/>
                </a:lnTo>
                <a:lnTo>
                  <a:pt x="1911" y="490"/>
                </a:lnTo>
                <a:lnTo>
                  <a:pt x="1908" y="499"/>
                </a:lnTo>
                <a:lnTo>
                  <a:pt x="1905" y="510"/>
                </a:lnTo>
                <a:lnTo>
                  <a:pt x="1905" y="512"/>
                </a:lnTo>
                <a:lnTo>
                  <a:pt x="1908" y="512"/>
                </a:lnTo>
                <a:lnTo>
                  <a:pt x="1913" y="512"/>
                </a:lnTo>
                <a:lnTo>
                  <a:pt x="1921" y="510"/>
                </a:lnTo>
                <a:lnTo>
                  <a:pt x="1924" y="512"/>
                </a:lnTo>
                <a:lnTo>
                  <a:pt x="1913" y="517"/>
                </a:lnTo>
                <a:lnTo>
                  <a:pt x="1905" y="522"/>
                </a:lnTo>
                <a:lnTo>
                  <a:pt x="1896" y="524"/>
                </a:lnTo>
                <a:lnTo>
                  <a:pt x="1893" y="528"/>
                </a:lnTo>
                <a:lnTo>
                  <a:pt x="1893" y="543"/>
                </a:lnTo>
                <a:lnTo>
                  <a:pt x="1896" y="551"/>
                </a:lnTo>
                <a:lnTo>
                  <a:pt x="1924" y="527"/>
                </a:lnTo>
                <a:lnTo>
                  <a:pt x="1902" y="553"/>
                </a:lnTo>
                <a:lnTo>
                  <a:pt x="1893" y="561"/>
                </a:lnTo>
                <a:lnTo>
                  <a:pt x="1886" y="584"/>
                </a:lnTo>
                <a:lnTo>
                  <a:pt x="1873" y="607"/>
                </a:lnTo>
                <a:lnTo>
                  <a:pt x="1879" y="602"/>
                </a:lnTo>
                <a:lnTo>
                  <a:pt x="1889" y="595"/>
                </a:lnTo>
                <a:lnTo>
                  <a:pt x="1896" y="592"/>
                </a:lnTo>
                <a:lnTo>
                  <a:pt x="1898" y="602"/>
                </a:lnTo>
                <a:lnTo>
                  <a:pt x="1891" y="604"/>
                </a:lnTo>
                <a:lnTo>
                  <a:pt x="1863" y="620"/>
                </a:lnTo>
                <a:lnTo>
                  <a:pt x="1864" y="609"/>
                </a:lnTo>
                <a:lnTo>
                  <a:pt x="1868" y="590"/>
                </a:lnTo>
                <a:lnTo>
                  <a:pt x="1863" y="568"/>
                </a:lnTo>
                <a:lnTo>
                  <a:pt x="1857" y="547"/>
                </a:lnTo>
                <a:lnTo>
                  <a:pt x="1857" y="543"/>
                </a:lnTo>
                <a:lnTo>
                  <a:pt x="1857" y="517"/>
                </a:lnTo>
                <a:lnTo>
                  <a:pt x="1847" y="508"/>
                </a:lnTo>
                <a:lnTo>
                  <a:pt x="1844" y="498"/>
                </a:lnTo>
                <a:lnTo>
                  <a:pt x="1837" y="508"/>
                </a:lnTo>
                <a:lnTo>
                  <a:pt x="1836" y="512"/>
                </a:lnTo>
                <a:lnTo>
                  <a:pt x="1827" y="515"/>
                </a:lnTo>
                <a:lnTo>
                  <a:pt x="1831" y="560"/>
                </a:lnTo>
                <a:lnTo>
                  <a:pt x="1832" y="576"/>
                </a:lnTo>
                <a:lnTo>
                  <a:pt x="1837" y="565"/>
                </a:lnTo>
                <a:lnTo>
                  <a:pt x="1847" y="553"/>
                </a:lnTo>
                <a:lnTo>
                  <a:pt x="1853" y="549"/>
                </a:lnTo>
                <a:lnTo>
                  <a:pt x="1855" y="543"/>
                </a:lnTo>
                <a:lnTo>
                  <a:pt x="1857" y="551"/>
                </a:lnTo>
                <a:lnTo>
                  <a:pt x="1853" y="560"/>
                </a:lnTo>
                <a:lnTo>
                  <a:pt x="1840" y="576"/>
                </a:lnTo>
                <a:lnTo>
                  <a:pt x="1832" y="592"/>
                </a:lnTo>
                <a:lnTo>
                  <a:pt x="1831" y="614"/>
                </a:lnTo>
                <a:lnTo>
                  <a:pt x="1827" y="632"/>
                </a:lnTo>
                <a:lnTo>
                  <a:pt x="1827" y="648"/>
                </a:lnTo>
                <a:lnTo>
                  <a:pt x="1837" y="650"/>
                </a:lnTo>
                <a:lnTo>
                  <a:pt x="1845" y="646"/>
                </a:lnTo>
                <a:lnTo>
                  <a:pt x="1847" y="636"/>
                </a:lnTo>
                <a:lnTo>
                  <a:pt x="1853" y="629"/>
                </a:lnTo>
                <a:lnTo>
                  <a:pt x="1855" y="642"/>
                </a:lnTo>
                <a:lnTo>
                  <a:pt x="1859" y="629"/>
                </a:lnTo>
                <a:lnTo>
                  <a:pt x="1859" y="624"/>
                </a:lnTo>
                <a:lnTo>
                  <a:pt x="1863" y="643"/>
                </a:lnTo>
                <a:lnTo>
                  <a:pt x="1863" y="667"/>
                </a:lnTo>
                <a:lnTo>
                  <a:pt x="1886" y="652"/>
                </a:lnTo>
                <a:lnTo>
                  <a:pt x="1903" y="633"/>
                </a:lnTo>
                <a:lnTo>
                  <a:pt x="1911" y="609"/>
                </a:lnTo>
                <a:lnTo>
                  <a:pt x="1913" y="592"/>
                </a:lnTo>
                <a:lnTo>
                  <a:pt x="1913" y="576"/>
                </a:lnTo>
                <a:lnTo>
                  <a:pt x="1924" y="556"/>
                </a:lnTo>
                <a:lnTo>
                  <a:pt x="1926" y="535"/>
                </a:lnTo>
                <a:lnTo>
                  <a:pt x="1926" y="527"/>
                </a:lnTo>
                <a:lnTo>
                  <a:pt x="1930" y="510"/>
                </a:lnTo>
                <a:lnTo>
                  <a:pt x="1930" y="502"/>
                </a:lnTo>
                <a:close/>
              </a:path>
            </a:pathLst>
          </a:custGeom>
          <a:solidFill>
            <a:srgbClr val="01a54f"/>
          </a:solidFill>
          <a:ln w="0">
            <a:noFill/>
          </a:ln>
        </xdr:spPr>
      </xdr:sp>
      <xdr:sp>
        <xdr:nvSpPr>
          <xdr:cNvPr id="53" name=""/>
          <xdr:cNvSpPr/>
        </xdr:nvSpPr>
        <xdr:spPr>
          <a:xfrm>
            <a:off x="2603520" y="677160"/>
            <a:ext cx="791280" cy="171360"/>
          </a:xfrm>
          <a:custGeom>
            <a:avLst/>
            <a:gdLst/>
            <a:ahLst/>
            <a:rect l="0" t="0" r="r" b="b"/>
            <a:pathLst>
              <a:path w="2198" h="476">
                <a:moveTo>
                  <a:pt x="633" y="0"/>
                </a:moveTo>
                <a:lnTo>
                  <a:pt x="422" y="194"/>
                </a:lnTo>
                <a:lnTo>
                  <a:pt x="334" y="191"/>
                </a:lnTo>
                <a:lnTo>
                  <a:pt x="236" y="187"/>
                </a:lnTo>
                <a:lnTo>
                  <a:pt x="149" y="185"/>
                </a:lnTo>
                <a:lnTo>
                  <a:pt x="86" y="191"/>
                </a:lnTo>
                <a:lnTo>
                  <a:pt x="28" y="216"/>
                </a:lnTo>
                <a:lnTo>
                  <a:pt x="4" y="253"/>
                </a:lnTo>
                <a:lnTo>
                  <a:pt x="0" y="298"/>
                </a:lnTo>
                <a:lnTo>
                  <a:pt x="17" y="346"/>
                </a:lnTo>
                <a:lnTo>
                  <a:pt x="51" y="399"/>
                </a:lnTo>
                <a:lnTo>
                  <a:pt x="90" y="440"/>
                </a:lnTo>
                <a:lnTo>
                  <a:pt x="137" y="466"/>
                </a:lnTo>
                <a:lnTo>
                  <a:pt x="199" y="476"/>
                </a:lnTo>
                <a:lnTo>
                  <a:pt x="268" y="473"/>
                </a:lnTo>
                <a:lnTo>
                  <a:pt x="334" y="460"/>
                </a:lnTo>
                <a:lnTo>
                  <a:pt x="394" y="438"/>
                </a:lnTo>
                <a:lnTo>
                  <a:pt x="445" y="410"/>
                </a:lnTo>
                <a:lnTo>
                  <a:pt x="633" y="427"/>
                </a:lnTo>
                <a:lnTo>
                  <a:pt x="821" y="440"/>
                </a:lnTo>
                <a:lnTo>
                  <a:pt x="1002" y="447"/>
                </a:lnTo>
                <a:lnTo>
                  <a:pt x="1187" y="447"/>
                </a:lnTo>
                <a:lnTo>
                  <a:pt x="1371" y="440"/>
                </a:lnTo>
                <a:lnTo>
                  <a:pt x="1559" y="427"/>
                </a:lnTo>
                <a:lnTo>
                  <a:pt x="1752" y="410"/>
                </a:lnTo>
                <a:lnTo>
                  <a:pt x="1804" y="438"/>
                </a:lnTo>
                <a:lnTo>
                  <a:pt x="1863" y="460"/>
                </a:lnTo>
                <a:lnTo>
                  <a:pt x="1928" y="473"/>
                </a:lnTo>
                <a:lnTo>
                  <a:pt x="1999" y="476"/>
                </a:lnTo>
                <a:lnTo>
                  <a:pt x="2059" y="466"/>
                </a:lnTo>
                <a:lnTo>
                  <a:pt x="2108" y="440"/>
                </a:lnTo>
                <a:lnTo>
                  <a:pt x="2147" y="399"/>
                </a:lnTo>
                <a:lnTo>
                  <a:pt x="2181" y="346"/>
                </a:lnTo>
                <a:lnTo>
                  <a:pt x="2198" y="298"/>
                </a:lnTo>
                <a:lnTo>
                  <a:pt x="2194" y="253"/>
                </a:lnTo>
                <a:lnTo>
                  <a:pt x="2166" y="216"/>
                </a:lnTo>
                <a:lnTo>
                  <a:pt x="2112" y="191"/>
                </a:lnTo>
                <a:lnTo>
                  <a:pt x="2047" y="185"/>
                </a:lnTo>
                <a:lnTo>
                  <a:pt x="1962" y="187"/>
                </a:lnTo>
                <a:lnTo>
                  <a:pt x="1864" y="191"/>
                </a:lnTo>
                <a:lnTo>
                  <a:pt x="1772" y="194"/>
                </a:lnTo>
                <a:lnTo>
                  <a:pt x="1587" y="22"/>
                </a:lnTo>
                <a:lnTo>
                  <a:pt x="1580" y="126"/>
                </a:lnTo>
                <a:lnTo>
                  <a:pt x="1578" y="130"/>
                </a:lnTo>
                <a:lnTo>
                  <a:pt x="1433" y="107"/>
                </a:lnTo>
                <a:lnTo>
                  <a:pt x="1542" y="216"/>
                </a:lnTo>
                <a:lnTo>
                  <a:pt x="1362" y="231"/>
                </a:lnTo>
                <a:lnTo>
                  <a:pt x="1187" y="235"/>
                </a:lnTo>
                <a:lnTo>
                  <a:pt x="1012" y="235"/>
                </a:lnTo>
                <a:lnTo>
                  <a:pt x="836" y="228"/>
                </a:lnTo>
                <a:lnTo>
                  <a:pt x="653" y="216"/>
                </a:lnTo>
                <a:lnTo>
                  <a:pt x="787" y="85"/>
                </a:lnTo>
                <a:lnTo>
                  <a:pt x="662" y="107"/>
                </a:lnTo>
                <a:lnTo>
                  <a:pt x="641" y="109"/>
                </a:lnTo>
                <a:lnTo>
                  <a:pt x="637" y="107"/>
                </a:lnTo>
                <a:lnTo>
                  <a:pt x="633" y="0"/>
                </a:lnTo>
                <a:close/>
              </a:path>
            </a:pathLst>
          </a:custGeom>
          <a:solidFill>
            <a:srgbClr val="211d1e"/>
          </a:solidFill>
          <a:ln w="0">
            <a:noFill/>
          </a:ln>
        </xdr:spPr>
      </xdr:sp>
      <xdr:sp>
        <xdr:nvSpPr>
          <xdr:cNvPr id="54" name=""/>
          <xdr:cNvSpPr/>
        </xdr:nvSpPr>
        <xdr:spPr>
          <a:xfrm>
            <a:off x="2613600" y="692640"/>
            <a:ext cx="779400" cy="152640"/>
          </a:xfrm>
          <a:custGeom>
            <a:avLst/>
            <a:gdLst/>
            <a:ahLst/>
            <a:rect l="0" t="0" r="r" b="b"/>
            <a:pathLst>
              <a:path w="2165" h="424">
                <a:moveTo>
                  <a:pt x="704" y="79"/>
                </a:moveTo>
                <a:lnTo>
                  <a:pt x="606" y="94"/>
                </a:lnTo>
                <a:lnTo>
                  <a:pt x="594" y="87"/>
                </a:lnTo>
                <a:lnTo>
                  <a:pt x="591" y="0"/>
                </a:lnTo>
                <a:lnTo>
                  <a:pt x="427" y="156"/>
                </a:lnTo>
                <a:lnTo>
                  <a:pt x="608" y="175"/>
                </a:lnTo>
                <a:lnTo>
                  <a:pt x="704" y="79"/>
                </a:lnTo>
                <a:moveTo>
                  <a:pt x="1716" y="156"/>
                </a:moveTo>
                <a:lnTo>
                  <a:pt x="1575" y="21"/>
                </a:lnTo>
                <a:lnTo>
                  <a:pt x="1573" y="108"/>
                </a:lnTo>
                <a:lnTo>
                  <a:pt x="1560" y="115"/>
                </a:lnTo>
                <a:lnTo>
                  <a:pt x="1462" y="98"/>
                </a:lnTo>
                <a:lnTo>
                  <a:pt x="1535" y="175"/>
                </a:lnTo>
                <a:lnTo>
                  <a:pt x="1716" y="156"/>
                </a:lnTo>
                <a:moveTo>
                  <a:pt x="2165" y="265"/>
                </a:moveTo>
                <a:lnTo>
                  <a:pt x="2159" y="218"/>
                </a:lnTo>
                <a:lnTo>
                  <a:pt x="2121" y="183"/>
                </a:lnTo>
                <a:lnTo>
                  <a:pt x="2066" y="169"/>
                </a:lnTo>
                <a:lnTo>
                  <a:pt x="1986" y="169"/>
                </a:lnTo>
                <a:lnTo>
                  <a:pt x="1910" y="171"/>
                </a:lnTo>
                <a:lnTo>
                  <a:pt x="1831" y="176"/>
                </a:lnTo>
                <a:lnTo>
                  <a:pt x="1579" y="196"/>
                </a:lnTo>
                <a:lnTo>
                  <a:pt x="1410" y="208"/>
                </a:lnTo>
                <a:lnTo>
                  <a:pt x="1243" y="218"/>
                </a:lnTo>
                <a:lnTo>
                  <a:pt x="1083" y="220"/>
                </a:lnTo>
                <a:lnTo>
                  <a:pt x="923" y="218"/>
                </a:lnTo>
                <a:lnTo>
                  <a:pt x="756" y="208"/>
                </a:lnTo>
                <a:lnTo>
                  <a:pt x="586" y="196"/>
                </a:lnTo>
                <a:lnTo>
                  <a:pt x="333" y="176"/>
                </a:lnTo>
                <a:lnTo>
                  <a:pt x="255" y="171"/>
                </a:lnTo>
                <a:lnTo>
                  <a:pt x="178" y="169"/>
                </a:lnTo>
                <a:lnTo>
                  <a:pt x="99" y="169"/>
                </a:lnTo>
                <a:lnTo>
                  <a:pt x="44" y="183"/>
                </a:lnTo>
                <a:lnTo>
                  <a:pt x="6" y="218"/>
                </a:lnTo>
                <a:lnTo>
                  <a:pt x="0" y="265"/>
                </a:lnTo>
                <a:lnTo>
                  <a:pt x="28" y="327"/>
                </a:lnTo>
                <a:lnTo>
                  <a:pt x="53" y="358"/>
                </a:lnTo>
                <a:lnTo>
                  <a:pt x="80" y="388"/>
                </a:lnTo>
                <a:lnTo>
                  <a:pt x="118" y="409"/>
                </a:lnTo>
                <a:lnTo>
                  <a:pt x="170" y="424"/>
                </a:lnTo>
                <a:lnTo>
                  <a:pt x="229" y="424"/>
                </a:lnTo>
                <a:lnTo>
                  <a:pt x="294" y="412"/>
                </a:lnTo>
                <a:lnTo>
                  <a:pt x="353" y="392"/>
                </a:lnTo>
                <a:lnTo>
                  <a:pt x="386" y="375"/>
                </a:lnTo>
                <a:lnTo>
                  <a:pt x="337" y="372"/>
                </a:lnTo>
                <a:lnTo>
                  <a:pt x="283" y="372"/>
                </a:lnTo>
                <a:lnTo>
                  <a:pt x="172" y="375"/>
                </a:lnTo>
                <a:lnTo>
                  <a:pt x="140" y="372"/>
                </a:lnTo>
                <a:lnTo>
                  <a:pt x="140" y="395"/>
                </a:lnTo>
                <a:lnTo>
                  <a:pt x="255" y="395"/>
                </a:lnTo>
                <a:lnTo>
                  <a:pt x="287" y="392"/>
                </a:lnTo>
                <a:lnTo>
                  <a:pt x="302" y="392"/>
                </a:lnTo>
                <a:lnTo>
                  <a:pt x="287" y="402"/>
                </a:lnTo>
                <a:lnTo>
                  <a:pt x="268" y="408"/>
                </a:lnTo>
                <a:lnTo>
                  <a:pt x="238" y="409"/>
                </a:lnTo>
                <a:lnTo>
                  <a:pt x="209" y="409"/>
                </a:lnTo>
                <a:lnTo>
                  <a:pt x="179" y="409"/>
                </a:lnTo>
                <a:lnTo>
                  <a:pt x="149" y="405"/>
                </a:lnTo>
                <a:lnTo>
                  <a:pt x="131" y="395"/>
                </a:lnTo>
                <a:lnTo>
                  <a:pt x="129" y="380"/>
                </a:lnTo>
                <a:lnTo>
                  <a:pt x="140" y="367"/>
                </a:lnTo>
                <a:lnTo>
                  <a:pt x="163" y="360"/>
                </a:lnTo>
                <a:lnTo>
                  <a:pt x="294" y="356"/>
                </a:lnTo>
                <a:lnTo>
                  <a:pt x="363" y="356"/>
                </a:lnTo>
                <a:lnTo>
                  <a:pt x="427" y="358"/>
                </a:lnTo>
                <a:lnTo>
                  <a:pt x="769" y="383"/>
                </a:lnTo>
                <a:lnTo>
                  <a:pt x="927" y="392"/>
                </a:lnTo>
                <a:lnTo>
                  <a:pt x="1083" y="398"/>
                </a:lnTo>
                <a:lnTo>
                  <a:pt x="1237" y="392"/>
                </a:lnTo>
                <a:lnTo>
                  <a:pt x="1399" y="383"/>
                </a:lnTo>
                <a:lnTo>
                  <a:pt x="1738" y="358"/>
                </a:lnTo>
                <a:lnTo>
                  <a:pt x="1802" y="356"/>
                </a:lnTo>
                <a:lnTo>
                  <a:pt x="1871" y="356"/>
                </a:lnTo>
                <a:lnTo>
                  <a:pt x="2003" y="360"/>
                </a:lnTo>
                <a:lnTo>
                  <a:pt x="2025" y="367"/>
                </a:lnTo>
                <a:lnTo>
                  <a:pt x="2036" y="380"/>
                </a:lnTo>
                <a:lnTo>
                  <a:pt x="2034" y="395"/>
                </a:lnTo>
                <a:lnTo>
                  <a:pt x="2014" y="405"/>
                </a:lnTo>
                <a:lnTo>
                  <a:pt x="1986" y="409"/>
                </a:lnTo>
                <a:lnTo>
                  <a:pt x="1956" y="409"/>
                </a:lnTo>
                <a:lnTo>
                  <a:pt x="1927" y="409"/>
                </a:lnTo>
                <a:lnTo>
                  <a:pt x="1897" y="408"/>
                </a:lnTo>
                <a:lnTo>
                  <a:pt x="1878" y="402"/>
                </a:lnTo>
                <a:lnTo>
                  <a:pt x="1863" y="392"/>
                </a:lnTo>
                <a:lnTo>
                  <a:pt x="1878" y="392"/>
                </a:lnTo>
                <a:lnTo>
                  <a:pt x="1910" y="395"/>
                </a:lnTo>
                <a:lnTo>
                  <a:pt x="1939" y="395"/>
                </a:lnTo>
                <a:lnTo>
                  <a:pt x="2025" y="395"/>
                </a:lnTo>
                <a:lnTo>
                  <a:pt x="2025" y="372"/>
                </a:lnTo>
                <a:lnTo>
                  <a:pt x="1993" y="375"/>
                </a:lnTo>
                <a:lnTo>
                  <a:pt x="1882" y="372"/>
                </a:lnTo>
                <a:lnTo>
                  <a:pt x="1828" y="372"/>
                </a:lnTo>
                <a:lnTo>
                  <a:pt x="1779" y="375"/>
                </a:lnTo>
                <a:lnTo>
                  <a:pt x="1812" y="392"/>
                </a:lnTo>
                <a:lnTo>
                  <a:pt x="1871" y="412"/>
                </a:lnTo>
                <a:lnTo>
                  <a:pt x="1936" y="424"/>
                </a:lnTo>
                <a:lnTo>
                  <a:pt x="1995" y="424"/>
                </a:lnTo>
                <a:lnTo>
                  <a:pt x="2048" y="409"/>
                </a:lnTo>
                <a:lnTo>
                  <a:pt x="2085" y="388"/>
                </a:lnTo>
                <a:lnTo>
                  <a:pt x="2112" y="358"/>
                </a:lnTo>
                <a:lnTo>
                  <a:pt x="2137" y="327"/>
                </a:lnTo>
                <a:lnTo>
                  <a:pt x="2165" y="265"/>
                </a:lnTo>
                <a:close/>
              </a:path>
            </a:pathLst>
          </a:custGeom>
          <a:solidFill>
            <a:srgbClr val="e6262a"/>
          </a:solidFill>
          <a:ln w="0">
            <a:noFill/>
          </a:ln>
        </xdr:spPr>
      </xdr:sp>
      <xdr:sp>
        <xdr:nvSpPr>
          <xdr:cNvPr id="55" name=""/>
          <xdr:cNvSpPr/>
        </xdr:nvSpPr>
        <xdr:spPr>
          <a:xfrm>
            <a:off x="2672640" y="766440"/>
            <a:ext cx="675360" cy="61920"/>
          </a:xfrm>
          <a:custGeom>
            <a:avLst/>
            <a:gdLst/>
            <a:ahLst/>
            <a:rect l="0" t="0" r="r" b="b"/>
            <a:pathLst>
              <a:path w="1876" h="172">
                <a:moveTo>
                  <a:pt x="1805" y="0"/>
                </a:moveTo>
                <a:lnTo>
                  <a:pt x="1799" y="0"/>
                </a:lnTo>
                <a:lnTo>
                  <a:pt x="1796" y="3"/>
                </a:lnTo>
                <a:lnTo>
                  <a:pt x="1792" y="6"/>
                </a:lnTo>
                <a:lnTo>
                  <a:pt x="1792" y="7"/>
                </a:lnTo>
                <a:lnTo>
                  <a:pt x="1790" y="10"/>
                </a:lnTo>
                <a:lnTo>
                  <a:pt x="1790" y="17"/>
                </a:lnTo>
                <a:lnTo>
                  <a:pt x="1786" y="110"/>
                </a:lnTo>
                <a:lnTo>
                  <a:pt x="1786" y="119"/>
                </a:lnTo>
                <a:lnTo>
                  <a:pt x="1790" y="122"/>
                </a:lnTo>
                <a:lnTo>
                  <a:pt x="1792" y="128"/>
                </a:lnTo>
                <a:lnTo>
                  <a:pt x="1793" y="128"/>
                </a:lnTo>
                <a:lnTo>
                  <a:pt x="1796" y="130"/>
                </a:lnTo>
                <a:lnTo>
                  <a:pt x="1870" y="132"/>
                </a:lnTo>
                <a:lnTo>
                  <a:pt x="1871" y="130"/>
                </a:lnTo>
                <a:lnTo>
                  <a:pt x="1872" y="128"/>
                </a:lnTo>
                <a:lnTo>
                  <a:pt x="1876" y="128"/>
                </a:lnTo>
                <a:lnTo>
                  <a:pt x="1876" y="122"/>
                </a:lnTo>
                <a:lnTo>
                  <a:pt x="1876" y="118"/>
                </a:lnTo>
                <a:lnTo>
                  <a:pt x="1876" y="116"/>
                </a:lnTo>
                <a:lnTo>
                  <a:pt x="1872" y="113"/>
                </a:lnTo>
                <a:lnTo>
                  <a:pt x="1871" y="110"/>
                </a:lnTo>
                <a:lnTo>
                  <a:pt x="1870" y="110"/>
                </a:lnTo>
                <a:lnTo>
                  <a:pt x="1814" y="110"/>
                </a:lnTo>
                <a:lnTo>
                  <a:pt x="1814" y="14"/>
                </a:lnTo>
                <a:lnTo>
                  <a:pt x="1815" y="10"/>
                </a:lnTo>
                <a:lnTo>
                  <a:pt x="1814" y="7"/>
                </a:lnTo>
                <a:lnTo>
                  <a:pt x="1811" y="6"/>
                </a:lnTo>
                <a:lnTo>
                  <a:pt x="1809" y="3"/>
                </a:lnTo>
                <a:lnTo>
                  <a:pt x="1805" y="0"/>
                </a:lnTo>
                <a:moveTo>
                  <a:pt x="1674" y="0"/>
                </a:moveTo>
                <a:lnTo>
                  <a:pt x="1668" y="0"/>
                </a:lnTo>
                <a:lnTo>
                  <a:pt x="1663" y="0"/>
                </a:lnTo>
                <a:lnTo>
                  <a:pt x="1659" y="3"/>
                </a:lnTo>
                <a:lnTo>
                  <a:pt x="1658" y="6"/>
                </a:lnTo>
                <a:lnTo>
                  <a:pt x="1658" y="10"/>
                </a:lnTo>
                <a:lnTo>
                  <a:pt x="1658" y="91"/>
                </a:lnTo>
                <a:lnTo>
                  <a:pt x="1658" y="96"/>
                </a:lnTo>
                <a:lnTo>
                  <a:pt x="1659" y="100"/>
                </a:lnTo>
                <a:lnTo>
                  <a:pt x="1663" y="107"/>
                </a:lnTo>
                <a:lnTo>
                  <a:pt x="1665" y="116"/>
                </a:lnTo>
                <a:lnTo>
                  <a:pt x="1670" y="118"/>
                </a:lnTo>
                <a:lnTo>
                  <a:pt x="1674" y="122"/>
                </a:lnTo>
                <a:lnTo>
                  <a:pt x="1679" y="128"/>
                </a:lnTo>
                <a:lnTo>
                  <a:pt x="1687" y="128"/>
                </a:lnTo>
                <a:lnTo>
                  <a:pt x="1694" y="130"/>
                </a:lnTo>
                <a:lnTo>
                  <a:pt x="1704" y="132"/>
                </a:lnTo>
                <a:lnTo>
                  <a:pt x="1720" y="132"/>
                </a:lnTo>
                <a:lnTo>
                  <a:pt x="1729" y="132"/>
                </a:lnTo>
                <a:lnTo>
                  <a:pt x="1733" y="128"/>
                </a:lnTo>
                <a:lnTo>
                  <a:pt x="1740" y="128"/>
                </a:lnTo>
                <a:lnTo>
                  <a:pt x="1745" y="122"/>
                </a:lnTo>
                <a:lnTo>
                  <a:pt x="1750" y="119"/>
                </a:lnTo>
                <a:lnTo>
                  <a:pt x="1755" y="116"/>
                </a:lnTo>
                <a:lnTo>
                  <a:pt x="1758" y="110"/>
                </a:lnTo>
                <a:lnTo>
                  <a:pt x="1704" y="110"/>
                </a:lnTo>
                <a:lnTo>
                  <a:pt x="1700" y="110"/>
                </a:lnTo>
                <a:lnTo>
                  <a:pt x="1694" y="107"/>
                </a:lnTo>
                <a:lnTo>
                  <a:pt x="1689" y="106"/>
                </a:lnTo>
                <a:lnTo>
                  <a:pt x="1687" y="100"/>
                </a:lnTo>
                <a:lnTo>
                  <a:pt x="1685" y="96"/>
                </a:lnTo>
                <a:lnTo>
                  <a:pt x="1685" y="91"/>
                </a:lnTo>
                <a:lnTo>
                  <a:pt x="1681" y="87"/>
                </a:lnTo>
                <a:lnTo>
                  <a:pt x="1681" y="10"/>
                </a:lnTo>
                <a:lnTo>
                  <a:pt x="1681" y="6"/>
                </a:lnTo>
                <a:lnTo>
                  <a:pt x="1679" y="3"/>
                </a:lnTo>
                <a:lnTo>
                  <a:pt x="1678" y="0"/>
                </a:lnTo>
                <a:lnTo>
                  <a:pt x="1674" y="0"/>
                </a:lnTo>
                <a:moveTo>
                  <a:pt x="1755" y="0"/>
                </a:moveTo>
                <a:lnTo>
                  <a:pt x="1747" y="0"/>
                </a:lnTo>
                <a:lnTo>
                  <a:pt x="1745" y="0"/>
                </a:lnTo>
                <a:lnTo>
                  <a:pt x="1743" y="3"/>
                </a:lnTo>
                <a:lnTo>
                  <a:pt x="1740" y="6"/>
                </a:lnTo>
                <a:lnTo>
                  <a:pt x="1738" y="10"/>
                </a:lnTo>
                <a:lnTo>
                  <a:pt x="1738" y="91"/>
                </a:lnTo>
                <a:lnTo>
                  <a:pt x="1736" y="98"/>
                </a:lnTo>
                <a:lnTo>
                  <a:pt x="1733" y="103"/>
                </a:lnTo>
                <a:lnTo>
                  <a:pt x="1729" y="107"/>
                </a:lnTo>
                <a:lnTo>
                  <a:pt x="1720" y="110"/>
                </a:lnTo>
                <a:lnTo>
                  <a:pt x="1758" y="110"/>
                </a:lnTo>
                <a:lnTo>
                  <a:pt x="1760" y="107"/>
                </a:lnTo>
                <a:lnTo>
                  <a:pt x="1762" y="100"/>
                </a:lnTo>
                <a:lnTo>
                  <a:pt x="1762" y="96"/>
                </a:lnTo>
                <a:lnTo>
                  <a:pt x="1764" y="91"/>
                </a:lnTo>
                <a:lnTo>
                  <a:pt x="1764" y="10"/>
                </a:lnTo>
                <a:lnTo>
                  <a:pt x="1762" y="6"/>
                </a:lnTo>
                <a:lnTo>
                  <a:pt x="1760" y="3"/>
                </a:lnTo>
                <a:lnTo>
                  <a:pt x="1758" y="0"/>
                </a:lnTo>
                <a:lnTo>
                  <a:pt x="1755" y="0"/>
                </a:lnTo>
                <a:moveTo>
                  <a:pt x="1551" y="87"/>
                </a:moveTo>
                <a:lnTo>
                  <a:pt x="1548" y="87"/>
                </a:lnTo>
                <a:lnTo>
                  <a:pt x="1546" y="88"/>
                </a:lnTo>
                <a:lnTo>
                  <a:pt x="1541" y="88"/>
                </a:lnTo>
                <a:lnTo>
                  <a:pt x="1541" y="91"/>
                </a:lnTo>
                <a:lnTo>
                  <a:pt x="1539" y="94"/>
                </a:lnTo>
                <a:lnTo>
                  <a:pt x="1539" y="106"/>
                </a:lnTo>
                <a:lnTo>
                  <a:pt x="1539" y="110"/>
                </a:lnTo>
                <a:lnTo>
                  <a:pt x="1545" y="116"/>
                </a:lnTo>
                <a:lnTo>
                  <a:pt x="1548" y="122"/>
                </a:lnTo>
                <a:lnTo>
                  <a:pt x="1554" y="126"/>
                </a:lnTo>
                <a:lnTo>
                  <a:pt x="1558" y="128"/>
                </a:lnTo>
                <a:lnTo>
                  <a:pt x="1568" y="132"/>
                </a:lnTo>
                <a:lnTo>
                  <a:pt x="1578" y="136"/>
                </a:lnTo>
                <a:lnTo>
                  <a:pt x="1589" y="132"/>
                </a:lnTo>
                <a:lnTo>
                  <a:pt x="1599" y="132"/>
                </a:lnTo>
                <a:lnTo>
                  <a:pt x="1608" y="132"/>
                </a:lnTo>
                <a:lnTo>
                  <a:pt x="1617" y="128"/>
                </a:lnTo>
                <a:lnTo>
                  <a:pt x="1625" y="122"/>
                </a:lnTo>
                <a:lnTo>
                  <a:pt x="1628" y="118"/>
                </a:lnTo>
                <a:lnTo>
                  <a:pt x="1631" y="116"/>
                </a:lnTo>
                <a:lnTo>
                  <a:pt x="1582" y="116"/>
                </a:lnTo>
                <a:lnTo>
                  <a:pt x="1578" y="116"/>
                </a:lnTo>
                <a:lnTo>
                  <a:pt x="1575" y="113"/>
                </a:lnTo>
                <a:lnTo>
                  <a:pt x="1569" y="113"/>
                </a:lnTo>
                <a:lnTo>
                  <a:pt x="1568" y="110"/>
                </a:lnTo>
                <a:lnTo>
                  <a:pt x="1566" y="107"/>
                </a:lnTo>
                <a:lnTo>
                  <a:pt x="1564" y="106"/>
                </a:lnTo>
                <a:lnTo>
                  <a:pt x="1564" y="100"/>
                </a:lnTo>
                <a:lnTo>
                  <a:pt x="1560" y="96"/>
                </a:lnTo>
                <a:lnTo>
                  <a:pt x="1558" y="94"/>
                </a:lnTo>
                <a:lnTo>
                  <a:pt x="1556" y="91"/>
                </a:lnTo>
                <a:lnTo>
                  <a:pt x="1554" y="88"/>
                </a:lnTo>
                <a:lnTo>
                  <a:pt x="1551" y="87"/>
                </a:lnTo>
                <a:moveTo>
                  <a:pt x="1589" y="3"/>
                </a:moveTo>
                <a:lnTo>
                  <a:pt x="1582" y="3"/>
                </a:lnTo>
                <a:lnTo>
                  <a:pt x="1573" y="3"/>
                </a:lnTo>
                <a:lnTo>
                  <a:pt x="1566" y="6"/>
                </a:lnTo>
                <a:lnTo>
                  <a:pt x="1556" y="7"/>
                </a:lnTo>
                <a:lnTo>
                  <a:pt x="1551" y="12"/>
                </a:lnTo>
                <a:lnTo>
                  <a:pt x="1546" y="14"/>
                </a:lnTo>
                <a:lnTo>
                  <a:pt x="1541" y="22"/>
                </a:lnTo>
                <a:lnTo>
                  <a:pt x="1539" y="26"/>
                </a:lnTo>
                <a:lnTo>
                  <a:pt x="1535" y="32"/>
                </a:lnTo>
                <a:lnTo>
                  <a:pt x="1535" y="36"/>
                </a:lnTo>
                <a:lnTo>
                  <a:pt x="1535" y="49"/>
                </a:lnTo>
                <a:lnTo>
                  <a:pt x="1539" y="53"/>
                </a:lnTo>
                <a:lnTo>
                  <a:pt x="1545" y="59"/>
                </a:lnTo>
                <a:lnTo>
                  <a:pt x="1546" y="65"/>
                </a:lnTo>
                <a:lnTo>
                  <a:pt x="1551" y="67"/>
                </a:lnTo>
                <a:lnTo>
                  <a:pt x="1558" y="69"/>
                </a:lnTo>
                <a:lnTo>
                  <a:pt x="1566" y="72"/>
                </a:lnTo>
                <a:lnTo>
                  <a:pt x="1573" y="75"/>
                </a:lnTo>
                <a:lnTo>
                  <a:pt x="1582" y="77"/>
                </a:lnTo>
                <a:lnTo>
                  <a:pt x="1587" y="77"/>
                </a:lnTo>
                <a:lnTo>
                  <a:pt x="1595" y="78"/>
                </a:lnTo>
                <a:lnTo>
                  <a:pt x="1602" y="81"/>
                </a:lnTo>
                <a:lnTo>
                  <a:pt x="1605" y="84"/>
                </a:lnTo>
                <a:lnTo>
                  <a:pt x="1608" y="87"/>
                </a:lnTo>
                <a:lnTo>
                  <a:pt x="1612" y="88"/>
                </a:lnTo>
                <a:lnTo>
                  <a:pt x="1612" y="91"/>
                </a:lnTo>
                <a:lnTo>
                  <a:pt x="1612" y="100"/>
                </a:lnTo>
                <a:lnTo>
                  <a:pt x="1612" y="106"/>
                </a:lnTo>
                <a:lnTo>
                  <a:pt x="1607" y="107"/>
                </a:lnTo>
                <a:lnTo>
                  <a:pt x="1602" y="113"/>
                </a:lnTo>
                <a:lnTo>
                  <a:pt x="1595" y="116"/>
                </a:lnTo>
                <a:lnTo>
                  <a:pt x="1582" y="116"/>
                </a:lnTo>
                <a:lnTo>
                  <a:pt x="1631" y="116"/>
                </a:lnTo>
                <a:lnTo>
                  <a:pt x="1637" y="106"/>
                </a:lnTo>
                <a:lnTo>
                  <a:pt x="1638" y="100"/>
                </a:lnTo>
                <a:lnTo>
                  <a:pt x="1638" y="84"/>
                </a:lnTo>
                <a:lnTo>
                  <a:pt x="1637" y="78"/>
                </a:lnTo>
                <a:lnTo>
                  <a:pt x="1634" y="75"/>
                </a:lnTo>
                <a:lnTo>
                  <a:pt x="1631" y="72"/>
                </a:lnTo>
                <a:lnTo>
                  <a:pt x="1628" y="67"/>
                </a:lnTo>
                <a:lnTo>
                  <a:pt x="1625" y="65"/>
                </a:lnTo>
                <a:lnTo>
                  <a:pt x="1619" y="62"/>
                </a:lnTo>
                <a:lnTo>
                  <a:pt x="1614" y="59"/>
                </a:lnTo>
                <a:lnTo>
                  <a:pt x="1608" y="59"/>
                </a:lnTo>
                <a:lnTo>
                  <a:pt x="1602" y="54"/>
                </a:lnTo>
                <a:lnTo>
                  <a:pt x="1587" y="53"/>
                </a:lnTo>
                <a:lnTo>
                  <a:pt x="1582" y="51"/>
                </a:lnTo>
                <a:lnTo>
                  <a:pt x="1580" y="51"/>
                </a:lnTo>
                <a:lnTo>
                  <a:pt x="1575" y="49"/>
                </a:lnTo>
                <a:lnTo>
                  <a:pt x="1573" y="49"/>
                </a:lnTo>
                <a:lnTo>
                  <a:pt x="1569" y="49"/>
                </a:lnTo>
                <a:lnTo>
                  <a:pt x="1566" y="46"/>
                </a:lnTo>
                <a:lnTo>
                  <a:pt x="1566" y="45"/>
                </a:lnTo>
                <a:lnTo>
                  <a:pt x="1564" y="45"/>
                </a:lnTo>
                <a:lnTo>
                  <a:pt x="1560" y="41"/>
                </a:lnTo>
                <a:lnTo>
                  <a:pt x="1560" y="38"/>
                </a:lnTo>
                <a:lnTo>
                  <a:pt x="1560" y="32"/>
                </a:lnTo>
                <a:lnTo>
                  <a:pt x="1564" y="30"/>
                </a:lnTo>
                <a:lnTo>
                  <a:pt x="1569" y="22"/>
                </a:lnTo>
                <a:lnTo>
                  <a:pt x="1575" y="22"/>
                </a:lnTo>
                <a:lnTo>
                  <a:pt x="1582" y="22"/>
                </a:lnTo>
                <a:lnTo>
                  <a:pt x="1587" y="19"/>
                </a:lnTo>
                <a:lnTo>
                  <a:pt x="1626" y="19"/>
                </a:lnTo>
                <a:lnTo>
                  <a:pt x="1625" y="17"/>
                </a:lnTo>
                <a:lnTo>
                  <a:pt x="1621" y="12"/>
                </a:lnTo>
                <a:lnTo>
                  <a:pt x="1617" y="12"/>
                </a:lnTo>
                <a:lnTo>
                  <a:pt x="1614" y="7"/>
                </a:lnTo>
                <a:lnTo>
                  <a:pt x="1608" y="6"/>
                </a:lnTo>
                <a:lnTo>
                  <a:pt x="1597" y="3"/>
                </a:lnTo>
                <a:lnTo>
                  <a:pt x="1589" y="3"/>
                </a:lnTo>
                <a:moveTo>
                  <a:pt x="1626" y="19"/>
                </a:moveTo>
                <a:lnTo>
                  <a:pt x="1587" y="19"/>
                </a:lnTo>
                <a:lnTo>
                  <a:pt x="1595" y="22"/>
                </a:lnTo>
                <a:lnTo>
                  <a:pt x="1597" y="25"/>
                </a:lnTo>
                <a:lnTo>
                  <a:pt x="1602" y="26"/>
                </a:lnTo>
                <a:lnTo>
                  <a:pt x="1605" y="30"/>
                </a:lnTo>
                <a:lnTo>
                  <a:pt x="1607" y="34"/>
                </a:lnTo>
                <a:lnTo>
                  <a:pt x="1608" y="36"/>
                </a:lnTo>
                <a:lnTo>
                  <a:pt x="1612" y="41"/>
                </a:lnTo>
                <a:lnTo>
                  <a:pt x="1614" y="45"/>
                </a:lnTo>
                <a:lnTo>
                  <a:pt x="1617" y="45"/>
                </a:lnTo>
                <a:lnTo>
                  <a:pt x="1619" y="45"/>
                </a:lnTo>
                <a:lnTo>
                  <a:pt x="1621" y="45"/>
                </a:lnTo>
                <a:lnTo>
                  <a:pt x="1625" y="41"/>
                </a:lnTo>
                <a:lnTo>
                  <a:pt x="1626" y="38"/>
                </a:lnTo>
                <a:lnTo>
                  <a:pt x="1628" y="34"/>
                </a:lnTo>
                <a:lnTo>
                  <a:pt x="1628" y="30"/>
                </a:lnTo>
                <a:lnTo>
                  <a:pt x="1628" y="26"/>
                </a:lnTo>
                <a:lnTo>
                  <a:pt x="1628" y="25"/>
                </a:lnTo>
                <a:lnTo>
                  <a:pt x="1626" y="19"/>
                </a:lnTo>
                <a:moveTo>
                  <a:pt x="1397" y="14"/>
                </a:moveTo>
                <a:lnTo>
                  <a:pt x="1384" y="14"/>
                </a:lnTo>
                <a:lnTo>
                  <a:pt x="1375" y="17"/>
                </a:lnTo>
                <a:lnTo>
                  <a:pt x="1365" y="19"/>
                </a:lnTo>
                <a:lnTo>
                  <a:pt x="1360" y="22"/>
                </a:lnTo>
                <a:lnTo>
                  <a:pt x="1352" y="26"/>
                </a:lnTo>
                <a:lnTo>
                  <a:pt x="1347" y="32"/>
                </a:lnTo>
                <a:lnTo>
                  <a:pt x="1341" y="36"/>
                </a:lnTo>
                <a:lnTo>
                  <a:pt x="1336" y="45"/>
                </a:lnTo>
                <a:lnTo>
                  <a:pt x="1334" y="49"/>
                </a:lnTo>
                <a:lnTo>
                  <a:pt x="1334" y="51"/>
                </a:lnTo>
                <a:lnTo>
                  <a:pt x="1331" y="59"/>
                </a:lnTo>
                <a:lnTo>
                  <a:pt x="1329" y="69"/>
                </a:lnTo>
                <a:lnTo>
                  <a:pt x="1329" y="78"/>
                </a:lnTo>
                <a:lnTo>
                  <a:pt x="1329" y="87"/>
                </a:lnTo>
                <a:lnTo>
                  <a:pt x="1329" y="96"/>
                </a:lnTo>
                <a:lnTo>
                  <a:pt x="1331" y="106"/>
                </a:lnTo>
                <a:lnTo>
                  <a:pt x="1338" y="119"/>
                </a:lnTo>
                <a:lnTo>
                  <a:pt x="1343" y="128"/>
                </a:lnTo>
                <a:lnTo>
                  <a:pt x="1348" y="132"/>
                </a:lnTo>
                <a:lnTo>
                  <a:pt x="1356" y="140"/>
                </a:lnTo>
                <a:lnTo>
                  <a:pt x="1362" y="143"/>
                </a:lnTo>
                <a:lnTo>
                  <a:pt x="1370" y="146"/>
                </a:lnTo>
                <a:lnTo>
                  <a:pt x="1378" y="148"/>
                </a:lnTo>
                <a:lnTo>
                  <a:pt x="1388" y="148"/>
                </a:lnTo>
                <a:lnTo>
                  <a:pt x="1397" y="148"/>
                </a:lnTo>
                <a:lnTo>
                  <a:pt x="1407" y="148"/>
                </a:lnTo>
                <a:lnTo>
                  <a:pt x="1413" y="146"/>
                </a:lnTo>
                <a:lnTo>
                  <a:pt x="1423" y="140"/>
                </a:lnTo>
                <a:lnTo>
                  <a:pt x="1431" y="140"/>
                </a:lnTo>
                <a:lnTo>
                  <a:pt x="1435" y="132"/>
                </a:lnTo>
                <a:lnTo>
                  <a:pt x="1441" y="128"/>
                </a:lnTo>
                <a:lnTo>
                  <a:pt x="1390" y="128"/>
                </a:lnTo>
                <a:lnTo>
                  <a:pt x="1384" y="128"/>
                </a:lnTo>
                <a:lnTo>
                  <a:pt x="1380" y="126"/>
                </a:lnTo>
                <a:lnTo>
                  <a:pt x="1375" y="122"/>
                </a:lnTo>
                <a:lnTo>
                  <a:pt x="1371" y="119"/>
                </a:lnTo>
                <a:lnTo>
                  <a:pt x="1368" y="118"/>
                </a:lnTo>
                <a:lnTo>
                  <a:pt x="1365" y="113"/>
                </a:lnTo>
                <a:lnTo>
                  <a:pt x="1362" y="110"/>
                </a:lnTo>
                <a:lnTo>
                  <a:pt x="1360" y="103"/>
                </a:lnTo>
                <a:lnTo>
                  <a:pt x="1357" y="98"/>
                </a:lnTo>
                <a:lnTo>
                  <a:pt x="1356" y="91"/>
                </a:lnTo>
                <a:lnTo>
                  <a:pt x="1356" y="87"/>
                </a:lnTo>
                <a:lnTo>
                  <a:pt x="1352" y="78"/>
                </a:lnTo>
                <a:lnTo>
                  <a:pt x="1356" y="72"/>
                </a:lnTo>
                <a:lnTo>
                  <a:pt x="1356" y="65"/>
                </a:lnTo>
                <a:lnTo>
                  <a:pt x="1357" y="59"/>
                </a:lnTo>
                <a:lnTo>
                  <a:pt x="1360" y="53"/>
                </a:lnTo>
                <a:lnTo>
                  <a:pt x="1362" y="49"/>
                </a:lnTo>
                <a:lnTo>
                  <a:pt x="1365" y="45"/>
                </a:lnTo>
                <a:lnTo>
                  <a:pt x="1368" y="41"/>
                </a:lnTo>
                <a:lnTo>
                  <a:pt x="1371" y="38"/>
                </a:lnTo>
                <a:lnTo>
                  <a:pt x="1378" y="36"/>
                </a:lnTo>
                <a:lnTo>
                  <a:pt x="1381" y="36"/>
                </a:lnTo>
                <a:lnTo>
                  <a:pt x="1388" y="36"/>
                </a:lnTo>
                <a:lnTo>
                  <a:pt x="1394" y="34"/>
                </a:lnTo>
                <a:lnTo>
                  <a:pt x="1437" y="34"/>
                </a:lnTo>
                <a:lnTo>
                  <a:pt x="1435" y="32"/>
                </a:lnTo>
                <a:lnTo>
                  <a:pt x="1428" y="25"/>
                </a:lnTo>
                <a:lnTo>
                  <a:pt x="1418" y="22"/>
                </a:lnTo>
                <a:lnTo>
                  <a:pt x="1409" y="17"/>
                </a:lnTo>
                <a:lnTo>
                  <a:pt x="1397" y="14"/>
                </a:lnTo>
                <a:moveTo>
                  <a:pt x="1437" y="34"/>
                </a:moveTo>
                <a:lnTo>
                  <a:pt x="1394" y="34"/>
                </a:lnTo>
                <a:lnTo>
                  <a:pt x="1400" y="36"/>
                </a:lnTo>
                <a:lnTo>
                  <a:pt x="1407" y="38"/>
                </a:lnTo>
                <a:lnTo>
                  <a:pt x="1413" y="41"/>
                </a:lnTo>
                <a:lnTo>
                  <a:pt x="1416" y="46"/>
                </a:lnTo>
                <a:lnTo>
                  <a:pt x="1422" y="53"/>
                </a:lnTo>
                <a:lnTo>
                  <a:pt x="1423" y="62"/>
                </a:lnTo>
                <a:lnTo>
                  <a:pt x="1426" y="69"/>
                </a:lnTo>
                <a:lnTo>
                  <a:pt x="1426" y="72"/>
                </a:lnTo>
                <a:lnTo>
                  <a:pt x="1426" y="84"/>
                </a:lnTo>
                <a:lnTo>
                  <a:pt x="1426" y="91"/>
                </a:lnTo>
                <a:lnTo>
                  <a:pt x="1426" y="96"/>
                </a:lnTo>
                <a:lnTo>
                  <a:pt x="1423" y="103"/>
                </a:lnTo>
                <a:lnTo>
                  <a:pt x="1422" y="110"/>
                </a:lnTo>
                <a:lnTo>
                  <a:pt x="1418" y="116"/>
                </a:lnTo>
                <a:lnTo>
                  <a:pt x="1413" y="119"/>
                </a:lnTo>
                <a:lnTo>
                  <a:pt x="1407" y="122"/>
                </a:lnTo>
                <a:lnTo>
                  <a:pt x="1401" y="128"/>
                </a:lnTo>
                <a:lnTo>
                  <a:pt x="1390" y="128"/>
                </a:lnTo>
                <a:lnTo>
                  <a:pt x="1441" y="128"/>
                </a:lnTo>
                <a:lnTo>
                  <a:pt x="1441" y="126"/>
                </a:lnTo>
                <a:lnTo>
                  <a:pt x="1446" y="118"/>
                </a:lnTo>
                <a:lnTo>
                  <a:pt x="1447" y="110"/>
                </a:lnTo>
                <a:lnTo>
                  <a:pt x="1450" y="103"/>
                </a:lnTo>
                <a:lnTo>
                  <a:pt x="1451" y="96"/>
                </a:lnTo>
                <a:lnTo>
                  <a:pt x="1451" y="84"/>
                </a:lnTo>
                <a:lnTo>
                  <a:pt x="1451" y="77"/>
                </a:lnTo>
                <a:lnTo>
                  <a:pt x="1451" y="65"/>
                </a:lnTo>
                <a:lnTo>
                  <a:pt x="1447" y="51"/>
                </a:lnTo>
                <a:lnTo>
                  <a:pt x="1437" y="34"/>
                </a:lnTo>
                <a:moveTo>
                  <a:pt x="1263" y="26"/>
                </a:moveTo>
                <a:lnTo>
                  <a:pt x="1253" y="26"/>
                </a:lnTo>
                <a:lnTo>
                  <a:pt x="1219" y="30"/>
                </a:lnTo>
                <a:lnTo>
                  <a:pt x="1214" y="32"/>
                </a:lnTo>
                <a:lnTo>
                  <a:pt x="1212" y="32"/>
                </a:lnTo>
                <a:lnTo>
                  <a:pt x="1206" y="34"/>
                </a:lnTo>
                <a:lnTo>
                  <a:pt x="1206" y="36"/>
                </a:lnTo>
                <a:lnTo>
                  <a:pt x="1205" y="41"/>
                </a:lnTo>
                <a:lnTo>
                  <a:pt x="1205" y="49"/>
                </a:lnTo>
                <a:lnTo>
                  <a:pt x="1214" y="146"/>
                </a:lnTo>
                <a:lnTo>
                  <a:pt x="1214" y="150"/>
                </a:lnTo>
                <a:lnTo>
                  <a:pt x="1216" y="150"/>
                </a:lnTo>
                <a:lnTo>
                  <a:pt x="1216" y="156"/>
                </a:lnTo>
                <a:lnTo>
                  <a:pt x="1219" y="156"/>
                </a:lnTo>
                <a:lnTo>
                  <a:pt x="1223" y="159"/>
                </a:lnTo>
                <a:lnTo>
                  <a:pt x="1224" y="159"/>
                </a:lnTo>
                <a:lnTo>
                  <a:pt x="1227" y="160"/>
                </a:lnTo>
                <a:lnTo>
                  <a:pt x="1232" y="159"/>
                </a:lnTo>
                <a:lnTo>
                  <a:pt x="1266" y="156"/>
                </a:lnTo>
                <a:lnTo>
                  <a:pt x="1270" y="156"/>
                </a:lnTo>
                <a:lnTo>
                  <a:pt x="1276" y="156"/>
                </a:lnTo>
                <a:lnTo>
                  <a:pt x="1279" y="153"/>
                </a:lnTo>
                <a:lnTo>
                  <a:pt x="1285" y="150"/>
                </a:lnTo>
                <a:lnTo>
                  <a:pt x="1290" y="150"/>
                </a:lnTo>
                <a:lnTo>
                  <a:pt x="1291" y="148"/>
                </a:lnTo>
                <a:lnTo>
                  <a:pt x="1298" y="146"/>
                </a:lnTo>
                <a:lnTo>
                  <a:pt x="1299" y="143"/>
                </a:lnTo>
                <a:lnTo>
                  <a:pt x="1304" y="140"/>
                </a:lnTo>
                <a:lnTo>
                  <a:pt x="1238" y="140"/>
                </a:lnTo>
                <a:lnTo>
                  <a:pt x="1232" y="49"/>
                </a:lnTo>
                <a:lnTo>
                  <a:pt x="1247" y="49"/>
                </a:lnTo>
                <a:lnTo>
                  <a:pt x="1257" y="46"/>
                </a:lnTo>
                <a:lnTo>
                  <a:pt x="1309" y="46"/>
                </a:lnTo>
                <a:lnTo>
                  <a:pt x="1308" y="45"/>
                </a:lnTo>
                <a:lnTo>
                  <a:pt x="1295" y="34"/>
                </a:lnTo>
                <a:lnTo>
                  <a:pt x="1289" y="32"/>
                </a:lnTo>
                <a:lnTo>
                  <a:pt x="1282" y="30"/>
                </a:lnTo>
                <a:lnTo>
                  <a:pt x="1276" y="26"/>
                </a:lnTo>
                <a:lnTo>
                  <a:pt x="1270" y="26"/>
                </a:lnTo>
                <a:lnTo>
                  <a:pt x="1263" y="26"/>
                </a:lnTo>
                <a:moveTo>
                  <a:pt x="1309" y="46"/>
                </a:moveTo>
                <a:lnTo>
                  <a:pt x="1257" y="46"/>
                </a:lnTo>
                <a:lnTo>
                  <a:pt x="1263" y="49"/>
                </a:lnTo>
                <a:lnTo>
                  <a:pt x="1268" y="49"/>
                </a:lnTo>
                <a:lnTo>
                  <a:pt x="1276" y="49"/>
                </a:lnTo>
                <a:lnTo>
                  <a:pt x="1279" y="53"/>
                </a:lnTo>
                <a:lnTo>
                  <a:pt x="1285" y="59"/>
                </a:lnTo>
                <a:lnTo>
                  <a:pt x="1289" y="67"/>
                </a:lnTo>
                <a:lnTo>
                  <a:pt x="1290" y="75"/>
                </a:lnTo>
                <a:lnTo>
                  <a:pt x="1291" y="106"/>
                </a:lnTo>
                <a:lnTo>
                  <a:pt x="1290" y="118"/>
                </a:lnTo>
                <a:lnTo>
                  <a:pt x="1282" y="128"/>
                </a:lnTo>
                <a:lnTo>
                  <a:pt x="1279" y="128"/>
                </a:lnTo>
                <a:lnTo>
                  <a:pt x="1279" y="130"/>
                </a:lnTo>
                <a:lnTo>
                  <a:pt x="1276" y="130"/>
                </a:lnTo>
                <a:lnTo>
                  <a:pt x="1272" y="132"/>
                </a:lnTo>
                <a:lnTo>
                  <a:pt x="1270" y="132"/>
                </a:lnTo>
                <a:lnTo>
                  <a:pt x="1268" y="132"/>
                </a:lnTo>
                <a:lnTo>
                  <a:pt x="1266" y="132"/>
                </a:lnTo>
                <a:lnTo>
                  <a:pt x="1263" y="132"/>
                </a:lnTo>
                <a:lnTo>
                  <a:pt x="1257" y="136"/>
                </a:lnTo>
                <a:lnTo>
                  <a:pt x="1238" y="140"/>
                </a:lnTo>
                <a:lnTo>
                  <a:pt x="1304" y="140"/>
                </a:lnTo>
                <a:lnTo>
                  <a:pt x="1309" y="132"/>
                </a:lnTo>
                <a:lnTo>
                  <a:pt x="1312" y="130"/>
                </a:lnTo>
                <a:lnTo>
                  <a:pt x="1314" y="122"/>
                </a:lnTo>
                <a:lnTo>
                  <a:pt x="1317" y="118"/>
                </a:lnTo>
                <a:lnTo>
                  <a:pt x="1317" y="113"/>
                </a:lnTo>
                <a:lnTo>
                  <a:pt x="1319" y="100"/>
                </a:lnTo>
                <a:lnTo>
                  <a:pt x="1319" y="94"/>
                </a:lnTo>
                <a:lnTo>
                  <a:pt x="1317" y="87"/>
                </a:lnTo>
                <a:lnTo>
                  <a:pt x="1317" y="62"/>
                </a:lnTo>
                <a:lnTo>
                  <a:pt x="1309" y="46"/>
                </a:lnTo>
                <a:moveTo>
                  <a:pt x="1124" y="54"/>
                </a:moveTo>
                <a:lnTo>
                  <a:pt x="1095" y="54"/>
                </a:lnTo>
                <a:lnTo>
                  <a:pt x="1034" y="140"/>
                </a:lnTo>
                <a:lnTo>
                  <a:pt x="1032" y="140"/>
                </a:lnTo>
                <a:lnTo>
                  <a:pt x="1032" y="143"/>
                </a:lnTo>
                <a:lnTo>
                  <a:pt x="1031" y="146"/>
                </a:lnTo>
                <a:lnTo>
                  <a:pt x="1028" y="148"/>
                </a:lnTo>
                <a:lnTo>
                  <a:pt x="1028" y="150"/>
                </a:lnTo>
                <a:lnTo>
                  <a:pt x="1025" y="150"/>
                </a:lnTo>
                <a:lnTo>
                  <a:pt x="1025" y="156"/>
                </a:lnTo>
                <a:lnTo>
                  <a:pt x="1025" y="160"/>
                </a:lnTo>
                <a:lnTo>
                  <a:pt x="1028" y="162"/>
                </a:lnTo>
                <a:lnTo>
                  <a:pt x="1031" y="164"/>
                </a:lnTo>
                <a:lnTo>
                  <a:pt x="1032" y="168"/>
                </a:lnTo>
                <a:lnTo>
                  <a:pt x="1038" y="169"/>
                </a:lnTo>
                <a:lnTo>
                  <a:pt x="1124" y="164"/>
                </a:lnTo>
                <a:lnTo>
                  <a:pt x="1130" y="164"/>
                </a:lnTo>
                <a:lnTo>
                  <a:pt x="1133" y="162"/>
                </a:lnTo>
                <a:lnTo>
                  <a:pt x="1137" y="160"/>
                </a:lnTo>
                <a:lnTo>
                  <a:pt x="1137" y="159"/>
                </a:lnTo>
                <a:lnTo>
                  <a:pt x="1137" y="156"/>
                </a:lnTo>
                <a:lnTo>
                  <a:pt x="1137" y="150"/>
                </a:lnTo>
                <a:lnTo>
                  <a:pt x="1137" y="148"/>
                </a:lnTo>
                <a:lnTo>
                  <a:pt x="1056" y="148"/>
                </a:lnTo>
                <a:lnTo>
                  <a:pt x="1114" y="72"/>
                </a:lnTo>
                <a:lnTo>
                  <a:pt x="1120" y="67"/>
                </a:lnTo>
                <a:lnTo>
                  <a:pt x="1123" y="62"/>
                </a:lnTo>
                <a:lnTo>
                  <a:pt x="1123" y="59"/>
                </a:lnTo>
                <a:lnTo>
                  <a:pt x="1124" y="54"/>
                </a:lnTo>
                <a:moveTo>
                  <a:pt x="1130" y="146"/>
                </a:moveTo>
                <a:lnTo>
                  <a:pt x="1124" y="146"/>
                </a:lnTo>
                <a:lnTo>
                  <a:pt x="1056" y="148"/>
                </a:lnTo>
                <a:lnTo>
                  <a:pt x="1137" y="148"/>
                </a:lnTo>
                <a:lnTo>
                  <a:pt x="1133" y="148"/>
                </a:lnTo>
                <a:lnTo>
                  <a:pt x="1133" y="146"/>
                </a:lnTo>
                <a:lnTo>
                  <a:pt x="1130" y="146"/>
                </a:lnTo>
                <a:moveTo>
                  <a:pt x="1120" y="36"/>
                </a:moveTo>
                <a:lnTo>
                  <a:pt x="1111" y="36"/>
                </a:lnTo>
                <a:lnTo>
                  <a:pt x="1038" y="38"/>
                </a:lnTo>
                <a:lnTo>
                  <a:pt x="1034" y="38"/>
                </a:lnTo>
                <a:lnTo>
                  <a:pt x="1032" y="41"/>
                </a:lnTo>
                <a:lnTo>
                  <a:pt x="1028" y="45"/>
                </a:lnTo>
                <a:lnTo>
                  <a:pt x="1028" y="49"/>
                </a:lnTo>
                <a:lnTo>
                  <a:pt x="1028" y="51"/>
                </a:lnTo>
                <a:lnTo>
                  <a:pt x="1028" y="54"/>
                </a:lnTo>
                <a:lnTo>
                  <a:pt x="1031" y="59"/>
                </a:lnTo>
                <a:lnTo>
                  <a:pt x="1032" y="59"/>
                </a:lnTo>
                <a:lnTo>
                  <a:pt x="1034" y="59"/>
                </a:lnTo>
                <a:lnTo>
                  <a:pt x="1040" y="59"/>
                </a:lnTo>
                <a:lnTo>
                  <a:pt x="1095" y="54"/>
                </a:lnTo>
                <a:lnTo>
                  <a:pt x="1124" y="54"/>
                </a:lnTo>
                <a:lnTo>
                  <a:pt x="1124" y="53"/>
                </a:lnTo>
                <a:lnTo>
                  <a:pt x="1124" y="45"/>
                </a:lnTo>
                <a:lnTo>
                  <a:pt x="1124" y="38"/>
                </a:lnTo>
                <a:lnTo>
                  <a:pt x="1120" y="36"/>
                </a:lnTo>
                <a:moveTo>
                  <a:pt x="922" y="38"/>
                </a:moveTo>
                <a:lnTo>
                  <a:pt x="916" y="38"/>
                </a:lnTo>
                <a:lnTo>
                  <a:pt x="913" y="41"/>
                </a:lnTo>
                <a:lnTo>
                  <a:pt x="911" y="45"/>
                </a:lnTo>
                <a:lnTo>
                  <a:pt x="909" y="46"/>
                </a:lnTo>
                <a:lnTo>
                  <a:pt x="909" y="49"/>
                </a:lnTo>
                <a:lnTo>
                  <a:pt x="907" y="54"/>
                </a:lnTo>
                <a:lnTo>
                  <a:pt x="909" y="116"/>
                </a:lnTo>
                <a:lnTo>
                  <a:pt x="909" y="130"/>
                </a:lnTo>
                <a:lnTo>
                  <a:pt x="909" y="136"/>
                </a:lnTo>
                <a:lnTo>
                  <a:pt x="911" y="143"/>
                </a:lnTo>
                <a:lnTo>
                  <a:pt x="913" y="150"/>
                </a:lnTo>
                <a:lnTo>
                  <a:pt x="920" y="156"/>
                </a:lnTo>
                <a:lnTo>
                  <a:pt x="922" y="160"/>
                </a:lnTo>
                <a:lnTo>
                  <a:pt x="926" y="164"/>
                </a:lnTo>
                <a:lnTo>
                  <a:pt x="933" y="168"/>
                </a:lnTo>
                <a:lnTo>
                  <a:pt x="941" y="169"/>
                </a:lnTo>
                <a:lnTo>
                  <a:pt x="948" y="172"/>
                </a:lnTo>
                <a:lnTo>
                  <a:pt x="955" y="172"/>
                </a:lnTo>
                <a:lnTo>
                  <a:pt x="964" y="172"/>
                </a:lnTo>
                <a:lnTo>
                  <a:pt x="972" y="172"/>
                </a:lnTo>
                <a:lnTo>
                  <a:pt x="979" y="169"/>
                </a:lnTo>
                <a:lnTo>
                  <a:pt x="987" y="169"/>
                </a:lnTo>
                <a:lnTo>
                  <a:pt x="992" y="168"/>
                </a:lnTo>
                <a:lnTo>
                  <a:pt x="999" y="164"/>
                </a:lnTo>
                <a:lnTo>
                  <a:pt x="1001" y="160"/>
                </a:lnTo>
                <a:lnTo>
                  <a:pt x="1008" y="156"/>
                </a:lnTo>
                <a:lnTo>
                  <a:pt x="1008" y="153"/>
                </a:lnTo>
                <a:lnTo>
                  <a:pt x="955" y="153"/>
                </a:lnTo>
                <a:lnTo>
                  <a:pt x="950" y="150"/>
                </a:lnTo>
                <a:lnTo>
                  <a:pt x="944" y="148"/>
                </a:lnTo>
                <a:lnTo>
                  <a:pt x="942" y="146"/>
                </a:lnTo>
                <a:lnTo>
                  <a:pt x="939" y="143"/>
                </a:lnTo>
                <a:lnTo>
                  <a:pt x="939" y="140"/>
                </a:lnTo>
                <a:lnTo>
                  <a:pt x="935" y="132"/>
                </a:lnTo>
                <a:lnTo>
                  <a:pt x="935" y="128"/>
                </a:lnTo>
                <a:lnTo>
                  <a:pt x="933" y="49"/>
                </a:lnTo>
                <a:lnTo>
                  <a:pt x="933" y="46"/>
                </a:lnTo>
                <a:lnTo>
                  <a:pt x="930" y="45"/>
                </a:lnTo>
                <a:lnTo>
                  <a:pt x="929" y="41"/>
                </a:lnTo>
                <a:lnTo>
                  <a:pt x="922" y="38"/>
                </a:lnTo>
                <a:moveTo>
                  <a:pt x="1006" y="38"/>
                </a:moveTo>
                <a:lnTo>
                  <a:pt x="996" y="38"/>
                </a:lnTo>
                <a:lnTo>
                  <a:pt x="993" y="38"/>
                </a:lnTo>
                <a:lnTo>
                  <a:pt x="992" y="45"/>
                </a:lnTo>
                <a:lnTo>
                  <a:pt x="989" y="45"/>
                </a:lnTo>
                <a:lnTo>
                  <a:pt x="989" y="49"/>
                </a:lnTo>
                <a:lnTo>
                  <a:pt x="989" y="54"/>
                </a:lnTo>
                <a:lnTo>
                  <a:pt x="989" y="118"/>
                </a:lnTo>
                <a:lnTo>
                  <a:pt x="989" y="130"/>
                </a:lnTo>
                <a:lnTo>
                  <a:pt x="989" y="140"/>
                </a:lnTo>
                <a:lnTo>
                  <a:pt x="983" y="143"/>
                </a:lnTo>
                <a:lnTo>
                  <a:pt x="979" y="150"/>
                </a:lnTo>
                <a:lnTo>
                  <a:pt x="972" y="153"/>
                </a:lnTo>
                <a:lnTo>
                  <a:pt x="962" y="153"/>
                </a:lnTo>
                <a:lnTo>
                  <a:pt x="1008" y="153"/>
                </a:lnTo>
                <a:lnTo>
                  <a:pt x="1012" y="148"/>
                </a:lnTo>
                <a:lnTo>
                  <a:pt x="1012" y="140"/>
                </a:lnTo>
                <a:lnTo>
                  <a:pt x="1015" y="136"/>
                </a:lnTo>
                <a:lnTo>
                  <a:pt x="1015" y="128"/>
                </a:lnTo>
                <a:lnTo>
                  <a:pt x="1015" y="116"/>
                </a:lnTo>
                <a:lnTo>
                  <a:pt x="1012" y="54"/>
                </a:lnTo>
                <a:lnTo>
                  <a:pt x="1012" y="49"/>
                </a:lnTo>
                <a:lnTo>
                  <a:pt x="1012" y="45"/>
                </a:lnTo>
                <a:lnTo>
                  <a:pt x="1012" y="41"/>
                </a:lnTo>
                <a:lnTo>
                  <a:pt x="1008" y="38"/>
                </a:lnTo>
                <a:lnTo>
                  <a:pt x="1006" y="38"/>
                </a:lnTo>
                <a:moveTo>
                  <a:pt x="860" y="113"/>
                </a:moveTo>
                <a:lnTo>
                  <a:pt x="812" y="113"/>
                </a:lnTo>
                <a:lnTo>
                  <a:pt x="822" y="113"/>
                </a:lnTo>
                <a:lnTo>
                  <a:pt x="827" y="113"/>
                </a:lnTo>
                <a:lnTo>
                  <a:pt x="830" y="113"/>
                </a:lnTo>
                <a:lnTo>
                  <a:pt x="832" y="116"/>
                </a:lnTo>
                <a:lnTo>
                  <a:pt x="835" y="116"/>
                </a:lnTo>
                <a:lnTo>
                  <a:pt x="839" y="118"/>
                </a:lnTo>
                <a:lnTo>
                  <a:pt x="842" y="122"/>
                </a:lnTo>
                <a:lnTo>
                  <a:pt x="849" y="130"/>
                </a:lnTo>
                <a:lnTo>
                  <a:pt x="854" y="140"/>
                </a:lnTo>
                <a:lnTo>
                  <a:pt x="863" y="156"/>
                </a:lnTo>
                <a:lnTo>
                  <a:pt x="865" y="160"/>
                </a:lnTo>
                <a:lnTo>
                  <a:pt x="865" y="162"/>
                </a:lnTo>
                <a:lnTo>
                  <a:pt x="868" y="164"/>
                </a:lnTo>
                <a:lnTo>
                  <a:pt x="868" y="168"/>
                </a:lnTo>
                <a:lnTo>
                  <a:pt x="869" y="168"/>
                </a:lnTo>
                <a:lnTo>
                  <a:pt x="875" y="169"/>
                </a:lnTo>
                <a:lnTo>
                  <a:pt x="877" y="172"/>
                </a:lnTo>
                <a:lnTo>
                  <a:pt x="882" y="172"/>
                </a:lnTo>
                <a:lnTo>
                  <a:pt x="884" y="172"/>
                </a:lnTo>
                <a:lnTo>
                  <a:pt x="888" y="169"/>
                </a:lnTo>
                <a:lnTo>
                  <a:pt x="889" y="169"/>
                </a:lnTo>
                <a:lnTo>
                  <a:pt x="889" y="168"/>
                </a:lnTo>
                <a:lnTo>
                  <a:pt x="891" y="164"/>
                </a:lnTo>
                <a:lnTo>
                  <a:pt x="891" y="162"/>
                </a:lnTo>
                <a:lnTo>
                  <a:pt x="891" y="160"/>
                </a:lnTo>
                <a:lnTo>
                  <a:pt x="891" y="159"/>
                </a:lnTo>
                <a:lnTo>
                  <a:pt x="889" y="153"/>
                </a:lnTo>
                <a:lnTo>
                  <a:pt x="888" y="148"/>
                </a:lnTo>
                <a:lnTo>
                  <a:pt x="884" y="143"/>
                </a:lnTo>
                <a:lnTo>
                  <a:pt x="882" y="140"/>
                </a:lnTo>
                <a:lnTo>
                  <a:pt x="878" y="132"/>
                </a:lnTo>
                <a:lnTo>
                  <a:pt x="875" y="128"/>
                </a:lnTo>
                <a:lnTo>
                  <a:pt x="873" y="122"/>
                </a:lnTo>
                <a:lnTo>
                  <a:pt x="868" y="118"/>
                </a:lnTo>
                <a:lnTo>
                  <a:pt x="863" y="113"/>
                </a:lnTo>
                <a:lnTo>
                  <a:pt x="860" y="113"/>
                </a:lnTo>
                <a:moveTo>
                  <a:pt x="799" y="38"/>
                </a:moveTo>
                <a:lnTo>
                  <a:pt x="795" y="38"/>
                </a:lnTo>
                <a:lnTo>
                  <a:pt x="794" y="41"/>
                </a:lnTo>
                <a:lnTo>
                  <a:pt x="790" y="45"/>
                </a:lnTo>
                <a:lnTo>
                  <a:pt x="788" y="49"/>
                </a:lnTo>
                <a:lnTo>
                  <a:pt x="788" y="51"/>
                </a:lnTo>
                <a:lnTo>
                  <a:pt x="785" y="148"/>
                </a:lnTo>
                <a:lnTo>
                  <a:pt x="785" y="160"/>
                </a:lnTo>
                <a:lnTo>
                  <a:pt x="785" y="162"/>
                </a:lnTo>
                <a:lnTo>
                  <a:pt x="788" y="164"/>
                </a:lnTo>
                <a:lnTo>
                  <a:pt x="790" y="168"/>
                </a:lnTo>
                <a:lnTo>
                  <a:pt x="794" y="169"/>
                </a:lnTo>
                <a:lnTo>
                  <a:pt x="799" y="169"/>
                </a:lnTo>
                <a:lnTo>
                  <a:pt x="806" y="168"/>
                </a:lnTo>
                <a:lnTo>
                  <a:pt x="808" y="164"/>
                </a:lnTo>
                <a:lnTo>
                  <a:pt x="810" y="162"/>
                </a:lnTo>
                <a:lnTo>
                  <a:pt x="810" y="160"/>
                </a:lnTo>
                <a:lnTo>
                  <a:pt x="812" y="113"/>
                </a:lnTo>
                <a:lnTo>
                  <a:pt x="860" y="113"/>
                </a:lnTo>
                <a:lnTo>
                  <a:pt x="860" y="110"/>
                </a:lnTo>
                <a:lnTo>
                  <a:pt x="869" y="107"/>
                </a:lnTo>
                <a:lnTo>
                  <a:pt x="877" y="106"/>
                </a:lnTo>
                <a:lnTo>
                  <a:pt x="884" y="100"/>
                </a:lnTo>
                <a:lnTo>
                  <a:pt x="889" y="96"/>
                </a:lnTo>
                <a:lnTo>
                  <a:pt x="836" y="96"/>
                </a:lnTo>
                <a:lnTo>
                  <a:pt x="812" y="94"/>
                </a:lnTo>
                <a:lnTo>
                  <a:pt x="816" y="59"/>
                </a:lnTo>
                <a:lnTo>
                  <a:pt x="889" y="59"/>
                </a:lnTo>
                <a:lnTo>
                  <a:pt x="888" y="54"/>
                </a:lnTo>
                <a:lnTo>
                  <a:pt x="884" y="51"/>
                </a:lnTo>
                <a:lnTo>
                  <a:pt x="882" y="49"/>
                </a:lnTo>
                <a:lnTo>
                  <a:pt x="877" y="46"/>
                </a:lnTo>
                <a:lnTo>
                  <a:pt x="875" y="45"/>
                </a:lnTo>
                <a:lnTo>
                  <a:pt x="869" y="45"/>
                </a:lnTo>
                <a:lnTo>
                  <a:pt x="868" y="41"/>
                </a:lnTo>
                <a:lnTo>
                  <a:pt x="863" y="41"/>
                </a:lnTo>
                <a:lnTo>
                  <a:pt x="858" y="41"/>
                </a:lnTo>
                <a:lnTo>
                  <a:pt x="854" y="38"/>
                </a:lnTo>
                <a:lnTo>
                  <a:pt x="849" y="38"/>
                </a:lnTo>
                <a:lnTo>
                  <a:pt x="806" y="38"/>
                </a:lnTo>
                <a:lnTo>
                  <a:pt x="799" y="38"/>
                </a:lnTo>
                <a:moveTo>
                  <a:pt x="889" y="59"/>
                </a:moveTo>
                <a:lnTo>
                  <a:pt x="816" y="59"/>
                </a:lnTo>
                <a:lnTo>
                  <a:pt x="836" y="59"/>
                </a:lnTo>
                <a:lnTo>
                  <a:pt x="849" y="59"/>
                </a:lnTo>
                <a:lnTo>
                  <a:pt x="855" y="62"/>
                </a:lnTo>
                <a:lnTo>
                  <a:pt x="860" y="65"/>
                </a:lnTo>
                <a:lnTo>
                  <a:pt x="863" y="67"/>
                </a:lnTo>
                <a:lnTo>
                  <a:pt x="865" y="72"/>
                </a:lnTo>
                <a:lnTo>
                  <a:pt x="868" y="75"/>
                </a:lnTo>
                <a:lnTo>
                  <a:pt x="868" y="81"/>
                </a:lnTo>
                <a:lnTo>
                  <a:pt x="865" y="87"/>
                </a:lnTo>
                <a:lnTo>
                  <a:pt x="863" y="88"/>
                </a:lnTo>
                <a:lnTo>
                  <a:pt x="860" y="91"/>
                </a:lnTo>
                <a:lnTo>
                  <a:pt x="858" y="94"/>
                </a:lnTo>
                <a:lnTo>
                  <a:pt x="854" y="94"/>
                </a:lnTo>
                <a:lnTo>
                  <a:pt x="849" y="96"/>
                </a:lnTo>
                <a:lnTo>
                  <a:pt x="842" y="96"/>
                </a:lnTo>
                <a:lnTo>
                  <a:pt x="889" y="96"/>
                </a:lnTo>
                <a:lnTo>
                  <a:pt x="889" y="94"/>
                </a:lnTo>
                <a:lnTo>
                  <a:pt x="891" y="87"/>
                </a:lnTo>
                <a:lnTo>
                  <a:pt x="891" y="69"/>
                </a:lnTo>
                <a:lnTo>
                  <a:pt x="891" y="65"/>
                </a:lnTo>
                <a:lnTo>
                  <a:pt x="889" y="59"/>
                </a:lnTo>
                <a:moveTo>
                  <a:pt x="715" y="32"/>
                </a:moveTo>
                <a:lnTo>
                  <a:pt x="705" y="34"/>
                </a:lnTo>
                <a:lnTo>
                  <a:pt x="699" y="36"/>
                </a:lnTo>
                <a:lnTo>
                  <a:pt x="691" y="38"/>
                </a:lnTo>
                <a:lnTo>
                  <a:pt x="684" y="41"/>
                </a:lnTo>
                <a:lnTo>
                  <a:pt x="679" y="49"/>
                </a:lnTo>
                <a:lnTo>
                  <a:pt x="672" y="53"/>
                </a:lnTo>
                <a:lnTo>
                  <a:pt x="666" y="59"/>
                </a:lnTo>
                <a:lnTo>
                  <a:pt x="660" y="77"/>
                </a:lnTo>
                <a:lnTo>
                  <a:pt x="660" y="84"/>
                </a:lnTo>
                <a:lnTo>
                  <a:pt x="660" y="87"/>
                </a:lnTo>
                <a:lnTo>
                  <a:pt x="657" y="98"/>
                </a:lnTo>
                <a:lnTo>
                  <a:pt x="657" y="107"/>
                </a:lnTo>
                <a:lnTo>
                  <a:pt x="660" y="118"/>
                </a:lnTo>
                <a:lnTo>
                  <a:pt x="660" y="122"/>
                </a:lnTo>
                <a:lnTo>
                  <a:pt x="660" y="126"/>
                </a:lnTo>
                <a:lnTo>
                  <a:pt x="663" y="130"/>
                </a:lnTo>
                <a:lnTo>
                  <a:pt x="665" y="136"/>
                </a:lnTo>
                <a:lnTo>
                  <a:pt x="666" y="140"/>
                </a:lnTo>
                <a:lnTo>
                  <a:pt x="672" y="146"/>
                </a:lnTo>
                <a:lnTo>
                  <a:pt x="674" y="150"/>
                </a:lnTo>
                <a:lnTo>
                  <a:pt x="677" y="153"/>
                </a:lnTo>
                <a:lnTo>
                  <a:pt x="681" y="156"/>
                </a:lnTo>
                <a:lnTo>
                  <a:pt x="686" y="160"/>
                </a:lnTo>
                <a:lnTo>
                  <a:pt x="691" y="160"/>
                </a:lnTo>
                <a:lnTo>
                  <a:pt x="696" y="162"/>
                </a:lnTo>
                <a:lnTo>
                  <a:pt x="700" y="164"/>
                </a:lnTo>
                <a:lnTo>
                  <a:pt x="709" y="164"/>
                </a:lnTo>
                <a:lnTo>
                  <a:pt x="715" y="164"/>
                </a:lnTo>
                <a:lnTo>
                  <a:pt x="723" y="168"/>
                </a:lnTo>
                <a:lnTo>
                  <a:pt x="731" y="164"/>
                </a:lnTo>
                <a:lnTo>
                  <a:pt x="737" y="164"/>
                </a:lnTo>
                <a:lnTo>
                  <a:pt x="744" y="160"/>
                </a:lnTo>
                <a:lnTo>
                  <a:pt x="750" y="159"/>
                </a:lnTo>
                <a:lnTo>
                  <a:pt x="755" y="156"/>
                </a:lnTo>
                <a:lnTo>
                  <a:pt x="759" y="150"/>
                </a:lnTo>
                <a:lnTo>
                  <a:pt x="762" y="146"/>
                </a:lnTo>
                <a:lnTo>
                  <a:pt x="723" y="146"/>
                </a:lnTo>
                <a:lnTo>
                  <a:pt x="715" y="146"/>
                </a:lnTo>
                <a:lnTo>
                  <a:pt x="709" y="146"/>
                </a:lnTo>
                <a:lnTo>
                  <a:pt x="700" y="143"/>
                </a:lnTo>
                <a:lnTo>
                  <a:pt x="691" y="136"/>
                </a:lnTo>
                <a:lnTo>
                  <a:pt x="689" y="130"/>
                </a:lnTo>
                <a:lnTo>
                  <a:pt x="684" y="118"/>
                </a:lnTo>
                <a:lnTo>
                  <a:pt x="684" y="116"/>
                </a:lnTo>
                <a:lnTo>
                  <a:pt x="684" y="107"/>
                </a:lnTo>
                <a:lnTo>
                  <a:pt x="684" y="98"/>
                </a:lnTo>
                <a:lnTo>
                  <a:pt x="684" y="84"/>
                </a:lnTo>
                <a:lnTo>
                  <a:pt x="689" y="72"/>
                </a:lnTo>
                <a:lnTo>
                  <a:pt x="696" y="65"/>
                </a:lnTo>
                <a:lnTo>
                  <a:pt x="703" y="54"/>
                </a:lnTo>
                <a:lnTo>
                  <a:pt x="711" y="53"/>
                </a:lnTo>
                <a:lnTo>
                  <a:pt x="765" y="53"/>
                </a:lnTo>
                <a:lnTo>
                  <a:pt x="765" y="51"/>
                </a:lnTo>
                <a:lnTo>
                  <a:pt x="756" y="46"/>
                </a:lnTo>
                <a:lnTo>
                  <a:pt x="750" y="41"/>
                </a:lnTo>
                <a:lnTo>
                  <a:pt x="743" y="36"/>
                </a:lnTo>
                <a:lnTo>
                  <a:pt x="732" y="34"/>
                </a:lnTo>
                <a:lnTo>
                  <a:pt x="723" y="34"/>
                </a:lnTo>
                <a:lnTo>
                  <a:pt x="715" y="32"/>
                </a:lnTo>
                <a:moveTo>
                  <a:pt x="755" y="116"/>
                </a:moveTo>
                <a:lnTo>
                  <a:pt x="752" y="116"/>
                </a:lnTo>
                <a:lnTo>
                  <a:pt x="752" y="118"/>
                </a:lnTo>
                <a:lnTo>
                  <a:pt x="750" y="118"/>
                </a:lnTo>
                <a:lnTo>
                  <a:pt x="746" y="122"/>
                </a:lnTo>
                <a:lnTo>
                  <a:pt x="744" y="126"/>
                </a:lnTo>
                <a:lnTo>
                  <a:pt x="743" y="132"/>
                </a:lnTo>
                <a:lnTo>
                  <a:pt x="740" y="140"/>
                </a:lnTo>
                <a:lnTo>
                  <a:pt x="732" y="140"/>
                </a:lnTo>
                <a:lnTo>
                  <a:pt x="727" y="146"/>
                </a:lnTo>
                <a:lnTo>
                  <a:pt x="723" y="146"/>
                </a:lnTo>
                <a:lnTo>
                  <a:pt x="762" y="146"/>
                </a:lnTo>
                <a:lnTo>
                  <a:pt x="765" y="146"/>
                </a:lnTo>
                <a:lnTo>
                  <a:pt x="765" y="140"/>
                </a:lnTo>
                <a:lnTo>
                  <a:pt x="766" y="136"/>
                </a:lnTo>
                <a:lnTo>
                  <a:pt x="769" y="130"/>
                </a:lnTo>
                <a:lnTo>
                  <a:pt x="769" y="126"/>
                </a:lnTo>
                <a:lnTo>
                  <a:pt x="769" y="122"/>
                </a:lnTo>
                <a:lnTo>
                  <a:pt x="769" y="119"/>
                </a:lnTo>
                <a:lnTo>
                  <a:pt x="766" y="118"/>
                </a:lnTo>
                <a:lnTo>
                  <a:pt x="765" y="116"/>
                </a:lnTo>
                <a:lnTo>
                  <a:pt x="762" y="116"/>
                </a:lnTo>
                <a:lnTo>
                  <a:pt x="755" y="116"/>
                </a:lnTo>
                <a:moveTo>
                  <a:pt x="765" y="53"/>
                </a:moveTo>
                <a:lnTo>
                  <a:pt x="711" y="53"/>
                </a:lnTo>
                <a:lnTo>
                  <a:pt x="723" y="53"/>
                </a:lnTo>
                <a:lnTo>
                  <a:pt x="727" y="53"/>
                </a:lnTo>
                <a:lnTo>
                  <a:pt x="732" y="54"/>
                </a:lnTo>
                <a:lnTo>
                  <a:pt x="737" y="59"/>
                </a:lnTo>
                <a:lnTo>
                  <a:pt x="743" y="65"/>
                </a:lnTo>
                <a:lnTo>
                  <a:pt x="744" y="69"/>
                </a:lnTo>
                <a:lnTo>
                  <a:pt x="750" y="75"/>
                </a:lnTo>
                <a:lnTo>
                  <a:pt x="750" y="78"/>
                </a:lnTo>
                <a:lnTo>
                  <a:pt x="752" y="81"/>
                </a:lnTo>
                <a:lnTo>
                  <a:pt x="755" y="87"/>
                </a:lnTo>
                <a:lnTo>
                  <a:pt x="756" y="87"/>
                </a:lnTo>
                <a:lnTo>
                  <a:pt x="762" y="87"/>
                </a:lnTo>
                <a:lnTo>
                  <a:pt x="765" y="87"/>
                </a:lnTo>
                <a:lnTo>
                  <a:pt x="766" y="87"/>
                </a:lnTo>
                <a:lnTo>
                  <a:pt x="771" y="81"/>
                </a:lnTo>
                <a:lnTo>
                  <a:pt x="771" y="78"/>
                </a:lnTo>
                <a:lnTo>
                  <a:pt x="771" y="77"/>
                </a:lnTo>
                <a:lnTo>
                  <a:pt x="771" y="72"/>
                </a:lnTo>
                <a:lnTo>
                  <a:pt x="771" y="65"/>
                </a:lnTo>
                <a:lnTo>
                  <a:pt x="766" y="59"/>
                </a:lnTo>
                <a:lnTo>
                  <a:pt x="765" y="53"/>
                </a:lnTo>
                <a:moveTo>
                  <a:pt x="571" y="118"/>
                </a:moveTo>
                <a:lnTo>
                  <a:pt x="495" y="118"/>
                </a:lnTo>
                <a:lnTo>
                  <a:pt x="548" y="122"/>
                </a:lnTo>
                <a:lnTo>
                  <a:pt x="549" y="140"/>
                </a:lnTo>
                <a:lnTo>
                  <a:pt x="553" y="143"/>
                </a:lnTo>
                <a:lnTo>
                  <a:pt x="553" y="146"/>
                </a:lnTo>
                <a:lnTo>
                  <a:pt x="555" y="148"/>
                </a:lnTo>
                <a:lnTo>
                  <a:pt x="555" y="150"/>
                </a:lnTo>
                <a:lnTo>
                  <a:pt x="555" y="153"/>
                </a:lnTo>
                <a:lnTo>
                  <a:pt x="558" y="153"/>
                </a:lnTo>
                <a:lnTo>
                  <a:pt x="558" y="156"/>
                </a:lnTo>
                <a:lnTo>
                  <a:pt x="559" y="156"/>
                </a:lnTo>
                <a:lnTo>
                  <a:pt x="562" y="156"/>
                </a:lnTo>
                <a:lnTo>
                  <a:pt x="565" y="156"/>
                </a:lnTo>
                <a:lnTo>
                  <a:pt x="567" y="159"/>
                </a:lnTo>
                <a:lnTo>
                  <a:pt x="572" y="156"/>
                </a:lnTo>
                <a:lnTo>
                  <a:pt x="575" y="156"/>
                </a:lnTo>
                <a:lnTo>
                  <a:pt x="577" y="150"/>
                </a:lnTo>
                <a:lnTo>
                  <a:pt x="577" y="148"/>
                </a:lnTo>
                <a:lnTo>
                  <a:pt x="577" y="140"/>
                </a:lnTo>
                <a:lnTo>
                  <a:pt x="575" y="132"/>
                </a:lnTo>
                <a:lnTo>
                  <a:pt x="571" y="118"/>
                </a:lnTo>
                <a:moveTo>
                  <a:pt x="526" y="19"/>
                </a:moveTo>
                <a:lnTo>
                  <a:pt x="523" y="19"/>
                </a:lnTo>
                <a:lnTo>
                  <a:pt x="520" y="22"/>
                </a:lnTo>
                <a:lnTo>
                  <a:pt x="516" y="25"/>
                </a:lnTo>
                <a:lnTo>
                  <a:pt x="511" y="26"/>
                </a:lnTo>
                <a:lnTo>
                  <a:pt x="509" y="34"/>
                </a:lnTo>
                <a:lnTo>
                  <a:pt x="509" y="36"/>
                </a:lnTo>
                <a:lnTo>
                  <a:pt x="507" y="38"/>
                </a:lnTo>
                <a:lnTo>
                  <a:pt x="507" y="41"/>
                </a:lnTo>
                <a:lnTo>
                  <a:pt x="466" y="126"/>
                </a:lnTo>
                <a:lnTo>
                  <a:pt x="463" y="128"/>
                </a:lnTo>
                <a:lnTo>
                  <a:pt x="463" y="130"/>
                </a:lnTo>
                <a:lnTo>
                  <a:pt x="460" y="132"/>
                </a:lnTo>
                <a:lnTo>
                  <a:pt x="460" y="140"/>
                </a:lnTo>
                <a:lnTo>
                  <a:pt x="466" y="146"/>
                </a:lnTo>
                <a:lnTo>
                  <a:pt x="466" y="148"/>
                </a:lnTo>
                <a:lnTo>
                  <a:pt x="467" y="148"/>
                </a:lnTo>
                <a:lnTo>
                  <a:pt x="473" y="148"/>
                </a:lnTo>
                <a:lnTo>
                  <a:pt x="476" y="148"/>
                </a:lnTo>
                <a:lnTo>
                  <a:pt x="480" y="148"/>
                </a:lnTo>
                <a:lnTo>
                  <a:pt x="480" y="146"/>
                </a:lnTo>
                <a:lnTo>
                  <a:pt x="482" y="143"/>
                </a:lnTo>
                <a:lnTo>
                  <a:pt x="486" y="140"/>
                </a:lnTo>
                <a:lnTo>
                  <a:pt x="487" y="132"/>
                </a:lnTo>
                <a:lnTo>
                  <a:pt x="495" y="118"/>
                </a:lnTo>
                <a:lnTo>
                  <a:pt x="571" y="118"/>
                </a:lnTo>
                <a:lnTo>
                  <a:pt x="567" y="100"/>
                </a:lnTo>
                <a:lnTo>
                  <a:pt x="540" y="100"/>
                </a:lnTo>
                <a:lnTo>
                  <a:pt x="505" y="98"/>
                </a:lnTo>
                <a:lnTo>
                  <a:pt x="526" y="46"/>
                </a:lnTo>
                <a:lnTo>
                  <a:pt x="549" y="46"/>
                </a:lnTo>
                <a:lnTo>
                  <a:pt x="548" y="38"/>
                </a:lnTo>
                <a:lnTo>
                  <a:pt x="546" y="32"/>
                </a:lnTo>
                <a:lnTo>
                  <a:pt x="542" y="26"/>
                </a:lnTo>
                <a:lnTo>
                  <a:pt x="540" y="25"/>
                </a:lnTo>
                <a:lnTo>
                  <a:pt x="536" y="22"/>
                </a:lnTo>
                <a:lnTo>
                  <a:pt x="533" y="19"/>
                </a:lnTo>
                <a:lnTo>
                  <a:pt x="526" y="19"/>
                </a:lnTo>
                <a:moveTo>
                  <a:pt x="387" y="10"/>
                </a:moveTo>
                <a:lnTo>
                  <a:pt x="383" y="10"/>
                </a:lnTo>
                <a:lnTo>
                  <a:pt x="377" y="12"/>
                </a:lnTo>
                <a:lnTo>
                  <a:pt x="375" y="12"/>
                </a:lnTo>
                <a:lnTo>
                  <a:pt x="374" y="14"/>
                </a:lnTo>
                <a:lnTo>
                  <a:pt x="374" y="17"/>
                </a:lnTo>
                <a:lnTo>
                  <a:pt x="374" y="25"/>
                </a:lnTo>
                <a:lnTo>
                  <a:pt x="374" y="26"/>
                </a:lnTo>
                <a:lnTo>
                  <a:pt x="375" y="30"/>
                </a:lnTo>
                <a:lnTo>
                  <a:pt x="377" y="30"/>
                </a:lnTo>
                <a:lnTo>
                  <a:pt x="381" y="32"/>
                </a:lnTo>
                <a:lnTo>
                  <a:pt x="387" y="32"/>
                </a:lnTo>
                <a:lnTo>
                  <a:pt x="411" y="34"/>
                </a:lnTo>
                <a:lnTo>
                  <a:pt x="406" y="126"/>
                </a:lnTo>
                <a:lnTo>
                  <a:pt x="406" y="132"/>
                </a:lnTo>
                <a:lnTo>
                  <a:pt x="406" y="140"/>
                </a:lnTo>
                <a:lnTo>
                  <a:pt x="407" y="140"/>
                </a:lnTo>
                <a:lnTo>
                  <a:pt x="409" y="143"/>
                </a:lnTo>
                <a:lnTo>
                  <a:pt x="411" y="146"/>
                </a:lnTo>
                <a:lnTo>
                  <a:pt x="415" y="146"/>
                </a:lnTo>
                <a:lnTo>
                  <a:pt x="420" y="146"/>
                </a:lnTo>
                <a:lnTo>
                  <a:pt x="421" y="146"/>
                </a:lnTo>
                <a:lnTo>
                  <a:pt x="424" y="140"/>
                </a:lnTo>
                <a:lnTo>
                  <a:pt x="427" y="140"/>
                </a:lnTo>
                <a:lnTo>
                  <a:pt x="429" y="136"/>
                </a:lnTo>
                <a:lnTo>
                  <a:pt x="431" y="98"/>
                </a:lnTo>
                <a:lnTo>
                  <a:pt x="439" y="36"/>
                </a:lnTo>
                <a:lnTo>
                  <a:pt x="476" y="36"/>
                </a:lnTo>
                <a:lnTo>
                  <a:pt x="477" y="34"/>
                </a:lnTo>
                <a:lnTo>
                  <a:pt x="480" y="32"/>
                </a:lnTo>
                <a:lnTo>
                  <a:pt x="480" y="30"/>
                </a:lnTo>
                <a:lnTo>
                  <a:pt x="480" y="26"/>
                </a:lnTo>
                <a:lnTo>
                  <a:pt x="480" y="25"/>
                </a:lnTo>
                <a:lnTo>
                  <a:pt x="477" y="22"/>
                </a:lnTo>
                <a:lnTo>
                  <a:pt x="476" y="19"/>
                </a:lnTo>
                <a:lnTo>
                  <a:pt x="473" y="17"/>
                </a:lnTo>
                <a:lnTo>
                  <a:pt x="467" y="17"/>
                </a:lnTo>
                <a:lnTo>
                  <a:pt x="387" y="10"/>
                </a:lnTo>
                <a:moveTo>
                  <a:pt x="549" y="46"/>
                </a:moveTo>
                <a:lnTo>
                  <a:pt x="526" y="46"/>
                </a:lnTo>
                <a:lnTo>
                  <a:pt x="540" y="100"/>
                </a:lnTo>
                <a:lnTo>
                  <a:pt x="567" y="100"/>
                </a:lnTo>
                <a:lnTo>
                  <a:pt x="549" y="46"/>
                </a:lnTo>
                <a:moveTo>
                  <a:pt x="476" y="36"/>
                </a:moveTo>
                <a:lnTo>
                  <a:pt x="439" y="36"/>
                </a:lnTo>
                <a:lnTo>
                  <a:pt x="466" y="38"/>
                </a:lnTo>
                <a:lnTo>
                  <a:pt x="470" y="38"/>
                </a:lnTo>
                <a:lnTo>
                  <a:pt x="473" y="38"/>
                </a:lnTo>
                <a:lnTo>
                  <a:pt x="476" y="36"/>
                </a:lnTo>
                <a:moveTo>
                  <a:pt x="301" y="45"/>
                </a:moveTo>
                <a:lnTo>
                  <a:pt x="273" y="45"/>
                </a:lnTo>
                <a:lnTo>
                  <a:pt x="317" y="119"/>
                </a:lnTo>
                <a:lnTo>
                  <a:pt x="319" y="122"/>
                </a:lnTo>
                <a:lnTo>
                  <a:pt x="322" y="128"/>
                </a:lnTo>
                <a:lnTo>
                  <a:pt x="322" y="130"/>
                </a:lnTo>
                <a:lnTo>
                  <a:pt x="324" y="132"/>
                </a:lnTo>
                <a:lnTo>
                  <a:pt x="327" y="136"/>
                </a:lnTo>
                <a:lnTo>
                  <a:pt x="330" y="136"/>
                </a:lnTo>
                <a:lnTo>
                  <a:pt x="330" y="140"/>
                </a:lnTo>
                <a:lnTo>
                  <a:pt x="331" y="140"/>
                </a:lnTo>
                <a:lnTo>
                  <a:pt x="335" y="140"/>
                </a:lnTo>
                <a:lnTo>
                  <a:pt x="336" y="140"/>
                </a:lnTo>
                <a:lnTo>
                  <a:pt x="345" y="140"/>
                </a:lnTo>
                <a:lnTo>
                  <a:pt x="351" y="132"/>
                </a:lnTo>
                <a:lnTo>
                  <a:pt x="351" y="122"/>
                </a:lnTo>
                <a:lnTo>
                  <a:pt x="354" y="96"/>
                </a:lnTo>
                <a:lnTo>
                  <a:pt x="330" y="96"/>
                </a:lnTo>
                <a:lnTo>
                  <a:pt x="301" y="45"/>
                </a:lnTo>
                <a:moveTo>
                  <a:pt x="265" y="0"/>
                </a:moveTo>
                <a:lnTo>
                  <a:pt x="264" y="0"/>
                </a:lnTo>
                <a:lnTo>
                  <a:pt x="259" y="3"/>
                </a:lnTo>
                <a:lnTo>
                  <a:pt x="256" y="3"/>
                </a:lnTo>
                <a:lnTo>
                  <a:pt x="256" y="6"/>
                </a:lnTo>
                <a:lnTo>
                  <a:pt x="253" y="12"/>
                </a:lnTo>
                <a:lnTo>
                  <a:pt x="252" y="12"/>
                </a:lnTo>
                <a:lnTo>
                  <a:pt x="252" y="14"/>
                </a:lnTo>
                <a:lnTo>
                  <a:pt x="246" y="116"/>
                </a:lnTo>
                <a:lnTo>
                  <a:pt x="246" y="122"/>
                </a:lnTo>
                <a:lnTo>
                  <a:pt x="246" y="126"/>
                </a:lnTo>
                <a:lnTo>
                  <a:pt x="246" y="128"/>
                </a:lnTo>
                <a:lnTo>
                  <a:pt x="250" y="130"/>
                </a:lnTo>
                <a:lnTo>
                  <a:pt x="252" y="132"/>
                </a:lnTo>
                <a:lnTo>
                  <a:pt x="256" y="132"/>
                </a:lnTo>
                <a:lnTo>
                  <a:pt x="259" y="132"/>
                </a:lnTo>
                <a:lnTo>
                  <a:pt x="264" y="132"/>
                </a:lnTo>
                <a:lnTo>
                  <a:pt x="269" y="128"/>
                </a:lnTo>
                <a:lnTo>
                  <a:pt x="269" y="122"/>
                </a:lnTo>
                <a:lnTo>
                  <a:pt x="273" y="45"/>
                </a:lnTo>
                <a:lnTo>
                  <a:pt x="301" y="45"/>
                </a:lnTo>
                <a:lnTo>
                  <a:pt x="285" y="17"/>
                </a:lnTo>
                <a:lnTo>
                  <a:pt x="284" y="12"/>
                </a:lnTo>
                <a:lnTo>
                  <a:pt x="282" y="7"/>
                </a:lnTo>
                <a:lnTo>
                  <a:pt x="278" y="6"/>
                </a:lnTo>
                <a:lnTo>
                  <a:pt x="275" y="3"/>
                </a:lnTo>
                <a:lnTo>
                  <a:pt x="273" y="3"/>
                </a:lnTo>
                <a:lnTo>
                  <a:pt x="273" y="0"/>
                </a:lnTo>
                <a:lnTo>
                  <a:pt x="272" y="0"/>
                </a:lnTo>
                <a:lnTo>
                  <a:pt x="269" y="0"/>
                </a:lnTo>
                <a:lnTo>
                  <a:pt x="265" y="0"/>
                </a:lnTo>
                <a:moveTo>
                  <a:pt x="344" y="6"/>
                </a:moveTo>
                <a:lnTo>
                  <a:pt x="342" y="7"/>
                </a:lnTo>
                <a:lnTo>
                  <a:pt x="340" y="10"/>
                </a:lnTo>
                <a:lnTo>
                  <a:pt x="336" y="12"/>
                </a:lnTo>
                <a:lnTo>
                  <a:pt x="335" y="14"/>
                </a:lnTo>
                <a:lnTo>
                  <a:pt x="330" y="96"/>
                </a:lnTo>
                <a:lnTo>
                  <a:pt x="354" y="96"/>
                </a:lnTo>
                <a:lnTo>
                  <a:pt x="358" y="22"/>
                </a:lnTo>
                <a:lnTo>
                  <a:pt x="358" y="14"/>
                </a:lnTo>
                <a:lnTo>
                  <a:pt x="358" y="12"/>
                </a:lnTo>
                <a:lnTo>
                  <a:pt x="355" y="10"/>
                </a:lnTo>
                <a:lnTo>
                  <a:pt x="354" y="7"/>
                </a:lnTo>
                <a:lnTo>
                  <a:pt x="351" y="6"/>
                </a:lnTo>
                <a:lnTo>
                  <a:pt x="349" y="6"/>
                </a:lnTo>
                <a:lnTo>
                  <a:pt x="344" y="6"/>
                </a:lnTo>
                <a:moveTo>
                  <a:pt x="171" y="0"/>
                </a:moveTo>
                <a:lnTo>
                  <a:pt x="164" y="0"/>
                </a:lnTo>
                <a:lnTo>
                  <a:pt x="161" y="3"/>
                </a:lnTo>
                <a:lnTo>
                  <a:pt x="160" y="3"/>
                </a:lnTo>
                <a:lnTo>
                  <a:pt x="154" y="6"/>
                </a:lnTo>
                <a:lnTo>
                  <a:pt x="154" y="7"/>
                </a:lnTo>
                <a:lnTo>
                  <a:pt x="151" y="10"/>
                </a:lnTo>
                <a:lnTo>
                  <a:pt x="150" y="12"/>
                </a:lnTo>
                <a:lnTo>
                  <a:pt x="150" y="17"/>
                </a:lnTo>
                <a:lnTo>
                  <a:pt x="150" y="19"/>
                </a:lnTo>
                <a:lnTo>
                  <a:pt x="146" y="22"/>
                </a:lnTo>
                <a:lnTo>
                  <a:pt x="146" y="25"/>
                </a:lnTo>
                <a:lnTo>
                  <a:pt x="114" y="107"/>
                </a:lnTo>
                <a:lnTo>
                  <a:pt x="112" y="113"/>
                </a:lnTo>
                <a:lnTo>
                  <a:pt x="112" y="116"/>
                </a:lnTo>
                <a:lnTo>
                  <a:pt x="112" y="118"/>
                </a:lnTo>
                <a:lnTo>
                  <a:pt x="112" y="126"/>
                </a:lnTo>
                <a:lnTo>
                  <a:pt x="112" y="128"/>
                </a:lnTo>
                <a:lnTo>
                  <a:pt x="114" y="130"/>
                </a:lnTo>
                <a:lnTo>
                  <a:pt x="118" y="132"/>
                </a:lnTo>
                <a:lnTo>
                  <a:pt x="119" y="132"/>
                </a:lnTo>
                <a:lnTo>
                  <a:pt x="127" y="132"/>
                </a:lnTo>
                <a:lnTo>
                  <a:pt x="128" y="132"/>
                </a:lnTo>
                <a:lnTo>
                  <a:pt x="131" y="130"/>
                </a:lnTo>
                <a:lnTo>
                  <a:pt x="133" y="128"/>
                </a:lnTo>
                <a:lnTo>
                  <a:pt x="137" y="119"/>
                </a:lnTo>
                <a:lnTo>
                  <a:pt x="143" y="100"/>
                </a:lnTo>
                <a:lnTo>
                  <a:pt x="222" y="100"/>
                </a:lnTo>
                <a:lnTo>
                  <a:pt x="216" y="81"/>
                </a:lnTo>
                <a:lnTo>
                  <a:pt x="150" y="81"/>
                </a:lnTo>
                <a:lnTo>
                  <a:pt x="170" y="26"/>
                </a:lnTo>
                <a:lnTo>
                  <a:pt x="193" y="26"/>
                </a:lnTo>
                <a:lnTo>
                  <a:pt x="192" y="25"/>
                </a:lnTo>
                <a:lnTo>
                  <a:pt x="189" y="19"/>
                </a:lnTo>
                <a:lnTo>
                  <a:pt x="189" y="17"/>
                </a:lnTo>
                <a:lnTo>
                  <a:pt x="186" y="14"/>
                </a:lnTo>
                <a:lnTo>
                  <a:pt x="186" y="12"/>
                </a:lnTo>
                <a:lnTo>
                  <a:pt x="184" y="10"/>
                </a:lnTo>
                <a:lnTo>
                  <a:pt x="184" y="7"/>
                </a:lnTo>
                <a:lnTo>
                  <a:pt x="180" y="6"/>
                </a:lnTo>
                <a:lnTo>
                  <a:pt x="179" y="3"/>
                </a:lnTo>
                <a:lnTo>
                  <a:pt x="176" y="3"/>
                </a:lnTo>
                <a:lnTo>
                  <a:pt x="174" y="0"/>
                </a:lnTo>
                <a:lnTo>
                  <a:pt x="171" y="0"/>
                </a:lnTo>
                <a:moveTo>
                  <a:pt x="222" y="100"/>
                </a:moveTo>
                <a:lnTo>
                  <a:pt x="197" y="100"/>
                </a:lnTo>
                <a:lnTo>
                  <a:pt x="203" y="116"/>
                </a:lnTo>
                <a:lnTo>
                  <a:pt x="203" y="118"/>
                </a:lnTo>
                <a:lnTo>
                  <a:pt x="203" y="119"/>
                </a:lnTo>
                <a:lnTo>
                  <a:pt x="206" y="122"/>
                </a:lnTo>
                <a:lnTo>
                  <a:pt x="206" y="126"/>
                </a:lnTo>
                <a:lnTo>
                  <a:pt x="207" y="128"/>
                </a:lnTo>
                <a:lnTo>
                  <a:pt x="211" y="130"/>
                </a:lnTo>
                <a:lnTo>
                  <a:pt x="212" y="130"/>
                </a:lnTo>
                <a:lnTo>
                  <a:pt x="212" y="132"/>
                </a:lnTo>
                <a:lnTo>
                  <a:pt x="216" y="132"/>
                </a:lnTo>
                <a:lnTo>
                  <a:pt x="220" y="132"/>
                </a:lnTo>
                <a:lnTo>
                  <a:pt x="222" y="130"/>
                </a:lnTo>
                <a:lnTo>
                  <a:pt x="230" y="126"/>
                </a:lnTo>
                <a:lnTo>
                  <a:pt x="230" y="122"/>
                </a:lnTo>
                <a:lnTo>
                  <a:pt x="230" y="116"/>
                </a:lnTo>
                <a:lnTo>
                  <a:pt x="227" y="113"/>
                </a:lnTo>
                <a:lnTo>
                  <a:pt x="225" y="106"/>
                </a:lnTo>
                <a:lnTo>
                  <a:pt x="222" y="100"/>
                </a:lnTo>
                <a:moveTo>
                  <a:pt x="193" y="26"/>
                </a:moveTo>
                <a:lnTo>
                  <a:pt x="170" y="26"/>
                </a:lnTo>
                <a:lnTo>
                  <a:pt x="189" y="81"/>
                </a:lnTo>
                <a:lnTo>
                  <a:pt x="150" y="81"/>
                </a:lnTo>
                <a:lnTo>
                  <a:pt x="216" y="81"/>
                </a:lnTo>
                <a:lnTo>
                  <a:pt x="193" y="26"/>
                </a:lnTo>
                <a:moveTo>
                  <a:pt x="15" y="87"/>
                </a:moveTo>
                <a:lnTo>
                  <a:pt x="13" y="87"/>
                </a:lnTo>
                <a:lnTo>
                  <a:pt x="7" y="87"/>
                </a:lnTo>
                <a:lnTo>
                  <a:pt x="6" y="87"/>
                </a:lnTo>
                <a:lnTo>
                  <a:pt x="3" y="91"/>
                </a:lnTo>
                <a:lnTo>
                  <a:pt x="0" y="96"/>
                </a:lnTo>
                <a:lnTo>
                  <a:pt x="0" y="103"/>
                </a:lnTo>
                <a:lnTo>
                  <a:pt x="3" y="107"/>
                </a:lnTo>
                <a:lnTo>
                  <a:pt x="7" y="116"/>
                </a:lnTo>
                <a:lnTo>
                  <a:pt x="9" y="119"/>
                </a:lnTo>
                <a:lnTo>
                  <a:pt x="15" y="122"/>
                </a:lnTo>
                <a:lnTo>
                  <a:pt x="22" y="128"/>
                </a:lnTo>
                <a:lnTo>
                  <a:pt x="29" y="132"/>
                </a:lnTo>
                <a:lnTo>
                  <a:pt x="39" y="132"/>
                </a:lnTo>
                <a:lnTo>
                  <a:pt x="64" y="132"/>
                </a:lnTo>
                <a:lnTo>
                  <a:pt x="74" y="132"/>
                </a:lnTo>
                <a:lnTo>
                  <a:pt x="80" y="128"/>
                </a:lnTo>
                <a:lnTo>
                  <a:pt x="87" y="122"/>
                </a:lnTo>
                <a:lnTo>
                  <a:pt x="93" y="118"/>
                </a:lnTo>
                <a:lnTo>
                  <a:pt x="95" y="116"/>
                </a:lnTo>
                <a:lnTo>
                  <a:pt x="46" y="116"/>
                </a:lnTo>
                <a:lnTo>
                  <a:pt x="41" y="113"/>
                </a:lnTo>
                <a:lnTo>
                  <a:pt x="34" y="110"/>
                </a:lnTo>
                <a:lnTo>
                  <a:pt x="32" y="107"/>
                </a:lnTo>
                <a:lnTo>
                  <a:pt x="29" y="106"/>
                </a:lnTo>
                <a:lnTo>
                  <a:pt x="27" y="103"/>
                </a:lnTo>
                <a:lnTo>
                  <a:pt x="25" y="100"/>
                </a:lnTo>
                <a:lnTo>
                  <a:pt x="25" y="96"/>
                </a:lnTo>
                <a:lnTo>
                  <a:pt x="22" y="94"/>
                </a:lnTo>
                <a:lnTo>
                  <a:pt x="19" y="91"/>
                </a:lnTo>
                <a:lnTo>
                  <a:pt x="19" y="88"/>
                </a:lnTo>
                <a:lnTo>
                  <a:pt x="18" y="87"/>
                </a:lnTo>
                <a:lnTo>
                  <a:pt x="15" y="87"/>
                </a:lnTo>
                <a:moveTo>
                  <a:pt x="57" y="0"/>
                </a:moveTo>
                <a:lnTo>
                  <a:pt x="39" y="3"/>
                </a:lnTo>
                <a:lnTo>
                  <a:pt x="29" y="3"/>
                </a:lnTo>
                <a:lnTo>
                  <a:pt x="15" y="10"/>
                </a:lnTo>
                <a:lnTo>
                  <a:pt x="9" y="14"/>
                </a:lnTo>
                <a:lnTo>
                  <a:pt x="6" y="19"/>
                </a:lnTo>
                <a:lnTo>
                  <a:pt x="3" y="26"/>
                </a:lnTo>
                <a:lnTo>
                  <a:pt x="3" y="30"/>
                </a:lnTo>
                <a:lnTo>
                  <a:pt x="0" y="38"/>
                </a:lnTo>
                <a:lnTo>
                  <a:pt x="3" y="46"/>
                </a:lnTo>
                <a:lnTo>
                  <a:pt x="3" y="51"/>
                </a:lnTo>
                <a:lnTo>
                  <a:pt x="7" y="54"/>
                </a:lnTo>
                <a:lnTo>
                  <a:pt x="9" y="62"/>
                </a:lnTo>
                <a:lnTo>
                  <a:pt x="18" y="67"/>
                </a:lnTo>
                <a:lnTo>
                  <a:pt x="22" y="69"/>
                </a:lnTo>
                <a:lnTo>
                  <a:pt x="29" y="72"/>
                </a:lnTo>
                <a:lnTo>
                  <a:pt x="36" y="75"/>
                </a:lnTo>
                <a:lnTo>
                  <a:pt x="46" y="75"/>
                </a:lnTo>
                <a:lnTo>
                  <a:pt x="52" y="77"/>
                </a:lnTo>
                <a:lnTo>
                  <a:pt x="58" y="78"/>
                </a:lnTo>
                <a:lnTo>
                  <a:pt x="61" y="78"/>
                </a:lnTo>
                <a:lnTo>
                  <a:pt x="66" y="81"/>
                </a:lnTo>
                <a:lnTo>
                  <a:pt x="71" y="81"/>
                </a:lnTo>
                <a:lnTo>
                  <a:pt x="74" y="84"/>
                </a:lnTo>
                <a:lnTo>
                  <a:pt x="75" y="87"/>
                </a:lnTo>
                <a:lnTo>
                  <a:pt x="75" y="91"/>
                </a:lnTo>
                <a:lnTo>
                  <a:pt x="75" y="94"/>
                </a:lnTo>
                <a:lnTo>
                  <a:pt x="75" y="100"/>
                </a:lnTo>
                <a:lnTo>
                  <a:pt x="75" y="106"/>
                </a:lnTo>
                <a:lnTo>
                  <a:pt x="66" y="113"/>
                </a:lnTo>
                <a:lnTo>
                  <a:pt x="58" y="116"/>
                </a:lnTo>
                <a:lnTo>
                  <a:pt x="52" y="116"/>
                </a:lnTo>
                <a:lnTo>
                  <a:pt x="46" y="116"/>
                </a:lnTo>
                <a:lnTo>
                  <a:pt x="95" y="116"/>
                </a:lnTo>
                <a:lnTo>
                  <a:pt x="95" y="113"/>
                </a:lnTo>
                <a:lnTo>
                  <a:pt x="99" y="106"/>
                </a:lnTo>
                <a:lnTo>
                  <a:pt x="103" y="100"/>
                </a:lnTo>
                <a:lnTo>
                  <a:pt x="103" y="84"/>
                </a:lnTo>
                <a:lnTo>
                  <a:pt x="99" y="81"/>
                </a:lnTo>
                <a:lnTo>
                  <a:pt x="98" y="75"/>
                </a:lnTo>
                <a:lnTo>
                  <a:pt x="95" y="72"/>
                </a:lnTo>
                <a:lnTo>
                  <a:pt x="93" y="67"/>
                </a:lnTo>
                <a:lnTo>
                  <a:pt x="87" y="65"/>
                </a:lnTo>
                <a:lnTo>
                  <a:pt x="84" y="62"/>
                </a:lnTo>
                <a:lnTo>
                  <a:pt x="77" y="59"/>
                </a:lnTo>
                <a:lnTo>
                  <a:pt x="74" y="54"/>
                </a:lnTo>
                <a:lnTo>
                  <a:pt x="66" y="54"/>
                </a:lnTo>
                <a:lnTo>
                  <a:pt x="61" y="53"/>
                </a:lnTo>
                <a:lnTo>
                  <a:pt x="54" y="51"/>
                </a:lnTo>
                <a:lnTo>
                  <a:pt x="46" y="51"/>
                </a:lnTo>
                <a:lnTo>
                  <a:pt x="44" y="49"/>
                </a:lnTo>
                <a:lnTo>
                  <a:pt x="39" y="49"/>
                </a:lnTo>
                <a:lnTo>
                  <a:pt x="36" y="49"/>
                </a:lnTo>
                <a:lnTo>
                  <a:pt x="34" y="46"/>
                </a:lnTo>
                <a:lnTo>
                  <a:pt x="32" y="45"/>
                </a:lnTo>
                <a:lnTo>
                  <a:pt x="29" y="45"/>
                </a:lnTo>
                <a:lnTo>
                  <a:pt x="27" y="41"/>
                </a:lnTo>
                <a:lnTo>
                  <a:pt x="25" y="38"/>
                </a:lnTo>
                <a:lnTo>
                  <a:pt x="25" y="34"/>
                </a:lnTo>
                <a:lnTo>
                  <a:pt x="25" y="32"/>
                </a:lnTo>
                <a:lnTo>
                  <a:pt x="27" y="26"/>
                </a:lnTo>
                <a:lnTo>
                  <a:pt x="32" y="25"/>
                </a:lnTo>
                <a:lnTo>
                  <a:pt x="34" y="22"/>
                </a:lnTo>
                <a:lnTo>
                  <a:pt x="39" y="19"/>
                </a:lnTo>
                <a:lnTo>
                  <a:pt x="54" y="19"/>
                </a:lnTo>
                <a:lnTo>
                  <a:pt x="90" y="19"/>
                </a:lnTo>
                <a:lnTo>
                  <a:pt x="87" y="17"/>
                </a:lnTo>
                <a:lnTo>
                  <a:pt x="85" y="12"/>
                </a:lnTo>
                <a:lnTo>
                  <a:pt x="84" y="10"/>
                </a:lnTo>
                <a:lnTo>
                  <a:pt x="77" y="7"/>
                </a:lnTo>
                <a:lnTo>
                  <a:pt x="74" y="6"/>
                </a:lnTo>
                <a:lnTo>
                  <a:pt x="67" y="3"/>
                </a:lnTo>
                <a:lnTo>
                  <a:pt x="61" y="3"/>
                </a:lnTo>
                <a:lnTo>
                  <a:pt x="57" y="0"/>
                </a:lnTo>
                <a:moveTo>
                  <a:pt x="90" y="19"/>
                </a:moveTo>
                <a:lnTo>
                  <a:pt x="54" y="19"/>
                </a:lnTo>
                <a:lnTo>
                  <a:pt x="58" y="22"/>
                </a:lnTo>
                <a:lnTo>
                  <a:pt x="61" y="22"/>
                </a:lnTo>
                <a:lnTo>
                  <a:pt x="66" y="26"/>
                </a:lnTo>
                <a:lnTo>
                  <a:pt x="67" y="30"/>
                </a:lnTo>
                <a:lnTo>
                  <a:pt x="71" y="34"/>
                </a:lnTo>
                <a:lnTo>
                  <a:pt x="74" y="36"/>
                </a:lnTo>
                <a:lnTo>
                  <a:pt x="75" y="38"/>
                </a:lnTo>
                <a:lnTo>
                  <a:pt x="77" y="41"/>
                </a:lnTo>
                <a:lnTo>
                  <a:pt x="80" y="45"/>
                </a:lnTo>
                <a:lnTo>
                  <a:pt x="84" y="45"/>
                </a:lnTo>
                <a:lnTo>
                  <a:pt x="85" y="45"/>
                </a:lnTo>
                <a:lnTo>
                  <a:pt x="87" y="41"/>
                </a:lnTo>
                <a:lnTo>
                  <a:pt x="90" y="38"/>
                </a:lnTo>
                <a:lnTo>
                  <a:pt x="93" y="36"/>
                </a:lnTo>
                <a:lnTo>
                  <a:pt x="93" y="34"/>
                </a:lnTo>
                <a:lnTo>
                  <a:pt x="93" y="26"/>
                </a:lnTo>
                <a:lnTo>
                  <a:pt x="93" y="25"/>
                </a:lnTo>
                <a:lnTo>
                  <a:pt x="90" y="19"/>
                </a:lnTo>
                <a:close/>
              </a:path>
            </a:pathLst>
          </a:custGeom>
          <a:solidFill>
            <a:srgbClr val="ffffff"/>
          </a:solidFill>
          <a:ln w="0">
            <a:noFill/>
          </a:ln>
        </xdr:spPr>
      </xdr:sp>
      <xdr:pic>
        <xdr:nvPicPr>
          <xdr:cNvPr id="56" name="Figura 7" descr=""/>
          <xdr:cNvPicPr/>
        </xdr:nvPicPr>
        <xdr:blipFill>
          <a:blip r:embed="rId1"/>
          <a:stretch/>
        </xdr:blipFill>
        <xdr:spPr>
          <a:xfrm>
            <a:off x="2826360" y="265320"/>
            <a:ext cx="159480" cy="195840"/>
          </a:xfrm>
          <a:prstGeom prst="rect">
            <a:avLst/>
          </a:prstGeom>
          <a:ln w="0">
            <a:noFill/>
          </a:ln>
        </xdr:spPr>
      </xdr:pic>
      <xdr:sp>
        <xdr:nvSpPr>
          <xdr:cNvPr id="57" name=""/>
          <xdr:cNvSpPr/>
        </xdr:nvSpPr>
        <xdr:spPr>
          <a:xfrm>
            <a:off x="2825640" y="492480"/>
            <a:ext cx="159120" cy="215640"/>
          </a:xfrm>
          <a:custGeom>
            <a:avLst/>
            <a:gdLst/>
            <a:ahLst/>
            <a:rect l="0" t="0" r="r" b="b"/>
            <a:pathLst>
              <a:path w="442" h="599">
                <a:moveTo>
                  <a:pt x="177" y="207"/>
                </a:moveTo>
                <a:lnTo>
                  <a:pt x="173" y="204"/>
                </a:lnTo>
                <a:lnTo>
                  <a:pt x="167" y="192"/>
                </a:lnTo>
                <a:lnTo>
                  <a:pt x="171" y="178"/>
                </a:lnTo>
                <a:lnTo>
                  <a:pt x="167" y="168"/>
                </a:lnTo>
                <a:lnTo>
                  <a:pt x="145" y="176"/>
                </a:lnTo>
                <a:lnTo>
                  <a:pt x="154" y="185"/>
                </a:lnTo>
                <a:lnTo>
                  <a:pt x="159" y="195"/>
                </a:lnTo>
                <a:lnTo>
                  <a:pt x="168" y="204"/>
                </a:lnTo>
                <a:lnTo>
                  <a:pt x="168" y="207"/>
                </a:lnTo>
                <a:lnTo>
                  <a:pt x="177" y="207"/>
                </a:lnTo>
                <a:moveTo>
                  <a:pt x="442" y="0"/>
                </a:moveTo>
                <a:lnTo>
                  <a:pt x="396" y="2"/>
                </a:lnTo>
                <a:lnTo>
                  <a:pt x="396" y="407"/>
                </a:lnTo>
                <a:lnTo>
                  <a:pt x="346" y="413"/>
                </a:lnTo>
                <a:lnTo>
                  <a:pt x="339" y="384"/>
                </a:lnTo>
                <a:lnTo>
                  <a:pt x="349" y="382"/>
                </a:lnTo>
                <a:lnTo>
                  <a:pt x="349" y="357"/>
                </a:lnTo>
                <a:lnTo>
                  <a:pt x="336" y="351"/>
                </a:lnTo>
                <a:lnTo>
                  <a:pt x="319" y="346"/>
                </a:lnTo>
                <a:lnTo>
                  <a:pt x="304" y="343"/>
                </a:lnTo>
                <a:lnTo>
                  <a:pt x="304" y="355"/>
                </a:lnTo>
                <a:lnTo>
                  <a:pt x="316" y="363"/>
                </a:lnTo>
                <a:lnTo>
                  <a:pt x="325" y="370"/>
                </a:lnTo>
                <a:lnTo>
                  <a:pt x="325" y="404"/>
                </a:lnTo>
                <a:lnTo>
                  <a:pt x="313" y="424"/>
                </a:lnTo>
                <a:lnTo>
                  <a:pt x="291" y="419"/>
                </a:lnTo>
                <a:lnTo>
                  <a:pt x="278" y="413"/>
                </a:lnTo>
                <a:lnTo>
                  <a:pt x="269" y="400"/>
                </a:lnTo>
                <a:lnTo>
                  <a:pt x="269" y="396"/>
                </a:lnTo>
                <a:lnTo>
                  <a:pt x="271" y="375"/>
                </a:lnTo>
                <a:lnTo>
                  <a:pt x="271" y="366"/>
                </a:lnTo>
                <a:lnTo>
                  <a:pt x="276" y="355"/>
                </a:lnTo>
                <a:lnTo>
                  <a:pt x="283" y="351"/>
                </a:lnTo>
                <a:lnTo>
                  <a:pt x="283" y="334"/>
                </a:lnTo>
                <a:lnTo>
                  <a:pt x="271" y="328"/>
                </a:lnTo>
                <a:lnTo>
                  <a:pt x="252" y="322"/>
                </a:lnTo>
                <a:lnTo>
                  <a:pt x="239" y="315"/>
                </a:lnTo>
                <a:lnTo>
                  <a:pt x="234" y="314"/>
                </a:lnTo>
                <a:lnTo>
                  <a:pt x="233" y="318"/>
                </a:lnTo>
                <a:lnTo>
                  <a:pt x="233" y="394"/>
                </a:lnTo>
                <a:lnTo>
                  <a:pt x="227" y="396"/>
                </a:lnTo>
                <a:lnTo>
                  <a:pt x="224" y="392"/>
                </a:lnTo>
                <a:lnTo>
                  <a:pt x="201" y="368"/>
                </a:lnTo>
                <a:lnTo>
                  <a:pt x="186" y="338"/>
                </a:lnTo>
                <a:lnTo>
                  <a:pt x="177" y="305"/>
                </a:lnTo>
                <a:lnTo>
                  <a:pt x="171" y="264"/>
                </a:lnTo>
                <a:lnTo>
                  <a:pt x="150" y="242"/>
                </a:lnTo>
                <a:lnTo>
                  <a:pt x="141" y="229"/>
                </a:lnTo>
                <a:lnTo>
                  <a:pt x="119" y="207"/>
                </a:lnTo>
                <a:lnTo>
                  <a:pt x="98" y="185"/>
                </a:lnTo>
                <a:lnTo>
                  <a:pt x="63" y="176"/>
                </a:lnTo>
                <a:lnTo>
                  <a:pt x="45" y="168"/>
                </a:lnTo>
                <a:lnTo>
                  <a:pt x="26" y="159"/>
                </a:lnTo>
                <a:lnTo>
                  <a:pt x="35" y="139"/>
                </a:lnTo>
                <a:lnTo>
                  <a:pt x="45" y="131"/>
                </a:lnTo>
                <a:lnTo>
                  <a:pt x="56" y="119"/>
                </a:lnTo>
                <a:lnTo>
                  <a:pt x="87" y="136"/>
                </a:lnTo>
                <a:lnTo>
                  <a:pt x="114" y="150"/>
                </a:lnTo>
                <a:lnTo>
                  <a:pt x="145" y="139"/>
                </a:lnTo>
                <a:lnTo>
                  <a:pt x="135" y="127"/>
                </a:lnTo>
                <a:lnTo>
                  <a:pt x="128" y="119"/>
                </a:lnTo>
                <a:lnTo>
                  <a:pt x="125" y="114"/>
                </a:lnTo>
                <a:lnTo>
                  <a:pt x="125" y="103"/>
                </a:lnTo>
                <a:lnTo>
                  <a:pt x="125" y="83"/>
                </a:lnTo>
                <a:lnTo>
                  <a:pt x="135" y="81"/>
                </a:lnTo>
                <a:lnTo>
                  <a:pt x="152" y="83"/>
                </a:lnTo>
                <a:lnTo>
                  <a:pt x="164" y="90"/>
                </a:lnTo>
                <a:lnTo>
                  <a:pt x="181" y="112"/>
                </a:lnTo>
                <a:lnTo>
                  <a:pt x="186" y="124"/>
                </a:lnTo>
                <a:lnTo>
                  <a:pt x="192" y="147"/>
                </a:lnTo>
                <a:lnTo>
                  <a:pt x="192" y="162"/>
                </a:lnTo>
                <a:lnTo>
                  <a:pt x="205" y="182"/>
                </a:lnTo>
                <a:lnTo>
                  <a:pt x="227" y="221"/>
                </a:lnTo>
                <a:lnTo>
                  <a:pt x="246" y="245"/>
                </a:lnTo>
                <a:lnTo>
                  <a:pt x="269" y="264"/>
                </a:lnTo>
                <a:lnTo>
                  <a:pt x="293" y="281"/>
                </a:lnTo>
                <a:lnTo>
                  <a:pt x="316" y="295"/>
                </a:lnTo>
                <a:lnTo>
                  <a:pt x="339" y="307"/>
                </a:lnTo>
                <a:lnTo>
                  <a:pt x="362" y="322"/>
                </a:lnTo>
                <a:lnTo>
                  <a:pt x="384" y="338"/>
                </a:lnTo>
                <a:lnTo>
                  <a:pt x="391" y="346"/>
                </a:lnTo>
                <a:lnTo>
                  <a:pt x="389" y="359"/>
                </a:lnTo>
                <a:lnTo>
                  <a:pt x="384" y="359"/>
                </a:lnTo>
                <a:lnTo>
                  <a:pt x="384" y="378"/>
                </a:lnTo>
                <a:lnTo>
                  <a:pt x="396" y="378"/>
                </a:lnTo>
                <a:lnTo>
                  <a:pt x="396" y="407"/>
                </a:lnTo>
                <a:lnTo>
                  <a:pt x="396" y="2"/>
                </a:lnTo>
                <a:lnTo>
                  <a:pt x="0" y="28"/>
                </a:lnTo>
                <a:lnTo>
                  <a:pt x="0" y="103"/>
                </a:lnTo>
                <a:lnTo>
                  <a:pt x="29" y="277"/>
                </a:lnTo>
                <a:lnTo>
                  <a:pt x="112" y="427"/>
                </a:lnTo>
                <a:lnTo>
                  <a:pt x="239" y="535"/>
                </a:lnTo>
                <a:lnTo>
                  <a:pt x="398" y="599"/>
                </a:lnTo>
                <a:lnTo>
                  <a:pt x="410" y="424"/>
                </a:lnTo>
                <a:lnTo>
                  <a:pt x="410" y="413"/>
                </a:lnTo>
                <a:lnTo>
                  <a:pt x="415" y="359"/>
                </a:lnTo>
                <a:lnTo>
                  <a:pt x="437" y="81"/>
                </a:lnTo>
                <a:lnTo>
                  <a:pt x="442" y="0"/>
                </a:lnTo>
                <a:close/>
              </a:path>
            </a:pathLst>
          </a:custGeom>
          <a:solidFill>
            <a:srgbClr val="01a54f"/>
          </a:solidFill>
          <a:ln w="0">
            <a:noFill/>
          </a:ln>
        </xdr:spPr>
      </xdr:sp>
      <xdr:pic>
        <xdr:nvPicPr>
          <xdr:cNvPr id="58" name="Figura 8" descr=""/>
          <xdr:cNvPicPr/>
        </xdr:nvPicPr>
        <xdr:blipFill>
          <a:blip r:embed="rId2"/>
          <a:stretch/>
        </xdr:blipFill>
        <xdr:spPr>
          <a:xfrm>
            <a:off x="3017520" y="265320"/>
            <a:ext cx="158760" cy="195840"/>
          </a:xfrm>
          <a:prstGeom prst="rect">
            <a:avLst/>
          </a:prstGeom>
          <a:ln w="0">
            <a:noFill/>
          </a:ln>
        </xdr:spPr>
      </xdr:pic>
      <xdr:pic>
        <xdr:nvPicPr>
          <xdr:cNvPr id="59" name="Figura 9" descr=""/>
          <xdr:cNvPicPr/>
        </xdr:nvPicPr>
        <xdr:blipFill>
          <a:blip r:embed="rId3"/>
          <a:stretch/>
        </xdr:blipFill>
        <xdr:spPr>
          <a:xfrm>
            <a:off x="3017520" y="492840"/>
            <a:ext cx="158760" cy="214920"/>
          </a:xfrm>
          <a:prstGeom prst="rect">
            <a:avLst/>
          </a:prstGeom>
          <a:ln w="0">
            <a:noFill/>
          </a:ln>
        </xdr:spPr>
      </xdr:pic>
      <xdr:sp>
        <xdr:nvSpPr>
          <xdr:cNvPr id="60" name=""/>
          <xdr:cNvSpPr/>
        </xdr:nvSpPr>
        <xdr:spPr>
          <a:xfrm>
            <a:off x="2786760" y="225720"/>
            <a:ext cx="428040" cy="524160"/>
          </a:xfrm>
          <a:custGeom>
            <a:avLst/>
            <a:gdLst/>
            <a:ahLst/>
            <a:rect l="0" t="0" r="r" b="b"/>
            <a:pathLst>
              <a:path w="1189" h="1456">
                <a:moveTo>
                  <a:pt x="1103" y="85"/>
                </a:moveTo>
                <a:lnTo>
                  <a:pt x="1081" y="85"/>
                </a:lnTo>
                <a:lnTo>
                  <a:pt x="1081" y="109"/>
                </a:lnTo>
                <a:lnTo>
                  <a:pt x="1081" y="624"/>
                </a:lnTo>
                <a:lnTo>
                  <a:pt x="1081" y="773"/>
                </a:lnTo>
                <a:lnTo>
                  <a:pt x="1081" y="845"/>
                </a:lnTo>
                <a:lnTo>
                  <a:pt x="1051" y="1020"/>
                </a:lnTo>
                <a:lnTo>
                  <a:pt x="968" y="1167"/>
                </a:lnTo>
                <a:lnTo>
                  <a:pt x="840" y="1277"/>
                </a:lnTo>
                <a:lnTo>
                  <a:pt x="684" y="1337"/>
                </a:lnTo>
                <a:lnTo>
                  <a:pt x="642" y="744"/>
                </a:lnTo>
                <a:lnTo>
                  <a:pt x="1081" y="773"/>
                </a:lnTo>
                <a:lnTo>
                  <a:pt x="1081" y="624"/>
                </a:lnTo>
                <a:lnTo>
                  <a:pt x="642" y="651"/>
                </a:lnTo>
                <a:lnTo>
                  <a:pt x="684" y="109"/>
                </a:lnTo>
                <a:lnTo>
                  <a:pt x="1081" y="109"/>
                </a:lnTo>
                <a:lnTo>
                  <a:pt x="1081" y="85"/>
                </a:lnTo>
                <a:lnTo>
                  <a:pt x="551" y="85"/>
                </a:lnTo>
                <a:lnTo>
                  <a:pt x="551" y="651"/>
                </a:lnTo>
                <a:lnTo>
                  <a:pt x="551" y="744"/>
                </a:lnTo>
                <a:lnTo>
                  <a:pt x="509" y="1338"/>
                </a:lnTo>
                <a:lnTo>
                  <a:pt x="348" y="1277"/>
                </a:lnTo>
                <a:lnTo>
                  <a:pt x="222" y="1167"/>
                </a:lnTo>
                <a:lnTo>
                  <a:pt x="140" y="1020"/>
                </a:lnTo>
                <a:lnTo>
                  <a:pt x="111" y="845"/>
                </a:lnTo>
                <a:lnTo>
                  <a:pt x="111" y="773"/>
                </a:lnTo>
                <a:lnTo>
                  <a:pt x="551" y="744"/>
                </a:lnTo>
                <a:lnTo>
                  <a:pt x="551" y="651"/>
                </a:lnTo>
                <a:lnTo>
                  <a:pt x="111" y="624"/>
                </a:lnTo>
                <a:lnTo>
                  <a:pt x="111" y="109"/>
                </a:lnTo>
                <a:lnTo>
                  <a:pt x="505" y="109"/>
                </a:lnTo>
                <a:lnTo>
                  <a:pt x="551" y="651"/>
                </a:lnTo>
                <a:lnTo>
                  <a:pt x="551" y="85"/>
                </a:lnTo>
                <a:lnTo>
                  <a:pt x="89" y="85"/>
                </a:lnTo>
                <a:lnTo>
                  <a:pt x="89" y="846"/>
                </a:lnTo>
                <a:lnTo>
                  <a:pt x="112" y="1012"/>
                </a:lnTo>
                <a:lnTo>
                  <a:pt x="187" y="1155"/>
                </a:lnTo>
                <a:lnTo>
                  <a:pt x="295" y="1269"/>
                </a:lnTo>
                <a:lnTo>
                  <a:pt x="434" y="1342"/>
                </a:lnTo>
                <a:lnTo>
                  <a:pt x="595" y="1370"/>
                </a:lnTo>
                <a:lnTo>
                  <a:pt x="755" y="1342"/>
                </a:lnTo>
                <a:lnTo>
                  <a:pt x="763" y="1338"/>
                </a:lnTo>
                <a:lnTo>
                  <a:pt x="763" y="1337"/>
                </a:lnTo>
                <a:lnTo>
                  <a:pt x="894" y="1269"/>
                </a:lnTo>
                <a:lnTo>
                  <a:pt x="1005" y="1155"/>
                </a:lnTo>
                <a:lnTo>
                  <a:pt x="1077" y="1012"/>
                </a:lnTo>
                <a:lnTo>
                  <a:pt x="1103" y="846"/>
                </a:lnTo>
                <a:lnTo>
                  <a:pt x="1103" y="744"/>
                </a:lnTo>
                <a:lnTo>
                  <a:pt x="1103" y="651"/>
                </a:lnTo>
                <a:lnTo>
                  <a:pt x="1103" y="109"/>
                </a:lnTo>
                <a:lnTo>
                  <a:pt x="1103" y="85"/>
                </a:lnTo>
                <a:moveTo>
                  <a:pt x="1189" y="0"/>
                </a:moveTo>
                <a:lnTo>
                  <a:pt x="1167" y="0"/>
                </a:lnTo>
                <a:lnTo>
                  <a:pt x="1167" y="23"/>
                </a:lnTo>
                <a:lnTo>
                  <a:pt x="1167" y="859"/>
                </a:lnTo>
                <a:lnTo>
                  <a:pt x="1138" y="1040"/>
                </a:lnTo>
                <a:lnTo>
                  <a:pt x="1056" y="1199"/>
                </a:lnTo>
                <a:lnTo>
                  <a:pt x="933" y="1322"/>
                </a:lnTo>
                <a:lnTo>
                  <a:pt x="776" y="1404"/>
                </a:lnTo>
                <a:lnTo>
                  <a:pt x="595" y="1434"/>
                </a:lnTo>
                <a:lnTo>
                  <a:pt x="414" y="1404"/>
                </a:lnTo>
                <a:lnTo>
                  <a:pt x="257" y="1322"/>
                </a:lnTo>
                <a:lnTo>
                  <a:pt x="135" y="1199"/>
                </a:lnTo>
                <a:lnTo>
                  <a:pt x="53" y="1040"/>
                </a:lnTo>
                <a:lnTo>
                  <a:pt x="24" y="859"/>
                </a:lnTo>
                <a:lnTo>
                  <a:pt x="24" y="23"/>
                </a:lnTo>
                <a:lnTo>
                  <a:pt x="1167" y="23"/>
                </a:lnTo>
                <a:lnTo>
                  <a:pt x="1167" y="0"/>
                </a:lnTo>
                <a:lnTo>
                  <a:pt x="0" y="0"/>
                </a:lnTo>
                <a:lnTo>
                  <a:pt x="0" y="865"/>
                </a:lnTo>
                <a:lnTo>
                  <a:pt x="31" y="1052"/>
                </a:lnTo>
                <a:lnTo>
                  <a:pt x="116" y="1214"/>
                </a:lnTo>
                <a:lnTo>
                  <a:pt x="244" y="1342"/>
                </a:lnTo>
                <a:lnTo>
                  <a:pt x="407" y="1424"/>
                </a:lnTo>
                <a:lnTo>
                  <a:pt x="595" y="1456"/>
                </a:lnTo>
                <a:lnTo>
                  <a:pt x="722" y="1434"/>
                </a:lnTo>
                <a:lnTo>
                  <a:pt x="782" y="1424"/>
                </a:lnTo>
                <a:lnTo>
                  <a:pt x="945" y="1342"/>
                </a:lnTo>
                <a:lnTo>
                  <a:pt x="1075" y="1214"/>
                </a:lnTo>
                <a:lnTo>
                  <a:pt x="1161" y="1052"/>
                </a:lnTo>
                <a:lnTo>
                  <a:pt x="1189" y="865"/>
                </a:lnTo>
                <a:lnTo>
                  <a:pt x="1189" y="23"/>
                </a:lnTo>
                <a:lnTo>
                  <a:pt x="1189" y="0"/>
                </a:lnTo>
                <a:close/>
              </a:path>
            </a:pathLst>
          </a:custGeom>
          <a:solidFill>
            <a:srgbClr val="211d1e"/>
          </a:solidFill>
          <a:ln w="0">
            <a:noFill/>
          </a:ln>
        </xdr:spPr>
      </xdr:sp>
      <xdr:sp>
        <xdr:nvSpPr>
          <xdr:cNvPr id="61" name=""/>
          <xdr:cNvSpPr/>
        </xdr:nvSpPr>
        <xdr:spPr>
          <a:xfrm>
            <a:off x="2794680" y="233640"/>
            <a:ext cx="411480" cy="509040"/>
          </a:xfrm>
          <a:custGeom>
            <a:avLst/>
            <a:gdLst/>
            <a:ahLst/>
            <a:rect l="0" t="0" r="r" b="b"/>
            <a:pathLst>
              <a:path w="1143" h="1414">
                <a:moveTo>
                  <a:pt x="1143" y="0"/>
                </a:moveTo>
                <a:lnTo>
                  <a:pt x="0" y="0"/>
                </a:lnTo>
                <a:lnTo>
                  <a:pt x="0" y="838"/>
                </a:lnTo>
                <a:lnTo>
                  <a:pt x="31" y="1020"/>
                </a:lnTo>
                <a:lnTo>
                  <a:pt x="112" y="1179"/>
                </a:lnTo>
                <a:lnTo>
                  <a:pt x="234" y="1303"/>
                </a:lnTo>
                <a:lnTo>
                  <a:pt x="392" y="1385"/>
                </a:lnTo>
                <a:lnTo>
                  <a:pt x="572" y="1414"/>
                </a:lnTo>
                <a:lnTo>
                  <a:pt x="752" y="1385"/>
                </a:lnTo>
                <a:lnTo>
                  <a:pt x="820" y="1349"/>
                </a:lnTo>
                <a:lnTo>
                  <a:pt x="572" y="1349"/>
                </a:lnTo>
                <a:lnTo>
                  <a:pt x="412" y="1321"/>
                </a:lnTo>
                <a:lnTo>
                  <a:pt x="274" y="1249"/>
                </a:lnTo>
                <a:lnTo>
                  <a:pt x="164" y="1134"/>
                </a:lnTo>
                <a:lnTo>
                  <a:pt x="90" y="991"/>
                </a:lnTo>
                <a:lnTo>
                  <a:pt x="66" y="827"/>
                </a:lnTo>
                <a:lnTo>
                  <a:pt x="66" y="64"/>
                </a:lnTo>
                <a:lnTo>
                  <a:pt x="1143" y="64"/>
                </a:lnTo>
                <a:lnTo>
                  <a:pt x="1143" y="0"/>
                </a:lnTo>
                <a:moveTo>
                  <a:pt x="1143" y="64"/>
                </a:moveTo>
                <a:lnTo>
                  <a:pt x="1077" y="64"/>
                </a:lnTo>
                <a:lnTo>
                  <a:pt x="1077" y="827"/>
                </a:lnTo>
                <a:lnTo>
                  <a:pt x="1053" y="991"/>
                </a:lnTo>
                <a:lnTo>
                  <a:pt x="981" y="1134"/>
                </a:lnTo>
                <a:lnTo>
                  <a:pt x="869" y="1249"/>
                </a:lnTo>
                <a:lnTo>
                  <a:pt x="733" y="1321"/>
                </a:lnTo>
                <a:lnTo>
                  <a:pt x="572" y="1349"/>
                </a:lnTo>
                <a:lnTo>
                  <a:pt x="820" y="1349"/>
                </a:lnTo>
                <a:lnTo>
                  <a:pt x="911" y="1303"/>
                </a:lnTo>
                <a:lnTo>
                  <a:pt x="1031" y="1179"/>
                </a:lnTo>
                <a:lnTo>
                  <a:pt x="1115" y="1020"/>
                </a:lnTo>
                <a:lnTo>
                  <a:pt x="1143" y="838"/>
                </a:lnTo>
                <a:lnTo>
                  <a:pt x="1143" y="64"/>
                </a:lnTo>
                <a:close/>
              </a:path>
            </a:pathLst>
          </a:custGeom>
          <a:solidFill>
            <a:srgbClr val="f6b319"/>
          </a:solidFill>
          <a:ln w="0">
            <a:noFill/>
          </a:ln>
        </xdr:spPr>
      </xdr:sp>
      <xdr:sp>
        <xdr:nvSpPr>
          <xdr:cNvPr id="62" name=""/>
          <xdr:cNvSpPr/>
        </xdr:nvSpPr>
        <xdr:spPr>
          <a:xfrm>
            <a:off x="2829240" y="315000"/>
            <a:ext cx="145080" cy="42840"/>
          </a:xfrm>
          <a:custGeom>
            <a:avLst/>
            <a:gdLst/>
            <a:ahLst/>
            <a:rect l="0" t="0" r="r" b="b"/>
            <a:pathLst>
              <a:path w="403" h="119">
                <a:moveTo>
                  <a:pt x="171" y="97"/>
                </a:moveTo>
                <a:lnTo>
                  <a:pt x="146" y="100"/>
                </a:lnTo>
                <a:lnTo>
                  <a:pt x="139" y="90"/>
                </a:lnTo>
                <a:lnTo>
                  <a:pt x="129" y="83"/>
                </a:lnTo>
                <a:lnTo>
                  <a:pt x="114" y="90"/>
                </a:lnTo>
                <a:lnTo>
                  <a:pt x="105" y="83"/>
                </a:lnTo>
                <a:lnTo>
                  <a:pt x="92" y="83"/>
                </a:lnTo>
                <a:lnTo>
                  <a:pt x="76" y="90"/>
                </a:lnTo>
                <a:lnTo>
                  <a:pt x="67" y="83"/>
                </a:lnTo>
                <a:lnTo>
                  <a:pt x="57" y="83"/>
                </a:lnTo>
                <a:lnTo>
                  <a:pt x="43" y="93"/>
                </a:lnTo>
                <a:lnTo>
                  <a:pt x="2" y="87"/>
                </a:lnTo>
                <a:lnTo>
                  <a:pt x="0" y="114"/>
                </a:lnTo>
                <a:lnTo>
                  <a:pt x="26" y="107"/>
                </a:lnTo>
                <a:lnTo>
                  <a:pt x="43" y="119"/>
                </a:lnTo>
                <a:lnTo>
                  <a:pt x="47" y="103"/>
                </a:lnTo>
                <a:lnTo>
                  <a:pt x="60" y="114"/>
                </a:lnTo>
                <a:lnTo>
                  <a:pt x="57" y="109"/>
                </a:lnTo>
                <a:lnTo>
                  <a:pt x="50" y="100"/>
                </a:lnTo>
                <a:lnTo>
                  <a:pt x="57" y="103"/>
                </a:lnTo>
                <a:lnTo>
                  <a:pt x="62" y="114"/>
                </a:lnTo>
                <a:lnTo>
                  <a:pt x="75" y="116"/>
                </a:lnTo>
                <a:lnTo>
                  <a:pt x="96" y="119"/>
                </a:lnTo>
                <a:lnTo>
                  <a:pt x="107" y="116"/>
                </a:lnTo>
                <a:lnTo>
                  <a:pt x="111" y="114"/>
                </a:lnTo>
                <a:lnTo>
                  <a:pt x="111" y="111"/>
                </a:lnTo>
                <a:lnTo>
                  <a:pt x="111" y="109"/>
                </a:lnTo>
                <a:lnTo>
                  <a:pt x="99" y="109"/>
                </a:lnTo>
                <a:lnTo>
                  <a:pt x="99" y="104"/>
                </a:lnTo>
                <a:lnTo>
                  <a:pt x="95" y="104"/>
                </a:lnTo>
                <a:lnTo>
                  <a:pt x="85" y="104"/>
                </a:lnTo>
                <a:lnTo>
                  <a:pt x="80" y="104"/>
                </a:lnTo>
                <a:lnTo>
                  <a:pt x="80" y="97"/>
                </a:lnTo>
                <a:lnTo>
                  <a:pt x="95" y="100"/>
                </a:lnTo>
                <a:lnTo>
                  <a:pt x="105" y="87"/>
                </a:lnTo>
                <a:lnTo>
                  <a:pt x="101" y="103"/>
                </a:lnTo>
                <a:lnTo>
                  <a:pt x="105" y="104"/>
                </a:lnTo>
                <a:lnTo>
                  <a:pt x="126" y="97"/>
                </a:lnTo>
                <a:lnTo>
                  <a:pt x="133" y="97"/>
                </a:lnTo>
                <a:lnTo>
                  <a:pt x="129" y="109"/>
                </a:lnTo>
                <a:lnTo>
                  <a:pt x="124" y="107"/>
                </a:lnTo>
                <a:lnTo>
                  <a:pt x="119" y="107"/>
                </a:lnTo>
                <a:lnTo>
                  <a:pt x="120" y="114"/>
                </a:lnTo>
                <a:lnTo>
                  <a:pt x="129" y="114"/>
                </a:lnTo>
                <a:lnTo>
                  <a:pt x="139" y="114"/>
                </a:lnTo>
                <a:lnTo>
                  <a:pt x="142" y="109"/>
                </a:lnTo>
                <a:lnTo>
                  <a:pt x="162" y="111"/>
                </a:lnTo>
                <a:lnTo>
                  <a:pt x="171" y="97"/>
                </a:lnTo>
                <a:moveTo>
                  <a:pt x="375" y="33"/>
                </a:moveTo>
                <a:lnTo>
                  <a:pt x="355" y="29"/>
                </a:lnTo>
                <a:lnTo>
                  <a:pt x="337" y="29"/>
                </a:lnTo>
                <a:lnTo>
                  <a:pt x="326" y="21"/>
                </a:lnTo>
                <a:lnTo>
                  <a:pt x="315" y="13"/>
                </a:lnTo>
                <a:lnTo>
                  <a:pt x="296" y="21"/>
                </a:lnTo>
                <a:lnTo>
                  <a:pt x="285" y="8"/>
                </a:lnTo>
                <a:lnTo>
                  <a:pt x="272" y="4"/>
                </a:lnTo>
                <a:lnTo>
                  <a:pt x="257" y="13"/>
                </a:lnTo>
                <a:lnTo>
                  <a:pt x="243" y="0"/>
                </a:lnTo>
                <a:lnTo>
                  <a:pt x="228" y="0"/>
                </a:lnTo>
                <a:lnTo>
                  <a:pt x="213" y="16"/>
                </a:lnTo>
                <a:lnTo>
                  <a:pt x="199" y="6"/>
                </a:lnTo>
                <a:lnTo>
                  <a:pt x="186" y="4"/>
                </a:lnTo>
                <a:lnTo>
                  <a:pt x="165" y="18"/>
                </a:lnTo>
                <a:lnTo>
                  <a:pt x="155" y="16"/>
                </a:lnTo>
                <a:lnTo>
                  <a:pt x="139" y="22"/>
                </a:lnTo>
                <a:lnTo>
                  <a:pt x="129" y="29"/>
                </a:lnTo>
                <a:lnTo>
                  <a:pt x="114" y="26"/>
                </a:lnTo>
                <a:lnTo>
                  <a:pt x="101" y="21"/>
                </a:lnTo>
                <a:lnTo>
                  <a:pt x="87" y="29"/>
                </a:lnTo>
                <a:lnTo>
                  <a:pt x="76" y="33"/>
                </a:lnTo>
                <a:lnTo>
                  <a:pt x="53" y="37"/>
                </a:lnTo>
                <a:lnTo>
                  <a:pt x="62" y="54"/>
                </a:lnTo>
                <a:lnTo>
                  <a:pt x="75" y="45"/>
                </a:lnTo>
                <a:lnTo>
                  <a:pt x="80" y="46"/>
                </a:lnTo>
                <a:lnTo>
                  <a:pt x="95" y="54"/>
                </a:lnTo>
                <a:lnTo>
                  <a:pt x="105" y="54"/>
                </a:lnTo>
                <a:lnTo>
                  <a:pt x="111" y="46"/>
                </a:lnTo>
                <a:lnTo>
                  <a:pt x="120" y="55"/>
                </a:lnTo>
                <a:lnTo>
                  <a:pt x="135" y="55"/>
                </a:lnTo>
                <a:lnTo>
                  <a:pt x="155" y="51"/>
                </a:lnTo>
                <a:lnTo>
                  <a:pt x="171" y="59"/>
                </a:lnTo>
                <a:lnTo>
                  <a:pt x="185" y="62"/>
                </a:lnTo>
                <a:lnTo>
                  <a:pt x="201" y="59"/>
                </a:lnTo>
                <a:lnTo>
                  <a:pt x="219" y="67"/>
                </a:lnTo>
                <a:lnTo>
                  <a:pt x="232" y="67"/>
                </a:lnTo>
                <a:lnTo>
                  <a:pt x="251" y="55"/>
                </a:lnTo>
                <a:lnTo>
                  <a:pt x="264" y="64"/>
                </a:lnTo>
                <a:lnTo>
                  <a:pt x="279" y="62"/>
                </a:lnTo>
                <a:lnTo>
                  <a:pt x="289" y="51"/>
                </a:lnTo>
                <a:lnTo>
                  <a:pt x="304" y="55"/>
                </a:lnTo>
                <a:lnTo>
                  <a:pt x="318" y="55"/>
                </a:lnTo>
                <a:lnTo>
                  <a:pt x="330" y="42"/>
                </a:lnTo>
                <a:lnTo>
                  <a:pt x="345" y="51"/>
                </a:lnTo>
                <a:lnTo>
                  <a:pt x="359" y="54"/>
                </a:lnTo>
                <a:lnTo>
                  <a:pt x="366" y="46"/>
                </a:lnTo>
                <a:lnTo>
                  <a:pt x="375" y="33"/>
                </a:lnTo>
                <a:moveTo>
                  <a:pt x="403" y="109"/>
                </a:moveTo>
                <a:lnTo>
                  <a:pt x="386" y="103"/>
                </a:lnTo>
                <a:lnTo>
                  <a:pt x="384" y="94"/>
                </a:lnTo>
                <a:lnTo>
                  <a:pt x="378" y="93"/>
                </a:lnTo>
                <a:lnTo>
                  <a:pt x="364" y="93"/>
                </a:lnTo>
                <a:lnTo>
                  <a:pt x="356" y="87"/>
                </a:lnTo>
                <a:lnTo>
                  <a:pt x="350" y="86"/>
                </a:lnTo>
                <a:lnTo>
                  <a:pt x="337" y="90"/>
                </a:lnTo>
                <a:lnTo>
                  <a:pt x="330" y="87"/>
                </a:lnTo>
                <a:lnTo>
                  <a:pt x="320" y="87"/>
                </a:lnTo>
                <a:lnTo>
                  <a:pt x="310" y="93"/>
                </a:lnTo>
                <a:lnTo>
                  <a:pt x="304" y="93"/>
                </a:lnTo>
                <a:lnTo>
                  <a:pt x="296" y="93"/>
                </a:lnTo>
                <a:lnTo>
                  <a:pt x="285" y="97"/>
                </a:lnTo>
                <a:lnTo>
                  <a:pt x="263" y="107"/>
                </a:lnTo>
                <a:lnTo>
                  <a:pt x="276" y="109"/>
                </a:lnTo>
                <a:lnTo>
                  <a:pt x="295" y="107"/>
                </a:lnTo>
                <a:lnTo>
                  <a:pt x="300" y="114"/>
                </a:lnTo>
                <a:lnTo>
                  <a:pt x="309" y="111"/>
                </a:lnTo>
                <a:lnTo>
                  <a:pt x="315" y="107"/>
                </a:lnTo>
                <a:lnTo>
                  <a:pt x="328" y="114"/>
                </a:lnTo>
                <a:lnTo>
                  <a:pt x="337" y="116"/>
                </a:lnTo>
                <a:lnTo>
                  <a:pt x="342" y="109"/>
                </a:lnTo>
                <a:lnTo>
                  <a:pt x="352" y="119"/>
                </a:lnTo>
                <a:lnTo>
                  <a:pt x="359" y="114"/>
                </a:lnTo>
                <a:lnTo>
                  <a:pt x="366" y="109"/>
                </a:lnTo>
                <a:lnTo>
                  <a:pt x="376" y="114"/>
                </a:lnTo>
                <a:lnTo>
                  <a:pt x="403" y="109"/>
                </a:lnTo>
                <a:close/>
              </a:path>
            </a:pathLst>
          </a:custGeom>
          <a:solidFill>
            <a:srgbClr val="01a54f"/>
          </a:solidFill>
          <a:ln w="0">
            <a:noFill/>
          </a:ln>
        </xdr:spPr>
      </xdr:sp>
      <xdr:sp>
        <xdr:nvSpPr>
          <xdr:cNvPr id="63" name=""/>
          <xdr:cNvSpPr/>
        </xdr:nvSpPr>
        <xdr:spPr>
          <a:xfrm>
            <a:off x="2825640" y="363240"/>
            <a:ext cx="155520" cy="60120"/>
          </a:xfrm>
          <a:custGeom>
            <a:avLst/>
            <a:gdLst/>
            <a:ahLst/>
            <a:rect l="0" t="0" r="r" b="b"/>
            <a:pathLst>
              <a:path w="432" h="167">
                <a:moveTo>
                  <a:pt x="432" y="151"/>
                </a:moveTo>
                <a:lnTo>
                  <a:pt x="426" y="67"/>
                </a:lnTo>
                <a:lnTo>
                  <a:pt x="405" y="52"/>
                </a:lnTo>
                <a:lnTo>
                  <a:pt x="393" y="40"/>
                </a:lnTo>
                <a:lnTo>
                  <a:pt x="374" y="35"/>
                </a:lnTo>
                <a:lnTo>
                  <a:pt x="355" y="45"/>
                </a:lnTo>
                <a:lnTo>
                  <a:pt x="333" y="57"/>
                </a:lnTo>
                <a:lnTo>
                  <a:pt x="313" y="70"/>
                </a:lnTo>
                <a:lnTo>
                  <a:pt x="290" y="86"/>
                </a:lnTo>
                <a:lnTo>
                  <a:pt x="242" y="26"/>
                </a:lnTo>
                <a:lnTo>
                  <a:pt x="220" y="0"/>
                </a:lnTo>
                <a:lnTo>
                  <a:pt x="48" y="89"/>
                </a:lnTo>
                <a:lnTo>
                  <a:pt x="0" y="112"/>
                </a:lnTo>
                <a:lnTo>
                  <a:pt x="0" y="159"/>
                </a:lnTo>
                <a:lnTo>
                  <a:pt x="432" y="151"/>
                </a:lnTo>
                <a:moveTo>
                  <a:pt x="432" y="159"/>
                </a:moveTo>
                <a:lnTo>
                  <a:pt x="432" y="157"/>
                </a:lnTo>
                <a:lnTo>
                  <a:pt x="0" y="164"/>
                </a:lnTo>
                <a:lnTo>
                  <a:pt x="0" y="167"/>
                </a:lnTo>
                <a:lnTo>
                  <a:pt x="432" y="159"/>
                </a:lnTo>
                <a:close/>
              </a:path>
            </a:pathLst>
          </a:custGeom>
          <a:solidFill>
            <a:srgbClr val="dbdada"/>
          </a:solidFill>
          <a:ln w="0">
            <a:noFill/>
          </a:ln>
        </xdr:spPr>
      </xdr:sp>
      <xdr:pic>
        <xdr:nvPicPr>
          <xdr:cNvPr id="64" name="Figura 10" descr=""/>
          <xdr:cNvPicPr/>
        </xdr:nvPicPr>
        <xdr:blipFill>
          <a:blip r:embed="rId4"/>
          <a:stretch/>
        </xdr:blipFill>
        <xdr:spPr>
          <a:xfrm>
            <a:off x="3030120" y="515160"/>
            <a:ext cx="134640" cy="112320"/>
          </a:xfrm>
          <a:prstGeom prst="rect">
            <a:avLst/>
          </a:prstGeom>
          <a:ln w="0">
            <a:noFill/>
          </a:ln>
        </xdr:spPr>
      </xdr:pic>
      <xdr:pic>
        <xdr:nvPicPr>
          <xdr:cNvPr id="65" name="Figura 11" descr=""/>
          <xdr:cNvPicPr/>
        </xdr:nvPicPr>
        <xdr:blipFill>
          <a:blip r:embed="rId5"/>
          <a:stretch/>
        </xdr:blipFill>
        <xdr:spPr>
          <a:xfrm>
            <a:off x="2836440" y="520920"/>
            <a:ext cx="133560" cy="124560"/>
          </a:xfrm>
          <a:prstGeom prst="rect">
            <a:avLst/>
          </a:prstGeom>
          <a:ln w="0">
            <a:noFill/>
          </a:ln>
        </xdr:spPr>
      </xdr:pic>
      <xdr:sp>
        <xdr:nvSpPr>
          <xdr:cNvPr id="66" name=""/>
          <xdr:cNvSpPr/>
        </xdr:nvSpPr>
        <xdr:spPr>
          <a:xfrm>
            <a:off x="2825280" y="276120"/>
            <a:ext cx="326520" cy="168120"/>
          </a:xfrm>
          <a:custGeom>
            <a:avLst/>
            <a:gdLst/>
            <a:ahLst/>
            <a:rect l="0" t="0" r="r" b="b"/>
            <a:pathLst>
              <a:path w="907" h="467">
                <a:moveTo>
                  <a:pt x="10" y="207"/>
                </a:moveTo>
                <a:lnTo>
                  <a:pt x="8" y="210"/>
                </a:lnTo>
                <a:lnTo>
                  <a:pt x="8" y="214"/>
                </a:lnTo>
                <a:lnTo>
                  <a:pt x="8" y="218"/>
                </a:lnTo>
                <a:lnTo>
                  <a:pt x="10" y="207"/>
                </a:lnTo>
                <a:moveTo>
                  <a:pt x="13" y="221"/>
                </a:moveTo>
                <a:lnTo>
                  <a:pt x="8" y="218"/>
                </a:lnTo>
                <a:lnTo>
                  <a:pt x="8" y="221"/>
                </a:lnTo>
                <a:lnTo>
                  <a:pt x="13" y="221"/>
                </a:lnTo>
                <a:moveTo>
                  <a:pt x="16" y="195"/>
                </a:moveTo>
                <a:lnTo>
                  <a:pt x="10" y="195"/>
                </a:lnTo>
                <a:lnTo>
                  <a:pt x="10" y="207"/>
                </a:lnTo>
                <a:lnTo>
                  <a:pt x="10" y="197"/>
                </a:lnTo>
                <a:lnTo>
                  <a:pt x="16" y="195"/>
                </a:lnTo>
                <a:moveTo>
                  <a:pt x="119" y="140"/>
                </a:moveTo>
                <a:lnTo>
                  <a:pt x="118" y="136"/>
                </a:lnTo>
                <a:lnTo>
                  <a:pt x="112" y="137"/>
                </a:lnTo>
                <a:lnTo>
                  <a:pt x="109" y="140"/>
                </a:lnTo>
                <a:lnTo>
                  <a:pt x="105" y="140"/>
                </a:lnTo>
                <a:lnTo>
                  <a:pt x="103" y="137"/>
                </a:lnTo>
                <a:lnTo>
                  <a:pt x="98" y="136"/>
                </a:lnTo>
                <a:lnTo>
                  <a:pt x="96" y="140"/>
                </a:lnTo>
                <a:lnTo>
                  <a:pt x="98" y="142"/>
                </a:lnTo>
                <a:lnTo>
                  <a:pt x="105" y="146"/>
                </a:lnTo>
                <a:lnTo>
                  <a:pt x="112" y="146"/>
                </a:lnTo>
                <a:lnTo>
                  <a:pt x="118" y="142"/>
                </a:lnTo>
                <a:lnTo>
                  <a:pt x="119" y="140"/>
                </a:lnTo>
                <a:moveTo>
                  <a:pt x="161" y="146"/>
                </a:moveTo>
                <a:lnTo>
                  <a:pt x="156" y="140"/>
                </a:lnTo>
                <a:lnTo>
                  <a:pt x="151" y="142"/>
                </a:lnTo>
                <a:lnTo>
                  <a:pt x="150" y="145"/>
                </a:lnTo>
                <a:lnTo>
                  <a:pt x="144" y="145"/>
                </a:lnTo>
                <a:lnTo>
                  <a:pt x="142" y="142"/>
                </a:lnTo>
                <a:lnTo>
                  <a:pt x="137" y="140"/>
                </a:lnTo>
                <a:lnTo>
                  <a:pt x="131" y="145"/>
                </a:lnTo>
                <a:lnTo>
                  <a:pt x="137" y="146"/>
                </a:lnTo>
                <a:lnTo>
                  <a:pt x="144" y="154"/>
                </a:lnTo>
                <a:lnTo>
                  <a:pt x="151" y="154"/>
                </a:lnTo>
                <a:lnTo>
                  <a:pt x="156" y="150"/>
                </a:lnTo>
                <a:lnTo>
                  <a:pt x="161" y="146"/>
                </a:lnTo>
                <a:moveTo>
                  <a:pt x="210" y="210"/>
                </a:moveTo>
                <a:lnTo>
                  <a:pt x="208" y="210"/>
                </a:lnTo>
                <a:lnTo>
                  <a:pt x="210" y="210"/>
                </a:lnTo>
                <a:moveTo>
                  <a:pt x="268" y="218"/>
                </a:moveTo>
                <a:lnTo>
                  <a:pt x="261" y="218"/>
                </a:lnTo>
                <a:lnTo>
                  <a:pt x="268" y="219"/>
                </a:lnTo>
                <a:lnTo>
                  <a:pt x="268" y="218"/>
                </a:lnTo>
                <a:moveTo>
                  <a:pt x="289" y="142"/>
                </a:moveTo>
                <a:lnTo>
                  <a:pt x="284" y="132"/>
                </a:lnTo>
                <a:lnTo>
                  <a:pt x="264" y="154"/>
                </a:lnTo>
                <a:lnTo>
                  <a:pt x="251" y="145"/>
                </a:lnTo>
                <a:lnTo>
                  <a:pt x="242" y="137"/>
                </a:lnTo>
                <a:lnTo>
                  <a:pt x="222" y="150"/>
                </a:lnTo>
                <a:lnTo>
                  <a:pt x="211" y="150"/>
                </a:lnTo>
                <a:lnTo>
                  <a:pt x="210" y="137"/>
                </a:lnTo>
                <a:lnTo>
                  <a:pt x="198" y="142"/>
                </a:lnTo>
                <a:lnTo>
                  <a:pt x="190" y="142"/>
                </a:lnTo>
                <a:lnTo>
                  <a:pt x="170" y="142"/>
                </a:lnTo>
                <a:lnTo>
                  <a:pt x="170" y="146"/>
                </a:lnTo>
                <a:lnTo>
                  <a:pt x="181" y="150"/>
                </a:lnTo>
                <a:lnTo>
                  <a:pt x="185" y="153"/>
                </a:lnTo>
                <a:lnTo>
                  <a:pt x="190" y="150"/>
                </a:lnTo>
                <a:lnTo>
                  <a:pt x="195" y="150"/>
                </a:lnTo>
                <a:lnTo>
                  <a:pt x="204" y="162"/>
                </a:lnTo>
                <a:lnTo>
                  <a:pt x="223" y="154"/>
                </a:lnTo>
                <a:lnTo>
                  <a:pt x="242" y="146"/>
                </a:lnTo>
                <a:lnTo>
                  <a:pt x="251" y="162"/>
                </a:lnTo>
                <a:lnTo>
                  <a:pt x="268" y="162"/>
                </a:lnTo>
                <a:lnTo>
                  <a:pt x="284" y="146"/>
                </a:lnTo>
                <a:lnTo>
                  <a:pt x="289" y="142"/>
                </a:lnTo>
                <a:moveTo>
                  <a:pt x="320" y="146"/>
                </a:moveTo>
                <a:lnTo>
                  <a:pt x="316" y="142"/>
                </a:lnTo>
                <a:lnTo>
                  <a:pt x="312" y="145"/>
                </a:lnTo>
                <a:lnTo>
                  <a:pt x="310" y="145"/>
                </a:lnTo>
                <a:lnTo>
                  <a:pt x="306" y="145"/>
                </a:lnTo>
                <a:lnTo>
                  <a:pt x="302" y="145"/>
                </a:lnTo>
                <a:lnTo>
                  <a:pt x="297" y="142"/>
                </a:lnTo>
                <a:lnTo>
                  <a:pt x="294" y="146"/>
                </a:lnTo>
                <a:lnTo>
                  <a:pt x="297" y="146"/>
                </a:lnTo>
                <a:lnTo>
                  <a:pt x="306" y="154"/>
                </a:lnTo>
                <a:lnTo>
                  <a:pt x="312" y="154"/>
                </a:lnTo>
                <a:lnTo>
                  <a:pt x="316" y="150"/>
                </a:lnTo>
                <a:lnTo>
                  <a:pt x="320" y="146"/>
                </a:lnTo>
                <a:moveTo>
                  <a:pt x="398" y="132"/>
                </a:moveTo>
                <a:lnTo>
                  <a:pt x="382" y="128"/>
                </a:lnTo>
                <a:lnTo>
                  <a:pt x="382" y="137"/>
                </a:lnTo>
                <a:lnTo>
                  <a:pt x="376" y="153"/>
                </a:lnTo>
                <a:lnTo>
                  <a:pt x="367" y="158"/>
                </a:lnTo>
                <a:lnTo>
                  <a:pt x="354" y="157"/>
                </a:lnTo>
                <a:lnTo>
                  <a:pt x="339" y="146"/>
                </a:lnTo>
                <a:lnTo>
                  <a:pt x="326" y="162"/>
                </a:lnTo>
                <a:lnTo>
                  <a:pt x="312" y="162"/>
                </a:lnTo>
                <a:lnTo>
                  <a:pt x="297" y="157"/>
                </a:lnTo>
                <a:lnTo>
                  <a:pt x="288" y="167"/>
                </a:lnTo>
                <a:lnTo>
                  <a:pt x="274" y="169"/>
                </a:lnTo>
                <a:lnTo>
                  <a:pt x="258" y="162"/>
                </a:lnTo>
                <a:lnTo>
                  <a:pt x="242" y="175"/>
                </a:lnTo>
                <a:lnTo>
                  <a:pt x="227" y="175"/>
                </a:lnTo>
                <a:lnTo>
                  <a:pt x="223" y="175"/>
                </a:lnTo>
                <a:lnTo>
                  <a:pt x="214" y="167"/>
                </a:lnTo>
                <a:lnTo>
                  <a:pt x="210" y="165"/>
                </a:lnTo>
                <a:lnTo>
                  <a:pt x="192" y="167"/>
                </a:lnTo>
                <a:lnTo>
                  <a:pt x="178" y="165"/>
                </a:lnTo>
                <a:lnTo>
                  <a:pt x="176" y="165"/>
                </a:lnTo>
                <a:lnTo>
                  <a:pt x="174" y="162"/>
                </a:lnTo>
                <a:lnTo>
                  <a:pt x="164" y="157"/>
                </a:lnTo>
                <a:lnTo>
                  <a:pt x="144" y="162"/>
                </a:lnTo>
                <a:lnTo>
                  <a:pt x="129" y="162"/>
                </a:lnTo>
                <a:lnTo>
                  <a:pt x="128" y="162"/>
                </a:lnTo>
                <a:lnTo>
                  <a:pt x="128" y="158"/>
                </a:lnTo>
                <a:lnTo>
                  <a:pt x="119" y="153"/>
                </a:lnTo>
                <a:lnTo>
                  <a:pt x="112" y="158"/>
                </a:lnTo>
                <a:lnTo>
                  <a:pt x="103" y="158"/>
                </a:lnTo>
                <a:lnTo>
                  <a:pt x="89" y="153"/>
                </a:lnTo>
                <a:lnTo>
                  <a:pt x="84" y="150"/>
                </a:lnTo>
                <a:lnTo>
                  <a:pt x="71" y="158"/>
                </a:lnTo>
                <a:lnTo>
                  <a:pt x="65" y="150"/>
                </a:lnTo>
                <a:lnTo>
                  <a:pt x="62" y="142"/>
                </a:lnTo>
                <a:lnTo>
                  <a:pt x="86" y="137"/>
                </a:lnTo>
                <a:lnTo>
                  <a:pt x="96" y="136"/>
                </a:lnTo>
                <a:lnTo>
                  <a:pt x="109" y="126"/>
                </a:lnTo>
                <a:lnTo>
                  <a:pt x="122" y="132"/>
                </a:lnTo>
                <a:lnTo>
                  <a:pt x="137" y="136"/>
                </a:lnTo>
                <a:lnTo>
                  <a:pt x="146" y="128"/>
                </a:lnTo>
                <a:lnTo>
                  <a:pt x="151" y="126"/>
                </a:lnTo>
                <a:lnTo>
                  <a:pt x="159" y="121"/>
                </a:lnTo>
                <a:lnTo>
                  <a:pt x="164" y="121"/>
                </a:lnTo>
                <a:lnTo>
                  <a:pt x="174" y="124"/>
                </a:lnTo>
                <a:lnTo>
                  <a:pt x="181" y="121"/>
                </a:lnTo>
                <a:lnTo>
                  <a:pt x="195" y="109"/>
                </a:lnTo>
                <a:lnTo>
                  <a:pt x="208" y="111"/>
                </a:lnTo>
                <a:lnTo>
                  <a:pt x="222" y="121"/>
                </a:lnTo>
                <a:lnTo>
                  <a:pt x="234" y="109"/>
                </a:lnTo>
                <a:lnTo>
                  <a:pt x="236" y="107"/>
                </a:lnTo>
                <a:lnTo>
                  <a:pt x="251" y="107"/>
                </a:lnTo>
                <a:lnTo>
                  <a:pt x="266" y="117"/>
                </a:lnTo>
                <a:lnTo>
                  <a:pt x="280" y="109"/>
                </a:lnTo>
                <a:lnTo>
                  <a:pt x="293" y="113"/>
                </a:lnTo>
                <a:lnTo>
                  <a:pt x="306" y="126"/>
                </a:lnTo>
                <a:lnTo>
                  <a:pt x="324" y="117"/>
                </a:lnTo>
                <a:lnTo>
                  <a:pt x="334" y="126"/>
                </a:lnTo>
                <a:lnTo>
                  <a:pt x="345" y="136"/>
                </a:lnTo>
                <a:lnTo>
                  <a:pt x="363" y="136"/>
                </a:lnTo>
                <a:lnTo>
                  <a:pt x="382" y="137"/>
                </a:lnTo>
                <a:lnTo>
                  <a:pt x="382" y="128"/>
                </a:lnTo>
                <a:lnTo>
                  <a:pt x="369" y="126"/>
                </a:lnTo>
                <a:lnTo>
                  <a:pt x="367" y="126"/>
                </a:lnTo>
                <a:lnTo>
                  <a:pt x="348" y="126"/>
                </a:lnTo>
                <a:lnTo>
                  <a:pt x="343" y="117"/>
                </a:lnTo>
                <a:lnTo>
                  <a:pt x="339" y="113"/>
                </a:lnTo>
                <a:lnTo>
                  <a:pt x="339" y="111"/>
                </a:lnTo>
                <a:lnTo>
                  <a:pt x="321" y="111"/>
                </a:lnTo>
                <a:lnTo>
                  <a:pt x="307" y="113"/>
                </a:lnTo>
                <a:lnTo>
                  <a:pt x="302" y="109"/>
                </a:lnTo>
                <a:lnTo>
                  <a:pt x="300" y="107"/>
                </a:lnTo>
                <a:lnTo>
                  <a:pt x="297" y="104"/>
                </a:lnTo>
                <a:lnTo>
                  <a:pt x="294" y="101"/>
                </a:lnTo>
                <a:lnTo>
                  <a:pt x="277" y="96"/>
                </a:lnTo>
                <a:lnTo>
                  <a:pt x="266" y="104"/>
                </a:lnTo>
                <a:lnTo>
                  <a:pt x="251" y="98"/>
                </a:lnTo>
                <a:lnTo>
                  <a:pt x="236" y="94"/>
                </a:lnTo>
                <a:lnTo>
                  <a:pt x="222" y="107"/>
                </a:lnTo>
                <a:lnTo>
                  <a:pt x="202" y="98"/>
                </a:lnTo>
                <a:lnTo>
                  <a:pt x="185" y="98"/>
                </a:lnTo>
                <a:lnTo>
                  <a:pt x="174" y="111"/>
                </a:lnTo>
                <a:lnTo>
                  <a:pt x="156" y="111"/>
                </a:lnTo>
                <a:lnTo>
                  <a:pt x="142" y="116"/>
                </a:lnTo>
                <a:lnTo>
                  <a:pt x="135" y="121"/>
                </a:lnTo>
                <a:lnTo>
                  <a:pt x="118" y="117"/>
                </a:lnTo>
                <a:lnTo>
                  <a:pt x="99" y="116"/>
                </a:lnTo>
                <a:lnTo>
                  <a:pt x="84" y="128"/>
                </a:lnTo>
                <a:lnTo>
                  <a:pt x="47" y="136"/>
                </a:lnTo>
                <a:lnTo>
                  <a:pt x="39" y="146"/>
                </a:lnTo>
                <a:lnTo>
                  <a:pt x="59" y="162"/>
                </a:lnTo>
                <a:lnTo>
                  <a:pt x="69" y="165"/>
                </a:lnTo>
                <a:lnTo>
                  <a:pt x="78" y="165"/>
                </a:lnTo>
                <a:lnTo>
                  <a:pt x="89" y="162"/>
                </a:lnTo>
                <a:lnTo>
                  <a:pt x="96" y="165"/>
                </a:lnTo>
                <a:lnTo>
                  <a:pt x="103" y="169"/>
                </a:lnTo>
                <a:lnTo>
                  <a:pt x="118" y="165"/>
                </a:lnTo>
                <a:lnTo>
                  <a:pt x="129" y="171"/>
                </a:lnTo>
                <a:lnTo>
                  <a:pt x="146" y="171"/>
                </a:lnTo>
                <a:lnTo>
                  <a:pt x="164" y="167"/>
                </a:lnTo>
                <a:lnTo>
                  <a:pt x="178" y="175"/>
                </a:lnTo>
                <a:lnTo>
                  <a:pt x="190" y="177"/>
                </a:lnTo>
                <a:lnTo>
                  <a:pt x="204" y="175"/>
                </a:lnTo>
                <a:lnTo>
                  <a:pt x="211" y="177"/>
                </a:lnTo>
                <a:lnTo>
                  <a:pt x="221" y="179"/>
                </a:lnTo>
                <a:lnTo>
                  <a:pt x="221" y="182"/>
                </a:lnTo>
                <a:lnTo>
                  <a:pt x="221" y="204"/>
                </a:lnTo>
                <a:lnTo>
                  <a:pt x="210" y="210"/>
                </a:lnTo>
                <a:lnTo>
                  <a:pt x="222" y="218"/>
                </a:lnTo>
                <a:lnTo>
                  <a:pt x="227" y="214"/>
                </a:lnTo>
                <a:lnTo>
                  <a:pt x="227" y="185"/>
                </a:lnTo>
                <a:lnTo>
                  <a:pt x="233" y="182"/>
                </a:lnTo>
                <a:lnTo>
                  <a:pt x="236" y="182"/>
                </a:lnTo>
                <a:lnTo>
                  <a:pt x="242" y="185"/>
                </a:lnTo>
                <a:lnTo>
                  <a:pt x="242" y="218"/>
                </a:lnTo>
                <a:lnTo>
                  <a:pt x="261" y="218"/>
                </a:lnTo>
                <a:lnTo>
                  <a:pt x="258" y="218"/>
                </a:lnTo>
                <a:lnTo>
                  <a:pt x="261" y="218"/>
                </a:lnTo>
                <a:lnTo>
                  <a:pt x="264" y="210"/>
                </a:lnTo>
                <a:lnTo>
                  <a:pt x="255" y="218"/>
                </a:lnTo>
                <a:lnTo>
                  <a:pt x="249" y="210"/>
                </a:lnTo>
                <a:lnTo>
                  <a:pt x="249" y="185"/>
                </a:lnTo>
                <a:lnTo>
                  <a:pt x="251" y="182"/>
                </a:lnTo>
                <a:lnTo>
                  <a:pt x="254" y="175"/>
                </a:lnTo>
                <a:lnTo>
                  <a:pt x="258" y="171"/>
                </a:lnTo>
                <a:lnTo>
                  <a:pt x="268" y="175"/>
                </a:lnTo>
                <a:lnTo>
                  <a:pt x="283" y="179"/>
                </a:lnTo>
                <a:lnTo>
                  <a:pt x="293" y="175"/>
                </a:lnTo>
                <a:lnTo>
                  <a:pt x="294" y="171"/>
                </a:lnTo>
                <a:lnTo>
                  <a:pt x="300" y="169"/>
                </a:lnTo>
                <a:lnTo>
                  <a:pt x="300" y="167"/>
                </a:lnTo>
                <a:lnTo>
                  <a:pt x="316" y="171"/>
                </a:lnTo>
                <a:lnTo>
                  <a:pt x="329" y="169"/>
                </a:lnTo>
                <a:lnTo>
                  <a:pt x="332" y="167"/>
                </a:lnTo>
                <a:lnTo>
                  <a:pt x="339" y="162"/>
                </a:lnTo>
                <a:lnTo>
                  <a:pt x="341" y="158"/>
                </a:lnTo>
                <a:lnTo>
                  <a:pt x="360" y="169"/>
                </a:lnTo>
                <a:lnTo>
                  <a:pt x="379" y="171"/>
                </a:lnTo>
                <a:lnTo>
                  <a:pt x="386" y="158"/>
                </a:lnTo>
                <a:lnTo>
                  <a:pt x="387" y="154"/>
                </a:lnTo>
                <a:lnTo>
                  <a:pt x="398" y="136"/>
                </a:lnTo>
                <a:lnTo>
                  <a:pt x="398" y="132"/>
                </a:lnTo>
                <a:moveTo>
                  <a:pt x="431" y="399"/>
                </a:moveTo>
                <a:lnTo>
                  <a:pt x="431" y="397"/>
                </a:lnTo>
                <a:lnTo>
                  <a:pt x="431" y="394"/>
                </a:lnTo>
                <a:lnTo>
                  <a:pt x="431" y="393"/>
                </a:lnTo>
                <a:lnTo>
                  <a:pt x="431" y="390"/>
                </a:lnTo>
                <a:lnTo>
                  <a:pt x="366" y="393"/>
                </a:lnTo>
                <a:lnTo>
                  <a:pt x="363" y="390"/>
                </a:lnTo>
                <a:lnTo>
                  <a:pt x="357" y="385"/>
                </a:lnTo>
                <a:lnTo>
                  <a:pt x="357" y="289"/>
                </a:lnTo>
                <a:lnTo>
                  <a:pt x="357" y="287"/>
                </a:lnTo>
                <a:lnTo>
                  <a:pt x="367" y="281"/>
                </a:lnTo>
                <a:lnTo>
                  <a:pt x="378" y="280"/>
                </a:lnTo>
                <a:lnTo>
                  <a:pt x="388" y="287"/>
                </a:lnTo>
                <a:lnTo>
                  <a:pt x="401" y="293"/>
                </a:lnTo>
                <a:lnTo>
                  <a:pt x="409" y="300"/>
                </a:lnTo>
                <a:lnTo>
                  <a:pt x="416" y="305"/>
                </a:lnTo>
                <a:lnTo>
                  <a:pt x="424" y="313"/>
                </a:lnTo>
                <a:lnTo>
                  <a:pt x="424" y="300"/>
                </a:lnTo>
                <a:lnTo>
                  <a:pt x="416" y="293"/>
                </a:lnTo>
                <a:lnTo>
                  <a:pt x="411" y="289"/>
                </a:lnTo>
                <a:lnTo>
                  <a:pt x="405" y="284"/>
                </a:lnTo>
                <a:lnTo>
                  <a:pt x="399" y="280"/>
                </a:lnTo>
                <a:lnTo>
                  <a:pt x="395" y="275"/>
                </a:lnTo>
                <a:lnTo>
                  <a:pt x="379" y="267"/>
                </a:lnTo>
                <a:lnTo>
                  <a:pt x="366" y="272"/>
                </a:lnTo>
                <a:lnTo>
                  <a:pt x="363" y="275"/>
                </a:lnTo>
                <a:lnTo>
                  <a:pt x="366" y="272"/>
                </a:lnTo>
                <a:lnTo>
                  <a:pt x="367" y="271"/>
                </a:lnTo>
                <a:lnTo>
                  <a:pt x="373" y="260"/>
                </a:lnTo>
                <a:lnTo>
                  <a:pt x="373" y="255"/>
                </a:lnTo>
                <a:lnTo>
                  <a:pt x="367" y="252"/>
                </a:lnTo>
                <a:lnTo>
                  <a:pt x="367" y="248"/>
                </a:lnTo>
                <a:lnTo>
                  <a:pt x="367" y="246"/>
                </a:lnTo>
                <a:lnTo>
                  <a:pt x="366" y="246"/>
                </a:lnTo>
                <a:lnTo>
                  <a:pt x="366" y="262"/>
                </a:lnTo>
                <a:lnTo>
                  <a:pt x="363" y="267"/>
                </a:lnTo>
                <a:lnTo>
                  <a:pt x="360" y="267"/>
                </a:lnTo>
                <a:lnTo>
                  <a:pt x="360" y="275"/>
                </a:lnTo>
                <a:lnTo>
                  <a:pt x="357" y="275"/>
                </a:lnTo>
                <a:lnTo>
                  <a:pt x="360" y="275"/>
                </a:lnTo>
                <a:lnTo>
                  <a:pt x="360" y="267"/>
                </a:lnTo>
                <a:lnTo>
                  <a:pt x="357" y="271"/>
                </a:lnTo>
                <a:lnTo>
                  <a:pt x="357" y="393"/>
                </a:lnTo>
                <a:lnTo>
                  <a:pt x="341" y="393"/>
                </a:lnTo>
                <a:lnTo>
                  <a:pt x="341" y="390"/>
                </a:lnTo>
                <a:lnTo>
                  <a:pt x="343" y="385"/>
                </a:lnTo>
                <a:lnTo>
                  <a:pt x="343" y="383"/>
                </a:lnTo>
                <a:lnTo>
                  <a:pt x="343" y="300"/>
                </a:lnTo>
                <a:lnTo>
                  <a:pt x="343" y="293"/>
                </a:lnTo>
                <a:lnTo>
                  <a:pt x="345" y="293"/>
                </a:lnTo>
                <a:lnTo>
                  <a:pt x="350" y="289"/>
                </a:lnTo>
                <a:lnTo>
                  <a:pt x="354" y="289"/>
                </a:lnTo>
                <a:lnTo>
                  <a:pt x="354" y="385"/>
                </a:lnTo>
                <a:lnTo>
                  <a:pt x="355" y="390"/>
                </a:lnTo>
                <a:lnTo>
                  <a:pt x="357" y="393"/>
                </a:lnTo>
                <a:lnTo>
                  <a:pt x="357" y="271"/>
                </a:lnTo>
                <a:lnTo>
                  <a:pt x="354" y="271"/>
                </a:lnTo>
                <a:lnTo>
                  <a:pt x="354" y="277"/>
                </a:lnTo>
                <a:lnTo>
                  <a:pt x="350" y="280"/>
                </a:lnTo>
                <a:lnTo>
                  <a:pt x="348" y="281"/>
                </a:lnTo>
                <a:lnTo>
                  <a:pt x="343" y="281"/>
                </a:lnTo>
                <a:lnTo>
                  <a:pt x="343" y="271"/>
                </a:lnTo>
                <a:lnTo>
                  <a:pt x="335" y="271"/>
                </a:lnTo>
                <a:lnTo>
                  <a:pt x="329" y="264"/>
                </a:lnTo>
                <a:lnTo>
                  <a:pt x="329" y="260"/>
                </a:lnTo>
                <a:lnTo>
                  <a:pt x="329" y="259"/>
                </a:lnTo>
                <a:lnTo>
                  <a:pt x="329" y="252"/>
                </a:lnTo>
                <a:lnTo>
                  <a:pt x="332" y="248"/>
                </a:lnTo>
                <a:lnTo>
                  <a:pt x="343" y="248"/>
                </a:lnTo>
                <a:lnTo>
                  <a:pt x="343" y="231"/>
                </a:lnTo>
                <a:lnTo>
                  <a:pt x="354" y="231"/>
                </a:lnTo>
                <a:lnTo>
                  <a:pt x="354" y="248"/>
                </a:lnTo>
                <a:lnTo>
                  <a:pt x="357" y="248"/>
                </a:lnTo>
                <a:lnTo>
                  <a:pt x="363" y="250"/>
                </a:lnTo>
                <a:lnTo>
                  <a:pt x="360" y="255"/>
                </a:lnTo>
                <a:lnTo>
                  <a:pt x="366" y="262"/>
                </a:lnTo>
                <a:lnTo>
                  <a:pt x="366" y="246"/>
                </a:lnTo>
                <a:lnTo>
                  <a:pt x="357" y="240"/>
                </a:lnTo>
                <a:lnTo>
                  <a:pt x="357" y="231"/>
                </a:lnTo>
                <a:lnTo>
                  <a:pt x="366" y="231"/>
                </a:lnTo>
                <a:lnTo>
                  <a:pt x="367" y="231"/>
                </a:lnTo>
                <a:lnTo>
                  <a:pt x="369" y="230"/>
                </a:lnTo>
                <a:lnTo>
                  <a:pt x="376" y="226"/>
                </a:lnTo>
                <a:lnTo>
                  <a:pt x="378" y="223"/>
                </a:lnTo>
                <a:lnTo>
                  <a:pt x="409" y="226"/>
                </a:lnTo>
                <a:lnTo>
                  <a:pt x="411" y="223"/>
                </a:lnTo>
                <a:lnTo>
                  <a:pt x="414" y="221"/>
                </a:lnTo>
                <a:lnTo>
                  <a:pt x="421" y="211"/>
                </a:lnTo>
                <a:lnTo>
                  <a:pt x="411" y="207"/>
                </a:lnTo>
                <a:lnTo>
                  <a:pt x="411" y="218"/>
                </a:lnTo>
                <a:lnTo>
                  <a:pt x="386" y="221"/>
                </a:lnTo>
                <a:lnTo>
                  <a:pt x="376" y="218"/>
                </a:lnTo>
                <a:lnTo>
                  <a:pt x="367" y="221"/>
                </a:lnTo>
                <a:lnTo>
                  <a:pt x="360" y="226"/>
                </a:lnTo>
                <a:lnTo>
                  <a:pt x="357" y="223"/>
                </a:lnTo>
                <a:lnTo>
                  <a:pt x="350" y="218"/>
                </a:lnTo>
                <a:lnTo>
                  <a:pt x="343" y="223"/>
                </a:lnTo>
                <a:lnTo>
                  <a:pt x="339" y="221"/>
                </a:lnTo>
                <a:lnTo>
                  <a:pt x="335" y="221"/>
                </a:lnTo>
                <a:lnTo>
                  <a:pt x="324" y="214"/>
                </a:lnTo>
                <a:lnTo>
                  <a:pt x="316" y="219"/>
                </a:lnTo>
                <a:lnTo>
                  <a:pt x="310" y="221"/>
                </a:lnTo>
                <a:lnTo>
                  <a:pt x="306" y="218"/>
                </a:lnTo>
                <a:lnTo>
                  <a:pt x="302" y="214"/>
                </a:lnTo>
                <a:lnTo>
                  <a:pt x="284" y="218"/>
                </a:lnTo>
                <a:lnTo>
                  <a:pt x="270" y="214"/>
                </a:lnTo>
                <a:lnTo>
                  <a:pt x="293" y="204"/>
                </a:lnTo>
                <a:lnTo>
                  <a:pt x="297" y="202"/>
                </a:lnTo>
                <a:lnTo>
                  <a:pt x="306" y="198"/>
                </a:lnTo>
                <a:lnTo>
                  <a:pt x="312" y="198"/>
                </a:lnTo>
                <a:lnTo>
                  <a:pt x="320" y="198"/>
                </a:lnTo>
                <a:lnTo>
                  <a:pt x="321" y="198"/>
                </a:lnTo>
                <a:lnTo>
                  <a:pt x="329" y="195"/>
                </a:lnTo>
                <a:lnTo>
                  <a:pt x="339" y="195"/>
                </a:lnTo>
                <a:lnTo>
                  <a:pt x="345" y="197"/>
                </a:lnTo>
                <a:lnTo>
                  <a:pt x="354" y="195"/>
                </a:lnTo>
                <a:lnTo>
                  <a:pt x="357" y="192"/>
                </a:lnTo>
                <a:lnTo>
                  <a:pt x="366" y="195"/>
                </a:lnTo>
                <a:lnTo>
                  <a:pt x="373" y="198"/>
                </a:lnTo>
                <a:lnTo>
                  <a:pt x="387" y="198"/>
                </a:lnTo>
                <a:lnTo>
                  <a:pt x="392" y="202"/>
                </a:lnTo>
                <a:lnTo>
                  <a:pt x="395" y="210"/>
                </a:lnTo>
                <a:lnTo>
                  <a:pt x="411" y="218"/>
                </a:lnTo>
                <a:lnTo>
                  <a:pt x="411" y="207"/>
                </a:lnTo>
                <a:lnTo>
                  <a:pt x="399" y="202"/>
                </a:lnTo>
                <a:lnTo>
                  <a:pt x="395" y="195"/>
                </a:lnTo>
                <a:lnTo>
                  <a:pt x="392" y="192"/>
                </a:lnTo>
                <a:lnTo>
                  <a:pt x="392" y="190"/>
                </a:lnTo>
                <a:lnTo>
                  <a:pt x="388" y="187"/>
                </a:lnTo>
                <a:lnTo>
                  <a:pt x="376" y="190"/>
                </a:lnTo>
                <a:lnTo>
                  <a:pt x="366" y="185"/>
                </a:lnTo>
                <a:lnTo>
                  <a:pt x="355" y="185"/>
                </a:lnTo>
                <a:lnTo>
                  <a:pt x="345" y="187"/>
                </a:lnTo>
                <a:lnTo>
                  <a:pt x="334" y="187"/>
                </a:lnTo>
                <a:lnTo>
                  <a:pt x="324" y="190"/>
                </a:lnTo>
                <a:lnTo>
                  <a:pt x="320" y="192"/>
                </a:lnTo>
                <a:lnTo>
                  <a:pt x="274" y="192"/>
                </a:lnTo>
                <a:lnTo>
                  <a:pt x="264" y="210"/>
                </a:lnTo>
                <a:lnTo>
                  <a:pt x="270" y="202"/>
                </a:lnTo>
                <a:lnTo>
                  <a:pt x="270" y="219"/>
                </a:lnTo>
                <a:lnTo>
                  <a:pt x="280" y="219"/>
                </a:lnTo>
                <a:lnTo>
                  <a:pt x="284" y="223"/>
                </a:lnTo>
                <a:lnTo>
                  <a:pt x="294" y="223"/>
                </a:lnTo>
                <a:lnTo>
                  <a:pt x="302" y="223"/>
                </a:lnTo>
                <a:lnTo>
                  <a:pt x="310" y="226"/>
                </a:lnTo>
                <a:lnTo>
                  <a:pt x="316" y="226"/>
                </a:lnTo>
                <a:lnTo>
                  <a:pt x="321" y="223"/>
                </a:lnTo>
                <a:lnTo>
                  <a:pt x="324" y="221"/>
                </a:lnTo>
                <a:lnTo>
                  <a:pt x="329" y="226"/>
                </a:lnTo>
                <a:lnTo>
                  <a:pt x="334" y="230"/>
                </a:lnTo>
                <a:lnTo>
                  <a:pt x="339" y="230"/>
                </a:lnTo>
                <a:lnTo>
                  <a:pt x="339" y="243"/>
                </a:lnTo>
                <a:lnTo>
                  <a:pt x="324" y="243"/>
                </a:lnTo>
                <a:lnTo>
                  <a:pt x="316" y="252"/>
                </a:lnTo>
                <a:lnTo>
                  <a:pt x="321" y="260"/>
                </a:lnTo>
                <a:lnTo>
                  <a:pt x="321" y="262"/>
                </a:lnTo>
                <a:lnTo>
                  <a:pt x="321" y="267"/>
                </a:lnTo>
                <a:lnTo>
                  <a:pt x="326" y="272"/>
                </a:lnTo>
                <a:lnTo>
                  <a:pt x="339" y="275"/>
                </a:lnTo>
                <a:lnTo>
                  <a:pt x="339" y="287"/>
                </a:lnTo>
                <a:lnTo>
                  <a:pt x="339" y="300"/>
                </a:lnTo>
                <a:lnTo>
                  <a:pt x="339" y="385"/>
                </a:lnTo>
                <a:lnTo>
                  <a:pt x="335" y="390"/>
                </a:lnTo>
                <a:lnTo>
                  <a:pt x="334" y="393"/>
                </a:lnTo>
                <a:lnTo>
                  <a:pt x="255" y="394"/>
                </a:lnTo>
                <a:lnTo>
                  <a:pt x="251" y="390"/>
                </a:lnTo>
                <a:lnTo>
                  <a:pt x="249" y="385"/>
                </a:lnTo>
                <a:lnTo>
                  <a:pt x="249" y="352"/>
                </a:lnTo>
                <a:lnTo>
                  <a:pt x="249" y="349"/>
                </a:lnTo>
                <a:lnTo>
                  <a:pt x="251" y="348"/>
                </a:lnTo>
                <a:lnTo>
                  <a:pt x="270" y="337"/>
                </a:lnTo>
                <a:lnTo>
                  <a:pt x="274" y="337"/>
                </a:lnTo>
                <a:lnTo>
                  <a:pt x="294" y="326"/>
                </a:lnTo>
                <a:lnTo>
                  <a:pt x="310" y="316"/>
                </a:lnTo>
                <a:lnTo>
                  <a:pt x="316" y="313"/>
                </a:lnTo>
                <a:lnTo>
                  <a:pt x="339" y="300"/>
                </a:lnTo>
                <a:lnTo>
                  <a:pt x="339" y="287"/>
                </a:lnTo>
                <a:lnTo>
                  <a:pt x="321" y="296"/>
                </a:lnTo>
                <a:lnTo>
                  <a:pt x="307" y="305"/>
                </a:lnTo>
                <a:lnTo>
                  <a:pt x="289" y="316"/>
                </a:lnTo>
                <a:lnTo>
                  <a:pt x="280" y="304"/>
                </a:lnTo>
                <a:lnTo>
                  <a:pt x="280" y="321"/>
                </a:lnTo>
                <a:lnTo>
                  <a:pt x="261" y="332"/>
                </a:lnTo>
                <a:lnTo>
                  <a:pt x="249" y="337"/>
                </a:lnTo>
                <a:lnTo>
                  <a:pt x="249" y="284"/>
                </a:lnTo>
                <a:lnTo>
                  <a:pt x="258" y="296"/>
                </a:lnTo>
                <a:lnTo>
                  <a:pt x="270" y="305"/>
                </a:lnTo>
                <a:lnTo>
                  <a:pt x="280" y="321"/>
                </a:lnTo>
                <a:lnTo>
                  <a:pt x="280" y="304"/>
                </a:lnTo>
                <a:lnTo>
                  <a:pt x="277" y="301"/>
                </a:lnTo>
                <a:lnTo>
                  <a:pt x="266" y="287"/>
                </a:lnTo>
                <a:lnTo>
                  <a:pt x="264" y="284"/>
                </a:lnTo>
                <a:lnTo>
                  <a:pt x="254" y="272"/>
                </a:lnTo>
                <a:lnTo>
                  <a:pt x="251" y="271"/>
                </a:lnTo>
                <a:lnTo>
                  <a:pt x="249" y="267"/>
                </a:lnTo>
                <a:lnTo>
                  <a:pt x="249" y="260"/>
                </a:lnTo>
                <a:lnTo>
                  <a:pt x="249" y="259"/>
                </a:lnTo>
                <a:lnTo>
                  <a:pt x="251" y="252"/>
                </a:lnTo>
                <a:lnTo>
                  <a:pt x="274" y="259"/>
                </a:lnTo>
                <a:lnTo>
                  <a:pt x="270" y="252"/>
                </a:lnTo>
                <a:lnTo>
                  <a:pt x="268" y="248"/>
                </a:lnTo>
                <a:lnTo>
                  <a:pt x="266" y="243"/>
                </a:lnTo>
                <a:lnTo>
                  <a:pt x="266" y="239"/>
                </a:lnTo>
                <a:lnTo>
                  <a:pt x="266" y="236"/>
                </a:lnTo>
                <a:lnTo>
                  <a:pt x="277" y="230"/>
                </a:lnTo>
                <a:lnTo>
                  <a:pt x="270" y="221"/>
                </a:lnTo>
                <a:lnTo>
                  <a:pt x="270" y="219"/>
                </a:lnTo>
                <a:lnTo>
                  <a:pt x="268" y="219"/>
                </a:lnTo>
                <a:lnTo>
                  <a:pt x="266" y="223"/>
                </a:lnTo>
                <a:lnTo>
                  <a:pt x="254" y="239"/>
                </a:lnTo>
                <a:lnTo>
                  <a:pt x="258" y="243"/>
                </a:lnTo>
                <a:lnTo>
                  <a:pt x="255" y="248"/>
                </a:lnTo>
                <a:lnTo>
                  <a:pt x="251" y="248"/>
                </a:lnTo>
                <a:lnTo>
                  <a:pt x="245" y="248"/>
                </a:lnTo>
                <a:lnTo>
                  <a:pt x="245" y="394"/>
                </a:lnTo>
                <a:lnTo>
                  <a:pt x="223" y="394"/>
                </a:lnTo>
                <a:lnTo>
                  <a:pt x="223" y="393"/>
                </a:lnTo>
                <a:lnTo>
                  <a:pt x="227" y="390"/>
                </a:lnTo>
                <a:lnTo>
                  <a:pt x="227" y="361"/>
                </a:lnTo>
                <a:lnTo>
                  <a:pt x="227" y="357"/>
                </a:lnTo>
                <a:lnTo>
                  <a:pt x="233" y="357"/>
                </a:lnTo>
                <a:lnTo>
                  <a:pt x="236" y="354"/>
                </a:lnTo>
                <a:lnTo>
                  <a:pt x="242" y="352"/>
                </a:lnTo>
                <a:lnTo>
                  <a:pt x="242" y="390"/>
                </a:lnTo>
                <a:lnTo>
                  <a:pt x="243" y="393"/>
                </a:lnTo>
                <a:lnTo>
                  <a:pt x="245" y="394"/>
                </a:lnTo>
                <a:lnTo>
                  <a:pt x="245" y="248"/>
                </a:lnTo>
                <a:lnTo>
                  <a:pt x="242" y="252"/>
                </a:lnTo>
                <a:lnTo>
                  <a:pt x="242" y="342"/>
                </a:lnTo>
                <a:lnTo>
                  <a:pt x="236" y="345"/>
                </a:lnTo>
                <a:lnTo>
                  <a:pt x="233" y="348"/>
                </a:lnTo>
                <a:lnTo>
                  <a:pt x="227" y="348"/>
                </a:lnTo>
                <a:lnTo>
                  <a:pt x="227" y="260"/>
                </a:lnTo>
                <a:lnTo>
                  <a:pt x="233" y="264"/>
                </a:lnTo>
                <a:lnTo>
                  <a:pt x="236" y="271"/>
                </a:lnTo>
                <a:lnTo>
                  <a:pt x="240" y="275"/>
                </a:lnTo>
                <a:lnTo>
                  <a:pt x="242" y="275"/>
                </a:lnTo>
                <a:lnTo>
                  <a:pt x="242" y="342"/>
                </a:lnTo>
                <a:lnTo>
                  <a:pt x="242" y="252"/>
                </a:lnTo>
                <a:lnTo>
                  <a:pt x="240" y="252"/>
                </a:lnTo>
                <a:lnTo>
                  <a:pt x="240" y="259"/>
                </a:lnTo>
                <a:lnTo>
                  <a:pt x="236" y="255"/>
                </a:lnTo>
                <a:lnTo>
                  <a:pt x="230" y="248"/>
                </a:lnTo>
                <a:lnTo>
                  <a:pt x="222" y="243"/>
                </a:lnTo>
                <a:lnTo>
                  <a:pt x="221" y="243"/>
                </a:lnTo>
                <a:lnTo>
                  <a:pt x="221" y="259"/>
                </a:lnTo>
                <a:lnTo>
                  <a:pt x="221" y="349"/>
                </a:lnTo>
                <a:lnTo>
                  <a:pt x="214" y="352"/>
                </a:lnTo>
                <a:lnTo>
                  <a:pt x="210" y="354"/>
                </a:lnTo>
                <a:lnTo>
                  <a:pt x="202" y="357"/>
                </a:lnTo>
                <a:lnTo>
                  <a:pt x="178" y="364"/>
                </a:lnTo>
                <a:lnTo>
                  <a:pt x="178" y="377"/>
                </a:lnTo>
                <a:lnTo>
                  <a:pt x="202" y="367"/>
                </a:lnTo>
                <a:lnTo>
                  <a:pt x="210" y="364"/>
                </a:lnTo>
                <a:lnTo>
                  <a:pt x="214" y="361"/>
                </a:lnTo>
                <a:lnTo>
                  <a:pt x="221" y="361"/>
                </a:lnTo>
                <a:lnTo>
                  <a:pt x="221" y="385"/>
                </a:lnTo>
                <a:lnTo>
                  <a:pt x="217" y="393"/>
                </a:lnTo>
                <a:lnTo>
                  <a:pt x="214" y="394"/>
                </a:lnTo>
                <a:lnTo>
                  <a:pt x="122" y="397"/>
                </a:lnTo>
                <a:lnTo>
                  <a:pt x="115" y="390"/>
                </a:lnTo>
                <a:lnTo>
                  <a:pt x="115" y="397"/>
                </a:lnTo>
                <a:lnTo>
                  <a:pt x="86" y="397"/>
                </a:lnTo>
                <a:lnTo>
                  <a:pt x="90" y="393"/>
                </a:lnTo>
                <a:lnTo>
                  <a:pt x="93" y="385"/>
                </a:lnTo>
                <a:lnTo>
                  <a:pt x="96" y="316"/>
                </a:lnTo>
                <a:lnTo>
                  <a:pt x="96" y="309"/>
                </a:lnTo>
                <a:lnTo>
                  <a:pt x="98" y="309"/>
                </a:lnTo>
                <a:lnTo>
                  <a:pt x="99" y="308"/>
                </a:lnTo>
                <a:lnTo>
                  <a:pt x="99" y="385"/>
                </a:lnTo>
                <a:lnTo>
                  <a:pt x="109" y="393"/>
                </a:lnTo>
                <a:lnTo>
                  <a:pt x="115" y="397"/>
                </a:lnTo>
                <a:lnTo>
                  <a:pt x="115" y="390"/>
                </a:lnTo>
                <a:lnTo>
                  <a:pt x="109" y="383"/>
                </a:lnTo>
                <a:lnTo>
                  <a:pt x="109" y="308"/>
                </a:lnTo>
                <a:lnTo>
                  <a:pt x="109" y="305"/>
                </a:lnTo>
                <a:lnTo>
                  <a:pt x="122" y="296"/>
                </a:lnTo>
                <a:lnTo>
                  <a:pt x="131" y="291"/>
                </a:lnTo>
                <a:lnTo>
                  <a:pt x="151" y="281"/>
                </a:lnTo>
                <a:lnTo>
                  <a:pt x="174" y="271"/>
                </a:lnTo>
                <a:lnTo>
                  <a:pt x="192" y="260"/>
                </a:lnTo>
                <a:lnTo>
                  <a:pt x="204" y="255"/>
                </a:lnTo>
                <a:lnTo>
                  <a:pt x="217" y="259"/>
                </a:lnTo>
                <a:lnTo>
                  <a:pt x="221" y="259"/>
                </a:lnTo>
                <a:lnTo>
                  <a:pt x="221" y="243"/>
                </a:lnTo>
                <a:lnTo>
                  <a:pt x="217" y="240"/>
                </a:lnTo>
                <a:lnTo>
                  <a:pt x="204" y="243"/>
                </a:lnTo>
                <a:lnTo>
                  <a:pt x="204" y="240"/>
                </a:lnTo>
                <a:lnTo>
                  <a:pt x="204" y="239"/>
                </a:lnTo>
                <a:lnTo>
                  <a:pt x="192" y="230"/>
                </a:lnTo>
                <a:lnTo>
                  <a:pt x="208" y="226"/>
                </a:lnTo>
                <a:lnTo>
                  <a:pt x="204" y="221"/>
                </a:lnTo>
                <a:lnTo>
                  <a:pt x="204" y="207"/>
                </a:lnTo>
                <a:lnTo>
                  <a:pt x="208" y="210"/>
                </a:lnTo>
                <a:lnTo>
                  <a:pt x="208" y="207"/>
                </a:lnTo>
                <a:lnTo>
                  <a:pt x="195" y="195"/>
                </a:lnTo>
                <a:lnTo>
                  <a:pt x="202" y="221"/>
                </a:lnTo>
                <a:lnTo>
                  <a:pt x="188" y="221"/>
                </a:lnTo>
                <a:lnTo>
                  <a:pt x="190" y="230"/>
                </a:lnTo>
                <a:lnTo>
                  <a:pt x="195" y="239"/>
                </a:lnTo>
                <a:lnTo>
                  <a:pt x="195" y="243"/>
                </a:lnTo>
                <a:lnTo>
                  <a:pt x="195" y="246"/>
                </a:lnTo>
                <a:lnTo>
                  <a:pt x="109" y="291"/>
                </a:lnTo>
                <a:lnTo>
                  <a:pt x="109" y="281"/>
                </a:lnTo>
                <a:lnTo>
                  <a:pt x="118" y="280"/>
                </a:lnTo>
                <a:lnTo>
                  <a:pt x="119" y="275"/>
                </a:lnTo>
                <a:lnTo>
                  <a:pt x="119" y="271"/>
                </a:lnTo>
                <a:lnTo>
                  <a:pt x="119" y="267"/>
                </a:lnTo>
                <a:lnTo>
                  <a:pt x="125" y="252"/>
                </a:lnTo>
                <a:lnTo>
                  <a:pt x="125" y="250"/>
                </a:lnTo>
                <a:lnTo>
                  <a:pt x="125" y="248"/>
                </a:lnTo>
                <a:lnTo>
                  <a:pt x="122" y="243"/>
                </a:lnTo>
                <a:lnTo>
                  <a:pt x="119" y="243"/>
                </a:lnTo>
                <a:lnTo>
                  <a:pt x="119" y="250"/>
                </a:lnTo>
                <a:lnTo>
                  <a:pt x="112" y="262"/>
                </a:lnTo>
                <a:lnTo>
                  <a:pt x="118" y="275"/>
                </a:lnTo>
                <a:lnTo>
                  <a:pt x="99" y="275"/>
                </a:lnTo>
                <a:lnTo>
                  <a:pt x="99" y="293"/>
                </a:lnTo>
                <a:lnTo>
                  <a:pt x="98" y="293"/>
                </a:lnTo>
                <a:lnTo>
                  <a:pt x="96" y="296"/>
                </a:lnTo>
                <a:lnTo>
                  <a:pt x="96" y="275"/>
                </a:lnTo>
                <a:lnTo>
                  <a:pt x="89" y="272"/>
                </a:lnTo>
                <a:lnTo>
                  <a:pt x="84" y="267"/>
                </a:lnTo>
                <a:lnTo>
                  <a:pt x="84" y="264"/>
                </a:lnTo>
                <a:lnTo>
                  <a:pt x="84" y="262"/>
                </a:lnTo>
                <a:lnTo>
                  <a:pt x="84" y="260"/>
                </a:lnTo>
                <a:lnTo>
                  <a:pt x="76" y="259"/>
                </a:lnTo>
                <a:lnTo>
                  <a:pt x="76" y="248"/>
                </a:lnTo>
                <a:lnTo>
                  <a:pt x="86" y="250"/>
                </a:lnTo>
                <a:lnTo>
                  <a:pt x="86" y="248"/>
                </a:lnTo>
                <a:lnTo>
                  <a:pt x="93" y="250"/>
                </a:lnTo>
                <a:lnTo>
                  <a:pt x="93" y="248"/>
                </a:lnTo>
                <a:lnTo>
                  <a:pt x="93" y="243"/>
                </a:lnTo>
                <a:lnTo>
                  <a:pt x="93" y="239"/>
                </a:lnTo>
                <a:lnTo>
                  <a:pt x="99" y="239"/>
                </a:lnTo>
                <a:lnTo>
                  <a:pt x="99" y="250"/>
                </a:lnTo>
                <a:lnTo>
                  <a:pt x="112" y="248"/>
                </a:lnTo>
                <a:lnTo>
                  <a:pt x="119" y="250"/>
                </a:lnTo>
                <a:lnTo>
                  <a:pt x="119" y="243"/>
                </a:lnTo>
                <a:lnTo>
                  <a:pt x="109" y="243"/>
                </a:lnTo>
                <a:lnTo>
                  <a:pt x="109" y="239"/>
                </a:lnTo>
                <a:lnTo>
                  <a:pt x="109" y="231"/>
                </a:lnTo>
                <a:lnTo>
                  <a:pt x="112" y="234"/>
                </a:lnTo>
                <a:lnTo>
                  <a:pt x="118" y="231"/>
                </a:lnTo>
                <a:lnTo>
                  <a:pt x="119" y="230"/>
                </a:lnTo>
                <a:lnTo>
                  <a:pt x="125" y="226"/>
                </a:lnTo>
                <a:lnTo>
                  <a:pt x="141" y="231"/>
                </a:lnTo>
                <a:lnTo>
                  <a:pt x="146" y="230"/>
                </a:lnTo>
                <a:lnTo>
                  <a:pt x="150" y="226"/>
                </a:lnTo>
                <a:lnTo>
                  <a:pt x="151" y="223"/>
                </a:lnTo>
                <a:lnTo>
                  <a:pt x="183" y="226"/>
                </a:lnTo>
                <a:lnTo>
                  <a:pt x="183" y="223"/>
                </a:lnTo>
                <a:lnTo>
                  <a:pt x="183" y="221"/>
                </a:lnTo>
                <a:lnTo>
                  <a:pt x="183" y="219"/>
                </a:lnTo>
                <a:lnTo>
                  <a:pt x="185" y="204"/>
                </a:lnTo>
                <a:lnTo>
                  <a:pt x="185" y="198"/>
                </a:lnTo>
                <a:lnTo>
                  <a:pt x="188" y="197"/>
                </a:lnTo>
                <a:lnTo>
                  <a:pt x="156" y="198"/>
                </a:lnTo>
                <a:lnTo>
                  <a:pt x="151" y="192"/>
                </a:lnTo>
                <a:lnTo>
                  <a:pt x="150" y="187"/>
                </a:lnTo>
                <a:lnTo>
                  <a:pt x="135" y="185"/>
                </a:lnTo>
                <a:lnTo>
                  <a:pt x="122" y="190"/>
                </a:lnTo>
                <a:lnTo>
                  <a:pt x="118" y="187"/>
                </a:lnTo>
                <a:lnTo>
                  <a:pt x="109" y="182"/>
                </a:lnTo>
                <a:lnTo>
                  <a:pt x="99" y="182"/>
                </a:lnTo>
                <a:lnTo>
                  <a:pt x="89" y="187"/>
                </a:lnTo>
                <a:lnTo>
                  <a:pt x="74" y="182"/>
                </a:lnTo>
                <a:lnTo>
                  <a:pt x="59" y="185"/>
                </a:lnTo>
                <a:lnTo>
                  <a:pt x="49" y="192"/>
                </a:lnTo>
                <a:lnTo>
                  <a:pt x="26" y="192"/>
                </a:lnTo>
                <a:lnTo>
                  <a:pt x="16" y="195"/>
                </a:lnTo>
                <a:lnTo>
                  <a:pt x="52" y="198"/>
                </a:lnTo>
                <a:lnTo>
                  <a:pt x="66" y="190"/>
                </a:lnTo>
                <a:lnTo>
                  <a:pt x="76" y="190"/>
                </a:lnTo>
                <a:lnTo>
                  <a:pt x="86" y="197"/>
                </a:lnTo>
                <a:lnTo>
                  <a:pt x="98" y="190"/>
                </a:lnTo>
                <a:lnTo>
                  <a:pt x="99" y="190"/>
                </a:lnTo>
                <a:lnTo>
                  <a:pt x="112" y="190"/>
                </a:lnTo>
                <a:lnTo>
                  <a:pt x="122" y="197"/>
                </a:lnTo>
                <a:lnTo>
                  <a:pt x="137" y="192"/>
                </a:lnTo>
                <a:lnTo>
                  <a:pt x="146" y="197"/>
                </a:lnTo>
                <a:lnTo>
                  <a:pt x="154" y="207"/>
                </a:lnTo>
                <a:lnTo>
                  <a:pt x="178" y="204"/>
                </a:lnTo>
                <a:lnTo>
                  <a:pt x="170" y="219"/>
                </a:lnTo>
                <a:lnTo>
                  <a:pt x="151" y="218"/>
                </a:lnTo>
                <a:lnTo>
                  <a:pt x="146" y="221"/>
                </a:lnTo>
                <a:lnTo>
                  <a:pt x="137" y="221"/>
                </a:lnTo>
                <a:lnTo>
                  <a:pt x="129" y="221"/>
                </a:lnTo>
                <a:lnTo>
                  <a:pt x="128" y="214"/>
                </a:lnTo>
                <a:lnTo>
                  <a:pt x="131" y="214"/>
                </a:lnTo>
                <a:lnTo>
                  <a:pt x="141" y="218"/>
                </a:lnTo>
                <a:lnTo>
                  <a:pt x="141" y="214"/>
                </a:lnTo>
                <a:lnTo>
                  <a:pt x="142" y="211"/>
                </a:lnTo>
                <a:lnTo>
                  <a:pt x="142" y="207"/>
                </a:lnTo>
                <a:lnTo>
                  <a:pt x="135" y="204"/>
                </a:lnTo>
                <a:lnTo>
                  <a:pt x="112" y="211"/>
                </a:lnTo>
                <a:lnTo>
                  <a:pt x="109" y="211"/>
                </a:lnTo>
                <a:lnTo>
                  <a:pt x="109" y="210"/>
                </a:lnTo>
                <a:lnTo>
                  <a:pt x="112" y="195"/>
                </a:lnTo>
                <a:lnTo>
                  <a:pt x="103" y="204"/>
                </a:lnTo>
                <a:lnTo>
                  <a:pt x="103" y="207"/>
                </a:lnTo>
                <a:lnTo>
                  <a:pt x="89" y="207"/>
                </a:lnTo>
                <a:lnTo>
                  <a:pt x="89" y="211"/>
                </a:lnTo>
                <a:lnTo>
                  <a:pt x="93" y="211"/>
                </a:lnTo>
                <a:lnTo>
                  <a:pt x="103" y="211"/>
                </a:lnTo>
                <a:lnTo>
                  <a:pt x="109" y="211"/>
                </a:lnTo>
                <a:lnTo>
                  <a:pt x="109" y="218"/>
                </a:lnTo>
                <a:lnTo>
                  <a:pt x="119" y="218"/>
                </a:lnTo>
                <a:lnTo>
                  <a:pt x="119" y="219"/>
                </a:lnTo>
                <a:lnTo>
                  <a:pt x="119" y="221"/>
                </a:lnTo>
                <a:lnTo>
                  <a:pt x="115" y="223"/>
                </a:lnTo>
                <a:lnTo>
                  <a:pt x="112" y="223"/>
                </a:lnTo>
                <a:lnTo>
                  <a:pt x="105" y="226"/>
                </a:lnTo>
                <a:lnTo>
                  <a:pt x="84" y="223"/>
                </a:lnTo>
                <a:lnTo>
                  <a:pt x="78" y="221"/>
                </a:lnTo>
                <a:lnTo>
                  <a:pt x="71" y="221"/>
                </a:lnTo>
                <a:lnTo>
                  <a:pt x="66" y="210"/>
                </a:lnTo>
                <a:lnTo>
                  <a:pt x="59" y="207"/>
                </a:lnTo>
                <a:lnTo>
                  <a:pt x="66" y="218"/>
                </a:lnTo>
                <a:lnTo>
                  <a:pt x="69" y="221"/>
                </a:lnTo>
                <a:lnTo>
                  <a:pt x="54" y="211"/>
                </a:lnTo>
                <a:lnTo>
                  <a:pt x="57" y="211"/>
                </a:lnTo>
                <a:lnTo>
                  <a:pt x="59" y="210"/>
                </a:lnTo>
                <a:lnTo>
                  <a:pt x="57" y="204"/>
                </a:lnTo>
                <a:lnTo>
                  <a:pt x="54" y="204"/>
                </a:lnTo>
                <a:lnTo>
                  <a:pt x="47" y="210"/>
                </a:lnTo>
                <a:lnTo>
                  <a:pt x="43" y="210"/>
                </a:lnTo>
                <a:lnTo>
                  <a:pt x="45" y="214"/>
                </a:lnTo>
                <a:lnTo>
                  <a:pt x="49" y="214"/>
                </a:lnTo>
                <a:lnTo>
                  <a:pt x="54" y="211"/>
                </a:lnTo>
                <a:lnTo>
                  <a:pt x="52" y="226"/>
                </a:lnTo>
                <a:lnTo>
                  <a:pt x="47" y="221"/>
                </a:lnTo>
                <a:lnTo>
                  <a:pt x="36" y="214"/>
                </a:lnTo>
                <a:lnTo>
                  <a:pt x="13" y="221"/>
                </a:lnTo>
                <a:lnTo>
                  <a:pt x="16" y="221"/>
                </a:lnTo>
                <a:lnTo>
                  <a:pt x="30" y="221"/>
                </a:lnTo>
                <a:lnTo>
                  <a:pt x="39" y="226"/>
                </a:lnTo>
                <a:lnTo>
                  <a:pt x="49" y="230"/>
                </a:lnTo>
                <a:lnTo>
                  <a:pt x="54" y="226"/>
                </a:lnTo>
                <a:lnTo>
                  <a:pt x="57" y="223"/>
                </a:lnTo>
                <a:lnTo>
                  <a:pt x="65" y="226"/>
                </a:lnTo>
                <a:lnTo>
                  <a:pt x="74" y="231"/>
                </a:lnTo>
                <a:lnTo>
                  <a:pt x="80" y="230"/>
                </a:lnTo>
                <a:lnTo>
                  <a:pt x="84" y="230"/>
                </a:lnTo>
                <a:lnTo>
                  <a:pt x="86" y="230"/>
                </a:lnTo>
                <a:lnTo>
                  <a:pt x="86" y="243"/>
                </a:lnTo>
                <a:lnTo>
                  <a:pt x="76" y="240"/>
                </a:lnTo>
                <a:lnTo>
                  <a:pt x="69" y="243"/>
                </a:lnTo>
                <a:lnTo>
                  <a:pt x="69" y="250"/>
                </a:lnTo>
                <a:lnTo>
                  <a:pt x="71" y="252"/>
                </a:lnTo>
                <a:lnTo>
                  <a:pt x="71" y="262"/>
                </a:lnTo>
                <a:lnTo>
                  <a:pt x="78" y="275"/>
                </a:lnTo>
                <a:lnTo>
                  <a:pt x="89" y="281"/>
                </a:lnTo>
                <a:lnTo>
                  <a:pt x="89" y="300"/>
                </a:lnTo>
                <a:lnTo>
                  <a:pt x="0" y="345"/>
                </a:lnTo>
                <a:lnTo>
                  <a:pt x="0" y="357"/>
                </a:lnTo>
                <a:lnTo>
                  <a:pt x="66" y="326"/>
                </a:lnTo>
                <a:lnTo>
                  <a:pt x="89" y="316"/>
                </a:lnTo>
                <a:lnTo>
                  <a:pt x="89" y="377"/>
                </a:lnTo>
                <a:lnTo>
                  <a:pt x="89" y="385"/>
                </a:lnTo>
                <a:lnTo>
                  <a:pt x="84" y="393"/>
                </a:lnTo>
                <a:lnTo>
                  <a:pt x="78" y="397"/>
                </a:lnTo>
                <a:lnTo>
                  <a:pt x="0" y="399"/>
                </a:lnTo>
                <a:lnTo>
                  <a:pt x="0" y="407"/>
                </a:lnTo>
                <a:lnTo>
                  <a:pt x="431" y="399"/>
                </a:lnTo>
                <a:moveTo>
                  <a:pt x="907" y="300"/>
                </a:moveTo>
                <a:lnTo>
                  <a:pt x="898" y="281"/>
                </a:lnTo>
                <a:lnTo>
                  <a:pt x="898" y="250"/>
                </a:lnTo>
                <a:lnTo>
                  <a:pt x="892" y="230"/>
                </a:lnTo>
                <a:lnTo>
                  <a:pt x="890" y="221"/>
                </a:lnTo>
                <a:lnTo>
                  <a:pt x="873" y="198"/>
                </a:lnTo>
                <a:lnTo>
                  <a:pt x="863" y="185"/>
                </a:lnTo>
                <a:lnTo>
                  <a:pt x="854" y="177"/>
                </a:lnTo>
                <a:lnTo>
                  <a:pt x="854" y="169"/>
                </a:lnTo>
                <a:lnTo>
                  <a:pt x="850" y="167"/>
                </a:lnTo>
                <a:lnTo>
                  <a:pt x="849" y="162"/>
                </a:lnTo>
                <a:lnTo>
                  <a:pt x="849" y="136"/>
                </a:lnTo>
                <a:lnTo>
                  <a:pt x="856" y="121"/>
                </a:lnTo>
                <a:lnTo>
                  <a:pt x="860" y="107"/>
                </a:lnTo>
                <a:lnTo>
                  <a:pt x="859" y="89"/>
                </a:lnTo>
                <a:lnTo>
                  <a:pt x="880" y="82"/>
                </a:lnTo>
                <a:lnTo>
                  <a:pt x="892" y="75"/>
                </a:lnTo>
                <a:lnTo>
                  <a:pt x="901" y="68"/>
                </a:lnTo>
                <a:lnTo>
                  <a:pt x="892" y="63"/>
                </a:lnTo>
                <a:lnTo>
                  <a:pt x="882" y="57"/>
                </a:lnTo>
                <a:lnTo>
                  <a:pt x="873" y="57"/>
                </a:lnTo>
                <a:lnTo>
                  <a:pt x="863" y="53"/>
                </a:lnTo>
                <a:lnTo>
                  <a:pt x="863" y="39"/>
                </a:lnTo>
                <a:lnTo>
                  <a:pt x="866" y="19"/>
                </a:lnTo>
                <a:lnTo>
                  <a:pt x="809" y="0"/>
                </a:lnTo>
                <a:lnTo>
                  <a:pt x="790" y="0"/>
                </a:lnTo>
                <a:lnTo>
                  <a:pt x="783" y="22"/>
                </a:lnTo>
                <a:lnTo>
                  <a:pt x="738" y="22"/>
                </a:lnTo>
                <a:lnTo>
                  <a:pt x="712" y="35"/>
                </a:lnTo>
                <a:lnTo>
                  <a:pt x="745" y="45"/>
                </a:lnTo>
                <a:lnTo>
                  <a:pt x="756" y="47"/>
                </a:lnTo>
                <a:lnTo>
                  <a:pt x="764" y="53"/>
                </a:lnTo>
                <a:lnTo>
                  <a:pt x="761" y="60"/>
                </a:lnTo>
                <a:lnTo>
                  <a:pt x="735" y="57"/>
                </a:lnTo>
                <a:lnTo>
                  <a:pt x="712" y="68"/>
                </a:lnTo>
                <a:lnTo>
                  <a:pt x="703" y="86"/>
                </a:lnTo>
                <a:lnTo>
                  <a:pt x="712" y="107"/>
                </a:lnTo>
                <a:lnTo>
                  <a:pt x="712" y="130"/>
                </a:lnTo>
                <a:lnTo>
                  <a:pt x="701" y="137"/>
                </a:lnTo>
                <a:lnTo>
                  <a:pt x="701" y="157"/>
                </a:lnTo>
                <a:lnTo>
                  <a:pt x="710" y="157"/>
                </a:lnTo>
                <a:lnTo>
                  <a:pt x="717" y="171"/>
                </a:lnTo>
                <a:lnTo>
                  <a:pt x="705" y="185"/>
                </a:lnTo>
                <a:lnTo>
                  <a:pt x="745" y="195"/>
                </a:lnTo>
                <a:lnTo>
                  <a:pt x="755" y="198"/>
                </a:lnTo>
                <a:lnTo>
                  <a:pt x="764" y="218"/>
                </a:lnTo>
                <a:lnTo>
                  <a:pt x="761" y="221"/>
                </a:lnTo>
                <a:lnTo>
                  <a:pt x="761" y="230"/>
                </a:lnTo>
                <a:lnTo>
                  <a:pt x="761" y="236"/>
                </a:lnTo>
                <a:lnTo>
                  <a:pt x="747" y="262"/>
                </a:lnTo>
                <a:lnTo>
                  <a:pt x="727" y="267"/>
                </a:lnTo>
                <a:lnTo>
                  <a:pt x="725" y="289"/>
                </a:lnTo>
                <a:lnTo>
                  <a:pt x="727" y="304"/>
                </a:lnTo>
                <a:lnTo>
                  <a:pt x="732" y="309"/>
                </a:lnTo>
                <a:lnTo>
                  <a:pt x="742" y="326"/>
                </a:lnTo>
                <a:lnTo>
                  <a:pt x="737" y="326"/>
                </a:lnTo>
                <a:lnTo>
                  <a:pt x="732" y="326"/>
                </a:lnTo>
                <a:lnTo>
                  <a:pt x="729" y="326"/>
                </a:lnTo>
                <a:lnTo>
                  <a:pt x="716" y="308"/>
                </a:lnTo>
                <a:lnTo>
                  <a:pt x="710" y="309"/>
                </a:lnTo>
                <a:lnTo>
                  <a:pt x="696" y="331"/>
                </a:lnTo>
                <a:lnTo>
                  <a:pt x="662" y="341"/>
                </a:lnTo>
                <a:lnTo>
                  <a:pt x="633" y="352"/>
                </a:lnTo>
                <a:lnTo>
                  <a:pt x="605" y="367"/>
                </a:lnTo>
                <a:lnTo>
                  <a:pt x="584" y="387"/>
                </a:lnTo>
                <a:lnTo>
                  <a:pt x="582" y="393"/>
                </a:lnTo>
                <a:lnTo>
                  <a:pt x="613" y="425"/>
                </a:lnTo>
                <a:lnTo>
                  <a:pt x="618" y="425"/>
                </a:lnTo>
                <a:lnTo>
                  <a:pt x="623" y="415"/>
                </a:lnTo>
                <a:lnTo>
                  <a:pt x="644" y="402"/>
                </a:lnTo>
                <a:lnTo>
                  <a:pt x="665" y="390"/>
                </a:lnTo>
                <a:lnTo>
                  <a:pt x="685" y="374"/>
                </a:lnTo>
                <a:lnTo>
                  <a:pt x="708" y="364"/>
                </a:lnTo>
                <a:lnTo>
                  <a:pt x="712" y="373"/>
                </a:lnTo>
                <a:lnTo>
                  <a:pt x="712" y="374"/>
                </a:lnTo>
                <a:lnTo>
                  <a:pt x="701" y="393"/>
                </a:lnTo>
                <a:lnTo>
                  <a:pt x="708" y="410"/>
                </a:lnTo>
                <a:lnTo>
                  <a:pt x="725" y="425"/>
                </a:lnTo>
                <a:lnTo>
                  <a:pt x="727" y="457"/>
                </a:lnTo>
                <a:lnTo>
                  <a:pt x="732" y="467"/>
                </a:lnTo>
                <a:lnTo>
                  <a:pt x="735" y="467"/>
                </a:lnTo>
                <a:lnTo>
                  <a:pt x="738" y="467"/>
                </a:lnTo>
                <a:lnTo>
                  <a:pt x="735" y="454"/>
                </a:lnTo>
                <a:lnTo>
                  <a:pt x="732" y="438"/>
                </a:lnTo>
                <a:lnTo>
                  <a:pt x="735" y="426"/>
                </a:lnTo>
                <a:lnTo>
                  <a:pt x="738" y="426"/>
                </a:lnTo>
                <a:lnTo>
                  <a:pt x="747" y="435"/>
                </a:lnTo>
                <a:lnTo>
                  <a:pt x="747" y="451"/>
                </a:lnTo>
                <a:lnTo>
                  <a:pt x="751" y="463"/>
                </a:lnTo>
                <a:lnTo>
                  <a:pt x="755" y="463"/>
                </a:lnTo>
                <a:lnTo>
                  <a:pt x="756" y="463"/>
                </a:lnTo>
                <a:lnTo>
                  <a:pt x="758" y="463"/>
                </a:lnTo>
                <a:lnTo>
                  <a:pt x="758" y="445"/>
                </a:lnTo>
                <a:lnTo>
                  <a:pt x="768" y="441"/>
                </a:lnTo>
                <a:lnTo>
                  <a:pt x="774" y="435"/>
                </a:lnTo>
                <a:lnTo>
                  <a:pt x="786" y="457"/>
                </a:lnTo>
                <a:lnTo>
                  <a:pt x="800" y="438"/>
                </a:lnTo>
                <a:lnTo>
                  <a:pt x="813" y="457"/>
                </a:lnTo>
                <a:lnTo>
                  <a:pt x="827" y="435"/>
                </a:lnTo>
                <a:lnTo>
                  <a:pt x="846" y="463"/>
                </a:lnTo>
                <a:lnTo>
                  <a:pt x="846" y="448"/>
                </a:lnTo>
                <a:lnTo>
                  <a:pt x="873" y="435"/>
                </a:lnTo>
                <a:lnTo>
                  <a:pt x="880" y="435"/>
                </a:lnTo>
                <a:lnTo>
                  <a:pt x="888" y="451"/>
                </a:lnTo>
                <a:lnTo>
                  <a:pt x="890" y="426"/>
                </a:lnTo>
                <a:lnTo>
                  <a:pt x="885" y="415"/>
                </a:lnTo>
                <a:lnTo>
                  <a:pt x="882" y="403"/>
                </a:lnTo>
                <a:lnTo>
                  <a:pt x="894" y="374"/>
                </a:lnTo>
                <a:lnTo>
                  <a:pt x="892" y="352"/>
                </a:lnTo>
                <a:lnTo>
                  <a:pt x="892" y="328"/>
                </a:lnTo>
                <a:lnTo>
                  <a:pt x="903" y="313"/>
                </a:lnTo>
                <a:lnTo>
                  <a:pt x="907" y="300"/>
                </a:lnTo>
                <a:close/>
              </a:path>
            </a:pathLst>
          </a:custGeom>
          <a:solidFill>
            <a:srgbClr val="211d1e"/>
          </a:solidFill>
          <a:ln w="0">
            <a:noFill/>
          </a:ln>
        </xdr:spPr>
      </xdr:sp>
      <xdr:sp>
        <xdr:nvSpPr>
          <xdr:cNvPr id="67" name=""/>
          <xdr:cNvSpPr/>
        </xdr:nvSpPr>
        <xdr:spPr>
          <a:xfrm>
            <a:off x="2853360" y="342000"/>
            <a:ext cx="105120" cy="77760"/>
          </a:xfrm>
          <a:custGeom>
            <a:avLst/>
            <a:gdLst/>
            <a:ahLst/>
            <a:rect l="0" t="0" r="r" b="b"/>
            <a:pathLst>
              <a:path w="292" h="216">
                <a:moveTo>
                  <a:pt x="46" y="68"/>
                </a:moveTo>
                <a:lnTo>
                  <a:pt x="38" y="66"/>
                </a:lnTo>
                <a:lnTo>
                  <a:pt x="24" y="68"/>
                </a:lnTo>
                <a:lnTo>
                  <a:pt x="24" y="56"/>
                </a:lnTo>
                <a:lnTo>
                  <a:pt x="17" y="56"/>
                </a:lnTo>
                <a:lnTo>
                  <a:pt x="17" y="68"/>
                </a:lnTo>
                <a:lnTo>
                  <a:pt x="9" y="66"/>
                </a:lnTo>
                <a:lnTo>
                  <a:pt x="9" y="68"/>
                </a:lnTo>
                <a:lnTo>
                  <a:pt x="0" y="66"/>
                </a:lnTo>
                <a:lnTo>
                  <a:pt x="0" y="76"/>
                </a:lnTo>
                <a:lnTo>
                  <a:pt x="8" y="76"/>
                </a:lnTo>
                <a:lnTo>
                  <a:pt x="8" y="82"/>
                </a:lnTo>
                <a:lnTo>
                  <a:pt x="8" y="85"/>
                </a:lnTo>
                <a:lnTo>
                  <a:pt x="18" y="93"/>
                </a:lnTo>
                <a:lnTo>
                  <a:pt x="18" y="194"/>
                </a:lnTo>
                <a:lnTo>
                  <a:pt x="17" y="201"/>
                </a:lnTo>
                <a:lnTo>
                  <a:pt x="13" y="211"/>
                </a:lnTo>
                <a:lnTo>
                  <a:pt x="9" y="216"/>
                </a:lnTo>
                <a:lnTo>
                  <a:pt x="42" y="213"/>
                </a:lnTo>
                <a:lnTo>
                  <a:pt x="36" y="208"/>
                </a:lnTo>
                <a:lnTo>
                  <a:pt x="24" y="201"/>
                </a:lnTo>
                <a:lnTo>
                  <a:pt x="24" y="194"/>
                </a:lnTo>
                <a:lnTo>
                  <a:pt x="24" y="93"/>
                </a:lnTo>
                <a:lnTo>
                  <a:pt x="42" y="93"/>
                </a:lnTo>
                <a:lnTo>
                  <a:pt x="38" y="80"/>
                </a:lnTo>
                <a:lnTo>
                  <a:pt x="46" y="68"/>
                </a:lnTo>
                <a:moveTo>
                  <a:pt x="194" y="34"/>
                </a:moveTo>
                <a:lnTo>
                  <a:pt x="166" y="34"/>
                </a:lnTo>
                <a:lnTo>
                  <a:pt x="166" y="3"/>
                </a:lnTo>
                <a:lnTo>
                  <a:pt x="163" y="0"/>
                </a:lnTo>
                <a:lnTo>
                  <a:pt x="156" y="0"/>
                </a:lnTo>
                <a:lnTo>
                  <a:pt x="153" y="3"/>
                </a:lnTo>
                <a:lnTo>
                  <a:pt x="153" y="33"/>
                </a:lnTo>
                <a:lnTo>
                  <a:pt x="147" y="34"/>
                </a:lnTo>
                <a:lnTo>
                  <a:pt x="130" y="25"/>
                </a:lnTo>
                <a:lnTo>
                  <a:pt x="130" y="38"/>
                </a:lnTo>
                <a:lnTo>
                  <a:pt x="132" y="44"/>
                </a:lnTo>
                <a:lnTo>
                  <a:pt x="119" y="44"/>
                </a:lnTo>
                <a:lnTo>
                  <a:pt x="130" y="56"/>
                </a:lnTo>
                <a:lnTo>
                  <a:pt x="122" y="66"/>
                </a:lnTo>
                <a:lnTo>
                  <a:pt x="141" y="63"/>
                </a:lnTo>
                <a:lnTo>
                  <a:pt x="145" y="66"/>
                </a:lnTo>
                <a:lnTo>
                  <a:pt x="160" y="66"/>
                </a:lnTo>
                <a:lnTo>
                  <a:pt x="153" y="74"/>
                </a:lnTo>
                <a:lnTo>
                  <a:pt x="153" y="206"/>
                </a:lnTo>
                <a:lnTo>
                  <a:pt x="147" y="213"/>
                </a:lnTo>
                <a:lnTo>
                  <a:pt x="174" y="213"/>
                </a:lnTo>
                <a:lnTo>
                  <a:pt x="173" y="211"/>
                </a:lnTo>
                <a:lnTo>
                  <a:pt x="166" y="206"/>
                </a:lnTo>
                <a:lnTo>
                  <a:pt x="166" y="77"/>
                </a:lnTo>
                <a:lnTo>
                  <a:pt x="163" y="74"/>
                </a:lnTo>
                <a:lnTo>
                  <a:pt x="173" y="66"/>
                </a:lnTo>
                <a:lnTo>
                  <a:pt x="176" y="66"/>
                </a:lnTo>
                <a:lnTo>
                  <a:pt x="182" y="66"/>
                </a:lnTo>
                <a:lnTo>
                  <a:pt x="185" y="61"/>
                </a:lnTo>
                <a:lnTo>
                  <a:pt x="179" y="56"/>
                </a:lnTo>
                <a:lnTo>
                  <a:pt x="192" y="41"/>
                </a:lnTo>
                <a:lnTo>
                  <a:pt x="194" y="34"/>
                </a:lnTo>
                <a:moveTo>
                  <a:pt x="292" y="80"/>
                </a:moveTo>
                <a:lnTo>
                  <a:pt x="287" y="74"/>
                </a:lnTo>
                <a:lnTo>
                  <a:pt x="288" y="68"/>
                </a:lnTo>
                <a:lnTo>
                  <a:pt x="286" y="66"/>
                </a:lnTo>
                <a:lnTo>
                  <a:pt x="279" y="66"/>
                </a:lnTo>
                <a:lnTo>
                  <a:pt x="279" y="49"/>
                </a:lnTo>
                <a:lnTo>
                  <a:pt x="273" y="49"/>
                </a:lnTo>
                <a:lnTo>
                  <a:pt x="273" y="66"/>
                </a:lnTo>
                <a:lnTo>
                  <a:pt x="259" y="66"/>
                </a:lnTo>
                <a:lnTo>
                  <a:pt x="255" y="70"/>
                </a:lnTo>
                <a:lnTo>
                  <a:pt x="259" y="76"/>
                </a:lnTo>
                <a:lnTo>
                  <a:pt x="255" y="82"/>
                </a:lnTo>
                <a:lnTo>
                  <a:pt x="264" y="89"/>
                </a:lnTo>
                <a:lnTo>
                  <a:pt x="270" y="89"/>
                </a:lnTo>
                <a:lnTo>
                  <a:pt x="270" y="197"/>
                </a:lnTo>
                <a:lnTo>
                  <a:pt x="270" y="201"/>
                </a:lnTo>
                <a:lnTo>
                  <a:pt x="268" y="206"/>
                </a:lnTo>
                <a:lnTo>
                  <a:pt x="265" y="211"/>
                </a:lnTo>
                <a:lnTo>
                  <a:pt x="287" y="211"/>
                </a:lnTo>
                <a:lnTo>
                  <a:pt x="286" y="208"/>
                </a:lnTo>
                <a:lnTo>
                  <a:pt x="279" y="201"/>
                </a:lnTo>
                <a:lnTo>
                  <a:pt x="279" y="89"/>
                </a:lnTo>
                <a:lnTo>
                  <a:pt x="288" y="85"/>
                </a:lnTo>
                <a:lnTo>
                  <a:pt x="292" y="80"/>
                </a:lnTo>
                <a:close/>
              </a:path>
            </a:pathLst>
          </a:custGeom>
          <a:solidFill>
            <a:srgbClr val="ffd47e"/>
          </a:solidFill>
          <a:ln w="0">
            <a:noFill/>
          </a:ln>
        </xdr:spPr>
      </xdr:sp>
      <xdr:sp>
        <xdr:nvSpPr>
          <xdr:cNvPr id="68" name=""/>
          <xdr:cNvSpPr/>
        </xdr:nvSpPr>
        <xdr:spPr>
          <a:xfrm>
            <a:off x="3040200" y="279000"/>
            <a:ext cx="109080" cy="156600"/>
          </a:xfrm>
          <a:custGeom>
            <a:avLst/>
            <a:gdLst/>
            <a:ahLst/>
            <a:rect l="0" t="0" r="r" b="b"/>
            <a:pathLst>
              <a:path w="303" h="435">
                <a:moveTo>
                  <a:pt x="149" y="337"/>
                </a:moveTo>
                <a:lnTo>
                  <a:pt x="125" y="330"/>
                </a:lnTo>
                <a:lnTo>
                  <a:pt x="108" y="334"/>
                </a:lnTo>
                <a:lnTo>
                  <a:pt x="77" y="340"/>
                </a:lnTo>
                <a:lnTo>
                  <a:pt x="52" y="350"/>
                </a:lnTo>
                <a:lnTo>
                  <a:pt x="25" y="365"/>
                </a:lnTo>
                <a:lnTo>
                  <a:pt x="2" y="381"/>
                </a:lnTo>
                <a:lnTo>
                  <a:pt x="0" y="383"/>
                </a:lnTo>
                <a:lnTo>
                  <a:pt x="0" y="390"/>
                </a:lnTo>
                <a:lnTo>
                  <a:pt x="2" y="391"/>
                </a:lnTo>
                <a:lnTo>
                  <a:pt x="7" y="397"/>
                </a:lnTo>
                <a:lnTo>
                  <a:pt x="15" y="403"/>
                </a:lnTo>
                <a:lnTo>
                  <a:pt x="16" y="406"/>
                </a:lnTo>
                <a:lnTo>
                  <a:pt x="25" y="403"/>
                </a:lnTo>
                <a:lnTo>
                  <a:pt x="52" y="386"/>
                </a:lnTo>
                <a:lnTo>
                  <a:pt x="80" y="370"/>
                </a:lnTo>
                <a:lnTo>
                  <a:pt x="106" y="355"/>
                </a:lnTo>
                <a:lnTo>
                  <a:pt x="149" y="337"/>
                </a:lnTo>
                <a:moveTo>
                  <a:pt x="157" y="338"/>
                </a:moveTo>
                <a:lnTo>
                  <a:pt x="152" y="342"/>
                </a:lnTo>
                <a:lnTo>
                  <a:pt x="147" y="345"/>
                </a:lnTo>
                <a:lnTo>
                  <a:pt x="144" y="349"/>
                </a:lnTo>
                <a:lnTo>
                  <a:pt x="144" y="353"/>
                </a:lnTo>
                <a:lnTo>
                  <a:pt x="144" y="355"/>
                </a:lnTo>
                <a:lnTo>
                  <a:pt x="144" y="358"/>
                </a:lnTo>
                <a:lnTo>
                  <a:pt x="149" y="362"/>
                </a:lnTo>
                <a:lnTo>
                  <a:pt x="152" y="365"/>
                </a:lnTo>
                <a:lnTo>
                  <a:pt x="157" y="361"/>
                </a:lnTo>
                <a:lnTo>
                  <a:pt x="157" y="353"/>
                </a:lnTo>
                <a:lnTo>
                  <a:pt x="157" y="345"/>
                </a:lnTo>
                <a:lnTo>
                  <a:pt x="157" y="338"/>
                </a:lnTo>
                <a:moveTo>
                  <a:pt x="158" y="261"/>
                </a:moveTo>
                <a:lnTo>
                  <a:pt x="152" y="261"/>
                </a:lnTo>
                <a:lnTo>
                  <a:pt x="139" y="272"/>
                </a:lnTo>
                <a:lnTo>
                  <a:pt x="139" y="284"/>
                </a:lnTo>
                <a:lnTo>
                  <a:pt x="138" y="294"/>
                </a:lnTo>
                <a:lnTo>
                  <a:pt x="147" y="305"/>
                </a:lnTo>
                <a:lnTo>
                  <a:pt x="157" y="314"/>
                </a:lnTo>
                <a:lnTo>
                  <a:pt x="154" y="294"/>
                </a:lnTo>
                <a:lnTo>
                  <a:pt x="154" y="275"/>
                </a:lnTo>
                <a:lnTo>
                  <a:pt x="158" y="261"/>
                </a:lnTo>
                <a:moveTo>
                  <a:pt x="161" y="62"/>
                </a:moveTo>
                <a:lnTo>
                  <a:pt x="158" y="57"/>
                </a:lnTo>
                <a:lnTo>
                  <a:pt x="152" y="57"/>
                </a:lnTo>
                <a:lnTo>
                  <a:pt x="144" y="57"/>
                </a:lnTo>
                <a:lnTo>
                  <a:pt x="119" y="68"/>
                </a:lnTo>
                <a:lnTo>
                  <a:pt x="114" y="79"/>
                </a:lnTo>
                <a:lnTo>
                  <a:pt x="125" y="94"/>
                </a:lnTo>
                <a:lnTo>
                  <a:pt x="132" y="90"/>
                </a:lnTo>
                <a:lnTo>
                  <a:pt x="141" y="94"/>
                </a:lnTo>
                <a:lnTo>
                  <a:pt x="154" y="97"/>
                </a:lnTo>
                <a:lnTo>
                  <a:pt x="154" y="94"/>
                </a:lnTo>
                <a:lnTo>
                  <a:pt x="157" y="90"/>
                </a:lnTo>
                <a:lnTo>
                  <a:pt x="158" y="87"/>
                </a:lnTo>
                <a:lnTo>
                  <a:pt x="158" y="78"/>
                </a:lnTo>
                <a:lnTo>
                  <a:pt x="158" y="69"/>
                </a:lnTo>
                <a:lnTo>
                  <a:pt x="161" y="62"/>
                </a:lnTo>
                <a:moveTo>
                  <a:pt x="190" y="184"/>
                </a:moveTo>
                <a:lnTo>
                  <a:pt x="189" y="179"/>
                </a:lnTo>
                <a:lnTo>
                  <a:pt x="189" y="164"/>
                </a:lnTo>
                <a:lnTo>
                  <a:pt x="171" y="160"/>
                </a:lnTo>
                <a:lnTo>
                  <a:pt x="158" y="151"/>
                </a:lnTo>
                <a:lnTo>
                  <a:pt x="158" y="138"/>
                </a:lnTo>
                <a:lnTo>
                  <a:pt x="158" y="131"/>
                </a:lnTo>
                <a:lnTo>
                  <a:pt x="158" y="125"/>
                </a:lnTo>
                <a:lnTo>
                  <a:pt x="154" y="117"/>
                </a:lnTo>
                <a:lnTo>
                  <a:pt x="152" y="106"/>
                </a:lnTo>
                <a:lnTo>
                  <a:pt x="144" y="100"/>
                </a:lnTo>
                <a:lnTo>
                  <a:pt x="144" y="125"/>
                </a:lnTo>
                <a:lnTo>
                  <a:pt x="141" y="125"/>
                </a:lnTo>
                <a:lnTo>
                  <a:pt x="139" y="122"/>
                </a:lnTo>
                <a:lnTo>
                  <a:pt x="139" y="133"/>
                </a:lnTo>
                <a:lnTo>
                  <a:pt x="139" y="138"/>
                </a:lnTo>
                <a:lnTo>
                  <a:pt x="138" y="138"/>
                </a:lnTo>
                <a:lnTo>
                  <a:pt x="132" y="138"/>
                </a:lnTo>
                <a:lnTo>
                  <a:pt x="128" y="138"/>
                </a:lnTo>
                <a:lnTo>
                  <a:pt x="125" y="135"/>
                </a:lnTo>
                <a:lnTo>
                  <a:pt x="125" y="133"/>
                </a:lnTo>
                <a:lnTo>
                  <a:pt x="128" y="131"/>
                </a:lnTo>
                <a:lnTo>
                  <a:pt x="130" y="131"/>
                </a:lnTo>
                <a:lnTo>
                  <a:pt x="134" y="131"/>
                </a:lnTo>
                <a:lnTo>
                  <a:pt x="138" y="131"/>
                </a:lnTo>
                <a:lnTo>
                  <a:pt x="139" y="133"/>
                </a:lnTo>
                <a:lnTo>
                  <a:pt x="139" y="122"/>
                </a:lnTo>
                <a:lnTo>
                  <a:pt x="138" y="122"/>
                </a:lnTo>
                <a:lnTo>
                  <a:pt x="134" y="122"/>
                </a:lnTo>
                <a:lnTo>
                  <a:pt x="130" y="122"/>
                </a:lnTo>
                <a:lnTo>
                  <a:pt x="128" y="122"/>
                </a:lnTo>
                <a:lnTo>
                  <a:pt x="130" y="117"/>
                </a:lnTo>
                <a:lnTo>
                  <a:pt x="132" y="117"/>
                </a:lnTo>
                <a:lnTo>
                  <a:pt x="134" y="117"/>
                </a:lnTo>
                <a:lnTo>
                  <a:pt x="139" y="117"/>
                </a:lnTo>
                <a:lnTo>
                  <a:pt x="141" y="119"/>
                </a:lnTo>
                <a:lnTo>
                  <a:pt x="144" y="122"/>
                </a:lnTo>
                <a:lnTo>
                  <a:pt x="144" y="125"/>
                </a:lnTo>
                <a:lnTo>
                  <a:pt x="144" y="100"/>
                </a:lnTo>
                <a:lnTo>
                  <a:pt x="139" y="100"/>
                </a:lnTo>
                <a:lnTo>
                  <a:pt x="125" y="100"/>
                </a:lnTo>
                <a:lnTo>
                  <a:pt x="119" y="128"/>
                </a:lnTo>
                <a:lnTo>
                  <a:pt x="112" y="128"/>
                </a:lnTo>
                <a:lnTo>
                  <a:pt x="112" y="143"/>
                </a:lnTo>
                <a:lnTo>
                  <a:pt x="112" y="147"/>
                </a:lnTo>
                <a:lnTo>
                  <a:pt x="119" y="147"/>
                </a:lnTo>
                <a:lnTo>
                  <a:pt x="125" y="154"/>
                </a:lnTo>
                <a:lnTo>
                  <a:pt x="128" y="158"/>
                </a:lnTo>
                <a:lnTo>
                  <a:pt x="130" y="158"/>
                </a:lnTo>
                <a:lnTo>
                  <a:pt x="132" y="158"/>
                </a:lnTo>
                <a:lnTo>
                  <a:pt x="134" y="160"/>
                </a:lnTo>
                <a:lnTo>
                  <a:pt x="134" y="163"/>
                </a:lnTo>
                <a:lnTo>
                  <a:pt x="132" y="164"/>
                </a:lnTo>
                <a:lnTo>
                  <a:pt x="128" y="163"/>
                </a:lnTo>
                <a:lnTo>
                  <a:pt x="128" y="166"/>
                </a:lnTo>
                <a:lnTo>
                  <a:pt x="125" y="179"/>
                </a:lnTo>
                <a:lnTo>
                  <a:pt x="147" y="179"/>
                </a:lnTo>
                <a:lnTo>
                  <a:pt x="157" y="179"/>
                </a:lnTo>
                <a:lnTo>
                  <a:pt x="157" y="189"/>
                </a:lnTo>
                <a:lnTo>
                  <a:pt x="167" y="195"/>
                </a:lnTo>
                <a:lnTo>
                  <a:pt x="176" y="206"/>
                </a:lnTo>
                <a:lnTo>
                  <a:pt x="180" y="199"/>
                </a:lnTo>
                <a:lnTo>
                  <a:pt x="186" y="191"/>
                </a:lnTo>
                <a:lnTo>
                  <a:pt x="190" y="184"/>
                </a:lnTo>
                <a:moveTo>
                  <a:pt x="222" y="191"/>
                </a:moveTo>
                <a:lnTo>
                  <a:pt x="212" y="193"/>
                </a:lnTo>
                <a:lnTo>
                  <a:pt x="205" y="193"/>
                </a:lnTo>
                <a:lnTo>
                  <a:pt x="198" y="191"/>
                </a:lnTo>
                <a:lnTo>
                  <a:pt x="193" y="195"/>
                </a:lnTo>
                <a:lnTo>
                  <a:pt x="186" y="206"/>
                </a:lnTo>
                <a:lnTo>
                  <a:pt x="184" y="208"/>
                </a:lnTo>
                <a:lnTo>
                  <a:pt x="184" y="214"/>
                </a:lnTo>
                <a:lnTo>
                  <a:pt x="186" y="215"/>
                </a:lnTo>
                <a:lnTo>
                  <a:pt x="189" y="218"/>
                </a:lnTo>
                <a:lnTo>
                  <a:pt x="189" y="220"/>
                </a:lnTo>
                <a:lnTo>
                  <a:pt x="190" y="220"/>
                </a:lnTo>
                <a:lnTo>
                  <a:pt x="196" y="225"/>
                </a:lnTo>
                <a:lnTo>
                  <a:pt x="198" y="223"/>
                </a:lnTo>
                <a:lnTo>
                  <a:pt x="198" y="220"/>
                </a:lnTo>
                <a:lnTo>
                  <a:pt x="203" y="211"/>
                </a:lnTo>
                <a:lnTo>
                  <a:pt x="212" y="202"/>
                </a:lnTo>
                <a:lnTo>
                  <a:pt x="222" y="191"/>
                </a:lnTo>
                <a:moveTo>
                  <a:pt x="245" y="163"/>
                </a:moveTo>
                <a:lnTo>
                  <a:pt x="245" y="150"/>
                </a:lnTo>
                <a:lnTo>
                  <a:pt x="238" y="141"/>
                </a:lnTo>
                <a:lnTo>
                  <a:pt x="229" y="125"/>
                </a:lnTo>
                <a:lnTo>
                  <a:pt x="229" y="119"/>
                </a:lnTo>
                <a:lnTo>
                  <a:pt x="233" y="100"/>
                </a:lnTo>
                <a:lnTo>
                  <a:pt x="233" y="94"/>
                </a:lnTo>
                <a:lnTo>
                  <a:pt x="231" y="87"/>
                </a:lnTo>
                <a:lnTo>
                  <a:pt x="219" y="92"/>
                </a:lnTo>
                <a:lnTo>
                  <a:pt x="218" y="92"/>
                </a:lnTo>
                <a:lnTo>
                  <a:pt x="222" y="100"/>
                </a:lnTo>
                <a:lnTo>
                  <a:pt x="222" y="106"/>
                </a:lnTo>
                <a:lnTo>
                  <a:pt x="224" y="113"/>
                </a:lnTo>
                <a:lnTo>
                  <a:pt x="224" y="117"/>
                </a:lnTo>
                <a:lnTo>
                  <a:pt x="219" y="119"/>
                </a:lnTo>
                <a:lnTo>
                  <a:pt x="215" y="125"/>
                </a:lnTo>
                <a:lnTo>
                  <a:pt x="212" y="117"/>
                </a:lnTo>
                <a:lnTo>
                  <a:pt x="215" y="117"/>
                </a:lnTo>
                <a:lnTo>
                  <a:pt x="215" y="110"/>
                </a:lnTo>
                <a:lnTo>
                  <a:pt x="215" y="104"/>
                </a:lnTo>
                <a:lnTo>
                  <a:pt x="215" y="100"/>
                </a:lnTo>
                <a:lnTo>
                  <a:pt x="212" y="94"/>
                </a:lnTo>
                <a:lnTo>
                  <a:pt x="209" y="75"/>
                </a:lnTo>
                <a:lnTo>
                  <a:pt x="205" y="72"/>
                </a:lnTo>
                <a:lnTo>
                  <a:pt x="196" y="57"/>
                </a:lnTo>
                <a:lnTo>
                  <a:pt x="196" y="87"/>
                </a:lnTo>
                <a:lnTo>
                  <a:pt x="193" y="94"/>
                </a:lnTo>
                <a:lnTo>
                  <a:pt x="190" y="90"/>
                </a:lnTo>
                <a:lnTo>
                  <a:pt x="186" y="84"/>
                </a:lnTo>
                <a:lnTo>
                  <a:pt x="184" y="81"/>
                </a:lnTo>
                <a:lnTo>
                  <a:pt x="184" y="97"/>
                </a:lnTo>
                <a:lnTo>
                  <a:pt x="184" y="100"/>
                </a:lnTo>
                <a:lnTo>
                  <a:pt x="177" y="104"/>
                </a:lnTo>
                <a:lnTo>
                  <a:pt x="176" y="100"/>
                </a:lnTo>
                <a:lnTo>
                  <a:pt x="171" y="100"/>
                </a:lnTo>
                <a:lnTo>
                  <a:pt x="167" y="100"/>
                </a:lnTo>
                <a:lnTo>
                  <a:pt x="167" y="94"/>
                </a:lnTo>
                <a:lnTo>
                  <a:pt x="174" y="94"/>
                </a:lnTo>
                <a:lnTo>
                  <a:pt x="176" y="94"/>
                </a:lnTo>
                <a:lnTo>
                  <a:pt x="180" y="94"/>
                </a:lnTo>
                <a:lnTo>
                  <a:pt x="184" y="97"/>
                </a:lnTo>
                <a:lnTo>
                  <a:pt x="184" y="81"/>
                </a:lnTo>
                <a:lnTo>
                  <a:pt x="184" y="79"/>
                </a:lnTo>
                <a:lnTo>
                  <a:pt x="180" y="79"/>
                </a:lnTo>
                <a:lnTo>
                  <a:pt x="174" y="79"/>
                </a:lnTo>
                <a:lnTo>
                  <a:pt x="171" y="78"/>
                </a:lnTo>
                <a:lnTo>
                  <a:pt x="174" y="72"/>
                </a:lnTo>
                <a:lnTo>
                  <a:pt x="176" y="72"/>
                </a:lnTo>
                <a:lnTo>
                  <a:pt x="184" y="75"/>
                </a:lnTo>
                <a:lnTo>
                  <a:pt x="190" y="79"/>
                </a:lnTo>
                <a:lnTo>
                  <a:pt x="193" y="84"/>
                </a:lnTo>
                <a:lnTo>
                  <a:pt x="196" y="87"/>
                </a:lnTo>
                <a:lnTo>
                  <a:pt x="196" y="57"/>
                </a:lnTo>
                <a:lnTo>
                  <a:pt x="184" y="54"/>
                </a:lnTo>
                <a:lnTo>
                  <a:pt x="176" y="54"/>
                </a:lnTo>
                <a:lnTo>
                  <a:pt x="171" y="54"/>
                </a:lnTo>
                <a:lnTo>
                  <a:pt x="166" y="65"/>
                </a:lnTo>
                <a:lnTo>
                  <a:pt x="164" y="72"/>
                </a:lnTo>
                <a:lnTo>
                  <a:pt x="164" y="84"/>
                </a:lnTo>
                <a:lnTo>
                  <a:pt x="164" y="90"/>
                </a:lnTo>
                <a:lnTo>
                  <a:pt x="161" y="94"/>
                </a:lnTo>
                <a:lnTo>
                  <a:pt x="158" y="100"/>
                </a:lnTo>
                <a:lnTo>
                  <a:pt x="157" y="100"/>
                </a:lnTo>
                <a:lnTo>
                  <a:pt x="154" y="106"/>
                </a:lnTo>
                <a:lnTo>
                  <a:pt x="154" y="109"/>
                </a:lnTo>
                <a:lnTo>
                  <a:pt x="157" y="110"/>
                </a:lnTo>
                <a:lnTo>
                  <a:pt x="158" y="113"/>
                </a:lnTo>
                <a:lnTo>
                  <a:pt x="161" y="117"/>
                </a:lnTo>
                <a:lnTo>
                  <a:pt x="164" y="119"/>
                </a:lnTo>
                <a:lnTo>
                  <a:pt x="166" y="122"/>
                </a:lnTo>
                <a:lnTo>
                  <a:pt x="171" y="125"/>
                </a:lnTo>
                <a:lnTo>
                  <a:pt x="176" y="125"/>
                </a:lnTo>
                <a:lnTo>
                  <a:pt x="177" y="125"/>
                </a:lnTo>
                <a:lnTo>
                  <a:pt x="180" y="128"/>
                </a:lnTo>
                <a:lnTo>
                  <a:pt x="177" y="128"/>
                </a:lnTo>
                <a:lnTo>
                  <a:pt x="177" y="131"/>
                </a:lnTo>
                <a:lnTo>
                  <a:pt x="176" y="131"/>
                </a:lnTo>
                <a:lnTo>
                  <a:pt x="171" y="133"/>
                </a:lnTo>
                <a:lnTo>
                  <a:pt x="167" y="133"/>
                </a:lnTo>
                <a:lnTo>
                  <a:pt x="166" y="145"/>
                </a:lnTo>
                <a:lnTo>
                  <a:pt x="166" y="147"/>
                </a:lnTo>
                <a:lnTo>
                  <a:pt x="174" y="154"/>
                </a:lnTo>
                <a:lnTo>
                  <a:pt x="190" y="158"/>
                </a:lnTo>
                <a:lnTo>
                  <a:pt x="199" y="154"/>
                </a:lnTo>
                <a:lnTo>
                  <a:pt x="209" y="147"/>
                </a:lnTo>
                <a:lnTo>
                  <a:pt x="215" y="145"/>
                </a:lnTo>
                <a:lnTo>
                  <a:pt x="218" y="141"/>
                </a:lnTo>
                <a:lnTo>
                  <a:pt x="219" y="143"/>
                </a:lnTo>
                <a:lnTo>
                  <a:pt x="215" y="147"/>
                </a:lnTo>
                <a:lnTo>
                  <a:pt x="209" y="154"/>
                </a:lnTo>
                <a:lnTo>
                  <a:pt x="203" y="160"/>
                </a:lnTo>
                <a:lnTo>
                  <a:pt x="196" y="163"/>
                </a:lnTo>
                <a:lnTo>
                  <a:pt x="198" y="172"/>
                </a:lnTo>
                <a:lnTo>
                  <a:pt x="198" y="179"/>
                </a:lnTo>
                <a:lnTo>
                  <a:pt x="215" y="182"/>
                </a:lnTo>
                <a:lnTo>
                  <a:pt x="229" y="166"/>
                </a:lnTo>
                <a:lnTo>
                  <a:pt x="245" y="163"/>
                </a:lnTo>
                <a:moveTo>
                  <a:pt x="257" y="431"/>
                </a:moveTo>
                <a:lnTo>
                  <a:pt x="255" y="416"/>
                </a:lnTo>
                <a:lnTo>
                  <a:pt x="257" y="409"/>
                </a:lnTo>
                <a:lnTo>
                  <a:pt x="229" y="413"/>
                </a:lnTo>
                <a:lnTo>
                  <a:pt x="205" y="411"/>
                </a:lnTo>
                <a:lnTo>
                  <a:pt x="180" y="411"/>
                </a:lnTo>
                <a:lnTo>
                  <a:pt x="176" y="413"/>
                </a:lnTo>
                <a:lnTo>
                  <a:pt x="167" y="416"/>
                </a:lnTo>
                <a:lnTo>
                  <a:pt x="164" y="416"/>
                </a:lnTo>
                <a:lnTo>
                  <a:pt x="164" y="422"/>
                </a:lnTo>
                <a:lnTo>
                  <a:pt x="164" y="425"/>
                </a:lnTo>
                <a:lnTo>
                  <a:pt x="161" y="427"/>
                </a:lnTo>
                <a:lnTo>
                  <a:pt x="171" y="427"/>
                </a:lnTo>
                <a:lnTo>
                  <a:pt x="174" y="419"/>
                </a:lnTo>
                <a:lnTo>
                  <a:pt x="180" y="422"/>
                </a:lnTo>
                <a:lnTo>
                  <a:pt x="186" y="422"/>
                </a:lnTo>
                <a:lnTo>
                  <a:pt x="186" y="432"/>
                </a:lnTo>
                <a:lnTo>
                  <a:pt x="198" y="432"/>
                </a:lnTo>
                <a:lnTo>
                  <a:pt x="196" y="419"/>
                </a:lnTo>
                <a:lnTo>
                  <a:pt x="203" y="419"/>
                </a:lnTo>
                <a:lnTo>
                  <a:pt x="209" y="419"/>
                </a:lnTo>
                <a:lnTo>
                  <a:pt x="209" y="432"/>
                </a:lnTo>
                <a:lnTo>
                  <a:pt x="224" y="432"/>
                </a:lnTo>
                <a:lnTo>
                  <a:pt x="224" y="416"/>
                </a:lnTo>
                <a:lnTo>
                  <a:pt x="238" y="416"/>
                </a:lnTo>
                <a:lnTo>
                  <a:pt x="242" y="435"/>
                </a:lnTo>
                <a:lnTo>
                  <a:pt x="251" y="432"/>
                </a:lnTo>
                <a:lnTo>
                  <a:pt x="257" y="431"/>
                </a:lnTo>
                <a:moveTo>
                  <a:pt x="262" y="19"/>
                </a:moveTo>
                <a:lnTo>
                  <a:pt x="248" y="15"/>
                </a:lnTo>
                <a:lnTo>
                  <a:pt x="233" y="8"/>
                </a:lnTo>
                <a:lnTo>
                  <a:pt x="215" y="0"/>
                </a:lnTo>
                <a:lnTo>
                  <a:pt x="199" y="3"/>
                </a:lnTo>
                <a:lnTo>
                  <a:pt x="198" y="19"/>
                </a:lnTo>
                <a:lnTo>
                  <a:pt x="219" y="27"/>
                </a:lnTo>
                <a:lnTo>
                  <a:pt x="238" y="36"/>
                </a:lnTo>
                <a:lnTo>
                  <a:pt x="257" y="48"/>
                </a:lnTo>
                <a:lnTo>
                  <a:pt x="262" y="19"/>
                </a:lnTo>
                <a:moveTo>
                  <a:pt x="286" y="411"/>
                </a:moveTo>
                <a:lnTo>
                  <a:pt x="281" y="406"/>
                </a:lnTo>
                <a:lnTo>
                  <a:pt x="276" y="406"/>
                </a:lnTo>
                <a:lnTo>
                  <a:pt x="271" y="403"/>
                </a:lnTo>
                <a:lnTo>
                  <a:pt x="266" y="406"/>
                </a:lnTo>
                <a:lnTo>
                  <a:pt x="262" y="409"/>
                </a:lnTo>
                <a:lnTo>
                  <a:pt x="261" y="411"/>
                </a:lnTo>
                <a:lnTo>
                  <a:pt x="262" y="416"/>
                </a:lnTo>
                <a:lnTo>
                  <a:pt x="264" y="419"/>
                </a:lnTo>
                <a:lnTo>
                  <a:pt x="271" y="419"/>
                </a:lnTo>
                <a:lnTo>
                  <a:pt x="279" y="419"/>
                </a:lnTo>
                <a:lnTo>
                  <a:pt x="284" y="413"/>
                </a:lnTo>
                <a:lnTo>
                  <a:pt x="286" y="411"/>
                </a:lnTo>
                <a:moveTo>
                  <a:pt x="290" y="353"/>
                </a:moveTo>
                <a:lnTo>
                  <a:pt x="289" y="326"/>
                </a:lnTo>
                <a:lnTo>
                  <a:pt x="276" y="314"/>
                </a:lnTo>
                <a:lnTo>
                  <a:pt x="266" y="316"/>
                </a:lnTo>
                <a:lnTo>
                  <a:pt x="255" y="326"/>
                </a:lnTo>
                <a:lnTo>
                  <a:pt x="252" y="337"/>
                </a:lnTo>
                <a:lnTo>
                  <a:pt x="255" y="345"/>
                </a:lnTo>
                <a:lnTo>
                  <a:pt x="255" y="362"/>
                </a:lnTo>
                <a:lnTo>
                  <a:pt x="252" y="367"/>
                </a:lnTo>
                <a:lnTo>
                  <a:pt x="238" y="367"/>
                </a:lnTo>
                <a:lnTo>
                  <a:pt x="218" y="362"/>
                </a:lnTo>
                <a:lnTo>
                  <a:pt x="196" y="362"/>
                </a:lnTo>
                <a:lnTo>
                  <a:pt x="176" y="371"/>
                </a:lnTo>
                <a:lnTo>
                  <a:pt x="171" y="375"/>
                </a:lnTo>
                <a:lnTo>
                  <a:pt x="161" y="375"/>
                </a:lnTo>
                <a:lnTo>
                  <a:pt x="154" y="375"/>
                </a:lnTo>
                <a:lnTo>
                  <a:pt x="147" y="371"/>
                </a:lnTo>
                <a:lnTo>
                  <a:pt x="138" y="370"/>
                </a:lnTo>
                <a:lnTo>
                  <a:pt x="128" y="375"/>
                </a:lnTo>
                <a:lnTo>
                  <a:pt x="116" y="381"/>
                </a:lnTo>
                <a:lnTo>
                  <a:pt x="116" y="397"/>
                </a:lnTo>
                <a:lnTo>
                  <a:pt x="130" y="406"/>
                </a:lnTo>
                <a:lnTo>
                  <a:pt x="138" y="411"/>
                </a:lnTo>
                <a:lnTo>
                  <a:pt x="147" y="409"/>
                </a:lnTo>
                <a:lnTo>
                  <a:pt x="158" y="406"/>
                </a:lnTo>
                <a:lnTo>
                  <a:pt x="167" y="406"/>
                </a:lnTo>
                <a:lnTo>
                  <a:pt x="177" y="399"/>
                </a:lnTo>
                <a:lnTo>
                  <a:pt x="189" y="403"/>
                </a:lnTo>
                <a:lnTo>
                  <a:pt x="231" y="403"/>
                </a:lnTo>
                <a:lnTo>
                  <a:pt x="275" y="399"/>
                </a:lnTo>
                <a:lnTo>
                  <a:pt x="281" y="390"/>
                </a:lnTo>
                <a:lnTo>
                  <a:pt x="290" y="375"/>
                </a:lnTo>
                <a:lnTo>
                  <a:pt x="290" y="353"/>
                </a:lnTo>
                <a:moveTo>
                  <a:pt x="294" y="243"/>
                </a:moveTo>
                <a:lnTo>
                  <a:pt x="286" y="218"/>
                </a:lnTo>
                <a:lnTo>
                  <a:pt x="271" y="199"/>
                </a:lnTo>
                <a:lnTo>
                  <a:pt x="252" y="184"/>
                </a:lnTo>
                <a:lnTo>
                  <a:pt x="228" y="195"/>
                </a:lnTo>
                <a:lnTo>
                  <a:pt x="209" y="215"/>
                </a:lnTo>
                <a:lnTo>
                  <a:pt x="196" y="236"/>
                </a:lnTo>
                <a:lnTo>
                  <a:pt x="189" y="232"/>
                </a:lnTo>
                <a:lnTo>
                  <a:pt x="184" y="223"/>
                </a:lnTo>
                <a:lnTo>
                  <a:pt x="177" y="225"/>
                </a:lnTo>
                <a:lnTo>
                  <a:pt x="167" y="256"/>
                </a:lnTo>
                <a:lnTo>
                  <a:pt x="164" y="291"/>
                </a:lnTo>
                <a:lnTo>
                  <a:pt x="164" y="324"/>
                </a:lnTo>
                <a:lnTo>
                  <a:pt x="166" y="362"/>
                </a:lnTo>
                <a:lnTo>
                  <a:pt x="166" y="367"/>
                </a:lnTo>
                <a:lnTo>
                  <a:pt x="203" y="353"/>
                </a:lnTo>
                <a:lnTo>
                  <a:pt x="222" y="358"/>
                </a:lnTo>
                <a:lnTo>
                  <a:pt x="245" y="362"/>
                </a:lnTo>
                <a:lnTo>
                  <a:pt x="252" y="358"/>
                </a:lnTo>
                <a:lnTo>
                  <a:pt x="245" y="337"/>
                </a:lnTo>
                <a:lnTo>
                  <a:pt x="245" y="321"/>
                </a:lnTo>
                <a:lnTo>
                  <a:pt x="229" y="308"/>
                </a:lnTo>
                <a:lnTo>
                  <a:pt x="237" y="294"/>
                </a:lnTo>
                <a:lnTo>
                  <a:pt x="245" y="281"/>
                </a:lnTo>
                <a:lnTo>
                  <a:pt x="242" y="259"/>
                </a:lnTo>
                <a:lnTo>
                  <a:pt x="248" y="261"/>
                </a:lnTo>
                <a:lnTo>
                  <a:pt x="251" y="272"/>
                </a:lnTo>
                <a:lnTo>
                  <a:pt x="252" y="277"/>
                </a:lnTo>
                <a:lnTo>
                  <a:pt x="264" y="272"/>
                </a:lnTo>
                <a:lnTo>
                  <a:pt x="290" y="273"/>
                </a:lnTo>
                <a:lnTo>
                  <a:pt x="294" y="243"/>
                </a:lnTo>
                <a:moveTo>
                  <a:pt x="297" y="62"/>
                </a:moveTo>
                <a:lnTo>
                  <a:pt x="284" y="62"/>
                </a:lnTo>
                <a:lnTo>
                  <a:pt x="261" y="57"/>
                </a:lnTo>
                <a:lnTo>
                  <a:pt x="248" y="48"/>
                </a:lnTo>
                <a:lnTo>
                  <a:pt x="228" y="39"/>
                </a:lnTo>
                <a:lnTo>
                  <a:pt x="199" y="29"/>
                </a:lnTo>
                <a:lnTo>
                  <a:pt x="171" y="19"/>
                </a:lnTo>
                <a:lnTo>
                  <a:pt x="149" y="25"/>
                </a:lnTo>
                <a:lnTo>
                  <a:pt x="141" y="25"/>
                </a:lnTo>
                <a:lnTo>
                  <a:pt x="141" y="29"/>
                </a:lnTo>
                <a:lnTo>
                  <a:pt x="158" y="36"/>
                </a:lnTo>
                <a:lnTo>
                  <a:pt x="186" y="41"/>
                </a:lnTo>
                <a:lnTo>
                  <a:pt x="209" y="52"/>
                </a:lnTo>
                <a:lnTo>
                  <a:pt x="231" y="65"/>
                </a:lnTo>
                <a:lnTo>
                  <a:pt x="255" y="75"/>
                </a:lnTo>
                <a:lnTo>
                  <a:pt x="266" y="75"/>
                </a:lnTo>
                <a:lnTo>
                  <a:pt x="276" y="75"/>
                </a:lnTo>
                <a:lnTo>
                  <a:pt x="294" y="68"/>
                </a:lnTo>
                <a:lnTo>
                  <a:pt x="297" y="62"/>
                </a:lnTo>
                <a:moveTo>
                  <a:pt x="303" y="294"/>
                </a:moveTo>
                <a:lnTo>
                  <a:pt x="297" y="287"/>
                </a:lnTo>
                <a:lnTo>
                  <a:pt x="284" y="281"/>
                </a:lnTo>
                <a:lnTo>
                  <a:pt x="264" y="281"/>
                </a:lnTo>
                <a:lnTo>
                  <a:pt x="252" y="291"/>
                </a:lnTo>
                <a:lnTo>
                  <a:pt x="233" y="308"/>
                </a:lnTo>
                <a:lnTo>
                  <a:pt x="248" y="314"/>
                </a:lnTo>
                <a:lnTo>
                  <a:pt x="257" y="312"/>
                </a:lnTo>
                <a:lnTo>
                  <a:pt x="270" y="308"/>
                </a:lnTo>
                <a:lnTo>
                  <a:pt x="279" y="308"/>
                </a:lnTo>
                <a:lnTo>
                  <a:pt x="294" y="308"/>
                </a:lnTo>
                <a:lnTo>
                  <a:pt x="299" y="312"/>
                </a:lnTo>
                <a:lnTo>
                  <a:pt x="303" y="294"/>
                </a:lnTo>
                <a:close/>
              </a:path>
            </a:pathLst>
          </a:custGeom>
          <a:solidFill>
            <a:srgbClr val="f6b319"/>
          </a:solidFill>
          <a:ln w="0">
            <a:noFill/>
          </a:ln>
        </xdr:spPr>
      </xdr:sp>
      <xdr:sp>
        <xdr:nvSpPr>
          <xdr:cNvPr id="69" name=""/>
          <xdr:cNvSpPr/>
        </xdr:nvSpPr>
        <xdr:spPr>
          <a:xfrm>
            <a:off x="2829240" y="270360"/>
            <a:ext cx="343440" cy="437760"/>
          </a:xfrm>
          <a:custGeom>
            <a:avLst/>
            <a:gdLst/>
            <a:ahLst/>
            <a:rect l="0" t="0" r="r" b="b"/>
            <a:pathLst>
              <a:path w="954" h="1216">
                <a:moveTo>
                  <a:pt x="553" y="0"/>
                </a:moveTo>
                <a:lnTo>
                  <a:pt x="514" y="7"/>
                </a:lnTo>
                <a:lnTo>
                  <a:pt x="476" y="10"/>
                </a:lnTo>
                <a:lnTo>
                  <a:pt x="439" y="7"/>
                </a:lnTo>
                <a:lnTo>
                  <a:pt x="401" y="0"/>
                </a:lnTo>
                <a:lnTo>
                  <a:pt x="445" y="545"/>
                </a:lnTo>
                <a:lnTo>
                  <a:pt x="0" y="519"/>
                </a:lnTo>
                <a:lnTo>
                  <a:pt x="9" y="550"/>
                </a:lnTo>
                <a:lnTo>
                  <a:pt x="12" y="581"/>
                </a:lnTo>
                <a:lnTo>
                  <a:pt x="9" y="611"/>
                </a:lnTo>
                <a:lnTo>
                  <a:pt x="2" y="643"/>
                </a:lnTo>
                <a:lnTo>
                  <a:pt x="445" y="611"/>
                </a:lnTo>
                <a:lnTo>
                  <a:pt x="397" y="1216"/>
                </a:lnTo>
                <a:lnTo>
                  <a:pt x="435" y="1208"/>
                </a:lnTo>
                <a:lnTo>
                  <a:pt x="476" y="1204"/>
                </a:lnTo>
                <a:lnTo>
                  <a:pt x="514" y="1206"/>
                </a:lnTo>
                <a:lnTo>
                  <a:pt x="553" y="1213"/>
                </a:lnTo>
                <a:lnTo>
                  <a:pt x="508" y="611"/>
                </a:lnTo>
                <a:lnTo>
                  <a:pt x="954" y="643"/>
                </a:lnTo>
                <a:lnTo>
                  <a:pt x="948" y="611"/>
                </a:lnTo>
                <a:lnTo>
                  <a:pt x="945" y="581"/>
                </a:lnTo>
                <a:lnTo>
                  <a:pt x="948" y="550"/>
                </a:lnTo>
                <a:lnTo>
                  <a:pt x="954" y="519"/>
                </a:lnTo>
                <a:lnTo>
                  <a:pt x="508" y="545"/>
                </a:lnTo>
                <a:lnTo>
                  <a:pt x="553" y="0"/>
                </a:lnTo>
                <a:close/>
              </a:path>
            </a:pathLst>
          </a:custGeom>
          <a:solidFill>
            <a:srgbClr val="dbdada"/>
          </a:solidFill>
          <a:ln w="0">
            <a:noFill/>
          </a:ln>
        </xdr:spPr>
      </xdr:sp>
      <xdr:sp>
        <xdr:nvSpPr>
          <xdr:cNvPr id="70" name=""/>
          <xdr:cNvSpPr/>
        </xdr:nvSpPr>
        <xdr:spPr>
          <a:xfrm>
            <a:off x="2799360" y="114840"/>
            <a:ext cx="396000" cy="50040"/>
          </a:xfrm>
          <a:custGeom>
            <a:avLst/>
            <a:gdLst/>
            <a:ahLst/>
            <a:rect l="0" t="0" r="r" b="b"/>
            <a:pathLst>
              <a:path w="1100" h="139">
                <a:moveTo>
                  <a:pt x="555" y="0"/>
                </a:moveTo>
                <a:lnTo>
                  <a:pt x="382" y="9"/>
                </a:lnTo>
                <a:lnTo>
                  <a:pt x="225" y="34"/>
                </a:lnTo>
                <a:lnTo>
                  <a:pt x="98" y="70"/>
                </a:lnTo>
                <a:lnTo>
                  <a:pt x="0" y="110"/>
                </a:lnTo>
                <a:lnTo>
                  <a:pt x="9" y="139"/>
                </a:lnTo>
                <a:lnTo>
                  <a:pt x="92" y="102"/>
                </a:lnTo>
                <a:lnTo>
                  <a:pt x="216" y="69"/>
                </a:lnTo>
                <a:lnTo>
                  <a:pt x="376" y="42"/>
                </a:lnTo>
                <a:lnTo>
                  <a:pt x="555" y="32"/>
                </a:lnTo>
                <a:lnTo>
                  <a:pt x="730" y="42"/>
                </a:lnTo>
                <a:lnTo>
                  <a:pt x="883" y="66"/>
                </a:lnTo>
                <a:lnTo>
                  <a:pt x="1006" y="98"/>
                </a:lnTo>
                <a:lnTo>
                  <a:pt x="1091" y="131"/>
                </a:lnTo>
                <a:lnTo>
                  <a:pt x="1100" y="102"/>
                </a:lnTo>
                <a:lnTo>
                  <a:pt x="1004" y="66"/>
                </a:lnTo>
                <a:lnTo>
                  <a:pt x="874" y="32"/>
                </a:lnTo>
                <a:lnTo>
                  <a:pt x="723" y="9"/>
                </a:lnTo>
                <a:lnTo>
                  <a:pt x="555" y="0"/>
                </a:lnTo>
                <a:close/>
              </a:path>
            </a:pathLst>
          </a:custGeom>
          <a:solidFill>
            <a:srgbClr val="e8e5e4"/>
          </a:solidFill>
          <a:ln w="0">
            <a:noFill/>
          </a:ln>
        </xdr:spPr>
      </xdr:sp>
      <xdr:sp>
        <xdr:nvSpPr>
          <xdr:cNvPr id="71" name=""/>
          <xdr:cNvSpPr/>
        </xdr:nvSpPr>
        <xdr:spPr>
          <a:xfrm>
            <a:off x="2798640" y="115200"/>
            <a:ext cx="398520" cy="52560"/>
          </a:xfrm>
          <a:custGeom>
            <a:avLst/>
            <a:gdLst/>
            <a:ahLst/>
            <a:rect l="0" t="0" r="r" b="b"/>
            <a:pathLst>
              <a:path w="1107" h="146">
                <a:moveTo>
                  <a:pt x="560" y="0"/>
                </a:moveTo>
                <a:lnTo>
                  <a:pt x="381" y="10"/>
                </a:lnTo>
                <a:lnTo>
                  <a:pt x="226" y="39"/>
                </a:lnTo>
                <a:lnTo>
                  <a:pt x="98" y="72"/>
                </a:lnTo>
                <a:lnTo>
                  <a:pt x="2" y="114"/>
                </a:lnTo>
                <a:lnTo>
                  <a:pt x="0" y="114"/>
                </a:lnTo>
                <a:lnTo>
                  <a:pt x="15" y="146"/>
                </a:lnTo>
                <a:lnTo>
                  <a:pt x="16" y="146"/>
                </a:lnTo>
                <a:lnTo>
                  <a:pt x="29" y="138"/>
                </a:lnTo>
                <a:lnTo>
                  <a:pt x="16" y="138"/>
                </a:lnTo>
                <a:lnTo>
                  <a:pt x="7" y="114"/>
                </a:lnTo>
                <a:lnTo>
                  <a:pt x="101" y="77"/>
                </a:lnTo>
                <a:lnTo>
                  <a:pt x="229" y="43"/>
                </a:lnTo>
                <a:lnTo>
                  <a:pt x="384" y="15"/>
                </a:lnTo>
                <a:lnTo>
                  <a:pt x="560" y="6"/>
                </a:lnTo>
                <a:lnTo>
                  <a:pt x="654" y="6"/>
                </a:lnTo>
                <a:lnTo>
                  <a:pt x="560" y="0"/>
                </a:lnTo>
                <a:moveTo>
                  <a:pt x="560" y="36"/>
                </a:moveTo>
                <a:lnTo>
                  <a:pt x="456" y="39"/>
                </a:lnTo>
                <a:lnTo>
                  <a:pt x="364" y="46"/>
                </a:lnTo>
                <a:lnTo>
                  <a:pt x="286" y="58"/>
                </a:lnTo>
                <a:lnTo>
                  <a:pt x="220" y="69"/>
                </a:lnTo>
                <a:lnTo>
                  <a:pt x="158" y="84"/>
                </a:lnTo>
                <a:lnTo>
                  <a:pt x="101" y="101"/>
                </a:lnTo>
                <a:lnTo>
                  <a:pt x="53" y="122"/>
                </a:lnTo>
                <a:lnTo>
                  <a:pt x="16" y="138"/>
                </a:lnTo>
                <a:lnTo>
                  <a:pt x="29" y="138"/>
                </a:lnTo>
                <a:lnTo>
                  <a:pt x="92" y="114"/>
                </a:lnTo>
                <a:lnTo>
                  <a:pt x="213" y="77"/>
                </a:lnTo>
                <a:lnTo>
                  <a:pt x="371" y="49"/>
                </a:lnTo>
                <a:lnTo>
                  <a:pt x="560" y="39"/>
                </a:lnTo>
                <a:lnTo>
                  <a:pt x="668" y="39"/>
                </a:lnTo>
                <a:lnTo>
                  <a:pt x="642" y="36"/>
                </a:lnTo>
                <a:lnTo>
                  <a:pt x="560" y="36"/>
                </a:lnTo>
                <a:moveTo>
                  <a:pt x="668" y="39"/>
                </a:moveTo>
                <a:lnTo>
                  <a:pt x="560" y="39"/>
                </a:lnTo>
                <a:lnTo>
                  <a:pt x="739" y="49"/>
                </a:lnTo>
                <a:lnTo>
                  <a:pt x="894" y="72"/>
                </a:lnTo>
                <a:lnTo>
                  <a:pt x="1014" y="108"/>
                </a:lnTo>
                <a:lnTo>
                  <a:pt x="1093" y="138"/>
                </a:lnTo>
                <a:lnTo>
                  <a:pt x="1094" y="138"/>
                </a:lnTo>
                <a:lnTo>
                  <a:pt x="1098" y="133"/>
                </a:lnTo>
                <a:lnTo>
                  <a:pt x="1093" y="133"/>
                </a:lnTo>
                <a:lnTo>
                  <a:pt x="1054" y="114"/>
                </a:lnTo>
                <a:lnTo>
                  <a:pt x="1004" y="96"/>
                </a:lnTo>
                <a:lnTo>
                  <a:pt x="950" y="81"/>
                </a:lnTo>
                <a:lnTo>
                  <a:pt x="889" y="68"/>
                </a:lnTo>
                <a:lnTo>
                  <a:pt x="806" y="52"/>
                </a:lnTo>
                <a:lnTo>
                  <a:pt x="727" y="43"/>
                </a:lnTo>
                <a:lnTo>
                  <a:pt x="668" y="39"/>
                </a:lnTo>
                <a:moveTo>
                  <a:pt x="654" y="6"/>
                </a:moveTo>
                <a:lnTo>
                  <a:pt x="560" y="6"/>
                </a:lnTo>
                <a:lnTo>
                  <a:pt x="730" y="15"/>
                </a:lnTo>
                <a:lnTo>
                  <a:pt x="881" y="39"/>
                </a:lnTo>
                <a:lnTo>
                  <a:pt x="1004" y="69"/>
                </a:lnTo>
                <a:lnTo>
                  <a:pt x="1102" y="108"/>
                </a:lnTo>
                <a:lnTo>
                  <a:pt x="1093" y="133"/>
                </a:lnTo>
                <a:lnTo>
                  <a:pt x="1098" y="133"/>
                </a:lnTo>
                <a:lnTo>
                  <a:pt x="1107" y="104"/>
                </a:lnTo>
                <a:lnTo>
                  <a:pt x="1011" y="68"/>
                </a:lnTo>
                <a:lnTo>
                  <a:pt x="884" y="33"/>
                </a:lnTo>
                <a:lnTo>
                  <a:pt x="733" y="10"/>
                </a:lnTo>
                <a:lnTo>
                  <a:pt x="654" y="6"/>
                </a:lnTo>
                <a:close/>
              </a:path>
            </a:pathLst>
          </a:custGeom>
          <a:solidFill>
            <a:srgbClr val="211d1e"/>
          </a:solidFill>
          <a:ln w="0">
            <a:noFill/>
          </a:ln>
        </xdr:spPr>
      </xdr:sp>
      <xdr:sp>
        <xdr:nvSpPr>
          <xdr:cNvPr id="72" name=""/>
          <xdr:cNvSpPr/>
        </xdr:nvSpPr>
        <xdr:spPr>
          <a:xfrm>
            <a:off x="2804760" y="135360"/>
            <a:ext cx="387720" cy="75600"/>
          </a:xfrm>
          <a:custGeom>
            <a:avLst/>
            <a:gdLst/>
            <a:ahLst/>
            <a:rect l="0" t="0" r="r" b="b"/>
            <a:pathLst>
              <a:path w="1077" h="210">
                <a:moveTo>
                  <a:pt x="546" y="0"/>
                </a:moveTo>
                <a:lnTo>
                  <a:pt x="335" y="11"/>
                </a:lnTo>
                <a:lnTo>
                  <a:pt x="164" y="41"/>
                </a:lnTo>
                <a:lnTo>
                  <a:pt x="45" y="76"/>
                </a:lnTo>
                <a:lnTo>
                  <a:pt x="0" y="110"/>
                </a:lnTo>
                <a:lnTo>
                  <a:pt x="45" y="138"/>
                </a:lnTo>
                <a:lnTo>
                  <a:pt x="164" y="172"/>
                </a:lnTo>
                <a:lnTo>
                  <a:pt x="335" y="198"/>
                </a:lnTo>
                <a:lnTo>
                  <a:pt x="546" y="210"/>
                </a:lnTo>
                <a:lnTo>
                  <a:pt x="755" y="198"/>
                </a:lnTo>
                <a:lnTo>
                  <a:pt x="921" y="172"/>
                </a:lnTo>
                <a:lnTo>
                  <a:pt x="1036" y="138"/>
                </a:lnTo>
                <a:lnTo>
                  <a:pt x="1077" y="110"/>
                </a:lnTo>
                <a:lnTo>
                  <a:pt x="1036" y="76"/>
                </a:lnTo>
                <a:lnTo>
                  <a:pt x="921" y="41"/>
                </a:lnTo>
                <a:lnTo>
                  <a:pt x="755" y="11"/>
                </a:lnTo>
                <a:lnTo>
                  <a:pt x="546" y="0"/>
                </a:lnTo>
                <a:close/>
              </a:path>
            </a:pathLst>
          </a:custGeom>
          <a:solidFill>
            <a:srgbClr val="e8e5e4"/>
          </a:solidFill>
          <a:ln w="0">
            <a:noFill/>
          </a:ln>
        </xdr:spPr>
      </xdr:sp>
      <xdr:sp>
        <xdr:nvSpPr>
          <xdr:cNvPr id="73" name=""/>
          <xdr:cNvSpPr/>
        </xdr:nvSpPr>
        <xdr:spPr>
          <a:xfrm>
            <a:off x="2802960" y="133200"/>
            <a:ext cx="389160" cy="77760"/>
          </a:xfrm>
          <a:custGeom>
            <a:avLst/>
            <a:gdLst/>
            <a:ahLst/>
            <a:rect l="0" t="0" r="r" b="b"/>
            <a:pathLst>
              <a:path w="1081" h="216">
                <a:moveTo>
                  <a:pt x="13" y="103"/>
                </a:moveTo>
                <a:lnTo>
                  <a:pt x="0" y="113"/>
                </a:lnTo>
                <a:lnTo>
                  <a:pt x="15" y="130"/>
                </a:lnTo>
                <a:lnTo>
                  <a:pt x="54" y="147"/>
                </a:lnTo>
                <a:lnTo>
                  <a:pt x="105" y="164"/>
                </a:lnTo>
                <a:lnTo>
                  <a:pt x="165" y="178"/>
                </a:lnTo>
                <a:lnTo>
                  <a:pt x="228" y="190"/>
                </a:lnTo>
                <a:lnTo>
                  <a:pt x="315" y="203"/>
                </a:lnTo>
                <a:lnTo>
                  <a:pt x="423" y="212"/>
                </a:lnTo>
                <a:lnTo>
                  <a:pt x="547" y="216"/>
                </a:lnTo>
                <a:lnTo>
                  <a:pt x="639" y="212"/>
                </a:lnTo>
                <a:lnTo>
                  <a:pt x="547" y="212"/>
                </a:lnTo>
                <a:lnTo>
                  <a:pt x="423" y="206"/>
                </a:lnTo>
                <a:lnTo>
                  <a:pt x="316" y="197"/>
                </a:lnTo>
                <a:lnTo>
                  <a:pt x="228" y="184"/>
                </a:lnTo>
                <a:lnTo>
                  <a:pt x="165" y="172"/>
                </a:lnTo>
                <a:lnTo>
                  <a:pt x="94" y="154"/>
                </a:lnTo>
                <a:lnTo>
                  <a:pt x="44" y="138"/>
                </a:lnTo>
                <a:lnTo>
                  <a:pt x="15" y="122"/>
                </a:lnTo>
                <a:lnTo>
                  <a:pt x="4" y="113"/>
                </a:lnTo>
                <a:lnTo>
                  <a:pt x="13" y="103"/>
                </a:lnTo>
                <a:moveTo>
                  <a:pt x="661" y="3"/>
                </a:moveTo>
                <a:lnTo>
                  <a:pt x="547" y="3"/>
                </a:lnTo>
                <a:lnTo>
                  <a:pt x="671" y="8"/>
                </a:lnTo>
                <a:lnTo>
                  <a:pt x="774" y="20"/>
                </a:lnTo>
                <a:lnTo>
                  <a:pt x="859" y="33"/>
                </a:lnTo>
                <a:lnTo>
                  <a:pt x="922" y="47"/>
                </a:lnTo>
                <a:lnTo>
                  <a:pt x="988" y="68"/>
                </a:lnTo>
                <a:lnTo>
                  <a:pt x="1037" y="84"/>
                </a:lnTo>
                <a:lnTo>
                  <a:pt x="1066" y="101"/>
                </a:lnTo>
                <a:lnTo>
                  <a:pt x="1075" y="113"/>
                </a:lnTo>
                <a:lnTo>
                  <a:pt x="1037" y="140"/>
                </a:lnTo>
                <a:lnTo>
                  <a:pt x="925" y="172"/>
                </a:lnTo>
                <a:lnTo>
                  <a:pt x="758" y="200"/>
                </a:lnTo>
                <a:lnTo>
                  <a:pt x="547" y="212"/>
                </a:lnTo>
                <a:lnTo>
                  <a:pt x="639" y="212"/>
                </a:lnTo>
                <a:lnTo>
                  <a:pt x="751" y="206"/>
                </a:lnTo>
                <a:lnTo>
                  <a:pt x="921" y="180"/>
                </a:lnTo>
                <a:lnTo>
                  <a:pt x="1037" y="144"/>
                </a:lnTo>
                <a:lnTo>
                  <a:pt x="1081" y="113"/>
                </a:lnTo>
                <a:lnTo>
                  <a:pt x="1068" y="97"/>
                </a:lnTo>
                <a:lnTo>
                  <a:pt x="1037" y="78"/>
                </a:lnTo>
                <a:lnTo>
                  <a:pt x="988" y="58"/>
                </a:lnTo>
                <a:lnTo>
                  <a:pt x="922" y="41"/>
                </a:lnTo>
                <a:lnTo>
                  <a:pt x="863" y="29"/>
                </a:lnTo>
                <a:lnTo>
                  <a:pt x="777" y="15"/>
                </a:lnTo>
                <a:lnTo>
                  <a:pt x="671" y="6"/>
                </a:lnTo>
                <a:lnTo>
                  <a:pt x="661" y="3"/>
                </a:lnTo>
                <a:moveTo>
                  <a:pt x="22" y="97"/>
                </a:moveTo>
                <a:lnTo>
                  <a:pt x="15" y="101"/>
                </a:lnTo>
                <a:lnTo>
                  <a:pt x="13" y="103"/>
                </a:lnTo>
                <a:lnTo>
                  <a:pt x="22" y="97"/>
                </a:lnTo>
                <a:moveTo>
                  <a:pt x="547" y="0"/>
                </a:moveTo>
                <a:lnTo>
                  <a:pt x="339" y="12"/>
                </a:lnTo>
                <a:lnTo>
                  <a:pt x="165" y="41"/>
                </a:lnTo>
                <a:lnTo>
                  <a:pt x="47" y="78"/>
                </a:lnTo>
                <a:lnTo>
                  <a:pt x="22" y="97"/>
                </a:lnTo>
                <a:lnTo>
                  <a:pt x="47" y="84"/>
                </a:lnTo>
                <a:lnTo>
                  <a:pt x="98" y="68"/>
                </a:lnTo>
                <a:lnTo>
                  <a:pt x="165" y="47"/>
                </a:lnTo>
                <a:lnTo>
                  <a:pt x="228" y="33"/>
                </a:lnTo>
                <a:lnTo>
                  <a:pt x="316" y="20"/>
                </a:lnTo>
                <a:lnTo>
                  <a:pt x="423" y="8"/>
                </a:lnTo>
                <a:lnTo>
                  <a:pt x="547" y="3"/>
                </a:lnTo>
                <a:lnTo>
                  <a:pt x="661" y="3"/>
                </a:lnTo>
                <a:lnTo>
                  <a:pt x="547" y="0"/>
                </a:lnTo>
                <a:close/>
              </a:path>
            </a:pathLst>
          </a:custGeom>
          <a:solidFill>
            <a:srgbClr val="211d1e"/>
          </a:solidFill>
          <a:ln w="0">
            <a:noFill/>
          </a:ln>
        </xdr:spPr>
      </xdr:sp>
      <xdr:sp>
        <xdr:nvSpPr>
          <xdr:cNvPr id="74" name=""/>
          <xdr:cNvSpPr/>
        </xdr:nvSpPr>
        <xdr:spPr>
          <a:xfrm>
            <a:off x="2799720" y="126360"/>
            <a:ext cx="394920" cy="48960"/>
          </a:xfrm>
          <a:custGeom>
            <a:avLst/>
            <a:gdLst/>
            <a:ahLst/>
            <a:rect l="0" t="0" r="r" b="b"/>
            <a:pathLst>
              <a:path w="1097" h="136">
                <a:moveTo>
                  <a:pt x="553" y="0"/>
                </a:moveTo>
                <a:lnTo>
                  <a:pt x="366" y="13"/>
                </a:lnTo>
                <a:lnTo>
                  <a:pt x="206" y="39"/>
                </a:lnTo>
                <a:lnTo>
                  <a:pt x="79" y="76"/>
                </a:lnTo>
                <a:lnTo>
                  <a:pt x="0" y="111"/>
                </a:lnTo>
                <a:lnTo>
                  <a:pt x="9" y="136"/>
                </a:lnTo>
                <a:lnTo>
                  <a:pt x="53" y="104"/>
                </a:lnTo>
                <a:lnTo>
                  <a:pt x="171" y="68"/>
                </a:lnTo>
                <a:lnTo>
                  <a:pt x="345" y="39"/>
                </a:lnTo>
                <a:lnTo>
                  <a:pt x="553" y="26"/>
                </a:lnTo>
                <a:lnTo>
                  <a:pt x="762" y="39"/>
                </a:lnTo>
                <a:lnTo>
                  <a:pt x="928" y="68"/>
                </a:lnTo>
                <a:lnTo>
                  <a:pt x="1044" y="104"/>
                </a:lnTo>
                <a:lnTo>
                  <a:pt x="1084" y="136"/>
                </a:lnTo>
                <a:lnTo>
                  <a:pt x="1097" y="104"/>
                </a:lnTo>
                <a:lnTo>
                  <a:pt x="1014" y="68"/>
                </a:lnTo>
                <a:lnTo>
                  <a:pt x="891" y="38"/>
                </a:lnTo>
                <a:lnTo>
                  <a:pt x="734" y="10"/>
                </a:lnTo>
                <a:lnTo>
                  <a:pt x="553" y="0"/>
                </a:lnTo>
                <a:close/>
              </a:path>
            </a:pathLst>
          </a:custGeom>
          <a:solidFill>
            <a:srgbClr val="e8e5e4"/>
          </a:solidFill>
          <a:ln w="0">
            <a:noFill/>
          </a:ln>
        </xdr:spPr>
      </xdr:sp>
      <xdr:sp>
        <xdr:nvSpPr>
          <xdr:cNvPr id="75" name=""/>
          <xdr:cNvSpPr/>
        </xdr:nvSpPr>
        <xdr:spPr>
          <a:xfrm>
            <a:off x="2799360" y="126360"/>
            <a:ext cx="396000" cy="50040"/>
          </a:xfrm>
          <a:custGeom>
            <a:avLst/>
            <a:gdLst/>
            <a:ahLst/>
            <a:rect l="0" t="0" r="r" b="b"/>
            <a:pathLst>
              <a:path w="1100" h="139">
                <a:moveTo>
                  <a:pt x="553" y="0"/>
                </a:moveTo>
                <a:lnTo>
                  <a:pt x="447" y="3"/>
                </a:lnTo>
                <a:lnTo>
                  <a:pt x="352" y="14"/>
                </a:lnTo>
                <a:lnTo>
                  <a:pt x="272" y="24"/>
                </a:lnTo>
                <a:lnTo>
                  <a:pt x="203" y="39"/>
                </a:lnTo>
                <a:lnTo>
                  <a:pt x="140" y="55"/>
                </a:lnTo>
                <a:lnTo>
                  <a:pt x="82" y="71"/>
                </a:lnTo>
                <a:lnTo>
                  <a:pt x="35" y="93"/>
                </a:lnTo>
                <a:lnTo>
                  <a:pt x="0" y="113"/>
                </a:lnTo>
                <a:lnTo>
                  <a:pt x="0" y="117"/>
                </a:lnTo>
                <a:lnTo>
                  <a:pt x="7" y="139"/>
                </a:lnTo>
                <a:lnTo>
                  <a:pt x="9" y="139"/>
                </a:lnTo>
                <a:lnTo>
                  <a:pt x="12" y="139"/>
                </a:lnTo>
                <a:lnTo>
                  <a:pt x="19" y="131"/>
                </a:lnTo>
                <a:lnTo>
                  <a:pt x="9" y="131"/>
                </a:lnTo>
                <a:lnTo>
                  <a:pt x="5" y="117"/>
                </a:lnTo>
                <a:lnTo>
                  <a:pt x="82" y="80"/>
                </a:lnTo>
                <a:lnTo>
                  <a:pt x="206" y="42"/>
                </a:lnTo>
                <a:lnTo>
                  <a:pt x="367" y="17"/>
                </a:lnTo>
                <a:lnTo>
                  <a:pt x="553" y="3"/>
                </a:lnTo>
                <a:lnTo>
                  <a:pt x="624" y="3"/>
                </a:lnTo>
                <a:lnTo>
                  <a:pt x="553" y="0"/>
                </a:lnTo>
                <a:moveTo>
                  <a:pt x="668" y="28"/>
                </a:moveTo>
                <a:lnTo>
                  <a:pt x="553" y="28"/>
                </a:lnTo>
                <a:lnTo>
                  <a:pt x="678" y="33"/>
                </a:lnTo>
                <a:lnTo>
                  <a:pt x="782" y="45"/>
                </a:lnTo>
                <a:lnTo>
                  <a:pt x="868" y="58"/>
                </a:lnTo>
                <a:lnTo>
                  <a:pt x="930" y="71"/>
                </a:lnTo>
                <a:lnTo>
                  <a:pt x="995" y="93"/>
                </a:lnTo>
                <a:lnTo>
                  <a:pt x="1043" y="110"/>
                </a:lnTo>
                <a:lnTo>
                  <a:pt x="1073" y="127"/>
                </a:lnTo>
                <a:lnTo>
                  <a:pt x="1083" y="139"/>
                </a:lnTo>
                <a:lnTo>
                  <a:pt x="1085" y="139"/>
                </a:lnTo>
                <a:lnTo>
                  <a:pt x="1087" y="139"/>
                </a:lnTo>
                <a:lnTo>
                  <a:pt x="1091" y="131"/>
                </a:lnTo>
                <a:lnTo>
                  <a:pt x="1085" y="131"/>
                </a:lnTo>
                <a:lnTo>
                  <a:pt x="1068" y="117"/>
                </a:lnTo>
                <a:lnTo>
                  <a:pt x="1034" y="101"/>
                </a:lnTo>
                <a:lnTo>
                  <a:pt x="988" y="82"/>
                </a:lnTo>
                <a:lnTo>
                  <a:pt x="930" y="67"/>
                </a:lnTo>
                <a:lnTo>
                  <a:pt x="869" y="55"/>
                </a:lnTo>
                <a:lnTo>
                  <a:pt x="784" y="41"/>
                </a:lnTo>
                <a:lnTo>
                  <a:pt x="678" y="30"/>
                </a:lnTo>
                <a:lnTo>
                  <a:pt x="668" y="28"/>
                </a:lnTo>
                <a:moveTo>
                  <a:pt x="553" y="26"/>
                </a:moveTo>
                <a:lnTo>
                  <a:pt x="358" y="36"/>
                </a:lnTo>
                <a:lnTo>
                  <a:pt x="191" y="62"/>
                </a:lnTo>
                <a:lnTo>
                  <a:pt x="67" y="98"/>
                </a:lnTo>
                <a:lnTo>
                  <a:pt x="9" y="131"/>
                </a:lnTo>
                <a:lnTo>
                  <a:pt x="19" y="131"/>
                </a:lnTo>
                <a:lnTo>
                  <a:pt x="22" y="127"/>
                </a:lnTo>
                <a:lnTo>
                  <a:pt x="54" y="110"/>
                </a:lnTo>
                <a:lnTo>
                  <a:pt x="104" y="93"/>
                </a:lnTo>
                <a:lnTo>
                  <a:pt x="172" y="71"/>
                </a:lnTo>
                <a:lnTo>
                  <a:pt x="236" y="58"/>
                </a:lnTo>
                <a:lnTo>
                  <a:pt x="324" y="45"/>
                </a:lnTo>
                <a:lnTo>
                  <a:pt x="429" y="33"/>
                </a:lnTo>
                <a:lnTo>
                  <a:pt x="553" y="28"/>
                </a:lnTo>
                <a:lnTo>
                  <a:pt x="668" y="28"/>
                </a:lnTo>
                <a:lnTo>
                  <a:pt x="553" y="26"/>
                </a:lnTo>
                <a:moveTo>
                  <a:pt x="624" y="3"/>
                </a:moveTo>
                <a:lnTo>
                  <a:pt x="553" y="3"/>
                </a:lnTo>
                <a:lnTo>
                  <a:pt x="740" y="14"/>
                </a:lnTo>
                <a:lnTo>
                  <a:pt x="896" y="41"/>
                </a:lnTo>
                <a:lnTo>
                  <a:pt x="1017" y="74"/>
                </a:lnTo>
                <a:lnTo>
                  <a:pt x="1094" y="107"/>
                </a:lnTo>
                <a:lnTo>
                  <a:pt x="1085" y="131"/>
                </a:lnTo>
                <a:lnTo>
                  <a:pt x="1091" y="131"/>
                </a:lnTo>
                <a:lnTo>
                  <a:pt x="1100" y="107"/>
                </a:lnTo>
                <a:lnTo>
                  <a:pt x="1100" y="106"/>
                </a:lnTo>
                <a:lnTo>
                  <a:pt x="1096" y="106"/>
                </a:lnTo>
                <a:lnTo>
                  <a:pt x="1023" y="70"/>
                </a:lnTo>
                <a:lnTo>
                  <a:pt x="901" y="39"/>
                </a:lnTo>
                <a:lnTo>
                  <a:pt x="744" y="12"/>
                </a:lnTo>
                <a:lnTo>
                  <a:pt x="624" y="3"/>
                </a:lnTo>
                <a:close/>
              </a:path>
            </a:pathLst>
          </a:custGeom>
          <a:solidFill>
            <a:srgbClr val="211d1e"/>
          </a:solidFill>
          <a:ln w="0">
            <a:noFill/>
          </a:ln>
        </xdr:spPr>
      </xdr:sp>
      <xdr:sp>
        <xdr:nvSpPr>
          <xdr:cNvPr id="76" name=""/>
          <xdr:cNvSpPr/>
        </xdr:nvSpPr>
        <xdr:spPr>
          <a:xfrm>
            <a:off x="2796480" y="104760"/>
            <a:ext cx="403560" cy="48960"/>
          </a:xfrm>
          <a:custGeom>
            <a:avLst/>
            <a:gdLst/>
            <a:ahLst/>
            <a:rect l="0" t="0" r="r" b="b"/>
            <a:pathLst>
              <a:path w="1121" h="136">
                <a:moveTo>
                  <a:pt x="567" y="0"/>
                </a:moveTo>
                <a:lnTo>
                  <a:pt x="397" y="6"/>
                </a:lnTo>
                <a:lnTo>
                  <a:pt x="240" y="31"/>
                </a:lnTo>
                <a:lnTo>
                  <a:pt x="106" y="68"/>
                </a:lnTo>
                <a:lnTo>
                  <a:pt x="0" y="107"/>
                </a:lnTo>
                <a:lnTo>
                  <a:pt x="11" y="136"/>
                </a:lnTo>
                <a:lnTo>
                  <a:pt x="108" y="98"/>
                </a:lnTo>
                <a:lnTo>
                  <a:pt x="237" y="60"/>
                </a:lnTo>
                <a:lnTo>
                  <a:pt x="393" y="38"/>
                </a:lnTo>
                <a:lnTo>
                  <a:pt x="567" y="26"/>
                </a:lnTo>
                <a:lnTo>
                  <a:pt x="734" y="38"/>
                </a:lnTo>
                <a:lnTo>
                  <a:pt x="885" y="58"/>
                </a:lnTo>
                <a:lnTo>
                  <a:pt x="1015" y="92"/>
                </a:lnTo>
                <a:lnTo>
                  <a:pt x="1112" y="128"/>
                </a:lnTo>
                <a:lnTo>
                  <a:pt x="1121" y="99"/>
                </a:lnTo>
                <a:lnTo>
                  <a:pt x="1015" y="63"/>
                </a:lnTo>
                <a:lnTo>
                  <a:pt x="883" y="31"/>
                </a:lnTo>
                <a:lnTo>
                  <a:pt x="732" y="6"/>
                </a:lnTo>
                <a:lnTo>
                  <a:pt x="567" y="0"/>
                </a:lnTo>
                <a:close/>
              </a:path>
            </a:pathLst>
          </a:custGeom>
          <a:solidFill>
            <a:srgbClr val="e8e5e4"/>
          </a:solidFill>
          <a:ln w="0">
            <a:noFill/>
          </a:ln>
        </xdr:spPr>
      </xdr:sp>
      <xdr:sp>
        <xdr:nvSpPr>
          <xdr:cNvPr id="77" name=""/>
          <xdr:cNvSpPr/>
        </xdr:nvSpPr>
        <xdr:spPr>
          <a:xfrm>
            <a:off x="2795040" y="105120"/>
            <a:ext cx="406800" cy="51120"/>
          </a:xfrm>
          <a:custGeom>
            <a:avLst/>
            <a:gdLst/>
            <a:ahLst/>
            <a:rect l="0" t="0" r="r" b="b"/>
            <a:pathLst>
              <a:path w="1130" h="142">
                <a:moveTo>
                  <a:pt x="571" y="0"/>
                </a:moveTo>
                <a:lnTo>
                  <a:pt x="490" y="0"/>
                </a:lnTo>
                <a:lnTo>
                  <a:pt x="407" y="6"/>
                </a:lnTo>
                <a:lnTo>
                  <a:pt x="325" y="16"/>
                </a:lnTo>
                <a:lnTo>
                  <a:pt x="243" y="31"/>
                </a:lnTo>
                <a:lnTo>
                  <a:pt x="178" y="48"/>
                </a:lnTo>
                <a:lnTo>
                  <a:pt x="115" y="66"/>
                </a:lnTo>
                <a:lnTo>
                  <a:pt x="53" y="86"/>
                </a:lnTo>
                <a:lnTo>
                  <a:pt x="4" y="110"/>
                </a:lnTo>
                <a:lnTo>
                  <a:pt x="0" y="110"/>
                </a:lnTo>
                <a:lnTo>
                  <a:pt x="13" y="142"/>
                </a:lnTo>
                <a:lnTo>
                  <a:pt x="16" y="142"/>
                </a:lnTo>
                <a:lnTo>
                  <a:pt x="30" y="134"/>
                </a:lnTo>
                <a:lnTo>
                  <a:pt x="16" y="134"/>
                </a:lnTo>
                <a:lnTo>
                  <a:pt x="6" y="113"/>
                </a:lnTo>
                <a:lnTo>
                  <a:pt x="109" y="73"/>
                </a:lnTo>
                <a:lnTo>
                  <a:pt x="243" y="37"/>
                </a:lnTo>
                <a:lnTo>
                  <a:pt x="398" y="15"/>
                </a:lnTo>
                <a:lnTo>
                  <a:pt x="571" y="4"/>
                </a:lnTo>
                <a:lnTo>
                  <a:pt x="680" y="4"/>
                </a:lnTo>
                <a:lnTo>
                  <a:pt x="571" y="0"/>
                </a:lnTo>
                <a:moveTo>
                  <a:pt x="571" y="24"/>
                </a:moveTo>
                <a:lnTo>
                  <a:pt x="397" y="35"/>
                </a:lnTo>
                <a:lnTo>
                  <a:pt x="239" y="64"/>
                </a:lnTo>
                <a:lnTo>
                  <a:pt x="109" y="98"/>
                </a:lnTo>
                <a:lnTo>
                  <a:pt x="16" y="134"/>
                </a:lnTo>
                <a:lnTo>
                  <a:pt x="30" y="134"/>
                </a:lnTo>
                <a:lnTo>
                  <a:pt x="109" y="102"/>
                </a:lnTo>
                <a:lnTo>
                  <a:pt x="236" y="68"/>
                </a:lnTo>
                <a:lnTo>
                  <a:pt x="393" y="42"/>
                </a:lnTo>
                <a:lnTo>
                  <a:pt x="571" y="31"/>
                </a:lnTo>
                <a:lnTo>
                  <a:pt x="672" y="31"/>
                </a:lnTo>
                <a:lnTo>
                  <a:pt x="571" y="24"/>
                </a:lnTo>
                <a:moveTo>
                  <a:pt x="672" y="31"/>
                </a:moveTo>
                <a:lnTo>
                  <a:pt x="571" y="31"/>
                </a:lnTo>
                <a:lnTo>
                  <a:pt x="741" y="42"/>
                </a:lnTo>
                <a:lnTo>
                  <a:pt x="892" y="66"/>
                </a:lnTo>
                <a:lnTo>
                  <a:pt x="1018" y="98"/>
                </a:lnTo>
                <a:lnTo>
                  <a:pt x="1116" y="134"/>
                </a:lnTo>
                <a:lnTo>
                  <a:pt x="1117" y="134"/>
                </a:lnTo>
                <a:lnTo>
                  <a:pt x="1121" y="129"/>
                </a:lnTo>
                <a:lnTo>
                  <a:pt x="1116" y="129"/>
                </a:lnTo>
                <a:lnTo>
                  <a:pt x="1018" y="89"/>
                </a:lnTo>
                <a:lnTo>
                  <a:pt x="892" y="58"/>
                </a:lnTo>
                <a:lnTo>
                  <a:pt x="741" y="35"/>
                </a:lnTo>
                <a:lnTo>
                  <a:pt x="672" y="31"/>
                </a:lnTo>
                <a:moveTo>
                  <a:pt x="680" y="4"/>
                </a:moveTo>
                <a:lnTo>
                  <a:pt x="571" y="4"/>
                </a:lnTo>
                <a:lnTo>
                  <a:pt x="718" y="8"/>
                </a:lnTo>
                <a:lnTo>
                  <a:pt x="861" y="31"/>
                </a:lnTo>
                <a:lnTo>
                  <a:pt x="1001" y="64"/>
                </a:lnTo>
                <a:lnTo>
                  <a:pt x="1124" y="105"/>
                </a:lnTo>
                <a:lnTo>
                  <a:pt x="1116" y="129"/>
                </a:lnTo>
                <a:lnTo>
                  <a:pt x="1121" y="129"/>
                </a:lnTo>
                <a:lnTo>
                  <a:pt x="1130" y="102"/>
                </a:lnTo>
                <a:lnTo>
                  <a:pt x="1126" y="102"/>
                </a:lnTo>
                <a:lnTo>
                  <a:pt x="1004" y="58"/>
                </a:lnTo>
                <a:lnTo>
                  <a:pt x="865" y="24"/>
                </a:lnTo>
                <a:lnTo>
                  <a:pt x="718" y="4"/>
                </a:lnTo>
                <a:lnTo>
                  <a:pt x="680" y="4"/>
                </a:lnTo>
                <a:close/>
              </a:path>
            </a:pathLst>
          </a:custGeom>
          <a:solidFill>
            <a:srgbClr val="211d1e"/>
          </a:solidFill>
          <a:ln w="0">
            <a:noFill/>
          </a:ln>
        </xdr:spPr>
      </xdr:sp>
      <xdr:sp>
        <xdr:nvSpPr>
          <xdr:cNvPr id="78" name=""/>
          <xdr:cNvSpPr/>
        </xdr:nvSpPr>
        <xdr:spPr>
          <a:xfrm>
            <a:off x="2783880" y="82080"/>
            <a:ext cx="428040" cy="50400"/>
          </a:xfrm>
          <a:custGeom>
            <a:avLst/>
            <a:gdLst/>
            <a:ahLst/>
            <a:rect l="0" t="0" r="r" b="b"/>
            <a:pathLst>
              <a:path w="1189" h="140">
                <a:moveTo>
                  <a:pt x="604" y="0"/>
                </a:moveTo>
                <a:lnTo>
                  <a:pt x="428" y="9"/>
                </a:lnTo>
                <a:lnTo>
                  <a:pt x="268" y="34"/>
                </a:lnTo>
                <a:lnTo>
                  <a:pt x="125" y="70"/>
                </a:lnTo>
                <a:lnTo>
                  <a:pt x="0" y="114"/>
                </a:lnTo>
                <a:lnTo>
                  <a:pt x="11" y="140"/>
                </a:lnTo>
                <a:lnTo>
                  <a:pt x="130" y="96"/>
                </a:lnTo>
                <a:lnTo>
                  <a:pt x="268" y="60"/>
                </a:lnTo>
                <a:lnTo>
                  <a:pt x="428" y="35"/>
                </a:lnTo>
                <a:lnTo>
                  <a:pt x="604" y="26"/>
                </a:lnTo>
                <a:lnTo>
                  <a:pt x="773" y="35"/>
                </a:lnTo>
                <a:lnTo>
                  <a:pt x="926" y="58"/>
                </a:lnTo>
                <a:lnTo>
                  <a:pt x="1065" y="91"/>
                </a:lnTo>
                <a:lnTo>
                  <a:pt x="1180" y="132"/>
                </a:lnTo>
                <a:lnTo>
                  <a:pt x="1189" y="107"/>
                </a:lnTo>
                <a:lnTo>
                  <a:pt x="1071" y="64"/>
                </a:lnTo>
                <a:lnTo>
                  <a:pt x="928" y="31"/>
                </a:lnTo>
                <a:lnTo>
                  <a:pt x="773" y="9"/>
                </a:lnTo>
                <a:lnTo>
                  <a:pt x="604" y="0"/>
                </a:lnTo>
                <a:close/>
              </a:path>
            </a:pathLst>
          </a:custGeom>
          <a:solidFill>
            <a:srgbClr val="e8e5e4"/>
          </a:solidFill>
          <a:ln w="0">
            <a:noFill/>
          </a:ln>
        </xdr:spPr>
      </xdr:sp>
      <xdr:sp>
        <xdr:nvSpPr>
          <xdr:cNvPr id="79" name=""/>
          <xdr:cNvSpPr/>
        </xdr:nvSpPr>
        <xdr:spPr>
          <a:xfrm>
            <a:off x="2784240" y="81720"/>
            <a:ext cx="429120" cy="52560"/>
          </a:xfrm>
          <a:custGeom>
            <a:avLst/>
            <a:gdLst/>
            <a:ahLst/>
            <a:rect l="0" t="0" r="r" b="b"/>
            <a:pathLst>
              <a:path w="1192" h="146">
                <a:moveTo>
                  <a:pt x="605" y="0"/>
                </a:moveTo>
                <a:lnTo>
                  <a:pt x="447" y="7"/>
                </a:lnTo>
                <a:lnTo>
                  <a:pt x="289" y="28"/>
                </a:lnTo>
                <a:lnTo>
                  <a:pt x="138" y="66"/>
                </a:lnTo>
                <a:lnTo>
                  <a:pt x="2" y="114"/>
                </a:lnTo>
                <a:lnTo>
                  <a:pt x="0" y="114"/>
                </a:lnTo>
                <a:lnTo>
                  <a:pt x="12" y="146"/>
                </a:lnTo>
                <a:lnTo>
                  <a:pt x="15" y="146"/>
                </a:lnTo>
                <a:lnTo>
                  <a:pt x="28" y="138"/>
                </a:lnTo>
                <a:lnTo>
                  <a:pt x="15" y="138"/>
                </a:lnTo>
                <a:lnTo>
                  <a:pt x="5" y="117"/>
                </a:lnTo>
                <a:lnTo>
                  <a:pt x="143" y="70"/>
                </a:lnTo>
                <a:lnTo>
                  <a:pt x="291" y="35"/>
                </a:lnTo>
                <a:lnTo>
                  <a:pt x="447" y="12"/>
                </a:lnTo>
                <a:lnTo>
                  <a:pt x="605" y="6"/>
                </a:lnTo>
                <a:lnTo>
                  <a:pt x="686" y="6"/>
                </a:lnTo>
                <a:lnTo>
                  <a:pt x="605" y="0"/>
                </a:lnTo>
                <a:moveTo>
                  <a:pt x="605" y="27"/>
                </a:moveTo>
                <a:lnTo>
                  <a:pt x="519" y="28"/>
                </a:lnTo>
                <a:lnTo>
                  <a:pt x="436" y="37"/>
                </a:lnTo>
                <a:lnTo>
                  <a:pt x="351" y="48"/>
                </a:lnTo>
                <a:lnTo>
                  <a:pt x="270" y="61"/>
                </a:lnTo>
                <a:lnTo>
                  <a:pt x="200" y="78"/>
                </a:lnTo>
                <a:lnTo>
                  <a:pt x="137" y="94"/>
                </a:lnTo>
                <a:lnTo>
                  <a:pt x="72" y="117"/>
                </a:lnTo>
                <a:lnTo>
                  <a:pt x="15" y="138"/>
                </a:lnTo>
                <a:lnTo>
                  <a:pt x="28" y="138"/>
                </a:lnTo>
                <a:lnTo>
                  <a:pt x="146" y="97"/>
                </a:lnTo>
                <a:lnTo>
                  <a:pt x="293" y="61"/>
                </a:lnTo>
                <a:lnTo>
                  <a:pt x="447" y="39"/>
                </a:lnTo>
                <a:lnTo>
                  <a:pt x="605" y="32"/>
                </a:lnTo>
                <a:lnTo>
                  <a:pt x="684" y="32"/>
                </a:lnTo>
                <a:lnTo>
                  <a:pt x="605" y="27"/>
                </a:lnTo>
                <a:moveTo>
                  <a:pt x="684" y="32"/>
                </a:moveTo>
                <a:lnTo>
                  <a:pt x="605" y="32"/>
                </a:lnTo>
                <a:lnTo>
                  <a:pt x="801" y="45"/>
                </a:lnTo>
                <a:lnTo>
                  <a:pt x="969" y="73"/>
                </a:lnTo>
                <a:lnTo>
                  <a:pt x="1094" y="108"/>
                </a:lnTo>
                <a:lnTo>
                  <a:pt x="1177" y="138"/>
                </a:lnTo>
                <a:lnTo>
                  <a:pt x="1179" y="138"/>
                </a:lnTo>
                <a:lnTo>
                  <a:pt x="1183" y="134"/>
                </a:lnTo>
                <a:lnTo>
                  <a:pt x="1177" y="134"/>
                </a:lnTo>
                <a:lnTo>
                  <a:pt x="1093" y="102"/>
                </a:lnTo>
                <a:lnTo>
                  <a:pt x="966" y="68"/>
                </a:lnTo>
                <a:lnTo>
                  <a:pt x="801" y="39"/>
                </a:lnTo>
                <a:lnTo>
                  <a:pt x="684" y="32"/>
                </a:lnTo>
                <a:moveTo>
                  <a:pt x="686" y="6"/>
                </a:moveTo>
                <a:lnTo>
                  <a:pt x="605" y="6"/>
                </a:lnTo>
                <a:lnTo>
                  <a:pt x="795" y="16"/>
                </a:lnTo>
                <a:lnTo>
                  <a:pt x="960" y="45"/>
                </a:lnTo>
                <a:lnTo>
                  <a:pt x="1089" y="78"/>
                </a:lnTo>
                <a:lnTo>
                  <a:pt x="1186" y="110"/>
                </a:lnTo>
                <a:lnTo>
                  <a:pt x="1177" y="134"/>
                </a:lnTo>
                <a:lnTo>
                  <a:pt x="1183" y="134"/>
                </a:lnTo>
                <a:lnTo>
                  <a:pt x="1192" y="108"/>
                </a:lnTo>
                <a:lnTo>
                  <a:pt x="1188" y="108"/>
                </a:lnTo>
                <a:lnTo>
                  <a:pt x="1093" y="73"/>
                </a:lnTo>
                <a:lnTo>
                  <a:pt x="961" y="39"/>
                </a:lnTo>
                <a:lnTo>
                  <a:pt x="796" y="12"/>
                </a:lnTo>
                <a:lnTo>
                  <a:pt x="686" y="6"/>
                </a:lnTo>
                <a:close/>
              </a:path>
            </a:pathLst>
          </a:custGeom>
          <a:solidFill>
            <a:srgbClr val="211d1e"/>
          </a:solidFill>
          <a:ln w="0">
            <a:noFill/>
          </a:ln>
        </xdr:spPr>
      </xdr:sp>
      <xdr:sp>
        <xdr:nvSpPr>
          <xdr:cNvPr id="80" name=""/>
          <xdr:cNvSpPr/>
        </xdr:nvSpPr>
        <xdr:spPr>
          <a:xfrm>
            <a:off x="2787480" y="93240"/>
            <a:ext cx="420120" cy="54000"/>
          </a:xfrm>
          <a:custGeom>
            <a:avLst/>
            <a:gdLst/>
            <a:ahLst/>
            <a:rect l="0" t="0" r="r" b="b"/>
            <a:pathLst>
              <a:path w="1167" h="150">
                <a:moveTo>
                  <a:pt x="593" y="0"/>
                </a:moveTo>
                <a:lnTo>
                  <a:pt x="416" y="10"/>
                </a:lnTo>
                <a:lnTo>
                  <a:pt x="257" y="35"/>
                </a:lnTo>
                <a:lnTo>
                  <a:pt x="118" y="72"/>
                </a:lnTo>
                <a:lnTo>
                  <a:pt x="0" y="117"/>
                </a:lnTo>
                <a:lnTo>
                  <a:pt x="14" y="150"/>
                </a:lnTo>
                <a:lnTo>
                  <a:pt x="123" y="108"/>
                </a:lnTo>
                <a:lnTo>
                  <a:pt x="257" y="72"/>
                </a:lnTo>
                <a:lnTo>
                  <a:pt x="416" y="45"/>
                </a:lnTo>
                <a:lnTo>
                  <a:pt x="590" y="36"/>
                </a:lnTo>
                <a:lnTo>
                  <a:pt x="760" y="44"/>
                </a:lnTo>
                <a:lnTo>
                  <a:pt x="916" y="69"/>
                </a:lnTo>
                <a:lnTo>
                  <a:pt x="1049" y="104"/>
                </a:lnTo>
                <a:lnTo>
                  <a:pt x="1154" y="142"/>
                </a:lnTo>
                <a:lnTo>
                  <a:pt x="1167" y="108"/>
                </a:lnTo>
                <a:lnTo>
                  <a:pt x="1053" y="66"/>
                </a:lnTo>
                <a:lnTo>
                  <a:pt x="913" y="31"/>
                </a:lnTo>
                <a:lnTo>
                  <a:pt x="760" y="10"/>
                </a:lnTo>
                <a:lnTo>
                  <a:pt x="593" y="0"/>
                </a:lnTo>
                <a:close/>
              </a:path>
            </a:pathLst>
          </a:custGeom>
          <a:solidFill>
            <a:srgbClr val="e8e5e4"/>
          </a:solidFill>
          <a:ln w="0">
            <a:noFill/>
          </a:ln>
        </xdr:spPr>
      </xdr:sp>
      <xdr:sp>
        <xdr:nvSpPr>
          <xdr:cNvPr id="81" name=""/>
          <xdr:cNvSpPr/>
        </xdr:nvSpPr>
        <xdr:spPr>
          <a:xfrm>
            <a:off x="2787480" y="93600"/>
            <a:ext cx="422280" cy="55800"/>
          </a:xfrm>
          <a:custGeom>
            <a:avLst/>
            <a:gdLst/>
            <a:ahLst/>
            <a:rect l="0" t="0" r="r" b="b"/>
            <a:pathLst>
              <a:path w="1173" h="155">
                <a:moveTo>
                  <a:pt x="595" y="0"/>
                </a:moveTo>
                <a:lnTo>
                  <a:pt x="509" y="2"/>
                </a:lnTo>
                <a:lnTo>
                  <a:pt x="427" y="9"/>
                </a:lnTo>
                <a:lnTo>
                  <a:pt x="342" y="19"/>
                </a:lnTo>
                <a:lnTo>
                  <a:pt x="260" y="36"/>
                </a:lnTo>
                <a:lnTo>
                  <a:pt x="191" y="52"/>
                </a:lnTo>
                <a:lnTo>
                  <a:pt x="124" y="71"/>
                </a:lnTo>
                <a:lnTo>
                  <a:pt x="61" y="90"/>
                </a:lnTo>
                <a:lnTo>
                  <a:pt x="2" y="117"/>
                </a:lnTo>
                <a:lnTo>
                  <a:pt x="0" y="117"/>
                </a:lnTo>
                <a:lnTo>
                  <a:pt x="16" y="155"/>
                </a:lnTo>
                <a:lnTo>
                  <a:pt x="19" y="155"/>
                </a:lnTo>
                <a:lnTo>
                  <a:pt x="30" y="151"/>
                </a:lnTo>
                <a:lnTo>
                  <a:pt x="19" y="151"/>
                </a:lnTo>
                <a:lnTo>
                  <a:pt x="7" y="119"/>
                </a:lnTo>
                <a:lnTo>
                  <a:pt x="139" y="71"/>
                </a:lnTo>
                <a:lnTo>
                  <a:pt x="284" y="36"/>
                </a:lnTo>
                <a:lnTo>
                  <a:pt x="440" y="13"/>
                </a:lnTo>
                <a:lnTo>
                  <a:pt x="595" y="5"/>
                </a:lnTo>
                <a:lnTo>
                  <a:pt x="675" y="5"/>
                </a:lnTo>
                <a:lnTo>
                  <a:pt x="595" y="0"/>
                </a:lnTo>
                <a:moveTo>
                  <a:pt x="592" y="36"/>
                </a:moveTo>
                <a:lnTo>
                  <a:pt x="417" y="48"/>
                </a:lnTo>
                <a:lnTo>
                  <a:pt x="257" y="71"/>
                </a:lnTo>
                <a:lnTo>
                  <a:pt x="124" y="109"/>
                </a:lnTo>
                <a:lnTo>
                  <a:pt x="19" y="151"/>
                </a:lnTo>
                <a:lnTo>
                  <a:pt x="30" y="151"/>
                </a:lnTo>
                <a:lnTo>
                  <a:pt x="124" y="113"/>
                </a:lnTo>
                <a:lnTo>
                  <a:pt x="257" y="77"/>
                </a:lnTo>
                <a:lnTo>
                  <a:pt x="417" y="52"/>
                </a:lnTo>
                <a:lnTo>
                  <a:pt x="592" y="42"/>
                </a:lnTo>
                <a:lnTo>
                  <a:pt x="671" y="42"/>
                </a:lnTo>
                <a:lnTo>
                  <a:pt x="592" y="36"/>
                </a:lnTo>
                <a:moveTo>
                  <a:pt x="671" y="42"/>
                </a:moveTo>
                <a:lnTo>
                  <a:pt x="592" y="42"/>
                </a:lnTo>
                <a:lnTo>
                  <a:pt x="799" y="55"/>
                </a:lnTo>
                <a:lnTo>
                  <a:pt x="967" y="86"/>
                </a:lnTo>
                <a:lnTo>
                  <a:pt x="1085" y="123"/>
                </a:lnTo>
                <a:lnTo>
                  <a:pt x="1156" y="147"/>
                </a:lnTo>
                <a:lnTo>
                  <a:pt x="1158" y="151"/>
                </a:lnTo>
                <a:lnTo>
                  <a:pt x="1160" y="143"/>
                </a:lnTo>
                <a:lnTo>
                  <a:pt x="1156" y="143"/>
                </a:lnTo>
                <a:lnTo>
                  <a:pt x="1083" y="117"/>
                </a:lnTo>
                <a:lnTo>
                  <a:pt x="964" y="79"/>
                </a:lnTo>
                <a:lnTo>
                  <a:pt x="797" y="49"/>
                </a:lnTo>
                <a:lnTo>
                  <a:pt x="671" y="42"/>
                </a:lnTo>
                <a:moveTo>
                  <a:pt x="675" y="5"/>
                </a:moveTo>
                <a:lnTo>
                  <a:pt x="595" y="5"/>
                </a:lnTo>
                <a:lnTo>
                  <a:pt x="791" y="16"/>
                </a:lnTo>
                <a:lnTo>
                  <a:pt x="956" y="48"/>
                </a:lnTo>
                <a:lnTo>
                  <a:pt x="1083" y="81"/>
                </a:lnTo>
                <a:lnTo>
                  <a:pt x="1167" y="110"/>
                </a:lnTo>
                <a:lnTo>
                  <a:pt x="1156" y="143"/>
                </a:lnTo>
                <a:lnTo>
                  <a:pt x="1160" y="143"/>
                </a:lnTo>
                <a:lnTo>
                  <a:pt x="1173" y="109"/>
                </a:lnTo>
                <a:lnTo>
                  <a:pt x="1169" y="109"/>
                </a:lnTo>
                <a:lnTo>
                  <a:pt x="1088" y="79"/>
                </a:lnTo>
                <a:lnTo>
                  <a:pt x="960" y="42"/>
                </a:lnTo>
                <a:lnTo>
                  <a:pt x="794" y="13"/>
                </a:lnTo>
                <a:lnTo>
                  <a:pt x="675" y="5"/>
                </a:lnTo>
                <a:close/>
              </a:path>
            </a:pathLst>
          </a:custGeom>
          <a:solidFill>
            <a:srgbClr val="211d1e"/>
          </a:solidFill>
          <a:ln w="0">
            <a:noFill/>
          </a:ln>
        </xdr:spPr>
      </xdr:sp>
      <xdr:sp>
        <xdr:nvSpPr>
          <xdr:cNvPr id="82" name=""/>
          <xdr:cNvSpPr/>
        </xdr:nvSpPr>
        <xdr:spPr>
          <a:xfrm>
            <a:off x="2779920" y="72360"/>
            <a:ext cx="433800" cy="50400"/>
          </a:xfrm>
          <a:custGeom>
            <a:avLst/>
            <a:gdLst/>
            <a:ahLst/>
            <a:rect l="0" t="0" r="r" b="b"/>
            <a:pathLst>
              <a:path w="1205" h="140">
                <a:moveTo>
                  <a:pt x="204" y="47"/>
                </a:moveTo>
                <a:lnTo>
                  <a:pt x="152" y="63"/>
                </a:lnTo>
                <a:lnTo>
                  <a:pt x="102" y="76"/>
                </a:lnTo>
                <a:lnTo>
                  <a:pt x="51" y="96"/>
                </a:lnTo>
                <a:lnTo>
                  <a:pt x="0" y="115"/>
                </a:lnTo>
                <a:lnTo>
                  <a:pt x="9" y="140"/>
                </a:lnTo>
                <a:lnTo>
                  <a:pt x="56" y="121"/>
                </a:lnTo>
                <a:lnTo>
                  <a:pt x="105" y="104"/>
                </a:lnTo>
                <a:lnTo>
                  <a:pt x="159" y="88"/>
                </a:lnTo>
                <a:lnTo>
                  <a:pt x="213" y="75"/>
                </a:lnTo>
                <a:lnTo>
                  <a:pt x="204" y="47"/>
                </a:lnTo>
                <a:moveTo>
                  <a:pt x="298" y="29"/>
                </a:moveTo>
                <a:lnTo>
                  <a:pt x="273" y="34"/>
                </a:lnTo>
                <a:lnTo>
                  <a:pt x="258" y="35"/>
                </a:lnTo>
                <a:lnTo>
                  <a:pt x="263" y="63"/>
                </a:lnTo>
                <a:lnTo>
                  <a:pt x="292" y="58"/>
                </a:lnTo>
                <a:lnTo>
                  <a:pt x="308" y="55"/>
                </a:lnTo>
                <a:lnTo>
                  <a:pt x="298" y="29"/>
                </a:lnTo>
                <a:moveTo>
                  <a:pt x="488" y="5"/>
                </a:moveTo>
                <a:lnTo>
                  <a:pt x="449" y="6"/>
                </a:lnTo>
                <a:lnTo>
                  <a:pt x="413" y="13"/>
                </a:lnTo>
                <a:lnTo>
                  <a:pt x="376" y="17"/>
                </a:lnTo>
                <a:lnTo>
                  <a:pt x="341" y="21"/>
                </a:lnTo>
                <a:lnTo>
                  <a:pt x="343" y="47"/>
                </a:lnTo>
                <a:lnTo>
                  <a:pt x="378" y="43"/>
                </a:lnTo>
                <a:lnTo>
                  <a:pt x="417" y="39"/>
                </a:lnTo>
                <a:lnTo>
                  <a:pt x="454" y="34"/>
                </a:lnTo>
                <a:lnTo>
                  <a:pt x="493" y="31"/>
                </a:lnTo>
                <a:lnTo>
                  <a:pt x="488" y="5"/>
                </a:lnTo>
                <a:moveTo>
                  <a:pt x="587" y="0"/>
                </a:moveTo>
                <a:lnTo>
                  <a:pt x="552" y="0"/>
                </a:lnTo>
                <a:lnTo>
                  <a:pt x="532" y="2"/>
                </a:lnTo>
                <a:lnTo>
                  <a:pt x="532" y="29"/>
                </a:lnTo>
                <a:lnTo>
                  <a:pt x="552" y="29"/>
                </a:lnTo>
                <a:lnTo>
                  <a:pt x="568" y="29"/>
                </a:lnTo>
                <a:lnTo>
                  <a:pt x="587" y="29"/>
                </a:lnTo>
                <a:lnTo>
                  <a:pt x="587" y="0"/>
                </a:lnTo>
                <a:moveTo>
                  <a:pt x="1001" y="43"/>
                </a:moveTo>
                <a:lnTo>
                  <a:pt x="994" y="70"/>
                </a:lnTo>
                <a:lnTo>
                  <a:pt x="1049" y="85"/>
                </a:lnTo>
                <a:lnTo>
                  <a:pt x="1102" y="99"/>
                </a:lnTo>
                <a:lnTo>
                  <a:pt x="1152" y="115"/>
                </a:lnTo>
                <a:lnTo>
                  <a:pt x="1196" y="132"/>
                </a:lnTo>
                <a:lnTo>
                  <a:pt x="1205" y="107"/>
                </a:lnTo>
                <a:lnTo>
                  <a:pt x="1158" y="91"/>
                </a:lnTo>
                <a:lnTo>
                  <a:pt x="1111" y="75"/>
                </a:lnTo>
                <a:lnTo>
                  <a:pt x="1056" y="58"/>
                </a:lnTo>
                <a:lnTo>
                  <a:pt x="1001" y="43"/>
                </a:lnTo>
                <a:moveTo>
                  <a:pt x="911" y="26"/>
                </a:moveTo>
                <a:lnTo>
                  <a:pt x="903" y="54"/>
                </a:lnTo>
                <a:lnTo>
                  <a:pt x="921" y="55"/>
                </a:lnTo>
                <a:lnTo>
                  <a:pt x="935" y="58"/>
                </a:lnTo>
                <a:lnTo>
                  <a:pt x="954" y="60"/>
                </a:lnTo>
                <a:lnTo>
                  <a:pt x="957" y="35"/>
                </a:lnTo>
                <a:lnTo>
                  <a:pt x="942" y="31"/>
                </a:lnTo>
                <a:lnTo>
                  <a:pt x="926" y="29"/>
                </a:lnTo>
                <a:lnTo>
                  <a:pt x="911" y="26"/>
                </a:lnTo>
                <a:moveTo>
                  <a:pt x="722" y="2"/>
                </a:moveTo>
                <a:lnTo>
                  <a:pt x="719" y="31"/>
                </a:lnTo>
                <a:lnTo>
                  <a:pt x="757" y="34"/>
                </a:lnTo>
                <a:lnTo>
                  <a:pt x="795" y="39"/>
                </a:lnTo>
                <a:lnTo>
                  <a:pt x="831" y="42"/>
                </a:lnTo>
                <a:lnTo>
                  <a:pt x="868" y="47"/>
                </a:lnTo>
                <a:lnTo>
                  <a:pt x="871" y="19"/>
                </a:lnTo>
                <a:lnTo>
                  <a:pt x="836" y="15"/>
                </a:lnTo>
                <a:lnTo>
                  <a:pt x="798" y="9"/>
                </a:lnTo>
                <a:lnTo>
                  <a:pt x="757" y="5"/>
                </a:lnTo>
                <a:lnTo>
                  <a:pt x="722" y="2"/>
                </a:lnTo>
                <a:moveTo>
                  <a:pt x="641" y="0"/>
                </a:moveTo>
                <a:lnTo>
                  <a:pt x="627" y="0"/>
                </a:lnTo>
                <a:lnTo>
                  <a:pt x="624" y="26"/>
                </a:lnTo>
                <a:lnTo>
                  <a:pt x="655" y="29"/>
                </a:lnTo>
                <a:lnTo>
                  <a:pt x="671" y="29"/>
                </a:lnTo>
                <a:lnTo>
                  <a:pt x="667" y="0"/>
                </a:lnTo>
                <a:lnTo>
                  <a:pt x="641" y="0"/>
                </a:lnTo>
                <a:close/>
              </a:path>
            </a:pathLst>
          </a:custGeom>
          <a:solidFill>
            <a:srgbClr val="e8e5e4"/>
          </a:solidFill>
          <a:ln w="0">
            <a:noFill/>
          </a:ln>
        </xdr:spPr>
      </xdr:sp>
      <xdr:sp>
        <xdr:nvSpPr>
          <xdr:cNvPr id="83" name=""/>
          <xdr:cNvSpPr/>
        </xdr:nvSpPr>
        <xdr:spPr>
          <a:xfrm>
            <a:off x="2780640" y="70560"/>
            <a:ext cx="435960" cy="53280"/>
          </a:xfrm>
          <a:custGeom>
            <a:avLst/>
            <a:gdLst/>
            <a:ahLst/>
            <a:rect l="0" t="0" r="r" b="b"/>
            <a:pathLst>
              <a:path w="1211" h="148">
                <a:moveTo>
                  <a:pt x="643" y="0"/>
                </a:moveTo>
                <a:lnTo>
                  <a:pt x="626" y="0"/>
                </a:lnTo>
                <a:lnTo>
                  <a:pt x="625" y="33"/>
                </a:lnTo>
                <a:lnTo>
                  <a:pt x="626" y="33"/>
                </a:lnTo>
                <a:lnTo>
                  <a:pt x="644" y="33"/>
                </a:lnTo>
                <a:lnTo>
                  <a:pt x="659" y="35"/>
                </a:lnTo>
                <a:lnTo>
                  <a:pt x="676" y="35"/>
                </a:lnTo>
                <a:lnTo>
                  <a:pt x="676" y="29"/>
                </a:lnTo>
                <a:lnTo>
                  <a:pt x="671" y="29"/>
                </a:lnTo>
                <a:lnTo>
                  <a:pt x="644" y="29"/>
                </a:lnTo>
                <a:lnTo>
                  <a:pt x="630" y="27"/>
                </a:lnTo>
                <a:lnTo>
                  <a:pt x="633" y="6"/>
                </a:lnTo>
                <a:lnTo>
                  <a:pt x="672" y="6"/>
                </a:lnTo>
                <a:lnTo>
                  <a:pt x="672" y="0"/>
                </a:lnTo>
                <a:lnTo>
                  <a:pt x="671" y="0"/>
                </a:lnTo>
                <a:lnTo>
                  <a:pt x="657" y="0"/>
                </a:lnTo>
                <a:lnTo>
                  <a:pt x="643" y="0"/>
                </a:lnTo>
                <a:moveTo>
                  <a:pt x="672" y="6"/>
                </a:moveTo>
                <a:lnTo>
                  <a:pt x="633" y="6"/>
                </a:lnTo>
                <a:lnTo>
                  <a:pt x="657" y="6"/>
                </a:lnTo>
                <a:lnTo>
                  <a:pt x="669" y="6"/>
                </a:lnTo>
                <a:lnTo>
                  <a:pt x="671" y="29"/>
                </a:lnTo>
                <a:lnTo>
                  <a:pt x="676" y="29"/>
                </a:lnTo>
                <a:lnTo>
                  <a:pt x="672" y="6"/>
                </a:lnTo>
                <a:moveTo>
                  <a:pt x="592" y="0"/>
                </a:moveTo>
                <a:lnTo>
                  <a:pt x="588" y="0"/>
                </a:lnTo>
                <a:lnTo>
                  <a:pt x="571" y="0"/>
                </a:lnTo>
                <a:lnTo>
                  <a:pt x="551" y="0"/>
                </a:lnTo>
                <a:lnTo>
                  <a:pt x="535" y="2"/>
                </a:lnTo>
                <a:lnTo>
                  <a:pt x="532" y="2"/>
                </a:lnTo>
                <a:lnTo>
                  <a:pt x="532" y="35"/>
                </a:lnTo>
                <a:lnTo>
                  <a:pt x="573" y="35"/>
                </a:lnTo>
                <a:lnTo>
                  <a:pt x="592" y="33"/>
                </a:lnTo>
                <a:lnTo>
                  <a:pt x="592" y="29"/>
                </a:lnTo>
                <a:lnTo>
                  <a:pt x="538" y="29"/>
                </a:lnTo>
                <a:lnTo>
                  <a:pt x="538" y="6"/>
                </a:lnTo>
                <a:lnTo>
                  <a:pt x="554" y="6"/>
                </a:lnTo>
                <a:lnTo>
                  <a:pt x="571" y="6"/>
                </a:lnTo>
                <a:lnTo>
                  <a:pt x="588" y="6"/>
                </a:lnTo>
                <a:lnTo>
                  <a:pt x="592" y="6"/>
                </a:lnTo>
                <a:lnTo>
                  <a:pt x="592" y="0"/>
                </a:lnTo>
                <a:moveTo>
                  <a:pt x="592" y="6"/>
                </a:moveTo>
                <a:lnTo>
                  <a:pt x="588" y="6"/>
                </a:lnTo>
                <a:lnTo>
                  <a:pt x="588" y="29"/>
                </a:lnTo>
                <a:lnTo>
                  <a:pt x="558" y="29"/>
                </a:lnTo>
                <a:lnTo>
                  <a:pt x="538" y="29"/>
                </a:lnTo>
                <a:lnTo>
                  <a:pt x="592" y="29"/>
                </a:lnTo>
                <a:lnTo>
                  <a:pt x="592" y="6"/>
                </a:lnTo>
                <a:moveTo>
                  <a:pt x="723" y="2"/>
                </a:moveTo>
                <a:lnTo>
                  <a:pt x="719" y="38"/>
                </a:lnTo>
                <a:lnTo>
                  <a:pt x="723" y="38"/>
                </a:lnTo>
                <a:lnTo>
                  <a:pt x="758" y="39"/>
                </a:lnTo>
                <a:lnTo>
                  <a:pt x="796" y="42"/>
                </a:lnTo>
                <a:lnTo>
                  <a:pt x="834" y="48"/>
                </a:lnTo>
                <a:lnTo>
                  <a:pt x="870" y="51"/>
                </a:lnTo>
                <a:lnTo>
                  <a:pt x="871" y="54"/>
                </a:lnTo>
                <a:lnTo>
                  <a:pt x="871" y="48"/>
                </a:lnTo>
                <a:lnTo>
                  <a:pt x="868" y="48"/>
                </a:lnTo>
                <a:lnTo>
                  <a:pt x="834" y="42"/>
                </a:lnTo>
                <a:lnTo>
                  <a:pt x="796" y="39"/>
                </a:lnTo>
                <a:lnTo>
                  <a:pt x="761" y="35"/>
                </a:lnTo>
                <a:lnTo>
                  <a:pt x="725" y="33"/>
                </a:lnTo>
                <a:lnTo>
                  <a:pt x="725" y="7"/>
                </a:lnTo>
                <a:lnTo>
                  <a:pt x="777" y="7"/>
                </a:lnTo>
                <a:lnTo>
                  <a:pt x="761" y="6"/>
                </a:lnTo>
                <a:lnTo>
                  <a:pt x="725" y="2"/>
                </a:lnTo>
                <a:lnTo>
                  <a:pt x="723" y="2"/>
                </a:lnTo>
                <a:moveTo>
                  <a:pt x="777" y="7"/>
                </a:moveTo>
                <a:lnTo>
                  <a:pt x="725" y="7"/>
                </a:lnTo>
                <a:lnTo>
                  <a:pt x="761" y="10"/>
                </a:lnTo>
                <a:lnTo>
                  <a:pt x="796" y="16"/>
                </a:lnTo>
                <a:lnTo>
                  <a:pt x="834" y="21"/>
                </a:lnTo>
                <a:lnTo>
                  <a:pt x="870" y="26"/>
                </a:lnTo>
                <a:lnTo>
                  <a:pt x="868" y="48"/>
                </a:lnTo>
                <a:lnTo>
                  <a:pt x="871" y="48"/>
                </a:lnTo>
                <a:lnTo>
                  <a:pt x="877" y="21"/>
                </a:lnTo>
                <a:lnTo>
                  <a:pt x="875" y="21"/>
                </a:lnTo>
                <a:lnTo>
                  <a:pt x="837" y="16"/>
                </a:lnTo>
                <a:lnTo>
                  <a:pt x="796" y="10"/>
                </a:lnTo>
                <a:lnTo>
                  <a:pt x="777" y="7"/>
                </a:lnTo>
                <a:moveTo>
                  <a:pt x="493" y="6"/>
                </a:moveTo>
                <a:lnTo>
                  <a:pt x="492" y="6"/>
                </a:lnTo>
                <a:lnTo>
                  <a:pt x="452" y="7"/>
                </a:lnTo>
                <a:lnTo>
                  <a:pt x="416" y="13"/>
                </a:lnTo>
                <a:lnTo>
                  <a:pt x="375" y="17"/>
                </a:lnTo>
                <a:lnTo>
                  <a:pt x="340" y="23"/>
                </a:lnTo>
                <a:lnTo>
                  <a:pt x="336" y="23"/>
                </a:lnTo>
                <a:lnTo>
                  <a:pt x="343" y="54"/>
                </a:lnTo>
                <a:lnTo>
                  <a:pt x="347" y="54"/>
                </a:lnTo>
                <a:lnTo>
                  <a:pt x="380" y="50"/>
                </a:lnTo>
                <a:lnTo>
                  <a:pt x="347" y="50"/>
                </a:lnTo>
                <a:lnTo>
                  <a:pt x="343" y="27"/>
                </a:lnTo>
                <a:lnTo>
                  <a:pt x="380" y="21"/>
                </a:lnTo>
                <a:lnTo>
                  <a:pt x="416" y="17"/>
                </a:lnTo>
                <a:lnTo>
                  <a:pt x="452" y="13"/>
                </a:lnTo>
                <a:lnTo>
                  <a:pt x="488" y="10"/>
                </a:lnTo>
                <a:lnTo>
                  <a:pt x="493" y="10"/>
                </a:lnTo>
                <a:lnTo>
                  <a:pt x="493" y="6"/>
                </a:lnTo>
                <a:moveTo>
                  <a:pt x="493" y="10"/>
                </a:moveTo>
                <a:lnTo>
                  <a:pt x="488" y="10"/>
                </a:lnTo>
                <a:lnTo>
                  <a:pt x="493" y="33"/>
                </a:lnTo>
                <a:lnTo>
                  <a:pt x="458" y="35"/>
                </a:lnTo>
                <a:lnTo>
                  <a:pt x="421" y="39"/>
                </a:lnTo>
                <a:lnTo>
                  <a:pt x="384" y="45"/>
                </a:lnTo>
                <a:lnTo>
                  <a:pt x="347" y="50"/>
                </a:lnTo>
                <a:lnTo>
                  <a:pt x="380" y="50"/>
                </a:lnTo>
                <a:lnTo>
                  <a:pt x="384" y="50"/>
                </a:lnTo>
                <a:lnTo>
                  <a:pt x="421" y="45"/>
                </a:lnTo>
                <a:lnTo>
                  <a:pt x="459" y="39"/>
                </a:lnTo>
                <a:lnTo>
                  <a:pt x="499" y="38"/>
                </a:lnTo>
                <a:lnTo>
                  <a:pt x="493" y="10"/>
                </a:lnTo>
                <a:moveTo>
                  <a:pt x="910" y="27"/>
                </a:moveTo>
                <a:lnTo>
                  <a:pt x="904" y="58"/>
                </a:lnTo>
                <a:lnTo>
                  <a:pt x="907" y="58"/>
                </a:lnTo>
                <a:lnTo>
                  <a:pt x="921" y="62"/>
                </a:lnTo>
                <a:lnTo>
                  <a:pt x="956" y="70"/>
                </a:lnTo>
                <a:lnTo>
                  <a:pt x="960" y="70"/>
                </a:lnTo>
                <a:lnTo>
                  <a:pt x="960" y="62"/>
                </a:lnTo>
                <a:lnTo>
                  <a:pt x="954" y="62"/>
                </a:lnTo>
                <a:lnTo>
                  <a:pt x="940" y="58"/>
                </a:lnTo>
                <a:lnTo>
                  <a:pt x="923" y="57"/>
                </a:lnTo>
                <a:lnTo>
                  <a:pt x="909" y="54"/>
                </a:lnTo>
                <a:lnTo>
                  <a:pt x="914" y="33"/>
                </a:lnTo>
                <a:lnTo>
                  <a:pt x="940" y="33"/>
                </a:lnTo>
                <a:lnTo>
                  <a:pt x="927" y="29"/>
                </a:lnTo>
                <a:lnTo>
                  <a:pt x="914" y="27"/>
                </a:lnTo>
                <a:lnTo>
                  <a:pt x="910" y="27"/>
                </a:lnTo>
                <a:moveTo>
                  <a:pt x="940" y="33"/>
                </a:moveTo>
                <a:lnTo>
                  <a:pt x="914" y="33"/>
                </a:lnTo>
                <a:lnTo>
                  <a:pt x="927" y="35"/>
                </a:lnTo>
                <a:lnTo>
                  <a:pt x="943" y="38"/>
                </a:lnTo>
                <a:lnTo>
                  <a:pt x="960" y="42"/>
                </a:lnTo>
                <a:lnTo>
                  <a:pt x="954" y="62"/>
                </a:lnTo>
                <a:lnTo>
                  <a:pt x="960" y="62"/>
                </a:lnTo>
                <a:lnTo>
                  <a:pt x="966" y="38"/>
                </a:lnTo>
                <a:lnTo>
                  <a:pt x="963" y="38"/>
                </a:lnTo>
                <a:lnTo>
                  <a:pt x="947" y="33"/>
                </a:lnTo>
                <a:lnTo>
                  <a:pt x="940" y="33"/>
                </a:lnTo>
                <a:moveTo>
                  <a:pt x="302" y="29"/>
                </a:moveTo>
                <a:lnTo>
                  <a:pt x="301" y="29"/>
                </a:lnTo>
                <a:lnTo>
                  <a:pt x="285" y="33"/>
                </a:lnTo>
                <a:lnTo>
                  <a:pt x="274" y="35"/>
                </a:lnTo>
                <a:lnTo>
                  <a:pt x="259" y="38"/>
                </a:lnTo>
                <a:lnTo>
                  <a:pt x="257" y="38"/>
                </a:lnTo>
                <a:lnTo>
                  <a:pt x="261" y="70"/>
                </a:lnTo>
                <a:lnTo>
                  <a:pt x="264" y="70"/>
                </a:lnTo>
                <a:lnTo>
                  <a:pt x="276" y="67"/>
                </a:lnTo>
                <a:lnTo>
                  <a:pt x="290" y="64"/>
                </a:lnTo>
                <a:lnTo>
                  <a:pt x="266" y="64"/>
                </a:lnTo>
                <a:lnTo>
                  <a:pt x="261" y="42"/>
                </a:lnTo>
                <a:lnTo>
                  <a:pt x="274" y="39"/>
                </a:lnTo>
                <a:lnTo>
                  <a:pt x="285" y="38"/>
                </a:lnTo>
                <a:lnTo>
                  <a:pt x="301" y="35"/>
                </a:lnTo>
                <a:lnTo>
                  <a:pt x="304" y="35"/>
                </a:lnTo>
                <a:lnTo>
                  <a:pt x="302" y="29"/>
                </a:lnTo>
                <a:moveTo>
                  <a:pt x="304" y="35"/>
                </a:moveTo>
                <a:lnTo>
                  <a:pt x="301" y="35"/>
                </a:lnTo>
                <a:lnTo>
                  <a:pt x="304" y="57"/>
                </a:lnTo>
                <a:lnTo>
                  <a:pt x="290" y="58"/>
                </a:lnTo>
                <a:lnTo>
                  <a:pt x="279" y="62"/>
                </a:lnTo>
                <a:lnTo>
                  <a:pt x="266" y="64"/>
                </a:lnTo>
                <a:lnTo>
                  <a:pt x="290" y="64"/>
                </a:lnTo>
                <a:lnTo>
                  <a:pt x="292" y="64"/>
                </a:lnTo>
                <a:lnTo>
                  <a:pt x="310" y="62"/>
                </a:lnTo>
                <a:lnTo>
                  <a:pt x="312" y="62"/>
                </a:lnTo>
                <a:lnTo>
                  <a:pt x="304" y="35"/>
                </a:lnTo>
                <a:moveTo>
                  <a:pt x="1005" y="48"/>
                </a:moveTo>
                <a:lnTo>
                  <a:pt x="994" y="76"/>
                </a:lnTo>
                <a:lnTo>
                  <a:pt x="998" y="76"/>
                </a:lnTo>
                <a:lnTo>
                  <a:pt x="1054" y="92"/>
                </a:lnTo>
                <a:lnTo>
                  <a:pt x="1105" y="107"/>
                </a:lnTo>
                <a:lnTo>
                  <a:pt x="1153" y="124"/>
                </a:lnTo>
                <a:lnTo>
                  <a:pt x="1198" y="140"/>
                </a:lnTo>
                <a:lnTo>
                  <a:pt x="1202" y="140"/>
                </a:lnTo>
                <a:lnTo>
                  <a:pt x="1205" y="135"/>
                </a:lnTo>
                <a:lnTo>
                  <a:pt x="1198" y="135"/>
                </a:lnTo>
                <a:lnTo>
                  <a:pt x="1153" y="119"/>
                </a:lnTo>
                <a:lnTo>
                  <a:pt x="1106" y="103"/>
                </a:lnTo>
                <a:lnTo>
                  <a:pt x="1055" y="86"/>
                </a:lnTo>
                <a:lnTo>
                  <a:pt x="1003" y="74"/>
                </a:lnTo>
                <a:lnTo>
                  <a:pt x="1007" y="51"/>
                </a:lnTo>
                <a:lnTo>
                  <a:pt x="1027" y="51"/>
                </a:lnTo>
                <a:lnTo>
                  <a:pt x="1007" y="48"/>
                </a:lnTo>
                <a:lnTo>
                  <a:pt x="1005" y="48"/>
                </a:lnTo>
                <a:moveTo>
                  <a:pt x="1027" y="51"/>
                </a:moveTo>
                <a:lnTo>
                  <a:pt x="1007" y="51"/>
                </a:lnTo>
                <a:lnTo>
                  <a:pt x="1059" y="64"/>
                </a:lnTo>
                <a:lnTo>
                  <a:pt x="1108" y="79"/>
                </a:lnTo>
                <a:lnTo>
                  <a:pt x="1158" y="95"/>
                </a:lnTo>
                <a:lnTo>
                  <a:pt x="1206" y="115"/>
                </a:lnTo>
                <a:lnTo>
                  <a:pt x="1198" y="135"/>
                </a:lnTo>
                <a:lnTo>
                  <a:pt x="1205" y="135"/>
                </a:lnTo>
                <a:lnTo>
                  <a:pt x="1211" y="112"/>
                </a:lnTo>
                <a:lnTo>
                  <a:pt x="1207" y="112"/>
                </a:lnTo>
                <a:lnTo>
                  <a:pt x="1160" y="92"/>
                </a:lnTo>
                <a:lnTo>
                  <a:pt x="1108" y="74"/>
                </a:lnTo>
                <a:lnTo>
                  <a:pt x="1059" y="58"/>
                </a:lnTo>
                <a:lnTo>
                  <a:pt x="1027" y="51"/>
                </a:lnTo>
                <a:moveTo>
                  <a:pt x="209" y="50"/>
                </a:moveTo>
                <a:lnTo>
                  <a:pt x="205" y="50"/>
                </a:lnTo>
                <a:lnTo>
                  <a:pt x="152" y="64"/>
                </a:lnTo>
                <a:lnTo>
                  <a:pt x="99" y="80"/>
                </a:lnTo>
                <a:lnTo>
                  <a:pt x="50" y="98"/>
                </a:lnTo>
                <a:lnTo>
                  <a:pt x="1" y="119"/>
                </a:lnTo>
                <a:lnTo>
                  <a:pt x="0" y="119"/>
                </a:lnTo>
                <a:lnTo>
                  <a:pt x="12" y="148"/>
                </a:lnTo>
                <a:lnTo>
                  <a:pt x="14" y="148"/>
                </a:lnTo>
                <a:lnTo>
                  <a:pt x="25" y="140"/>
                </a:lnTo>
                <a:lnTo>
                  <a:pt x="14" y="140"/>
                </a:lnTo>
                <a:lnTo>
                  <a:pt x="5" y="122"/>
                </a:lnTo>
                <a:lnTo>
                  <a:pt x="53" y="104"/>
                </a:lnTo>
                <a:lnTo>
                  <a:pt x="101" y="86"/>
                </a:lnTo>
                <a:lnTo>
                  <a:pt x="152" y="70"/>
                </a:lnTo>
                <a:lnTo>
                  <a:pt x="205" y="54"/>
                </a:lnTo>
                <a:lnTo>
                  <a:pt x="210" y="54"/>
                </a:lnTo>
                <a:lnTo>
                  <a:pt x="209" y="50"/>
                </a:lnTo>
                <a:moveTo>
                  <a:pt x="210" y="54"/>
                </a:moveTo>
                <a:lnTo>
                  <a:pt x="205" y="54"/>
                </a:lnTo>
                <a:lnTo>
                  <a:pt x="212" y="76"/>
                </a:lnTo>
                <a:lnTo>
                  <a:pt x="158" y="92"/>
                </a:lnTo>
                <a:lnTo>
                  <a:pt x="108" y="107"/>
                </a:lnTo>
                <a:lnTo>
                  <a:pt x="59" y="124"/>
                </a:lnTo>
                <a:lnTo>
                  <a:pt x="14" y="140"/>
                </a:lnTo>
                <a:lnTo>
                  <a:pt x="25" y="140"/>
                </a:lnTo>
                <a:lnTo>
                  <a:pt x="59" y="129"/>
                </a:lnTo>
                <a:lnTo>
                  <a:pt x="111" y="112"/>
                </a:lnTo>
                <a:lnTo>
                  <a:pt x="162" y="95"/>
                </a:lnTo>
                <a:lnTo>
                  <a:pt x="215" y="80"/>
                </a:lnTo>
                <a:lnTo>
                  <a:pt x="218" y="80"/>
                </a:lnTo>
                <a:lnTo>
                  <a:pt x="210" y="54"/>
                </a:lnTo>
                <a:close/>
              </a:path>
            </a:pathLst>
          </a:custGeom>
          <a:solidFill>
            <a:srgbClr val="211d1e"/>
          </a:solidFill>
          <a:ln w="0">
            <a:noFill/>
          </a:ln>
        </xdr:spPr>
      </xdr:sp>
      <xdr:sp>
        <xdr:nvSpPr>
          <xdr:cNvPr id="84" name=""/>
          <xdr:cNvSpPr/>
        </xdr:nvSpPr>
        <xdr:spPr>
          <a:xfrm>
            <a:off x="2781000" y="66600"/>
            <a:ext cx="431280" cy="47160"/>
          </a:xfrm>
          <a:custGeom>
            <a:avLst/>
            <a:gdLst/>
            <a:ahLst/>
            <a:rect l="0" t="0" r="r" b="b"/>
            <a:pathLst>
              <a:path w="1198" h="131">
                <a:moveTo>
                  <a:pt x="7" y="131"/>
                </a:moveTo>
                <a:lnTo>
                  <a:pt x="6" y="131"/>
                </a:lnTo>
                <a:lnTo>
                  <a:pt x="7" y="131"/>
                </a:lnTo>
                <a:moveTo>
                  <a:pt x="150" y="58"/>
                </a:moveTo>
                <a:lnTo>
                  <a:pt x="110" y="71"/>
                </a:lnTo>
                <a:lnTo>
                  <a:pt x="72" y="82"/>
                </a:lnTo>
                <a:lnTo>
                  <a:pt x="34" y="95"/>
                </a:lnTo>
                <a:lnTo>
                  <a:pt x="0" y="109"/>
                </a:lnTo>
                <a:lnTo>
                  <a:pt x="7" y="131"/>
                </a:lnTo>
                <a:lnTo>
                  <a:pt x="41" y="116"/>
                </a:lnTo>
                <a:lnTo>
                  <a:pt x="78" y="105"/>
                </a:lnTo>
                <a:lnTo>
                  <a:pt x="119" y="93"/>
                </a:lnTo>
                <a:lnTo>
                  <a:pt x="157" y="79"/>
                </a:lnTo>
                <a:lnTo>
                  <a:pt x="150" y="58"/>
                </a:lnTo>
                <a:moveTo>
                  <a:pt x="481" y="4"/>
                </a:moveTo>
                <a:lnTo>
                  <a:pt x="443" y="6"/>
                </a:lnTo>
                <a:lnTo>
                  <a:pt x="404" y="10"/>
                </a:lnTo>
                <a:lnTo>
                  <a:pt x="367" y="16"/>
                </a:lnTo>
                <a:lnTo>
                  <a:pt x="332" y="20"/>
                </a:lnTo>
                <a:lnTo>
                  <a:pt x="336" y="41"/>
                </a:lnTo>
                <a:lnTo>
                  <a:pt x="373" y="36"/>
                </a:lnTo>
                <a:lnTo>
                  <a:pt x="409" y="33"/>
                </a:lnTo>
                <a:lnTo>
                  <a:pt x="446" y="26"/>
                </a:lnTo>
                <a:lnTo>
                  <a:pt x="485" y="25"/>
                </a:lnTo>
                <a:lnTo>
                  <a:pt x="481" y="4"/>
                </a:lnTo>
                <a:moveTo>
                  <a:pt x="1047" y="54"/>
                </a:moveTo>
                <a:lnTo>
                  <a:pt x="1041" y="76"/>
                </a:lnTo>
                <a:lnTo>
                  <a:pt x="1082" y="87"/>
                </a:lnTo>
                <a:lnTo>
                  <a:pt x="1118" y="98"/>
                </a:lnTo>
                <a:lnTo>
                  <a:pt x="1156" y="109"/>
                </a:lnTo>
                <a:lnTo>
                  <a:pt x="1189" y="121"/>
                </a:lnTo>
                <a:lnTo>
                  <a:pt x="1198" y="99"/>
                </a:lnTo>
                <a:lnTo>
                  <a:pt x="1161" y="87"/>
                </a:lnTo>
                <a:lnTo>
                  <a:pt x="1125" y="76"/>
                </a:lnTo>
                <a:lnTo>
                  <a:pt x="1086" y="66"/>
                </a:lnTo>
                <a:lnTo>
                  <a:pt x="1047" y="54"/>
                </a:lnTo>
                <a:moveTo>
                  <a:pt x="722" y="0"/>
                </a:moveTo>
                <a:lnTo>
                  <a:pt x="722" y="22"/>
                </a:lnTo>
                <a:lnTo>
                  <a:pt x="757" y="26"/>
                </a:lnTo>
                <a:lnTo>
                  <a:pt x="796" y="30"/>
                </a:lnTo>
                <a:lnTo>
                  <a:pt x="834" y="34"/>
                </a:lnTo>
                <a:lnTo>
                  <a:pt x="869" y="38"/>
                </a:lnTo>
                <a:lnTo>
                  <a:pt x="871" y="17"/>
                </a:lnTo>
                <a:lnTo>
                  <a:pt x="835" y="12"/>
                </a:lnTo>
                <a:lnTo>
                  <a:pt x="796" y="8"/>
                </a:lnTo>
                <a:lnTo>
                  <a:pt x="759" y="6"/>
                </a:lnTo>
                <a:lnTo>
                  <a:pt x="722" y="0"/>
                </a:lnTo>
                <a:close/>
              </a:path>
            </a:pathLst>
          </a:custGeom>
          <a:solidFill>
            <a:srgbClr val="e8e5e4"/>
          </a:solidFill>
          <a:ln w="0">
            <a:noFill/>
          </a:ln>
        </xdr:spPr>
      </xdr:sp>
      <xdr:sp>
        <xdr:nvSpPr>
          <xdr:cNvPr id="85" name=""/>
          <xdr:cNvSpPr/>
        </xdr:nvSpPr>
        <xdr:spPr>
          <a:xfrm>
            <a:off x="2780280" y="67320"/>
            <a:ext cx="432720" cy="48960"/>
          </a:xfrm>
          <a:custGeom>
            <a:avLst/>
            <a:gdLst/>
            <a:ahLst/>
            <a:rect l="0" t="0" r="r" b="b"/>
            <a:pathLst>
              <a:path w="1202" h="136">
                <a:moveTo>
                  <a:pt x="721" y="0"/>
                </a:moveTo>
                <a:lnTo>
                  <a:pt x="721" y="26"/>
                </a:lnTo>
                <a:lnTo>
                  <a:pt x="724" y="26"/>
                </a:lnTo>
                <a:lnTo>
                  <a:pt x="757" y="27"/>
                </a:lnTo>
                <a:lnTo>
                  <a:pt x="795" y="33"/>
                </a:lnTo>
                <a:lnTo>
                  <a:pt x="833" y="39"/>
                </a:lnTo>
                <a:lnTo>
                  <a:pt x="868" y="42"/>
                </a:lnTo>
                <a:lnTo>
                  <a:pt x="872" y="42"/>
                </a:lnTo>
                <a:lnTo>
                  <a:pt x="874" y="39"/>
                </a:lnTo>
                <a:lnTo>
                  <a:pt x="868" y="39"/>
                </a:lnTo>
                <a:lnTo>
                  <a:pt x="833" y="33"/>
                </a:lnTo>
                <a:lnTo>
                  <a:pt x="795" y="27"/>
                </a:lnTo>
                <a:lnTo>
                  <a:pt x="760" y="26"/>
                </a:lnTo>
                <a:lnTo>
                  <a:pt x="726" y="18"/>
                </a:lnTo>
                <a:lnTo>
                  <a:pt x="726" y="5"/>
                </a:lnTo>
                <a:lnTo>
                  <a:pt x="782" y="5"/>
                </a:lnTo>
                <a:lnTo>
                  <a:pt x="762" y="2"/>
                </a:lnTo>
                <a:lnTo>
                  <a:pt x="724" y="0"/>
                </a:lnTo>
                <a:lnTo>
                  <a:pt x="721" y="0"/>
                </a:lnTo>
                <a:moveTo>
                  <a:pt x="782" y="5"/>
                </a:moveTo>
                <a:lnTo>
                  <a:pt x="726" y="5"/>
                </a:lnTo>
                <a:lnTo>
                  <a:pt x="762" y="6"/>
                </a:lnTo>
                <a:lnTo>
                  <a:pt x="799" y="10"/>
                </a:lnTo>
                <a:lnTo>
                  <a:pt x="835" y="15"/>
                </a:lnTo>
                <a:lnTo>
                  <a:pt x="872" y="18"/>
                </a:lnTo>
                <a:lnTo>
                  <a:pt x="868" y="39"/>
                </a:lnTo>
                <a:lnTo>
                  <a:pt x="874" y="39"/>
                </a:lnTo>
                <a:lnTo>
                  <a:pt x="877" y="15"/>
                </a:lnTo>
                <a:lnTo>
                  <a:pt x="874" y="15"/>
                </a:lnTo>
                <a:lnTo>
                  <a:pt x="835" y="10"/>
                </a:lnTo>
                <a:lnTo>
                  <a:pt x="799" y="5"/>
                </a:lnTo>
                <a:lnTo>
                  <a:pt x="782" y="5"/>
                </a:lnTo>
                <a:moveTo>
                  <a:pt x="487" y="0"/>
                </a:moveTo>
                <a:lnTo>
                  <a:pt x="485" y="0"/>
                </a:lnTo>
                <a:lnTo>
                  <a:pt x="447" y="2"/>
                </a:lnTo>
                <a:lnTo>
                  <a:pt x="407" y="6"/>
                </a:lnTo>
                <a:lnTo>
                  <a:pt x="371" y="13"/>
                </a:lnTo>
                <a:lnTo>
                  <a:pt x="333" y="17"/>
                </a:lnTo>
                <a:lnTo>
                  <a:pt x="338" y="45"/>
                </a:lnTo>
                <a:lnTo>
                  <a:pt x="340" y="45"/>
                </a:lnTo>
                <a:lnTo>
                  <a:pt x="374" y="39"/>
                </a:lnTo>
                <a:lnTo>
                  <a:pt x="340" y="39"/>
                </a:lnTo>
                <a:lnTo>
                  <a:pt x="338" y="23"/>
                </a:lnTo>
                <a:lnTo>
                  <a:pt x="374" y="17"/>
                </a:lnTo>
                <a:lnTo>
                  <a:pt x="407" y="13"/>
                </a:lnTo>
                <a:lnTo>
                  <a:pt x="445" y="6"/>
                </a:lnTo>
                <a:lnTo>
                  <a:pt x="483" y="5"/>
                </a:lnTo>
                <a:lnTo>
                  <a:pt x="487" y="5"/>
                </a:lnTo>
                <a:lnTo>
                  <a:pt x="487" y="0"/>
                </a:lnTo>
                <a:moveTo>
                  <a:pt x="487" y="5"/>
                </a:moveTo>
                <a:lnTo>
                  <a:pt x="483" y="5"/>
                </a:lnTo>
                <a:lnTo>
                  <a:pt x="485" y="23"/>
                </a:lnTo>
                <a:lnTo>
                  <a:pt x="449" y="26"/>
                </a:lnTo>
                <a:lnTo>
                  <a:pt x="413" y="30"/>
                </a:lnTo>
                <a:lnTo>
                  <a:pt x="375" y="33"/>
                </a:lnTo>
                <a:lnTo>
                  <a:pt x="340" y="39"/>
                </a:lnTo>
                <a:lnTo>
                  <a:pt x="374" y="39"/>
                </a:lnTo>
                <a:lnTo>
                  <a:pt x="413" y="36"/>
                </a:lnTo>
                <a:lnTo>
                  <a:pt x="449" y="30"/>
                </a:lnTo>
                <a:lnTo>
                  <a:pt x="487" y="27"/>
                </a:lnTo>
                <a:lnTo>
                  <a:pt x="490" y="27"/>
                </a:lnTo>
                <a:lnTo>
                  <a:pt x="487" y="5"/>
                </a:lnTo>
                <a:moveTo>
                  <a:pt x="1046" y="52"/>
                </a:moveTo>
                <a:lnTo>
                  <a:pt x="1040" y="80"/>
                </a:lnTo>
                <a:lnTo>
                  <a:pt x="1042" y="80"/>
                </a:lnTo>
                <a:lnTo>
                  <a:pt x="1081" y="90"/>
                </a:lnTo>
                <a:lnTo>
                  <a:pt x="1119" y="103"/>
                </a:lnTo>
                <a:lnTo>
                  <a:pt x="1155" y="114"/>
                </a:lnTo>
                <a:lnTo>
                  <a:pt x="1189" y="126"/>
                </a:lnTo>
                <a:lnTo>
                  <a:pt x="1193" y="128"/>
                </a:lnTo>
                <a:lnTo>
                  <a:pt x="1196" y="123"/>
                </a:lnTo>
                <a:lnTo>
                  <a:pt x="1189" y="123"/>
                </a:lnTo>
                <a:lnTo>
                  <a:pt x="1155" y="110"/>
                </a:lnTo>
                <a:lnTo>
                  <a:pt x="1119" y="96"/>
                </a:lnTo>
                <a:lnTo>
                  <a:pt x="1084" y="86"/>
                </a:lnTo>
                <a:lnTo>
                  <a:pt x="1046" y="74"/>
                </a:lnTo>
                <a:lnTo>
                  <a:pt x="1051" y="59"/>
                </a:lnTo>
                <a:lnTo>
                  <a:pt x="1069" y="59"/>
                </a:lnTo>
                <a:lnTo>
                  <a:pt x="1050" y="52"/>
                </a:lnTo>
                <a:lnTo>
                  <a:pt x="1046" y="52"/>
                </a:lnTo>
                <a:moveTo>
                  <a:pt x="1069" y="59"/>
                </a:moveTo>
                <a:lnTo>
                  <a:pt x="1051" y="59"/>
                </a:lnTo>
                <a:lnTo>
                  <a:pt x="1088" y="70"/>
                </a:lnTo>
                <a:lnTo>
                  <a:pt x="1125" y="80"/>
                </a:lnTo>
                <a:lnTo>
                  <a:pt x="1161" y="91"/>
                </a:lnTo>
                <a:lnTo>
                  <a:pt x="1196" y="104"/>
                </a:lnTo>
                <a:lnTo>
                  <a:pt x="1189" y="123"/>
                </a:lnTo>
                <a:lnTo>
                  <a:pt x="1196" y="123"/>
                </a:lnTo>
                <a:lnTo>
                  <a:pt x="1202" y="103"/>
                </a:lnTo>
                <a:lnTo>
                  <a:pt x="1198" y="103"/>
                </a:lnTo>
                <a:lnTo>
                  <a:pt x="1163" y="86"/>
                </a:lnTo>
                <a:lnTo>
                  <a:pt x="1125" y="74"/>
                </a:lnTo>
                <a:lnTo>
                  <a:pt x="1088" y="64"/>
                </a:lnTo>
                <a:lnTo>
                  <a:pt x="1069" y="59"/>
                </a:lnTo>
                <a:moveTo>
                  <a:pt x="156" y="58"/>
                </a:moveTo>
                <a:lnTo>
                  <a:pt x="153" y="59"/>
                </a:lnTo>
                <a:lnTo>
                  <a:pt x="114" y="70"/>
                </a:lnTo>
                <a:lnTo>
                  <a:pt x="77" y="81"/>
                </a:lnTo>
                <a:lnTo>
                  <a:pt x="38" y="94"/>
                </a:lnTo>
                <a:lnTo>
                  <a:pt x="3" y="110"/>
                </a:lnTo>
                <a:lnTo>
                  <a:pt x="0" y="110"/>
                </a:lnTo>
                <a:lnTo>
                  <a:pt x="10" y="132"/>
                </a:lnTo>
                <a:lnTo>
                  <a:pt x="10" y="133"/>
                </a:lnTo>
                <a:lnTo>
                  <a:pt x="10" y="136"/>
                </a:lnTo>
                <a:lnTo>
                  <a:pt x="12" y="136"/>
                </a:lnTo>
                <a:lnTo>
                  <a:pt x="15" y="133"/>
                </a:lnTo>
                <a:lnTo>
                  <a:pt x="25" y="128"/>
                </a:lnTo>
                <a:lnTo>
                  <a:pt x="15" y="128"/>
                </a:lnTo>
                <a:lnTo>
                  <a:pt x="6" y="112"/>
                </a:lnTo>
                <a:lnTo>
                  <a:pt x="44" y="100"/>
                </a:lnTo>
                <a:lnTo>
                  <a:pt x="81" y="86"/>
                </a:lnTo>
                <a:lnTo>
                  <a:pt x="116" y="74"/>
                </a:lnTo>
                <a:lnTo>
                  <a:pt x="153" y="64"/>
                </a:lnTo>
                <a:lnTo>
                  <a:pt x="158" y="64"/>
                </a:lnTo>
                <a:lnTo>
                  <a:pt x="156" y="58"/>
                </a:lnTo>
                <a:moveTo>
                  <a:pt x="158" y="64"/>
                </a:moveTo>
                <a:lnTo>
                  <a:pt x="153" y="64"/>
                </a:lnTo>
                <a:lnTo>
                  <a:pt x="158" y="80"/>
                </a:lnTo>
                <a:lnTo>
                  <a:pt x="118" y="91"/>
                </a:lnTo>
                <a:lnTo>
                  <a:pt x="82" y="104"/>
                </a:lnTo>
                <a:lnTo>
                  <a:pt x="48" y="117"/>
                </a:lnTo>
                <a:lnTo>
                  <a:pt x="15" y="128"/>
                </a:lnTo>
                <a:lnTo>
                  <a:pt x="25" y="128"/>
                </a:lnTo>
                <a:lnTo>
                  <a:pt x="48" y="123"/>
                </a:lnTo>
                <a:lnTo>
                  <a:pt x="85" y="110"/>
                </a:lnTo>
                <a:lnTo>
                  <a:pt x="121" y="96"/>
                </a:lnTo>
                <a:lnTo>
                  <a:pt x="158" y="83"/>
                </a:lnTo>
                <a:lnTo>
                  <a:pt x="162" y="83"/>
                </a:lnTo>
                <a:lnTo>
                  <a:pt x="158" y="64"/>
                </a:lnTo>
                <a:close/>
              </a:path>
            </a:pathLst>
          </a:custGeom>
          <a:solidFill>
            <a:srgbClr val="211d1e"/>
          </a:solidFill>
          <a:ln w="0">
            <a:noFill/>
          </a:ln>
        </xdr:spPr>
      </xdr:sp>
      <xdr:sp>
        <xdr:nvSpPr>
          <xdr:cNvPr id="86" name=""/>
          <xdr:cNvSpPr/>
        </xdr:nvSpPr>
        <xdr:spPr>
          <a:xfrm>
            <a:off x="2777040" y="56520"/>
            <a:ext cx="438480" cy="50040"/>
          </a:xfrm>
          <a:custGeom>
            <a:avLst/>
            <a:gdLst/>
            <a:ahLst/>
            <a:rect l="0" t="0" r="r" b="b"/>
            <a:pathLst>
              <a:path w="1218" h="139">
                <a:moveTo>
                  <a:pt x="153" y="61"/>
                </a:moveTo>
                <a:lnTo>
                  <a:pt x="112" y="71"/>
                </a:lnTo>
                <a:lnTo>
                  <a:pt x="74" y="84"/>
                </a:lnTo>
                <a:lnTo>
                  <a:pt x="36" y="98"/>
                </a:lnTo>
                <a:lnTo>
                  <a:pt x="0" y="113"/>
                </a:lnTo>
                <a:lnTo>
                  <a:pt x="13" y="139"/>
                </a:lnTo>
                <a:lnTo>
                  <a:pt x="47" y="126"/>
                </a:lnTo>
                <a:lnTo>
                  <a:pt x="84" y="113"/>
                </a:lnTo>
                <a:lnTo>
                  <a:pt x="121" y="101"/>
                </a:lnTo>
                <a:lnTo>
                  <a:pt x="160" y="86"/>
                </a:lnTo>
                <a:lnTo>
                  <a:pt x="153" y="61"/>
                </a:lnTo>
                <a:moveTo>
                  <a:pt x="489" y="0"/>
                </a:moveTo>
                <a:lnTo>
                  <a:pt x="449" y="7"/>
                </a:lnTo>
                <a:lnTo>
                  <a:pt x="414" y="8"/>
                </a:lnTo>
                <a:lnTo>
                  <a:pt x="376" y="14"/>
                </a:lnTo>
                <a:lnTo>
                  <a:pt x="338" y="20"/>
                </a:lnTo>
                <a:lnTo>
                  <a:pt x="343" y="48"/>
                </a:lnTo>
                <a:lnTo>
                  <a:pt x="380" y="42"/>
                </a:lnTo>
                <a:lnTo>
                  <a:pt x="416" y="39"/>
                </a:lnTo>
                <a:lnTo>
                  <a:pt x="455" y="33"/>
                </a:lnTo>
                <a:lnTo>
                  <a:pt x="494" y="30"/>
                </a:lnTo>
                <a:lnTo>
                  <a:pt x="489" y="0"/>
                </a:lnTo>
                <a:moveTo>
                  <a:pt x="1066" y="55"/>
                </a:moveTo>
                <a:lnTo>
                  <a:pt x="1058" y="82"/>
                </a:lnTo>
                <a:lnTo>
                  <a:pt x="1097" y="95"/>
                </a:lnTo>
                <a:lnTo>
                  <a:pt x="1135" y="106"/>
                </a:lnTo>
                <a:lnTo>
                  <a:pt x="1171" y="117"/>
                </a:lnTo>
                <a:lnTo>
                  <a:pt x="1209" y="129"/>
                </a:lnTo>
                <a:lnTo>
                  <a:pt x="1218" y="106"/>
                </a:lnTo>
                <a:lnTo>
                  <a:pt x="1181" y="93"/>
                </a:lnTo>
                <a:lnTo>
                  <a:pt x="1145" y="77"/>
                </a:lnTo>
                <a:lnTo>
                  <a:pt x="1106" y="67"/>
                </a:lnTo>
                <a:lnTo>
                  <a:pt x="1066" y="55"/>
                </a:lnTo>
                <a:moveTo>
                  <a:pt x="735" y="0"/>
                </a:moveTo>
                <a:lnTo>
                  <a:pt x="732" y="28"/>
                </a:lnTo>
                <a:lnTo>
                  <a:pt x="770" y="33"/>
                </a:lnTo>
                <a:lnTo>
                  <a:pt x="808" y="36"/>
                </a:lnTo>
                <a:lnTo>
                  <a:pt x="845" y="41"/>
                </a:lnTo>
                <a:lnTo>
                  <a:pt x="883" y="45"/>
                </a:lnTo>
                <a:lnTo>
                  <a:pt x="884" y="18"/>
                </a:lnTo>
                <a:lnTo>
                  <a:pt x="849" y="14"/>
                </a:lnTo>
                <a:lnTo>
                  <a:pt x="811" y="8"/>
                </a:lnTo>
                <a:lnTo>
                  <a:pt x="773" y="3"/>
                </a:lnTo>
                <a:lnTo>
                  <a:pt x="735" y="0"/>
                </a:lnTo>
                <a:close/>
              </a:path>
            </a:pathLst>
          </a:custGeom>
          <a:solidFill>
            <a:srgbClr val="e8e5e4"/>
          </a:solidFill>
          <a:ln w="0">
            <a:noFill/>
          </a:ln>
        </xdr:spPr>
      </xdr:sp>
      <xdr:sp>
        <xdr:nvSpPr>
          <xdr:cNvPr id="87" name=""/>
          <xdr:cNvSpPr/>
        </xdr:nvSpPr>
        <xdr:spPr>
          <a:xfrm>
            <a:off x="2776680" y="56880"/>
            <a:ext cx="440640" cy="51120"/>
          </a:xfrm>
          <a:custGeom>
            <a:avLst/>
            <a:gdLst/>
            <a:ahLst/>
            <a:rect l="0" t="0" r="r" b="b"/>
            <a:pathLst>
              <a:path w="1224" h="142">
                <a:moveTo>
                  <a:pt x="736" y="0"/>
                </a:moveTo>
                <a:lnTo>
                  <a:pt x="732" y="33"/>
                </a:lnTo>
                <a:lnTo>
                  <a:pt x="736" y="35"/>
                </a:lnTo>
                <a:lnTo>
                  <a:pt x="771" y="37"/>
                </a:lnTo>
                <a:lnTo>
                  <a:pt x="809" y="41"/>
                </a:lnTo>
                <a:lnTo>
                  <a:pt x="847" y="45"/>
                </a:lnTo>
                <a:lnTo>
                  <a:pt x="883" y="49"/>
                </a:lnTo>
                <a:lnTo>
                  <a:pt x="884" y="49"/>
                </a:lnTo>
                <a:lnTo>
                  <a:pt x="888" y="45"/>
                </a:lnTo>
                <a:lnTo>
                  <a:pt x="883" y="45"/>
                </a:lnTo>
                <a:lnTo>
                  <a:pt x="847" y="41"/>
                </a:lnTo>
                <a:lnTo>
                  <a:pt x="809" y="35"/>
                </a:lnTo>
                <a:lnTo>
                  <a:pt x="774" y="33"/>
                </a:lnTo>
                <a:lnTo>
                  <a:pt x="737" y="31"/>
                </a:lnTo>
                <a:lnTo>
                  <a:pt x="738" y="6"/>
                </a:lnTo>
                <a:lnTo>
                  <a:pt x="789" y="6"/>
                </a:lnTo>
                <a:lnTo>
                  <a:pt x="776" y="4"/>
                </a:lnTo>
                <a:lnTo>
                  <a:pt x="736" y="0"/>
                </a:lnTo>
                <a:moveTo>
                  <a:pt x="789" y="6"/>
                </a:moveTo>
                <a:lnTo>
                  <a:pt x="738" y="6"/>
                </a:lnTo>
                <a:lnTo>
                  <a:pt x="776" y="8"/>
                </a:lnTo>
                <a:lnTo>
                  <a:pt x="812" y="15"/>
                </a:lnTo>
                <a:lnTo>
                  <a:pt x="850" y="16"/>
                </a:lnTo>
                <a:lnTo>
                  <a:pt x="884" y="21"/>
                </a:lnTo>
                <a:lnTo>
                  <a:pt x="883" y="45"/>
                </a:lnTo>
                <a:lnTo>
                  <a:pt x="888" y="45"/>
                </a:lnTo>
                <a:lnTo>
                  <a:pt x="890" y="19"/>
                </a:lnTo>
                <a:lnTo>
                  <a:pt x="888" y="19"/>
                </a:lnTo>
                <a:lnTo>
                  <a:pt x="850" y="15"/>
                </a:lnTo>
                <a:lnTo>
                  <a:pt x="812" y="8"/>
                </a:lnTo>
                <a:lnTo>
                  <a:pt x="789" y="6"/>
                </a:lnTo>
                <a:moveTo>
                  <a:pt x="494" y="2"/>
                </a:moveTo>
                <a:lnTo>
                  <a:pt x="453" y="6"/>
                </a:lnTo>
                <a:lnTo>
                  <a:pt x="415" y="11"/>
                </a:lnTo>
                <a:lnTo>
                  <a:pt x="377" y="16"/>
                </a:lnTo>
                <a:lnTo>
                  <a:pt x="341" y="21"/>
                </a:lnTo>
                <a:lnTo>
                  <a:pt x="338" y="21"/>
                </a:lnTo>
                <a:lnTo>
                  <a:pt x="344" y="52"/>
                </a:lnTo>
                <a:lnTo>
                  <a:pt x="346" y="52"/>
                </a:lnTo>
                <a:lnTo>
                  <a:pt x="377" y="47"/>
                </a:lnTo>
                <a:lnTo>
                  <a:pt x="348" y="47"/>
                </a:lnTo>
                <a:lnTo>
                  <a:pt x="344" y="24"/>
                </a:lnTo>
                <a:lnTo>
                  <a:pt x="380" y="19"/>
                </a:lnTo>
                <a:lnTo>
                  <a:pt x="415" y="15"/>
                </a:lnTo>
                <a:lnTo>
                  <a:pt x="449" y="11"/>
                </a:lnTo>
                <a:lnTo>
                  <a:pt x="491" y="6"/>
                </a:lnTo>
                <a:lnTo>
                  <a:pt x="494" y="6"/>
                </a:lnTo>
                <a:lnTo>
                  <a:pt x="494" y="2"/>
                </a:lnTo>
                <a:moveTo>
                  <a:pt x="494" y="6"/>
                </a:moveTo>
                <a:lnTo>
                  <a:pt x="491" y="6"/>
                </a:lnTo>
                <a:lnTo>
                  <a:pt x="494" y="31"/>
                </a:lnTo>
                <a:lnTo>
                  <a:pt x="455" y="33"/>
                </a:lnTo>
                <a:lnTo>
                  <a:pt x="419" y="37"/>
                </a:lnTo>
                <a:lnTo>
                  <a:pt x="382" y="44"/>
                </a:lnTo>
                <a:lnTo>
                  <a:pt x="348" y="47"/>
                </a:lnTo>
                <a:lnTo>
                  <a:pt x="377" y="47"/>
                </a:lnTo>
                <a:lnTo>
                  <a:pt x="382" y="47"/>
                </a:lnTo>
                <a:lnTo>
                  <a:pt x="419" y="44"/>
                </a:lnTo>
                <a:lnTo>
                  <a:pt x="459" y="37"/>
                </a:lnTo>
                <a:lnTo>
                  <a:pt x="496" y="35"/>
                </a:lnTo>
                <a:lnTo>
                  <a:pt x="500" y="35"/>
                </a:lnTo>
                <a:lnTo>
                  <a:pt x="494" y="6"/>
                </a:lnTo>
                <a:moveTo>
                  <a:pt x="1068" y="56"/>
                </a:moveTo>
                <a:lnTo>
                  <a:pt x="1059" y="86"/>
                </a:lnTo>
                <a:lnTo>
                  <a:pt x="1062" y="86"/>
                </a:lnTo>
                <a:lnTo>
                  <a:pt x="1098" y="97"/>
                </a:lnTo>
                <a:lnTo>
                  <a:pt x="1138" y="109"/>
                </a:lnTo>
                <a:lnTo>
                  <a:pt x="1173" y="120"/>
                </a:lnTo>
                <a:lnTo>
                  <a:pt x="1210" y="134"/>
                </a:lnTo>
                <a:lnTo>
                  <a:pt x="1211" y="134"/>
                </a:lnTo>
                <a:lnTo>
                  <a:pt x="1215" y="130"/>
                </a:lnTo>
                <a:lnTo>
                  <a:pt x="1210" y="130"/>
                </a:lnTo>
                <a:lnTo>
                  <a:pt x="1173" y="116"/>
                </a:lnTo>
                <a:lnTo>
                  <a:pt x="1138" y="104"/>
                </a:lnTo>
                <a:lnTo>
                  <a:pt x="1100" y="93"/>
                </a:lnTo>
                <a:lnTo>
                  <a:pt x="1064" y="85"/>
                </a:lnTo>
                <a:lnTo>
                  <a:pt x="1072" y="60"/>
                </a:lnTo>
                <a:lnTo>
                  <a:pt x="1087" y="60"/>
                </a:lnTo>
                <a:lnTo>
                  <a:pt x="1072" y="56"/>
                </a:lnTo>
                <a:lnTo>
                  <a:pt x="1068" y="56"/>
                </a:lnTo>
                <a:moveTo>
                  <a:pt x="1087" y="60"/>
                </a:moveTo>
                <a:lnTo>
                  <a:pt x="1072" y="60"/>
                </a:lnTo>
                <a:lnTo>
                  <a:pt x="1108" y="69"/>
                </a:lnTo>
                <a:lnTo>
                  <a:pt x="1147" y="82"/>
                </a:lnTo>
                <a:lnTo>
                  <a:pt x="1183" y="93"/>
                </a:lnTo>
                <a:lnTo>
                  <a:pt x="1219" y="109"/>
                </a:lnTo>
                <a:lnTo>
                  <a:pt x="1210" y="130"/>
                </a:lnTo>
                <a:lnTo>
                  <a:pt x="1215" y="130"/>
                </a:lnTo>
                <a:lnTo>
                  <a:pt x="1224" y="104"/>
                </a:lnTo>
                <a:lnTo>
                  <a:pt x="1220" y="104"/>
                </a:lnTo>
                <a:lnTo>
                  <a:pt x="1185" y="90"/>
                </a:lnTo>
                <a:lnTo>
                  <a:pt x="1147" y="76"/>
                </a:lnTo>
                <a:lnTo>
                  <a:pt x="1110" y="65"/>
                </a:lnTo>
                <a:lnTo>
                  <a:pt x="1087" y="60"/>
                </a:lnTo>
                <a:moveTo>
                  <a:pt x="156" y="60"/>
                </a:moveTo>
                <a:lnTo>
                  <a:pt x="152" y="62"/>
                </a:lnTo>
                <a:lnTo>
                  <a:pt x="114" y="72"/>
                </a:lnTo>
                <a:lnTo>
                  <a:pt x="75" y="85"/>
                </a:lnTo>
                <a:lnTo>
                  <a:pt x="38" y="98"/>
                </a:lnTo>
                <a:lnTo>
                  <a:pt x="2" y="110"/>
                </a:lnTo>
                <a:lnTo>
                  <a:pt x="0" y="113"/>
                </a:lnTo>
                <a:lnTo>
                  <a:pt x="13" y="142"/>
                </a:lnTo>
                <a:lnTo>
                  <a:pt x="14" y="142"/>
                </a:lnTo>
                <a:lnTo>
                  <a:pt x="28" y="137"/>
                </a:lnTo>
                <a:lnTo>
                  <a:pt x="14" y="137"/>
                </a:lnTo>
                <a:lnTo>
                  <a:pt x="6" y="116"/>
                </a:lnTo>
                <a:lnTo>
                  <a:pt x="41" y="101"/>
                </a:lnTo>
                <a:lnTo>
                  <a:pt x="77" y="88"/>
                </a:lnTo>
                <a:lnTo>
                  <a:pt x="114" y="76"/>
                </a:lnTo>
                <a:lnTo>
                  <a:pt x="152" y="66"/>
                </a:lnTo>
                <a:lnTo>
                  <a:pt x="158" y="66"/>
                </a:lnTo>
                <a:lnTo>
                  <a:pt x="156" y="60"/>
                </a:lnTo>
                <a:moveTo>
                  <a:pt x="158" y="66"/>
                </a:moveTo>
                <a:lnTo>
                  <a:pt x="152" y="66"/>
                </a:lnTo>
                <a:lnTo>
                  <a:pt x="159" y="88"/>
                </a:lnTo>
                <a:lnTo>
                  <a:pt x="124" y="98"/>
                </a:lnTo>
                <a:lnTo>
                  <a:pt x="88" y="110"/>
                </a:lnTo>
                <a:lnTo>
                  <a:pt x="51" y="123"/>
                </a:lnTo>
                <a:lnTo>
                  <a:pt x="14" y="137"/>
                </a:lnTo>
                <a:lnTo>
                  <a:pt x="28" y="137"/>
                </a:lnTo>
                <a:lnTo>
                  <a:pt x="51" y="127"/>
                </a:lnTo>
                <a:lnTo>
                  <a:pt x="88" y="116"/>
                </a:lnTo>
                <a:lnTo>
                  <a:pt x="126" y="104"/>
                </a:lnTo>
                <a:lnTo>
                  <a:pt x="165" y="90"/>
                </a:lnTo>
                <a:lnTo>
                  <a:pt x="169" y="90"/>
                </a:lnTo>
                <a:lnTo>
                  <a:pt x="158" y="66"/>
                </a:lnTo>
                <a:close/>
              </a:path>
            </a:pathLst>
          </a:custGeom>
          <a:solidFill>
            <a:srgbClr val="211d1e"/>
          </a:solidFill>
          <a:ln w="0">
            <a:noFill/>
          </a:ln>
        </xdr:spPr>
      </xdr:sp>
      <xdr:sp>
        <xdr:nvSpPr>
          <xdr:cNvPr id="88" name=""/>
          <xdr:cNvSpPr/>
        </xdr:nvSpPr>
        <xdr:spPr>
          <a:xfrm>
            <a:off x="2773800" y="45360"/>
            <a:ext cx="446040" cy="50400"/>
          </a:xfrm>
          <a:custGeom>
            <a:avLst/>
            <a:gdLst/>
            <a:ahLst/>
            <a:rect l="0" t="0" r="r" b="b"/>
            <a:pathLst>
              <a:path w="1239" h="140">
                <a:moveTo>
                  <a:pt x="153" y="62"/>
                </a:moveTo>
                <a:lnTo>
                  <a:pt x="113" y="74"/>
                </a:lnTo>
                <a:lnTo>
                  <a:pt x="74" y="86"/>
                </a:lnTo>
                <a:lnTo>
                  <a:pt x="35" y="98"/>
                </a:lnTo>
                <a:lnTo>
                  <a:pt x="0" y="114"/>
                </a:lnTo>
                <a:lnTo>
                  <a:pt x="9" y="140"/>
                </a:lnTo>
                <a:lnTo>
                  <a:pt x="47" y="127"/>
                </a:lnTo>
                <a:lnTo>
                  <a:pt x="85" y="114"/>
                </a:lnTo>
                <a:lnTo>
                  <a:pt x="122" y="100"/>
                </a:lnTo>
                <a:lnTo>
                  <a:pt x="162" y="87"/>
                </a:lnTo>
                <a:lnTo>
                  <a:pt x="153" y="62"/>
                </a:lnTo>
                <a:moveTo>
                  <a:pt x="494" y="0"/>
                </a:moveTo>
                <a:lnTo>
                  <a:pt x="455" y="2"/>
                </a:lnTo>
                <a:lnTo>
                  <a:pt x="418" y="6"/>
                </a:lnTo>
                <a:lnTo>
                  <a:pt x="379" y="13"/>
                </a:lnTo>
                <a:lnTo>
                  <a:pt x="344" y="19"/>
                </a:lnTo>
                <a:lnTo>
                  <a:pt x="348" y="49"/>
                </a:lnTo>
                <a:lnTo>
                  <a:pt x="385" y="42"/>
                </a:lnTo>
                <a:lnTo>
                  <a:pt x="424" y="35"/>
                </a:lnTo>
                <a:lnTo>
                  <a:pt x="460" y="34"/>
                </a:lnTo>
                <a:lnTo>
                  <a:pt x="497" y="29"/>
                </a:lnTo>
                <a:lnTo>
                  <a:pt x="494" y="0"/>
                </a:lnTo>
                <a:moveTo>
                  <a:pt x="1087" y="56"/>
                </a:moveTo>
                <a:lnTo>
                  <a:pt x="1077" y="84"/>
                </a:lnTo>
                <a:lnTo>
                  <a:pt x="1118" y="96"/>
                </a:lnTo>
                <a:lnTo>
                  <a:pt x="1156" y="107"/>
                </a:lnTo>
                <a:lnTo>
                  <a:pt x="1193" y="121"/>
                </a:lnTo>
                <a:lnTo>
                  <a:pt x="1230" y="132"/>
                </a:lnTo>
                <a:lnTo>
                  <a:pt x="1239" y="107"/>
                </a:lnTo>
                <a:lnTo>
                  <a:pt x="1202" y="90"/>
                </a:lnTo>
                <a:lnTo>
                  <a:pt x="1166" y="78"/>
                </a:lnTo>
                <a:lnTo>
                  <a:pt x="1125" y="66"/>
                </a:lnTo>
                <a:lnTo>
                  <a:pt x="1087" y="56"/>
                </a:lnTo>
                <a:moveTo>
                  <a:pt x="744" y="0"/>
                </a:moveTo>
                <a:lnTo>
                  <a:pt x="744" y="29"/>
                </a:lnTo>
                <a:lnTo>
                  <a:pt x="785" y="31"/>
                </a:lnTo>
                <a:lnTo>
                  <a:pt x="820" y="35"/>
                </a:lnTo>
                <a:lnTo>
                  <a:pt x="859" y="42"/>
                </a:lnTo>
                <a:lnTo>
                  <a:pt x="896" y="45"/>
                </a:lnTo>
                <a:lnTo>
                  <a:pt x="899" y="15"/>
                </a:lnTo>
                <a:lnTo>
                  <a:pt x="862" y="9"/>
                </a:lnTo>
                <a:lnTo>
                  <a:pt x="823" y="5"/>
                </a:lnTo>
                <a:lnTo>
                  <a:pt x="785" y="2"/>
                </a:lnTo>
                <a:lnTo>
                  <a:pt x="744" y="0"/>
                </a:lnTo>
                <a:close/>
              </a:path>
            </a:pathLst>
          </a:custGeom>
          <a:solidFill>
            <a:srgbClr val="e8e5e4"/>
          </a:solidFill>
          <a:ln w="0">
            <a:noFill/>
          </a:ln>
        </xdr:spPr>
      </xdr:sp>
      <xdr:sp>
        <xdr:nvSpPr>
          <xdr:cNvPr id="89" name=""/>
          <xdr:cNvSpPr/>
        </xdr:nvSpPr>
        <xdr:spPr>
          <a:xfrm>
            <a:off x="2772000" y="45000"/>
            <a:ext cx="447840" cy="52560"/>
          </a:xfrm>
          <a:custGeom>
            <a:avLst/>
            <a:gdLst/>
            <a:ahLst/>
            <a:rect l="0" t="0" r="r" b="b"/>
            <a:pathLst>
              <a:path w="1244" h="146">
                <a:moveTo>
                  <a:pt x="744" y="0"/>
                </a:moveTo>
                <a:lnTo>
                  <a:pt x="744" y="33"/>
                </a:lnTo>
                <a:lnTo>
                  <a:pt x="746" y="33"/>
                </a:lnTo>
                <a:lnTo>
                  <a:pt x="782" y="39"/>
                </a:lnTo>
                <a:lnTo>
                  <a:pt x="822" y="43"/>
                </a:lnTo>
                <a:lnTo>
                  <a:pt x="860" y="49"/>
                </a:lnTo>
                <a:lnTo>
                  <a:pt x="897" y="52"/>
                </a:lnTo>
                <a:lnTo>
                  <a:pt x="900" y="52"/>
                </a:lnTo>
                <a:lnTo>
                  <a:pt x="900" y="49"/>
                </a:lnTo>
                <a:lnTo>
                  <a:pt x="894" y="49"/>
                </a:lnTo>
                <a:lnTo>
                  <a:pt x="858" y="40"/>
                </a:lnTo>
                <a:lnTo>
                  <a:pt x="822" y="39"/>
                </a:lnTo>
                <a:lnTo>
                  <a:pt x="785" y="33"/>
                </a:lnTo>
                <a:lnTo>
                  <a:pt x="748" y="31"/>
                </a:lnTo>
                <a:lnTo>
                  <a:pt x="748" y="6"/>
                </a:lnTo>
                <a:lnTo>
                  <a:pt x="808" y="6"/>
                </a:lnTo>
                <a:lnTo>
                  <a:pt x="785" y="4"/>
                </a:lnTo>
                <a:lnTo>
                  <a:pt x="746" y="0"/>
                </a:lnTo>
                <a:lnTo>
                  <a:pt x="744" y="0"/>
                </a:lnTo>
                <a:moveTo>
                  <a:pt x="808" y="6"/>
                </a:moveTo>
                <a:lnTo>
                  <a:pt x="748" y="6"/>
                </a:lnTo>
                <a:lnTo>
                  <a:pt x="785" y="7"/>
                </a:lnTo>
                <a:lnTo>
                  <a:pt x="822" y="10"/>
                </a:lnTo>
                <a:lnTo>
                  <a:pt x="860" y="15"/>
                </a:lnTo>
                <a:lnTo>
                  <a:pt x="900" y="20"/>
                </a:lnTo>
                <a:lnTo>
                  <a:pt x="894" y="49"/>
                </a:lnTo>
                <a:lnTo>
                  <a:pt x="900" y="49"/>
                </a:lnTo>
                <a:lnTo>
                  <a:pt x="903" y="16"/>
                </a:lnTo>
                <a:lnTo>
                  <a:pt x="901" y="16"/>
                </a:lnTo>
                <a:lnTo>
                  <a:pt x="862" y="10"/>
                </a:lnTo>
                <a:lnTo>
                  <a:pt x="822" y="6"/>
                </a:lnTo>
                <a:lnTo>
                  <a:pt x="808" y="6"/>
                </a:lnTo>
                <a:moveTo>
                  <a:pt x="499" y="0"/>
                </a:moveTo>
                <a:lnTo>
                  <a:pt x="496" y="0"/>
                </a:lnTo>
                <a:lnTo>
                  <a:pt x="459" y="6"/>
                </a:lnTo>
                <a:lnTo>
                  <a:pt x="423" y="7"/>
                </a:lnTo>
                <a:lnTo>
                  <a:pt x="384" y="12"/>
                </a:lnTo>
                <a:lnTo>
                  <a:pt x="345" y="16"/>
                </a:lnTo>
                <a:lnTo>
                  <a:pt x="343" y="20"/>
                </a:lnTo>
                <a:lnTo>
                  <a:pt x="347" y="55"/>
                </a:lnTo>
                <a:lnTo>
                  <a:pt x="350" y="55"/>
                </a:lnTo>
                <a:lnTo>
                  <a:pt x="384" y="49"/>
                </a:lnTo>
                <a:lnTo>
                  <a:pt x="353" y="49"/>
                </a:lnTo>
                <a:lnTo>
                  <a:pt x="347" y="23"/>
                </a:lnTo>
                <a:lnTo>
                  <a:pt x="386" y="16"/>
                </a:lnTo>
                <a:lnTo>
                  <a:pt x="423" y="12"/>
                </a:lnTo>
                <a:lnTo>
                  <a:pt x="459" y="7"/>
                </a:lnTo>
                <a:lnTo>
                  <a:pt x="493" y="6"/>
                </a:lnTo>
                <a:lnTo>
                  <a:pt x="499" y="6"/>
                </a:lnTo>
                <a:lnTo>
                  <a:pt x="499" y="0"/>
                </a:lnTo>
                <a:moveTo>
                  <a:pt x="499" y="6"/>
                </a:moveTo>
                <a:lnTo>
                  <a:pt x="493" y="6"/>
                </a:lnTo>
                <a:lnTo>
                  <a:pt x="499" y="31"/>
                </a:lnTo>
                <a:lnTo>
                  <a:pt x="459" y="36"/>
                </a:lnTo>
                <a:lnTo>
                  <a:pt x="423" y="40"/>
                </a:lnTo>
                <a:lnTo>
                  <a:pt x="386" y="46"/>
                </a:lnTo>
                <a:lnTo>
                  <a:pt x="353" y="49"/>
                </a:lnTo>
                <a:lnTo>
                  <a:pt x="384" y="49"/>
                </a:lnTo>
                <a:lnTo>
                  <a:pt x="423" y="43"/>
                </a:lnTo>
                <a:lnTo>
                  <a:pt x="462" y="40"/>
                </a:lnTo>
                <a:lnTo>
                  <a:pt x="501" y="36"/>
                </a:lnTo>
                <a:lnTo>
                  <a:pt x="502" y="36"/>
                </a:lnTo>
                <a:lnTo>
                  <a:pt x="499" y="6"/>
                </a:lnTo>
                <a:moveTo>
                  <a:pt x="1084" y="55"/>
                </a:moveTo>
                <a:lnTo>
                  <a:pt x="1074" y="90"/>
                </a:lnTo>
                <a:lnTo>
                  <a:pt x="1075" y="90"/>
                </a:lnTo>
                <a:lnTo>
                  <a:pt x="1115" y="100"/>
                </a:lnTo>
                <a:lnTo>
                  <a:pt x="1154" y="114"/>
                </a:lnTo>
                <a:lnTo>
                  <a:pt x="1191" y="124"/>
                </a:lnTo>
                <a:lnTo>
                  <a:pt x="1229" y="138"/>
                </a:lnTo>
                <a:lnTo>
                  <a:pt x="1231" y="138"/>
                </a:lnTo>
                <a:lnTo>
                  <a:pt x="1235" y="134"/>
                </a:lnTo>
                <a:lnTo>
                  <a:pt x="1229" y="134"/>
                </a:lnTo>
                <a:lnTo>
                  <a:pt x="1191" y="120"/>
                </a:lnTo>
                <a:lnTo>
                  <a:pt x="1154" y="108"/>
                </a:lnTo>
                <a:lnTo>
                  <a:pt x="1117" y="96"/>
                </a:lnTo>
                <a:lnTo>
                  <a:pt x="1082" y="87"/>
                </a:lnTo>
                <a:lnTo>
                  <a:pt x="1085" y="62"/>
                </a:lnTo>
                <a:lnTo>
                  <a:pt x="1104" y="62"/>
                </a:lnTo>
                <a:lnTo>
                  <a:pt x="1085" y="55"/>
                </a:lnTo>
                <a:lnTo>
                  <a:pt x="1084" y="55"/>
                </a:lnTo>
                <a:moveTo>
                  <a:pt x="1104" y="62"/>
                </a:moveTo>
                <a:lnTo>
                  <a:pt x="1085" y="62"/>
                </a:lnTo>
                <a:lnTo>
                  <a:pt x="1126" y="72"/>
                </a:lnTo>
                <a:lnTo>
                  <a:pt x="1161" y="84"/>
                </a:lnTo>
                <a:lnTo>
                  <a:pt x="1200" y="96"/>
                </a:lnTo>
                <a:lnTo>
                  <a:pt x="1238" y="110"/>
                </a:lnTo>
                <a:lnTo>
                  <a:pt x="1229" y="134"/>
                </a:lnTo>
                <a:lnTo>
                  <a:pt x="1235" y="134"/>
                </a:lnTo>
                <a:lnTo>
                  <a:pt x="1244" y="108"/>
                </a:lnTo>
                <a:lnTo>
                  <a:pt x="1240" y="108"/>
                </a:lnTo>
                <a:lnTo>
                  <a:pt x="1203" y="91"/>
                </a:lnTo>
                <a:lnTo>
                  <a:pt x="1164" y="80"/>
                </a:lnTo>
                <a:lnTo>
                  <a:pt x="1126" y="68"/>
                </a:lnTo>
                <a:lnTo>
                  <a:pt x="1104" y="62"/>
                </a:lnTo>
                <a:moveTo>
                  <a:pt x="158" y="62"/>
                </a:moveTo>
                <a:lnTo>
                  <a:pt x="156" y="62"/>
                </a:lnTo>
                <a:lnTo>
                  <a:pt x="114" y="74"/>
                </a:lnTo>
                <a:lnTo>
                  <a:pt x="78" y="87"/>
                </a:lnTo>
                <a:lnTo>
                  <a:pt x="39" y="100"/>
                </a:lnTo>
                <a:lnTo>
                  <a:pt x="2" y="114"/>
                </a:lnTo>
                <a:lnTo>
                  <a:pt x="0" y="114"/>
                </a:lnTo>
                <a:lnTo>
                  <a:pt x="13" y="146"/>
                </a:lnTo>
                <a:lnTo>
                  <a:pt x="15" y="146"/>
                </a:lnTo>
                <a:lnTo>
                  <a:pt x="26" y="142"/>
                </a:lnTo>
                <a:lnTo>
                  <a:pt x="15" y="142"/>
                </a:lnTo>
                <a:lnTo>
                  <a:pt x="6" y="120"/>
                </a:lnTo>
                <a:lnTo>
                  <a:pt x="42" y="104"/>
                </a:lnTo>
                <a:lnTo>
                  <a:pt x="78" y="91"/>
                </a:lnTo>
                <a:lnTo>
                  <a:pt x="118" y="80"/>
                </a:lnTo>
                <a:lnTo>
                  <a:pt x="153" y="68"/>
                </a:lnTo>
                <a:lnTo>
                  <a:pt x="158" y="68"/>
                </a:lnTo>
                <a:lnTo>
                  <a:pt x="158" y="62"/>
                </a:lnTo>
                <a:moveTo>
                  <a:pt x="158" y="68"/>
                </a:moveTo>
                <a:lnTo>
                  <a:pt x="153" y="68"/>
                </a:lnTo>
                <a:lnTo>
                  <a:pt x="160" y="91"/>
                </a:lnTo>
                <a:lnTo>
                  <a:pt x="123" y="101"/>
                </a:lnTo>
                <a:lnTo>
                  <a:pt x="86" y="114"/>
                </a:lnTo>
                <a:lnTo>
                  <a:pt x="48" y="130"/>
                </a:lnTo>
                <a:lnTo>
                  <a:pt x="15" y="142"/>
                </a:lnTo>
                <a:lnTo>
                  <a:pt x="26" y="142"/>
                </a:lnTo>
                <a:lnTo>
                  <a:pt x="48" y="134"/>
                </a:lnTo>
                <a:lnTo>
                  <a:pt x="86" y="120"/>
                </a:lnTo>
                <a:lnTo>
                  <a:pt x="124" y="108"/>
                </a:lnTo>
                <a:lnTo>
                  <a:pt x="166" y="96"/>
                </a:lnTo>
                <a:lnTo>
                  <a:pt x="167" y="93"/>
                </a:lnTo>
                <a:lnTo>
                  <a:pt x="158" y="68"/>
                </a:lnTo>
                <a:close/>
              </a:path>
            </a:pathLst>
          </a:custGeom>
          <a:solidFill>
            <a:srgbClr val="211d1e"/>
          </a:solidFill>
          <a:ln w="0">
            <a:noFill/>
          </a:ln>
        </xdr:spPr>
      </xdr:sp>
      <xdr:sp>
        <xdr:nvSpPr>
          <xdr:cNvPr id="90" name=""/>
          <xdr:cNvSpPr/>
        </xdr:nvSpPr>
        <xdr:spPr>
          <a:xfrm>
            <a:off x="2765520" y="37440"/>
            <a:ext cx="461520" cy="52560"/>
          </a:xfrm>
          <a:custGeom>
            <a:avLst/>
            <a:gdLst/>
            <a:ahLst/>
            <a:rect l="0" t="0" r="r" b="b"/>
            <a:pathLst>
              <a:path w="1282" h="146">
                <a:moveTo>
                  <a:pt x="184" y="58"/>
                </a:moveTo>
                <a:lnTo>
                  <a:pt x="137" y="73"/>
                </a:lnTo>
                <a:lnTo>
                  <a:pt x="90" y="89"/>
                </a:lnTo>
                <a:lnTo>
                  <a:pt x="44" y="105"/>
                </a:lnTo>
                <a:lnTo>
                  <a:pt x="0" y="121"/>
                </a:lnTo>
                <a:lnTo>
                  <a:pt x="10" y="146"/>
                </a:lnTo>
                <a:lnTo>
                  <a:pt x="53" y="130"/>
                </a:lnTo>
                <a:lnTo>
                  <a:pt x="97" y="114"/>
                </a:lnTo>
                <a:lnTo>
                  <a:pt x="143" y="100"/>
                </a:lnTo>
                <a:lnTo>
                  <a:pt x="191" y="86"/>
                </a:lnTo>
                <a:lnTo>
                  <a:pt x="184" y="58"/>
                </a:lnTo>
                <a:moveTo>
                  <a:pt x="530" y="4"/>
                </a:moveTo>
                <a:lnTo>
                  <a:pt x="483" y="6"/>
                </a:lnTo>
                <a:lnTo>
                  <a:pt x="432" y="12"/>
                </a:lnTo>
                <a:lnTo>
                  <a:pt x="383" y="16"/>
                </a:lnTo>
                <a:lnTo>
                  <a:pt x="337" y="25"/>
                </a:lnTo>
                <a:lnTo>
                  <a:pt x="342" y="51"/>
                </a:lnTo>
                <a:lnTo>
                  <a:pt x="388" y="45"/>
                </a:lnTo>
                <a:lnTo>
                  <a:pt x="435" y="37"/>
                </a:lnTo>
                <a:lnTo>
                  <a:pt x="484" y="32"/>
                </a:lnTo>
                <a:lnTo>
                  <a:pt x="533" y="28"/>
                </a:lnTo>
                <a:lnTo>
                  <a:pt x="530" y="4"/>
                </a:lnTo>
                <a:moveTo>
                  <a:pt x="1093" y="53"/>
                </a:moveTo>
                <a:lnTo>
                  <a:pt x="1085" y="78"/>
                </a:lnTo>
                <a:lnTo>
                  <a:pt x="1136" y="92"/>
                </a:lnTo>
                <a:lnTo>
                  <a:pt x="1183" y="108"/>
                </a:lnTo>
                <a:lnTo>
                  <a:pt x="1229" y="121"/>
                </a:lnTo>
                <a:lnTo>
                  <a:pt x="1273" y="138"/>
                </a:lnTo>
                <a:lnTo>
                  <a:pt x="1282" y="113"/>
                </a:lnTo>
                <a:lnTo>
                  <a:pt x="1238" y="94"/>
                </a:lnTo>
                <a:lnTo>
                  <a:pt x="1192" y="80"/>
                </a:lnTo>
                <a:lnTo>
                  <a:pt x="1144" y="66"/>
                </a:lnTo>
                <a:lnTo>
                  <a:pt x="1093" y="53"/>
                </a:lnTo>
                <a:moveTo>
                  <a:pt x="754" y="0"/>
                </a:moveTo>
                <a:lnTo>
                  <a:pt x="754" y="27"/>
                </a:lnTo>
                <a:lnTo>
                  <a:pt x="803" y="32"/>
                </a:lnTo>
                <a:lnTo>
                  <a:pt x="852" y="37"/>
                </a:lnTo>
                <a:lnTo>
                  <a:pt x="898" y="41"/>
                </a:lnTo>
                <a:lnTo>
                  <a:pt x="942" y="49"/>
                </a:lnTo>
                <a:lnTo>
                  <a:pt x="948" y="23"/>
                </a:lnTo>
                <a:lnTo>
                  <a:pt x="899" y="15"/>
                </a:lnTo>
                <a:lnTo>
                  <a:pt x="853" y="10"/>
                </a:lnTo>
                <a:lnTo>
                  <a:pt x="806" y="6"/>
                </a:lnTo>
                <a:lnTo>
                  <a:pt x="754" y="0"/>
                </a:lnTo>
                <a:close/>
              </a:path>
            </a:pathLst>
          </a:custGeom>
          <a:solidFill>
            <a:srgbClr val="e8e5e4"/>
          </a:solidFill>
          <a:ln w="0">
            <a:noFill/>
          </a:ln>
        </xdr:spPr>
      </xdr:sp>
      <xdr:sp>
        <xdr:nvSpPr>
          <xdr:cNvPr id="91" name=""/>
          <xdr:cNvSpPr/>
        </xdr:nvSpPr>
        <xdr:spPr>
          <a:xfrm>
            <a:off x="2765160" y="33840"/>
            <a:ext cx="463680" cy="54000"/>
          </a:xfrm>
          <a:custGeom>
            <a:avLst/>
            <a:gdLst/>
            <a:ahLst/>
            <a:rect l="0" t="0" r="r" b="b"/>
            <a:pathLst>
              <a:path w="1288" h="150">
                <a:moveTo>
                  <a:pt x="755" y="0"/>
                </a:moveTo>
                <a:lnTo>
                  <a:pt x="755" y="31"/>
                </a:lnTo>
                <a:lnTo>
                  <a:pt x="802" y="36"/>
                </a:lnTo>
                <a:lnTo>
                  <a:pt x="849" y="39"/>
                </a:lnTo>
                <a:lnTo>
                  <a:pt x="899" y="45"/>
                </a:lnTo>
                <a:lnTo>
                  <a:pt x="947" y="53"/>
                </a:lnTo>
                <a:lnTo>
                  <a:pt x="951" y="53"/>
                </a:lnTo>
                <a:lnTo>
                  <a:pt x="951" y="49"/>
                </a:lnTo>
                <a:lnTo>
                  <a:pt x="945" y="49"/>
                </a:lnTo>
                <a:lnTo>
                  <a:pt x="899" y="41"/>
                </a:lnTo>
                <a:lnTo>
                  <a:pt x="849" y="36"/>
                </a:lnTo>
                <a:lnTo>
                  <a:pt x="802" y="31"/>
                </a:lnTo>
                <a:lnTo>
                  <a:pt x="759" y="27"/>
                </a:lnTo>
                <a:lnTo>
                  <a:pt x="759" y="6"/>
                </a:lnTo>
                <a:lnTo>
                  <a:pt x="819" y="6"/>
                </a:lnTo>
                <a:lnTo>
                  <a:pt x="809" y="6"/>
                </a:lnTo>
                <a:lnTo>
                  <a:pt x="759" y="0"/>
                </a:lnTo>
                <a:lnTo>
                  <a:pt x="755" y="0"/>
                </a:lnTo>
                <a:moveTo>
                  <a:pt x="819" y="6"/>
                </a:moveTo>
                <a:lnTo>
                  <a:pt x="759" y="6"/>
                </a:lnTo>
                <a:lnTo>
                  <a:pt x="809" y="10"/>
                </a:lnTo>
                <a:lnTo>
                  <a:pt x="858" y="15"/>
                </a:lnTo>
                <a:lnTo>
                  <a:pt x="904" y="19"/>
                </a:lnTo>
                <a:lnTo>
                  <a:pt x="951" y="27"/>
                </a:lnTo>
                <a:lnTo>
                  <a:pt x="945" y="49"/>
                </a:lnTo>
                <a:lnTo>
                  <a:pt x="951" y="49"/>
                </a:lnTo>
                <a:lnTo>
                  <a:pt x="957" y="23"/>
                </a:lnTo>
                <a:lnTo>
                  <a:pt x="953" y="23"/>
                </a:lnTo>
                <a:lnTo>
                  <a:pt x="905" y="15"/>
                </a:lnTo>
                <a:lnTo>
                  <a:pt x="858" y="10"/>
                </a:lnTo>
                <a:lnTo>
                  <a:pt x="819" y="6"/>
                </a:lnTo>
                <a:moveTo>
                  <a:pt x="536" y="3"/>
                </a:moveTo>
                <a:lnTo>
                  <a:pt x="485" y="6"/>
                </a:lnTo>
                <a:lnTo>
                  <a:pt x="437" y="10"/>
                </a:lnTo>
                <a:lnTo>
                  <a:pt x="389" y="16"/>
                </a:lnTo>
                <a:lnTo>
                  <a:pt x="339" y="27"/>
                </a:lnTo>
                <a:lnTo>
                  <a:pt x="345" y="55"/>
                </a:lnTo>
                <a:lnTo>
                  <a:pt x="347" y="55"/>
                </a:lnTo>
                <a:lnTo>
                  <a:pt x="376" y="52"/>
                </a:lnTo>
                <a:lnTo>
                  <a:pt x="347" y="52"/>
                </a:lnTo>
                <a:lnTo>
                  <a:pt x="345" y="29"/>
                </a:lnTo>
                <a:lnTo>
                  <a:pt x="389" y="23"/>
                </a:lnTo>
                <a:lnTo>
                  <a:pt x="440" y="15"/>
                </a:lnTo>
                <a:lnTo>
                  <a:pt x="485" y="10"/>
                </a:lnTo>
                <a:lnTo>
                  <a:pt x="533" y="8"/>
                </a:lnTo>
                <a:lnTo>
                  <a:pt x="536" y="8"/>
                </a:lnTo>
                <a:lnTo>
                  <a:pt x="536" y="3"/>
                </a:lnTo>
                <a:moveTo>
                  <a:pt x="536" y="8"/>
                </a:moveTo>
                <a:lnTo>
                  <a:pt x="533" y="8"/>
                </a:lnTo>
                <a:lnTo>
                  <a:pt x="533" y="29"/>
                </a:lnTo>
                <a:lnTo>
                  <a:pt x="489" y="31"/>
                </a:lnTo>
                <a:lnTo>
                  <a:pt x="441" y="36"/>
                </a:lnTo>
                <a:lnTo>
                  <a:pt x="395" y="44"/>
                </a:lnTo>
                <a:lnTo>
                  <a:pt x="347" y="52"/>
                </a:lnTo>
                <a:lnTo>
                  <a:pt x="376" y="52"/>
                </a:lnTo>
                <a:lnTo>
                  <a:pt x="395" y="49"/>
                </a:lnTo>
                <a:lnTo>
                  <a:pt x="441" y="41"/>
                </a:lnTo>
                <a:lnTo>
                  <a:pt x="490" y="36"/>
                </a:lnTo>
                <a:lnTo>
                  <a:pt x="536" y="35"/>
                </a:lnTo>
                <a:lnTo>
                  <a:pt x="539" y="35"/>
                </a:lnTo>
                <a:lnTo>
                  <a:pt x="536" y="8"/>
                </a:lnTo>
                <a:moveTo>
                  <a:pt x="1093" y="52"/>
                </a:moveTo>
                <a:lnTo>
                  <a:pt x="1086" y="82"/>
                </a:lnTo>
                <a:lnTo>
                  <a:pt x="1090" y="82"/>
                </a:lnTo>
                <a:lnTo>
                  <a:pt x="1137" y="96"/>
                </a:lnTo>
                <a:lnTo>
                  <a:pt x="1183" y="109"/>
                </a:lnTo>
                <a:lnTo>
                  <a:pt x="1230" y="125"/>
                </a:lnTo>
                <a:lnTo>
                  <a:pt x="1275" y="140"/>
                </a:lnTo>
                <a:lnTo>
                  <a:pt x="1279" y="142"/>
                </a:lnTo>
                <a:lnTo>
                  <a:pt x="1282" y="135"/>
                </a:lnTo>
                <a:lnTo>
                  <a:pt x="1275" y="135"/>
                </a:lnTo>
                <a:lnTo>
                  <a:pt x="1230" y="121"/>
                </a:lnTo>
                <a:lnTo>
                  <a:pt x="1185" y="105"/>
                </a:lnTo>
                <a:lnTo>
                  <a:pt x="1141" y="93"/>
                </a:lnTo>
                <a:lnTo>
                  <a:pt x="1091" y="77"/>
                </a:lnTo>
                <a:lnTo>
                  <a:pt x="1099" y="57"/>
                </a:lnTo>
                <a:lnTo>
                  <a:pt x="1116" y="57"/>
                </a:lnTo>
                <a:lnTo>
                  <a:pt x="1097" y="53"/>
                </a:lnTo>
                <a:lnTo>
                  <a:pt x="1093" y="52"/>
                </a:lnTo>
                <a:moveTo>
                  <a:pt x="1116" y="57"/>
                </a:moveTo>
                <a:lnTo>
                  <a:pt x="1099" y="57"/>
                </a:lnTo>
                <a:lnTo>
                  <a:pt x="1145" y="70"/>
                </a:lnTo>
                <a:lnTo>
                  <a:pt x="1192" y="85"/>
                </a:lnTo>
                <a:lnTo>
                  <a:pt x="1237" y="98"/>
                </a:lnTo>
                <a:lnTo>
                  <a:pt x="1283" y="114"/>
                </a:lnTo>
                <a:lnTo>
                  <a:pt x="1275" y="135"/>
                </a:lnTo>
                <a:lnTo>
                  <a:pt x="1282" y="135"/>
                </a:lnTo>
                <a:lnTo>
                  <a:pt x="1288" y="112"/>
                </a:lnTo>
                <a:lnTo>
                  <a:pt x="1284" y="112"/>
                </a:lnTo>
                <a:lnTo>
                  <a:pt x="1240" y="95"/>
                </a:lnTo>
                <a:lnTo>
                  <a:pt x="1194" y="80"/>
                </a:lnTo>
                <a:lnTo>
                  <a:pt x="1145" y="65"/>
                </a:lnTo>
                <a:lnTo>
                  <a:pt x="1116" y="57"/>
                </a:lnTo>
                <a:moveTo>
                  <a:pt x="190" y="57"/>
                </a:moveTo>
                <a:lnTo>
                  <a:pt x="188" y="57"/>
                </a:lnTo>
                <a:lnTo>
                  <a:pt x="139" y="73"/>
                </a:lnTo>
                <a:lnTo>
                  <a:pt x="92" y="86"/>
                </a:lnTo>
                <a:lnTo>
                  <a:pt x="46" y="105"/>
                </a:lnTo>
                <a:lnTo>
                  <a:pt x="3" y="121"/>
                </a:lnTo>
                <a:lnTo>
                  <a:pt x="0" y="121"/>
                </a:lnTo>
                <a:lnTo>
                  <a:pt x="11" y="150"/>
                </a:lnTo>
                <a:lnTo>
                  <a:pt x="12" y="150"/>
                </a:lnTo>
                <a:lnTo>
                  <a:pt x="26" y="145"/>
                </a:lnTo>
                <a:lnTo>
                  <a:pt x="16" y="145"/>
                </a:lnTo>
                <a:lnTo>
                  <a:pt x="6" y="124"/>
                </a:lnTo>
                <a:lnTo>
                  <a:pt x="49" y="106"/>
                </a:lnTo>
                <a:lnTo>
                  <a:pt x="96" y="93"/>
                </a:lnTo>
                <a:lnTo>
                  <a:pt x="139" y="77"/>
                </a:lnTo>
                <a:lnTo>
                  <a:pt x="185" y="64"/>
                </a:lnTo>
                <a:lnTo>
                  <a:pt x="190" y="64"/>
                </a:lnTo>
                <a:lnTo>
                  <a:pt x="190" y="57"/>
                </a:lnTo>
                <a:moveTo>
                  <a:pt x="190" y="64"/>
                </a:moveTo>
                <a:lnTo>
                  <a:pt x="185" y="64"/>
                </a:lnTo>
                <a:lnTo>
                  <a:pt x="191" y="85"/>
                </a:lnTo>
                <a:lnTo>
                  <a:pt x="145" y="98"/>
                </a:lnTo>
                <a:lnTo>
                  <a:pt x="99" y="114"/>
                </a:lnTo>
                <a:lnTo>
                  <a:pt x="57" y="128"/>
                </a:lnTo>
                <a:lnTo>
                  <a:pt x="16" y="145"/>
                </a:lnTo>
                <a:lnTo>
                  <a:pt x="26" y="145"/>
                </a:lnTo>
                <a:lnTo>
                  <a:pt x="57" y="134"/>
                </a:lnTo>
                <a:lnTo>
                  <a:pt x="102" y="117"/>
                </a:lnTo>
                <a:lnTo>
                  <a:pt x="149" y="101"/>
                </a:lnTo>
                <a:lnTo>
                  <a:pt x="195" y="90"/>
                </a:lnTo>
                <a:lnTo>
                  <a:pt x="197" y="90"/>
                </a:lnTo>
                <a:lnTo>
                  <a:pt x="190" y="64"/>
                </a:lnTo>
                <a:close/>
              </a:path>
            </a:pathLst>
          </a:custGeom>
          <a:solidFill>
            <a:srgbClr val="211d1e"/>
          </a:solidFill>
          <a:ln w="0">
            <a:noFill/>
          </a:ln>
        </xdr:spPr>
      </xdr:sp>
      <xdr:sp>
        <xdr:nvSpPr>
          <xdr:cNvPr id="92" name=""/>
          <xdr:cNvSpPr/>
        </xdr:nvSpPr>
        <xdr:spPr>
          <a:xfrm>
            <a:off x="2762280" y="26640"/>
            <a:ext cx="468360" cy="54000"/>
          </a:xfrm>
          <a:custGeom>
            <a:avLst/>
            <a:gdLst/>
            <a:ahLst/>
            <a:rect l="0" t="0" r="r" b="b"/>
            <a:pathLst>
              <a:path w="1301" h="150">
                <a:moveTo>
                  <a:pt x="38" y="109"/>
                </a:moveTo>
                <a:lnTo>
                  <a:pt x="25" y="114"/>
                </a:lnTo>
                <a:lnTo>
                  <a:pt x="0" y="124"/>
                </a:lnTo>
                <a:lnTo>
                  <a:pt x="12" y="150"/>
                </a:lnTo>
                <a:lnTo>
                  <a:pt x="24" y="145"/>
                </a:lnTo>
                <a:lnTo>
                  <a:pt x="38" y="138"/>
                </a:lnTo>
                <a:lnTo>
                  <a:pt x="53" y="134"/>
                </a:lnTo>
                <a:lnTo>
                  <a:pt x="38" y="109"/>
                </a:lnTo>
                <a:moveTo>
                  <a:pt x="111" y="82"/>
                </a:moveTo>
                <a:lnTo>
                  <a:pt x="97" y="86"/>
                </a:lnTo>
                <a:lnTo>
                  <a:pt x="82" y="93"/>
                </a:lnTo>
                <a:lnTo>
                  <a:pt x="70" y="96"/>
                </a:lnTo>
                <a:lnTo>
                  <a:pt x="79" y="124"/>
                </a:lnTo>
                <a:lnTo>
                  <a:pt x="82" y="124"/>
                </a:lnTo>
                <a:lnTo>
                  <a:pt x="121" y="109"/>
                </a:lnTo>
                <a:lnTo>
                  <a:pt x="111" y="82"/>
                </a:lnTo>
                <a:moveTo>
                  <a:pt x="190" y="60"/>
                </a:moveTo>
                <a:lnTo>
                  <a:pt x="175" y="65"/>
                </a:lnTo>
                <a:lnTo>
                  <a:pt x="158" y="68"/>
                </a:lnTo>
                <a:lnTo>
                  <a:pt x="143" y="73"/>
                </a:lnTo>
                <a:lnTo>
                  <a:pt x="152" y="101"/>
                </a:lnTo>
                <a:lnTo>
                  <a:pt x="169" y="96"/>
                </a:lnTo>
                <a:lnTo>
                  <a:pt x="194" y="90"/>
                </a:lnTo>
                <a:lnTo>
                  <a:pt x="196" y="86"/>
                </a:lnTo>
                <a:lnTo>
                  <a:pt x="190" y="60"/>
                </a:lnTo>
                <a:moveTo>
                  <a:pt x="384" y="19"/>
                </a:moveTo>
                <a:lnTo>
                  <a:pt x="356" y="25"/>
                </a:lnTo>
                <a:lnTo>
                  <a:pt x="342" y="27"/>
                </a:lnTo>
                <a:lnTo>
                  <a:pt x="349" y="53"/>
                </a:lnTo>
                <a:lnTo>
                  <a:pt x="361" y="52"/>
                </a:lnTo>
                <a:lnTo>
                  <a:pt x="375" y="52"/>
                </a:lnTo>
                <a:lnTo>
                  <a:pt x="391" y="49"/>
                </a:lnTo>
                <a:lnTo>
                  <a:pt x="384" y="19"/>
                </a:lnTo>
                <a:moveTo>
                  <a:pt x="460" y="10"/>
                </a:moveTo>
                <a:lnTo>
                  <a:pt x="446" y="10"/>
                </a:lnTo>
                <a:lnTo>
                  <a:pt x="417" y="15"/>
                </a:lnTo>
                <a:lnTo>
                  <a:pt x="423" y="41"/>
                </a:lnTo>
                <a:lnTo>
                  <a:pt x="466" y="36"/>
                </a:lnTo>
                <a:lnTo>
                  <a:pt x="460" y="10"/>
                </a:lnTo>
                <a:moveTo>
                  <a:pt x="540" y="3"/>
                </a:moveTo>
                <a:lnTo>
                  <a:pt x="525" y="3"/>
                </a:lnTo>
                <a:lnTo>
                  <a:pt x="509" y="6"/>
                </a:lnTo>
                <a:lnTo>
                  <a:pt x="496" y="6"/>
                </a:lnTo>
                <a:lnTo>
                  <a:pt x="499" y="35"/>
                </a:lnTo>
                <a:lnTo>
                  <a:pt x="529" y="31"/>
                </a:lnTo>
                <a:lnTo>
                  <a:pt x="540" y="31"/>
                </a:lnTo>
                <a:lnTo>
                  <a:pt x="540" y="3"/>
                </a:lnTo>
                <a:moveTo>
                  <a:pt x="1262" y="98"/>
                </a:moveTo>
                <a:lnTo>
                  <a:pt x="1253" y="125"/>
                </a:lnTo>
                <a:lnTo>
                  <a:pt x="1264" y="131"/>
                </a:lnTo>
                <a:lnTo>
                  <a:pt x="1276" y="135"/>
                </a:lnTo>
                <a:lnTo>
                  <a:pt x="1292" y="140"/>
                </a:lnTo>
                <a:lnTo>
                  <a:pt x="1301" y="114"/>
                </a:lnTo>
                <a:lnTo>
                  <a:pt x="1288" y="109"/>
                </a:lnTo>
                <a:lnTo>
                  <a:pt x="1276" y="105"/>
                </a:lnTo>
                <a:lnTo>
                  <a:pt x="1262" y="98"/>
                </a:lnTo>
                <a:moveTo>
                  <a:pt x="1184" y="76"/>
                </a:moveTo>
                <a:lnTo>
                  <a:pt x="1174" y="101"/>
                </a:lnTo>
                <a:lnTo>
                  <a:pt x="1189" y="106"/>
                </a:lnTo>
                <a:lnTo>
                  <a:pt x="1221" y="117"/>
                </a:lnTo>
                <a:lnTo>
                  <a:pt x="1230" y="90"/>
                </a:lnTo>
                <a:lnTo>
                  <a:pt x="1216" y="85"/>
                </a:lnTo>
                <a:lnTo>
                  <a:pt x="1198" y="80"/>
                </a:lnTo>
                <a:lnTo>
                  <a:pt x="1184" y="76"/>
                </a:lnTo>
                <a:moveTo>
                  <a:pt x="1110" y="53"/>
                </a:moveTo>
                <a:lnTo>
                  <a:pt x="1102" y="82"/>
                </a:lnTo>
                <a:lnTo>
                  <a:pt x="1117" y="85"/>
                </a:lnTo>
                <a:lnTo>
                  <a:pt x="1131" y="90"/>
                </a:lnTo>
                <a:lnTo>
                  <a:pt x="1145" y="93"/>
                </a:lnTo>
                <a:lnTo>
                  <a:pt x="1152" y="65"/>
                </a:lnTo>
                <a:lnTo>
                  <a:pt x="1141" y="64"/>
                </a:lnTo>
                <a:lnTo>
                  <a:pt x="1123" y="57"/>
                </a:lnTo>
                <a:lnTo>
                  <a:pt x="1110" y="53"/>
                </a:lnTo>
                <a:moveTo>
                  <a:pt x="919" y="16"/>
                </a:moveTo>
                <a:lnTo>
                  <a:pt x="915" y="45"/>
                </a:lnTo>
                <a:lnTo>
                  <a:pt x="945" y="49"/>
                </a:lnTo>
                <a:lnTo>
                  <a:pt x="958" y="52"/>
                </a:lnTo>
                <a:lnTo>
                  <a:pt x="964" y="25"/>
                </a:lnTo>
                <a:lnTo>
                  <a:pt x="948" y="23"/>
                </a:lnTo>
                <a:lnTo>
                  <a:pt x="934" y="19"/>
                </a:lnTo>
                <a:lnTo>
                  <a:pt x="919" y="16"/>
                </a:lnTo>
                <a:moveTo>
                  <a:pt x="839" y="8"/>
                </a:moveTo>
                <a:lnTo>
                  <a:pt x="838" y="36"/>
                </a:lnTo>
                <a:lnTo>
                  <a:pt x="872" y="39"/>
                </a:lnTo>
                <a:lnTo>
                  <a:pt x="886" y="41"/>
                </a:lnTo>
                <a:lnTo>
                  <a:pt x="888" y="12"/>
                </a:lnTo>
                <a:lnTo>
                  <a:pt x="872" y="10"/>
                </a:lnTo>
                <a:lnTo>
                  <a:pt x="856" y="10"/>
                </a:lnTo>
                <a:lnTo>
                  <a:pt x="839" y="8"/>
                </a:lnTo>
                <a:moveTo>
                  <a:pt x="767" y="0"/>
                </a:moveTo>
                <a:lnTo>
                  <a:pt x="763" y="29"/>
                </a:lnTo>
                <a:lnTo>
                  <a:pt x="780" y="31"/>
                </a:lnTo>
                <a:lnTo>
                  <a:pt x="794" y="31"/>
                </a:lnTo>
                <a:lnTo>
                  <a:pt x="808" y="31"/>
                </a:lnTo>
                <a:lnTo>
                  <a:pt x="808" y="6"/>
                </a:lnTo>
                <a:lnTo>
                  <a:pt x="794" y="3"/>
                </a:lnTo>
                <a:lnTo>
                  <a:pt x="780" y="3"/>
                </a:lnTo>
                <a:lnTo>
                  <a:pt x="767" y="0"/>
                </a:lnTo>
                <a:close/>
              </a:path>
            </a:pathLst>
          </a:custGeom>
          <a:solidFill>
            <a:srgbClr val="e8e5e4"/>
          </a:solidFill>
          <a:ln w="0">
            <a:noFill/>
          </a:ln>
        </xdr:spPr>
      </xdr:sp>
      <xdr:sp>
        <xdr:nvSpPr>
          <xdr:cNvPr id="93" name=""/>
          <xdr:cNvSpPr/>
        </xdr:nvSpPr>
        <xdr:spPr>
          <a:xfrm>
            <a:off x="2761920" y="24120"/>
            <a:ext cx="470520" cy="55080"/>
          </a:xfrm>
          <a:custGeom>
            <a:avLst/>
            <a:gdLst/>
            <a:ahLst/>
            <a:rect l="0" t="0" r="r" b="b"/>
            <a:pathLst>
              <a:path w="1307" h="153">
                <a:moveTo>
                  <a:pt x="767" y="0"/>
                </a:moveTo>
                <a:lnTo>
                  <a:pt x="766" y="32"/>
                </a:lnTo>
                <a:lnTo>
                  <a:pt x="767" y="32"/>
                </a:lnTo>
                <a:lnTo>
                  <a:pt x="782" y="32"/>
                </a:lnTo>
                <a:lnTo>
                  <a:pt x="788" y="34"/>
                </a:lnTo>
                <a:lnTo>
                  <a:pt x="805" y="34"/>
                </a:lnTo>
                <a:lnTo>
                  <a:pt x="811" y="34"/>
                </a:lnTo>
                <a:lnTo>
                  <a:pt x="814" y="34"/>
                </a:lnTo>
                <a:lnTo>
                  <a:pt x="814" y="30"/>
                </a:lnTo>
                <a:lnTo>
                  <a:pt x="809" y="30"/>
                </a:lnTo>
                <a:lnTo>
                  <a:pt x="801" y="30"/>
                </a:lnTo>
                <a:lnTo>
                  <a:pt x="795" y="30"/>
                </a:lnTo>
                <a:lnTo>
                  <a:pt x="782" y="30"/>
                </a:lnTo>
                <a:lnTo>
                  <a:pt x="778" y="27"/>
                </a:lnTo>
                <a:lnTo>
                  <a:pt x="769" y="27"/>
                </a:lnTo>
                <a:lnTo>
                  <a:pt x="773" y="6"/>
                </a:lnTo>
                <a:lnTo>
                  <a:pt x="814" y="6"/>
                </a:lnTo>
                <a:lnTo>
                  <a:pt x="814" y="3"/>
                </a:lnTo>
                <a:lnTo>
                  <a:pt x="811" y="3"/>
                </a:lnTo>
                <a:lnTo>
                  <a:pt x="807" y="0"/>
                </a:lnTo>
                <a:lnTo>
                  <a:pt x="801" y="0"/>
                </a:lnTo>
                <a:lnTo>
                  <a:pt x="799" y="0"/>
                </a:lnTo>
                <a:lnTo>
                  <a:pt x="788" y="0"/>
                </a:lnTo>
                <a:lnTo>
                  <a:pt x="779" y="0"/>
                </a:lnTo>
                <a:lnTo>
                  <a:pt x="767" y="0"/>
                </a:lnTo>
                <a:moveTo>
                  <a:pt x="814" y="6"/>
                </a:moveTo>
                <a:lnTo>
                  <a:pt x="773" y="6"/>
                </a:lnTo>
                <a:lnTo>
                  <a:pt x="779" y="6"/>
                </a:lnTo>
                <a:lnTo>
                  <a:pt x="788" y="6"/>
                </a:lnTo>
                <a:lnTo>
                  <a:pt x="799" y="6"/>
                </a:lnTo>
                <a:lnTo>
                  <a:pt x="809" y="6"/>
                </a:lnTo>
                <a:lnTo>
                  <a:pt x="809" y="30"/>
                </a:lnTo>
                <a:lnTo>
                  <a:pt x="814" y="30"/>
                </a:lnTo>
                <a:lnTo>
                  <a:pt x="814" y="6"/>
                </a:lnTo>
                <a:moveTo>
                  <a:pt x="544" y="0"/>
                </a:moveTo>
                <a:lnTo>
                  <a:pt x="537" y="0"/>
                </a:lnTo>
                <a:lnTo>
                  <a:pt x="522" y="0"/>
                </a:lnTo>
                <a:lnTo>
                  <a:pt x="515" y="3"/>
                </a:lnTo>
                <a:lnTo>
                  <a:pt x="498" y="3"/>
                </a:lnTo>
                <a:lnTo>
                  <a:pt x="498" y="6"/>
                </a:lnTo>
                <a:lnTo>
                  <a:pt x="496" y="6"/>
                </a:lnTo>
                <a:lnTo>
                  <a:pt x="496" y="7"/>
                </a:lnTo>
                <a:lnTo>
                  <a:pt x="499" y="32"/>
                </a:lnTo>
                <a:lnTo>
                  <a:pt x="499" y="35"/>
                </a:lnTo>
                <a:lnTo>
                  <a:pt x="505" y="35"/>
                </a:lnTo>
                <a:lnTo>
                  <a:pt x="512" y="35"/>
                </a:lnTo>
                <a:lnTo>
                  <a:pt x="522" y="34"/>
                </a:lnTo>
                <a:lnTo>
                  <a:pt x="535" y="34"/>
                </a:lnTo>
                <a:lnTo>
                  <a:pt x="544" y="34"/>
                </a:lnTo>
                <a:lnTo>
                  <a:pt x="546" y="32"/>
                </a:lnTo>
                <a:lnTo>
                  <a:pt x="505" y="32"/>
                </a:lnTo>
                <a:lnTo>
                  <a:pt x="499" y="7"/>
                </a:lnTo>
                <a:lnTo>
                  <a:pt x="509" y="7"/>
                </a:lnTo>
                <a:lnTo>
                  <a:pt x="518" y="6"/>
                </a:lnTo>
                <a:lnTo>
                  <a:pt x="535" y="6"/>
                </a:lnTo>
                <a:lnTo>
                  <a:pt x="542" y="6"/>
                </a:lnTo>
                <a:lnTo>
                  <a:pt x="546" y="6"/>
                </a:lnTo>
                <a:lnTo>
                  <a:pt x="546" y="0"/>
                </a:lnTo>
                <a:lnTo>
                  <a:pt x="544" y="0"/>
                </a:lnTo>
                <a:moveTo>
                  <a:pt x="546" y="6"/>
                </a:moveTo>
                <a:lnTo>
                  <a:pt x="542" y="6"/>
                </a:lnTo>
                <a:lnTo>
                  <a:pt x="542" y="30"/>
                </a:lnTo>
                <a:lnTo>
                  <a:pt x="531" y="30"/>
                </a:lnTo>
                <a:lnTo>
                  <a:pt x="522" y="30"/>
                </a:lnTo>
                <a:lnTo>
                  <a:pt x="509" y="32"/>
                </a:lnTo>
                <a:lnTo>
                  <a:pt x="505" y="32"/>
                </a:lnTo>
                <a:lnTo>
                  <a:pt x="546" y="32"/>
                </a:lnTo>
                <a:lnTo>
                  <a:pt x="546" y="30"/>
                </a:lnTo>
                <a:lnTo>
                  <a:pt x="546" y="6"/>
                </a:lnTo>
                <a:moveTo>
                  <a:pt x="844" y="6"/>
                </a:moveTo>
                <a:lnTo>
                  <a:pt x="840" y="6"/>
                </a:lnTo>
                <a:lnTo>
                  <a:pt x="839" y="35"/>
                </a:lnTo>
                <a:lnTo>
                  <a:pt x="840" y="35"/>
                </a:lnTo>
                <a:lnTo>
                  <a:pt x="848" y="39"/>
                </a:lnTo>
                <a:lnTo>
                  <a:pt x="855" y="39"/>
                </a:lnTo>
                <a:lnTo>
                  <a:pt x="859" y="42"/>
                </a:lnTo>
                <a:lnTo>
                  <a:pt x="868" y="42"/>
                </a:lnTo>
                <a:lnTo>
                  <a:pt x="880" y="42"/>
                </a:lnTo>
                <a:lnTo>
                  <a:pt x="890" y="44"/>
                </a:lnTo>
                <a:lnTo>
                  <a:pt x="891" y="42"/>
                </a:lnTo>
                <a:lnTo>
                  <a:pt x="891" y="39"/>
                </a:lnTo>
                <a:lnTo>
                  <a:pt x="887" y="39"/>
                </a:lnTo>
                <a:lnTo>
                  <a:pt x="868" y="35"/>
                </a:lnTo>
                <a:lnTo>
                  <a:pt x="862" y="35"/>
                </a:lnTo>
                <a:lnTo>
                  <a:pt x="855" y="34"/>
                </a:lnTo>
                <a:lnTo>
                  <a:pt x="844" y="34"/>
                </a:lnTo>
                <a:lnTo>
                  <a:pt x="845" y="11"/>
                </a:lnTo>
                <a:lnTo>
                  <a:pt x="885" y="11"/>
                </a:lnTo>
                <a:lnTo>
                  <a:pt x="875" y="7"/>
                </a:lnTo>
                <a:lnTo>
                  <a:pt x="858" y="6"/>
                </a:lnTo>
                <a:lnTo>
                  <a:pt x="844" y="6"/>
                </a:lnTo>
                <a:moveTo>
                  <a:pt x="885" y="11"/>
                </a:moveTo>
                <a:lnTo>
                  <a:pt x="845" y="11"/>
                </a:lnTo>
                <a:lnTo>
                  <a:pt x="859" y="11"/>
                </a:lnTo>
                <a:lnTo>
                  <a:pt x="872" y="13"/>
                </a:lnTo>
                <a:lnTo>
                  <a:pt x="890" y="15"/>
                </a:lnTo>
                <a:lnTo>
                  <a:pt x="887" y="39"/>
                </a:lnTo>
                <a:lnTo>
                  <a:pt x="891" y="39"/>
                </a:lnTo>
                <a:lnTo>
                  <a:pt x="894" y="15"/>
                </a:lnTo>
                <a:lnTo>
                  <a:pt x="894" y="13"/>
                </a:lnTo>
                <a:lnTo>
                  <a:pt x="894" y="11"/>
                </a:lnTo>
                <a:lnTo>
                  <a:pt x="885" y="11"/>
                </a:lnTo>
                <a:moveTo>
                  <a:pt x="465" y="7"/>
                </a:moveTo>
                <a:lnTo>
                  <a:pt x="454" y="7"/>
                </a:lnTo>
                <a:lnTo>
                  <a:pt x="445" y="11"/>
                </a:lnTo>
                <a:lnTo>
                  <a:pt x="438" y="11"/>
                </a:lnTo>
                <a:lnTo>
                  <a:pt x="432" y="11"/>
                </a:lnTo>
                <a:lnTo>
                  <a:pt x="426" y="13"/>
                </a:lnTo>
                <a:lnTo>
                  <a:pt x="420" y="13"/>
                </a:lnTo>
                <a:lnTo>
                  <a:pt x="418" y="15"/>
                </a:lnTo>
                <a:lnTo>
                  <a:pt x="418" y="17"/>
                </a:lnTo>
                <a:lnTo>
                  <a:pt x="423" y="39"/>
                </a:lnTo>
                <a:lnTo>
                  <a:pt x="423" y="44"/>
                </a:lnTo>
                <a:lnTo>
                  <a:pt x="423" y="47"/>
                </a:lnTo>
                <a:lnTo>
                  <a:pt x="426" y="47"/>
                </a:lnTo>
                <a:lnTo>
                  <a:pt x="439" y="44"/>
                </a:lnTo>
                <a:lnTo>
                  <a:pt x="466" y="42"/>
                </a:lnTo>
                <a:lnTo>
                  <a:pt x="427" y="42"/>
                </a:lnTo>
                <a:lnTo>
                  <a:pt x="423" y="17"/>
                </a:lnTo>
                <a:lnTo>
                  <a:pt x="427" y="17"/>
                </a:lnTo>
                <a:lnTo>
                  <a:pt x="432" y="15"/>
                </a:lnTo>
                <a:lnTo>
                  <a:pt x="438" y="15"/>
                </a:lnTo>
                <a:lnTo>
                  <a:pt x="454" y="13"/>
                </a:lnTo>
                <a:lnTo>
                  <a:pt x="462" y="13"/>
                </a:lnTo>
                <a:lnTo>
                  <a:pt x="466" y="13"/>
                </a:lnTo>
                <a:lnTo>
                  <a:pt x="466" y="11"/>
                </a:lnTo>
                <a:lnTo>
                  <a:pt x="466" y="7"/>
                </a:lnTo>
                <a:lnTo>
                  <a:pt x="465" y="7"/>
                </a:lnTo>
                <a:moveTo>
                  <a:pt x="466" y="13"/>
                </a:moveTo>
                <a:lnTo>
                  <a:pt x="462" y="13"/>
                </a:lnTo>
                <a:lnTo>
                  <a:pt x="466" y="35"/>
                </a:lnTo>
                <a:lnTo>
                  <a:pt x="465" y="35"/>
                </a:lnTo>
                <a:lnTo>
                  <a:pt x="427" y="42"/>
                </a:lnTo>
                <a:lnTo>
                  <a:pt x="466" y="42"/>
                </a:lnTo>
                <a:lnTo>
                  <a:pt x="469" y="39"/>
                </a:lnTo>
                <a:lnTo>
                  <a:pt x="471" y="39"/>
                </a:lnTo>
                <a:lnTo>
                  <a:pt x="471" y="35"/>
                </a:lnTo>
                <a:lnTo>
                  <a:pt x="466" y="13"/>
                </a:lnTo>
                <a:moveTo>
                  <a:pt x="921" y="15"/>
                </a:moveTo>
                <a:lnTo>
                  <a:pt x="921" y="19"/>
                </a:lnTo>
                <a:lnTo>
                  <a:pt x="916" y="44"/>
                </a:lnTo>
                <a:lnTo>
                  <a:pt x="916" y="47"/>
                </a:lnTo>
                <a:lnTo>
                  <a:pt x="919" y="47"/>
                </a:lnTo>
                <a:lnTo>
                  <a:pt x="925" y="50"/>
                </a:lnTo>
                <a:lnTo>
                  <a:pt x="933" y="50"/>
                </a:lnTo>
                <a:lnTo>
                  <a:pt x="943" y="53"/>
                </a:lnTo>
                <a:lnTo>
                  <a:pt x="947" y="53"/>
                </a:lnTo>
                <a:lnTo>
                  <a:pt x="954" y="56"/>
                </a:lnTo>
                <a:lnTo>
                  <a:pt x="960" y="56"/>
                </a:lnTo>
                <a:lnTo>
                  <a:pt x="963" y="56"/>
                </a:lnTo>
                <a:lnTo>
                  <a:pt x="964" y="53"/>
                </a:lnTo>
                <a:lnTo>
                  <a:pt x="964" y="50"/>
                </a:lnTo>
                <a:lnTo>
                  <a:pt x="960" y="50"/>
                </a:lnTo>
                <a:lnTo>
                  <a:pt x="954" y="50"/>
                </a:lnTo>
                <a:lnTo>
                  <a:pt x="947" y="47"/>
                </a:lnTo>
                <a:lnTo>
                  <a:pt x="943" y="47"/>
                </a:lnTo>
                <a:lnTo>
                  <a:pt x="934" y="47"/>
                </a:lnTo>
                <a:lnTo>
                  <a:pt x="921" y="44"/>
                </a:lnTo>
                <a:lnTo>
                  <a:pt x="925" y="19"/>
                </a:lnTo>
                <a:lnTo>
                  <a:pt x="952" y="19"/>
                </a:lnTo>
                <a:lnTo>
                  <a:pt x="947" y="19"/>
                </a:lnTo>
                <a:lnTo>
                  <a:pt x="934" y="17"/>
                </a:lnTo>
                <a:lnTo>
                  <a:pt x="921" y="15"/>
                </a:lnTo>
                <a:moveTo>
                  <a:pt x="952" y="19"/>
                </a:moveTo>
                <a:lnTo>
                  <a:pt x="925" y="19"/>
                </a:lnTo>
                <a:lnTo>
                  <a:pt x="934" y="22"/>
                </a:lnTo>
                <a:lnTo>
                  <a:pt x="960" y="26"/>
                </a:lnTo>
                <a:lnTo>
                  <a:pt x="963" y="26"/>
                </a:lnTo>
                <a:lnTo>
                  <a:pt x="960" y="50"/>
                </a:lnTo>
                <a:lnTo>
                  <a:pt x="964" y="50"/>
                </a:lnTo>
                <a:lnTo>
                  <a:pt x="966" y="26"/>
                </a:lnTo>
                <a:lnTo>
                  <a:pt x="970" y="22"/>
                </a:lnTo>
                <a:lnTo>
                  <a:pt x="966" y="22"/>
                </a:lnTo>
                <a:lnTo>
                  <a:pt x="960" y="19"/>
                </a:lnTo>
                <a:lnTo>
                  <a:pt x="952" y="19"/>
                </a:lnTo>
                <a:moveTo>
                  <a:pt x="386" y="17"/>
                </a:moveTo>
                <a:lnTo>
                  <a:pt x="372" y="19"/>
                </a:lnTo>
                <a:lnTo>
                  <a:pt x="360" y="22"/>
                </a:lnTo>
                <a:lnTo>
                  <a:pt x="344" y="26"/>
                </a:lnTo>
                <a:lnTo>
                  <a:pt x="344" y="30"/>
                </a:lnTo>
                <a:lnTo>
                  <a:pt x="351" y="58"/>
                </a:lnTo>
                <a:lnTo>
                  <a:pt x="353" y="58"/>
                </a:lnTo>
                <a:lnTo>
                  <a:pt x="365" y="56"/>
                </a:lnTo>
                <a:lnTo>
                  <a:pt x="381" y="53"/>
                </a:lnTo>
                <a:lnTo>
                  <a:pt x="353" y="53"/>
                </a:lnTo>
                <a:lnTo>
                  <a:pt x="351" y="30"/>
                </a:lnTo>
                <a:lnTo>
                  <a:pt x="360" y="27"/>
                </a:lnTo>
                <a:lnTo>
                  <a:pt x="372" y="26"/>
                </a:lnTo>
                <a:lnTo>
                  <a:pt x="385" y="22"/>
                </a:lnTo>
                <a:lnTo>
                  <a:pt x="388" y="22"/>
                </a:lnTo>
                <a:lnTo>
                  <a:pt x="388" y="19"/>
                </a:lnTo>
                <a:lnTo>
                  <a:pt x="388" y="17"/>
                </a:lnTo>
                <a:lnTo>
                  <a:pt x="386" y="17"/>
                </a:lnTo>
                <a:moveTo>
                  <a:pt x="388" y="22"/>
                </a:moveTo>
                <a:lnTo>
                  <a:pt x="385" y="22"/>
                </a:lnTo>
                <a:lnTo>
                  <a:pt x="391" y="47"/>
                </a:lnTo>
                <a:lnTo>
                  <a:pt x="365" y="50"/>
                </a:lnTo>
                <a:lnTo>
                  <a:pt x="353" y="53"/>
                </a:lnTo>
                <a:lnTo>
                  <a:pt x="381" y="53"/>
                </a:lnTo>
                <a:lnTo>
                  <a:pt x="394" y="53"/>
                </a:lnTo>
                <a:lnTo>
                  <a:pt x="397" y="53"/>
                </a:lnTo>
                <a:lnTo>
                  <a:pt x="397" y="50"/>
                </a:lnTo>
                <a:lnTo>
                  <a:pt x="397" y="47"/>
                </a:lnTo>
                <a:lnTo>
                  <a:pt x="388" y="22"/>
                </a:lnTo>
                <a:moveTo>
                  <a:pt x="1112" y="53"/>
                </a:moveTo>
                <a:lnTo>
                  <a:pt x="1112" y="56"/>
                </a:lnTo>
                <a:lnTo>
                  <a:pt x="1103" y="81"/>
                </a:lnTo>
                <a:lnTo>
                  <a:pt x="1103" y="84"/>
                </a:lnTo>
                <a:lnTo>
                  <a:pt x="1105" y="84"/>
                </a:lnTo>
                <a:lnTo>
                  <a:pt x="1105" y="87"/>
                </a:lnTo>
                <a:lnTo>
                  <a:pt x="1129" y="91"/>
                </a:lnTo>
                <a:lnTo>
                  <a:pt x="1138" y="94"/>
                </a:lnTo>
                <a:lnTo>
                  <a:pt x="1147" y="97"/>
                </a:lnTo>
                <a:lnTo>
                  <a:pt x="1148" y="97"/>
                </a:lnTo>
                <a:lnTo>
                  <a:pt x="1151" y="91"/>
                </a:lnTo>
                <a:lnTo>
                  <a:pt x="1147" y="91"/>
                </a:lnTo>
                <a:lnTo>
                  <a:pt x="1129" y="87"/>
                </a:lnTo>
                <a:lnTo>
                  <a:pt x="1120" y="84"/>
                </a:lnTo>
                <a:lnTo>
                  <a:pt x="1108" y="81"/>
                </a:lnTo>
                <a:lnTo>
                  <a:pt x="1116" y="59"/>
                </a:lnTo>
                <a:lnTo>
                  <a:pt x="1135" y="59"/>
                </a:lnTo>
                <a:lnTo>
                  <a:pt x="1127" y="58"/>
                </a:lnTo>
                <a:lnTo>
                  <a:pt x="1125" y="58"/>
                </a:lnTo>
                <a:lnTo>
                  <a:pt x="1120" y="56"/>
                </a:lnTo>
                <a:lnTo>
                  <a:pt x="1116" y="53"/>
                </a:lnTo>
                <a:lnTo>
                  <a:pt x="1112" y="53"/>
                </a:lnTo>
                <a:moveTo>
                  <a:pt x="1135" y="59"/>
                </a:moveTo>
                <a:lnTo>
                  <a:pt x="1116" y="59"/>
                </a:lnTo>
                <a:lnTo>
                  <a:pt x="1120" y="59"/>
                </a:lnTo>
                <a:lnTo>
                  <a:pt x="1123" y="59"/>
                </a:lnTo>
                <a:lnTo>
                  <a:pt x="1127" y="62"/>
                </a:lnTo>
                <a:lnTo>
                  <a:pt x="1137" y="65"/>
                </a:lnTo>
                <a:lnTo>
                  <a:pt x="1145" y="68"/>
                </a:lnTo>
                <a:lnTo>
                  <a:pt x="1155" y="69"/>
                </a:lnTo>
                <a:lnTo>
                  <a:pt x="1147" y="91"/>
                </a:lnTo>
                <a:lnTo>
                  <a:pt x="1151" y="91"/>
                </a:lnTo>
                <a:lnTo>
                  <a:pt x="1158" y="69"/>
                </a:lnTo>
                <a:lnTo>
                  <a:pt x="1158" y="65"/>
                </a:lnTo>
                <a:lnTo>
                  <a:pt x="1156" y="65"/>
                </a:lnTo>
                <a:lnTo>
                  <a:pt x="1148" y="62"/>
                </a:lnTo>
                <a:lnTo>
                  <a:pt x="1137" y="59"/>
                </a:lnTo>
                <a:lnTo>
                  <a:pt x="1135" y="59"/>
                </a:lnTo>
                <a:moveTo>
                  <a:pt x="191" y="59"/>
                </a:moveTo>
                <a:lnTo>
                  <a:pt x="177" y="65"/>
                </a:lnTo>
                <a:lnTo>
                  <a:pt x="160" y="69"/>
                </a:lnTo>
                <a:lnTo>
                  <a:pt x="146" y="75"/>
                </a:lnTo>
                <a:lnTo>
                  <a:pt x="146" y="77"/>
                </a:lnTo>
                <a:lnTo>
                  <a:pt x="153" y="103"/>
                </a:lnTo>
                <a:lnTo>
                  <a:pt x="153" y="107"/>
                </a:lnTo>
                <a:lnTo>
                  <a:pt x="155" y="107"/>
                </a:lnTo>
                <a:lnTo>
                  <a:pt x="160" y="103"/>
                </a:lnTo>
                <a:lnTo>
                  <a:pt x="163" y="103"/>
                </a:lnTo>
                <a:lnTo>
                  <a:pt x="168" y="100"/>
                </a:lnTo>
                <a:lnTo>
                  <a:pt x="175" y="100"/>
                </a:lnTo>
                <a:lnTo>
                  <a:pt x="155" y="100"/>
                </a:lnTo>
                <a:lnTo>
                  <a:pt x="150" y="77"/>
                </a:lnTo>
                <a:lnTo>
                  <a:pt x="163" y="72"/>
                </a:lnTo>
                <a:lnTo>
                  <a:pt x="177" y="69"/>
                </a:lnTo>
                <a:lnTo>
                  <a:pt x="190" y="65"/>
                </a:lnTo>
                <a:lnTo>
                  <a:pt x="195" y="65"/>
                </a:lnTo>
                <a:lnTo>
                  <a:pt x="195" y="59"/>
                </a:lnTo>
                <a:lnTo>
                  <a:pt x="191" y="59"/>
                </a:lnTo>
                <a:moveTo>
                  <a:pt x="195" y="65"/>
                </a:moveTo>
                <a:lnTo>
                  <a:pt x="190" y="65"/>
                </a:lnTo>
                <a:lnTo>
                  <a:pt x="197" y="88"/>
                </a:lnTo>
                <a:lnTo>
                  <a:pt x="191" y="88"/>
                </a:lnTo>
                <a:lnTo>
                  <a:pt x="177" y="94"/>
                </a:lnTo>
                <a:lnTo>
                  <a:pt x="168" y="97"/>
                </a:lnTo>
                <a:lnTo>
                  <a:pt x="163" y="98"/>
                </a:lnTo>
                <a:lnTo>
                  <a:pt x="160" y="98"/>
                </a:lnTo>
                <a:lnTo>
                  <a:pt x="155" y="100"/>
                </a:lnTo>
                <a:lnTo>
                  <a:pt x="175" y="100"/>
                </a:lnTo>
                <a:lnTo>
                  <a:pt x="200" y="94"/>
                </a:lnTo>
                <a:lnTo>
                  <a:pt x="200" y="91"/>
                </a:lnTo>
                <a:lnTo>
                  <a:pt x="201" y="91"/>
                </a:lnTo>
                <a:lnTo>
                  <a:pt x="201" y="88"/>
                </a:lnTo>
                <a:lnTo>
                  <a:pt x="195" y="65"/>
                </a:lnTo>
                <a:moveTo>
                  <a:pt x="1189" y="75"/>
                </a:moveTo>
                <a:lnTo>
                  <a:pt x="1186" y="75"/>
                </a:lnTo>
                <a:lnTo>
                  <a:pt x="1176" y="100"/>
                </a:lnTo>
                <a:lnTo>
                  <a:pt x="1176" y="107"/>
                </a:lnTo>
                <a:lnTo>
                  <a:pt x="1178" y="107"/>
                </a:lnTo>
                <a:lnTo>
                  <a:pt x="1186" y="109"/>
                </a:lnTo>
                <a:lnTo>
                  <a:pt x="1195" y="111"/>
                </a:lnTo>
                <a:lnTo>
                  <a:pt x="1202" y="113"/>
                </a:lnTo>
                <a:lnTo>
                  <a:pt x="1209" y="116"/>
                </a:lnTo>
                <a:lnTo>
                  <a:pt x="1217" y="121"/>
                </a:lnTo>
                <a:lnTo>
                  <a:pt x="1224" y="121"/>
                </a:lnTo>
                <a:lnTo>
                  <a:pt x="1227" y="121"/>
                </a:lnTo>
                <a:lnTo>
                  <a:pt x="1230" y="116"/>
                </a:lnTo>
                <a:lnTo>
                  <a:pt x="1224" y="116"/>
                </a:lnTo>
                <a:lnTo>
                  <a:pt x="1217" y="113"/>
                </a:lnTo>
                <a:lnTo>
                  <a:pt x="1209" y="111"/>
                </a:lnTo>
                <a:lnTo>
                  <a:pt x="1204" y="109"/>
                </a:lnTo>
                <a:lnTo>
                  <a:pt x="1199" y="107"/>
                </a:lnTo>
                <a:lnTo>
                  <a:pt x="1189" y="103"/>
                </a:lnTo>
                <a:lnTo>
                  <a:pt x="1180" y="100"/>
                </a:lnTo>
                <a:lnTo>
                  <a:pt x="1189" y="79"/>
                </a:lnTo>
                <a:lnTo>
                  <a:pt x="1208" y="79"/>
                </a:lnTo>
                <a:lnTo>
                  <a:pt x="1202" y="79"/>
                </a:lnTo>
                <a:lnTo>
                  <a:pt x="1189" y="75"/>
                </a:lnTo>
                <a:moveTo>
                  <a:pt x="1208" y="79"/>
                </a:moveTo>
                <a:lnTo>
                  <a:pt x="1189" y="79"/>
                </a:lnTo>
                <a:lnTo>
                  <a:pt x="1202" y="84"/>
                </a:lnTo>
                <a:lnTo>
                  <a:pt x="1214" y="88"/>
                </a:lnTo>
                <a:lnTo>
                  <a:pt x="1232" y="94"/>
                </a:lnTo>
                <a:lnTo>
                  <a:pt x="1224" y="116"/>
                </a:lnTo>
                <a:lnTo>
                  <a:pt x="1230" y="116"/>
                </a:lnTo>
                <a:lnTo>
                  <a:pt x="1236" y="91"/>
                </a:lnTo>
                <a:lnTo>
                  <a:pt x="1236" y="88"/>
                </a:lnTo>
                <a:lnTo>
                  <a:pt x="1234" y="88"/>
                </a:lnTo>
                <a:lnTo>
                  <a:pt x="1217" y="84"/>
                </a:lnTo>
                <a:lnTo>
                  <a:pt x="1208" y="79"/>
                </a:lnTo>
                <a:moveTo>
                  <a:pt x="115" y="84"/>
                </a:moveTo>
                <a:lnTo>
                  <a:pt x="96" y="88"/>
                </a:lnTo>
                <a:lnTo>
                  <a:pt x="88" y="91"/>
                </a:lnTo>
                <a:lnTo>
                  <a:pt x="79" y="94"/>
                </a:lnTo>
                <a:lnTo>
                  <a:pt x="70" y="97"/>
                </a:lnTo>
                <a:lnTo>
                  <a:pt x="70" y="100"/>
                </a:lnTo>
                <a:lnTo>
                  <a:pt x="79" y="129"/>
                </a:lnTo>
                <a:lnTo>
                  <a:pt x="83" y="129"/>
                </a:lnTo>
                <a:lnTo>
                  <a:pt x="85" y="129"/>
                </a:lnTo>
                <a:lnTo>
                  <a:pt x="97" y="124"/>
                </a:lnTo>
                <a:lnTo>
                  <a:pt x="85" y="124"/>
                </a:lnTo>
                <a:lnTo>
                  <a:pt x="76" y="100"/>
                </a:lnTo>
                <a:lnTo>
                  <a:pt x="83" y="98"/>
                </a:lnTo>
                <a:lnTo>
                  <a:pt x="89" y="97"/>
                </a:lnTo>
                <a:lnTo>
                  <a:pt x="97" y="94"/>
                </a:lnTo>
                <a:lnTo>
                  <a:pt x="111" y="88"/>
                </a:lnTo>
                <a:lnTo>
                  <a:pt x="117" y="88"/>
                </a:lnTo>
                <a:lnTo>
                  <a:pt x="117" y="84"/>
                </a:lnTo>
                <a:lnTo>
                  <a:pt x="115" y="84"/>
                </a:lnTo>
                <a:moveTo>
                  <a:pt x="117" y="88"/>
                </a:moveTo>
                <a:lnTo>
                  <a:pt x="111" y="88"/>
                </a:lnTo>
                <a:lnTo>
                  <a:pt x="121" y="111"/>
                </a:lnTo>
                <a:lnTo>
                  <a:pt x="117" y="111"/>
                </a:lnTo>
                <a:lnTo>
                  <a:pt x="115" y="113"/>
                </a:lnTo>
                <a:lnTo>
                  <a:pt x="109" y="113"/>
                </a:lnTo>
                <a:lnTo>
                  <a:pt x="97" y="121"/>
                </a:lnTo>
                <a:lnTo>
                  <a:pt x="88" y="121"/>
                </a:lnTo>
                <a:lnTo>
                  <a:pt x="85" y="124"/>
                </a:lnTo>
                <a:lnTo>
                  <a:pt x="97" y="124"/>
                </a:lnTo>
                <a:lnTo>
                  <a:pt x="98" y="124"/>
                </a:lnTo>
                <a:lnTo>
                  <a:pt x="111" y="121"/>
                </a:lnTo>
                <a:lnTo>
                  <a:pt x="117" y="116"/>
                </a:lnTo>
                <a:lnTo>
                  <a:pt x="121" y="116"/>
                </a:lnTo>
                <a:lnTo>
                  <a:pt x="124" y="116"/>
                </a:lnTo>
                <a:lnTo>
                  <a:pt x="127" y="113"/>
                </a:lnTo>
                <a:lnTo>
                  <a:pt x="127" y="111"/>
                </a:lnTo>
                <a:lnTo>
                  <a:pt x="117" y="88"/>
                </a:lnTo>
                <a:moveTo>
                  <a:pt x="1266" y="98"/>
                </a:moveTo>
                <a:lnTo>
                  <a:pt x="1266" y="100"/>
                </a:lnTo>
                <a:lnTo>
                  <a:pt x="1254" y="127"/>
                </a:lnTo>
                <a:lnTo>
                  <a:pt x="1254" y="131"/>
                </a:lnTo>
                <a:lnTo>
                  <a:pt x="1266" y="134"/>
                </a:lnTo>
                <a:lnTo>
                  <a:pt x="1275" y="140"/>
                </a:lnTo>
                <a:lnTo>
                  <a:pt x="1285" y="143"/>
                </a:lnTo>
                <a:lnTo>
                  <a:pt x="1294" y="145"/>
                </a:lnTo>
                <a:lnTo>
                  <a:pt x="1298" y="143"/>
                </a:lnTo>
                <a:lnTo>
                  <a:pt x="1298" y="141"/>
                </a:lnTo>
                <a:lnTo>
                  <a:pt x="1292" y="141"/>
                </a:lnTo>
                <a:lnTo>
                  <a:pt x="1288" y="140"/>
                </a:lnTo>
                <a:lnTo>
                  <a:pt x="1279" y="134"/>
                </a:lnTo>
                <a:lnTo>
                  <a:pt x="1268" y="131"/>
                </a:lnTo>
                <a:lnTo>
                  <a:pt x="1259" y="127"/>
                </a:lnTo>
                <a:lnTo>
                  <a:pt x="1268" y="107"/>
                </a:lnTo>
                <a:lnTo>
                  <a:pt x="1282" y="107"/>
                </a:lnTo>
                <a:lnTo>
                  <a:pt x="1275" y="103"/>
                </a:lnTo>
                <a:lnTo>
                  <a:pt x="1268" y="100"/>
                </a:lnTo>
                <a:lnTo>
                  <a:pt x="1266" y="98"/>
                </a:lnTo>
                <a:moveTo>
                  <a:pt x="1282" y="107"/>
                </a:moveTo>
                <a:lnTo>
                  <a:pt x="1268" y="107"/>
                </a:lnTo>
                <a:lnTo>
                  <a:pt x="1275" y="107"/>
                </a:lnTo>
                <a:lnTo>
                  <a:pt x="1280" y="111"/>
                </a:lnTo>
                <a:lnTo>
                  <a:pt x="1288" y="111"/>
                </a:lnTo>
                <a:lnTo>
                  <a:pt x="1292" y="113"/>
                </a:lnTo>
                <a:lnTo>
                  <a:pt x="1301" y="116"/>
                </a:lnTo>
                <a:lnTo>
                  <a:pt x="1292" y="141"/>
                </a:lnTo>
                <a:lnTo>
                  <a:pt x="1298" y="141"/>
                </a:lnTo>
                <a:lnTo>
                  <a:pt x="1307" y="116"/>
                </a:lnTo>
                <a:lnTo>
                  <a:pt x="1307" y="113"/>
                </a:lnTo>
                <a:lnTo>
                  <a:pt x="1303" y="113"/>
                </a:lnTo>
                <a:lnTo>
                  <a:pt x="1290" y="109"/>
                </a:lnTo>
                <a:lnTo>
                  <a:pt x="1282" y="107"/>
                </a:lnTo>
                <a:moveTo>
                  <a:pt x="44" y="109"/>
                </a:moveTo>
                <a:lnTo>
                  <a:pt x="41" y="109"/>
                </a:lnTo>
                <a:lnTo>
                  <a:pt x="26" y="113"/>
                </a:lnTo>
                <a:lnTo>
                  <a:pt x="16" y="121"/>
                </a:lnTo>
                <a:lnTo>
                  <a:pt x="3" y="124"/>
                </a:lnTo>
                <a:lnTo>
                  <a:pt x="0" y="127"/>
                </a:lnTo>
                <a:lnTo>
                  <a:pt x="12" y="153"/>
                </a:lnTo>
                <a:lnTo>
                  <a:pt x="16" y="153"/>
                </a:lnTo>
                <a:lnTo>
                  <a:pt x="22" y="153"/>
                </a:lnTo>
                <a:lnTo>
                  <a:pt x="26" y="150"/>
                </a:lnTo>
                <a:lnTo>
                  <a:pt x="26" y="149"/>
                </a:lnTo>
                <a:lnTo>
                  <a:pt x="16" y="149"/>
                </a:lnTo>
                <a:lnTo>
                  <a:pt x="8" y="127"/>
                </a:lnTo>
                <a:lnTo>
                  <a:pt x="17" y="124"/>
                </a:lnTo>
                <a:lnTo>
                  <a:pt x="30" y="121"/>
                </a:lnTo>
                <a:lnTo>
                  <a:pt x="41" y="113"/>
                </a:lnTo>
                <a:lnTo>
                  <a:pt x="46" y="113"/>
                </a:lnTo>
                <a:lnTo>
                  <a:pt x="44" y="109"/>
                </a:lnTo>
                <a:moveTo>
                  <a:pt x="46" y="113"/>
                </a:moveTo>
                <a:lnTo>
                  <a:pt x="41" y="113"/>
                </a:lnTo>
                <a:lnTo>
                  <a:pt x="51" y="134"/>
                </a:lnTo>
                <a:lnTo>
                  <a:pt x="39" y="141"/>
                </a:lnTo>
                <a:lnTo>
                  <a:pt x="31" y="143"/>
                </a:lnTo>
                <a:lnTo>
                  <a:pt x="26" y="145"/>
                </a:lnTo>
                <a:lnTo>
                  <a:pt x="19" y="149"/>
                </a:lnTo>
                <a:lnTo>
                  <a:pt x="16" y="149"/>
                </a:lnTo>
                <a:lnTo>
                  <a:pt x="26" y="149"/>
                </a:lnTo>
                <a:lnTo>
                  <a:pt x="35" y="149"/>
                </a:lnTo>
                <a:lnTo>
                  <a:pt x="56" y="140"/>
                </a:lnTo>
                <a:lnTo>
                  <a:pt x="58" y="140"/>
                </a:lnTo>
                <a:lnTo>
                  <a:pt x="58" y="137"/>
                </a:lnTo>
                <a:lnTo>
                  <a:pt x="58" y="134"/>
                </a:lnTo>
                <a:lnTo>
                  <a:pt x="46" y="113"/>
                </a:lnTo>
                <a:close/>
              </a:path>
            </a:pathLst>
          </a:custGeom>
          <a:solidFill>
            <a:srgbClr val="211d1e"/>
          </a:solidFill>
          <a:ln w="0">
            <a:noFill/>
          </a:ln>
        </xdr:spPr>
      </xdr:sp>
      <xdr:pic>
        <xdr:nvPicPr>
          <xdr:cNvPr id="94" name="Figura 12" descr=""/>
          <xdr:cNvPicPr/>
        </xdr:nvPicPr>
        <xdr:blipFill>
          <a:blip r:embed="rId6"/>
          <a:stretch/>
        </xdr:blipFill>
        <xdr:spPr>
          <a:xfrm>
            <a:off x="2781720" y="36000"/>
            <a:ext cx="432360" cy="164160"/>
          </a:xfrm>
          <a:prstGeom prst="rect">
            <a:avLst/>
          </a:prstGeom>
          <a:ln w="0">
            <a:noFill/>
          </a:ln>
        </xdr:spPr>
      </xdr:pic>
      <xdr:sp>
        <xdr:nvSpPr>
          <xdr:cNvPr id="95" name=""/>
          <xdr:cNvSpPr/>
        </xdr:nvSpPr>
        <xdr:spPr>
          <a:xfrm>
            <a:off x="2781000" y="72360"/>
            <a:ext cx="431280" cy="47160"/>
          </a:xfrm>
          <a:custGeom>
            <a:avLst/>
            <a:gdLst/>
            <a:ahLst/>
            <a:rect l="0" t="0" r="r" b="b"/>
            <a:pathLst>
              <a:path w="1198" h="131">
                <a:moveTo>
                  <a:pt x="39" y="118"/>
                </a:moveTo>
                <a:lnTo>
                  <a:pt x="39" y="115"/>
                </a:lnTo>
                <a:lnTo>
                  <a:pt x="21" y="121"/>
                </a:lnTo>
                <a:lnTo>
                  <a:pt x="20" y="121"/>
                </a:lnTo>
                <a:lnTo>
                  <a:pt x="15" y="109"/>
                </a:lnTo>
                <a:lnTo>
                  <a:pt x="16" y="123"/>
                </a:lnTo>
                <a:lnTo>
                  <a:pt x="12" y="123"/>
                </a:lnTo>
                <a:lnTo>
                  <a:pt x="9" y="127"/>
                </a:lnTo>
                <a:lnTo>
                  <a:pt x="0" y="131"/>
                </a:lnTo>
                <a:lnTo>
                  <a:pt x="9" y="128"/>
                </a:lnTo>
                <a:lnTo>
                  <a:pt x="21" y="123"/>
                </a:lnTo>
                <a:lnTo>
                  <a:pt x="39" y="118"/>
                </a:lnTo>
                <a:moveTo>
                  <a:pt x="119" y="89"/>
                </a:moveTo>
                <a:lnTo>
                  <a:pt x="119" y="87"/>
                </a:lnTo>
                <a:lnTo>
                  <a:pt x="112" y="89"/>
                </a:lnTo>
                <a:lnTo>
                  <a:pt x="110" y="89"/>
                </a:lnTo>
                <a:lnTo>
                  <a:pt x="103" y="91"/>
                </a:lnTo>
                <a:lnTo>
                  <a:pt x="97" y="94"/>
                </a:lnTo>
                <a:lnTo>
                  <a:pt x="91" y="81"/>
                </a:lnTo>
                <a:lnTo>
                  <a:pt x="88" y="81"/>
                </a:lnTo>
                <a:lnTo>
                  <a:pt x="93" y="94"/>
                </a:lnTo>
                <a:lnTo>
                  <a:pt x="84" y="99"/>
                </a:lnTo>
                <a:lnTo>
                  <a:pt x="74" y="101"/>
                </a:lnTo>
                <a:lnTo>
                  <a:pt x="77" y="105"/>
                </a:lnTo>
                <a:lnTo>
                  <a:pt x="84" y="99"/>
                </a:lnTo>
                <a:lnTo>
                  <a:pt x="103" y="94"/>
                </a:lnTo>
                <a:lnTo>
                  <a:pt x="110" y="91"/>
                </a:lnTo>
                <a:lnTo>
                  <a:pt x="119" y="89"/>
                </a:lnTo>
                <a:moveTo>
                  <a:pt x="205" y="65"/>
                </a:moveTo>
                <a:lnTo>
                  <a:pt x="205" y="62"/>
                </a:lnTo>
                <a:lnTo>
                  <a:pt x="198" y="65"/>
                </a:lnTo>
                <a:lnTo>
                  <a:pt x="192" y="67"/>
                </a:lnTo>
                <a:lnTo>
                  <a:pt x="180" y="69"/>
                </a:lnTo>
                <a:lnTo>
                  <a:pt x="177" y="57"/>
                </a:lnTo>
                <a:lnTo>
                  <a:pt x="178" y="69"/>
                </a:lnTo>
                <a:lnTo>
                  <a:pt x="177" y="69"/>
                </a:lnTo>
                <a:lnTo>
                  <a:pt x="169" y="72"/>
                </a:lnTo>
                <a:lnTo>
                  <a:pt x="159" y="77"/>
                </a:lnTo>
                <a:lnTo>
                  <a:pt x="169" y="75"/>
                </a:lnTo>
                <a:lnTo>
                  <a:pt x="178" y="72"/>
                </a:lnTo>
                <a:lnTo>
                  <a:pt x="186" y="69"/>
                </a:lnTo>
                <a:lnTo>
                  <a:pt x="192" y="67"/>
                </a:lnTo>
                <a:lnTo>
                  <a:pt x="205" y="65"/>
                </a:lnTo>
                <a:moveTo>
                  <a:pt x="299" y="46"/>
                </a:moveTo>
                <a:lnTo>
                  <a:pt x="299" y="41"/>
                </a:lnTo>
                <a:lnTo>
                  <a:pt x="285" y="46"/>
                </a:lnTo>
                <a:lnTo>
                  <a:pt x="277" y="47"/>
                </a:lnTo>
                <a:lnTo>
                  <a:pt x="276" y="34"/>
                </a:lnTo>
                <a:lnTo>
                  <a:pt x="272" y="34"/>
                </a:lnTo>
                <a:lnTo>
                  <a:pt x="276" y="47"/>
                </a:lnTo>
                <a:lnTo>
                  <a:pt x="256" y="50"/>
                </a:lnTo>
                <a:lnTo>
                  <a:pt x="256" y="53"/>
                </a:lnTo>
                <a:lnTo>
                  <a:pt x="272" y="50"/>
                </a:lnTo>
                <a:lnTo>
                  <a:pt x="285" y="46"/>
                </a:lnTo>
                <a:lnTo>
                  <a:pt x="299" y="46"/>
                </a:lnTo>
                <a:moveTo>
                  <a:pt x="389" y="30"/>
                </a:moveTo>
                <a:lnTo>
                  <a:pt x="389" y="26"/>
                </a:lnTo>
                <a:lnTo>
                  <a:pt x="383" y="30"/>
                </a:lnTo>
                <a:lnTo>
                  <a:pt x="380" y="30"/>
                </a:lnTo>
                <a:lnTo>
                  <a:pt x="365" y="33"/>
                </a:lnTo>
                <a:lnTo>
                  <a:pt x="363" y="17"/>
                </a:lnTo>
                <a:lnTo>
                  <a:pt x="361" y="17"/>
                </a:lnTo>
                <a:lnTo>
                  <a:pt x="363" y="33"/>
                </a:lnTo>
                <a:lnTo>
                  <a:pt x="351" y="34"/>
                </a:lnTo>
                <a:lnTo>
                  <a:pt x="338" y="34"/>
                </a:lnTo>
                <a:lnTo>
                  <a:pt x="338" y="36"/>
                </a:lnTo>
                <a:lnTo>
                  <a:pt x="351" y="34"/>
                </a:lnTo>
                <a:lnTo>
                  <a:pt x="365" y="34"/>
                </a:lnTo>
                <a:lnTo>
                  <a:pt x="380" y="33"/>
                </a:lnTo>
                <a:lnTo>
                  <a:pt x="383" y="30"/>
                </a:lnTo>
                <a:lnTo>
                  <a:pt x="387" y="30"/>
                </a:lnTo>
                <a:lnTo>
                  <a:pt x="389" y="30"/>
                </a:lnTo>
                <a:moveTo>
                  <a:pt x="488" y="20"/>
                </a:moveTo>
                <a:lnTo>
                  <a:pt x="488" y="17"/>
                </a:lnTo>
                <a:lnTo>
                  <a:pt x="467" y="20"/>
                </a:lnTo>
                <a:lnTo>
                  <a:pt x="460" y="20"/>
                </a:lnTo>
                <a:lnTo>
                  <a:pt x="460" y="8"/>
                </a:lnTo>
                <a:lnTo>
                  <a:pt x="456" y="8"/>
                </a:lnTo>
                <a:lnTo>
                  <a:pt x="460" y="20"/>
                </a:lnTo>
                <a:lnTo>
                  <a:pt x="450" y="22"/>
                </a:lnTo>
                <a:lnTo>
                  <a:pt x="434" y="22"/>
                </a:lnTo>
                <a:lnTo>
                  <a:pt x="434" y="25"/>
                </a:lnTo>
                <a:lnTo>
                  <a:pt x="467" y="22"/>
                </a:lnTo>
                <a:lnTo>
                  <a:pt x="488" y="20"/>
                </a:lnTo>
                <a:moveTo>
                  <a:pt x="585" y="12"/>
                </a:moveTo>
                <a:lnTo>
                  <a:pt x="568" y="12"/>
                </a:lnTo>
                <a:lnTo>
                  <a:pt x="557" y="12"/>
                </a:lnTo>
                <a:lnTo>
                  <a:pt x="557" y="0"/>
                </a:lnTo>
                <a:lnTo>
                  <a:pt x="554" y="0"/>
                </a:lnTo>
                <a:lnTo>
                  <a:pt x="554" y="12"/>
                </a:lnTo>
                <a:lnTo>
                  <a:pt x="549" y="12"/>
                </a:lnTo>
                <a:lnTo>
                  <a:pt x="531" y="16"/>
                </a:lnTo>
                <a:lnTo>
                  <a:pt x="531" y="17"/>
                </a:lnTo>
                <a:lnTo>
                  <a:pt x="549" y="16"/>
                </a:lnTo>
                <a:lnTo>
                  <a:pt x="568" y="16"/>
                </a:lnTo>
                <a:lnTo>
                  <a:pt x="585" y="16"/>
                </a:lnTo>
                <a:lnTo>
                  <a:pt x="585" y="12"/>
                </a:lnTo>
                <a:moveTo>
                  <a:pt x="669" y="16"/>
                </a:moveTo>
                <a:lnTo>
                  <a:pt x="653" y="12"/>
                </a:lnTo>
                <a:lnTo>
                  <a:pt x="646" y="12"/>
                </a:lnTo>
                <a:lnTo>
                  <a:pt x="646" y="0"/>
                </a:lnTo>
                <a:lnTo>
                  <a:pt x="644" y="0"/>
                </a:lnTo>
                <a:lnTo>
                  <a:pt x="644" y="12"/>
                </a:lnTo>
                <a:lnTo>
                  <a:pt x="621" y="12"/>
                </a:lnTo>
                <a:lnTo>
                  <a:pt x="621" y="16"/>
                </a:lnTo>
                <a:lnTo>
                  <a:pt x="653" y="16"/>
                </a:lnTo>
                <a:lnTo>
                  <a:pt x="669" y="16"/>
                </a:lnTo>
                <a:moveTo>
                  <a:pt x="764" y="20"/>
                </a:moveTo>
                <a:lnTo>
                  <a:pt x="755" y="20"/>
                </a:lnTo>
                <a:lnTo>
                  <a:pt x="745" y="17"/>
                </a:lnTo>
                <a:lnTo>
                  <a:pt x="740" y="17"/>
                </a:lnTo>
                <a:lnTo>
                  <a:pt x="740" y="6"/>
                </a:lnTo>
                <a:lnTo>
                  <a:pt x="740" y="17"/>
                </a:lnTo>
                <a:lnTo>
                  <a:pt x="735" y="17"/>
                </a:lnTo>
                <a:lnTo>
                  <a:pt x="729" y="17"/>
                </a:lnTo>
                <a:lnTo>
                  <a:pt x="719" y="17"/>
                </a:lnTo>
                <a:lnTo>
                  <a:pt x="716" y="17"/>
                </a:lnTo>
                <a:lnTo>
                  <a:pt x="729" y="20"/>
                </a:lnTo>
                <a:lnTo>
                  <a:pt x="735" y="20"/>
                </a:lnTo>
                <a:lnTo>
                  <a:pt x="745" y="20"/>
                </a:lnTo>
                <a:lnTo>
                  <a:pt x="755" y="22"/>
                </a:lnTo>
                <a:lnTo>
                  <a:pt x="764" y="22"/>
                </a:lnTo>
                <a:lnTo>
                  <a:pt x="764" y="20"/>
                </a:lnTo>
                <a:moveTo>
                  <a:pt x="868" y="34"/>
                </a:moveTo>
                <a:lnTo>
                  <a:pt x="847" y="30"/>
                </a:lnTo>
                <a:lnTo>
                  <a:pt x="840" y="30"/>
                </a:lnTo>
                <a:lnTo>
                  <a:pt x="843" y="17"/>
                </a:lnTo>
                <a:lnTo>
                  <a:pt x="840" y="17"/>
                </a:lnTo>
                <a:lnTo>
                  <a:pt x="837" y="30"/>
                </a:lnTo>
                <a:lnTo>
                  <a:pt x="830" y="26"/>
                </a:lnTo>
                <a:lnTo>
                  <a:pt x="811" y="25"/>
                </a:lnTo>
                <a:lnTo>
                  <a:pt x="811" y="26"/>
                </a:lnTo>
                <a:lnTo>
                  <a:pt x="847" y="33"/>
                </a:lnTo>
                <a:lnTo>
                  <a:pt x="868" y="34"/>
                </a:lnTo>
                <a:moveTo>
                  <a:pt x="952" y="50"/>
                </a:moveTo>
                <a:lnTo>
                  <a:pt x="935" y="46"/>
                </a:lnTo>
                <a:lnTo>
                  <a:pt x="928" y="46"/>
                </a:lnTo>
                <a:lnTo>
                  <a:pt x="929" y="33"/>
                </a:lnTo>
                <a:lnTo>
                  <a:pt x="929" y="30"/>
                </a:lnTo>
                <a:lnTo>
                  <a:pt x="928" y="46"/>
                </a:lnTo>
                <a:lnTo>
                  <a:pt x="919" y="41"/>
                </a:lnTo>
                <a:lnTo>
                  <a:pt x="903" y="38"/>
                </a:lnTo>
                <a:lnTo>
                  <a:pt x="903" y="41"/>
                </a:lnTo>
                <a:lnTo>
                  <a:pt x="919" y="46"/>
                </a:lnTo>
                <a:lnTo>
                  <a:pt x="933" y="47"/>
                </a:lnTo>
                <a:lnTo>
                  <a:pt x="952" y="53"/>
                </a:lnTo>
                <a:lnTo>
                  <a:pt x="952" y="50"/>
                </a:lnTo>
                <a:moveTo>
                  <a:pt x="1051" y="72"/>
                </a:moveTo>
                <a:lnTo>
                  <a:pt x="1032" y="67"/>
                </a:lnTo>
                <a:lnTo>
                  <a:pt x="1026" y="67"/>
                </a:lnTo>
                <a:lnTo>
                  <a:pt x="1028" y="55"/>
                </a:lnTo>
                <a:lnTo>
                  <a:pt x="1026" y="55"/>
                </a:lnTo>
                <a:lnTo>
                  <a:pt x="1023" y="65"/>
                </a:lnTo>
                <a:lnTo>
                  <a:pt x="1014" y="62"/>
                </a:lnTo>
                <a:lnTo>
                  <a:pt x="996" y="59"/>
                </a:lnTo>
                <a:lnTo>
                  <a:pt x="996" y="62"/>
                </a:lnTo>
                <a:lnTo>
                  <a:pt x="1014" y="65"/>
                </a:lnTo>
                <a:lnTo>
                  <a:pt x="1023" y="67"/>
                </a:lnTo>
                <a:lnTo>
                  <a:pt x="1026" y="67"/>
                </a:lnTo>
                <a:lnTo>
                  <a:pt x="1032" y="69"/>
                </a:lnTo>
                <a:lnTo>
                  <a:pt x="1047" y="75"/>
                </a:lnTo>
                <a:lnTo>
                  <a:pt x="1051" y="72"/>
                </a:lnTo>
                <a:moveTo>
                  <a:pt x="1127" y="98"/>
                </a:moveTo>
                <a:lnTo>
                  <a:pt x="1105" y="89"/>
                </a:lnTo>
                <a:lnTo>
                  <a:pt x="1112" y="77"/>
                </a:lnTo>
                <a:lnTo>
                  <a:pt x="1108" y="77"/>
                </a:lnTo>
                <a:lnTo>
                  <a:pt x="1105" y="89"/>
                </a:lnTo>
                <a:lnTo>
                  <a:pt x="1099" y="87"/>
                </a:lnTo>
                <a:lnTo>
                  <a:pt x="1084" y="81"/>
                </a:lnTo>
                <a:lnTo>
                  <a:pt x="1082" y="85"/>
                </a:lnTo>
                <a:lnTo>
                  <a:pt x="1095" y="89"/>
                </a:lnTo>
                <a:lnTo>
                  <a:pt x="1127" y="99"/>
                </a:lnTo>
                <a:lnTo>
                  <a:pt x="1127" y="98"/>
                </a:lnTo>
                <a:moveTo>
                  <a:pt x="1198" y="123"/>
                </a:moveTo>
                <a:lnTo>
                  <a:pt x="1185" y="119"/>
                </a:lnTo>
                <a:lnTo>
                  <a:pt x="1176" y="115"/>
                </a:lnTo>
                <a:lnTo>
                  <a:pt x="1181" y="105"/>
                </a:lnTo>
                <a:lnTo>
                  <a:pt x="1179" y="101"/>
                </a:lnTo>
                <a:lnTo>
                  <a:pt x="1176" y="115"/>
                </a:lnTo>
                <a:lnTo>
                  <a:pt x="1156" y="107"/>
                </a:lnTo>
                <a:lnTo>
                  <a:pt x="1156" y="109"/>
                </a:lnTo>
                <a:lnTo>
                  <a:pt x="1176" y="118"/>
                </a:lnTo>
                <a:lnTo>
                  <a:pt x="1185" y="119"/>
                </a:lnTo>
                <a:lnTo>
                  <a:pt x="1198" y="127"/>
                </a:lnTo>
                <a:lnTo>
                  <a:pt x="1198" y="123"/>
                </a:lnTo>
                <a:close/>
              </a:path>
            </a:pathLst>
          </a:custGeom>
          <a:solidFill>
            <a:srgbClr val="211d1e"/>
          </a:solidFill>
          <a:ln w="0">
            <a:noFill/>
          </a:ln>
        </xdr:spPr>
      </xdr:sp>
    </xdr:grpSp>
    <xdr:clientData/>
  </xdr:twoCellAnchor>
</xdr:wsDr>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4.xml.rels><?xml version="1.0" encoding="UTF-8"?>
<Relationships xmlns="http://schemas.openxmlformats.org/package/2006/relationships"><Relationship Id="rId1" Type="http://schemas.openxmlformats.org/officeDocument/2006/relationships/drawing" Target="../drawings/drawing2.xml"/>
</Relationships>
</file>

<file path=xl/worksheets/_rels/sheet5.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72F"/>
    <pageSetUpPr fitToPage="true"/>
  </sheetPr>
  <dimension ref="A2:W29"/>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Q3" activeCellId="0" sqref="Q3"/>
    </sheetView>
  </sheetViews>
  <sheetFormatPr defaultColWidth="11.53515625" defaultRowHeight="12.8" zeroHeight="false" outlineLevelRow="0" outlineLevelCol="0"/>
  <cols>
    <col collapsed="false" customWidth="true" hidden="false" outlineLevel="0" max="1" min="1" style="1" width="6.12"/>
    <col collapsed="false" customWidth="true" hidden="false" outlineLevel="0" max="2" min="2" style="2" width="8.2"/>
    <col collapsed="false" customWidth="true" hidden="false" outlineLevel="0" max="3" min="3" style="3" width="8.62"/>
    <col collapsed="false" customWidth="true" hidden="false" outlineLevel="0" max="4" min="4" style="3" width="8.2"/>
    <col collapsed="false" customWidth="true" hidden="false" outlineLevel="0" max="5" min="5" style="4" width="32.82"/>
    <col collapsed="false" customWidth="false" hidden="false" outlineLevel="0" max="6" min="6" style="2" width="11.53"/>
    <col collapsed="false" customWidth="true" hidden="false" outlineLevel="0" max="7" min="7" style="5" width="8.9"/>
    <col collapsed="false" customWidth="true" hidden="false" outlineLevel="0" max="9" min="8" style="6" width="10.21"/>
    <col collapsed="false" customWidth="true" hidden="false" outlineLevel="0" max="10" min="10" style="5" width="10.21"/>
    <col collapsed="false" customWidth="true" hidden="false" outlineLevel="0" max="11" min="11" style="6" width="10.21"/>
    <col collapsed="false" customWidth="false" hidden="false" outlineLevel="0" max="12" min="12" style="6" width="11.58"/>
    <col collapsed="false" customWidth="false" hidden="false" outlineLevel="0" max="13" min="13" style="5" width="11.58"/>
    <col collapsed="false" customWidth="true" hidden="false" outlineLevel="0" max="16" min="14" style="5" width="10.21"/>
    <col collapsed="false" customWidth="true" hidden="false" outlineLevel="0" max="17" min="17" style="6" width="10.21"/>
    <col collapsed="false" customWidth="false" hidden="false" outlineLevel="0" max="18" min="18" style="6" width="11.58"/>
    <col collapsed="false" customWidth="true" hidden="false" outlineLevel="0" max="19" min="19" style="5" width="12.1"/>
    <col collapsed="false" customWidth="false" hidden="false" outlineLevel="0" max="22" min="20" style="3" width="11.53"/>
    <col collapsed="false" customWidth="false" hidden="false" outlineLevel="0" max="23" min="23" style="7" width="11.53"/>
  </cols>
  <sheetData>
    <row r="2" customFormat="false" ht="15.8" hidden="false" customHeight="false" outlineLevel="0" collapsed="false">
      <c r="A2" s="8" t="s">
        <v>0</v>
      </c>
      <c r="B2" s="8"/>
      <c r="C2" s="8"/>
      <c r="D2" s="8"/>
      <c r="E2" s="8"/>
      <c r="F2" s="8"/>
      <c r="G2" s="8"/>
      <c r="H2" s="8"/>
      <c r="I2" s="8"/>
      <c r="J2" s="8"/>
      <c r="K2" s="8"/>
      <c r="L2" s="8"/>
      <c r="M2" s="8"/>
      <c r="N2" s="8"/>
      <c r="O2" s="8"/>
      <c r="P2" s="8"/>
      <c r="Q2" s="8"/>
      <c r="R2" s="8"/>
      <c r="S2" s="8"/>
    </row>
    <row r="3" customFormat="false" ht="13.45" hidden="false" customHeight="false" outlineLevel="0" collapsed="false">
      <c r="A3" s="9" t="s">
        <v>1</v>
      </c>
      <c r="B3" s="9"/>
      <c r="C3" s="10" t="s">
        <v>2</v>
      </c>
      <c r="D3" s="10"/>
      <c r="E3" s="10"/>
      <c r="F3" s="10"/>
      <c r="G3" s="10"/>
      <c r="H3" s="9" t="s">
        <v>3</v>
      </c>
      <c r="I3" s="11" t="s">
        <v>4</v>
      </c>
      <c r="J3" s="11"/>
      <c r="K3" s="11"/>
      <c r="L3" s="11"/>
      <c r="M3" s="11"/>
      <c r="N3" s="12" t="s">
        <v>5</v>
      </c>
      <c r="O3" s="13" t="s">
        <v>6</v>
      </c>
      <c r="P3" s="12" t="s">
        <v>7</v>
      </c>
      <c r="Q3" s="14" t="n">
        <f aca="true">TODAY()</f>
        <v>46266</v>
      </c>
      <c r="R3" s="15" t="s">
        <v>8</v>
      </c>
      <c r="S3" s="16" t="n">
        <f aca="false">BDI!C15</f>
        <v>0.2415</v>
      </c>
      <c r="T3" s="17"/>
      <c r="U3" s="17"/>
      <c r="V3" s="17"/>
      <c r="W3" s="18"/>
    </row>
    <row r="4" customFormat="false" ht="12.8" hidden="false" customHeight="true" outlineLevel="0" collapsed="false">
      <c r="A4" s="19" t="s">
        <v>9</v>
      </c>
      <c r="B4" s="9" t="s">
        <v>10</v>
      </c>
      <c r="C4" s="9" t="s">
        <v>11</v>
      </c>
      <c r="D4" s="20" t="s">
        <v>12</v>
      </c>
      <c r="E4" s="21" t="s">
        <v>13</v>
      </c>
      <c r="F4" s="9" t="s">
        <v>14</v>
      </c>
      <c r="G4" s="22" t="s">
        <v>15</v>
      </c>
      <c r="H4" s="12" t="s">
        <v>16</v>
      </c>
      <c r="I4" s="12"/>
      <c r="J4" s="12"/>
      <c r="K4" s="12" t="s">
        <v>17</v>
      </c>
      <c r="L4" s="12"/>
      <c r="M4" s="12"/>
      <c r="N4" s="23" t="s">
        <v>18</v>
      </c>
      <c r="O4" s="23"/>
      <c r="P4" s="23"/>
      <c r="Q4" s="24" t="s">
        <v>19</v>
      </c>
      <c r="R4" s="24"/>
      <c r="S4" s="24"/>
      <c r="T4" s="25"/>
      <c r="U4" s="25"/>
      <c r="V4" s="25"/>
      <c r="W4" s="26"/>
    </row>
    <row r="5" customFormat="false" ht="12.8" hidden="false" customHeight="false" outlineLevel="0" collapsed="false">
      <c r="A5" s="19"/>
      <c r="B5" s="9"/>
      <c r="C5" s="9"/>
      <c r="D5" s="9"/>
      <c r="E5" s="21"/>
      <c r="F5" s="9"/>
      <c r="G5" s="22"/>
      <c r="H5" s="27" t="s">
        <v>20</v>
      </c>
      <c r="I5" s="27" t="s">
        <v>21</v>
      </c>
      <c r="J5" s="28" t="s">
        <v>22</v>
      </c>
      <c r="K5" s="27" t="s">
        <v>20</v>
      </c>
      <c r="L5" s="27" t="s">
        <v>21</v>
      </c>
      <c r="M5" s="28" t="s">
        <v>22</v>
      </c>
      <c r="N5" s="29" t="s">
        <v>20</v>
      </c>
      <c r="O5" s="29" t="s">
        <v>21</v>
      </c>
      <c r="P5" s="30" t="s">
        <v>22</v>
      </c>
      <c r="Q5" s="31" t="s">
        <v>20</v>
      </c>
      <c r="R5" s="31" t="s">
        <v>21</v>
      </c>
      <c r="S5" s="32" t="s">
        <v>22</v>
      </c>
      <c r="T5" s="33"/>
      <c r="U5" s="33"/>
      <c r="V5" s="33"/>
      <c r="W5" s="34"/>
    </row>
    <row r="6" customFormat="false" ht="14.6" hidden="false" customHeight="false" outlineLevel="0" collapsed="false">
      <c r="A6" s="35" t="s">
        <v>23</v>
      </c>
      <c r="B6" s="35"/>
      <c r="C6" s="35"/>
      <c r="D6" s="35"/>
      <c r="E6" s="35"/>
      <c r="F6" s="35"/>
      <c r="G6" s="35"/>
      <c r="H6" s="35"/>
      <c r="I6" s="35"/>
      <c r="J6" s="35"/>
      <c r="K6" s="36" t="n">
        <f aca="false">K7</f>
        <v>0</v>
      </c>
      <c r="L6" s="36" t="n">
        <f aca="false">L7</f>
        <v>0</v>
      </c>
      <c r="M6" s="36" t="n">
        <f aca="false">M7</f>
        <v>0</v>
      </c>
      <c r="N6" s="36"/>
      <c r="O6" s="36"/>
      <c r="P6" s="36"/>
      <c r="Q6" s="36" t="n">
        <f aca="false">Q7</f>
        <v>0</v>
      </c>
      <c r="R6" s="36" t="n">
        <f aca="false">R7</f>
        <v>0</v>
      </c>
      <c r="S6" s="36" t="n">
        <f aca="false">S7</f>
        <v>0</v>
      </c>
      <c r="T6" s="25"/>
      <c r="U6" s="25"/>
      <c r="V6" s="25"/>
      <c r="W6" s="26"/>
    </row>
    <row r="7" customFormat="false" ht="12.8" hidden="false" customHeight="false" outlineLevel="0" collapsed="false">
      <c r="A7" s="37" t="n">
        <f aca="false">QUANTITATIVOS!A7</f>
        <v>1</v>
      </c>
      <c r="B7" s="38" t="str">
        <f aca="false">QUANTITATIVOS!B7</f>
        <v>ENSAIOS LABORATORIAIS</v>
      </c>
      <c r="C7" s="38"/>
      <c r="D7" s="38"/>
      <c r="E7" s="38"/>
      <c r="F7" s="38"/>
      <c r="G7" s="38"/>
      <c r="H7" s="38"/>
      <c r="I7" s="38"/>
      <c r="J7" s="38"/>
      <c r="K7" s="39" t="n">
        <f aca="false">SUM(K8:K14)</f>
        <v>0</v>
      </c>
      <c r="L7" s="39" t="n">
        <f aca="false">SUM(L8:L14)</f>
        <v>0</v>
      </c>
      <c r="M7" s="39" t="n">
        <f aca="false">SUM(M8:M14)</f>
        <v>0</v>
      </c>
      <c r="N7" s="39"/>
      <c r="O7" s="39"/>
      <c r="P7" s="39"/>
      <c r="Q7" s="39" t="n">
        <f aca="false">SUM(Q8:Q14)</f>
        <v>0</v>
      </c>
      <c r="R7" s="39" t="n">
        <f aca="false">SUM(R8:R14)</f>
        <v>0</v>
      </c>
      <c r="S7" s="39" t="n">
        <f aca="false">SUM(S8:S14)</f>
        <v>0</v>
      </c>
      <c r="T7" s="40"/>
      <c r="U7" s="40"/>
      <c r="V7" s="40"/>
      <c r="W7" s="41"/>
    </row>
    <row r="8" customFormat="false" ht="32.8" hidden="false" customHeight="false" outlineLevel="0" collapsed="false">
      <c r="A8" s="42" t="str">
        <f aca="false">QUANTITATIVOS!A8</f>
        <v>1.1</v>
      </c>
      <c r="B8" s="43" t="s">
        <v>24</v>
      </c>
      <c r="C8" s="43" t="s">
        <v>25</v>
      </c>
      <c r="D8" s="44" t="s">
        <v>26</v>
      </c>
      <c r="E8" s="45" t="str">
        <f aca="false">IF(B8="COMP",(VLOOKUP(C8,COMP!$B$1:$C$12409,2,0)),(VLOOKUP(C8,SINAPI!$A$1:$B$31347,2,0)))</f>
        <v>MOBILIZAÇÃO E DESMOBILIZAÇÃO DE PESSOAL E EQUIPAMENTOS PARA COLETA E SONDAGEM DE SOLO</v>
      </c>
      <c r="F8" s="46" t="str">
        <f aca="false">IF(B8="COMP",VLOOKUP(C8,COMP!$B$1:$D$12409,3,0),(VLOOKUP(C8,SINAPI!$A$1:$C$31347,3,0)))</f>
        <v>un</v>
      </c>
      <c r="G8" s="47" t="n">
        <f aca="false">QUANTITATIVOS!C8</f>
        <v>16</v>
      </c>
      <c r="H8" s="48"/>
      <c r="I8" s="49"/>
      <c r="J8" s="50"/>
      <c r="K8" s="48" t="n">
        <f aca="false">ROUND($G8*H8,2)</f>
        <v>0</v>
      </c>
      <c r="L8" s="48" t="n">
        <f aca="false">ROUND($G8*I8,2)</f>
        <v>0</v>
      </c>
      <c r="M8" s="50" t="n">
        <f aca="false">K8+L8</f>
        <v>0</v>
      </c>
      <c r="N8" s="51" t="n">
        <f aca="false">ROUND(H8*(1+$S$3),2)</f>
        <v>0</v>
      </c>
      <c r="O8" s="51" t="n">
        <f aca="false">ROUND(I8*(1+$S$3),2)</f>
        <v>0</v>
      </c>
      <c r="P8" s="52" t="n">
        <f aca="false">N8+O8</f>
        <v>0</v>
      </c>
      <c r="Q8" s="51" t="n">
        <f aca="false">ROUND(N8*$G8,2)</f>
        <v>0</v>
      </c>
      <c r="R8" s="51" t="n">
        <f aca="false">ROUND(O8*$G8,2)</f>
        <v>0</v>
      </c>
      <c r="S8" s="53" t="n">
        <f aca="false">Q8+R8</f>
        <v>0</v>
      </c>
    </row>
    <row r="9" customFormat="false" ht="22.35" hidden="false" customHeight="false" outlineLevel="0" collapsed="false">
      <c r="A9" s="42" t="str">
        <f aca="false">QUANTITATIVOS!A9</f>
        <v>1.2</v>
      </c>
      <c r="B9" s="43" t="s">
        <v>24</v>
      </c>
      <c r="C9" s="43" t="s">
        <v>27</v>
      </c>
      <c r="D9" s="44" t="s">
        <v>26</v>
      </c>
      <c r="E9" s="45" t="str">
        <f aca="false">IF(B9="COMP",(VLOOKUP(C9,COMP!$B$1:$C$12409,2,0)),(VLOOKUP(C9,SINAPI!$A$1:$B$31347,2,0)))</f>
        <v>ENSAIO DE LIMITE DE PLASTICIDADE – SOLOS</v>
      </c>
      <c r="F9" s="46" t="str">
        <f aca="false">IF(B9="COMP",VLOOKUP(C9,COMP!$B$1:$D$12409,3,0),(VLOOKUP(C9,SINAPI!$A$1:$C$31347,3,0)))</f>
        <v>un</v>
      </c>
      <c r="G9" s="47" t="n">
        <v>160</v>
      </c>
      <c r="H9" s="48"/>
      <c r="I9" s="49"/>
      <c r="J9" s="50"/>
      <c r="K9" s="48" t="n">
        <f aca="false">ROUND($G9*H9,2)</f>
        <v>0</v>
      </c>
      <c r="L9" s="48" t="n">
        <f aca="false">ROUND($G9*I9,2)</f>
        <v>0</v>
      </c>
      <c r="M9" s="50" t="n">
        <f aca="false">K9+L9</f>
        <v>0</v>
      </c>
      <c r="N9" s="51" t="n">
        <f aca="false">ROUND(H9*(1+$S$3),2)</f>
        <v>0</v>
      </c>
      <c r="O9" s="51" t="n">
        <f aca="false">ROUND(I9*(1+$S$3),2)</f>
        <v>0</v>
      </c>
      <c r="P9" s="52" t="n">
        <f aca="false">N9+O9</f>
        <v>0</v>
      </c>
      <c r="Q9" s="51" t="n">
        <f aca="false">ROUND(N9*$G9,2)</f>
        <v>0</v>
      </c>
      <c r="R9" s="51" t="n">
        <f aca="false">ROUND(O9*$G9,2)</f>
        <v>0</v>
      </c>
      <c r="S9" s="53" t="n">
        <f aca="false">Q9+R9</f>
        <v>0</v>
      </c>
    </row>
    <row r="10" customFormat="false" ht="22.35" hidden="false" customHeight="false" outlineLevel="0" collapsed="false">
      <c r="A10" s="42" t="str">
        <f aca="false">QUANTITATIVOS!A10</f>
        <v>1.3</v>
      </c>
      <c r="B10" s="43" t="s">
        <v>24</v>
      </c>
      <c r="C10" s="43" t="s">
        <v>28</v>
      </c>
      <c r="D10" s="44" t="s">
        <v>26</v>
      </c>
      <c r="E10" s="45" t="str">
        <f aca="false">IF(B10="COMP",(VLOOKUP(C10,COMP!$B$1:$C$12409,2,0)),(VLOOKUP(C10,SINAPI!$A$1:$B$31347,2,0)))</f>
        <v>ENSAIO DE GRANULOMETRIA POR PENEIRAMENTO E SEDIMENTAÇÃO</v>
      </c>
      <c r="F10" s="46" t="str">
        <f aca="false">IF(B10="COMP",VLOOKUP(C10,COMP!$B$1:$D$12409,3,0),(VLOOKUP(C10,SINAPI!$A$1:$C$31347,3,0)))</f>
        <v>un</v>
      </c>
      <c r="G10" s="47" t="n">
        <v>160</v>
      </c>
      <c r="H10" s="48"/>
      <c r="I10" s="49"/>
      <c r="J10" s="50"/>
      <c r="K10" s="48" t="n">
        <f aca="false">ROUND($G10*H10,2)</f>
        <v>0</v>
      </c>
      <c r="L10" s="48" t="n">
        <f aca="false">ROUND($G10*I10,2)</f>
        <v>0</v>
      </c>
      <c r="M10" s="50" t="n">
        <f aca="false">K10+L10</f>
        <v>0</v>
      </c>
      <c r="N10" s="51" t="n">
        <f aca="false">ROUND(H10*(1+$S$3),2)</f>
        <v>0</v>
      </c>
      <c r="O10" s="51" t="n">
        <f aca="false">ROUND(I10*(1+$S$3),2)</f>
        <v>0</v>
      </c>
      <c r="P10" s="52" t="n">
        <f aca="false">N10+O10</f>
        <v>0</v>
      </c>
      <c r="Q10" s="51" t="n">
        <f aca="false">ROUND(N10*$G10,2)</f>
        <v>0</v>
      </c>
      <c r="R10" s="51" t="n">
        <f aca="false">ROUND(O10*$G10,2)</f>
        <v>0</v>
      </c>
      <c r="S10" s="53" t="n">
        <f aca="false">Q10+R10</f>
        <v>0</v>
      </c>
    </row>
    <row r="11" customFormat="false" ht="22.35" hidden="false" customHeight="false" outlineLevel="0" collapsed="false">
      <c r="A11" s="42" t="str">
        <f aca="false">QUANTITATIVOS!A11</f>
        <v>1.4</v>
      </c>
      <c r="B11" s="43" t="s">
        <v>24</v>
      </c>
      <c r="C11" s="43" t="s">
        <v>29</v>
      </c>
      <c r="D11" s="44" t="s">
        <v>26</v>
      </c>
      <c r="E11" s="45" t="str">
        <f aca="false">IF(B11="COMP",(VLOOKUP(C11,COMP!$B$1:$C$12409,2,0)),(VLOOKUP(C11,SINAPI!$A$1:$B$31347,2,0)))</f>
        <v>ÍNDICE DE SUPORTE CALIFÓRNIA – CBR</v>
      </c>
      <c r="F11" s="46" t="str">
        <f aca="false">IF(B11="COMP",VLOOKUP(C11,COMP!$B$1:$D$12409,3,0),(VLOOKUP(C11,SINAPI!$A$1:$C$31347,3,0)))</f>
        <v>un</v>
      </c>
      <c r="G11" s="47" t="n">
        <v>160</v>
      </c>
      <c r="H11" s="48"/>
      <c r="I11" s="49"/>
      <c r="J11" s="50"/>
      <c r="K11" s="48" t="n">
        <f aca="false">ROUND($G11*H11,2)</f>
        <v>0</v>
      </c>
      <c r="L11" s="48" t="n">
        <f aca="false">ROUND($G11*I11,2)</f>
        <v>0</v>
      </c>
      <c r="M11" s="50" t="n">
        <f aca="false">K11+L11</f>
        <v>0</v>
      </c>
      <c r="N11" s="51" t="n">
        <f aca="false">ROUND(H11*(1+$S$3),2)</f>
        <v>0</v>
      </c>
      <c r="O11" s="51" t="n">
        <f aca="false">ROUND(I11*(1+$S$3),2)</f>
        <v>0</v>
      </c>
      <c r="P11" s="52" t="n">
        <f aca="false">N11+O11</f>
        <v>0</v>
      </c>
      <c r="Q11" s="51" t="n">
        <f aca="false">ROUND(N11*$G11,2)</f>
        <v>0</v>
      </c>
      <c r="R11" s="51" t="n">
        <f aca="false">ROUND(O11*$G11,2)</f>
        <v>0</v>
      </c>
      <c r="S11" s="53" t="n">
        <f aca="false">Q11+R11</f>
        <v>0</v>
      </c>
    </row>
    <row r="12" customFormat="false" ht="13.45" hidden="false" customHeight="false" outlineLevel="0" collapsed="false">
      <c r="A12" s="42" t="str">
        <f aca="false">QUANTITATIVOS!A12</f>
        <v>1.5</v>
      </c>
      <c r="B12" s="43" t="s">
        <v>24</v>
      </c>
      <c r="C12" s="43" t="s">
        <v>30</v>
      </c>
      <c r="D12" s="44" t="s">
        <v>26</v>
      </c>
      <c r="E12" s="45" t="str">
        <f aca="false">IF(B12="COMP",(VLOOKUP(C12,COMP!$B$1:$C$12409,2,0)),(VLOOKUP(C12,SINAPI!$A$1:$B$31347,2,0)))</f>
        <v>COMPACTAÇÃO - PROCTOR NORMAL</v>
      </c>
      <c r="F12" s="46" t="str">
        <f aca="false">IF(B12="COMP",VLOOKUP(C12,COMP!$B$1:$D$12409,3,0),(VLOOKUP(C12,SINAPI!$A$1:$C$31347,3,0)))</f>
        <v>un</v>
      </c>
      <c r="G12" s="47" t="n">
        <v>160</v>
      </c>
      <c r="H12" s="48"/>
      <c r="I12" s="49"/>
      <c r="J12" s="50"/>
      <c r="K12" s="48" t="n">
        <f aca="false">ROUND($G12*H12,2)</f>
        <v>0</v>
      </c>
      <c r="L12" s="48" t="n">
        <f aca="false">ROUND($G12*I12,2)</f>
        <v>0</v>
      </c>
      <c r="M12" s="50" t="n">
        <f aca="false">K12+L12</f>
        <v>0</v>
      </c>
      <c r="N12" s="51" t="n">
        <f aca="false">ROUND(H12*(1+$S$3),2)</f>
        <v>0</v>
      </c>
      <c r="O12" s="51" t="n">
        <f aca="false">ROUND(I12*(1+$S$3),2)</f>
        <v>0</v>
      </c>
      <c r="P12" s="52" t="n">
        <f aca="false">N12+O12</f>
        <v>0</v>
      </c>
      <c r="Q12" s="51" t="n">
        <f aca="false">ROUND(N12*$G12,2)</f>
        <v>0</v>
      </c>
      <c r="R12" s="51" t="n">
        <f aca="false">ROUND(O12*$G12,2)</f>
        <v>0</v>
      </c>
      <c r="S12" s="53" t="n">
        <f aca="false">Q12+R12</f>
        <v>0</v>
      </c>
    </row>
    <row r="13" customFormat="false" ht="13.45" hidden="false" customHeight="false" outlineLevel="0" collapsed="false">
      <c r="A13" s="42" t="str">
        <f aca="false">QUANTITATIVOS!A13</f>
        <v>1.6</v>
      </c>
      <c r="B13" s="43" t="s">
        <v>24</v>
      </c>
      <c r="C13" s="43" t="s">
        <v>31</v>
      </c>
      <c r="D13" s="44" t="s">
        <v>26</v>
      </c>
      <c r="E13" s="45" t="str">
        <f aca="false">IF(B13="COMP",(VLOOKUP(C13,COMP!$B$1:$C$12409,2,0)),(VLOOKUP(C13,SINAPI!$A$1:$B$31347,2,0)))</f>
        <v>SONDAGEM A TRADO 1,5 METROS</v>
      </c>
      <c r="F13" s="46" t="str">
        <f aca="false">IF(B13="COMP",VLOOKUP(C13,COMP!$B$1:$D$12409,3,0),(VLOOKUP(C13,SINAPI!$A$1:$C$31347,3,0)))</f>
        <v>un</v>
      </c>
      <c r="G13" s="47" t="n">
        <v>160</v>
      </c>
      <c r="H13" s="48"/>
      <c r="I13" s="49"/>
      <c r="J13" s="50"/>
      <c r="K13" s="48" t="n">
        <f aca="false">ROUND($G13*H13,2)</f>
        <v>0</v>
      </c>
      <c r="L13" s="48" t="n">
        <f aca="false">ROUND($G13*I13,2)</f>
        <v>0</v>
      </c>
      <c r="M13" s="50" t="n">
        <f aca="false">K13+L13</f>
        <v>0</v>
      </c>
      <c r="N13" s="51" t="n">
        <f aca="false">ROUND(H13*(1+$S$3),2)</f>
        <v>0</v>
      </c>
      <c r="O13" s="51" t="n">
        <f aca="false">ROUND(I13*(1+$S$3),2)</f>
        <v>0</v>
      </c>
      <c r="P13" s="52" t="n">
        <f aca="false">N13+O13</f>
        <v>0</v>
      </c>
      <c r="Q13" s="51" t="n">
        <f aca="false">ROUND(N13*$G13,2)</f>
        <v>0</v>
      </c>
      <c r="R13" s="51" t="n">
        <f aca="false">ROUND(O13*$G13,2)</f>
        <v>0</v>
      </c>
      <c r="S13" s="53" t="n">
        <f aca="false">Q13+R13</f>
        <v>0</v>
      </c>
    </row>
    <row r="14" customFormat="false" ht="34.55" hidden="false" customHeight="true" outlineLevel="0" collapsed="false">
      <c r="A14" s="42" t="str">
        <f aca="false">QUANTITATIVOS!A14</f>
        <v>1.7</v>
      </c>
      <c r="B14" s="43" t="s">
        <v>24</v>
      </c>
      <c r="C14" s="43" t="s">
        <v>32</v>
      </c>
      <c r="D14" s="44" t="s">
        <v>26</v>
      </c>
      <c r="E14" s="45" t="str">
        <f aca="false">IF(B14="COMP",(VLOOKUP(C14,COMP!$B$1:$C$12409,2,0)),(VLOOKUP(C14,SINAPI!$A$1:$B$31347,2,0)))</f>
        <v>ENSAIO DE LIMITE DE LIQUIDEZ – SOLOS</v>
      </c>
      <c r="F14" s="46" t="str">
        <f aca="false">IF(B14="COMP",VLOOKUP(C14,COMP!$B$1:$D$12409,3,0),(VLOOKUP(C14,SINAPI!$A$1:$C$31347,3,0)))</f>
        <v>un</v>
      </c>
      <c r="G14" s="47" t="n">
        <v>160</v>
      </c>
      <c r="H14" s="48"/>
      <c r="I14" s="49"/>
      <c r="J14" s="50"/>
      <c r="K14" s="48" t="n">
        <f aca="false">ROUND($G14*H14,2)</f>
        <v>0</v>
      </c>
      <c r="L14" s="48" t="n">
        <f aca="false">ROUND($G14*I14,2)</f>
        <v>0</v>
      </c>
      <c r="M14" s="50" t="n">
        <f aca="false">K14+L14</f>
        <v>0</v>
      </c>
      <c r="N14" s="51" t="n">
        <f aca="false">ROUND(H14*(1+$S$3),2)</f>
        <v>0</v>
      </c>
      <c r="O14" s="51" t="n">
        <f aca="false">ROUND(I14*(1+$S$3),2)</f>
        <v>0</v>
      </c>
      <c r="P14" s="52" t="n">
        <f aca="false">N14+O14</f>
        <v>0</v>
      </c>
      <c r="Q14" s="51" t="n">
        <f aca="false">ROUND(N14*$G14,2)</f>
        <v>0</v>
      </c>
      <c r="R14" s="51" t="n">
        <f aca="false">ROUND(O14*$G14,2)</f>
        <v>0</v>
      </c>
      <c r="S14" s="53" t="n">
        <f aca="false">Q14+R14</f>
        <v>0</v>
      </c>
    </row>
    <row r="15" customFormat="false" ht="13.45" hidden="false" customHeight="false" outlineLevel="0" collapsed="false">
      <c r="A15" s="54" t="s">
        <v>33</v>
      </c>
      <c r="B15" s="55"/>
      <c r="C15" s="56"/>
      <c r="D15" s="56"/>
      <c r="E15" s="57"/>
      <c r="F15" s="58"/>
      <c r="G15" s="55"/>
      <c r="H15" s="55"/>
      <c r="I15" s="56"/>
      <c r="J15" s="56"/>
      <c r="K15" s="57"/>
      <c r="L15" s="59"/>
      <c r="M15" s="60"/>
      <c r="N15" s="0"/>
      <c r="O15" s="0"/>
      <c r="P15" s="0"/>
      <c r="Q15" s="0"/>
      <c r="R15" s="0"/>
      <c r="S15" s="0"/>
    </row>
    <row r="16" customFormat="false" ht="13.45" hidden="false" customHeight="false" outlineLevel="0" collapsed="false">
      <c r="A16" s="61" t="s">
        <v>34</v>
      </c>
      <c r="B16" s="62"/>
      <c r="C16" s="40"/>
      <c r="D16" s="40"/>
      <c r="E16" s="40"/>
      <c r="F16" s="62"/>
      <c r="G16" s="63"/>
      <c r="H16" s="64"/>
      <c r="I16" s="64"/>
      <c r="J16" s="63"/>
      <c r="K16" s="64"/>
      <c r="L16" s="64"/>
      <c r="S16" s="65"/>
    </row>
    <row r="17" customFormat="false" ht="12.8" hidden="false" customHeight="false" outlineLevel="0" collapsed="false">
      <c r="A17" s="61"/>
      <c r="B17" s="62"/>
      <c r="C17" s="40"/>
      <c r="D17" s="40"/>
      <c r="E17" s="66"/>
      <c r="F17" s="62"/>
      <c r="G17" s="63"/>
      <c r="H17" s="64"/>
      <c r="I17" s="64"/>
      <c r="J17" s="63"/>
      <c r="K17" s="64"/>
      <c r="L17" s="64"/>
    </row>
    <row r="21" customFormat="false" ht="12.8" hidden="false" customHeight="false" outlineLevel="0" collapsed="false">
      <c r="A21" s="67"/>
      <c r="B21" s="0"/>
      <c r="C21" s="0"/>
      <c r="D21" s="68"/>
      <c r="E21" s="68"/>
      <c r="F21" s="68"/>
      <c r="G21" s="58"/>
      <c r="H21" s="69"/>
      <c r="I21" s="69"/>
      <c r="J21" s="69"/>
      <c r="K21" s="70"/>
      <c r="L21" s="70"/>
      <c r="M21" s="70"/>
      <c r="N21" s="70"/>
      <c r="O21" s="70"/>
      <c r="P21" s="70"/>
      <c r="Q21" s="70"/>
      <c r="R21" s="70"/>
      <c r="S21" s="71"/>
      <c r="T21" s="72"/>
      <c r="U21" s="72"/>
      <c r="V21" s="72"/>
      <c r="W21" s="73"/>
    </row>
    <row r="22" customFormat="false" ht="12.8" hidden="false" customHeight="false" outlineLevel="0" collapsed="false">
      <c r="B22" s="0"/>
      <c r="C22" s="0"/>
      <c r="D22" s="74"/>
      <c r="E22" s="74"/>
      <c r="F22" s="74"/>
      <c r="G22" s="58"/>
      <c r="H22" s="74"/>
      <c r="I22" s="74"/>
      <c r="J22" s="74"/>
      <c r="K22" s="75"/>
      <c r="L22" s="75"/>
      <c r="M22" s="75"/>
      <c r="N22" s="75"/>
      <c r="O22" s="75"/>
      <c r="P22" s="75"/>
      <c r="Q22" s="75"/>
      <c r="R22" s="75"/>
      <c r="S22" s="62"/>
    </row>
    <row r="23" customFormat="false" ht="12.8" hidden="false" customHeight="false" outlineLevel="0" collapsed="false">
      <c r="B23" s="0"/>
      <c r="C23" s="0"/>
      <c r="D23" s="62"/>
      <c r="E23" s="62"/>
      <c r="F23" s="62"/>
      <c r="G23" s="0"/>
      <c r="H23" s="62"/>
      <c r="I23" s="62"/>
      <c r="J23" s="62"/>
      <c r="K23" s="62"/>
      <c r="L23" s="62"/>
      <c r="M23" s="62"/>
      <c r="N23" s="63"/>
      <c r="O23" s="63"/>
      <c r="P23" s="63"/>
      <c r="Q23" s="76"/>
      <c r="R23" s="76"/>
      <c r="S23" s="76"/>
    </row>
    <row r="24" s="58" customFormat="true" ht="12.8" hidden="false" customHeight="false" outlineLevel="0" collapsed="false">
      <c r="A24" s="61"/>
      <c r="B24" s="62"/>
      <c r="C24" s="62"/>
      <c r="D24" s="62"/>
      <c r="E24" s="66"/>
      <c r="F24" s="62"/>
      <c r="G24" s="63"/>
      <c r="H24" s="64"/>
      <c r="I24" s="64"/>
      <c r="J24" s="63"/>
      <c r="K24" s="64"/>
      <c r="L24" s="64"/>
      <c r="M24" s="63"/>
      <c r="N24" s="63"/>
      <c r="O24" s="63"/>
      <c r="P24" s="63"/>
      <c r="Q24" s="64"/>
      <c r="R24" s="64"/>
      <c r="S24" s="63"/>
      <c r="T24" s="40"/>
      <c r="U24" s="40"/>
      <c r="V24" s="40"/>
      <c r="W24" s="41"/>
    </row>
    <row r="25" s="58" customFormat="true" ht="12.8" hidden="false" customHeight="false" outlineLevel="0" collapsed="false">
      <c r="A25" s="61"/>
      <c r="B25" s="62"/>
      <c r="C25" s="40"/>
      <c r="D25" s="40"/>
      <c r="E25" s="66"/>
      <c r="F25" s="62"/>
      <c r="G25" s="63"/>
      <c r="H25" s="64"/>
      <c r="I25" s="64"/>
      <c r="J25" s="63"/>
      <c r="K25" s="64"/>
      <c r="L25" s="64"/>
      <c r="M25" s="63"/>
      <c r="N25" s="63"/>
      <c r="O25" s="63"/>
      <c r="P25" s="63"/>
      <c r="Q25" s="64"/>
      <c r="R25" s="64"/>
      <c r="S25" s="63"/>
      <c r="T25" s="40"/>
      <c r="U25" s="40"/>
      <c r="V25" s="40"/>
      <c r="W25" s="41"/>
    </row>
    <row r="26" s="58" customFormat="true" ht="12.8" hidden="false" customHeight="false" outlineLevel="0" collapsed="false">
      <c r="A26" s="61"/>
      <c r="B26" s="62"/>
      <c r="C26" s="40"/>
      <c r="D26" s="40"/>
      <c r="F26" s="62"/>
      <c r="G26" s="63"/>
      <c r="H26" s="64"/>
      <c r="I26" s="64"/>
      <c r="J26" s="63"/>
      <c r="K26" s="64"/>
      <c r="L26" s="64"/>
      <c r="M26" s="63"/>
      <c r="N26" s="63"/>
      <c r="O26" s="63"/>
      <c r="P26" s="63"/>
      <c r="Q26" s="64"/>
      <c r="R26" s="64"/>
      <c r="S26" s="63"/>
      <c r="T26" s="40"/>
      <c r="U26" s="40"/>
      <c r="V26" s="40"/>
      <c r="W26" s="41"/>
    </row>
    <row r="27" s="58" customFormat="true" ht="12.8" hidden="false" customHeight="false" outlineLevel="0" collapsed="false">
      <c r="A27" s="61"/>
      <c r="B27" s="62"/>
      <c r="C27" s="40"/>
      <c r="D27" s="40"/>
      <c r="F27" s="62"/>
      <c r="G27" s="63"/>
      <c r="H27" s="64"/>
      <c r="I27" s="64"/>
      <c r="J27" s="63"/>
      <c r="K27" s="64"/>
      <c r="L27" s="64"/>
      <c r="M27" s="63"/>
      <c r="N27" s="63"/>
      <c r="O27" s="63"/>
      <c r="P27" s="63"/>
      <c r="Q27" s="64"/>
      <c r="R27" s="64"/>
      <c r="S27" s="63"/>
      <c r="T27" s="40"/>
      <c r="U27" s="40"/>
      <c r="V27" s="40"/>
      <c r="W27" s="41"/>
    </row>
    <row r="28" s="58" customFormat="true" ht="12.8" hidden="false" customHeight="false" outlineLevel="0" collapsed="false">
      <c r="A28" s="61"/>
      <c r="B28" s="62"/>
      <c r="C28" s="40"/>
      <c r="D28" s="40"/>
      <c r="E28" s="66"/>
      <c r="P28" s="63"/>
      <c r="Q28" s="64"/>
      <c r="R28" s="64"/>
      <c r="S28" s="63"/>
      <c r="T28" s="40"/>
      <c r="U28" s="40"/>
      <c r="V28" s="40"/>
      <c r="W28" s="41"/>
    </row>
    <row r="29" s="58" customFormat="true" ht="12.8" hidden="false" customHeight="false" outlineLevel="0" collapsed="false">
      <c r="A29" s="61"/>
      <c r="B29" s="62"/>
      <c r="C29" s="40"/>
      <c r="D29" s="40"/>
      <c r="E29" s="66"/>
      <c r="P29" s="63"/>
      <c r="Q29" s="64"/>
      <c r="R29" s="64"/>
      <c r="S29" s="63"/>
      <c r="T29" s="40"/>
      <c r="U29" s="40"/>
      <c r="V29" s="40"/>
      <c r="W29" s="41"/>
    </row>
  </sheetData>
  <mergeCells count="27">
    <mergeCell ref="A2:S2"/>
    <mergeCell ref="A3:B3"/>
    <mergeCell ref="C3:G3"/>
    <mergeCell ref="I3:M3"/>
    <mergeCell ref="A4:A5"/>
    <mergeCell ref="B4:B5"/>
    <mergeCell ref="C4:C5"/>
    <mergeCell ref="D4:D5"/>
    <mergeCell ref="E4:E5"/>
    <mergeCell ref="F4:F5"/>
    <mergeCell ref="G4:G5"/>
    <mergeCell ref="H4:J4"/>
    <mergeCell ref="K4:M4"/>
    <mergeCell ref="N4:P4"/>
    <mergeCell ref="Q4:S4"/>
    <mergeCell ref="A6:J6"/>
    <mergeCell ref="B7:J7"/>
    <mergeCell ref="D21:F21"/>
    <mergeCell ref="H21:J21"/>
    <mergeCell ref="K21:R21"/>
    <mergeCell ref="D22:F22"/>
    <mergeCell ref="H22:J22"/>
    <mergeCell ref="K22:R22"/>
    <mergeCell ref="D23:F23"/>
    <mergeCell ref="H23:J23"/>
    <mergeCell ref="K23:M23"/>
    <mergeCell ref="Q23:S23"/>
  </mergeCells>
  <dataValidations count="1">
    <dataValidation allowBlank="true" errorStyle="stop" operator="equal" showDropDown="false" showErrorMessage="true" showInputMessage="false" sqref="B8:B14" type="list">
      <formula1>"SINAPI,COMP"</formula1>
      <formula2>0</formula2>
    </dataValidation>
  </dataValidations>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firstPageNumber="1" useFirstPageNumber="tru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72F"/>
    <pageSetUpPr fitToPage="true"/>
  </sheetPr>
  <dimension ref="A2:V3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K9" activeCellId="0" sqref="K9"/>
    </sheetView>
  </sheetViews>
  <sheetFormatPr defaultColWidth="11.53515625" defaultRowHeight="12.8" zeroHeight="false" outlineLevelRow="0" outlineLevelCol="0"/>
  <cols>
    <col collapsed="false" customWidth="true" hidden="false" outlineLevel="0" max="1" min="1" style="1" width="4.72"/>
    <col collapsed="false" customWidth="true" hidden="false" outlineLevel="0" max="2" min="2" style="2" width="7.65"/>
    <col collapsed="false" customWidth="true" hidden="false" outlineLevel="0" max="3" min="3" style="3" width="8.62"/>
    <col collapsed="false" customWidth="true" hidden="false" outlineLevel="0" max="4" min="4" style="3" width="8.2"/>
    <col collapsed="false" customWidth="true" hidden="false" outlineLevel="0" max="5" min="5" style="4" width="32.82"/>
    <col collapsed="false" customWidth="true" hidden="false" outlineLevel="0" max="6" min="6" style="2" width="5.56"/>
    <col collapsed="false" customWidth="true" hidden="false" outlineLevel="0" max="7" min="7" style="5" width="8.9"/>
    <col collapsed="false" customWidth="true" hidden="false" outlineLevel="0" max="9" min="8" style="6" width="10.21"/>
    <col collapsed="false" customWidth="true" hidden="false" outlineLevel="0" max="10" min="10" style="5" width="10.21"/>
    <col collapsed="false" customWidth="true" hidden="false" outlineLevel="0" max="11" min="11" style="6" width="10.21"/>
    <col collapsed="false" customWidth="false" hidden="false" outlineLevel="0" max="12" min="12" style="6" width="11.58"/>
    <col collapsed="false" customWidth="false" hidden="false" outlineLevel="0" max="13" min="13" style="5" width="11.58"/>
    <col collapsed="false" customWidth="true" hidden="false" outlineLevel="0" max="16" min="14" style="5" width="10.21"/>
    <col collapsed="false" customWidth="true" hidden="false" outlineLevel="0" max="17" min="17" style="6" width="10.21"/>
    <col collapsed="false" customWidth="false" hidden="false" outlineLevel="0" max="18" min="18" style="6" width="11.58"/>
    <col collapsed="false" customWidth="true" hidden="false" outlineLevel="0" max="19" min="19" style="5" width="12.1"/>
    <col collapsed="false" customWidth="false" hidden="false" outlineLevel="0" max="21" min="20" style="3" width="11.53"/>
    <col collapsed="false" customWidth="false" hidden="false" outlineLevel="0" max="22" min="22" style="7" width="11.53"/>
  </cols>
  <sheetData>
    <row r="2" customFormat="false" ht="15.8" hidden="false" customHeight="false" outlineLevel="0" collapsed="false">
      <c r="A2" s="8" t="s">
        <v>35</v>
      </c>
      <c r="B2" s="8"/>
      <c r="C2" s="8"/>
      <c r="D2" s="8"/>
      <c r="E2" s="8"/>
      <c r="F2" s="8"/>
      <c r="G2" s="8"/>
      <c r="H2" s="8"/>
      <c r="I2" s="8"/>
      <c r="J2" s="8"/>
      <c r="K2" s="8"/>
      <c r="L2" s="8"/>
      <c r="M2" s="8"/>
      <c r="N2" s="8"/>
      <c r="O2" s="8"/>
      <c r="P2" s="8"/>
      <c r="Q2" s="8"/>
      <c r="R2" s="8"/>
      <c r="S2" s="8"/>
    </row>
    <row r="3" customFormat="false" ht="13.45" hidden="false" customHeight="false" outlineLevel="0" collapsed="false">
      <c r="A3" s="9" t="s">
        <v>1</v>
      </c>
      <c r="B3" s="9"/>
      <c r="C3" s="10" t="s">
        <v>2</v>
      </c>
      <c r="D3" s="10"/>
      <c r="E3" s="10"/>
      <c r="F3" s="10"/>
      <c r="G3" s="10"/>
      <c r="H3" s="9" t="s">
        <v>3</v>
      </c>
      <c r="I3" s="11" t="s">
        <v>4</v>
      </c>
      <c r="J3" s="11"/>
      <c r="K3" s="11"/>
      <c r="L3" s="11"/>
      <c r="M3" s="11"/>
      <c r="N3" s="12" t="s">
        <v>5</v>
      </c>
      <c r="O3" s="13" t="s">
        <v>6</v>
      </c>
      <c r="P3" s="12" t="s">
        <v>7</v>
      </c>
      <c r="Q3" s="14" t="n">
        <f aca="true">TODAY()</f>
        <v>46266</v>
      </c>
      <c r="R3" s="15" t="s">
        <v>8</v>
      </c>
      <c r="S3" s="16" t="n">
        <f aca="false">BDI!C15</f>
        <v>0.2415</v>
      </c>
      <c r="T3" s="17"/>
      <c r="U3" s="17"/>
      <c r="V3" s="18"/>
    </row>
    <row r="4" customFormat="false" ht="12.8" hidden="false" customHeight="true" outlineLevel="0" collapsed="false">
      <c r="A4" s="19" t="s">
        <v>9</v>
      </c>
      <c r="B4" s="9" t="s">
        <v>10</v>
      </c>
      <c r="C4" s="9" t="s">
        <v>11</v>
      </c>
      <c r="D4" s="20" t="s">
        <v>12</v>
      </c>
      <c r="E4" s="21" t="s">
        <v>13</v>
      </c>
      <c r="F4" s="9" t="s">
        <v>14</v>
      </c>
      <c r="G4" s="22" t="s">
        <v>15</v>
      </c>
      <c r="H4" s="12" t="s">
        <v>16</v>
      </c>
      <c r="I4" s="12"/>
      <c r="J4" s="12"/>
      <c r="K4" s="12" t="s">
        <v>17</v>
      </c>
      <c r="L4" s="12"/>
      <c r="M4" s="12"/>
      <c r="N4" s="23" t="s">
        <v>18</v>
      </c>
      <c r="O4" s="23"/>
      <c r="P4" s="23"/>
      <c r="Q4" s="24" t="s">
        <v>19</v>
      </c>
      <c r="R4" s="24"/>
      <c r="S4" s="24"/>
      <c r="T4" s="25"/>
      <c r="U4" s="25"/>
      <c r="V4" s="26"/>
    </row>
    <row r="5" customFormat="false" ht="12.8" hidden="false" customHeight="false" outlineLevel="0" collapsed="false">
      <c r="A5" s="19"/>
      <c r="B5" s="9"/>
      <c r="C5" s="9"/>
      <c r="D5" s="9"/>
      <c r="E5" s="21"/>
      <c r="F5" s="9"/>
      <c r="G5" s="22"/>
      <c r="H5" s="27" t="s">
        <v>20</v>
      </c>
      <c r="I5" s="27" t="s">
        <v>21</v>
      </c>
      <c r="J5" s="28" t="s">
        <v>22</v>
      </c>
      <c r="K5" s="27" t="s">
        <v>20</v>
      </c>
      <c r="L5" s="27" t="s">
        <v>21</v>
      </c>
      <c r="M5" s="28" t="s">
        <v>22</v>
      </c>
      <c r="N5" s="29" t="s">
        <v>20</v>
      </c>
      <c r="O5" s="29" t="s">
        <v>21</v>
      </c>
      <c r="P5" s="30" t="s">
        <v>22</v>
      </c>
      <c r="Q5" s="31" t="s">
        <v>20</v>
      </c>
      <c r="R5" s="31" t="s">
        <v>21</v>
      </c>
      <c r="S5" s="32" t="s">
        <v>22</v>
      </c>
      <c r="T5" s="77" t="s">
        <v>36</v>
      </c>
      <c r="U5" s="77" t="s">
        <v>37</v>
      </c>
      <c r="V5" s="34"/>
    </row>
    <row r="6" customFormat="false" ht="14.6" hidden="false" customHeight="false" outlineLevel="0" collapsed="false">
      <c r="A6" s="35" t="s">
        <v>23</v>
      </c>
      <c r="B6" s="35"/>
      <c r="C6" s="35"/>
      <c r="D6" s="35"/>
      <c r="E6" s="35"/>
      <c r="F6" s="35"/>
      <c r="G6" s="35"/>
      <c r="H6" s="35"/>
      <c r="I6" s="35"/>
      <c r="J6" s="35"/>
      <c r="K6" s="36" t="n">
        <f aca="false">K7</f>
        <v>0</v>
      </c>
      <c r="L6" s="36" t="n">
        <f aca="false">L7</f>
        <v>0</v>
      </c>
      <c r="M6" s="36" t="n">
        <f aca="false">M7</f>
        <v>0</v>
      </c>
      <c r="N6" s="36"/>
      <c r="O6" s="36"/>
      <c r="P6" s="36"/>
      <c r="Q6" s="36" t="n">
        <f aca="false">Q7</f>
        <v>0</v>
      </c>
      <c r="R6" s="36" t="n">
        <f aca="false">R7</f>
        <v>0</v>
      </c>
      <c r="S6" s="36" t="n">
        <f aca="false">S7</f>
        <v>0</v>
      </c>
      <c r="T6" s="77"/>
      <c r="U6" s="77"/>
      <c r="V6" s="26"/>
    </row>
    <row r="7" customFormat="false" ht="12.8" hidden="false" customHeight="false" outlineLevel="0" collapsed="false">
      <c r="A7" s="37" t="n">
        <f aca="false">QUANTITATIVOS!A7</f>
        <v>1</v>
      </c>
      <c r="B7" s="38" t="str">
        <f aca="false">QUANTITATIVOS!B7</f>
        <v>ENSAIOS LABORATORIAIS</v>
      </c>
      <c r="C7" s="38"/>
      <c r="D7" s="38"/>
      <c r="E7" s="38"/>
      <c r="F7" s="38"/>
      <c r="G7" s="38"/>
      <c r="H7" s="38"/>
      <c r="I7" s="38"/>
      <c r="J7" s="38"/>
      <c r="K7" s="39" t="n">
        <f aca="false">SUM(K8:K14)</f>
        <v>0</v>
      </c>
      <c r="L7" s="39" t="n">
        <f aca="false">SUM(L8:L14)</f>
        <v>0</v>
      </c>
      <c r="M7" s="39" t="n">
        <f aca="false">SUM(M8:M14)</f>
        <v>0</v>
      </c>
      <c r="N7" s="39"/>
      <c r="O7" s="39"/>
      <c r="P7" s="39"/>
      <c r="Q7" s="39" t="n">
        <f aca="false">SUM(Q9:Q15)</f>
        <v>0</v>
      </c>
      <c r="R7" s="39" t="n">
        <f aca="false">SUM(R9:R15)</f>
        <v>0</v>
      </c>
      <c r="S7" s="39" t="n">
        <f aca="false">SUM(S8:S14)</f>
        <v>0</v>
      </c>
      <c r="T7" s="77"/>
      <c r="U7" s="77"/>
      <c r="V7" s="41"/>
    </row>
    <row r="8" customFormat="false" ht="22.35" hidden="false" customHeight="false" outlineLevel="0" collapsed="false">
      <c r="A8" s="42" t="str">
        <f aca="false">QUANTITATIVOS!A11</f>
        <v>1.4</v>
      </c>
      <c r="B8" s="43" t="s">
        <v>24</v>
      </c>
      <c r="C8" s="43" t="s">
        <v>29</v>
      </c>
      <c r="D8" s="44" t="s">
        <v>38</v>
      </c>
      <c r="E8" s="45" t="str">
        <f aca="false">IF(B8="COMP",(VLOOKUP(C8,COMP!$B$1:$C$12409,2,0)),(VLOOKUP(C8,SINAPI!$A$1:$B$31347,2,0)))</f>
        <v>ÍNDICE DE SUPORTE CALIFÓRNIA – CBR</v>
      </c>
      <c r="F8" s="46" t="str">
        <f aca="false">IF(B8="COMP",VLOOKUP(C8,COMP!$B$1:$D$12409,3,0),(VLOOKUP(C8,SINAPI!$A$1:$C$31347,3,0)))</f>
        <v>un</v>
      </c>
      <c r="G8" s="47" t="n">
        <v>160</v>
      </c>
      <c r="H8" s="48" t="n">
        <f aca="false">PO!H11</f>
        <v>0</v>
      </c>
      <c r="I8" s="49" t="n">
        <f aca="false">PO!I11</f>
        <v>0</v>
      </c>
      <c r="J8" s="50" t="n">
        <f aca="false">H8+I8</f>
        <v>0</v>
      </c>
      <c r="K8" s="48" t="n">
        <f aca="false">ROUND($G8*H8,2)</f>
        <v>0</v>
      </c>
      <c r="L8" s="48" t="n">
        <f aca="false">ROUND($G8*I8,2)</f>
        <v>0</v>
      </c>
      <c r="M8" s="50" t="n">
        <f aca="false">K8+L8</f>
        <v>0</v>
      </c>
      <c r="N8" s="51" t="n">
        <f aca="false">ROUND(H8*(1+$S$3),2)</f>
        <v>0</v>
      </c>
      <c r="O8" s="51" t="n">
        <f aca="false">ROUND(I8*(1+$S$3),2)</f>
        <v>0</v>
      </c>
      <c r="P8" s="52" t="n">
        <f aca="false">N8+O8</f>
        <v>0</v>
      </c>
      <c r="Q8" s="51" t="n">
        <f aca="false">ROUND(N8*$G8,2)</f>
        <v>0</v>
      </c>
      <c r="R8" s="51" t="n">
        <f aca="false">ROUND(O8*$G8,2)</f>
        <v>0</v>
      </c>
      <c r="S8" s="53" t="n">
        <f aca="false">Q8+R8</f>
        <v>0</v>
      </c>
      <c r="T8" s="78" t="e">
        <f aca="false">S8/$S$7</f>
        <v>#DIV/0!</v>
      </c>
      <c r="U8" s="78" t="e">
        <f aca="false">T8</f>
        <v>#DIV/0!</v>
      </c>
      <c r="V8" s="41"/>
    </row>
    <row r="9" customFormat="false" ht="32.8" hidden="false" customHeight="false" outlineLevel="0" collapsed="false">
      <c r="A9" s="42" t="str">
        <f aca="false">QUANTITATIVOS!A8</f>
        <v>1.1</v>
      </c>
      <c r="B9" s="43" t="s">
        <v>24</v>
      </c>
      <c r="C9" s="43" t="s">
        <v>25</v>
      </c>
      <c r="D9" s="44" t="s">
        <v>38</v>
      </c>
      <c r="E9" s="45" t="str">
        <f aca="false">IF(B9="COMP",(VLOOKUP(C9,COMP!$B$1:$C$12409,2,0)),(VLOOKUP(C9,SINAPI!$A$1:$B$31347,2,0)))</f>
        <v>MOBILIZAÇÃO E DESMOBILIZAÇÃO DE PESSOAL E EQUIPAMENTOS PARA COLETA E SONDAGEM DE SOLO</v>
      </c>
      <c r="F9" s="46" t="str">
        <f aca="false">IF(B9="COMP",VLOOKUP(C9,COMP!$B$1:$D$12409,3,0),(VLOOKUP(C9,SINAPI!$A$1:$C$31347,3,0)))</f>
        <v>un</v>
      </c>
      <c r="G9" s="47" t="n">
        <f aca="false">PO!G8</f>
        <v>16</v>
      </c>
      <c r="H9" s="48" t="n">
        <f aca="false">PO!H8</f>
        <v>0</v>
      </c>
      <c r="I9" s="49" t="n">
        <f aca="false">PO!I8</f>
        <v>0</v>
      </c>
      <c r="J9" s="50" t="n">
        <f aca="false">H9+I9</f>
        <v>0</v>
      </c>
      <c r="K9" s="48" t="n">
        <f aca="false">ROUND($G9*H9,2)</f>
        <v>0</v>
      </c>
      <c r="L9" s="48" t="n">
        <f aca="false">ROUND($G9*I9,2)</f>
        <v>0</v>
      </c>
      <c r="M9" s="50" t="n">
        <f aca="false">K9+L9</f>
        <v>0</v>
      </c>
      <c r="N9" s="51" t="n">
        <f aca="false">ROUND(H9*(1+$S$3),2)</f>
        <v>0</v>
      </c>
      <c r="O9" s="51" t="n">
        <f aca="false">ROUND(I9*(1+$S$3),2)</f>
        <v>0</v>
      </c>
      <c r="P9" s="52" t="n">
        <f aca="false">N9+O9</f>
        <v>0</v>
      </c>
      <c r="Q9" s="51" t="n">
        <f aca="false">ROUND(N9*$G9,2)</f>
        <v>0</v>
      </c>
      <c r="R9" s="51" t="n">
        <f aca="false">ROUND(O9*$G9,2)</f>
        <v>0</v>
      </c>
      <c r="S9" s="53" t="n">
        <f aca="false">Q9+R9</f>
        <v>0</v>
      </c>
      <c r="T9" s="78" t="e">
        <f aca="false">S9/$S$7</f>
        <v>#DIV/0!</v>
      </c>
      <c r="U9" s="78" t="e">
        <f aca="false">T9+U8</f>
        <v>#DIV/0!</v>
      </c>
    </row>
    <row r="10" customFormat="false" ht="22.35" hidden="false" customHeight="false" outlineLevel="0" collapsed="false">
      <c r="A10" s="42" t="str">
        <f aca="false">QUANTITATIVOS!A10</f>
        <v>1.3</v>
      </c>
      <c r="B10" s="43" t="s">
        <v>24</v>
      </c>
      <c r="C10" s="43" t="s">
        <v>28</v>
      </c>
      <c r="D10" s="44" t="s">
        <v>38</v>
      </c>
      <c r="E10" s="45" t="str">
        <f aca="false">IF(B10="COMP",(VLOOKUP(C10,COMP!$B$1:$C$12409,2,0)),(VLOOKUP(C10,SINAPI!$A$1:$B$31347,2,0)))</f>
        <v>ENSAIO DE GRANULOMETRIA POR PENEIRAMENTO E SEDIMENTAÇÃO</v>
      </c>
      <c r="F10" s="46" t="str">
        <f aca="false">IF(B10="COMP",VLOOKUP(C10,COMP!$B$1:$D$12409,3,0),(VLOOKUP(C10,SINAPI!$A$1:$C$31347,3,0)))</f>
        <v>un</v>
      </c>
      <c r="G10" s="47" t="n">
        <v>160</v>
      </c>
      <c r="H10" s="48" t="n">
        <f aca="false">PO!H10</f>
        <v>0</v>
      </c>
      <c r="I10" s="49" t="n">
        <f aca="false">PO!I10</f>
        <v>0</v>
      </c>
      <c r="J10" s="50" t="n">
        <f aca="false">H10+I10</f>
        <v>0</v>
      </c>
      <c r="K10" s="48" t="n">
        <f aca="false">ROUND($G10*H10,2)</f>
        <v>0</v>
      </c>
      <c r="L10" s="48" t="n">
        <f aca="false">ROUND($G10*I10,2)</f>
        <v>0</v>
      </c>
      <c r="M10" s="50" t="n">
        <f aca="false">K10+L10</f>
        <v>0</v>
      </c>
      <c r="N10" s="51" t="n">
        <f aca="false">ROUND(H10*(1+$S$3),2)</f>
        <v>0</v>
      </c>
      <c r="O10" s="51" t="n">
        <f aca="false">ROUND(I10*(1+$S$3),2)</f>
        <v>0</v>
      </c>
      <c r="P10" s="52" t="n">
        <f aca="false">N10+O10</f>
        <v>0</v>
      </c>
      <c r="Q10" s="51" t="n">
        <f aca="false">ROUND(N10*$G10,2)</f>
        <v>0</v>
      </c>
      <c r="R10" s="51" t="n">
        <f aca="false">ROUND(O10*$G10,2)</f>
        <v>0</v>
      </c>
      <c r="S10" s="53" t="n">
        <f aca="false">Q10+R10</f>
        <v>0</v>
      </c>
      <c r="T10" s="78" t="e">
        <f aca="false">S10/$S$7</f>
        <v>#DIV/0!</v>
      </c>
      <c r="U10" s="78" t="e">
        <f aca="false">T10+U9</f>
        <v>#DIV/0!</v>
      </c>
    </row>
    <row r="11" customFormat="false" ht="13.45" hidden="false" customHeight="false" outlineLevel="0" collapsed="false">
      <c r="A11" s="42" t="str">
        <f aca="false">QUANTITATIVOS!A12</f>
        <v>1.5</v>
      </c>
      <c r="B11" s="43" t="s">
        <v>24</v>
      </c>
      <c r="C11" s="43" t="s">
        <v>30</v>
      </c>
      <c r="D11" s="44" t="s">
        <v>38</v>
      </c>
      <c r="E11" s="45" t="str">
        <f aca="false">IF(B11="COMP",(VLOOKUP(C11,COMP!$B$1:$C$12409,2,0)),(VLOOKUP(C11,SINAPI!$A$1:$B$31347,2,0)))</f>
        <v>COMPACTAÇÃO - PROCTOR NORMAL</v>
      </c>
      <c r="F11" s="46" t="str">
        <f aca="false">IF(B11="COMP",VLOOKUP(C11,COMP!$B$1:$D$12409,3,0),(VLOOKUP(C11,SINAPI!$A$1:$C$31347,3,0)))</f>
        <v>un</v>
      </c>
      <c r="G11" s="47" t="n">
        <v>160</v>
      </c>
      <c r="H11" s="48" t="n">
        <f aca="false">PO!H12</f>
        <v>0</v>
      </c>
      <c r="I11" s="49" t="n">
        <f aca="false">PO!I12</f>
        <v>0</v>
      </c>
      <c r="J11" s="50" t="n">
        <f aca="false">H11+I11</f>
        <v>0</v>
      </c>
      <c r="K11" s="48" t="n">
        <f aca="false">ROUND($G11*H11,2)</f>
        <v>0</v>
      </c>
      <c r="L11" s="48" t="n">
        <f aca="false">ROUND($G11*I11,2)</f>
        <v>0</v>
      </c>
      <c r="M11" s="50" t="n">
        <f aca="false">K11+L11</f>
        <v>0</v>
      </c>
      <c r="N11" s="51" t="n">
        <f aca="false">ROUND(H11*(1+$S$3),2)</f>
        <v>0</v>
      </c>
      <c r="O11" s="51" t="n">
        <f aca="false">ROUND(I11*(1+$S$3),2)</f>
        <v>0</v>
      </c>
      <c r="P11" s="52" t="n">
        <f aca="false">N11+O11</f>
        <v>0</v>
      </c>
      <c r="Q11" s="51" t="n">
        <f aca="false">ROUND(N11*$G11,2)</f>
        <v>0</v>
      </c>
      <c r="R11" s="51" t="n">
        <f aca="false">ROUND(O11*$G11,2)</f>
        <v>0</v>
      </c>
      <c r="S11" s="53" t="n">
        <f aca="false">Q11+R11</f>
        <v>0</v>
      </c>
      <c r="T11" s="78" t="e">
        <f aca="false">S11/$S$7</f>
        <v>#DIV/0!</v>
      </c>
      <c r="U11" s="78" t="e">
        <f aca="false">T11+U10</f>
        <v>#DIV/0!</v>
      </c>
    </row>
    <row r="12" customFormat="false" ht="13.45" hidden="false" customHeight="false" outlineLevel="0" collapsed="false">
      <c r="A12" s="42" t="str">
        <f aca="false">QUANTITATIVOS!A13</f>
        <v>1.6</v>
      </c>
      <c r="B12" s="43" t="s">
        <v>24</v>
      </c>
      <c r="C12" s="43" t="s">
        <v>31</v>
      </c>
      <c r="D12" s="44" t="s">
        <v>38</v>
      </c>
      <c r="E12" s="45" t="str">
        <f aca="false">IF(B12="COMP",(VLOOKUP(C12,COMP!$B$1:$C$12409,2,0)),(VLOOKUP(C12,SINAPI!$A$1:$B$31347,2,0)))</f>
        <v>SONDAGEM A TRADO 1,5 METROS</v>
      </c>
      <c r="F12" s="46" t="str">
        <f aca="false">IF(B12="COMP",VLOOKUP(C12,COMP!$B$1:$D$12409,3,0),(VLOOKUP(C12,SINAPI!$A$1:$C$31347,3,0)))</f>
        <v>un</v>
      </c>
      <c r="G12" s="47" t="n">
        <v>160</v>
      </c>
      <c r="H12" s="48" t="n">
        <f aca="false">PO!H13</f>
        <v>0</v>
      </c>
      <c r="I12" s="49" t="n">
        <f aca="false">PO!I13</f>
        <v>0</v>
      </c>
      <c r="J12" s="50" t="n">
        <f aca="false">H12+I12</f>
        <v>0</v>
      </c>
      <c r="K12" s="48" t="n">
        <f aca="false">ROUND($G12*H12,2)</f>
        <v>0</v>
      </c>
      <c r="L12" s="48" t="n">
        <f aca="false">ROUND($G12*I12,2)</f>
        <v>0</v>
      </c>
      <c r="M12" s="50" t="n">
        <f aca="false">K12+L12</f>
        <v>0</v>
      </c>
      <c r="N12" s="51" t="n">
        <f aca="false">ROUND(H12*(1+$S$3),2)</f>
        <v>0</v>
      </c>
      <c r="O12" s="51" t="n">
        <f aca="false">ROUND(I12*(1+$S$3),2)</f>
        <v>0</v>
      </c>
      <c r="P12" s="52" t="n">
        <f aca="false">N12+O12</f>
        <v>0</v>
      </c>
      <c r="Q12" s="51" t="n">
        <f aca="false">ROUND(N12*$G12,2)</f>
        <v>0</v>
      </c>
      <c r="R12" s="51" t="n">
        <f aca="false">ROUND(O12*$G12,2)</f>
        <v>0</v>
      </c>
      <c r="S12" s="53" t="n">
        <f aca="false">Q12+R12</f>
        <v>0</v>
      </c>
      <c r="T12" s="78" t="e">
        <f aca="false">S12/$S$7</f>
        <v>#DIV/0!</v>
      </c>
      <c r="U12" s="78" t="e">
        <f aca="false">T12+U11</f>
        <v>#DIV/0!</v>
      </c>
    </row>
    <row r="13" customFormat="false" ht="22.35" hidden="false" customHeight="false" outlineLevel="0" collapsed="false">
      <c r="A13" s="42" t="str">
        <f aca="false">QUANTITATIVOS!A14</f>
        <v>1.7</v>
      </c>
      <c r="B13" s="43" t="s">
        <v>24</v>
      </c>
      <c r="C13" s="43" t="s">
        <v>32</v>
      </c>
      <c r="D13" s="44" t="s">
        <v>38</v>
      </c>
      <c r="E13" s="45" t="str">
        <f aca="false">IF(B13="COMP",(VLOOKUP(C13,COMP!$B$1:$C$12409,2,0)),(VLOOKUP(C13,SINAPI!$A$1:$B$31347,2,0)))</f>
        <v>ENSAIO DE LIMITE DE LIQUIDEZ – SOLOS</v>
      </c>
      <c r="F13" s="46" t="str">
        <f aca="false">IF(B13="COMP",VLOOKUP(C13,COMP!$B$1:$D$12409,3,0),(VLOOKUP(C13,SINAPI!$A$1:$C$31347,3,0)))</f>
        <v>un</v>
      </c>
      <c r="G13" s="47" t="n">
        <v>160</v>
      </c>
      <c r="H13" s="48" t="n">
        <f aca="false">PO!H14</f>
        <v>0</v>
      </c>
      <c r="I13" s="49" t="n">
        <f aca="false">PO!I14</f>
        <v>0</v>
      </c>
      <c r="J13" s="50" t="n">
        <f aca="false">H13+I13</f>
        <v>0</v>
      </c>
      <c r="K13" s="48" t="n">
        <f aca="false">ROUND($G13*H13,2)</f>
        <v>0</v>
      </c>
      <c r="L13" s="48" t="n">
        <f aca="false">ROUND($G13*I13,2)</f>
        <v>0</v>
      </c>
      <c r="M13" s="50" t="n">
        <f aca="false">K13+L13</f>
        <v>0</v>
      </c>
      <c r="N13" s="51" t="n">
        <f aca="false">ROUND(H13*(1+$S$3),2)</f>
        <v>0</v>
      </c>
      <c r="O13" s="51" t="n">
        <f aca="false">ROUND(I13*(1+$S$3),2)</f>
        <v>0</v>
      </c>
      <c r="P13" s="52" t="n">
        <f aca="false">N13+O13</f>
        <v>0</v>
      </c>
      <c r="Q13" s="51" t="n">
        <f aca="false">ROUND(N13*$G13,2)</f>
        <v>0</v>
      </c>
      <c r="R13" s="51" t="n">
        <f aca="false">ROUND(O13*$G13,2)</f>
        <v>0</v>
      </c>
      <c r="S13" s="53" t="n">
        <f aca="false">Q13+R13</f>
        <v>0</v>
      </c>
      <c r="T13" s="78" t="e">
        <f aca="false">S13/$S$7</f>
        <v>#DIV/0!</v>
      </c>
      <c r="U13" s="78" t="e">
        <f aca="false">T13+U12</f>
        <v>#DIV/0!</v>
      </c>
    </row>
    <row r="14" customFormat="false" ht="22.35" hidden="false" customHeight="false" outlineLevel="0" collapsed="false">
      <c r="A14" s="42" t="str">
        <f aca="false">QUANTITATIVOS!A9</f>
        <v>1.2</v>
      </c>
      <c r="B14" s="43" t="s">
        <v>24</v>
      </c>
      <c r="C14" s="43" t="s">
        <v>27</v>
      </c>
      <c r="D14" s="44" t="s">
        <v>38</v>
      </c>
      <c r="E14" s="45" t="str">
        <f aca="false">IF(B14="COMP",(VLOOKUP(C14,COMP!$B$1:$C$12409,2,0)),(VLOOKUP(C14,SINAPI!$A$1:$B$31347,2,0)))</f>
        <v>ENSAIO DE LIMITE DE PLASTICIDADE – SOLOS</v>
      </c>
      <c r="F14" s="46" t="str">
        <f aca="false">IF(B14="COMP",VLOOKUP(C14,COMP!$B$1:$D$12409,3,0),(VLOOKUP(C14,SINAPI!$A$1:$C$31347,3,0)))</f>
        <v>un</v>
      </c>
      <c r="G14" s="47" t="n">
        <v>160</v>
      </c>
      <c r="H14" s="48" t="n">
        <f aca="false">PO!H9</f>
        <v>0</v>
      </c>
      <c r="I14" s="49" t="n">
        <f aca="false">PO!I9</f>
        <v>0</v>
      </c>
      <c r="J14" s="50" t="n">
        <f aca="false">H14+I14</f>
        <v>0</v>
      </c>
      <c r="K14" s="48" t="n">
        <f aca="false">ROUND($G14*H14,2)</f>
        <v>0</v>
      </c>
      <c r="L14" s="48" t="n">
        <f aca="false">ROUND($G14*I14,2)</f>
        <v>0</v>
      </c>
      <c r="M14" s="50" t="n">
        <f aca="false">K14+L14</f>
        <v>0</v>
      </c>
      <c r="N14" s="51" t="n">
        <f aca="false">ROUND(H14*(1+$S$3),2)</f>
        <v>0</v>
      </c>
      <c r="O14" s="51" t="n">
        <f aca="false">ROUND(I14*(1+$S$3),2)</f>
        <v>0</v>
      </c>
      <c r="P14" s="52" t="n">
        <f aca="false">N14+O14</f>
        <v>0</v>
      </c>
      <c r="Q14" s="51" t="n">
        <f aca="false">ROUND(N14*$G14,2)</f>
        <v>0</v>
      </c>
      <c r="R14" s="51" t="n">
        <f aca="false">ROUND(O14*$G14,2)</f>
        <v>0</v>
      </c>
      <c r="S14" s="53" t="n">
        <f aca="false">Q14+R14</f>
        <v>0</v>
      </c>
      <c r="T14" s="78" t="e">
        <f aca="false">S14/$S$7</f>
        <v>#DIV/0!</v>
      </c>
      <c r="U14" s="78" t="e">
        <f aca="false">T14+U13</f>
        <v>#DIV/0!</v>
      </c>
    </row>
    <row r="15" customFormat="false" ht="12.8" hidden="false" customHeight="false" outlineLevel="0" collapsed="false">
      <c r="A15" s="79"/>
      <c r="B15" s="80"/>
      <c r="C15" s="81"/>
      <c r="D15" s="81"/>
      <c r="E15" s="82"/>
      <c r="F15" s="83"/>
      <c r="G15" s="84"/>
      <c r="H15" s="85"/>
      <c r="I15" s="85"/>
      <c r="J15" s="84"/>
      <c r="K15" s="52"/>
      <c r="L15" s="52"/>
      <c r="M15" s="52"/>
      <c r="N15" s="52"/>
      <c r="O15" s="52"/>
      <c r="P15" s="52"/>
      <c r="Q15" s="52"/>
      <c r="R15" s="52"/>
      <c r="S15" s="52"/>
      <c r="T15" s="86"/>
      <c r="U15" s="86"/>
    </row>
    <row r="16" customFormat="false" ht="13.45" hidden="false" customHeight="false" outlineLevel="0" collapsed="false">
      <c r="A16" s="87"/>
      <c r="B16" s="87"/>
      <c r="C16" s="87"/>
      <c r="D16" s="87"/>
      <c r="E16" s="87"/>
      <c r="F16" s="87"/>
      <c r="G16" s="88"/>
      <c r="H16" s="88"/>
      <c r="I16" s="88"/>
      <c r="J16" s="88"/>
      <c r="K16" s="88"/>
      <c r="L16" s="88"/>
      <c r="M16" s="88"/>
      <c r="N16" s="0"/>
      <c r="O16" s="0"/>
      <c r="P16" s="0"/>
      <c r="Q16" s="0"/>
      <c r="R16" s="0"/>
      <c r="S16" s="0"/>
    </row>
    <row r="17" customFormat="false" ht="13.45" hidden="false" customHeight="false" outlineLevel="0" collapsed="false">
      <c r="E17" s="66"/>
      <c r="F17" s="62"/>
      <c r="G17" s="63"/>
      <c r="H17" s="64"/>
      <c r="I17" s="64"/>
      <c r="J17" s="63"/>
      <c r="K17" s="64"/>
      <c r="S17" s="65"/>
    </row>
    <row r="21" customFormat="false" ht="12.8" hidden="false" customHeight="false" outlineLevel="0" collapsed="false">
      <c r="A21" s="67"/>
      <c r="B21" s="68"/>
      <c r="C21" s="68"/>
      <c r="D21" s="68"/>
      <c r="E21" s="58"/>
      <c r="F21" s="69"/>
      <c r="G21" s="69"/>
      <c r="H21" s="69"/>
      <c r="I21" s="70"/>
      <c r="J21" s="70"/>
      <c r="K21" s="70"/>
      <c r="L21" s="70"/>
      <c r="M21" s="70"/>
      <c r="N21" s="70"/>
      <c r="O21" s="70"/>
      <c r="P21" s="70"/>
      <c r="Q21" s="71"/>
      <c r="R21" s="71"/>
      <c r="S21" s="71"/>
      <c r="T21" s="72"/>
      <c r="U21" s="72"/>
      <c r="V21" s="73"/>
    </row>
    <row r="22" customFormat="false" ht="13.05" hidden="false" customHeight="false" outlineLevel="0" collapsed="false">
      <c r="B22" s="74"/>
      <c r="C22" s="74"/>
      <c r="D22" s="74"/>
      <c r="E22" s="58"/>
      <c r="F22" s="74"/>
      <c r="G22" s="74"/>
      <c r="H22" s="74"/>
      <c r="I22" s="75"/>
      <c r="J22" s="75"/>
      <c r="K22" s="75"/>
      <c r="L22" s="75"/>
      <c r="M22" s="75"/>
      <c r="N22" s="75"/>
      <c r="O22" s="75"/>
      <c r="P22" s="75"/>
      <c r="Q22" s="74"/>
      <c r="R22" s="74"/>
      <c r="S22" s="74"/>
    </row>
    <row r="23" customFormat="false" ht="12.8" hidden="false" customHeight="false" outlineLevel="0" collapsed="false">
      <c r="B23" s="62"/>
      <c r="C23" s="62"/>
      <c r="D23" s="62"/>
      <c r="E23" s="58"/>
      <c r="F23" s="62"/>
      <c r="G23" s="62"/>
      <c r="H23" s="62"/>
      <c r="I23" s="62"/>
      <c r="J23" s="62"/>
      <c r="K23" s="62"/>
      <c r="L23" s="63"/>
      <c r="M23" s="63"/>
      <c r="N23" s="63"/>
      <c r="O23" s="63"/>
      <c r="P23" s="63"/>
      <c r="Q23" s="76"/>
      <c r="R23" s="76"/>
      <c r="S23" s="76"/>
    </row>
    <row r="24" customFormat="false" ht="12.8" hidden="false" customHeight="false" outlineLevel="0" collapsed="false">
      <c r="B24" s="62"/>
      <c r="C24" s="62"/>
      <c r="D24" s="62"/>
      <c r="E24" s="66"/>
      <c r="F24" s="62"/>
      <c r="G24" s="63"/>
      <c r="H24" s="64"/>
      <c r="I24" s="64"/>
      <c r="J24" s="63"/>
      <c r="K24" s="64"/>
      <c r="L24" s="64"/>
      <c r="M24" s="63"/>
      <c r="N24" s="63"/>
      <c r="O24" s="63"/>
      <c r="P24" s="63"/>
      <c r="Q24" s="64"/>
      <c r="R24" s="64"/>
      <c r="S24" s="63"/>
    </row>
    <row r="25" customFormat="false" ht="12.8" hidden="false" customHeight="false" outlineLevel="0" collapsed="false">
      <c r="B25" s="62"/>
      <c r="C25" s="40"/>
      <c r="D25" s="40"/>
      <c r="E25" s="66"/>
      <c r="F25" s="62"/>
      <c r="G25" s="63"/>
      <c r="H25" s="64"/>
      <c r="I25" s="64"/>
      <c r="J25" s="63"/>
      <c r="K25" s="64"/>
      <c r="L25" s="64"/>
      <c r="M25" s="63"/>
      <c r="N25" s="63"/>
      <c r="O25" s="63"/>
      <c r="P25" s="63"/>
      <c r="Q25" s="64"/>
      <c r="R25" s="64"/>
      <c r="S25" s="63"/>
    </row>
    <row r="26" customFormat="false" ht="12.8" hidden="false" customHeight="false" outlineLevel="0" collapsed="false">
      <c r="B26" s="62"/>
      <c r="C26" s="40"/>
      <c r="D26" s="40"/>
      <c r="E26" s="58"/>
      <c r="F26" s="62"/>
      <c r="G26" s="63"/>
      <c r="H26" s="64"/>
      <c r="I26" s="64"/>
      <c r="J26" s="63"/>
      <c r="K26" s="64"/>
      <c r="L26" s="64"/>
      <c r="M26" s="63"/>
      <c r="N26" s="63"/>
      <c r="O26" s="63"/>
      <c r="P26" s="63"/>
      <c r="Q26" s="64"/>
      <c r="R26" s="64"/>
      <c r="S26" s="63"/>
    </row>
    <row r="27" customFormat="false" ht="12.8" hidden="false" customHeight="false" outlineLevel="0" collapsed="false">
      <c r="B27" s="62"/>
      <c r="C27" s="40"/>
      <c r="D27" s="40"/>
      <c r="E27" s="58"/>
      <c r="F27" s="62"/>
      <c r="G27" s="63"/>
      <c r="H27" s="64"/>
      <c r="I27" s="64"/>
      <c r="J27" s="63"/>
      <c r="K27" s="64"/>
      <c r="L27" s="64"/>
      <c r="M27" s="63"/>
      <c r="N27" s="63"/>
      <c r="O27" s="63"/>
      <c r="P27" s="63"/>
      <c r="Q27" s="64"/>
      <c r="R27" s="64"/>
      <c r="S27" s="63"/>
    </row>
    <row r="28" customFormat="false" ht="12.8" hidden="false" customHeight="false" outlineLevel="0" collapsed="false">
      <c r="B28" s="62"/>
      <c r="C28" s="40"/>
      <c r="D28" s="40"/>
      <c r="E28" s="66"/>
      <c r="F28" s="70"/>
      <c r="G28" s="70"/>
      <c r="H28" s="70"/>
      <c r="I28" s="70"/>
      <c r="J28" s="70"/>
      <c r="K28" s="70"/>
      <c r="L28" s="70"/>
      <c r="M28" s="70"/>
      <c r="N28" s="58"/>
      <c r="O28" s="58"/>
      <c r="P28" s="63"/>
      <c r="Q28" s="64"/>
      <c r="R28" s="64"/>
      <c r="S28" s="63"/>
    </row>
    <row r="29" customFormat="false" ht="12.8" hidden="false" customHeight="false" outlineLevel="0" collapsed="false">
      <c r="B29" s="62"/>
      <c r="C29" s="40"/>
      <c r="D29" s="40"/>
      <c r="E29" s="66"/>
      <c r="F29" s="75"/>
      <c r="G29" s="75"/>
      <c r="H29" s="75"/>
      <c r="I29" s="75"/>
      <c r="J29" s="75"/>
      <c r="K29" s="75"/>
      <c r="L29" s="75"/>
      <c r="M29" s="75"/>
      <c r="N29" s="58"/>
      <c r="O29" s="58"/>
      <c r="P29" s="63"/>
      <c r="Q29" s="64"/>
      <c r="R29" s="64"/>
      <c r="S29" s="63"/>
    </row>
    <row r="30" customFormat="false" ht="12.8" hidden="false" customHeight="false" outlineLevel="0" collapsed="false">
      <c r="B30" s="62"/>
      <c r="C30" s="40"/>
      <c r="D30" s="40"/>
      <c r="E30" s="66"/>
      <c r="F30" s="62"/>
      <c r="G30" s="63"/>
      <c r="H30" s="64"/>
      <c r="I30" s="64"/>
      <c r="J30" s="63"/>
      <c r="K30" s="64"/>
      <c r="L30" s="64"/>
      <c r="M30" s="63"/>
      <c r="N30" s="63"/>
      <c r="O30" s="63"/>
      <c r="P30" s="63"/>
      <c r="Q30" s="64"/>
      <c r="R30" s="64"/>
      <c r="S30" s="63"/>
    </row>
    <row r="31" customFormat="false" ht="12.8" hidden="false" customHeight="false" outlineLevel="0" collapsed="false">
      <c r="B31" s="62"/>
      <c r="C31" s="40"/>
      <c r="D31" s="40"/>
      <c r="E31" s="66"/>
      <c r="F31" s="62"/>
      <c r="G31" s="63"/>
      <c r="H31" s="64"/>
      <c r="I31" s="64"/>
      <c r="J31" s="63"/>
      <c r="K31" s="64"/>
      <c r="L31" s="64"/>
      <c r="M31" s="63"/>
      <c r="N31" s="63"/>
      <c r="O31" s="63"/>
      <c r="P31" s="63"/>
      <c r="Q31" s="64"/>
      <c r="R31" s="64"/>
      <c r="S31" s="63"/>
    </row>
  </sheetData>
  <autoFilter ref="A8:U14"/>
  <mergeCells count="35">
    <mergeCell ref="A2:S2"/>
    <mergeCell ref="A3:B3"/>
    <mergeCell ref="C3:G3"/>
    <mergeCell ref="I3:M3"/>
    <mergeCell ref="A4:A5"/>
    <mergeCell ref="B4:B5"/>
    <mergeCell ref="C4:C5"/>
    <mergeCell ref="D4:D5"/>
    <mergeCell ref="E4:E5"/>
    <mergeCell ref="F4:F5"/>
    <mergeCell ref="G4:G5"/>
    <mergeCell ref="H4:J4"/>
    <mergeCell ref="K4:M4"/>
    <mergeCell ref="N4:P4"/>
    <mergeCell ref="Q4:S4"/>
    <mergeCell ref="T5:T7"/>
    <mergeCell ref="U5:U7"/>
    <mergeCell ref="A6:J6"/>
    <mergeCell ref="B7:J7"/>
    <mergeCell ref="A16:F16"/>
    <mergeCell ref="G16:M16"/>
    <mergeCell ref="B21:D21"/>
    <mergeCell ref="F21:H21"/>
    <mergeCell ref="I21:P21"/>
    <mergeCell ref="Q21:S21"/>
    <mergeCell ref="B22:D22"/>
    <mergeCell ref="F22:H22"/>
    <mergeCell ref="I22:P22"/>
    <mergeCell ref="Q22:S22"/>
    <mergeCell ref="B23:D23"/>
    <mergeCell ref="F23:H23"/>
    <mergeCell ref="I23:K23"/>
    <mergeCell ref="Q23:S23"/>
    <mergeCell ref="F28:M28"/>
    <mergeCell ref="F29:M29"/>
  </mergeCells>
  <dataValidations count="1">
    <dataValidation allowBlank="true" errorStyle="stop" operator="equal" showDropDown="false" showErrorMessage="true" showInputMessage="false" sqref="B8:B14" type="list">
      <formula1>"SINAPI,COMP"</formula1>
      <formula2>0</formula2>
    </dataValidation>
  </dataValidations>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08080"/>
    <pageSetUpPr fitToPage="true"/>
  </sheetPr>
  <dimension ref="A1:L1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M11" activeCellId="0" sqref="M11"/>
    </sheetView>
  </sheetViews>
  <sheetFormatPr defaultColWidth="11.53515625" defaultRowHeight="12.8" zeroHeight="false" outlineLevelRow="0" outlineLevelCol="0"/>
  <cols>
    <col collapsed="false" customWidth="true" hidden="false" outlineLevel="0" max="1" min="1" style="89" width="6.02"/>
    <col collapsed="false" customWidth="true" hidden="false" outlineLevel="0" max="2" min="2" style="90" width="57.41"/>
    <col collapsed="false" customWidth="true" hidden="false" outlineLevel="0" max="3" min="3" style="90" width="16.12"/>
    <col collapsed="false" customWidth="true" hidden="false" outlineLevel="0" max="4" min="4" style="90" width="43.41"/>
    <col collapsed="false" customWidth="false" hidden="false" outlineLevel="0" max="5" min="5" style="91" width="11.53"/>
    <col collapsed="false" customWidth="true" hidden="false" outlineLevel="0" max="6" min="6" style="92" width="6.19"/>
    <col collapsed="false" customWidth="true" hidden="false" outlineLevel="0" max="7" min="7" style="92" width="7.58"/>
    <col collapsed="false" customWidth="true" hidden="false" outlineLevel="0" max="8" min="8" style="92" width="7.21"/>
    <col collapsed="false" customWidth="true" hidden="false" outlineLevel="0" max="9" min="9" style="92" width="7.71"/>
    <col collapsed="false" customWidth="true" hidden="false" outlineLevel="0" max="10" min="10" style="92" width="9.48"/>
    <col collapsed="false" customWidth="true" hidden="false" outlineLevel="0" max="11" min="11" style="92" width="10.87"/>
    <col collapsed="false" customWidth="false" hidden="false" outlineLevel="0" max="12" min="12" style="92" width="11.53"/>
  </cols>
  <sheetData>
    <row r="1" customFormat="false" ht="12.8" hidden="true" customHeight="false" outlineLevel="0" collapsed="false"/>
    <row r="2" customFormat="false" ht="12.8" hidden="true" customHeight="false" outlineLevel="0" collapsed="false"/>
    <row r="3" customFormat="false" ht="12.8" hidden="true" customHeight="false" outlineLevel="0" collapsed="false"/>
    <row r="4" customFormat="false" ht="12.8" hidden="true" customHeight="false" outlineLevel="0" collapsed="false"/>
    <row r="5" customFormat="false" ht="12.8" hidden="false" customHeight="false" outlineLevel="0" collapsed="false">
      <c r="A5" s="93"/>
      <c r="B5" s="93"/>
      <c r="C5" s="94"/>
      <c r="D5" s="94"/>
      <c r="E5" s="95" t="s">
        <v>39</v>
      </c>
      <c r="F5" s="96"/>
      <c r="G5" s="96"/>
      <c r="H5" s="96"/>
      <c r="I5" s="96"/>
      <c r="J5" s="96"/>
      <c r="K5" s="96"/>
      <c r="L5" s="96"/>
    </row>
    <row r="6" customFormat="false" ht="6.75" hidden="true" customHeight="true" outlineLevel="0" collapsed="false">
      <c r="A6" s="93"/>
      <c r="B6" s="93"/>
      <c r="C6" s="94"/>
      <c r="D6" s="94"/>
      <c r="E6" s="95"/>
      <c r="F6" s="96"/>
      <c r="G6" s="96"/>
      <c r="H6" s="96"/>
      <c r="I6" s="96"/>
      <c r="J6" s="96"/>
      <c r="K6" s="96"/>
      <c r="L6" s="96"/>
    </row>
    <row r="7" customFormat="false" ht="15" hidden="false" customHeight="false" outlineLevel="0" collapsed="false">
      <c r="A7" s="97" t="n">
        <v>1</v>
      </c>
      <c r="B7" s="98" t="s">
        <v>40</v>
      </c>
      <c r="C7" s="99"/>
      <c r="D7" s="99"/>
      <c r="E7" s="99"/>
    </row>
    <row r="8" customFormat="false" ht="23.45" hidden="false" customHeight="false" outlineLevel="0" collapsed="false">
      <c r="A8" s="100" t="str">
        <f aca="false">CONCATENATE(,$A$7,".",ROWS($A$8:A8),)</f>
        <v>1.1</v>
      </c>
      <c r="B8" s="101" t="str">
        <f aca="false">PO!E8</f>
        <v>MOBILIZAÇÃO E DESMOBILIZAÇÃO DE PESSOAL E EQUIPAMENTOS PARA COLETA E SONDAGEM DE SOLO</v>
      </c>
      <c r="C8" s="100" t="n">
        <v>16</v>
      </c>
      <c r="D8" s="101" t="s">
        <v>41</v>
      </c>
      <c r="E8" s="102" t="n">
        <f aca="false">SUM(C8:D8)</f>
        <v>16</v>
      </c>
    </row>
    <row r="9" customFormat="false" ht="23.45" hidden="false" customHeight="false" outlineLevel="0" collapsed="false">
      <c r="A9" s="100" t="str">
        <f aca="false">CONCATENATE(,$A$7,".",ROWS($A$8:A9),)</f>
        <v>1.2</v>
      </c>
      <c r="B9" s="90" t="str">
        <f aca="false">PO!E9</f>
        <v>ENSAIO DE LIMITE DE PLASTICIDADE – SOLOS</v>
      </c>
      <c r="C9" s="100" t="n">
        <v>160</v>
      </c>
      <c r="D9" s="101" t="s">
        <v>42</v>
      </c>
      <c r="E9" s="102" t="n">
        <f aca="false">SUM(C9:D9)</f>
        <v>160</v>
      </c>
    </row>
    <row r="10" customFormat="false" ht="23.45" hidden="false" customHeight="false" outlineLevel="0" collapsed="false">
      <c r="A10" s="100" t="str">
        <f aca="false">CONCATENATE(,$A$7,".",ROWS($A$8:A10),)</f>
        <v>1.3</v>
      </c>
      <c r="B10" s="101" t="str">
        <f aca="false">PO!E10</f>
        <v>ENSAIO DE GRANULOMETRIA POR PENEIRAMENTO E SEDIMENTAÇÃO</v>
      </c>
      <c r="C10" s="100" t="n">
        <v>160</v>
      </c>
      <c r="D10" s="101" t="s">
        <v>42</v>
      </c>
      <c r="E10" s="102" t="n">
        <f aca="false">SUM(C10:D10)</f>
        <v>160</v>
      </c>
    </row>
    <row r="11" customFormat="false" ht="23.45" hidden="false" customHeight="false" outlineLevel="0" collapsed="false">
      <c r="A11" s="100" t="str">
        <f aca="false">CONCATENATE(,$A$7,".",ROWS($A$8:A11),)</f>
        <v>1.4</v>
      </c>
      <c r="B11" s="90" t="str">
        <f aca="false">PO!E11</f>
        <v>ÍNDICE DE SUPORTE CALIFÓRNIA – CBR</v>
      </c>
      <c r="C11" s="100" t="n">
        <v>160</v>
      </c>
      <c r="D11" s="101" t="s">
        <v>42</v>
      </c>
      <c r="E11" s="102" t="n">
        <f aca="false">SUM(C11:D11)</f>
        <v>160</v>
      </c>
    </row>
    <row r="12" customFormat="false" ht="23.45" hidden="false" customHeight="false" outlineLevel="0" collapsed="false">
      <c r="A12" s="100" t="str">
        <f aca="false">CONCATENATE(,$A$7,".",ROWS($A$8:A12),)</f>
        <v>1.5</v>
      </c>
      <c r="B12" s="90" t="str">
        <f aca="false">PO!E12</f>
        <v>COMPACTAÇÃO - PROCTOR NORMAL</v>
      </c>
      <c r="C12" s="100" t="n">
        <v>160</v>
      </c>
      <c r="D12" s="101" t="s">
        <v>42</v>
      </c>
      <c r="E12" s="102" t="n">
        <f aca="false">SUM(C12:D12)</f>
        <v>160</v>
      </c>
    </row>
    <row r="13" customFormat="false" ht="23.45" hidden="false" customHeight="false" outlineLevel="0" collapsed="false">
      <c r="A13" s="100" t="str">
        <f aca="false">CONCATENATE(,$A$7,".",ROWS($A$8:A13),)</f>
        <v>1.6</v>
      </c>
      <c r="B13" s="90" t="str">
        <f aca="false">PO!E13</f>
        <v>SONDAGEM A TRADO 1,5 METROS</v>
      </c>
      <c r="C13" s="100" t="n">
        <v>160</v>
      </c>
      <c r="D13" s="101" t="s">
        <v>42</v>
      </c>
      <c r="E13" s="102" t="n">
        <f aca="false">SUM(C13:D13)</f>
        <v>160</v>
      </c>
    </row>
    <row r="14" customFormat="false" ht="23.45" hidden="false" customHeight="false" outlineLevel="0" collapsed="false">
      <c r="A14" s="100" t="str">
        <f aca="false">CONCATENATE(,$A$7,".",ROWS($A$8:A14),)</f>
        <v>1.7</v>
      </c>
      <c r="B14" s="90" t="str">
        <f aca="false">PO!E14</f>
        <v>ENSAIO DE LIMITE DE LIQUIDEZ – SOLOS</v>
      </c>
      <c r="C14" s="100" t="n">
        <v>160</v>
      </c>
      <c r="D14" s="101" t="s">
        <v>42</v>
      </c>
      <c r="E14" s="102" t="n">
        <f aca="false">SUM(C14:D14)</f>
        <v>160</v>
      </c>
    </row>
  </sheetData>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E994"/>
    <pageSetUpPr fitToPage="true"/>
  </sheetPr>
  <dimension ref="A1:L1048576"/>
  <sheetViews>
    <sheetView showFormulas="false" showGridLines="true" showRowColHeaders="true" showZeros="true" rightToLeft="false" tabSelected="false" showOutlineSymbols="true" defaultGridColor="true" view="normal" topLeftCell="A4" colorId="64" zoomScale="100" zoomScaleNormal="100" zoomScalePageLayoutView="100" workbookViewId="0">
      <selection pane="topLeft" activeCell="B23" activeCellId="0" sqref="B23"/>
    </sheetView>
  </sheetViews>
  <sheetFormatPr defaultColWidth="11.53515625" defaultRowHeight="14.65" zeroHeight="false" outlineLevelRow="0" outlineLevelCol="0"/>
  <cols>
    <col collapsed="false" customWidth="true" hidden="false" outlineLevel="0" max="1" min="1" style="0" width="28.07"/>
    <col collapsed="false" customWidth="true" hidden="false" outlineLevel="0" max="2" min="2" style="0" width="14.92"/>
  </cols>
  <sheetData>
    <row r="1" customFormat="false" ht="73.25" hidden="false" customHeight="true" outlineLevel="0" collapsed="false">
      <c r="A1" s="103"/>
      <c r="B1" s="103"/>
      <c r="C1" s="103"/>
      <c r="D1" s="103"/>
      <c r="E1" s="103"/>
      <c r="F1" s="103"/>
    </row>
    <row r="2" customFormat="false" ht="29.85" hidden="false" customHeight="true" outlineLevel="0" collapsed="false">
      <c r="A2" s="104" t="s">
        <v>43</v>
      </c>
      <c r="B2" s="104"/>
      <c r="C2" s="104"/>
      <c r="D2" s="104"/>
      <c r="E2" s="104"/>
      <c r="F2" s="104"/>
    </row>
    <row r="3" customFormat="false" ht="12.8" hidden="false" customHeight="false" outlineLevel="0" collapsed="false">
      <c r="A3" s="105"/>
      <c r="B3" s="105"/>
      <c r="C3" s="105"/>
      <c r="D3" s="105"/>
      <c r="E3" s="105"/>
      <c r="F3" s="105"/>
    </row>
    <row r="4" customFormat="false" ht="18.15" hidden="false" customHeight="false" outlineLevel="0" collapsed="false">
      <c r="A4" s="106" t="s">
        <v>8</v>
      </c>
      <c r="B4" s="106"/>
      <c r="C4" s="106"/>
      <c r="D4" s="106"/>
      <c r="E4" s="106"/>
      <c r="F4" s="106"/>
    </row>
    <row r="5" customFormat="false" ht="14.65" hidden="false" customHeight="false" outlineLevel="0" collapsed="false">
      <c r="A5" s="107" t="s">
        <v>44</v>
      </c>
      <c r="B5" s="107"/>
      <c r="C5" s="107"/>
      <c r="D5" s="108" t="s">
        <v>45</v>
      </c>
      <c r="E5" s="108"/>
      <c r="F5" s="109" t="s">
        <v>46</v>
      </c>
    </row>
    <row r="6" customFormat="false" ht="14.65" hidden="false" customHeight="true" outlineLevel="0" collapsed="false">
      <c r="A6" s="110" t="s">
        <v>47</v>
      </c>
      <c r="B6" s="110"/>
      <c r="C6" s="111" t="s">
        <v>48</v>
      </c>
      <c r="D6" s="112" t="s">
        <v>49</v>
      </c>
      <c r="E6" s="113" t="s">
        <v>50</v>
      </c>
      <c r="F6" s="113" t="s">
        <v>51</v>
      </c>
    </row>
    <row r="7" customFormat="false" ht="14.65" hidden="false" customHeight="true" outlineLevel="0" collapsed="false">
      <c r="A7" s="114" t="s">
        <v>52</v>
      </c>
      <c r="B7" s="114"/>
      <c r="C7" s="115" t="n">
        <v>0.04</v>
      </c>
      <c r="D7" s="116" t="n">
        <v>0.03</v>
      </c>
      <c r="E7" s="117" t="n">
        <v>0.04</v>
      </c>
      <c r="F7" s="117" t="n">
        <v>0.055</v>
      </c>
    </row>
    <row r="8" customFormat="false" ht="14.65" hidden="false" customHeight="true" outlineLevel="0" collapsed="false">
      <c r="A8" s="114" t="s">
        <v>53</v>
      </c>
      <c r="B8" s="114"/>
      <c r="C8" s="115" t="n">
        <v>0.008</v>
      </c>
      <c r="D8" s="116" t="n">
        <v>0.008</v>
      </c>
      <c r="E8" s="117" t="n">
        <v>0.008</v>
      </c>
      <c r="F8" s="117" t="n">
        <v>0.01</v>
      </c>
    </row>
    <row r="9" customFormat="false" ht="14.65" hidden="false" customHeight="true" outlineLevel="0" collapsed="false">
      <c r="A9" s="114" t="s">
        <v>54</v>
      </c>
      <c r="B9" s="114"/>
      <c r="C9" s="115" t="n">
        <v>0.01</v>
      </c>
      <c r="D9" s="116" t="n">
        <v>0.0097</v>
      </c>
      <c r="E9" s="117" t="n">
        <v>0.0127</v>
      </c>
      <c r="F9" s="117" t="n">
        <v>0.0127</v>
      </c>
    </row>
    <row r="10" customFormat="false" ht="14.65" hidden="false" customHeight="true" outlineLevel="0" collapsed="false">
      <c r="A10" s="114" t="s">
        <v>55</v>
      </c>
      <c r="B10" s="114"/>
      <c r="C10" s="118" t="n">
        <f aca="false">ROUND((((1+($E$22/100))^(15/252))-1),4)</f>
        <v>0.008</v>
      </c>
      <c r="D10" s="116" t="n">
        <v>0.0059</v>
      </c>
      <c r="E10" s="117" t="n">
        <v>0.0123</v>
      </c>
      <c r="F10" s="117" t="n">
        <v>0.0139</v>
      </c>
    </row>
    <row r="11" customFormat="false" ht="14.65" hidden="false" customHeight="true" outlineLevel="0" collapsed="false">
      <c r="A11" s="114" t="s">
        <v>56</v>
      </c>
      <c r="B11" s="114"/>
      <c r="C11" s="115" t="n">
        <v>0.067</v>
      </c>
      <c r="D11" s="116" t="n">
        <v>0.0616</v>
      </c>
      <c r="E11" s="117" t="n">
        <v>0.074</v>
      </c>
      <c r="F11" s="117" t="n">
        <v>0.0896</v>
      </c>
    </row>
    <row r="12" customFormat="false" ht="25.35" hidden="false" customHeight="true" outlineLevel="0" collapsed="false">
      <c r="A12" s="119" t="s">
        <v>57</v>
      </c>
      <c r="B12" s="119"/>
      <c r="C12" s="118" t="n">
        <v>0.0365</v>
      </c>
      <c r="D12" s="116" t="n">
        <v>0.0365</v>
      </c>
      <c r="E12" s="117" t="n">
        <v>0.0365</v>
      </c>
      <c r="F12" s="117" t="n">
        <v>0.0365</v>
      </c>
    </row>
    <row r="13" customFormat="false" ht="25.35" hidden="false" customHeight="true" outlineLevel="0" collapsed="false">
      <c r="A13" s="119" t="s">
        <v>58</v>
      </c>
      <c r="B13" s="119"/>
      <c r="C13" s="118" t="n">
        <v>0.02</v>
      </c>
      <c r="D13" s="116" t="n">
        <v>0</v>
      </c>
      <c r="E13" s="117" t="n">
        <v>0.025</v>
      </c>
      <c r="F13" s="117" t="n">
        <v>0.05</v>
      </c>
    </row>
    <row r="14" customFormat="false" ht="36.55" hidden="false" customHeight="true" outlineLevel="0" collapsed="false">
      <c r="A14" s="119" t="s">
        <v>59</v>
      </c>
      <c r="B14" s="119"/>
      <c r="C14" s="118" t="n">
        <f aca="false">IF(F5="SIM",2.7%,0%)</f>
        <v>0.027</v>
      </c>
      <c r="D14" s="116" t="n">
        <v>0</v>
      </c>
      <c r="E14" s="117" t="n">
        <v>0.045</v>
      </c>
      <c r="F14" s="117" t="n">
        <v>0.045</v>
      </c>
    </row>
    <row r="15" customFormat="false" ht="25.35" hidden="false" customHeight="true" outlineLevel="0" collapsed="false">
      <c r="A15" s="119" t="s">
        <v>60</v>
      </c>
      <c r="B15" s="119"/>
      <c r="C15" s="120" t="n">
        <f aca="false">TRUNC((((1+C7+C8+C9)*(1+C10)*(1+C11)/(1-(C12+C13+C14)))-1),4)</f>
        <v>0.2415</v>
      </c>
      <c r="D15" s="121" t="n">
        <v>0.2034</v>
      </c>
      <c r="E15" s="122" t="n">
        <v>0.2212</v>
      </c>
      <c r="F15" s="123" t="n">
        <v>0.25</v>
      </c>
    </row>
    <row r="16" customFormat="false" ht="12.8" hidden="false" customHeight="false" outlineLevel="0" collapsed="false">
      <c r="A16" s="124"/>
      <c r="B16" s="125"/>
      <c r="C16" s="125"/>
      <c r="D16" s="124"/>
      <c r="E16" s="124"/>
      <c r="F16" s="125"/>
    </row>
    <row r="17" customFormat="false" ht="13.45" hidden="false" customHeight="false" outlineLevel="0" collapsed="false">
      <c r="A17" s="126" t="s">
        <v>61</v>
      </c>
      <c r="B17" s="105"/>
      <c r="C17" s="105"/>
      <c r="D17" s="105"/>
      <c r="E17" s="105"/>
      <c r="F17" s="105"/>
    </row>
    <row r="18" customFormat="false" ht="15.8" hidden="false" customHeight="false" outlineLevel="0" collapsed="false">
      <c r="A18" s="127" t="s">
        <v>62</v>
      </c>
      <c r="B18" s="128" t="s">
        <v>63</v>
      </c>
      <c r="C18" s="128"/>
      <c r="D18" s="128"/>
      <c r="E18" s="129" t="s">
        <v>64</v>
      </c>
      <c r="F18" s="105"/>
    </row>
    <row r="19" customFormat="false" ht="15.8" hidden="false" customHeight="false" outlineLevel="0" collapsed="false">
      <c r="A19" s="127"/>
      <c r="B19" s="130" t="s">
        <v>65</v>
      </c>
      <c r="C19" s="130"/>
      <c r="D19" s="130"/>
      <c r="E19" s="129"/>
      <c r="F19" s="105"/>
    </row>
    <row r="20" customFormat="false" ht="14.65" hidden="false" customHeight="false" outlineLevel="0" collapsed="false">
      <c r="A20" s="126" t="s">
        <v>66</v>
      </c>
      <c r="B20" s="131"/>
      <c r="C20" s="105"/>
      <c r="D20" s="132"/>
      <c r="E20" s="133"/>
      <c r="F20" s="105"/>
    </row>
    <row r="21" customFormat="false" ht="15.65" hidden="false" customHeight="false" outlineLevel="0" collapsed="false">
      <c r="A21" s="134" t="s">
        <v>67</v>
      </c>
      <c r="B21" s="134"/>
      <c r="C21" s="134"/>
      <c r="D21" s="134"/>
      <c r="E21" s="134"/>
      <c r="F21" s="134"/>
    </row>
    <row r="22" customFormat="false" ht="14.6" hidden="false" customHeight="false" outlineLevel="0" collapsed="false">
      <c r="A22" s="105"/>
      <c r="B22" s="135" t="s">
        <v>68</v>
      </c>
      <c r="C22" s="136" t="n">
        <f aca="false">PO!$Q$3</f>
        <v>46266</v>
      </c>
      <c r="D22" s="2" t="s">
        <v>69</v>
      </c>
      <c r="E22" s="137" t="n">
        <v>14.25</v>
      </c>
      <c r="F22" s="138" t="s">
        <v>70</v>
      </c>
    </row>
    <row r="23" customFormat="false" ht="12.8" hidden="false" customHeight="true" outlineLevel="0" collapsed="false">
      <c r="A23" s="105"/>
      <c r="B23" s="139" t="s">
        <v>71</v>
      </c>
      <c r="C23" s="139"/>
      <c r="D23" s="139"/>
      <c r="E23" s="139"/>
      <c r="F23" s="139"/>
    </row>
    <row r="24" customFormat="false" ht="19.4" hidden="false" customHeight="true" outlineLevel="0" collapsed="false">
      <c r="A24" s="105"/>
      <c r="B24" s="105"/>
      <c r="C24" s="105"/>
      <c r="D24" s="105"/>
      <c r="E24" s="124"/>
      <c r="F24" s="125"/>
    </row>
    <row r="25" customFormat="false" ht="34.3" hidden="false" customHeight="true" outlineLevel="0" collapsed="false">
      <c r="A25" s="140" t="s">
        <v>72</v>
      </c>
      <c r="B25" s="140"/>
      <c r="C25" s="140"/>
      <c r="D25" s="140"/>
      <c r="E25" s="140"/>
      <c r="F25" s="140"/>
    </row>
    <row r="26" customFormat="false" ht="13.45" hidden="false" customHeight="false" outlineLevel="0" collapsed="false">
      <c r="A26" s="141"/>
      <c r="B26" s="141"/>
      <c r="C26" s="141"/>
      <c r="D26" s="141"/>
      <c r="E26" s="142"/>
      <c r="F26" s="143"/>
    </row>
    <row r="27" customFormat="false" ht="34.3" hidden="false" customHeight="false" outlineLevel="0" collapsed="false">
      <c r="A27" s="140" t="str">
        <f aca="false">CONCATENATE("Declaro para os devidos fins que o regime de Contribuição Previdenciária sobre a Receita Bruta adotado para elaboração do orçamento foi ",IF(F5="NÃO","SEM","COM"),"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B27" s="140"/>
      <c r="C27" s="140"/>
      <c r="D27" s="140"/>
      <c r="E27" s="140"/>
      <c r="F27" s="140"/>
    </row>
    <row r="28" customFormat="false" ht="12.8" hidden="false" customHeight="false" outlineLevel="0" collapsed="false">
      <c r="A28" s="144"/>
      <c r="B28" s="144"/>
      <c r="C28" s="144"/>
      <c r="D28" s="144"/>
      <c r="E28" s="144"/>
      <c r="F28" s="145" t="n">
        <f aca="false">PO!$Q$3</f>
        <v>46266</v>
      </c>
    </row>
    <row r="29" customFormat="false" ht="70.85" hidden="false" customHeight="true" outlineLevel="0" collapsed="false">
      <c r="A29" s="105"/>
      <c r="B29" s="105"/>
      <c r="C29" s="105"/>
      <c r="D29" s="105"/>
      <c r="E29" s="105"/>
      <c r="F29" s="105"/>
    </row>
    <row r="30" customFormat="false" ht="12.8" hidden="false" customHeight="true" outlineLevel="0" collapsed="false">
      <c r="A30" s="68" t="s">
        <v>73</v>
      </c>
      <c r="B30" s="68"/>
      <c r="C30" s="68"/>
      <c r="D30" s="69" t="s">
        <v>74</v>
      </c>
      <c r="E30" s="69"/>
      <c r="F30" s="69"/>
    </row>
    <row r="31" customFormat="false" ht="12.8" hidden="false" customHeight="true" outlineLevel="0" collapsed="false">
      <c r="A31" s="74" t="s">
        <v>75</v>
      </c>
      <c r="B31" s="74"/>
      <c r="C31" s="74"/>
      <c r="D31" s="74" t="s">
        <v>75</v>
      </c>
      <c r="E31" s="74"/>
      <c r="F31" s="74"/>
    </row>
    <row r="32" customFormat="false" ht="12.8" hidden="false" customHeight="false" outlineLevel="0" collapsed="false">
      <c r="A32" s="62" t="s">
        <v>76</v>
      </c>
      <c r="B32" s="62"/>
      <c r="C32" s="62"/>
      <c r="D32" s="62" t="s">
        <v>77</v>
      </c>
      <c r="E32" s="62"/>
      <c r="F32" s="62"/>
      <c r="H32" s="62"/>
      <c r="I32" s="62"/>
      <c r="J32" s="62"/>
      <c r="K32" s="63"/>
      <c r="L32" s="63"/>
    </row>
    <row r="33" customFormat="false" ht="12.8" hidden="false" customHeight="false" outlineLevel="0" collapsed="false"/>
    <row r="34" customFormat="false" ht="12.8" hidden="false" customHeight="false" outlineLevel="0" collapsed="false"/>
    <row r="35" customFormat="false" ht="12.8" hidden="false" customHeight="false" outlineLevel="0" collapsed="false"/>
    <row r="36" customFormat="false" ht="12.8" hidden="false" customHeight="false" outlineLevel="0" collapsed="false"/>
    <row r="37" customFormat="false" ht="12.8" hidden="false" customHeight="false" outlineLevel="0" collapsed="false">
      <c r="A37" s="70" t="s">
        <v>78</v>
      </c>
      <c r="B37" s="70"/>
      <c r="C37" s="70"/>
      <c r="D37" s="70"/>
      <c r="E37" s="70"/>
      <c r="F37" s="70"/>
      <c r="G37" s="146"/>
      <c r="H37" s="146"/>
    </row>
    <row r="38" customFormat="false" ht="12.8" hidden="false" customHeight="true" outlineLevel="0" collapsed="false">
      <c r="A38" s="75" t="s">
        <v>79</v>
      </c>
      <c r="B38" s="75"/>
      <c r="C38" s="75"/>
      <c r="D38" s="75"/>
      <c r="E38" s="75"/>
      <c r="F38" s="75"/>
    </row>
    <row r="1048576" customFormat="false" ht="12.8" hidden="false" customHeight="false" outlineLevel="0" collapsed="false"/>
  </sheetData>
  <mergeCells count="31">
    <mergeCell ref="A1:F1"/>
    <mergeCell ref="A2:F2"/>
    <mergeCell ref="A4:F4"/>
    <mergeCell ref="A5:C5"/>
    <mergeCell ref="D5:E5"/>
    <mergeCell ref="A6:B6"/>
    <mergeCell ref="A7:B7"/>
    <mergeCell ref="A8:B8"/>
    <mergeCell ref="A9:B9"/>
    <mergeCell ref="A10:B10"/>
    <mergeCell ref="A11:B11"/>
    <mergeCell ref="A12:B12"/>
    <mergeCell ref="A13:B13"/>
    <mergeCell ref="A14:B14"/>
    <mergeCell ref="A15:B15"/>
    <mergeCell ref="B18:D18"/>
    <mergeCell ref="E18:E19"/>
    <mergeCell ref="B19:D19"/>
    <mergeCell ref="A21:F21"/>
    <mergeCell ref="B23:F23"/>
    <mergeCell ref="A25:F25"/>
    <mergeCell ref="A27:F27"/>
    <mergeCell ref="A30:C30"/>
    <mergeCell ref="D30:F30"/>
    <mergeCell ref="A31:C31"/>
    <mergeCell ref="D31:F31"/>
    <mergeCell ref="A32:C32"/>
    <mergeCell ref="D32:F32"/>
    <mergeCell ref="H32:J32"/>
    <mergeCell ref="A37:F37"/>
    <mergeCell ref="A38:F38"/>
  </mergeCells>
  <conditionalFormatting sqref="A15">
    <cfRule type="expression" priority="2" aboveAverage="0" equalAverage="0" bottom="0" percent="0" rank="0" text="" dxfId="5">
      <formula>NA()</formula>
    </cfRule>
  </conditionalFormatting>
  <conditionalFormatting sqref="A15">
    <cfRule type="expression" priority="3" aboveAverage="0" equalAverage="0" bottom="0" percent="0" rank="0" text="" dxfId="6">
      <formula>NA()</formula>
    </cfRule>
  </conditionalFormatting>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7B3CA"/>
    <pageSetUpPr fitToPage="true"/>
  </sheetPr>
  <dimension ref="A1:J53"/>
  <sheetViews>
    <sheetView showFormulas="false" showGridLines="true" showRowColHeaders="true" showZeros="true" rightToLeft="false" tabSelected="false" showOutlineSymbols="true" defaultGridColor="true" view="normal" topLeftCell="A19" colorId="64" zoomScale="100" zoomScaleNormal="100" zoomScalePageLayoutView="100" workbookViewId="0">
      <selection pane="topLeft" activeCell="D41" activeCellId="0" sqref="D41"/>
    </sheetView>
  </sheetViews>
  <sheetFormatPr defaultColWidth="11.53515625" defaultRowHeight="12.8" zeroHeight="false" outlineLevelRow="0" outlineLevelCol="0"/>
  <cols>
    <col collapsed="false" customWidth="false" hidden="false" outlineLevel="0" max="1" min="1" style="147" width="11.53"/>
    <col collapsed="false" customWidth="true" hidden="false" outlineLevel="0" max="2" min="2" style="105" width="53.13"/>
    <col collapsed="false" customWidth="true" hidden="false" outlineLevel="0" max="3" min="3" style="147" width="11.85"/>
    <col collapsed="false" customWidth="true" hidden="false" outlineLevel="0" max="4" min="4" style="147" width="18.78"/>
    <col collapsed="false" customWidth="false" hidden="false" outlineLevel="0" max="5" min="5" style="105" width="11.53"/>
  </cols>
  <sheetData>
    <row r="1" customFormat="false" ht="79.85" hidden="false" customHeight="true" outlineLevel="0" collapsed="false">
      <c r="A1" s="148"/>
      <c r="B1" s="148"/>
      <c r="C1" s="148"/>
      <c r="D1" s="148"/>
    </row>
    <row r="2" customFormat="false" ht="16.15" hidden="false" customHeight="false" outlineLevel="0" collapsed="false">
      <c r="A2" s="149" t="s">
        <v>80</v>
      </c>
      <c r="B2" s="149"/>
      <c r="C2" s="149"/>
      <c r="D2" s="149"/>
      <c r="E2" s="150"/>
    </row>
    <row r="3" customFormat="false" ht="17.35" hidden="false" customHeight="false" outlineLevel="0" collapsed="false">
      <c r="A3" s="151" t="s">
        <v>81</v>
      </c>
      <c r="B3" s="152"/>
      <c r="C3" s="153"/>
      <c r="D3" s="154" t="s">
        <v>82</v>
      </c>
    </row>
    <row r="4" s="144" customFormat="true" ht="12.8" hidden="false" customHeight="false" outlineLevel="0" collapsed="false">
      <c r="A4" s="155" t="s">
        <v>11</v>
      </c>
      <c r="B4" s="155" t="s">
        <v>13</v>
      </c>
      <c r="C4" s="155" t="s">
        <v>83</v>
      </c>
      <c r="D4" s="155" t="s">
        <v>84</v>
      </c>
    </row>
    <row r="5" customFormat="false" ht="13.45" hidden="false" customHeight="false" outlineLevel="0" collapsed="false">
      <c r="A5" s="156" t="s">
        <v>85</v>
      </c>
      <c r="B5" s="156"/>
      <c r="C5" s="156"/>
      <c r="D5" s="156"/>
    </row>
    <row r="6" customFormat="false" ht="13.45" hidden="false" customHeight="false" outlineLevel="0" collapsed="false">
      <c r="A6" s="46" t="s">
        <v>86</v>
      </c>
      <c r="B6" s="157"/>
      <c r="C6" s="46"/>
      <c r="D6" s="46"/>
    </row>
    <row r="7" customFormat="false" ht="13.45" hidden="false" customHeight="false" outlineLevel="0" collapsed="false">
      <c r="A7" s="158" t="s">
        <v>87</v>
      </c>
      <c r="B7" s="157" t="s">
        <v>88</v>
      </c>
      <c r="C7" s="159" t="n">
        <v>0.1</v>
      </c>
      <c r="D7" s="159" t="n">
        <v>0.1</v>
      </c>
      <c r="E7" s="160"/>
      <c r="F7" s="161"/>
    </row>
    <row r="8" customFormat="false" ht="13.45" hidden="false" customHeight="false" outlineLevel="0" collapsed="false">
      <c r="A8" s="158" t="s">
        <v>89</v>
      </c>
      <c r="B8" s="157" t="s">
        <v>90</v>
      </c>
      <c r="C8" s="159" t="n">
        <v>0.015</v>
      </c>
      <c r="D8" s="159" t="n">
        <v>0.015</v>
      </c>
      <c r="E8" s="160"/>
      <c r="F8" s="161"/>
    </row>
    <row r="9" customFormat="false" ht="13.45" hidden="false" customHeight="false" outlineLevel="0" collapsed="false">
      <c r="A9" s="158" t="s">
        <v>91</v>
      </c>
      <c r="B9" s="157" t="s">
        <v>92</v>
      </c>
      <c r="C9" s="159" t="n">
        <v>0.01</v>
      </c>
      <c r="D9" s="159" t="n">
        <v>0.01</v>
      </c>
      <c r="E9" s="160"/>
      <c r="F9" s="161"/>
    </row>
    <row r="10" customFormat="false" ht="13.45" hidden="false" customHeight="false" outlineLevel="0" collapsed="false">
      <c r="A10" s="158" t="s">
        <v>93</v>
      </c>
      <c r="B10" s="157" t="s">
        <v>94</v>
      </c>
      <c r="C10" s="159" t="n">
        <v>0.002</v>
      </c>
      <c r="D10" s="159" t="n">
        <v>0.002</v>
      </c>
      <c r="E10" s="160"/>
      <c r="F10" s="161"/>
    </row>
    <row r="11" customFormat="false" ht="13.45" hidden="false" customHeight="false" outlineLevel="0" collapsed="false">
      <c r="A11" s="158" t="s">
        <v>95</v>
      </c>
      <c r="B11" s="157" t="s">
        <v>96</v>
      </c>
      <c r="C11" s="159" t="n">
        <v>0.006</v>
      </c>
      <c r="D11" s="159" t="n">
        <v>0.006</v>
      </c>
      <c r="E11" s="160"/>
      <c r="F11" s="161"/>
    </row>
    <row r="12" customFormat="false" ht="13.45" hidden="false" customHeight="false" outlineLevel="0" collapsed="false">
      <c r="A12" s="158" t="s">
        <v>97</v>
      </c>
      <c r="B12" s="157" t="s">
        <v>98</v>
      </c>
      <c r="C12" s="159" t="n">
        <v>0.025</v>
      </c>
      <c r="D12" s="159" t="n">
        <v>0.025</v>
      </c>
      <c r="E12" s="160"/>
      <c r="F12" s="161"/>
    </row>
    <row r="13" customFormat="false" ht="13.45" hidden="false" customHeight="false" outlineLevel="0" collapsed="false">
      <c r="A13" s="158" t="s">
        <v>99</v>
      </c>
      <c r="B13" s="157" t="s">
        <v>100</v>
      </c>
      <c r="C13" s="159" t="n">
        <v>0.03</v>
      </c>
      <c r="D13" s="159" t="n">
        <v>0.03</v>
      </c>
      <c r="E13" s="160"/>
      <c r="F13" s="161"/>
    </row>
    <row r="14" customFormat="false" ht="13.45" hidden="false" customHeight="false" outlineLevel="0" collapsed="false">
      <c r="A14" s="158" t="s">
        <v>101</v>
      </c>
      <c r="B14" s="157" t="s">
        <v>102</v>
      </c>
      <c r="C14" s="159" t="n">
        <v>0.08</v>
      </c>
      <c r="D14" s="159" t="n">
        <v>0.08</v>
      </c>
      <c r="E14" s="160"/>
      <c r="F14" s="161"/>
    </row>
    <row r="15" customFormat="false" ht="13.45" hidden="false" customHeight="false" outlineLevel="0" collapsed="false">
      <c r="A15" s="158" t="s">
        <v>103</v>
      </c>
      <c r="B15" s="157" t="s">
        <v>104</v>
      </c>
      <c r="C15" s="159" t="n">
        <v>0</v>
      </c>
      <c r="D15" s="159" t="n">
        <v>0</v>
      </c>
      <c r="E15" s="160"/>
      <c r="F15" s="161"/>
    </row>
    <row r="16" customFormat="false" ht="13.45" hidden="false" customHeight="false" outlineLevel="0" collapsed="false">
      <c r="A16" s="156" t="s">
        <v>86</v>
      </c>
      <c r="B16" s="162" t="s">
        <v>105</v>
      </c>
      <c r="C16" s="163" t="n">
        <f aca="false">SUM(C7:C15)</f>
        <v>0.268</v>
      </c>
      <c r="D16" s="163" t="n">
        <f aca="false">SUM(D7:D15)</f>
        <v>0.268</v>
      </c>
      <c r="E16" s="164"/>
      <c r="F16" s="164"/>
      <c r="G16" s="150"/>
      <c r="H16" s="150"/>
      <c r="I16" s="150"/>
      <c r="J16" s="150"/>
    </row>
    <row r="17" customFormat="false" ht="13.45" hidden="false" customHeight="false" outlineLevel="0" collapsed="false">
      <c r="A17" s="156" t="s">
        <v>106</v>
      </c>
      <c r="B17" s="156"/>
      <c r="C17" s="156"/>
      <c r="D17" s="156"/>
    </row>
    <row r="18" customFormat="false" ht="13.45" hidden="false" customHeight="false" outlineLevel="0" collapsed="false">
      <c r="A18" s="46" t="s">
        <v>107</v>
      </c>
      <c r="B18" s="157" t="s">
        <v>108</v>
      </c>
      <c r="C18" s="159" t="n">
        <v>0.1778</v>
      </c>
      <c r="D18" s="46" t="s">
        <v>109</v>
      </c>
    </row>
    <row r="19" customFormat="false" ht="13.45" hidden="false" customHeight="false" outlineLevel="0" collapsed="false">
      <c r="A19" s="46" t="s">
        <v>110</v>
      </c>
      <c r="B19" s="157" t="s">
        <v>111</v>
      </c>
      <c r="C19" s="159" t="n">
        <v>0.0421</v>
      </c>
      <c r="D19" s="46" t="s">
        <v>109</v>
      </c>
      <c r="F19" s="161"/>
    </row>
    <row r="20" customFormat="false" ht="13.45" hidden="false" customHeight="false" outlineLevel="0" collapsed="false">
      <c r="A20" s="46" t="s">
        <v>112</v>
      </c>
      <c r="B20" s="157" t="s">
        <v>113</v>
      </c>
      <c r="C20" s="159" t="n">
        <v>0.0088</v>
      </c>
      <c r="D20" s="159" t="n">
        <v>0.0067</v>
      </c>
      <c r="G20" s="161"/>
    </row>
    <row r="21" customFormat="false" ht="13.45" hidden="false" customHeight="false" outlineLevel="0" collapsed="false">
      <c r="A21" s="46" t="s">
        <v>114</v>
      </c>
      <c r="B21" s="157" t="s">
        <v>115</v>
      </c>
      <c r="C21" s="159" t="n">
        <v>0.1092</v>
      </c>
      <c r="D21" s="159" t="n">
        <v>0.0829</v>
      </c>
      <c r="F21" s="161"/>
      <c r="G21" s="161"/>
    </row>
    <row r="22" customFormat="false" ht="13.45" hidden="false" customHeight="false" outlineLevel="0" collapsed="false">
      <c r="A22" s="46" t="s">
        <v>116</v>
      </c>
      <c r="B22" s="157" t="s">
        <v>117</v>
      </c>
      <c r="C22" s="159" t="n">
        <v>0.0007</v>
      </c>
      <c r="D22" s="159" t="n">
        <v>0.0005</v>
      </c>
      <c r="F22" s="161"/>
      <c r="G22" s="161"/>
    </row>
    <row r="23" customFormat="false" ht="13.45" hidden="false" customHeight="false" outlineLevel="0" collapsed="false">
      <c r="A23" s="46" t="s">
        <v>118</v>
      </c>
      <c r="B23" s="157" t="s">
        <v>119</v>
      </c>
      <c r="C23" s="159" t="n">
        <v>0.0073</v>
      </c>
      <c r="D23" s="159" t="n">
        <v>0.0056</v>
      </c>
      <c r="F23" s="161"/>
      <c r="G23" s="161"/>
    </row>
    <row r="24" customFormat="false" ht="13.45" hidden="false" customHeight="false" outlineLevel="0" collapsed="false">
      <c r="A24" s="46" t="s">
        <v>120</v>
      </c>
      <c r="B24" s="157" t="s">
        <v>121</v>
      </c>
      <c r="C24" s="159" t="n">
        <v>0.0165</v>
      </c>
      <c r="D24" s="46" t="s">
        <v>109</v>
      </c>
    </row>
    <row r="25" customFormat="false" ht="13.45" hidden="false" customHeight="false" outlineLevel="0" collapsed="false">
      <c r="A25" s="46" t="s">
        <v>122</v>
      </c>
      <c r="B25" s="157" t="s">
        <v>123</v>
      </c>
      <c r="C25" s="159" t="n">
        <v>0.0003</v>
      </c>
      <c r="D25" s="159" t="n">
        <v>0.0002</v>
      </c>
    </row>
    <row r="26" customFormat="false" ht="13.45" hidden="false" customHeight="false" outlineLevel="0" collapsed="false">
      <c r="A26" s="46" t="s">
        <v>124</v>
      </c>
      <c r="B26" s="157" t="s">
        <v>125</v>
      </c>
      <c r="C26" s="159" t="n">
        <v>0.1104</v>
      </c>
      <c r="D26" s="159" t="n">
        <v>0.0838</v>
      </c>
      <c r="F26" s="161"/>
      <c r="G26" s="161"/>
    </row>
    <row r="27" customFormat="false" ht="13.45" hidden="false" customHeight="false" outlineLevel="0" collapsed="false">
      <c r="A27" s="46" t="s">
        <v>126</v>
      </c>
      <c r="B27" s="157" t="s">
        <v>127</v>
      </c>
      <c r="C27" s="159" t="n">
        <v>0.0004</v>
      </c>
      <c r="D27" s="159" t="n">
        <v>0.0003</v>
      </c>
      <c r="F27" s="161"/>
      <c r="G27" s="161"/>
    </row>
    <row r="28" customFormat="false" ht="13.45" hidden="false" customHeight="false" outlineLevel="0" collapsed="false">
      <c r="A28" s="156" t="s">
        <v>128</v>
      </c>
      <c r="B28" s="162" t="s">
        <v>105</v>
      </c>
      <c r="C28" s="163" t="n">
        <f aca="false">SUM(C18:C27)</f>
        <v>0.4735</v>
      </c>
      <c r="D28" s="163" t="n">
        <f aca="false">SUM(D18:D27)</f>
        <v>0.18</v>
      </c>
      <c r="E28" s="164"/>
      <c r="F28" s="164"/>
      <c r="G28" s="150"/>
      <c r="H28" s="150"/>
      <c r="I28" s="150"/>
      <c r="J28" s="150"/>
    </row>
    <row r="29" customFormat="false" ht="13.45" hidden="false" customHeight="false" outlineLevel="0" collapsed="false">
      <c r="A29" s="156" t="s">
        <v>129</v>
      </c>
      <c r="B29" s="156"/>
      <c r="C29" s="156"/>
      <c r="D29" s="156"/>
    </row>
    <row r="30" customFormat="false" ht="13.45" hidden="false" customHeight="false" outlineLevel="0" collapsed="false">
      <c r="A30" s="46" t="s">
        <v>130</v>
      </c>
      <c r="B30" s="157" t="s">
        <v>131</v>
      </c>
      <c r="C30" s="159" t="n">
        <v>0.0418</v>
      </c>
      <c r="D30" s="165" t="n">
        <v>0.0317</v>
      </c>
      <c r="E30" s="0"/>
    </row>
    <row r="31" customFormat="false" ht="13.45" hidden="false" customHeight="false" outlineLevel="0" collapsed="false">
      <c r="A31" s="46" t="s">
        <v>132</v>
      </c>
      <c r="B31" s="157" t="s">
        <v>133</v>
      </c>
      <c r="C31" s="159" t="n">
        <v>0.0011</v>
      </c>
      <c r="D31" s="165" t="n">
        <v>0.0008</v>
      </c>
      <c r="E31" s="0"/>
    </row>
    <row r="32" customFormat="false" ht="13.45" hidden="false" customHeight="false" outlineLevel="0" collapsed="false">
      <c r="A32" s="46" t="s">
        <v>134</v>
      </c>
      <c r="B32" s="157" t="s">
        <v>135</v>
      </c>
      <c r="C32" s="159" t="n">
        <v>0.0359</v>
      </c>
      <c r="D32" s="159" t="n">
        <v>0.0273</v>
      </c>
      <c r="E32" s="0"/>
      <c r="F32" s="161"/>
    </row>
    <row r="33" customFormat="false" ht="13.45" hidden="false" customHeight="false" outlineLevel="0" collapsed="false">
      <c r="A33" s="46" t="s">
        <v>136</v>
      </c>
      <c r="B33" s="157" t="s">
        <v>137</v>
      </c>
      <c r="C33" s="165" t="n">
        <v>0.0178</v>
      </c>
      <c r="D33" s="165" t="n">
        <v>0.0135</v>
      </c>
    </row>
    <row r="34" customFormat="false" ht="13.45" hidden="false" customHeight="false" outlineLevel="0" collapsed="false">
      <c r="A34" s="46" t="s">
        <v>138</v>
      </c>
      <c r="B34" s="157" t="s">
        <v>139</v>
      </c>
      <c r="C34" s="159" t="n">
        <v>0.0035</v>
      </c>
      <c r="D34" s="159" t="n">
        <v>0.0026</v>
      </c>
      <c r="E34" s="0"/>
      <c r="F34" s="161"/>
    </row>
    <row r="35" customFormat="false" ht="13.45" hidden="false" customHeight="false" outlineLevel="0" collapsed="false">
      <c r="A35" s="46" t="s">
        <v>140</v>
      </c>
      <c r="B35" s="162" t="s">
        <v>105</v>
      </c>
      <c r="C35" s="163" t="n">
        <f aca="false">SUM(C30:C34)</f>
        <v>0.1001</v>
      </c>
      <c r="D35" s="163" t="n">
        <f aca="false">SUM(D30:D34)</f>
        <v>0.0759</v>
      </c>
      <c r="E35" s="160"/>
    </row>
    <row r="36" customFormat="false" ht="13.45" hidden="false" customHeight="false" outlineLevel="0" collapsed="false">
      <c r="A36" s="156" t="s">
        <v>141</v>
      </c>
      <c r="B36" s="156"/>
      <c r="C36" s="156"/>
      <c r="D36" s="156"/>
    </row>
    <row r="37" customFormat="false" ht="23.85" hidden="false" customHeight="false" outlineLevel="0" collapsed="false">
      <c r="A37" s="166" t="s">
        <v>142</v>
      </c>
      <c r="B37" s="167" t="s">
        <v>143</v>
      </c>
      <c r="C37" s="159" t="n">
        <v>0.116</v>
      </c>
      <c r="D37" s="159" t="n">
        <v>0.04</v>
      </c>
    </row>
    <row r="38" customFormat="false" ht="23.85" hidden="false" customHeight="false" outlineLevel="0" collapsed="false">
      <c r="A38" s="166" t="s">
        <v>144</v>
      </c>
      <c r="B38" s="167" t="s">
        <v>145</v>
      </c>
      <c r="C38" s="159" t="n">
        <v>0.0036</v>
      </c>
      <c r="D38" s="159" t="n">
        <v>0.0028</v>
      </c>
    </row>
    <row r="39" customFormat="false" ht="13.45" hidden="false" customHeight="false" outlineLevel="0" collapsed="false">
      <c r="A39" s="156" t="s">
        <v>146</v>
      </c>
      <c r="B39" s="156" t="s">
        <v>105</v>
      </c>
      <c r="C39" s="163" t="n">
        <f aca="false">SUM(C37:C38)</f>
        <v>0.1196</v>
      </c>
      <c r="D39" s="163" t="n">
        <f aca="false">SUM(D37:D38)</f>
        <v>0.0428</v>
      </c>
      <c r="G39" s="150"/>
      <c r="H39" s="150"/>
      <c r="I39" s="150"/>
      <c r="J39" s="150"/>
    </row>
    <row r="40" customFormat="false" ht="13.45" hidden="false" customHeight="false" outlineLevel="0" collapsed="false">
      <c r="A40" s="168"/>
      <c r="B40" s="169" t="s">
        <v>147</v>
      </c>
      <c r="C40" s="170" t="n">
        <f aca="false">C16+C28+C35+C39</f>
        <v>0.9612</v>
      </c>
      <c r="D40" s="170" t="n">
        <f aca="false">D16+D28+D35+D39</f>
        <v>0.5667</v>
      </c>
    </row>
    <row r="41" s="144" customFormat="true" ht="12.8" hidden="false" customHeight="false" outlineLevel="0" collapsed="false">
      <c r="A41" s="171" t="s">
        <v>148</v>
      </c>
      <c r="B41" s="171"/>
      <c r="C41" s="172"/>
      <c r="D41" s="173"/>
    </row>
    <row r="42" customFormat="false" ht="51.45" hidden="false" customHeight="true" outlineLevel="0" collapsed="false">
      <c r="A42" s="100"/>
      <c r="B42" s="90"/>
      <c r="C42" s="100"/>
      <c r="D42" s="100"/>
    </row>
    <row r="43" customFormat="false" ht="13.4" hidden="false" customHeight="true" outlineLevel="0" collapsed="false">
      <c r="A43" s="174"/>
      <c r="B43" s="174"/>
      <c r="C43" s="174"/>
      <c r="D43" s="174"/>
      <c r="E43" s="0"/>
    </row>
    <row r="44" customFormat="false" ht="58.2" hidden="false" customHeight="true" outlineLevel="0" collapsed="false">
      <c r="A44" s="175" t="s">
        <v>73</v>
      </c>
      <c r="B44" s="175"/>
      <c r="C44" s="176" t="s">
        <v>74</v>
      </c>
      <c r="D44" s="176"/>
      <c r="E44" s="71"/>
    </row>
    <row r="45" customFormat="false" ht="12.8" hidden="false" customHeight="true" outlineLevel="0" collapsed="false">
      <c r="A45" s="74" t="s">
        <v>75</v>
      </c>
      <c r="B45" s="74"/>
      <c r="C45" s="74" t="s">
        <v>75</v>
      </c>
      <c r="D45" s="74"/>
      <c r="E45" s="74"/>
    </row>
    <row r="46" customFormat="false" ht="12.8" hidden="false" customHeight="false" outlineLevel="0" collapsed="false">
      <c r="A46" s="62" t="s">
        <v>76</v>
      </c>
      <c r="B46" s="62"/>
      <c r="C46" s="62" t="s">
        <v>77</v>
      </c>
      <c r="D46" s="62"/>
      <c r="E46" s="76"/>
    </row>
    <row r="47" customFormat="false" ht="12.8" hidden="false" customHeight="false" outlineLevel="0" collapsed="false">
      <c r="A47" s="0"/>
      <c r="B47" s="62"/>
      <c r="C47" s="0"/>
      <c r="D47" s="0"/>
      <c r="E47" s="0"/>
    </row>
    <row r="48" customFormat="false" ht="12.8" hidden="false" customHeight="false" outlineLevel="0" collapsed="false">
      <c r="A48" s="0"/>
      <c r="B48" s="0"/>
      <c r="C48" s="0"/>
      <c r="D48" s="0"/>
      <c r="E48" s="0"/>
    </row>
    <row r="49" customFormat="false" ht="12.8" hidden="false" customHeight="false" outlineLevel="0" collapsed="false">
      <c r="A49" s="0"/>
      <c r="B49" s="0"/>
      <c r="C49" s="0"/>
      <c r="D49" s="0"/>
      <c r="E49" s="0"/>
    </row>
    <row r="50" customFormat="false" ht="12.8" hidden="false" customHeight="false" outlineLevel="0" collapsed="false">
      <c r="A50" s="0"/>
      <c r="B50" s="0"/>
      <c r="C50" s="0"/>
      <c r="D50" s="0"/>
      <c r="E50" s="0"/>
    </row>
    <row r="51" customFormat="false" ht="12.8" hidden="false" customHeight="false" outlineLevel="0" collapsed="false">
      <c r="A51" s="0"/>
      <c r="B51" s="0"/>
      <c r="C51" s="0"/>
      <c r="D51" s="0"/>
      <c r="E51" s="0"/>
    </row>
    <row r="52" customFormat="false" ht="12.8" hidden="false" customHeight="false" outlineLevel="0" collapsed="false">
      <c r="A52" s="70" t="s">
        <v>78</v>
      </c>
      <c r="B52" s="70"/>
      <c r="C52" s="70"/>
      <c r="D52" s="70"/>
      <c r="E52" s="177"/>
      <c r="F52" s="177"/>
    </row>
    <row r="53" customFormat="false" ht="12.8" hidden="false" customHeight="true" outlineLevel="0" collapsed="false">
      <c r="A53" s="178" t="s">
        <v>79</v>
      </c>
      <c r="B53" s="178"/>
      <c r="C53" s="178"/>
      <c r="D53" s="178"/>
      <c r="E53" s="177"/>
      <c r="F53" s="179"/>
    </row>
  </sheetData>
  <mergeCells count="15">
    <mergeCell ref="A1:D1"/>
    <mergeCell ref="A2:D2"/>
    <mergeCell ref="A5:D5"/>
    <mergeCell ref="A17:D17"/>
    <mergeCell ref="A29:D29"/>
    <mergeCell ref="A36:D36"/>
    <mergeCell ref="A43:D43"/>
    <mergeCell ref="A44:B44"/>
    <mergeCell ref="C44:D44"/>
    <mergeCell ref="A45:B45"/>
    <mergeCell ref="C45:D45"/>
    <mergeCell ref="A46:B46"/>
    <mergeCell ref="C46:D46"/>
    <mergeCell ref="A52:D52"/>
    <mergeCell ref="A53:D53"/>
  </mergeCells>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4EA6B"/>
    <pageSetUpPr fitToPage="true"/>
  </sheetPr>
  <dimension ref="A1:XFD2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B1" activeCellId="0" sqref="AB1"/>
    </sheetView>
  </sheetViews>
  <sheetFormatPr defaultColWidth="11.53515625" defaultRowHeight="12.8" zeroHeight="false" outlineLevelRow="0" outlineLevelCol="0"/>
  <cols>
    <col collapsed="false" customWidth="true" hidden="false" outlineLevel="0" max="1" min="1" style="180" width="5.68"/>
    <col collapsed="false" customWidth="true" hidden="false" outlineLevel="0" max="2" min="2" style="7" width="29.71"/>
    <col collapsed="false" customWidth="true" hidden="false" outlineLevel="0" max="3" min="3" style="7" width="7.04"/>
    <col collapsed="false" customWidth="true" hidden="false" outlineLevel="0" max="4" min="4" style="7" width="5.07"/>
    <col collapsed="false" customWidth="true" hidden="false" outlineLevel="0" max="5" min="5" style="7" width="7.04"/>
    <col collapsed="false" customWidth="true" hidden="false" outlineLevel="0" max="6" min="6" style="7" width="5.77"/>
    <col collapsed="false" customWidth="true" hidden="false" outlineLevel="0" max="7" min="7" style="7" width="7.04"/>
    <col collapsed="false" customWidth="true" hidden="false" outlineLevel="0" max="8" min="8" style="7" width="5.77"/>
    <col collapsed="false" customWidth="true" hidden="false" outlineLevel="0" max="9" min="9" style="7" width="7.04"/>
    <col collapsed="false" customWidth="true" hidden="false" outlineLevel="0" max="10" min="10" style="7" width="6.58"/>
    <col collapsed="false" customWidth="true" hidden="false" outlineLevel="0" max="11" min="11" style="7" width="7.74"/>
    <col collapsed="false" customWidth="true" hidden="false" outlineLevel="0" max="12" min="12" style="7" width="5.77"/>
    <col collapsed="false" customWidth="true" hidden="false" outlineLevel="0" max="13" min="13" style="7" width="7.74"/>
    <col collapsed="false" customWidth="true" hidden="false" outlineLevel="0" max="14" min="14" style="7" width="5.77"/>
    <col collapsed="false" customWidth="true" hidden="false" outlineLevel="0" max="15" min="15" style="7" width="7.74"/>
    <col collapsed="false" customWidth="true" hidden="false" outlineLevel="0" max="16" min="16" style="7" width="5.88"/>
    <col collapsed="false" customWidth="true" hidden="false" outlineLevel="0" max="17" min="17" style="7" width="7.74"/>
    <col collapsed="false" customWidth="true" hidden="false" outlineLevel="0" max="18" min="18" style="7" width="5.77"/>
    <col collapsed="false" customWidth="true" hidden="false" outlineLevel="0" max="19" min="19" style="7" width="8.58"/>
    <col collapsed="false" customWidth="true" hidden="false" outlineLevel="0" max="20" min="20" style="7" width="5.77"/>
    <col collapsed="false" customWidth="true" hidden="false" outlineLevel="0" max="21" min="21" style="0" width="7.74"/>
    <col collapsed="false" customWidth="true" hidden="false" outlineLevel="0" max="22" min="22" style="0" width="5.77"/>
    <col collapsed="false" customWidth="true" hidden="false" outlineLevel="0" max="23" min="23" style="0" width="7.74"/>
    <col collapsed="false" customWidth="true" hidden="false" outlineLevel="0" max="24" min="24" style="0" width="5.77"/>
    <col collapsed="false" customWidth="true" hidden="false" outlineLevel="0" max="25" min="25" style="0" width="7.74"/>
    <col collapsed="false" customWidth="true" hidden="false" outlineLevel="0" max="26" min="26" style="0" width="6.46"/>
    <col collapsed="false" customWidth="true" hidden="false" outlineLevel="0" max="27" min="27" style="0" width="8.68"/>
    <col collapsed="false" customWidth="true" hidden="false" outlineLevel="0" max="29" min="29" style="0" width="16.43"/>
  </cols>
  <sheetData>
    <row r="1" customFormat="false" ht="13.45" hidden="false" customHeight="false" outlineLevel="0" collapsed="false">
      <c r="A1" s="9" t="s">
        <v>1</v>
      </c>
      <c r="B1" s="9"/>
      <c r="C1" s="10" t="s">
        <v>2</v>
      </c>
      <c r="D1" s="10"/>
      <c r="E1" s="10"/>
      <c r="F1" s="10"/>
      <c r="G1" s="10"/>
      <c r="H1" s="10"/>
      <c r="I1" s="10"/>
      <c r="J1" s="10"/>
      <c r="K1" s="10"/>
      <c r="L1" s="10"/>
      <c r="M1" s="10"/>
      <c r="N1" s="10"/>
      <c r="O1" s="10"/>
      <c r="P1" s="10"/>
      <c r="Q1" s="10"/>
      <c r="R1" s="9" t="s">
        <v>3</v>
      </c>
      <c r="S1" s="11" t="s">
        <v>4</v>
      </c>
      <c r="T1" s="11"/>
      <c r="U1" s="11"/>
      <c r="V1" s="11"/>
      <c r="W1" s="11"/>
      <c r="X1" s="12"/>
      <c r="Y1" s="12"/>
      <c r="Z1" s="12" t="s">
        <v>7</v>
      </c>
      <c r="AA1" s="14" t="n">
        <f aca="true">TODAY()</f>
        <v>46266</v>
      </c>
      <c r="AB1" s="15"/>
      <c r="AC1" s="16"/>
    </row>
    <row r="2" customFormat="false" ht="16.15" hidden="false" customHeight="true" outlineLevel="0" collapsed="false">
      <c r="A2" s="181" t="s">
        <v>149</v>
      </c>
      <c r="B2" s="181"/>
      <c r="C2" s="181"/>
      <c r="D2" s="181"/>
      <c r="E2" s="181"/>
      <c r="F2" s="181"/>
      <c r="G2" s="181"/>
      <c r="H2" s="181"/>
      <c r="I2" s="181"/>
      <c r="J2" s="181"/>
      <c r="K2" s="181"/>
      <c r="L2" s="181"/>
      <c r="M2" s="181"/>
      <c r="N2" s="181"/>
      <c r="O2" s="181"/>
      <c r="P2" s="181"/>
      <c r="Q2" s="181"/>
      <c r="R2" s="181"/>
      <c r="S2" s="181"/>
      <c r="T2" s="181"/>
      <c r="U2" s="181"/>
      <c r="V2" s="181"/>
      <c r="W2" s="181"/>
      <c r="X2" s="181"/>
      <c r="Y2" s="181"/>
      <c r="Z2" s="181"/>
      <c r="AA2" s="181"/>
      <c r="AB2" s="181"/>
      <c r="AC2" s="182" t="s">
        <v>150</v>
      </c>
    </row>
    <row r="3" customFormat="false" ht="15.5" hidden="false" customHeight="true" outlineLevel="0" collapsed="false">
      <c r="A3" s="9" t="s">
        <v>151</v>
      </c>
      <c r="B3" s="183" t="s">
        <v>2</v>
      </c>
      <c r="C3" s="183"/>
      <c r="D3" s="183"/>
      <c r="E3" s="183"/>
      <c r="F3" s="183"/>
      <c r="G3" s="183"/>
      <c r="H3" s="183"/>
      <c r="I3" s="183"/>
      <c r="J3" s="9" t="s">
        <v>3</v>
      </c>
      <c r="K3" s="11" t="str">
        <f aca="false">PO!I3</f>
        <v>DIVERSOS</v>
      </c>
      <c r="L3" s="11"/>
      <c r="M3" s="11"/>
      <c r="N3" s="11"/>
      <c r="O3" s="11"/>
      <c r="P3" s="12" t="s">
        <v>152</v>
      </c>
      <c r="Q3" s="13" t="str">
        <f aca="false">PO!O3</f>
        <v>-</v>
      </c>
      <c r="R3" s="12" t="s">
        <v>7</v>
      </c>
      <c r="S3" s="14" t="n">
        <f aca="false">PO!Q3</f>
        <v>46266</v>
      </c>
    </row>
    <row r="4" customFormat="false" ht="12.8" hidden="false" customHeight="false" outlineLevel="0" collapsed="false">
      <c r="A4" s="184" t="s">
        <v>9</v>
      </c>
      <c r="B4" s="184" t="s">
        <v>153</v>
      </c>
      <c r="C4" s="185" t="str">
        <f aca="false">CONCATENATE("MÊS ",COLUMNS($C$4:C4),)</f>
        <v>MÊS 1</v>
      </c>
      <c r="D4" s="185"/>
      <c r="E4" s="185" t="str">
        <f aca="false">CONCATENATE("MÊS ",ROUND(COLUMNS($C$4:E4)/2,0),)</f>
        <v>MÊS 2</v>
      </c>
      <c r="F4" s="185"/>
      <c r="G4" s="185" t="str">
        <f aca="false">CONCATENATE("MÊS ",ROUND(COLUMNS($C$4:G4)/2,0),)</f>
        <v>MÊS 3</v>
      </c>
      <c r="H4" s="185"/>
      <c r="I4" s="185" t="str">
        <f aca="false">CONCATENATE("MÊS ",ROUND(COLUMNS($C$4:I4)/2,0),)</f>
        <v>MÊS 4</v>
      </c>
      <c r="J4" s="185"/>
      <c r="K4" s="185" t="str">
        <f aca="false">CONCATENATE("MÊS ",ROUND(COLUMNS($C$4:K4)/2,0),)</f>
        <v>MÊS 5</v>
      </c>
      <c r="L4" s="185"/>
      <c r="M4" s="185" t="str">
        <f aca="false">CONCATENATE("MÊS ",ROUND(COLUMNS($C$4:M4)/2,0),)</f>
        <v>MÊS 6</v>
      </c>
      <c r="N4" s="185"/>
      <c r="O4" s="185" t="str">
        <f aca="false">CONCATENATE("MÊS ",ROUND(COLUMNS($C$4:O4)/2,0),)</f>
        <v>MÊS 7</v>
      </c>
      <c r="P4" s="185"/>
      <c r="Q4" s="185" t="str">
        <f aca="false">CONCATENATE("MÊS ",ROUND(COLUMNS($C$4:Q4)/2,0),)</f>
        <v>MÊS 8</v>
      </c>
      <c r="R4" s="185"/>
      <c r="S4" s="185" t="str">
        <f aca="false">CONCATENATE("MÊS ",ROUND(COLUMNS($C$4:S4)/2,0),)</f>
        <v>MÊS 9</v>
      </c>
      <c r="T4" s="185"/>
      <c r="U4" s="185" t="str">
        <f aca="false">CONCATENATE("MÊS ",ROUND(COLUMNS($C$4:U4)/2,0),)</f>
        <v>MÊS 10</v>
      </c>
      <c r="V4" s="185"/>
      <c r="W4" s="185" t="str">
        <f aca="false">CONCATENATE("MÊS ",ROUND(COLUMNS($C$4:W4)/2,0),)</f>
        <v>MÊS 11</v>
      </c>
      <c r="X4" s="185"/>
      <c r="Y4" s="185" t="str">
        <f aca="false">CONCATENATE("MÊS ",ROUND(COLUMNS($C$4:Y4)/2,0),)</f>
        <v>MÊS 12</v>
      </c>
      <c r="Z4" s="185"/>
      <c r="AA4" s="185" t="s">
        <v>22</v>
      </c>
      <c r="AB4" s="185"/>
      <c r="AC4" s="182"/>
    </row>
    <row r="5" customFormat="false" ht="12.8" hidden="false" customHeight="false" outlineLevel="0" collapsed="false">
      <c r="A5" s="184"/>
      <c r="B5" s="184"/>
      <c r="C5" s="186" t="s">
        <v>154</v>
      </c>
      <c r="D5" s="186" t="s">
        <v>70</v>
      </c>
      <c r="E5" s="186" t="s">
        <v>154</v>
      </c>
      <c r="F5" s="186" t="s">
        <v>70</v>
      </c>
      <c r="G5" s="186" t="s">
        <v>154</v>
      </c>
      <c r="H5" s="186" t="s">
        <v>70</v>
      </c>
      <c r="I5" s="186" t="s">
        <v>154</v>
      </c>
      <c r="J5" s="186" t="s">
        <v>70</v>
      </c>
      <c r="K5" s="186" t="s">
        <v>154</v>
      </c>
      <c r="L5" s="186" t="s">
        <v>70</v>
      </c>
      <c r="M5" s="186" t="s">
        <v>154</v>
      </c>
      <c r="N5" s="186" t="s">
        <v>70</v>
      </c>
      <c r="O5" s="186" t="s">
        <v>154</v>
      </c>
      <c r="P5" s="186" t="s">
        <v>70</v>
      </c>
      <c r="Q5" s="186" t="s">
        <v>154</v>
      </c>
      <c r="R5" s="186" t="s">
        <v>70</v>
      </c>
      <c r="S5" s="186" t="s">
        <v>154</v>
      </c>
      <c r="T5" s="186" t="s">
        <v>70</v>
      </c>
      <c r="U5" s="186" t="s">
        <v>154</v>
      </c>
      <c r="V5" s="186" t="s">
        <v>70</v>
      </c>
      <c r="W5" s="186" t="s">
        <v>154</v>
      </c>
      <c r="X5" s="186" t="s">
        <v>70</v>
      </c>
      <c r="Y5" s="186" t="s">
        <v>154</v>
      </c>
      <c r="Z5" s="186" t="s">
        <v>70</v>
      </c>
      <c r="AA5" s="186" t="s">
        <v>154</v>
      </c>
      <c r="AB5" s="186" t="s">
        <v>70</v>
      </c>
      <c r="AC5" s="182"/>
    </row>
    <row r="6" customFormat="false" ht="32.3" hidden="false" customHeight="false" outlineLevel="0" collapsed="false">
      <c r="A6" s="187" t="s">
        <v>155</v>
      </c>
      <c r="B6" s="188" t="str">
        <f aca="false">PO!E8</f>
        <v>MOBILIZAÇÃO E DESMOBILIZAÇÃO DE PESSOAL E EQUIPAMENTOS PARA COLETA E SONDAGEM DE SOLO</v>
      </c>
      <c r="C6" s="189" t="n">
        <f aca="false">$AA6*D6</f>
        <v>0</v>
      </c>
      <c r="D6" s="190" t="n">
        <v>0.087</v>
      </c>
      <c r="E6" s="189" t="n">
        <f aca="false">$AA6*F6</f>
        <v>0</v>
      </c>
      <c r="F6" s="190" t="n">
        <v>0.083</v>
      </c>
      <c r="G6" s="189" t="n">
        <f aca="false">$AA6*H6</f>
        <v>0</v>
      </c>
      <c r="H6" s="190" t="n">
        <v>0.083</v>
      </c>
      <c r="I6" s="189" t="n">
        <f aca="false">$AA6*J6</f>
        <v>0</v>
      </c>
      <c r="J6" s="190" t="n">
        <v>0.083</v>
      </c>
      <c r="K6" s="189" t="n">
        <f aca="false">$AA6*L6</f>
        <v>0</v>
      </c>
      <c r="L6" s="190" t="n">
        <v>0.083</v>
      </c>
      <c r="M6" s="189" t="n">
        <f aca="false">$AA6*N6</f>
        <v>0</v>
      </c>
      <c r="N6" s="190" t="n">
        <v>0.083</v>
      </c>
      <c r="O6" s="189" t="n">
        <f aca="false">$AA6*P6</f>
        <v>0</v>
      </c>
      <c r="P6" s="190" t="n">
        <v>0.083</v>
      </c>
      <c r="Q6" s="189" t="n">
        <f aca="false">$AA6*R6</f>
        <v>0</v>
      </c>
      <c r="R6" s="190" t="n">
        <v>0.083</v>
      </c>
      <c r="S6" s="189" t="n">
        <f aca="false">$AA6*T6</f>
        <v>0</v>
      </c>
      <c r="T6" s="190" t="n">
        <v>0.083</v>
      </c>
      <c r="U6" s="189" t="n">
        <f aca="false">$AA6*V6</f>
        <v>0</v>
      </c>
      <c r="V6" s="190" t="n">
        <v>0.083</v>
      </c>
      <c r="W6" s="189" t="n">
        <f aca="false">$AA6*X6</f>
        <v>0</v>
      </c>
      <c r="X6" s="190" t="n">
        <v>0.083</v>
      </c>
      <c r="Y6" s="189" t="n">
        <f aca="false">$AA6*Z6</f>
        <v>0</v>
      </c>
      <c r="Z6" s="190" t="n">
        <v>0.083</v>
      </c>
      <c r="AA6" s="189" t="n">
        <f aca="false">PO!S8</f>
        <v>0</v>
      </c>
      <c r="AB6" s="190" t="e">
        <f aca="false">AA6/$AA$13</f>
        <v>#DIV/0!</v>
      </c>
      <c r="AC6" s="191" t="n">
        <f aca="false">C6+E6+G6+I6+K6+M6+O6+Q6+S6+U6+W6+Y6</f>
        <v>0</v>
      </c>
      <c r="AD6" s="191" t="n">
        <f aca="false">PO!S8-AC6</f>
        <v>0</v>
      </c>
    </row>
    <row r="7" customFormat="false" ht="23.6" hidden="false" customHeight="true" outlineLevel="0" collapsed="false">
      <c r="A7" s="187" t="s">
        <v>156</v>
      </c>
      <c r="B7" s="188" t="str">
        <f aca="false">PO!E9</f>
        <v>ENSAIO DE LIMITE DE PLASTICIDADE – SOLOS</v>
      </c>
      <c r="C7" s="189" t="n">
        <f aca="false">$AA7*D7</f>
        <v>0</v>
      </c>
      <c r="D7" s="190" t="n">
        <v>0.087</v>
      </c>
      <c r="E7" s="189" t="n">
        <f aca="false">$AA7*F7</f>
        <v>0</v>
      </c>
      <c r="F7" s="190" t="n">
        <v>0.083</v>
      </c>
      <c r="G7" s="189" t="n">
        <f aca="false">$AA7*H7</f>
        <v>0</v>
      </c>
      <c r="H7" s="190" t="n">
        <v>0.083</v>
      </c>
      <c r="I7" s="189" t="n">
        <f aca="false">$AA7*J7</f>
        <v>0</v>
      </c>
      <c r="J7" s="190" t="n">
        <v>0.083</v>
      </c>
      <c r="K7" s="189" t="n">
        <f aca="false">$AA7*L7</f>
        <v>0</v>
      </c>
      <c r="L7" s="190" t="n">
        <v>0.083</v>
      </c>
      <c r="M7" s="189" t="n">
        <f aca="false">$AA7*N7</f>
        <v>0</v>
      </c>
      <c r="N7" s="190" t="n">
        <v>0.083</v>
      </c>
      <c r="O7" s="189" t="n">
        <f aca="false">$AA7*P7</f>
        <v>0</v>
      </c>
      <c r="P7" s="190" t="n">
        <v>0.083</v>
      </c>
      <c r="Q7" s="189" t="n">
        <f aca="false">$AA7*R7</f>
        <v>0</v>
      </c>
      <c r="R7" s="190" t="n">
        <v>0.083</v>
      </c>
      <c r="S7" s="189" t="n">
        <f aca="false">$AA7*T7</f>
        <v>0</v>
      </c>
      <c r="T7" s="190" t="n">
        <v>0.083</v>
      </c>
      <c r="U7" s="189" t="n">
        <f aca="false">$AA7*V7</f>
        <v>0</v>
      </c>
      <c r="V7" s="190" t="n">
        <v>0.083</v>
      </c>
      <c r="W7" s="189" t="n">
        <f aca="false">$AA7*X7</f>
        <v>0</v>
      </c>
      <c r="X7" s="190" t="n">
        <v>0.083</v>
      </c>
      <c r="Y7" s="189" t="n">
        <f aca="false">$AA7*Z7</f>
        <v>0</v>
      </c>
      <c r="Z7" s="190" t="n">
        <v>0.083</v>
      </c>
      <c r="AA7" s="189" t="n">
        <f aca="false">PO!S9</f>
        <v>0</v>
      </c>
      <c r="AB7" s="190" t="e">
        <f aca="false">AA7/$AA$13</f>
        <v>#DIV/0!</v>
      </c>
      <c r="AC7" s="191" t="n">
        <f aca="false">C7+E7+G7+I7+K7+M7+O7+Q7+S7+U7+W7+Y7</f>
        <v>0</v>
      </c>
      <c r="AD7" s="191" t="n">
        <f aca="false">PO!S9-AC7</f>
        <v>0</v>
      </c>
    </row>
    <row r="8" customFormat="false" ht="23.6" hidden="false" customHeight="true" outlineLevel="0" collapsed="false">
      <c r="A8" s="187" t="s">
        <v>157</v>
      </c>
      <c r="B8" s="188" t="str">
        <f aca="false">PO!E10</f>
        <v>ENSAIO DE GRANULOMETRIA POR PENEIRAMENTO E SEDIMENTAÇÃO</v>
      </c>
      <c r="C8" s="189" t="n">
        <f aca="false">$AA8*D8</f>
        <v>0</v>
      </c>
      <c r="D8" s="190" t="n">
        <v>0.087</v>
      </c>
      <c r="E8" s="189" t="n">
        <f aca="false">$AA8*F8</f>
        <v>0</v>
      </c>
      <c r="F8" s="190" t="n">
        <v>0.083</v>
      </c>
      <c r="G8" s="189" t="n">
        <f aca="false">$AA8*H8</f>
        <v>0</v>
      </c>
      <c r="H8" s="190" t="n">
        <v>0.083</v>
      </c>
      <c r="I8" s="189" t="n">
        <f aca="false">$AA8*J8</f>
        <v>0</v>
      </c>
      <c r="J8" s="190" t="n">
        <v>0.083</v>
      </c>
      <c r="K8" s="189" t="n">
        <f aca="false">$AA8*L8</f>
        <v>0</v>
      </c>
      <c r="L8" s="190" t="n">
        <v>0.083</v>
      </c>
      <c r="M8" s="189" t="n">
        <f aca="false">$AA8*N8</f>
        <v>0</v>
      </c>
      <c r="N8" s="190" t="n">
        <v>0.083</v>
      </c>
      <c r="O8" s="189" t="n">
        <f aca="false">$AA8*P8</f>
        <v>0</v>
      </c>
      <c r="P8" s="190" t="n">
        <v>0.083</v>
      </c>
      <c r="Q8" s="189" t="n">
        <f aca="false">$AA8*R8</f>
        <v>0</v>
      </c>
      <c r="R8" s="190" t="n">
        <v>0.083</v>
      </c>
      <c r="S8" s="189" t="n">
        <f aca="false">$AA8*T8</f>
        <v>0</v>
      </c>
      <c r="T8" s="190" t="n">
        <v>0.083</v>
      </c>
      <c r="U8" s="189" t="n">
        <f aca="false">$AA8*V8</f>
        <v>0</v>
      </c>
      <c r="V8" s="190" t="n">
        <v>0.083</v>
      </c>
      <c r="W8" s="189" t="n">
        <f aca="false">$AA8*X8</f>
        <v>0</v>
      </c>
      <c r="X8" s="190" t="n">
        <v>0.083</v>
      </c>
      <c r="Y8" s="189" t="n">
        <f aca="false">$AA8*Z8</f>
        <v>0</v>
      </c>
      <c r="Z8" s="190" t="n">
        <v>0.083</v>
      </c>
      <c r="AA8" s="189" t="n">
        <f aca="false">PO!S10</f>
        <v>0</v>
      </c>
      <c r="AB8" s="190" t="e">
        <f aca="false">AA8/$AA$13</f>
        <v>#DIV/0!</v>
      </c>
      <c r="AC8" s="191" t="n">
        <f aca="false">C8+E8+G8+I8+K8+M8+O8+Q8+S8+U8+W8+Y8</f>
        <v>0</v>
      </c>
      <c r="AD8" s="191" t="n">
        <f aca="false">PO!S10-AC8</f>
        <v>0</v>
      </c>
    </row>
    <row r="9" customFormat="false" ht="23.6" hidden="false" customHeight="true" outlineLevel="0" collapsed="false">
      <c r="A9" s="187" t="s">
        <v>158</v>
      </c>
      <c r="B9" s="188" t="str">
        <f aca="false">PO!E11</f>
        <v>ÍNDICE DE SUPORTE CALIFÓRNIA – CBR</v>
      </c>
      <c r="C9" s="189" t="n">
        <f aca="false">$AA9*D9</f>
        <v>0</v>
      </c>
      <c r="D9" s="190" t="n">
        <v>0.087</v>
      </c>
      <c r="E9" s="189" t="n">
        <f aca="false">$AA9*F9</f>
        <v>0</v>
      </c>
      <c r="F9" s="190" t="n">
        <v>0.083</v>
      </c>
      <c r="G9" s="189" t="n">
        <f aca="false">$AA9*H9</f>
        <v>0</v>
      </c>
      <c r="H9" s="190" t="n">
        <v>0.083</v>
      </c>
      <c r="I9" s="189" t="n">
        <f aca="false">$AA9*J9</f>
        <v>0</v>
      </c>
      <c r="J9" s="190" t="n">
        <v>0.083</v>
      </c>
      <c r="K9" s="189" t="n">
        <f aca="false">$AA9*L9</f>
        <v>0</v>
      </c>
      <c r="L9" s="190" t="n">
        <v>0.083</v>
      </c>
      <c r="M9" s="189" t="n">
        <f aca="false">$AA9*N9</f>
        <v>0</v>
      </c>
      <c r="N9" s="190" t="n">
        <v>0.083</v>
      </c>
      <c r="O9" s="189" t="n">
        <f aca="false">$AA9*P9</f>
        <v>0</v>
      </c>
      <c r="P9" s="190" t="n">
        <v>0.083</v>
      </c>
      <c r="Q9" s="189" t="n">
        <f aca="false">$AA9*R9</f>
        <v>0</v>
      </c>
      <c r="R9" s="190" t="n">
        <v>0.083</v>
      </c>
      <c r="S9" s="189" t="n">
        <f aca="false">$AA9*T9</f>
        <v>0</v>
      </c>
      <c r="T9" s="190" t="n">
        <v>0.083</v>
      </c>
      <c r="U9" s="189" t="n">
        <f aca="false">$AA9*V9</f>
        <v>0</v>
      </c>
      <c r="V9" s="190" t="n">
        <v>0.083</v>
      </c>
      <c r="W9" s="189" t="n">
        <f aca="false">$AA9*X9</f>
        <v>0</v>
      </c>
      <c r="X9" s="190" t="n">
        <v>0.083</v>
      </c>
      <c r="Y9" s="189" t="n">
        <f aca="false">$AA9*Z9</f>
        <v>0</v>
      </c>
      <c r="Z9" s="190" t="n">
        <v>0.083</v>
      </c>
      <c r="AA9" s="189" t="n">
        <f aca="false">PO!S11</f>
        <v>0</v>
      </c>
      <c r="AB9" s="190" t="e">
        <f aca="false">AA9/$AA$13</f>
        <v>#DIV/0!</v>
      </c>
      <c r="AC9" s="191" t="n">
        <f aca="false">C9+E9+G9+I9+K9+M9+O9+Q9+S9+U9+W9+Y9</f>
        <v>0</v>
      </c>
      <c r="AD9" s="191" t="n">
        <f aca="false">PO!S11-AC9</f>
        <v>0</v>
      </c>
    </row>
    <row r="10" customFormat="false" ht="23.6" hidden="false" customHeight="true" outlineLevel="0" collapsed="false">
      <c r="A10" s="187" t="s">
        <v>159</v>
      </c>
      <c r="B10" s="188" t="str">
        <f aca="false">PO!E12</f>
        <v>COMPACTAÇÃO - PROCTOR NORMAL</v>
      </c>
      <c r="C10" s="189" t="n">
        <f aca="false">$AA10*D10</f>
        <v>0</v>
      </c>
      <c r="D10" s="190" t="n">
        <v>0.087</v>
      </c>
      <c r="E10" s="189" t="n">
        <f aca="false">$AA10*F10</f>
        <v>0</v>
      </c>
      <c r="F10" s="190" t="n">
        <v>0.083</v>
      </c>
      <c r="G10" s="189" t="n">
        <f aca="false">$AA10*H10</f>
        <v>0</v>
      </c>
      <c r="H10" s="190" t="n">
        <v>0.083</v>
      </c>
      <c r="I10" s="189" t="n">
        <f aca="false">$AA10*J10</f>
        <v>0</v>
      </c>
      <c r="J10" s="190" t="n">
        <v>0.083</v>
      </c>
      <c r="K10" s="189" t="n">
        <f aca="false">$AA10*L10</f>
        <v>0</v>
      </c>
      <c r="L10" s="190" t="n">
        <v>0.083</v>
      </c>
      <c r="M10" s="189" t="n">
        <f aca="false">$AA10*N10</f>
        <v>0</v>
      </c>
      <c r="N10" s="190" t="n">
        <v>0.083</v>
      </c>
      <c r="O10" s="189" t="n">
        <f aca="false">$AA10*P10</f>
        <v>0</v>
      </c>
      <c r="P10" s="190" t="n">
        <v>0.083</v>
      </c>
      <c r="Q10" s="189" t="n">
        <f aca="false">$AA10*R10</f>
        <v>0</v>
      </c>
      <c r="R10" s="190" t="n">
        <v>0.083</v>
      </c>
      <c r="S10" s="189" t="n">
        <f aca="false">$AA10*T10</f>
        <v>0</v>
      </c>
      <c r="T10" s="190" t="n">
        <v>0.083</v>
      </c>
      <c r="U10" s="189" t="n">
        <f aca="false">$AA10*V10</f>
        <v>0</v>
      </c>
      <c r="V10" s="190" t="n">
        <v>0.083</v>
      </c>
      <c r="W10" s="189" t="n">
        <f aca="false">$AA10*X10</f>
        <v>0</v>
      </c>
      <c r="X10" s="190" t="n">
        <v>0.083</v>
      </c>
      <c r="Y10" s="189" t="n">
        <f aca="false">$AA10*Z10</f>
        <v>0</v>
      </c>
      <c r="Z10" s="190" t="n">
        <v>0.083</v>
      </c>
      <c r="AA10" s="189" t="n">
        <f aca="false">PO!S12</f>
        <v>0</v>
      </c>
      <c r="AB10" s="190" t="e">
        <f aca="false">AA10/$AA$13</f>
        <v>#DIV/0!</v>
      </c>
      <c r="AC10" s="191" t="n">
        <f aca="false">C10+E10+G10+I10+K10+M10+O10+Q10+S10+U10+W10+Y10</f>
        <v>0</v>
      </c>
      <c r="AD10" s="191" t="n">
        <f aca="false">PO!S12-AC10</f>
        <v>0</v>
      </c>
    </row>
    <row r="11" customFormat="false" ht="23.6" hidden="false" customHeight="true" outlineLevel="0" collapsed="false">
      <c r="A11" s="187" t="s">
        <v>160</v>
      </c>
      <c r="B11" s="188" t="str">
        <f aca="false">PO!E13</f>
        <v>SONDAGEM A TRADO 1,5 METROS</v>
      </c>
      <c r="C11" s="189" t="n">
        <f aca="false">$AA11*D11</f>
        <v>0</v>
      </c>
      <c r="D11" s="190" t="n">
        <v>0.087</v>
      </c>
      <c r="E11" s="189" t="n">
        <f aca="false">$AA11*F11</f>
        <v>0</v>
      </c>
      <c r="F11" s="190" t="n">
        <v>0.083</v>
      </c>
      <c r="G11" s="189" t="n">
        <f aca="false">$AA11*H11</f>
        <v>0</v>
      </c>
      <c r="H11" s="190" t="n">
        <v>0.083</v>
      </c>
      <c r="I11" s="189" t="n">
        <f aca="false">$AA11*J11</f>
        <v>0</v>
      </c>
      <c r="J11" s="190" t="n">
        <v>0.083</v>
      </c>
      <c r="K11" s="189" t="n">
        <f aca="false">$AA11*L11</f>
        <v>0</v>
      </c>
      <c r="L11" s="190" t="n">
        <v>0.083</v>
      </c>
      <c r="M11" s="189" t="n">
        <f aca="false">$AA11*N11</f>
        <v>0</v>
      </c>
      <c r="N11" s="190" t="n">
        <v>0.083</v>
      </c>
      <c r="O11" s="189" t="n">
        <f aca="false">$AA11*P11</f>
        <v>0</v>
      </c>
      <c r="P11" s="190" t="n">
        <v>0.083</v>
      </c>
      <c r="Q11" s="189" t="n">
        <f aca="false">$AA11*R11</f>
        <v>0</v>
      </c>
      <c r="R11" s="190" t="n">
        <v>0.083</v>
      </c>
      <c r="S11" s="189" t="n">
        <f aca="false">$AA11*T11</f>
        <v>0</v>
      </c>
      <c r="T11" s="190" t="n">
        <v>0.083</v>
      </c>
      <c r="U11" s="189" t="n">
        <f aca="false">$AA11*V11</f>
        <v>0</v>
      </c>
      <c r="V11" s="190" t="n">
        <v>0.083</v>
      </c>
      <c r="W11" s="189" t="n">
        <f aca="false">$AA11*X11</f>
        <v>0</v>
      </c>
      <c r="X11" s="190" t="n">
        <v>0.083</v>
      </c>
      <c r="Y11" s="189" t="n">
        <f aca="false">$AA11*Z11</f>
        <v>0</v>
      </c>
      <c r="Z11" s="190" t="n">
        <v>0.083</v>
      </c>
      <c r="AA11" s="189" t="n">
        <f aca="false">PO!S13</f>
        <v>0</v>
      </c>
      <c r="AB11" s="190" t="e">
        <f aca="false">AA11/$AA$13</f>
        <v>#DIV/0!</v>
      </c>
      <c r="AC11" s="191" t="n">
        <f aca="false">C11+E11+G11+I11+K11+M11+O11+Q11+S11+U11+W11+Y11</f>
        <v>0</v>
      </c>
      <c r="AD11" s="191" t="n">
        <f aca="false">PO!S13-AC11</f>
        <v>0</v>
      </c>
    </row>
    <row r="12" customFormat="false" ht="23.6" hidden="false" customHeight="true" outlineLevel="0" collapsed="false">
      <c r="A12" s="187" t="s">
        <v>161</v>
      </c>
      <c r="B12" s="188" t="str">
        <f aca="false">PO!E14</f>
        <v>ENSAIO DE LIMITE DE LIQUIDEZ – SOLOS</v>
      </c>
      <c r="C12" s="189" t="n">
        <f aca="false">$AA12*D12</f>
        <v>0</v>
      </c>
      <c r="D12" s="190" t="n">
        <v>0.087</v>
      </c>
      <c r="E12" s="189" t="n">
        <f aca="false">$AA12*F12</f>
        <v>0</v>
      </c>
      <c r="F12" s="190" t="n">
        <v>0.083</v>
      </c>
      <c r="G12" s="189" t="n">
        <f aca="false">$AA12*H12</f>
        <v>0</v>
      </c>
      <c r="H12" s="190" t="n">
        <v>0.083</v>
      </c>
      <c r="I12" s="189" t="n">
        <f aca="false">$AA12*J12</f>
        <v>0</v>
      </c>
      <c r="J12" s="190" t="n">
        <v>0.083</v>
      </c>
      <c r="K12" s="189" t="n">
        <f aca="false">$AA12*L12</f>
        <v>0</v>
      </c>
      <c r="L12" s="190" t="n">
        <v>0.083</v>
      </c>
      <c r="M12" s="189" t="n">
        <f aca="false">$AA12*N12</f>
        <v>0</v>
      </c>
      <c r="N12" s="190" t="n">
        <v>0.083</v>
      </c>
      <c r="O12" s="189" t="n">
        <f aca="false">$AA12*P12</f>
        <v>0</v>
      </c>
      <c r="P12" s="190" t="n">
        <v>0.083</v>
      </c>
      <c r="Q12" s="189" t="n">
        <f aca="false">$AA12*R12</f>
        <v>0</v>
      </c>
      <c r="R12" s="190" t="n">
        <v>0.083</v>
      </c>
      <c r="S12" s="189" t="n">
        <f aca="false">$AA12*T12</f>
        <v>0</v>
      </c>
      <c r="T12" s="190" t="n">
        <v>0.083</v>
      </c>
      <c r="U12" s="189" t="n">
        <f aca="false">$AA12*V12</f>
        <v>0</v>
      </c>
      <c r="V12" s="190" t="n">
        <v>0.083</v>
      </c>
      <c r="W12" s="189" t="n">
        <f aca="false">$AA12*X12</f>
        <v>0</v>
      </c>
      <c r="X12" s="190" t="n">
        <v>0.083</v>
      </c>
      <c r="Y12" s="189" t="n">
        <f aca="false">$AA12*Z12</f>
        <v>0</v>
      </c>
      <c r="Z12" s="190" t="n">
        <v>0.083</v>
      </c>
      <c r="AA12" s="189" t="n">
        <f aca="false">PO!S14</f>
        <v>0</v>
      </c>
      <c r="AB12" s="190" t="e">
        <f aca="false">AA12/$AA$13</f>
        <v>#DIV/0!</v>
      </c>
      <c r="AC12" s="191" t="n">
        <f aca="false">C12+E12+G12+I12+K12+M12+O12+Q12+S12+U12+W12+Y12</f>
        <v>0</v>
      </c>
      <c r="AD12" s="191" t="n">
        <f aca="false">PO!S14-AC12</f>
        <v>0</v>
      </c>
    </row>
    <row r="13" customFormat="false" ht="12.8" hidden="false" customHeight="false" outlineLevel="0" collapsed="false">
      <c r="A13" s="192" t="s">
        <v>22</v>
      </c>
      <c r="B13" s="192"/>
      <c r="C13" s="193" t="n">
        <f aca="false">SUM(C6:C12)</f>
        <v>0</v>
      </c>
      <c r="D13" s="194" t="e">
        <f aca="false">ROUND((C13/$AA$13),4)</f>
        <v>#DIV/0!</v>
      </c>
      <c r="E13" s="193" t="n">
        <f aca="false">SUM(E6:E12)</f>
        <v>0</v>
      </c>
      <c r="F13" s="194" t="e">
        <f aca="false">ROUND((E13/$AA$13),4)</f>
        <v>#DIV/0!</v>
      </c>
      <c r="G13" s="193" t="n">
        <f aca="false">SUM(G6:G12)</f>
        <v>0</v>
      </c>
      <c r="H13" s="194" t="e">
        <f aca="false">ROUND((G13/$AA$13),4)</f>
        <v>#DIV/0!</v>
      </c>
      <c r="I13" s="193" t="n">
        <f aca="false">SUM(I6:I12)</f>
        <v>0</v>
      </c>
      <c r="J13" s="194" t="e">
        <f aca="false">ROUND((I13/$AA$13),4)</f>
        <v>#DIV/0!</v>
      </c>
      <c r="K13" s="193" t="n">
        <f aca="false">SUM(K6:K12)</f>
        <v>0</v>
      </c>
      <c r="L13" s="194" t="e">
        <f aca="false">ROUND((K13/$AA$13),4)</f>
        <v>#DIV/0!</v>
      </c>
      <c r="M13" s="193" t="n">
        <f aca="false">SUM(M6:M12)</f>
        <v>0</v>
      </c>
      <c r="N13" s="194" t="e">
        <f aca="false">ROUND((M13/$AA$13),4)</f>
        <v>#DIV/0!</v>
      </c>
      <c r="O13" s="193" t="n">
        <f aca="false">SUM(O6:O12)</f>
        <v>0</v>
      </c>
      <c r="P13" s="194" t="e">
        <f aca="false">ROUND((O13/$AA$13),4)</f>
        <v>#DIV/0!</v>
      </c>
      <c r="Q13" s="193" t="n">
        <f aca="false">SUM(Q6:Q12)</f>
        <v>0</v>
      </c>
      <c r="R13" s="194" t="e">
        <f aca="false">ROUND((Q13/$AA$13),4)</f>
        <v>#DIV/0!</v>
      </c>
      <c r="S13" s="193" t="n">
        <f aca="false">SUM(S6:S12)</f>
        <v>0</v>
      </c>
      <c r="T13" s="194" t="e">
        <f aca="false">ROUND((S13/$AA$13),4)</f>
        <v>#DIV/0!</v>
      </c>
      <c r="U13" s="193" t="n">
        <f aca="false">SUM(U6:U12)</f>
        <v>0</v>
      </c>
      <c r="V13" s="194" t="e">
        <f aca="false">ROUND((U13/$AA$13),4)</f>
        <v>#DIV/0!</v>
      </c>
      <c r="W13" s="193" t="n">
        <f aca="false">SUM(W6:W12)</f>
        <v>0</v>
      </c>
      <c r="X13" s="194" t="e">
        <f aca="false">ROUND((W13/$AA$13),4)</f>
        <v>#DIV/0!</v>
      </c>
      <c r="Y13" s="193" t="n">
        <f aca="false">SUM(Y6:Y12)</f>
        <v>0</v>
      </c>
      <c r="Z13" s="194" t="e">
        <f aca="false">ROUND((Y13/$AA$13),4)</f>
        <v>#DIV/0!</v>
      </c>
      <c r="AA13" s="195" t="n">
        <f aca="false">SUM(AA6:AA12)</f>
        <v>0</v>
      </c>
      <c r="AB13" s="194" t="e">
        <f aca="false">SUM(AB6:AB12)</f>
        <v>#DIV/0!</v>
      </c>
      <c r="AC13" s="191" t="n">
        <f aca="false">C13+E13+G13+I13+K13+M13+O13+Q13+S13+U13+W13+Y13</f>
        <v>0</v>
      </c>
      <c r="AD13" s="196"/>
    </row>
    <row r="14" customFormat="false" ht="12.8" hidden="false" customHeight="false" outlineLevel="0" collapsed="false">
      <c r="A14" s="197" t="s">
        <v>162</v>
      </c>
      <c r="B14" s="197"/>
      <c r="C14" s="198" t="n">
        <f aca="false">C13</f>
        <v>0</v>
      </c>
      <c r="D14" s="199" t="e">
        <f aca="false">D13</f>
        <v>#DIV/0!</v>
      </c>
      <c r="E14" s="198" t="n">
        <f aca="false">C14+E13</f>
        <v>0</v>
      </c>
      <c r="F14" s="199" t="e">
        <f aca="false">ROUND((E14/$AA$13),4)</f>
        <v>#DIV/0!</v>
      </c>
      <c r="G14" s="198" t="n">
        <f aca="false">E14+G13</f>
        <v>0</v>
      </c>
      <c r="H14" s="199" t="e">
        <f aca="false">ROUND((G14/$AA$13),4)</f>
        <v>#DIV/0!</v>
      </c>
      <c r="I14" s="198" t="n">
        <f aca="false">G14+I13</f>
        <v>0</v>
      </c>
      <c r="J14" s="199" t="e">
        <f aca="false">ROUND((I14/$AA$13),4)</f>
        <v>#DIV/0!</v>
      </c>
      <c r="K14" s="198" t="n">
        <f aca="false">I14+K13</f>
        <v>0</v>
      </c>
      <c r="L14" s="199" t="e">
        <f aca="false">ROUND((K14/$AA$13),4)</f>
        <v>#DIV/0!</v>
      </c>
      <c r="M14" s="198" t="n">
        <f aca="false">K14+M13</f>
        <v>0</v>
      </c>
      <c r="N14" s="199" t="e">
        <f aca="false">ROUND((M14/$AA$13),4)</f>
        <v>#DIV/0!</v>
      </c>
      <c r="O14" s="198" t="n">
        <f aca="false">M14+O13</f>
        <v>0</v>
      </c>
      <c r="P14" s="199" t="e">
        <f aca="false">ROUND((O14/$AA$13),4)</f>
        <v>#DIV/0!</v>
      </c>
      <c r="Q14" s="198" t="n">
        <f aca="false">O14+Q13</f>
        <v>0</v>
      </c>
      <c r="R14" s="199" t="e">
        <f aca="false">ROUND((Q14/$AA$13),4)</f>
        <v>#DIV/0!</v>
      </c>
      <c r="S14" s="198" t="n">
        <f aca="false">Q14+S13</f>
        <v>0</v>
      </c>
      <c r="T14" s="199" t="e">
        <f aca="false">ROUND((S14/$AA$13),4)</f>
        <v>#DIV/0!</v>
      </c>
      <c r="U14" s="198" t="n">
        <f aca="false">S14+U13</f>
        <v>0</v>
      </c>
      <c r="V14" s="199" t="e">
        <f aca="false">ROUND((U14/$AA$13),4)</f>
        <v>#DIV/0!</v>
      </c>
      <c r="W14" s="198" t="n">
        <f aca="false">U14+W13</f>
        <v>0</v>
      </c>
      <c r="X14" s="199" t="e">
        <f aca="false">ROUND((W14/$AA$13),4)</f>
        <v>#DIV/0!</v>
      </c>
      <c r="Y14" s="198" t="n">
        <f aca="false">W14+Y13</f>
        <v>0</v>
      </c>
      <c r="Z14" s="199" t="e">
        <f aca="false">ROUND((Y14/$AA$13),4)</f>
        <v>#DIV/0!</v>
      </c>
      <c r="AA14" s="200"/>
      <c r="AB14" s="200"/>
      <c r="AC14" s="191"/>
      <c r="AD14" s="191"/>
    </row>
    <row r="15" s="144" customFormat="true" ht="12.8" hidden="false" customHeight="false" outlineLevel="0" collapsed="false">
      <c r="A15" s="201"/>
      <c r="AB15" s="202" t="n">
        <f aca="false">PO!S16</f>
        <v>0</v>
      </c>
      <c r="XES15" s="0"/>
      <c r="XET15" s="0"/>
      <c r="XEU15" s="0"/>
      <c r="XEV15" s="0"/>
      <c r="XEW15" s="0"/>
      <c r="XEX15" s="0"/>
      <c r="XEY15" s="0"/>
      <c r="XEZ15" s="0"/>
      <c r="XFA15" s="0"/>
      <c r="XFB15" s="0"/>
      <c r="XFC15" s="0"/>
      <c r="XFD15" s="0"/>
    </row>
    <row r="16" s="144" customFormat="true" ht="56.7" hidden="false" customHeight="true" outlineLevel="0" collapsed="false">
      <c r="A16" s="201"/>
      <c r="D16" s="0"/>
      <c r="E16" s="0"/>
      <c r="F16" s="0"/>
      <c r="G16" s="0"/>
      <c r="XES16" s="0"/>
      <c r="XET16" s="0"/>
      <c r="XEU16" s="0"/>
      <c r="XEV16" s="0"/>
      <c r="XEW16" s="0"/>
      <c r="XEX16" s="0"/>
      <c r="XEY16" s="0"/>
      <c r="XEZ16" s="0"/>
      <c r="XFA16" s="0"/>
      <c r="XFB16" s="0"/>
      <c r="XFC16" s="0"/>
      <c r="XFD16" s="0"/>
    </row>
    <row r="17" s="204" customFormat="true" ht="12.8" hidden="false" customHeight="true" outlineLevel="0" collapsed="false">
      <c r="A17" s="203"/>
      <c r="C17" s="68" t="s">
        <v>73</v>
      </c>
      <c r="D17" s="68"/>
      <c r="E17" s="68"/>
      <c r="F17" s="58"/>
      <c r="G17" s="0"/>
      <c r="H17" s="0"/>
      <c r="I17" s="0"/>
      <c r="J17" s="0"/>
      <c r="K17" s="69" t="s">
        <v>74</v>
      </c>
      <c r="L17" s="69"/>
      <c r="M17" s="69"/>
      <c r="N17" s="0"/>
      <c r="O17" s="0"/>
      <c r="P17" s="0"/>
      <c r="Q17" s="0"/>
      <c r="T17" s="70" t="s">
        <v>78</v>
      </c>
      <c r="U17" s="70"/>
      <c r="V17" s="70"/>
      <c r="W17" s="70"/>
      <c r="X17" s="70"/>
      <c r="Y17" s="70"/>
      <c r="Z17" s="70"/>
      <c r="AA17" s="70"/>
      <c r="AB17" s="205"/>
      <c r="XES17" s="0"/>
      <c r="XET17" s="0"/>
      <c r="XEU17" s="0"/>
      <c r="XEV17" s="0"/>
      <c r="XEW17" s="0"/>
      <c r="XEX17" s="0"/>
      <c r="XEY17" s="0"/>
      <c r="XEZ17" s="0"/>
      <c r="XFA17" s="0"/>
      <c r="XFB17" s="0"/>
      <c r="XFC17" s="0"/>
      <c r="XFD17" s="0"/>
    </row>
    <row r="18" s="144" customFormat="true" ht="12.8" hidden="false" customHeight="true" outlineLevel="0" collapsed="false">
      <c r="A18" s="201"/>
      <c r="C18" s="74" t="s">
        <v>75</v>
      </c>
      <c r="D18" s="74"/>
      <c r="E18" s="74"/>
      <c r="F18" s="58"/>
      <c r="G18" s="0"/>
      <c r="H18" s="0"/>
      <c r="I18" s="0"/>
      <c r="J18" s="0"/>
      <c r="K18" s="74" t="s">
        <v>75</v>
      </c>
      <c r="L18" s="74"/>
      <c r="M18" s="74"/>
      <c r="N18" s="0"/>
      <c r="O18" s="0"/>
      <c r="P18" s="0"/>
      <c r="Q18" s="0"/>
      <c r="T18" s="75" t="s">
        <v>79</v>
      </c>
      <c r="U18" s="75"/>
      <c r="V18" s="75"/>
      <c r="W18" s="75"/>
      <c r="X18" s="75"/>
      <c r="Y18" s="75"/>
      <c r="Z18" s="75"/>
      <c r="AA18" s="75"/>
      <c r="XES18" s="0"/>
      <c r="XET18" s="0"/>
      <c r="XEU18" s="0"/>
      <c r="XEV18" s="0"/>
      <c r="XEW18" s="0"/>
      <c r="XEX18" s="0"/>
      <c r="XEY18" s="0"/>
      <c r="XEZ18" s="0"/>
      <c r="XFA18" s="0"/>
      <c r="XFB18" s="0"/>
      <c r="XFC18" s="0"/>
      <c r="XFD18" s="0"/>
    </row>
    <row r="19" s="144" customFormat="true" ht="12.8" hidden="false" customHeight="false" outlineLevel="0" collapsed="false">
      <c r="A19" s="201"/>
      <c r="C19" s="62" t="s">
        <v>76</v>
      </c>
      <c r="D19" s="62"/>
      <c r="E19" s="62"/>
      <c r="F19" s="0"/>
      <c r="G19" s="0"/>
      <c r="H19" s="0"/>
      <c r="I19" s="0"/>
      <c r="J19" s="0"/>
      <c r="K19" s="62" t="s">
        <v>77</v>
      </c>
      <c r="L19" s="62"/>
      <c r="M19" s="62"/>
      <c r="N19" s="0"/>
      <c r="O19" s="0"/>
      <c r="P19" s="0"/>
      <c r="Q19" s="0"/>
      <c r="T19" s="62"/>
      <c r="U19" s="62"/>
      <c r="V19" s="62"/>
      <c r="W19" s="63"/>
      <c r="X19" s="63"/>
      <c r="XES19" s="0"/>
      <c r="XET19" s="0"/>
      <c r="XEU19" s="0"/>
      <c r="XEV19" s="0"/>
      <c r="XEW19" s="0"/>
      <c r="XEX19" s="0"/>
      <c r="XEY19" s="0"/>
      <c r="XEZ19" s="0"/>
      <c r="XFA19" s="0"/>
      <c r="XFB19" s="0"/>
      <c r="XFC19" s="0"/>
      <c r="XFD19" s="0"/>
    </row>
    <row r="20" s="144" customFormat="true" ht="12.8" hidden="false" customHeight="false" outlineLevel="0" collapsed="false">
      <c r="A20" s="201"/>
      <c r="C20" s="0"/>
      <c r="D20" s="0"/>
      <c r="E20" s="0"/>
      <c r="F20" s="0"/>
      <c r="H20" s="0"/>
      <c r="I20" s="0"/>
      <c r="J20" s="0"/>
      <c r="K20" s="0"/>
      <c r="P20" s="0"/>
      <c r="XES20" s="0"/>
      <c r="XET20" s="0"/>
      <c r="XEU20" s="0"/>
      <c r="XEV20" s="0"/>
      <c r="XEW20" s="0"/>
      <c r="XEX20" s="0"/>
      <c r="XEY20" s="0"/>
      <c r="XEZ20" s="0"/>
      <c r="XFA20" s="0"/>
      <c r="XFB20" s="0"/>
      <c r="XFC20" s="0"/>
      <c r="XFD20" s="0"/>
    </row>
    <row r="21" s="144" customFormat="true" ht="12.8" hidden="false" customHeight="false" outlineLevel="0" collapsed="false">
      <c r="A21" s="201"/>
      <c r="C21" s="0"/>
      <c r="D21" s="0"/>
      <c r="E21" s="0"/>
      <c r="F21" s="0"/>
      <c r="H21" s="0"/>
      <c r="I21" s="0"/>
      <c r="J21" s="0"/>
      <c r="K21" s="0"/>
      <c r="O21" s="0"/>
      <c r="P21" s="0"/>
      <c r="XES21" s="0"/>
      <c r="XET21" s="0"/>
      <c r="XEU21" s="0"/>
      <c r="XEV21" s="0"/>
      <c r="XEW21" s="0"/>
      <c r="XEX21" s="0"/>
      <c r="XEY21" s="0"/>
      <c r="XEZ21" s="0"/>
      <c r="XFA21" s="0"/>
      <c r="XFB21" s="0"/>
      <c r="XFC21" s="0"/>
      <c r="XFD21" s="0"/>
    </row>
    <row r="22" s="144" customFormat="true" ht="12.8" hidden="false" customHeight="false" outlineLevel="0" collapsed="false">
      <c r="A22" s="201"/>
      <c r="H22" s="0"/>
      <c r="I22" s="0"/>
      <c r="J22" s="0"/>
      <c r="K22" s="0"/>
      <c r="L22" s="0"/>
      <c r="M22" s="0"/>
      <c r="N22" s="0"/>
      <c r="XES22" s="0"/>
      <c r="XET22" s="0"/>
      <c r="XEU22" s="0"/>
      <c r="XEV22" s="0"/>
      <c r="XEW22" s="0"/>
      <c r="XEX22" s="0"/>
      <c r="XEY22" s="0"/>
      <c r="XEZ22" s="0"/>
      <c r="XFA22" s="0"/>
      <c r="XFB22" s="0"/>
      <c r="XFC22" s="0"/>
      <c r="XFD22" s="0"/>
    </row>
    <row r="23" customFormat="false" ht="12.8" hidden="false" customHeight="false" outlineLevel="0" collapsed="false">
      <c r="K23" s="0"/>
      <c r="L23" s="0"/>
      <c r="M23" s="0"/>
      <c r="N23" s="0"/>
    </row>
    <row r="24" customFormat="false" ht="12.8" hidden="false" customHeight="false" outlineLevel="0" collapsed="false">
      <c r="H24" s="206"/>
    </row>
  </sheetData>
  <mergeCells count="34">
    <mergeCell ref="A1:B1"/>
    <mergeCell ref="C1:Q1"/>
    <mergeCell ref="S1:W1"/>
    <mergeCell ref="X1:Y1"/>
    <mergeCell ref="A2:AB2"/>
    <mergeCell ref="AC2:AC5"/>
    <mergeCell ref="B3:I3"/>
    <mergeCell ref="K3:O3"/>
    <mergeCell ref="A4:A5"/>
    <mergeCell ref="B4:B5"/>
    <mergeCell ref="C4:D4"/>
    <mergeCell ref="E4:F4"/>
    <mergeCell ref="G4:H4"/>
    <mergeCell ref="I4:J4"/>
    <mergeCell ref="K4:L4"/>
    <mergeCell ref="M4:N4"/>
    <mergeCell ref="O4:P4"/>
    <mergeCell ref="Q4:R4"/>
    <mergeCell ref="S4:T4"/>
    <mergeCell ref="U4:V4"/>
    <mergeCell ref="W4:X4"/>
    <mergeCell ref="Y4:Z4"/>
    <mergeCell ref="AA4:AB4"/>
    <mergeCell ref="A13:B13"/>
    <mergeCell ref="A14:B14"/>
    <mergeCell ref="C17:E17"/>
    <mergeCell ref="K17:M17"/>
    <mergeCell ref="T17:AA17"/>
    <mergeCell ref="C18:E18"/>
    <mergeCell ref="K18:M18"/>
    <mergeCell ref="T18:AA18"/>
    <mergeCell ref="C19:E19"/>
    <mergeCell ref="K19:M19"/>
    <mergeCell ref="T19:V19"/>
  </mergeCells>
  <conditionalFormatting sqref="AC6:AC13">
    <cfRule type="cellIs" priority="2" operator="notEqual" aboveAverage="0" equalAverage="0" bottom="0" percent="0" rank="0" text="" dxfId="7">
      <formula>$AA6</formula>
    </cfRule>
  </conditionalFormatting>
  <conditionalFormatting sqref="AD13">
    <cfRule type="cellIs" priority="3" operator="notEqual" aboveAverage="0" equalAverage="0" bottom="0" percent="0" rank="0" text="" dxfId="7">
      <formula>$AA13</formula>
    </cfRule>
  </conditionalFormatting>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5983B0"/>
    <pageSetUpPr fitToPage="true"/>
  </sheetPr>
  <dimension ref="A1:I1522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E7" activeCellId="0" sqref="E7"/>
    </sheetView>
  </sheetViews>
  <sheetFormatPr defaultColWidth="11.53515625" defaultRowHeight="12.8" zeroHeight="false" outlineLevelRow="0" outlineLevelCol="0"/>
  <cols>
    <col collapsed="false" customWidth="true" hidden="false" outlineLevel="0" max="1" min="1" style="207" width="16.83"/>
    <col collapsed="false" customWidth="true" hidden="false" outlineLevel="0" max="2" min="2" style="208" width="80.39"/>
    <col collapsed="false" customWidth="true" hidden="false" outlineLevel="0" max="3" min="3" style="2" width="6.39"/>
    <col collapsed="false" customWidth="true" hidden="false" outlineLevel="0" max="4" min="4" style="209" width="10.85"/>
    <col collapsed="false" customWidth="true" hidden="false" outlineLevel="0" max="5" min="5" style="210" width="10.85"/>
    <col collapsed="false" customWidth="true" hidden="false" outlineLevel="0" max="6" min="6" style="211" width="10.85"/>
  </cols>
  <sheetData>
    <row r="1" customFormat="false" ht="12.8" hidden="false" customHeight="false" outlineLevel="0" collapsed="false">
      <c r="A1" s="212" t="s">
        <v>163</v>
      </c>
      <c r="B1" s="213"/>
      <c r="C1" s="214"/>
      <c r="D1" s="215"/>
      <c r="E1" s="216"/>
      <c r="F1" s="217"/>
    </row>
    <row r="2" customFormat="false" ht="12.8" hidden="false" customHeight="false" outlineLevel="0" collapsed="false">
      <c r="A2" s="212" t="s">
        <v>164</v>
      </c>
      <c r="B2" s="213"/>
      <c r="C2" s="214"/>
      <c r="D2" s="215"/>
      <c r="E2" s="216"/>
      <c r="F2" s="217"/>
    </row>
    <row r="3" customFormat="false" ht="29.85" hidden="false" customHeight="false" outlineLevel="0" collapsed="false">
      <c r="A3" s="218" t="s">
        <v>165</v>
      </c>
      <c r="B3" s="219"/>
      <c r="C3" s="95"/>
      <c r="D3" s="212" t="s">
        <v>166</v>
      </c>
      <c r="E3" s="220" t="n">
        <v>0.9612</v>
      </c>
      <c r="F3" s="217"/>
    </row>
    <row r="4" customFormat="false" ht="12.8" hidden="false" customHeight="false" outlineLevel="0" collapsed="false">
      <c r="A4" s="212" t="s">
        <v>167</v>
      </c>
      <c r="B4" s="221"/>
      <c r="C4" s="95"/>
      <c r="D4" s="212" t="s">
        <v>168</v>
      </c>
      <c r="E4" s="220" t="n">
        <v>0.5667</v>
      </c>
      <c r="F4" s="217"/>
    </row>
    <row r="5" customFormat="false" ht="26.1" hidden="false" customHeight="true" outlineLevel="0" collapsed="false">
      <c r="A5" s="222" t="s">
        <v>11</v>
      </c>
      <c r="B5" s="222" t="s">
        <v>169</v>
      </c>
      <c r="C5" s="222" t="s">
        <v>170</v>
      </c>
      <c r="D5" s="222" t="s">
        <v>171</v>
      </c>
      <c r="E5" s="223" t="s">
        <v>172</v>
      </c>
      <c r="F5" s="222" t="s">
        <v>173</v>
      </c>
    </row>
    <row r="6" customFormat="false" ht="12.8" hidden="false" customHeight="false" outlineLevel="0" collapsed="false">
      <c r="A6" s="207" t="n">
        <v>104658</v>
      </c>
      <c r="B6" s="208" t="s">
        <v>174</v>
      </c>
      <c r="C6" s="2" t="s">
        <v>175</v>
      </c>
      <c r="D6" s="209" t="n">
        <v>152.15</v>
      </c>
      <c r="E6" s="224" t="n">
        <f aca="false">VLOOKUP(A6,SINAPI_MO!$A$1:$E$59566,4,0)</f>
        <v>0.3155</v>
      </c>
      <c r="F6" s="225" t="n">
        <f aca="false">ROUND(D6*E6,2)</f>
        <v>48</v>
      </c>
    </row>
    <row r="7" customFormat="false" ht="19.4" hidden="false" customHeight="false" outlineLevel="0" collapsed="false">
      <c r="A7" s="207" t="n">
        <v>105002</v>
      </c>
      <c r="B7" s="208" t="s">
        <v>176</v>
      </c>
      <c r="C7" s="2" t="s">
        <v>170</v>
      </c>
      <c r="D7" s="209" t="n">
        <v>739.33</v>
      </c>
      <c r="E7" s="224" t="n">
        <f aca="false">VLOOKUP(A7,SINAPI_MO!$A$1:$E$59566,4,0)</f>
        <v>0.4872</v>
      </c>
      <c r="F7" s="225" t="n">
        <f aca="false">ROUND(D7*E7,2)</f>
        <v>360.2</v>
      </c>
    </row>
    <row r="8" customFormat="false" ht="19.4" hidden="false" customHeight="false" outlineLevel="0" collapsed="false">
      <c r="A8" s="207" t="n">
        <v>105004</v>
      </c>
      <c r="B8" s="208" t="s">
        <v>177</v>
      </c>
      <c r="C8" s="2" t="s">
        <v>175</v>
      </c>
      <c r="D8" s="209" t="n">
        <v>126.89</v>
      </c>
      <c r="E8" s="224" t="n">
        <f aca="false">VLOOKUP(A8,SINAPI_MO!$A$1:$E$59566,4,0)</f>
        <v>0.4917</v>
      </c>
      <c r="F8" s="225" t="n">
        <f aca="false">ROUND(D8*E8,2)</f>
        <v>62.39</v>
      </c>
    </row>
    <row r="9" customFormat="false" ht="19.4" hidden="false" customHeight="false" outlineLevel="0" collapsed="false">
      <c r="A9" s="207" t="n">
        <v>105003</v>
      </c>
      <c r="B9" s="208" t="s">
        <v>178</v>
      </c>
      <c r="C9" s="2" t="s">
        <v>170</v>
      </c>
      <c r="D9" s="209" t="n">
        <v>1221.14</v>
      </c>
      <c r="E9" s="224" t="n">
        <f aca="false">VLOOKUP(A9,SINAPI_MO!$A$1:$E$59566,4,0)</f>
        <v>0.608</v>
      </c>
      <c r="F9" s="225" t="n">
        <f aca="false">ROUND(D9*E9,2)</f>
        <v>742.45</v>
      </c>
    </row>
    <row r="10" customFormat="false" ht="19.4" hidden="false" customHeight="false" outlineLevel="0" collapsed="false">
      <c r="A10" s="207" t="n">
        <v>105005</v>
      </c>
      <c r="B10" s="208" t="s">
        <v>179</v>
      </c>
      <c r="C10" s="2" t="s">
        <v>175</v>
      </c>
      <c r="D10" s="209" t="n">
        <v>216.1</v>
      </c>
      <c r="E10" s="224" t="n">
        <f aca="false">VLOOKUP(A10,SINAPI_MO!$A$1:$E$59566,4,0)</f>
        <v>0.6163</v>
      </c>
      <c r="F10" s="225" t="n">
        <f aca="false">ROUND(D10*E10,2)</f>
        <v>133.18</v>
      </c>
    </row>
    <row r="11" customFormat="false" ht="19.4" hidden="false" customHeight="false" outlineLevel="0" collapsed="false">
      <c r="A11" s="207" t="n">
        <v>105006</v>
      </c>
      <c r="B11" s="208" t="s">
        <v>180</v>
      </c>
      <c r="C11" s="2" t="s">
        <v>170</v>
      </c>
      <c r="D11" s="209" t="n">
        <v>0</v>
      </c>
      <c r="E11" s="224" t="e">
        <f aca="false">VLOOKUP(A11,SINAPI_MO!$A$1:$E$59566,4,0)</f>
        <v>#N/A</v>
      </c>
      <c r="F11" s="225" t="e">
        <f aca="false">ROUND(D11*E11,2)</f>
        <v>#N/A</v>
      </c>
    </row>
    <row r="12" customFormat="false" ht="19.4" hidden="false" customHeight="false" outlineLevel="0" collapsed="false">
      <c r="A12" s="207" t="n">
        <v>104999</v>
      </c>
      <c r="B12" s="208" t="s">
        <v>181</v>
      </c>
      <c r="C12" s="2" t="s">
        <v>170</v>
      </c>
      <c r="D12" s="209" t="n">
        <v>0</v>
      </c>
      <c r="E12" s="224" t="e">
        <f aca="false">VLOOKUP(A12,SINAPI_MO!$A$1:$E$59566,4,0)</f>
        <v>#N/A</v>
      </c>
      <c r="F12" s="225" t="e">
        <f aca="false">ROUND(D12*E12,2)</f>
        <v>#N/A</v>
      </c>
    </row>
    <row r="13" customFormat="false" ht="19.4" hidden="false" customHeight="false" outlineLevel="0" collapsed="false">
      <c r="A13" s="207" t="n">
        <v>105000</v>
      </c>
      <c r="B13" s="208" t="s">
        <v>182</v>
      </c>
      <c r="C13" s="2" t="s">
        <v>183</v>
      </c>
      <c r="D13" s="209" t="n">
        <v>1191.74</v>
      </c>
      <c r="E13" s="224" t="n">
        <f aca="false">VLOOKUP(A13,SINAPI_MO!$A$1:$E$59566,4,0)</f>
        <v>0.3381</v>
      </c>
      <c r="F13" s="225" t="n">
        <f aca="false">ROUND(D13*E13,2)</f>
        <v>402.93</v>
      </c>
    </row>
    <row r="14" customFormat="false" ht="19.4" hidden="false" customHeight="false" outlineLevel="0" collapsed="false">
      <c r="A14" s="207" t="n">
        <v>105001</v>
      </c>
      <c r="B14" s="208" t="s">
        <v>184</v>
      </c>
      <c r="C14" s="2" t="s">
        <v>183</v>
      </c>
      <c r="D14" s="209" t="n">
        <v>1224.71</v>
      </c>
      <c r="E14" s="224" t="n">
        <f aca="false">VLOOKUP(A14,SINAPI_MO!$A$1:$E$59566,4,0)</f>
        <v>0.3337</v>
      </c>
      <c r="F14" s="225" t="n">
        <f aca="false">ROUND(D14*E14,2)</f>
        <v>408.69</v>
      </c>
    </row>
    <row r="15" customFormat="false" ht="19.4" hidden="false" customHeight="false" outlineLevel="0" collapsed="false">
      <c r="A15" s="207" t="n">
        <v>89306</v>
      </c>
      <c r="B15" s="208" t="s">
        <v>185</v>
      </c>
      <c r="C15" s="2" t="s">
        <v>175</v>
      </c>
      <c r="D15" s="209" t="n">
        <v>97.5</v>
      </c>
      <c r="E15" s="224" t="n">
        <f aca="false">VLOOKUP(A15,SINAPI_MO!$A$1:$E$59566,4,0)</f>
        <v>0.5224</v>
      </c>
      <c r="F15" s="225" t="n">
        <f aca="false">ROUND(D15*E15,2)</f>
        <v>50.93</v>
      </c>
    </row>
    <row r="16" customFormat="false" ht="19.4" hidden="false" customHeight="false" outlineLevel="0" collapsed="false">
      <c r="A16" s="207" t="n">
        <v>89307</v>
      </c>
      <c r="B16" s="208" t="s">
        <v>186</v>
      </c>
      <c r="C16" s="2" t="s">
        <v>175</v>
      </c>
      <c r="D16" s="209" t="n">
        <v>99.33</v>
      </c>
      <c r="E16" s="224" t="n">
        <f aca="false">VLOOKUP(A16,SINAPI_MO!$A$1:$E$59566,4,0)</f>
        <v>0.5326</v>
      </c>
      <c r="F16" s="225" t="n">
        <f aca="false">ROUND(D16*E16,2)</f>
        <v>52.9</v>
      </c>
    </row>
    <row r="17" customFormat="false" ht="19.4" hidden="false" customHeight="false" outlineLevel="0" collapsed="false">
      <c r="A17" s="207" t="n">
        <v>89290</v>
      </c>
      <c r="B17" s="208" t="s">
        <v>187</v>
      </c>
      <c r="C17" s="2" t="s">
        <v>175</v>
      </c>
      <c r="D17" s="209" t="n">
        <v>80.87</v>
      </c>
      <c r="E17" s="224" t="n">
        <f aca="false">VLOOKUP(A17,SINAPI_MO!$A$1:$E$59566,4,0)</f>
        <v>0.4525</v>
      </c>
      <c r="F17" s="225" t="n">
        <f aca="false">ROUND(D17*E17,2)</f>
        <v>36.59</v>
      </c>
    </row>
    <row r="18" customFormat="false" ht="19.4" hidden="false" customHeight="false" outlineLevel="0" collapsed="false">
      <c r="A18" s="207" t="n">
        <v>89291</v>
      </c>
      <c r="B18" s="208" t="s">
        <v>188</v>
      </c>
      <c r="C18" s="2" t="s">
        <v>175</v>
      </c>
      <c r="D18" s="209" t="n">
        <v>82.23</v>
      </c>
      <c r="E18" s="224" t="n">
        <f aca="false">VLOOKUP(A18,SINAPI_MO!$A$1:$E$59566,4,0)</f>
        <v>0.4628</v>
      </c>
      <c r="F18" s="225" t="n">
        <f aca="false">ROUND(D18*E18,2)</f>
        <v>38.06</v>
      </c>
    </row>
    <row r="19" customFormat="false" ht="19.4" hidden="false" customHeight="false" outlineLevel="0" collapsed="false">
      <c r="A19" s="207" t="n">
        <v>89298</v>
      </c>
      <c r="B19" s="208" t="s">
        <v>189</v>
      </c>
      <c r="C19" s="2" t="s">
        <v>175</v>
      </c>
      <c r="D19" s="209" t="n">
        <v>84.4</v>
      </c>
      <c r="E19" s="224" t="n">
        <f aca="false">VLOOKUP(A19,SINAPI_MO!$A$1:$E$59566,4,0)</f>
        <v>0.4486</v>
      </c>
      <c r="F19" s="225" t="n">
        <f aca="false">ROUND(D19*E19,2)</f>
        <v>37.86</v>
      </c>
    </row>
    <row r="20" customFormat="false" ht="19.4" hidden="false" customHeight="false" outlineLevel="0" collapsed="false">
      <c r="A20" s="207" t="n">
        <v>89299</v>
      </c>
      <c r="B20" s="208" t="s">
        <v>190</v>
      </c>
      <c r="C20" s="2" t="s">
        <v>175</v>
      </c>
      <c r="D20" s="209" t="n">
        <v>86.04</v>
      </c>
      <c r="E20" s="224" t="n">
        <f aca="false">VLOOKUP(A20,SINAPI_MO!$A$1:$E$59566,4,0)</f>
        <v>0.4605</v>
      </c>
      <c r="F20" s="225" t="n">
        <f aca="false">ROUND(D20*E20,2)</f>
        <v>39.62</v>
      </c>
    </row>
    <row r="21" customFormat="false" ht="19.4" hidden="false" customHeight="false" outlineLevel="0" collapsed="false">
      <c r="A21" s="207" t="n">
        <v>89282</v>
      </c>
      <c r="B21" s="208" t="s">
        <v>191</v>
      </c>
      <c r="C21" s="2" t="s">
        <v>175</v>
      </c>
      <c r="D21" s="209" t="n">
        <v>72.64</v>
      </c>
      <c r="E21" s="224" t="n">
        <f aca="false">VLOOKUP(A21,SINAPI_MO!$A$1:$E$59566,4,0)</f>
        <v>0.387</v>
      </c>
      <c r="F21" s="225" t="n">
        <f aca="false">ROUND(D21*E21,2)</f>
        <v>28.11</v>
      </c>
    </row>
    <row r="22" customFormat="false" ht="19.4" hidden="false" customHeight="false" outlineLevel="0" collapsed="false">
      <c r="A22" s="207" t="n">
        <v>89283</v>
      </c>
      <c r="B22" s="208" t="s">
        <v>192</v>
      </c>
      <c r="C22" s="2" t="s">
        <v>175</v>
      </c>
      <c r="D22" s="209" t="n">
        <v>73.87</v>
      </c>
      <c r="E22" s="224" t="n">
        <f aca="false">VLOOKUP(A22,SINAPI_MO!$A$1:$E$59566,4,0)</f>
        <v>0.3984</v>
      </c>
      <c r="F22" s="225" t="n">
        <f aca="false">ROUND(D22*E22,2)</f>
        <v>29.43</v>
      </c>
    </row>
    <row r="23" customFormat="false" ht="19.4" hidden="false" customHeight="false" outlineLevel="0" collapsed="false">
      <c r="A23" s="207" t="n">
        <v>89480</v>
      </c>
      <c r="B23" s="208" t="s">
        <v>193</v>
      </c>
      <c r="C23" s="2" t="s">
        <v>175</v>
      </c>
      <c r="D23" s="209" t="n">
        <v>182.57</v>
      </c>
      <c r="E23" s="224" t="n">
        <f aca="false">VLOOKUP(A23,SINAPI_MO!$A$1:$E$59566,4,0)</f>
        <v>0.3318</v>
      </c>
      <c r="F23" s="225" t="n">
        <f aca="false">ROUND(D23*E23,2)</f>
        <v>60.58</v>
      </c>
    </row>
    <row r="24" customFormat="false" ht="19.4" hidden="false" customHeight="false" outlineLevel="0" collapsed="false">
      <c r="A24" s="207" t="n">
        <v>89464</v>
      </c>
      <c r="B24" s="208" t="s">
        <v>194</v>
      </c>
      <c r="C24" s="2" t="s">
        <v>175</v>
      </c>
      <c r="D24" s="209" t="n">
        <v>161.78</v>
      </c>
      <c r="E24" s="224" t="n">
        <f aca="false">VLOOKUP(A24,SINAPI_MO!$A$1:$E$59566,4,0)</f>
        <v>0.2646</v>
      </c>
      <c r="F24" s="225" t="n">
        <f aca="false">ROUND(D24*E24,2)</f>
        <v>42.81</v>
      </c>
    </row>
    <row r="25" customFormat="false" ht="19.4" hidden="false" customHeight="false" outlineLevel="0" collapsed="false">
      <c r="A25" s="207" t="n">
        <v>89478</v>
      </c>
      <c r="B25" s="208" t="s">
        <v>195</v>
      </c>
      <c r="C25" s="2" t="s">
        <v>175</v>
      </c>
      <c r="D25" s="209" t="n">
        <v>155.37</v>
      </c>
      <c r="E25" s="224" t="n">
        <f aca="false">VLOOKUP(A25,SINAPI_MO!$A$1:$E$59566,4,0)</f>
        <v>0.3648</v>
      </c>
      <c r="F25" s="225" t="n">
        <f aca="false">ROUND(D25*E25,2)</f>
        <v>56.68</v>
      </c>
    </row>
    <row r="26" customFormat="false" ht="19.4" hidden="false" customHeight="false" outlineLevel="0" collapsed="false">
      <c r="A26" s="207" t="n">
        <v>89462</v>
      </c>
      <c r="B26" s="208" t="s">
        <v>196</v>
      </c>
      <c r="C26" s="2" t="s">
        <v>175</v>
      </c>
      <c r="D26" s="209" t="n">
        <v>135.84</v>
      </c>
      <c r="E26" s="224" t="n">
        <f aca="false">VLOOKUP(A26,SINAPI_MO!$A$1:$E$59566,4,0)</f>
        <v>0.2934</v>
      </c>
      <c r="F26" s="225" t="n">
        <f aca="false">ROUND(D26*E26,2)</f>
        <v>39.86</v>
      </c>
    </row>
    <row r="27" customFormat="false" ht="19.4" hidden="false" customHeight="false" outlineLevel="0" collapsed="false">
      <c r="A27" s="207" t="n">
        <v>104444</v>
      </c>
      <c r="B27" s="208" t="s">
        <v>197</v>
      </c>
      <c r="C27" s="2" t="s">
        <v>175</v>
      </c>
      <c r="D27" s="209" t="n">
        <v>0</v>
      </c>
      <c r="E27" s="224" t="e">
        <f aca="false">VLOOKUP(A27,SINAPI_MO!$A$1:$E$59566,4,0)</f>
        <v>#N/A</v>
      </c>
      <c r="F27" s="225" t="e">
        <f aca="false">ROUND(D27*E27,2)</f>
        <v>#N/A</v>
      </c>
    </row>
    <row r="28" customFormat="false" ht="19.4" hidden="false" customHeight="false" outlineLevel="0" collapsed="false">
      <c r="A28" s="207" t="n">
        <v>104442</v>
      </c>
      <c r="B28" s="208" t="s">
        <v>198</v>
      </c>
      <c r="C28" s="2" t="s">
        <v>175</v>
      </c>
      <c r="D28" s="209" t="n">
        <v>0</v>
      </c>
      <c r="E28" s="224" t="e">
        <f aca="false">VLOOKUP(A28,SINAPI_MO!$A$1:$E$59566,4,0)</f>
        <v>#N/A</v>
      </c>
      <c r="F28" s="225" t="e">
        <f aca="false">ROUND(D28*E28,2)</f>
        <v>#N/A</v>
      </c>
    </row>
    <row r="29" customFormat="false" ht="19.4" hidden="false" customHeight="false" outlineLevel="0" collapsed="false">
      <c r="A29" s="207" t="n">
        <v>89472</v>
      </c>
      <c r="B29" s="208" t="s">
        <v>199</v>
      </c>
      <c r="C29" s="2" t="s">
        <v>175</v>
      </c>
      <c r="D29" s="209" t="n">
        <v>141.4</v>
      </c>
      <c r="E29" s="224" t="n">
        <f aca="false">VLOOKUP(A29,SINAPI_MO!$A$1:$E$59566,4,0)</f>
        <v>0.2589</v>
      </c>
      <c r="F29" s="225" t="n">
        <f aca="false">ROUND(D29*E29,2)</f>
        <v>36.61</v>
      </c>
    </row>
    <row r="30" customFormat="false" ht="19.4" hidden="false" customHeight="false" outlineLevel="0" collapsed="false">
      <c r="A30" s="207" t="n">
        <v>89455</v>
      </c>
      <c r="B30" s="208" t="s">
        <v>200</v>
      </c>
      <c r="C30" s="2" t="s">
        <v>175</v>
      </c>
      <c r="D30" s="209" t="n">
        <v>128.25</v>
      </c>
      <c r="E30" s="224" t="n">
        <f aca="false">VLOOKUP(A30,SINAPI_MO!$A$1:$E$59566,4,0)</f>
        <v>0.2038</v>
      </c>
      <c r="F30" s="225" t="n">
        <f aca="false">ROUND(D30*E30,2)</f>
        <v>26.14</v>
      </c>
    </row>
    <row r="31" customFormat="false" ht="19.4" hidden="false" customHeight="false" outlineLevel="0" collapsed="false">
      <c r="A31" s="207" t="n">
        <v>89470</v>
      </c>
      <c r="B31" s="208" t="s">
        <v>201</v>
      </c>
      <c r="C31" s="2" t="s">
        <v>175</v>
      </c>
      <c r="D31" s="209" t="n">
        <v>116.26</v>
      </c>
      <c r="E31" s="224" t="n">
        <f aca="false">VLOOKUP(A31,SINAPI_MO!$A$1:$E$59566,4,0)</f>
        <v>0.2943</v>
      </c>
      <c r="F31" s="225" t="n">
        <f aca="false">ROUND(D31*E31,2)</f>
        <v>34.22</v>
      </c>
    </row>
    <row r="32" customFormat="false" ht="19.4" hidden="false" customHeight="false" outlineLevel="0" collapsed="false">
      <c r="A32" s="207" t="n">
        <v>89453</v>
      </c>
      <c r="B32" s="208" t="s">
        <v>202</v>
      </c>
      <c r="C32" s="2" t="s">
        <v>175</v>
      </c>
      <c r="D32" s="209" t="n">
        <v>104.36</v>
      </c>
      <c r="E32" s="224" t="n">
        <f aca="false">VLOOKUP(A32,SINAPI_MO!$A$1:$E$59566,4,0)</f>
        <v>0.2369</v>
      </c>
      <c r="F32" s="225" t="n">
        <f aca="false">ROUND(D32*E32,2)</f>
        <v>24.72</v>
      </c>
    </row>
    <row r="33" customFormat="false" ht="19.4" hidden="false" customHeight="false" outlineLevel="0" collapsed="false">
      <c r="A33" s="207" t="n">
        <v>104443</v>
      </c>
      <c r="B33" s="208" t="s">
        <v>203</v>
      </c>
      <c r="C33" s="2" t="s">
        <v>175</v>
      </c>
      <c r="D33" s="209" t="n">
        <v>0</v>
      </c>
      <c r="E33" s="224" t="e">
        <f aca="false">VLOOKUP(A33,SINAPI_MO!$A$1:$E$59566,4,0)</f>
        <v>#N/A</v>
      </c>
      <c r="F33" s="225" t="e">
        <f aca="false">ROUND(D33*E33,2)</f>
        <v>#N/A</v>
      </c>
    </row>
    <row r="34" customFormat="false" ht="19.4" hidden="false" customHeight="false" outlineLevel="0" collapsed="false">
      <c r="A34" s="207" t="n">
        <v>104441</v>
      </c>
      <c r="B34" s="208" t="s">
        <v>204</v>
      </c>
      <c r="C34" s="2" t="s">
        <v>175</v>
      </c>
      <c r="D34" s="209" t="n">
        <v>0</v>
      </c>
      <c r="E34" s="224" t="e">
        <f aca="false">VLOOKUP(A34,SINAPI_MO!$A$1:$E$59566,4,0)</f>
        <v>#N/A</v>
      </c>
      <c r="F34" s="225" t="e">
        <f aca="false">ROUND(D34*E34,2)</f>
        <v>#N/A</v>
      </c>
    </row>
    <row r="35" customFormat="false" ht="19.4" hidden="false" customHeight="false" outlineLevel="0" collapsed="false">
      <c r="A35" s="207" t="n">
        <v>103354</v>
      </c>
      <c r="B35" s="208" t="s">
        <v>205</v>
      </c>
      <c r="C35" s="2" t="s">
        <v>175</v>
      </c>
      <c r="D35" s="209" t="n">
        <v>89.38</v>
      </c>
      <c r="E35" s="224" t="n">
        <f aca="false">VLOOKUP(A35,SINAPI_MO!$A$1:$E$59566,4,0)</f>
        <v>0.632</v>
      </c>
      <c r="F35" s="225" t="n">
        <f aca="false">ROUND(D35*E35,2)</f>
        <v>56.49</v>
      </c>
    </row>
    <row r="36" customFormat="false" ht="19.4" hidden="false" customHeight="false" outlineLevel="0" collapsed="false">
      <c r="A36" s="207" t="n">
        <v>103355</v>
      </c>
      <c r="B36" s="208" t="s">
        <v>206</v>
      </c>
      <c r="C36" s="2" t="s">
        <v>175</v>
      </c>
      <c r="D36" s="209" t="n">
        <v>90.51</v>
      </c>
      <c r="E36" s="224" t="n">
        <f aca="false">VLOOKUP(A36,SINAPI_MO!$A$1:$E$59566,4,0)</f>
        <v>0.6379</v>
      </c>
      <c r="F36" s="225" t="n">
        <f aca="false">ROUND(D36*E36,2)</f>
        <v>57.74</v>
      </c>
    </row>
    <row r="37" customFormat="false" ht="19.4" hidden="false" customHeight="false" outlineLevel="0" collapsed="false">
      <c r="A37" s="207" t="n">
        <v>103330</v>
      </c>
      <c r="B37" s="208" t="s">
        <v>207</v>
      </c>
      <c r="C37" s="2" t="s">
        <v>175</v>
      </c>
      <c r="D37" s="209" t="n">
        <v>82.94</v>
      </c>
      <c r="E37" s="224" t="n">
        <f aca="false">VLOOKUP(A37,SINAPI_MO!$A$1:$E$59566,4,0)</f>
        <v>0.5933</v>
      </c>
      <c r="F37" s="225" t="n">
        <f aca="false">ROUND(D37*E37,2)</f>
        <v>49.21</v>
      </c>
    </row>
    <row r="38" customFormat="false" ht="19.4" hidden="false" customHeight="false" outlineLevel="0" collapsed="false">
      <c r="A38" s="207" t="n">
        <v>103331</v>
      </c>
      <c r="B38" s="208" t="s">
        <v>208</v>
      </c>
      <c r="C38" s="2" t="s">
        <v>175</v>
      </c>
      <c r="D38" s="209" t="n">
        <v>84.01</v>
      </c>
      <c r="E38" s="224" t="n">
        <f aca="false">VLOOKUP(A38,SINAPI_MO!$A$1:$E$59566,4,0)</f>
        <v>0.5998</v>
      </c>
      <c r="F38" s="225" t="n">
        <f aca="false">ROUND(D38*E38,2)</f>
        <v>50.39</v>
      </c>
    </row>
    <row r="39" customFormat="false" ht="19.4" hidden="false" customHeight="false" outlineLevel="0" collapsed="false">
      <c r="A39" s="207" t="n">
        <v>103358</v>
      </c>
      <c r="B39" s="208" t="s">
        <v>209</v>
      </c>
      <c r="C39" s="2" t="s">
        <v>175</v>
      </c>
      <c r="D39" s="209" t="n">
        <v>70.11</v>
      </c>
      <c r="E39" s="224" t="n">
        <f aca="false">VLOOKUP(A39,SINAPI_MO!$A$1:$E$59566,4,0)</f>
        <v>0.5625</v>
      </c>
      <c r="F39" s="225" t="n">
        <f aca="false">ROUND(D39*E39,2)</f>
        <v>39.44</v>
      </c>
    </row>
    <row r="40" customFormat="false" ht="19.4" hidden="false" customHeight="false" outlineLevel="0" collapsed="false">
      <c r="A40" s="207" t="n">
        <v>103359</v>
      </c>
      <c r="B40" s="208" t="s">
        <v>210</v>
      </c>
      <c r="C40" s="2" t="s">
        <v>175</v>
      </c>
      <c r="D40" s="209" t="n">
        <v>71.01</v>
      </c>
      <c r="E40" s="224" t="n">
        <f aca="false">VLOOKUP(A40,SINAPI_MO!$A$1:$E$59566,4,0)</f>
        <v>0.5695</v>
      </c>
      <c r="F40" s="225" t="n">
        <f aca="false">ROUND(D40*E40,2)</f>
        <v>40.44</v>
      </c>
    </row>
    <row r="41" customFormat="false" ht="19.4" hidden="false" customHeight="false" outlineLevel="0" collapsed="false">
      <c r="A41" s="207" t="n">
        <v>103366</v>
      </c>
      <c r="B41" s="208" t="s">
        <v>211</v>
      </c>
      <c r="C41" s="2" t="s">
        <v>175</v>
      </c>
      <c r="D41" s="209" t="n">
        <v>61.51</v>
      </c>
      <c r="E41" s="224" t="n">
        <f aca="false">VLOOKUP(A41,SINAPI_MO!$A$1:$E$59566,4,0)</f>
        <v>0.4967</v>
      </c>
      <c r="F41" s="225" t="n">
        <f aca="false">ROUND(D41*E41,2)</f>
        <v>30.55</v>
      </c>
    </row>
    <row r="42" customFormat="false" ht="19.4" hidden="false" customHeight="false" outlineLevel="0" collapsed="false">
      <c r="A42" s="207" t="n">
        <v>103367</v>
      </c>
      <c r="B42" s="208" t="s">
        <v>212</v>
      </c>
      <c r="C42" s="2" t="s">
        <v>175</v>
      </c>
      <c r="D42" s="209" t="n">
        <v>62.32</v>
      </c>
      <c r="E42" s="224" t="n">
        <f aca="false">VLOOKUP(A42,SINAPI_MO!$A$1:$E$59566,4,0)</f>
        <v>0.5047</v>
      </c>
      <c r="F42" s="225" t="n">
        <f aca="false">ROUND(D42*E42,2)</f>
        <v>31.45</v>
      </c>
    </row>
    <row r="43" customFormat="false" ht="19.4" hidden="false" customHeight="false" outlineLevel="0" collapsed="false">
      <c r="A43" s="207" t="n">
        <v>103360</v>
      </c>
      <c r="B43" s="208" t="s">
        <v>213</v>
      </c>
      <c r="C43" s="2" t="s">
        <v>175</v>
      </c>
      <c r="D43" s="209" t="n">
        <v>81.92</v>
      </c>
      <c r="E43" s="224" t="n">
        <f aca="false">VLOOKUP(A43,SINAPI_MO!$A$1:$E$59566,4,0)</f>
        <v>0.5679</v>
      </c>
      <c r="F43" s="225" t="n">
        <f aca="false">ROUND(D43*E43,2)</f>
        <v>46.52</v>
      </c>
    </row>
    <row r="44" customFormat="false" ht="19.4" hidden="false" customHeight="false" outlineLevel="0" collapsed="false">
      <c r="A44" s="207" t="n">
        <v>103361</v>
      </c>
      <c r="B44" s="208" t="s">
        <v>214</v>
      </c>
      <c r="C44" s="2" t="s">
        <v>175</v>
      </c>
      <c r="D44" s="209" t="n">
        <v>83.06</v>
      </c>
      <c r="E44" s="224" t="n">
        <f aca="false">VLOOKUP(A44,SINAPI_MO!$A$1:$E$59566,4,0)</f>
        <v>0.5752</v>
      </c>
      <c r="F44" s="225" t="n">
        <f aca="false">ROUND(D44*E44,2)</f>
        <v>47.78</v>
      </c>
    </row>
    <row r="45" customFormat="false" ht="19.4" hidden="false" customHeight="false" outlineLevel="0" collapsed="false">
      <c r="A45" s="207" t="n">
        <v>103368</v>
      </c>
      <c r="B45" s="208" t="s">
        <v>215</v>
      </c>
      <c r="C45" s="2" t="s">
        <v>175</v>
      </c>
      <c r="D45" s="209" t="n">
        <v>69.65</v>
      </c>
      <c r="E45" s="224" t="n">
        <f aca="false">VLOOKUP(A45,SINAPI_MO!$A$1:$E$59566,4,0)</f>
        <v>0.5114</v>
      </c>
      <c r="F45" s="225" t="n">
        <f aca="false">ROUND(D45*E45,2)</f>
        <v>35.62</v>
      </c>
    </row>
    <row r="46" customFormat="false" ht="19.4" hidden="false" customHeight="false" outlineLevel="0" collapsed="false">
      <c r="A46" s="207" t="n">
        <v>103369</v>
      </c>
      <c r="B46" s="208" t="s">
        <v>216</v>
      </c>
      <c r="C46" s="2" t="s">
        <v>175</v>
      </c>
      <c r="D46" s="209" t="n">
        <v>70.69</v>
      </c>
      <c r="E46" s="224" t="n">
        <f aca="false">VLOOKUP(A46,SINAPI_MO!$A$1:$E$59566,4,0)</f>
        <v>0.52</v>
      </c>
      <c r="F46" s="225" t="n">
        <f aca="false">ROUND(D46*E46,2)</f>
        <v>36.76</v>
      </c>
    </row>
    <row r="47" customFormat="false" ht="19.4" hidden="false" customHeight="false" outlineLevel="0" collapsed="false">
      <c r="A47" s="207" t="n">
        <v>103334</v>
      </c>
      <c r="B47" s="208" t="s">
        <v>217</v>
      </c>
      <c r="C47" s="2" t="s">
        <v>175</v>
      </c>
      <c r="D47" s="209" t="n">
        <v>145.42</v>
      </c>
      <c r="E47" s="224" t="n">
        <f aca="false">VLOOKUP(A47,SINAPI_MO!$A$1:$E$59566,4,0)</f>
        <v>0.6538</v>
      </c>
      <c r="F47" s="225" t="n">
        <f aca="false">ROUND(D47*E47,2)</f>
        <v>95.08</v>
      </c>
    </row>
    <row r="48" customFormat="false" ht="19.4" hidden="false" customHeight="false" outlineLevel="0" collapsed="false">
      <c r="A48" s="207" t="n">
        <v>103335</v>
      </c>
      <c r="B48" s="208" t="s">
        <v>218</v>
      </c>
      <c r="C48" s="2" t="s">
        <v>175</v>
      </c>
      <c r="D48" s="209" t="n">
        <v>147.41</v>
      </c>
      <c r="E48" s="224" t="n">
        <f aca="false">VLOOKUP(A48,SINAPI_MO!$A$1:$E$59566,4,0)</f>
        <v>0.6599</v>
      </c>
      <c r="F48" s="225" t="n">
        <f aca="false">ROUND(D48*E48,2)</f>
        <v>97.28</v>
      </c>
    </row>
    <row r="49" customFormat="false" ht="19.4" hidden="false" customHeight="false" outlineLevel="0" collapsed="false">
      <c r="A49" s="207" t="n">
        <v>103362</v>
      </c>
      <c r="B49" s="208" t="s">
        <v>219</v>
      </c>
      <c r="C49" s="2" t="s">
        <v>175</v>
      </c>
      <c r="D49" s="209" t="n">
        <v>99.75</v>
      </c>
      <c r="E49" s="224" t="n">
        <f aca="false">VLOOKUP(A49,SINAPI_MO!$A$1:$E$59566,4,0)</f>
        <v>0.5322</v>
      </c>
      <c r="F49" s="225" t="n">
        <f aca="false">ROUND(D49*E49,2)</f>
        <v>53.09</v>
      </c>
    </row>
    <row r="50" customFormat="false" ht="19.4" hidden="false" customHeight="false" outlineLevel="0" collapsed="false">
      <c r="A50" s="207" t="n">
        <v>103363</v>
      </c>
      <c r="B50" s="208" t="s">
        <v>220</v>
      </c>
      <c r="C50" s="2" t="s">
        <v>175</v>
      </c>
      <c r="D50" s="209" t="n">
        <v>101.04</v>
      </c>
      <c r="E50" s="224" t="n">
        <f aca="false">VLOOKUP(A50,SINAPI_MO!$A$1:$E$59566,4,0)</f>
        <v>0.5395</v>
      </c>
      <c r="F50" s="225" t="n">
        <f aca="false">ROUND(D50*E50,2)</f>
        <v>54.51</v>
      </c>
    </row>
    <row r="51" customFormat="false" ht="19.4" hidden="false" customHeight="false" outlineLevel="0" collapsed="false">
      <c r="A51" s="207" t="n">
        <v>103370</v>
      </c>
      <c r="B51" s="208" t="s">
        <v>221</v>
      </c>
      <c r="C51" s="2" t="s">
        <v>175</v>
      </c>
      <c r="D51" s="209" t="n">
        <v>88.2</v>
      </c>
      <c r="E51" s="224" t="n">
        <f aca="false">VLOOKUP(A51,SINAPI_MO!$A$1:$E$59566,4,0)</f>
        <v>0.4645</v>
      </c>
      <c r="F51" s="225" t="n">
        <f aca="false">ROUND(D51*E51,2)</f>
        <v>40.97</v>
      </c>
    </row>
    <row r="52" customFormat="false" ht="19.4" hidden="false" customHeight="false" outlineLevel="0" collapsed="false">
      <c r="A52" s="207" t="n">
        <v>103371</v>
      </c>
      <c r="B52" s="208" t="s">
        <v>222</v>
      </c>
      <c r="C52" s="2" t="s">
        <v>175</v>
      </c>
      <c r="D52" s="209" t="n">
        <v>89.36</v>
      </c>
      <c r="E52" s="224" t="n">
        <f aca="false">VLOOKUP(A52,SINAPI_MO!$A$1:$E$59566,4,0)</f>
        <v>0.4728</v>
      </c>
      <c r="F52" s="225" t="n">
        <f aca="false">ROUND(D52*E52,2)</f>
        <v>42.25</v>
      </c>
    </row>
    <row r="53" customFormat="false" ht="19.4" hidden="false" customHeight="false" outlineLevel="0" collapsed="false">
      <c r="A53" s="207" t="n">
        <v>103332</v>
      </c>
      <c r="B53" s="208" t="s">
        <v>223</v>
      </c>
      <c r="C53" s="2" t="s">
        <v>175</v>
      </c>
      <c r="D53" s="209" t="n">
        <v>121.04</v>
      </c>
      <c r="E53" s="224" t="n">
        <f aca="false">VLOOKUP(A53,SINAPI_MO!$A$1:$E$59566,4,0)</f>
        <v>0.7369</v>
      </c>
      <c r="F53" s="225" t="n">
        <f aca="false">ROUND(D53*E53,2)</f>
        <v>89.19</v>
      </c>
    </row>
    <row r="54" customFormat="false" ht="19.4" hidden="false" customHeight="false" outlineLevel="0" collapsed="false">
      <c r="A54" s="207" t="n">
        <v>103333</v>
      </c>
      <c r="B54" s="208" t="s">
        <v>224</v>
      </c>
      <c r="C54" s="2" t="s">
        <v>175</v>
      </c>
      <c r="D54" s="209" t="n">
        <v>122.18</v>
      </c>
      <c r="E54" s="224" t="n">
        <f aca="false">VLOOKUP(A54,SINAPI_MO!$A$1:$E$59566,4,0)</f>
        <v>0.7403</v>
      </c>
      <c r="F54" s="225" t="n">
        <f aca="false">ROUND(D54*E54,2)</f>
        <v>90.45</v>
      </c>
    </row>
    <row r="55" customFormat="false" ht="19.4" hidden="false" customHeight="false" outlineLevel="0" collapsed="false">
      <c r="A55" s="207" t="n">
        <v>103352</v>
      </c>
      <c r="B55" s="208" t="s">
        <v>225</v>
      </c>
      <c r="C55" s="2" t="s">
        <v>175</v>
      </c>
      <c r="D55" s="209" t="n">
        <v>103.78</v>
      </c>
      <c r="E55" s="224" t="n">
        <f aca="false">VLOOKUP(A55,SINAPI_MO!$A$1:$E$59566,4,0)</f>
        <v>0.7048</v>
      </c>
      <c r="F55" s="225" t="n">
        <f aca="false">ROUND(D55*E55,2)</f>
        <v>73.14</v>
      </c>
    </row>
    <row r="56" customFormat="false" ht="19.4" hidden="false" customHeight="false" outlineLevel="0" collapsed="false">
      <c r="A56" s="207" t="n">
        <v>103353</v>
      </c>
      <c r="B56" s="208" t="s">
        <v>226</v>
      </c>
      <c r="C56" s="2" t="s">
        <v>175</v>
      </c>
      <c r="D56" s="209" t="n">
        <v>104.84</v>
      </c>
      <c r="E56" s="224" t="n">
        <f aca="false">VLOOKUP(A56,SINAPI_MO!$A$1:$E$59566,4,0)</f>
        <v>0.7087</v>
      </c>
      <c r="F56" s="225" t="n">
        <f aca="false">ROUND(D56*E56,2)</f>
        <v>74.3</v>
      </c>
    </row>
    <row r="57" customFormat="false" ht="19.4" hidden="false" customHeight="false" outlineLevel="0" collapsed="false">
      <c r="A57" s="207" t="n">
        <v>103328</v>
      </c>
      <c r="B57" s="208" t="s">
        <v>227</v>
      </c>
      <c r="C57" s="2" t="s">
        <v>175</v>
      </c>
      <c r="D57" s="209" t="n">
        <v>94.98</v>
      </c>
      <c r="E57" s="224" t="n">
        <f aca="false">VLOOKUP(A57,SINAPI_MO!$A$1:$E$59566,4,0)</f>
        <v>0.6894</v>
      </c>
      <c r="F57" s="225" t="n">
        <f aca="false">ROUND(D57*E57,2)</f>
        <v>65.48</v>
      </c>
    </row>
    <row r="58" customFormat="false" ht="19.4" hidden="false" customHeight="false" outlineLevel="0" collapsed="false">
      <c r="A58" s="207" t="n">
        <v>103329</v>
      </c>
      <c r="B58" s="208" t="s">
        <v>228</v>
      </c>
      <c r="C58" s="2" t="s">
        <v>175</v>
      </c>
      <c r="D58" s="209" t="n">
        <v>95.97</v>
      </c>
      <c r="E58" s="224" t="n">
        <f aca="false">VLOOKUP(A58,SINAPI_MO!$A$1:$E$59566,4,0)</f>
        <v>0.6937</v>
      </c>
      <c r="F58" s="225" t="n">
        <f aca="false">ROUND(D58*E58,2)</f>
        <v>66.57</v>
      </c>
    </row>
    <row r="59" customFormat="false" ht="19.4" hidden="false" customHeight="false" outlineLevel="0" collapsed="false">
      <c r="A59" s="207" t="n">
        <v>103356</v>
      </c>
      <c r="B59" s="208" t="s">
        <v>229</v>
      </c>
      <c r="C59" s="2" t="s">
        <v>175</v>
      </c>
      <c r="D59" s="209" t="n">
        <v>61.47</v>
      </c>
      <c r="E59" s="224" t="n">
        <f aca="false">VLOOKUP(A59,SINAPI_MO!$A$1:$E$59566,4,0)</f>
        <v>0.5168</v>
      </c>
      <c r="F59" s="225" t="n">
        <f aca="false">ROUND(D59*E59,2)</f>
        <v>31.77</v>
      </c>
    </row>
    <row r="60" customFormat="false" ht="19.4" hidden="false" customHeight="false" outlineLevel="0" collapsed="false">
      <c r="A60" s="207" t="n">
        <v>103357</v>
      </c>
      <c r="B60" s="208" t="s">
        <v>230</v>
      </c>
      <c r="C60" s="2" t="s">
        <v>175</v>
      </c>
      <c r="D60" s="209" t="n">
        <v>62.3</v>
      </c>
      <c r="E60" s="224" t="n">
        <f aca="false">VLOOKUP(A60,SINAPI_MO!$A$1:$E$59566,4,0)</f>
        <v>0.5247</v>
      </c>
      <c r="F60" s="225" t="n">
        <f aca="false">ROUND(D60*E60,2)</f>
        <v>32.69</v>
      </c>
    </row>
    <row r="61" customFormat="false" ht="19.4" hidden="false" customHeight="false" outlineLevel="0" collapsed="false">
      <c r="A61" s="207" t="n">
        <v>103364</v>
      </c>
      <c r="B61" s="208" t="s">
        <v>231</v>
      </c>
      <c r="C61" s="2" t="s">
        <v>175</v>
      </c>
      <c r="D61" s="209" t="n">
        <v>51.33</v>
      </c>
      <c r="E61" s="224" t="n">
        <f aca="false">VLOOKUP(A61,SINAPI_MO!$A$1:$E$59566,4,0)</f>
        <v>0.4771</v>
      </c>
      <c r="F61" s="225" t="n">
        <f aca="false">ROUND(D61*E61,2)</f>
        <v>24.49</v>
      </c>
    </row>
    <row r="62" customFormat="false" ht="19.4" hidden="false" customHeight="false" outlineLevel="0" collapsed="false">
      <c r="A62" s="207" t="n">
        <v>103365</v>
      </c>
      <c r="B62" s="208" t="s">
        <v>232</v>
      </c>
      <c r="C62" s="2" t="s">
        <v>175</v>
      </c>
      <c r="D62" s="209" t="n">
        <v>51.87</v>
      </c>
      <c r="E62" s="224" t="n">
        <f aca="false">VLOOKUP(A62,SINAPI_MO!$A$1:$E$59566,4,0)</f>
        <v>0.488</v>
      </c>
      <c r="F62" s="225" t="n">
        <f aca="false">ROUND(D62*E62,2)</f>
        <v>25.31</v>
      </c>
    </row>
    <row r="63" customFormat="false" ht="19.4" hidden="false" customHeight="false" outlineLevel="0" collapsed="false">
      <c r="A63" s="207" t="n">
        <v>103350</v>
      </c>
      <c r="B63" s="208" t="s">
        <v>233</v>
      </c>
      <c r="C63" s="2" t="s">
        <v>175</v>
      </c>
      <c r="D63" s="209" t="n">
        <v>176.02</v>
      </c>
      <c r="E63" s="224" t="n">
        <f aca="false">VLOOKUP(A63,SINAPI_MO!$A$1:$E$59566,4,0)</f>
        <v>0.6971</v>
      </c>
      <c r="F63" s="225" t="n">
        <f aca="false">ROUND(D63*E63,2)</f>
        <v>122.7</v>
      </c>
    </row>
    <row r="64" customFormat="false" ht="19.4" hidden="false" customHeight="false" outlineLevel="0" collapsed="false">
      <c r="A64" s="207" t="n">
        <v>103351</v>
      </c>
      <c r="B64" s="208" t="s">
        <v>234</v>
      </c>
      <c r="C64" s="2" t="s">
        <v>175</v>
      </c>
      <c r="D64" s="209" t="n">
        <v>177.48</v>
      </c>
      <c r="E64" s="224" t="n">
        <f aca="false">VLOOKUP(A64,SINAPI_MO!$A$1:$E$59566,4,0)</f>
        <v>0.7005</v>
      </c>
      <c r="F64" s="225" t="n">
        <f aca="false">ROUND(D64*E64,2)</f>
        <v>124.32</v>
      </c>
    </row>
    <row r="65" customFormat="false" ht="19.4" hidden="false" customHeight="false" outlineLevel="0" collapsed="false">
      <c r="A65" s="207" t="n">
        <v>103344</v>
      </c>
      <c r="B65" s="208" t="s">
        <v>235</v>
      </c>
      <c r="C65" s="2" t="s">
        <v>175</v>
      </c>
      <c r="D65" s="209" t="n">
        <v>83.1</v>
      </c>
      <c r="E65" s="224" t="n">
        <f aca="false">VLOOKUP(A65,SINAPI_MO!$A$1:$E$59566,4,0)</f>
        <v>0.4812</v>
      </c>
      <c r="F65" s="225" t="n">
        <f aca="false">ROUND(D65*E65,2)</f>
        <v>39.99</v>
      </c>
    </row>
    <row r="66" customFormat="false" ht="19.4" hidden="false" customHeight="false" outlineLevel="0" collapsed="false">
      <c r="A66" s="207" t="n">
        <v>103345</v>
      </c>
      <c r="B66" s="208" t="s">
        <v>236</v>
      </c>
      <c r="C66" s="2" t="s">
        <v>175</v>
      </c>
      <c r="D66" s="209" t="n">
        <v>84.43</v>
      </c>
      <c r="E66" s="224" t="n">
        <f aca="false">VLOOKUP(A66,SINAPI_MO!$A$1:$E$59566,4,0)</f>
        <v>0.4909</v>
      </c>
      <c r="F66" s="225" t="n">
        <f aca="false">ROUND(D66*E66,2)</f>
        <v>41.45</v>
      </c>
    </row>
    <row r="67" customFormat="false" ht="19.4" hidden="false" customHeight="false" outlineLevel="0" collapsed="false">
      <c r="A67" s="207" t="n">
        <v>103348</v>
      </c>
      <c r="B67" s="208" t="s">
        <v>237</v>
      </c>
      <c r="C67" s="2" t="s">
        <v>175</v>
      </c>
      <c r="D67" s="209" t="n">
        <v>70.16</v>
      </c>
      <c r="E67" s="224" t="n">
        <f aca="false">VLOOKUP(A67,SINAPI_MO!$A$1:$E$59566,4,0)</f>
        <v>0.4427</v>
      </c>
      <c r="F67" s="225" t="n">
        <f aca="false">ROUND(D67*E67,2)</f>
        <v>31.06</v>
      </c>
    </row>
    <row r="68" customFormat="false" ht="19.4" hidden="false" customHeight="false" outlineLevel="0" collapsed="false">
      <c r="A68" s="207" t="n">
        <v>103349</v>
      </c>
      <c r="B68" s="208" t="s">
        <v>238</v>
      </c>
      <c r="C68" s="2" t="s">
        <v>175</v>
      </c>
      <c r="D68" s="209" t="n">
        <v>71.37</v>
      </c>
      <c r="E68" s="224" t="n">
        <f aca="false">VLOOKUP(A68,SINAPI_MO!$A$1:$E$59566,4,0)</f>
        <v>0.4538</v>
      </c>
      <c r="F68" s="225" t="n">
        <f aca="false">ROUND(D68*E68,2)</f>
        <v>32.39</v>
      </c>
    </row>
    <row r="69" customFormat="false" ht="19.4" hidden="false" customHeight="false" outlineLevel="0" collapsed="false">
      <c r="A69" s="207" t="n">
        <v>103346</v>
      </c>
      <c r="B69" s="208" t="s">
        <v>239</v>
      </c>
      <c r="C69" s="2" t="s">
        <v>175</v>
      </c>
      <c r="D69" s="209" t="n">
        <v>92.3</v>
      </c>
      <c r="E69" s="224" t="n">
        <f aca="false">VLOOKUP(A69,SINAPI_MO!$A$1:$E$59566,4,0)</f>
        <v>0.5078</v>
      </c>
      <c r="F69" s="225" t="n">
        <f aca="false">ROUND(D69*E69,2)</f>
        <v>46.87</v>
      </c>
    </row>
    <row r="70" customFormat="false" ht="19.4" hidden="false" customHeight="false" outlineLevel="0" collapsed="false">
      <c r="A70" s="207" t="n">
        <v>103347</v>
      </c>
      <c r="B70" s="208" t="s">
        <v>240</v>
      </c>
      <c r="C70" s="2" t="s">
        <v>175</v>
      </c>
      <c r="D70" s="209" t="n">
        <v>93.71</v>
      </c>
      <c r="E70" s="224" t="n">
        <f aca="false">VLOOKUP(A70,SINAPI_MO!$A$1:$E$59566,4,0)</f>
        <v>0.5168</v>
      </c>
      <c r="F70" s="225" t="n">
        <f aca="false">ROUND(D70*E70,2)</f>
        <v>48.43</v>
      </c>
    </row>
    <row r="71" customFormat="false" ht="19.4" hidden="false" customHeight="false" outlineLevel="0" collapsed="false">
      <c r="A71" s="207" t="n">
        <v>103324</v>
      </c>
      <c r="B71" s="208" t="s">
        <v>241</v>
      </c>
      <c r="C71" s="2" t="s">
        <v>175</v>
      </c>
      <c r="D71" s="209" t="n">
        <v>79.49</v>
      </c>
      <c r="E71" s="224" t="n">
        <f aca="false">VLOOKUP(A71,SINAPI_MO!$A$1:$E$59566,4,0)</f>
        <v>0.4521</v>
      </c>
      <c r="F71" s="225" t="n">
        <f aca="false">ROUND(D71*E71,2)</f>
        <v>35.94</v>
      </c>
    </row>
    <row r="72" customFormat="false" ht="19.4" hidden="false" customHeight="false" outlineLevel="0" collapsed="false">
      <c r="A72" s="207" t="n">
        <v>103325</v>
      </c>
      <c r="B72" s="208" t="s">
        <v>242</v>
      </c>
      <c r="C72" s="2" t="s">
        <v>175</v>
      </c>
      <c r="D72" s="209" t="n">
        <v>80.78</v>
      </c>
      <c r="E72" s="224" t="n">
        <f aca="false">VLOOKUP(A72,SINAPI_MO!$A$1:$E$59566,4,0)</f>
        <v>0.4625</v>
      </c>
      <c r="F72" s="225" t="n">
        <f aca="false">ROUND(D72*E72,2)</f>
        <v>37.36</v>
      </c>
    </row>
    <row r="73" customFormat="false" ht="19.4" hidden="false" customHeight="false" outlineLevel="0" collapsed="false">
      <c r="A73" s="207" t="n">
        <v>103326</v>
      </c>
      <c r="B73" s="208" t="s">
        <v>243</v>
      </c>
      <c r="C73" s="2" t="s">
        <v>175</v>
      </c>
      <c r="D73" s="209" t="n">
        <v>93.72</v>
      </c>
      <c r="E73" s="224" t="n">
        <f aca="false">VLOOKUP(A73,SINAPI_MO!$A$1:$E$59566,4,0)</f>
        <v>0.4418</v>
      </c>
      <c r="F73" s="225" t="n">
        <f aca="false">ROUND(D73*E73,2)</f>
        <v>41.41</v>
      </c>
    </row>
    <row r="74" customFormat="false" ht="19.4" hidden="false" customHeight="false" outlineLevel="0" collapsed="false">
      <c r="A74" s="207" t="n">
        <v>103327</v>
      </c>
      <c r="B74" s="208" t="s">
        <v>244</v>
      </c>
      <c r="C74" s="2" t="s">
        <v>175</v>
      </c>
      <c r="D74" s="209" t="n">
        <v>95.22</v>
      </c>
      <c r="E74" s="224" t="n">
        <f aca="false">VLOOKUP(A74,SINAPI_MO!$A$1:$E$59566,4,0)</f>
        <v>0.4522</v>
      </c>
      <c r="F74" s="225" t="n">
        <f aca="false">ROUND(D74*E74,2)</f>
        <v>43.06</v>
      </c>
    </row>
    <row r="75" customFormat="false" ht="19.4" hidden="false" customHeight="false" outlineLevel="0" collapsed="false">
      <c r="A75" s="207" t="n">
        <v>103322</v>
      </c>
      <c r="B75" s="208" t="s">
        <v>245</v>
      </c>
      <c r="C75" s="2" t="s">
        <v>175</v>
      </c>
      <c r="D75" s="209" t="n">
        <v>59.59</v>
      </c>
      <c r="E75" s="224" t="n">
        <f aca="false">VLOOKUP(A75,SINAPI_MO!$A$1:$E$59566,4,0)</f>
        <v>0.4192</v>
      </c>
      <c r="F75" s="225" t="n">
        <f aca="false">ROUND(D75*E75,2)</f>
        <v>24.98</v>
      </c>
    </row>
    <row r="76" customFormat="false" ht="19.4" hidden="false" customHeight="false" outlineLevel="0" collapsed="false">
      <c r="A76" s="207" t="n">
        <v>103323</v>
      </c>
      <c r="B76" s="208" t="s">
        <v>246</v>
      </c>
      <c r="C76" s="2" t="s">
        <v>175</v>
      </c>
      <c r="D76" s="209" t="n">
        <v>60.72</v>
      </c>
      <c r="E76" s="224" t="n">
        <f aca="false">VLOOKUP(A76,SINAPI_MO!$A$1:$E$59566,4,0)</f>
        <v>0.432</v>
      </c>
      <c r="F76" s="225" t="n">
        <f aca="false">ROUND(D76*E76,2)</f>
        <v>26.23</v>
      </c>
    </row>
    <row r="77" customFormat="false" ht="19.4" hidden="false" customHeight="false" outlineLevel="0" collapsed="false">
      <c r="A77" s="207" t="n">
        <v>103338</v>
      </c>
      <c r="B77" s="208" t="s">
        <v>247</v>
      </c>
      <c r="C77" s="2" t="s">
        <v>175</v>
      </c>
      <c r="D77" s="209" t="n">
        <v>128.72</v>
      </c>
      <c r="E77" s="224" t="n">
        <f aca="false">VLOOKUP(A77,SINAPI_MO!$A$1:$E$59566,4,0)</f>
        <v>0.4138</v>
      </c>
      <c r="F77" s="225" t="n">
        <f aca="false">ROUND(D77*E77,2)</f>
        <v>53.26</v>
      </c>
    </row>
    <row r="78" customFormat="false" ht="19.4" hidden="false" customHeight="false" outlineLevel="0" collapsed="false">
      <c r="A78" s="207" t="n">
        <v>103339</v>
      </c>
      <c r="B78" s="208" t="s">
        <v>248</v>
      </c>
      <c r="C78" s="2" t="s">
        <v>175</v>
      </c>
      <c r="D78" s="209" t="n">
        <v>129.83</v>
      </c>
      <c r="E78" s="224" t="n">
        <f aca="false">VLOOKUP(A78,SINAPI_MO!$A$1:$E$59566,4,0)</f>
        <v>0.4197</v>
      </c>
      <c r="F78" s="225" t="n">
        <f aca="false">ROUND(D78*E78,2)</f>
        <v>54.49</v>
      </c>
    </row>
    <row r="79" customFormat="false" ht="19.4" hidden="false" customHeight="false" outlineLevel="0" collapsed="false">
      <c r="A79" s="207" t="n">
        <v>103340</v>
      </c>
      <c r="B79" s="208" t="s">
        <v>249</v>
      </c>
      <c r="C79" s="2" t="s">
        <v>175</v>
      </c>
      <c r="D79" s="209" t="n">
        <v>156.59</v>
      </c>
      <c r="E79" s="224" t="n">
        <f aca="false">VLOOKUP(A79,SINAPI_MO!$A$1:$E$59566,4,0)</f>
        <v>0.3858</v>
      </c>
      <c r="F79" s="225" t="n">
        <f aca="false">ROUND(D79*E79,2)</f>
        <v>60.41</v>
      </c>
    </row>
    <row r="80" customFormat="false" ht="19.4" hidden="false" customHeight="false" outlineLevel="0" collapsed="false">
      <c r="A80" s="207" t="n">
        <v>103341</v>
      </c>
      <c r="B80" s="208" t="s">
        <v>250</v>
      </c>
      <c r="C80" s="2" t="s">
        <v>175</v>
      </c>
      <c r="D80" s="209" t="n">
        <v>157.98</v>
      </c>
      <c r="E80" s="224" t="n">
        <f aca="false">VLOOKUP(A80,SINAPI_MO!$A$1:$E$59566,4,0)</f>
        <v>0.3921</v>
      </c>
      <c r="F80" s="225" t="n">
        <f aca="false">ROUND(D80*E80,2)</f>
        <v>61.94</v>
      </c>
    </row>
    <row r="81" customFormat="false" ht="19.4" hidden="false" customHeight="false" outlineLevel="0" collapsed="false">
      <c r="A81" s="207" t="n">
        <v>103336</v>
      </c>
      <c r="B81" s="208" t="s">
        <v>251</v>
      </c>
      <c r="C81" s="2" t="s">
        <v>175</v>
      </c>
      <c r="D81" s="209" t="n">
        <v>98.21</v>
      </c>
      <c r="E81" s="224" t="n">
        <f aca="false">VLOOKUP(A81,SINAPI_MO!$A$1:$E$59566,4,0)</f>
        <v>0.3981</v>
      </c>
      <c r="F81" s="225" t="n">
        <f aca="false">ROUND(D81*E81,2)</f>
        <v>39.1</v>
      </c>
    </row>
    <row r="82" customFormat="false" ht="19.4" hidden="false" customHeight="false" outlineLevel="0" collapsed="false">
      <c r="A82" s="207" t="n">
        <v>103337</v>
      </c>
      <c r="B82" s="208" t="s">
        <v>252</v>
      </c>
      <c r="C82" s="2" t="s">
        <v>175</v>
      </c>
      <c r="D82" s="209" t="n">
        <v>99.16</v>
      </c>
      <c r="E82" s="224" t="n">
        <f aca="false">VLOOKUP(A82,SINAPI_MO!$A$1:$E$59566,4,0)</f>
        <v>0.4048</v>
      </c>
      <c r="F82" s="225" t="n">
        <f aca="false">ROUND(D82*E82,2)</f>
        <v>40.14</v>
      </c>
    </row>
    <row r="83" customFormat="false" ht="19.4" hidden="false" customHeight="false" outlineLevel="0" collapsed="false">
      <c r="A83" s="207" t="n">
        <v>103342</v>
      </c>
      <c r="B83" s="208" t="s">
        <v>253</v>
      </c>
      <c r="C83" s="2" t="s">
        <v>175</v>
      </c>
      <c r="D83" s="209" t="n">
        <v>133.9</v>
      </c>
      <c r="E83" s="224" t="n">
        <f aca="false">VLOOKUP(A83,SINAPI_MO!$A$1:$E$59566,4,0)</f>
        <v>0.3482</v>
      </c>
      <c r="F83" s="225" t="n">
        <f aca="false">ROUND(D83*E83,2)</f>
        <v>46.62</v>
      </c>
    </row>
    <row r="84" customFormat="false" ht="19.4" hidden="false" customHeight="false" outlineLevel="0" collapsed="false">
      <c r="A84" s="207" t="n">
        <v>103343</v>
      </c>
      <c r="B84" s="208" t="s">
        <v>254</v>
      </c>
      <c r="C84" s="2" t="s">
        <v>175</v>
      </c>
      <c r="D84" s="209" t="n">
        <v>135.13</v>
      </c>
      <c r="E84" s="224" t="n">
        <f aca="false">VLOOKUP(A84,SINAPI_MO!$A$1:$E$59566,4,0)</f>
        <v>0.3551</v>
      </c>
      <c r="F84" s="225" t="n">
        <f aca="false">ROUND(D84*E84,2)</f>
        <v>47.98</v>
      </c>
    </row>
    <row r="85" customFormat="false" ht="19.4" hidden="false" customHeight="false" outlineLevel="0" collapsed="false">
      <c r="A85" s="207" t="n">
        <v>103318</v>
      </c>
      <c r="B85" s="208" t="s">
        <v>255</v>
      </c>
      <c r="C85" s="2" t="s">
        <v>175</v>
      </c>
      <c r="D85" s="209" t="n">
        <v>114.17</v>
      </c>
      <c r="E85" s="224" t="n">
        <f aca="false">VLOOKUP(A85,SINAPI_MO!$A$1:$E$59566,4,0)</f>
        <v>0.3618</v>
      </c>
      <c r="F85" s="225" t="n">
        <f aca="false">ROUND(D85*E85,2)</f>
        <v>41.31</v>
      </c>
    </row>
    <row r="86" customFormat="false" ht="19.4" hidden="false" customHeight="false" outlineLevel="0" collapsed="false">
      <c r="A86" s="207" t="n">
        <v>103319</v>
      </c>
      <c r="B86" s="208" t="s">
        <v>256</v>
      </c>
      <c r="C86" s="2" t="s">
        <v>175</v>
      </c>
      <c r="D86" s="209" t="n">
        <v>115.28</v>
      </c>
      <c r="E86" s="224" t="n">
        <f aca="false">VLOOKUP(A86,SINAPI_MO!$A$1:$E$59566,4,0)</f>
        <v>0.3689</v>
      </c>
      <c r="F86" s="225" t="n">
        <f aca="false">ROUND(D86*E86,2)</f>
        <v>42.53</v>
      </c>
    </row>
    <row r="87" customFormat="false" ht="19.4" hidden="false" customHeight="false" outlineLevel="0" collapsed="false">
      <c r="A87" s="207" t="n">
        <v>103320</v>
      </c>
      <c r="B87" s="208" t="s">
        <v>257</v>
      </c>
      <c r="C87" s="2" t="s">
        <v>175</v>
      </c>
      <c r="D87" s="209" t="n">
        <v>137.86</v>
      </c>
      <c r="E87" s="224" t="n">
        <f aca="false">VLOOKUP(A87,SINAPI_MO!$A$1:$E$59566,4,0)</f>
        <v>0.3398</v>
      </c>
      <c r="F87" s="225" t="n">
        <f aca="false">ROUND(D87*E87,2)</f>
        <v>46.84</v>
      </c>
    </row>
    <row r="88" customFormat="false" ht="19.4" hidden="false" customHeight="false" outlineLevel="0" collapsed="false">
      <c r="A88" s="207" t="n">
        <v>103321</v>
      </c>
      <c r="B88" s="208" t="s">
        <v>258</v>
      </c>
      <c r="C88" s="2" t="s">
        <v>175</v>
      </c>
      <c r="D88" s="209" t="n">
        <v>139.25</v>
      </c>
      <c r="E88" s="224" t="n">
        <f aca="false">VLOOKUP(A88,SINAPI_MO!$A$1:$E$59566,4,0)</f>
        <v>0.3474</v>
      </c>
      <c r="F88" s="225" t="n">
        <f aca="false">ROUND(D88*E88,2)</f>
        <v>48.38</v>
      </c>
    </row>
    <row r="89" customFormat="false" ht="19.4" hidden="false" customHeight="false" outlineLevel="0" collapsed="false">
      <c r="A89" s="207" t="n">
        <v>103316</v>
      </c>
      <c r="B89" s="208" t="s">
        <v>259</v>
      </c>
      <c r="C89" s="2" t="s">
        <v>175</v>
      </c>
      <c r="D89" s="209" t="n">
        <v>88.49</v>
      </c>
      <c r="E89" s="224" t="n">
        <f aca="false">VLOOKUP(A89,SINAPI_MO!$A$1:$E$59566,4,0)</f>
        <v>0.3428</v>
      </c>
      <c r="F89" s="225" t="n">
        <f aca="false">ROUND(D89*E89,2)</f>
        <v>30.33</v>
      </c>
    </row>
    <row r="90" customFormat="false" ht="19.4" hidden="false" customHeight="false" outlineLevel="0" collapsed="false">
      <c r="A90" s="207" t="n">
        <v>103317</v>
      </c>
      <c r="B90" s="208" t="s">
        <v>260</v>
      </c>
      <c r="C90" s="2" t="s">
        <v>175</v>
      </c>
      <c r="D90" s="209" t="n">
        <v>89.44</v>
      </c>
      <c r="E90" s="224" t="n">
        <f aca="false">VLOOKUP(A90,SINAPI_MO!$A$1:$E$59566,4,0)</f>
        <v>0.3507</v>
      </c>
      <c r="F90" s="225" t="n">
        <f aca="false">ROUND(D90*E90,2)</f>
        <v>31.37</v>
      </c>
    </row>
    <row r="91" customFormat="false" ht="19.4" hidden="false" customHeight="false" outlineLevel="0" collapsed="false">
      <c r="A91" s="207" t="n">
        <v>101166</v>
      </c>
      <c r="B91" s="208" t="s">
        <v>261</v>
      </c>
      <c r="C91" s="2" t="s">
        <v>262</v>
      </c>
      <c r="D91" s="209" t="n">
        <v>668.03</v>
      </c>
      <c r="E91" s="224" t="n">
        <f aca="false">VLOOKUP(A91,SINAPI_MO!$A$1:$E$59566,4,0)</f>
        <v>0.5255</v>
      </c>
      <c r="F91" s="225" t="n">
        <f aca="false">ROUND(D91*E91,2)</f>
        <v>351.05</v>
      </c>
    </row>
    <row r="92" customFormat="false" ht="19.4" hidden="false" customHeight="false" outlineLevel="0" collapsed="false">
      <c r="A92" s="207" t="n">
        <v>101165</v>
      </c>
      <c r="B92" s="208" t="s">
        <v>263</v>
      </c>
      <c r="C92" s="2" t="s">
        <v>262</v>
      </c>
      <c r="D92" s="209" t="n">
        <v>1132.17</v>
      </c>
      <c r="E92" s="224" t="n">
        <f aca="false">VLOOKUP(A92,SINAPI_MO!$A$1:$E$59566,4,0)</f>
        <v>0.3777</v>
      </c>
      <c r="F92" s="225" t="n">
        <f aca="false">ROUND(D92*E92,2)</f>
        <v>427.62</v>
      </c>
    </row>
    <row r="93" customFormat="false" ht="19.4" hidden="false" customHeight="false" outlineLevel="0" collapsed="false">
      <c r="A93" s="207" t="n">
        <v>101163</v>
      </c>
      <c r="B93" s="208" t="s">
        <v>264</v>
      </c>
      <c r="C93" s="2" t="s">
        <v>175</v>
      </c>
      <c r="D93" s="209" t="n">
        <v>631.97</v>
      </c>
      <c r="E93" s="224" t="n">
        <f aca="false">VLOOKUP(A93,SINAPI_MO!$A$1:$E$59566,4,0)</f>
        <v>0.2672</v>
      </c>
      <c r="F93" s="225" t="n">
        <f aca="false">ROUND(D93*E93,2)</f>
        <v>168.86</v>
      </c>
    </row>
    <row r="94" customFormat="false" ht="19.4" hidden="false" customHeight="false" outlineLevel="0" collapsed="false">
      <c r="A94" s="207" t="n">
        <v>101164</v>
      </c>
      <c r="B94" s="208" t="s">
        <v>265</v>
      </c>
      <c r="C94" s="2" t="s">
        <v>175</v>
      </c>
      <c r="D94" s="209" t="n">
        <v>641.59</v>
      </c>
      <c r="E94" s="224" t="n">
        <f aca="false">VLOOKUP(A94,SINAPI_MO!$A$1:$E$59566,4,0)</f>
        <v>0.2647</v>
      </c>
      <c r="F94" s="225" t="n">
        <f aca="false">ROUND(D94*E94,2)</f>
        <v>169.83</v>
      </c>
    </row>
    <row r="95" customFormat="false" ht="19.4" hidden="false" customHeight="false" outlineLevel="0" collapsed="false">
      <c r="A95" s="207" t="n">
        <v>101162</v>
      </c>
      <c r="B95" s="208" t="s">
        <v>266</v>
      </c>
      <c r="C95" s="2" t="s">
        <v>175</v>
      </c>
      <c r="D95" s="209" t="n">
        <v>157.9</v>
      </c>
      <c r="E95" s="224" t="n">
        <f aca="false">VLOOKUP(A95,SINAPI_MO!$A$1:$E$59566,4,0)</f>
        <v>0.5743</v>
      </c>
      <c r="F95" s="225" t="n">
        <f aca="false">ROUND(D95*E95,2)</f>
        <v>90.68</v>
      </c>
    </row>
    <row r="96" customFormat="false" ht="19.4" hidden="false" customHeight="false" outlineLevel="0" collapsed="false">
      <c r="A96" s="207" t="n">
        <v>101161</v>
      </c>
      <c r="B96" s="208" t="s">
        <v>267</v>
      </c>
      <c r="C96" s="2" t="s">
        <v>175</v>
      </c>
      <c r="D96" s="209" t="n">
        <v>268.48</v>
      </c>
      <c r="E96" s="224" t="n">
        <f aca="false">VLOOKUP(A96,SINAPI_MO!$A$1:$E$59566,4,0)</f>
        <v>0.3087</v>
      </c>
      <c r="F96" s="225" t="n">
        <f aca="false">ROUND(D96*E96,2)</f>
        <v>82.88</v>
      </c>
    </row>
    <row r="97" customFormat="false" ht="12.8" hidden="false" customHeight="false" outlineLevel="0" collapsed="false">
      <c r="A97" s="207" t="n">
        <v>101160</v>
      </c>
      <c r="B97" s="208" t="s">
        <v>268</v>
      </c>
      <c r="C97" s="2" t="s">
        <v>175</v>
      </c>
      <c r="D97" s="209" t="n">
        <v>0</v>
      </c>
      <c r="E97" s="224" t="e">
        <f aca="false">VLOOKUP(A97,SINAPI_MO!$A$1:$E$59566,4,0)</f>
        <v>#N/A</v>
      </c>
      <c r="F97" s="225" t="e">
        <f aca="false">ROUND(D97*E97,2)</f>
        <v>#N/A</v>
      </c>
    </row>
    <row r="98" customFormat="false" ht="19.4" hidden="false" customHeight="false" outlineLevel="0" collapsed="false">
      <c r="A98" s="207" t="n">
        <v>101159</v>
      </c>
      <c r="B98" s="208" t="s">
        <v>269</v>
      </c>
      <c r="C98" s="2" t="s">
        <v>175</v>
      </c>
      <c r="D98" s="209" t="n">
        <v>136.86</v>
      </c>
      <c r="E98" s="224" t="n">
        <f aca="false">VLOOKUP(A98,SINAPI_MO!$A$1:$E$59566,4,0)</f>
        <v>0.5937</v>
      </c>
      <c r="F98" s="225" t="n">
        <f aca="false">ROUND(D98*E98,2)</f>
        <v>81.25</v>
      </c>
    </row>
    <row r="99" customFormat="false" ht="19.4" hidden="false" customHeight="false" outlineLevel="0" collapsed="false">
      <c r="A99" s="207" t="n">
        <v>101154</v>
      </c>
      <c r="B99" s="208" t="s">
        <v>270</v>
      </c>
      <c r="C99" s="2" t="s">
        <v>175</v>
      </c>
      <c r="D99" s="209" t="n">
        <v>142.4</v>
      </c>
      <c r="E99" s="224" t="n">
        <f aca="false">VLOOKUP(A99,SINAPI_MO!$A$1:$E$59566,4,0)</f>
        <v>0.2407</v>
      </c>
      <c r="F99" s="225" t="n">
        <f aca="false">ROUND(D99*E99,2)</f>
        <v>34.28</v>
      </c>
    </row>
    <row r="100" customFormat="false" ht="19.4" hidden="false" customHeight="false" outlineLevel="0" collapsed="false">
      <c r="A100" s="207" t="n">
        <v>101155</v>
      </c>
      <c r="B100" s="208" t="s">
        <v>271</v>
      </c>
      <c r="C100" s="2" t="s">
        <v>175</v>
      </c>
      <c r="D100" s="209" t="n">
        <v>200.61</v>
      </c>
      <c r="E100" s="224" t="n">
        <f aca="false">VLOOKUP(A100,SINAPI_MO!$A$1:$E$59566,4,0)</f>
        <v>0.225</v>
      </c>
      <c r="F100" s="225" t="n">
        <f aca="false">ROUND(D100*E100,2)</f>
        <v>45.14</v>
      </c>
    </row>
    <row r="101" customFormat="false" ht="19.4" hidden="false" customHeight="false" outlineLevel="0" collapsed="false">
      <c r="A101" s="207" t="n">
        <v>101156</v>
      </c>
      <c r="B101" s="208" t="s">
        <v>272</v>
      </c>
      <c r="C101" s="2" t="s">
        <v>175</v>
      </c>
      <c r="D101" s="209" t="n">
        <v>295.1</v>
      </c>
      <c r="E101" s="224" t="n">
        <f aca="false">VLOOKUP(A101,SINAPI_MO!$A$1:$E$59566,4,0)</f>
        <v>0.2056</v>
      </c>
      <c r="F101" s="225" t="n">
        <f aca="false">ROUND(D101*E101,2)</f>
        <v>60.67</v>
      </c>
    </row>
    <row r="102" customFormat="false" ht="12.8" hidden="false" customHeight="false" outlineLevel="0" collapsed="false">
      <c r="A102" s="207" t="n">
        <v>101158</v>
      </c>
      <c r="B102" s="208" t="s">
        <v>273</v>
      </c>
      <c r="C102" s="2" t="s">
        <v>175</v>
      </c>
      <c r="D102" s="209" t="n">
        <v>94.46</v>
      </c>
      <c r="E102" s="224" t="n">
        <f aca="false">VLOOKUP(A102,SINAPI_MO!$A$1:$E$59566,4,0)</f>
        <v>0.2394</v>
      </c>
      <c r="F102" s="225" t="n">
        <f aca="false">ROUND(D102*E102,2)</f>
        <v>22.61</v>
      </c>
    </row>
    <row r="103" customFormat="false" ht="12.8" hidden="false" customHeight="false" outlineLevel="0" collapsed="false">
      <c r="A103" s="207" t="n">
        <v>101157</v>
      </c>
      <c r="B103" s="208" t="s">
        <v>274</v>
      </c>
      <c r="C103" s="2" t="s">
        <v>175</v>
      </c>
      <c r="D103" s="209" t="n">
        <v>71.99</v>
      </c>
      <c r="E103" s="224" t="n">
        <f aca="false">VLOOKUP(A103,SINAPI_MO!$A$1:$E$59566,4,0)</f>
        <v>0.268</v>
      </c>
      <c r="F103" s="225" t="n">
        <f aca="false">ROUND(D103*E103,2)</f>
        <v>19.29</v>
      </c>
    </row>
    <row r="104" customFormat="false" ht="19.4" hidden="false" customHeight="false" outlineLevel="0" collapsed="false">
      <c r="A104" s="207" t="n">
        <v>87382</v>
      </c>
      <c r="B104" s="208" t="s">
        <v>275</v>
      </c>
      <c r="C104" s="2" t="s">
        <v>262</v>
      </c>
      <c r="D104" s="209" t="n">
        <v>1746.61</v>
      </c>
      <c r="E104" s="224" t="n">
        <f aca="false">VLOOKUP(A104,SINAPI_MO!$A$1:$E$59566,4,0)</f>
        <v>0.0798</v>
      </c>
      <c r="F104" s="225" t="n">
        <f aca="false">ROUND(D104*E104,2)</f>
        <v>139.38</v>
      </c>
    </row>
    <row r="105" customFormat="false" ht="19.4" hidden="false" customHeight="false" outlineLevel="0" collapsed="false">
      <c r="A105" s="207" t="n">
        <v>87383</v>
      </c>
      <c r="B105" s="208" t="s">
        <v>276</v>
      </c>
      <c r="C105" s="2" t="s">
        <v>262</v>
      </c>
      <c r="D105" s="209" t="n">
        <v>1732.71</v>
      </c>
      <c r="E105" s="224" t="n">
        <f aca="false">VLOOKUP(A105,SINAPI_MO!$A$1:$E$59566,4,0)</f>
        <v>0.0631</v>
      </c>
      <c r="F105" s="225" t="n">
        <f aca="false">ROUND(D105*E105,2)</f>
        <v>109.33</v>
      </c>
    </row>
    <row r="106" customFormat="false" ht="19.4" hidden="false" customHeight="false" outlineLevel="0" collapsed="false">
      <c r="A106" s="207" t="n">
        <v>87384</v>
      </c>
      <c r="B106" s="208" t="s">
        <v>277</v>
      </c>
      <c r="C106" s="2" t="s">
        <v>262</v>
      </c>
      <c r="D106" s="209" t="n">
        <v>1712.39</v>
      </c>
      <c r="E106" s="224" t="n">
        <f aca="false">VLOOKUP(A106,SINAPI_MO!$A$1:$E$59566,4,0)</f>
        <v>0.0462</v>
      </c>
      <c r="F106" s="225" t="n">
        <f aca="false">ROUND(D106*E106,2)</f>
        <v>79.11</v>
      </c>
    </row>
    <row r="107" customFormat="false" ht="12.8" hidden="false" customHeight="false" outlineLevel="0" collapsed="false">
      <c r="A107" s="207" t="n">
        <v>87398</v>
      </c>
      <c r="B107" s="208" t="s">
        <v>278</v>
      </c>
      <c r="C107" s="2" t="s">
        <v>262</v>
      </c>
      <c r="D107" s="209" t="n">
        <v>1939.91</v>
      </c>
      <c r="E107" s="224" t="n">
        <f aca="false">VLOOKUP(A107,SINAPI_MO!$A$1:$E$59566,4,0)</f>
        <v>0.1524</v>
      </c>
      <c r="F107" s="225" t="n">
        <f aca="false">ROUND(D107*E107,2)</f>
        <v>295.64</v>
      </c>
    </row>
    <row r="108" customFormat="false" ht="12.8" hidden="false" customHeight="false" outlineLevel="0" collapsed="false">
      <c r="A108" s="207" t="n">
        <v>87395</v>
      </c>
      <c r="B108" s="208" t="s">
        <v>279</v>
      </c>
      <c r="C108" s="2" t="s">
        <v>262</v>
      </c>
      <c r="D108" s="209" t="n">
        <v>3377.31</v>
      </c>
      <c r="E108" s="224" t="n">
        <f aca="false">VLOOKUP(A108,SINAPI_MO!$A$1:$E$59566,4,0)</f>
        <v>0.0539</v>
      </c>
      <c r="F108" s="225" t="n">
        <f aca="false">ROUND(D108*E108,2)</f>
        <v>182.04</v>
      </c>
    </row>
    <row r="109" customFormat="false" ht="12.8" hidden="false" customHeight="false" outlineLevel="0" collapsed="false">
      <c r="A109" s="207" t="n">
        <v>87396</v>
      </c>
      <c r="B109" s="208" t="s">
        <v>280</v>
      </c>
      <c r="C109" s="2" t="s">
        <v>262</v>
      </c>
      <c r="D109" s="209" t="n">
        <v>3385.8</v>
      </c>
      <c r="E109" s="224" t="n">
        <f aca="false">VLOOKUP(A109,SINAPI_MO!$A$1:$E$59566,4,0)</f>
        <v>0.0436</v>
      </c>
      <c r="F109" s="225" t="n">
        <f aca="false">ROUND(D109*E109,2)</f>
        <v>147.62</v>
      </c>
    </row>
    <row r="110" customFormat="false" ht="12.8" hidden="false" customHeight="false" outlineLevel="0" collapsed="false">
      <c r="A110" s="207" t="n">
        <v>87397</v>
      </c>
      <c r="B110" s="208" t="s">
        <v>281</v>
      </c>
      <c r="C110" s="2" t="s">
        <v>262</v>
      </c>
      <c r="D110" s="209" t="n">
        <v>3391.32</v>
      </c>
      <c r="E110" s="224" t="n">
        <f aca="false">VLOOKUP(A110,SINAPI_MO!$A$1:$E$59566,4,0)</f>
        <v>0.0335</v>
      </c>
      <c r="F110" s="225" t="n">
        <f aca="false">ROUND(D110*E110,2)</f>
        <v>113.61</v>
      </c>
    </row>
    <row r="111" customFormat="false" ht="12.8" hidden="false" customHeight="false" outlineLevel="0" collapsed="false">
      <c r="A111" s="207" t="n">
        <v>87402</v>
      </c>
      <c r="B111" s="208" t="s">
        <v>282</v>
      </c>
      <c r="C111" s="2" t="s">
        <v>262</v>
      </c>
      <c r="D111" s="209" t="n">
        <v>3622.36</v>
      </c>
      <c r="E111" s="224" t="n">
        <f aca="false">VLOOKUP(A111,SINAPI_MO!$A$1:$E$59566,4,0)</f>
        <v>0.1023</v>
      </c>
      <c r="F111" s="225" t="n">
        <f aca="false">ROUND(D111*E111,2)</f>
        <v>370.57</v>
      </c>
    </row>
    <row r="112" customFormat="false" ht="12.8" hidden="false" customHeight="false" outlineLevel="0" collapsed="false">
      <c r="A112" s="207" t="n">
        <v>87391</v>
      </c>
      <c r="B112" s="208" t="s">
        <v>283</v>
      </c>
      <c r="C112" s="2" t="s">
        <v>262</v>
      </c>
      <c r="D112" s="209" t="n">
        <v>5332.28</v>
      </c>
      <c r="E112" s="224" t="n">
        <f aca="false">VLOOKUP(A112,SINAPI_MO!$A$1:$E$59566,4,0)</f>
        <v>0.0341</v>
      </c>
      <c r="F112" s="225" t="n">
        <f aca="false">ROUND(D112*E112,2)</f>
        <v>181.83</v>
      </c>
    </row>
    <row r="113" customFormat="false" ht="12.8" hidden="false" customHeight="false" outlineLevel="0" collapsed="false">
      <c r="A113" s="207" t="n">
        <v>87393</v>
      </c>
      <c r="B113" s="208" t="s">
        <v>284</v>
      </c>
      <c r="C113" s="2" t="s">
        <v>262</v>
      </c>
      <c r="D113" s="209" t="n">
        <v>5367.03</v>
      </c>
      <c r="E113" s="224" t="n">
        <f aca="false">VLOOKUP(A113,SINAPI_MO!$A$1:$E$59566,4,0)</f>
        <v>0.0275</v>
      </c>
      <c r="F113" s="225" t="n">
        <f aca="false">ROUND(D113*E113,2)</f>
        <v>147.59</v>
      </c>
    </row>
    <row r="114" customFormat="false" ht="12.8" hidden="false" customHeight="false" outlineLevel="0" collapsed="false">
      <c r="A114" s="207" t="n">
        <v>87394</v>
      </c>
      <c r="B114" s="208" t="s">
        <v>285</v>
      </c>
      <c r="C114" s="2" t="s">
        <v>262</v>
      </c>
      <c r="D114" s="209" t="n">
        <v>5397.63</v>
      </c>
      <c r="E114" s="224" t="n">
        <f aca="false">VLOOKUP(A114,SINAPI_MO!$A$1:$E$59566,4,0)</f>
        <v>0.0211</v>
      </c>
      <c r="F114" s="225" t="n">
        <f aca="false">ROUND(D114*E114,2)</f>
        <v>113.89</v>
      </c>
    </row>
    <row r="115" customFormat="false" ht="12.8" hidden="false" customHeight="false" outlineLevel="0" collapsed="false">
      <c r="A115" s="207" t="n">
        <v>87401</v>
      </c>
      <c r="B115" s="208" t="s">
        <v>286</v>
      </c>
      <c r="C115" s="2" t="s">
        <v>262</v>
      </c>
      <c r="D115" s="209" t="n">
        <v>5617.36</v>
      </c>
      <c r="E115" s="224" t="n">
        <f aca="false">VLOOKUP(A115,SINAPI_MO!$A$1:$E$59566,4,0)</f>
        <v>0.066</v>
      </c>
      <c r="F115" s="225" t="n">
        <f aca="false">ROUND(D115*E115,2)</f>
        <v>370.75</v>
      </c>
    </row>
    <row r="116" customFormat="false" ht="12.8" hidden="false" customHeight="false" outlineLevel="0" collapsed="false">
      <c r="A116" s="207" t="n">
        <v>87407</v>
      </c>
      <c r="B116" s="208" t="s">
        <v>287</v>
      </c>
      <c r="C116" s="2" t="s">
        <v>262</v>
      </c>
      <c r="D116" s="209" t="n">
        <v>1777.53</v>
      </c>
      <c r="E116" s="224" t="n">
        <f aca="false">VLOOKUP(A116,SINAPI_MO!$A$1:$E$59566,4,0)</f>
        <v>0.0746</v>
      </c>
      <c r="F116" s="225" t="n">
        <f aca="false">ROUND(D116*E116,2)</f>
        <v>132.6</v>
      </c>
    </row>
    <row r="117" customFormat="false" ht="12.8" hidden="false" customHeight="false" outlineLevel="0" collapsed="false">
      <c r="A117" s="207" t="n">
        <v>87408</v>
      </c>
      <c r="B117" s="208" t="s">
        <v>288</v>
      </c>
      <c r="C117" s="2" t="s">
        <v>262</v>
      </c>
      <c r="D117" s="209" t="n">
        <v>1754.18</v>
      </c>
      <c r="E117" s="224" t="n">
        <f aca="false">VLOOKUP(A117,SINAPI_MO!$A$1:$E$59566,4,0)</f>
        <v>0.0567</v>
      </c>
      <c r="F117" s="225" t="n">
        <f aca="false">ROUND(D117*E117,2)</f>
        <v>99.46</v>
      </c>
    </row>
    <row r="118" customFormat="false" ht="19.4" hidden="false" customHeight="false" outlineLevel="0" collapsed="false">
      <c r="A118" s="207" t="n">
        <v>87404</v>
      </c>
      <c r="B118" s="208" t="s">
        <v>289</v>
      </c>
      <c r="C118" s="2" t="s">
        <v>262</v>
      </c>
      <c r="D118" s="209" t="n">
        <v>4990.03</v>
      </c>
      <c r="E118" s="224" t="n">
        <f aca="false">VLOOKUP(A118,SINAPI_MO!$A$1:$E$59566,4,0)</f>
        <v>0.0393</v>
      </c>
      <c r="F118" s="225" t="n">
        <f aca="false">ROUND(D118*E118,2)</f>
        <v>196.11</v>
      </c>
    </row>
    <row r="119" customFormat="false" ht="19.4" hidden="false" customHeight="false" outlineLevel="0" collapsed="false">
      <c r="A119" s="207" t="n">
        <v>87405</v>
      </c>
      <c r="B119" s="208" t="s">
        <v>290</v>
      </c>
      <c r="C119" s="2" t="s">
        <v>262</v>
      </c>
      <c r="D119" s="209" t="n">
        <v>4984.11</v>
      </c>
      <c r="E119" s="224" t="n">
        <f aca="false">VLOOKUP(A119,SINAPI_MO!$A$1:$E$59566,4,0)</f>
        <v>0.0295</v>
      </c>
      <c r="F119" s="225" t="n">
        <f aca="false">ROUND(D119*E119,2)</f>
        <v>147.03</v>
      </c>
    </row>
    <row r="120" customFormat="false" ht="19.4" hidden="false" customHeight="false" outlineLevel="0" collapsed="false">
      <c r="A120" s="207" t="n">
        <v>87388</v>
      </c>
      <c r="B120" s="208" t="s">
        <v>291</v>
      </c>
      <c r="C120" s="2" t="s">
        <v>262</v>
      </c>
      <c r="D120" s="209" t="n">
        <v>4786.08</v>
      </c>
      <c r="E120" s="224" t="n">
        <f aca="false">VLOOKUP(A120,SINAPI_MO!$A$1:$E$59566,4,0)</f>
        <v>0.0293</v>
      </c>
      <c r="F120" s="225" t="n">
        <f aca="false">ROUND(D120*E120,2)</f>
        <v>140.23</v>
      </c>
    </row>
    <row r="121" customFormat="false" ht="19.4" hidden="false" customHeight="false" outlineLevel="0" collapsed="false">
      <c r="A121" s="207" t="n">
        <v>87389</v>
      </c>
      <c r="B121" s="208" t="s">
        <v>292</v>
      </c>
      <c r="C121" s="2" t="s">
        <v>262</v>
      </c>
      <c r="D121" s="209" t="n">
        <v>4793.15</v>
      </c>
      <c r="E121" s="224" t="n">
        <f aca="false">VLOOKUP(A121,SINAPI_MO!$A$1:$E$59566,4,0)</f>
        <v>0.0226</v>
      </c>
      <c r="F121" s="225" t="n">
        <f aca="false">ROUND(D121*E121,2)</f>
        <v>108.33</v>
      </c>
    </row>
    <row r="122" customFormat="false" ht="19.4" hidden="false" customHeight="false" outlineLevel="0" collapsed="false">
      <c r="A122" s="207" t="n">
        <v>87390</v>
      </c>
      <c r="B122" s="208" t="s">
        <v>293</v>
      </c>
      <c r="C122" s="2" t="s">
        <v>262</v>
      </c>
      <c r="D122" s="209" t="n">
        <v>4804.52</v>
      </c>
      <c r="E122" s="224" t="n">
        <f aca="false">VLOOKUP(A122,SINAPI_MO!$A$1:$E$59566,4,0)</f>
        <v>0.0165</v>
      </c>
      <c r="F122" s="225" t="n">
        <f aca="false">ROUND(D122*E122,2)</f>
        <v>79.27</v>
      </c>
    </row>
    <row r="123" customFormat="false" ht="12.8" hidden="false" customHeight="false" outlineLevel="0" collapsed="false">
      <c r="A123" s="207" t="n">
        <v>87385</v>
      </c>
      <c r="B123" s="208" t="s">
        <v>294</v>
      </c>
      <c r="C123" s="2" t="s">
        <v>262</v>
      </c>
      <c r="D123" s="209" t="n">
        <v>2044.47</v>
      </c>
      <c r="E123" s="224" t="n">
        <f aca="false">VLOOKUP(A123,SINAPI_MO!$A$1:$E$59566,4,0)</f>
        <v>0.0813</v>
      </c>
      <c r="F123" s="225" t="n">
        <f aca="false">ROUND(D123*E123,2)</f>
        <v>166.22</v>
      </c>
    </row>
    <row r="124" customFormat="false" ht="12.8" hidden="false" customHeight="false" outlineLevel="0" collapsed="false">
      <c r="A124" s="207" t="n">
        <v>87386</v>
      </c>
      <c r="B124" s="208" t="s">
        <v>295</v>
      </c>
      <c r="C124" s="2" t="s">
        <v>262</v>
      </c>
      <c r="D124" s="209" t="n">
        <v>2022.3</v>
      </c>
      <c r="E124" s="224" t="n">
        <f aca="false">VLOOKUP(A124,SINAPI_MO!$A$1:$E$59566,4,0)</f>
        <v>0.0621</v>
      </c>
      <c r="F124" s="225" t="n">
        <f aca="false">ROUND(D124*E124,2)</f>
        <v>125.58</v>
      </c>
    </row>
    <row r="125" customFormat="false" ht="12.8" hidden="false" customHeight="false" outlineLevel="0" collapsed="false">
      <c r="A125" s="207" t="n">
        <v>87387</v>
      </c>
      <c r="B125" s="208" t="s">
        <v>296</v>
      </c>
      <c r="C125" s="2" t="s">
        <v>262</v>
      </c>
      <c r="D125" s="209" t="n">
        <v>2002.7</v>
      </c>
      <c r="E125" s="224" t="n">
        <f aca="false">VLOOKUP(A125,SINAPI_MO!$A$1:$E$59566,4,0)</f>
        <v>0.0462</v>
      </c>
      <c r="F125" s="225" t="n">
        <f aca="false">ROUND(D125*E125,2)</f>
        <v>92.52</v>
      </c>
    </row>
    <row r="126" customFormat="false" ht="12.8" hidden="false" customHeight="false" outlineLevel="0" collapsed="false">
      <c r="A126" s="207" t="n">
        <v>87399</v>
      </c>
      <c r="B126" s="208" t="s">
        <v>297</v>
      </c>
      <c r="C126" s="2" t="s">
        <v>262</v>
      </c>
      <c r="D126" s="209" t="n">
        <v>2234.98</v>
      </c>
      <c r="E126" s="224" t="n">
        <f aca="false">VLOOKUP(A126,SINAPI_MO!$A$1:$E$59566,4,0)</f>
        <v>0.1421</v>
      </c>
      <c r="F126" s="225" t="n">
        <f aca="false">ROUND(D126*E126,2)</f>
        <v>317.59</v>
      </c>
    </row>
    <row r="127" customFormat="false" ht="19.4" hidden="false" customHeight="false" outlineLevel="0" collapsed="false">
      <c r="A127" s="207" t="n">
        <v>88627</v>
      </c>
      <c r="B127" s="208" t="s">
        <v>298</v>
      </c>
      <c r="C127" s="2" t="s">
        <v>262</v>
      </c>
      <c r="D127" s="209" t="n">
        <v>689.33</v>
      </c>
      <c r="E127" s="224" t="n">
        <f aca="false">VLOOKUP(A127,SINAPI_MO!$A$1:$E$59566,4,0)</f>
        <v>0.2991</v>
      </c>
      <c r="F127" s="225" t="n">
        <f aca="false">ROUND(D127*E127,2)</f>
        <v>206.18</v>
      </c>
    </row>
    <row r="128" customFormat="false" ht="19.4" hidden="false" customHeight="false" outlineLevel="0" collapsed="false">
      <c r="A128" s="207" t="n">
        <v>100463</v>
      </c>
      <c r="B128" s="208" t="s">
        <v>299</v>
      </c>
      <c r="C128" s="2" t="s">
        <v>262</v>
      </c>
      <c r="D128" s="209" t="n">
        <v>0</v>
      </c>
      <c r="E128" s="224" t="e">
        <f aca="false">VLOOKUP(A128,SINAPI_MO!$A$1:$E$59566,4,0)</f>
        <v>#N/A</v>
      </c>
      <c r="F128" s="225" t="e">
        <f aca="false">ROUND(D128*E128,2)</f>
        <v>#N/A</v>
      </c>
    </row>
    <row r="129" customFormat="false" ht="19.4" hidden="false" customHeight="false" outlineLevel="0" collapsed="false">
      <c r="A129" s="207" t="n">
        <v>88626</v>
      </c>
      <c r="B129" s="208" t="s">
        <v>300</v>
      </c>
      <c r="C129" s="2" t="s">
        <v>262</v>
      </c>
      <c r="D129" s="209" t="n">
        <v>607.21</v>
      </c>
      <c r="E129" s="224" t="n">
        <f aca="false">VLOOKUP(A129,SINAPI_MO!$A$1:$E$59566,4,0)</f>
        <v>0.1997</v>
      </c>
      <c r="F129" s="225" t="n">
        <f aca="false">ROUND(D129*E129,2)</f>
        <v>121.26</v>
      </c>
    </row>
    <row r="130" customFormat="false" ht="19.4" hidden="false" customHeight="false" outlineLevel="0" collapsed="false">
      <c r="A130" s="207" t="n">
        <v>100488</v>
      </c>
      <c r="B130" s="208" t="s">
        <v>301</v>
      </c>
      <c r="C130" s="2" t="s">
        <v>262</v>
      </c>
      <c r="D130" s="209" t="n">
        <v>586.96</v>
      </c>
      <c r="E130" s="224" t="n">
        <f aca="false">VLOOKUP(A130,SINAPI_MO!$A$1:$E$59566,4,0)</f>
        <v>0.1633</v>
      </c>
      <c r="F130" s="225" t="n">
        <f aca="false">ROUND(D130*E130,2)</f>
        <v>95.85</v>
      </c>
    </row>
    <row r="131" customFormat="false" ht="19.4" hidden="false" customHeight="false" outlineLevel="0" collapsed="false">
      <c r="A131" s="207" t="n">
        <v>100464</v>
      </c>
      <c r="B131" s="208" t="s">
        <v>302</v>
      </c>
      <c r="C131" s="2" t="s">
        <v>262</v>
      </c>
      <c r="D131" s="209" t="n">
        <v>644.94</v>
      </c>
      <c r="E131" s="224" t="n">
        <f aca="false">VLOOKUP(A131,SINAPI_MO!$A$1:$E$59566,4,0)</f>
        <v>0.2579</v>
      </c>
      <c r="F131" s="225" t="n">
        <f aca="false">ROUND(D131*E131,2)</f>
        <v>166.33</v>
      </c>
    </row>
    <row r="132" customFormat="false" ht="19.4" hidden="false" customHeight="false" outlineLevel="0" collapsed="false">
      <c r="A132" s="207" t="n">
        <v>100465</v>
      </c>
      <c r="B132" s="208" t="s">
        <v>303</v>
      </c>
      <c r="C132" s="2" t="s">
        <v>262</v>
      </c>
      <c r="D132" s="209" t="n">
        <v>590.47</v>
      </c>
      <c r="E132" s="224" t="n">
        <f aca="false">VLOOKUP(A132,SINAPI_MO!$A$1:$E$59566,4,0)</f>
        <v>0.1858</v>
      </c>
      <c r="F132" s="225" t="n">
        <f aca="false">ROUND(D132*E132,2)</f>
        <v>109.71</v>
      </c>
    </row>
    <row r="133" customFormat="false" ht="19.4" hidden="false" customHeight="false" outlineLevel="0" collapsed="false">
      <c r="A133" s="207" t="n">
        <v>100466</v>
      </c>
      <c r="B133" s="208" t="s">
        <v>304</v>
      </c>
      <c r="C133" s="2" t="s">
        <v>262</v>
      </c>
      <c r="D133" s="209" t="n">
        <v>559.29</v>
      </c>
      <c r="E133" s="224" t="n">
        <f aca="false">VLOOKUP(A133,SINAPI_MO!$A$1:$E$59566,4,0)</f>
        <v>0.1384</v>
      </c>
      <c r="F133" s="225" t="n">
        <f aca="false">ROUND(D133*E133,2)</f>
        <v>77.41</v>
      </c>
    </row>
    <row r="134" customFormat="false" ht="19.4" hidden="false" customHeight="false" outlineLevel="0" collapsed="false">
      <c r="A134" s="207" t="n">
        <v>87368</v>
      </c>
      <c r="B134" s="208" t="s">
        <v>305</v>
      </c>
      <c r="C134" s="2" t="s">
        <v>262</v>
      </c>
      <c r="D134" s="209" t="n">
        <v>700.47</v>
      </c>
      <c r="E134" s="224" t="n">
        <f aca="false">VLOOKUP(A134,SINAPI_MO!$A$1:$E$59566,4,0)</f>
        <v>0.3794</v>
      </c>
      <c r="F134" s="225" t="n">
        <f aca="false">ROUND(D134*E134,2)</f>
        <v>265.76</v>
      </c>
    </row>
    <row r="135" customFormat="false" ht="19.4" hidden="false" customHeight="false" outlineLevel="0" collapsed="false">
      <c r="A135" s="207" t="n">
        <v>100450</v>
      </c>
      <c r="B135" s="208" t="s">
        <v>306</v>
      </c>
      <c r="C135" s="2" t="s">
        <v>262</v>
      </c>
      <c r="D135" s="209" t="n">
        <v>0</v>
      </c>
      <c r="E135" s="224" t="e">
        <f aca="false">VLOOKUP(A135,SINAPI_MO!$A$1:$E$59566,4,0)</f>
        <v>#N/A</v>
      </c>
      <c r="F135" s="225" t="e">
        <f aca="false">ROUND(D135*E135,2)</f>
        <v>#N/A</v>
      </c>
    </row>
    <row r="136" customFormat="false" ht="19.4" hidden="false" customHeight="false" outlineLevel="0" collapsed="false">
      <c r="A136" s="207" t="n">
        <v>87289</v>
      </c>
      <c r="B136" s="208" t="s">
        <v>307</v>
      </c>
      <c r="C136" s="2" t="s">
        <v>262</v>
      </c>
      <c r="D136" s="209" t="n">
        <v>597.91</v>
      </c>
      <c r="E136" s="224" t="n">
        <f aca="false">VLOOKUP(A136,SINAPI_MO!$A$1:$E$59566,4,0)</f>
        <v>0.2546</v>
      </c>
      <c r="F136" s="225" t="n">
        <f aca="false">ROUND(D136*E136,2)</f>
        <v>152.23</v>
      </c>
    </row>
    <row r="137" customFormat="false" ht="19.4" hidden="false" customHeight="false" outlineLevel="0" collapsed="false">
      <c r="A137" s="207" t="n">
        <v>87290</v>
      </c>
      <c r="B137" s="208" t="s">
        <v>308</v>
      </c>
      <c r="C137" s="2" t="s">
        <v>262</v>
      </c>
      <c r="D137" s="209" t="n">
        <v>576.02</v>
      </c>
      <c r="E137" s="224" t="n">
        <f aca="false">VLOOKUP(A137,SINAPI_MO!$A$1:$E$59566,4,0)</f>
        <v>0.2163</v>
      </c>
      <c r="F137" s="225" t="n">
        <f aca="false">ROUND(D137*E137,2)</f>
        <v>124.59</v>
      </c>
    </row>
    <row r="138" customFormat="false" ht="19.4" hidden="false" customHeight="false" outlineLevel="0" collapsed="false">
      <c r="A138" s="207" t="n">
        <v>87333</v>
      </c>
      <c r="B138" s="208" t="s">
        <v>309</v>
      </c>
      <c r="C138" s="2" t="s">
        <v>262</v>
      </c>
      <c r="D138" s="209" t="n">
        <v>606.56</v>
      </c>
      <c r="E138" s="224" t="n">
        <f aca="false">VLOOKUP(A138,SINAPI_MO!$A$1:$E$59566,4,0)</f>
        <v>0.2762</v>
      </c>
      <c r="F138" s="225" t="n">
        <f aca="false">ROUND(D138*E138,2)</f>
        <v>167.53</v>
      </c>
    </row>
    <row r="139" customFormat="false" ht="19.4" hidden="false" customHeight="false" outlineLevel="0" collapsed="false">
      <c r="A139" s="207" t="n">
        <v>87334</v>
      </c>
      <c r="B139" s="208" t="s">
        <v>310</v>
      </c>
      <c r="C139" s="2" t="s">
        <v>262</v>
      </c>
      <c r="D139" s="209" t="n">
        <v>549.49</v>
      </c>
      <c r="E139" s="224" t="n">
        <f aca="false">VLOOKUP(A139,SINAPI_MO!$A$1:$E$59566,4,0)</f>
        <v>0.201</v>
      </c>
      <c r="F139" s="225" t="n">
        <f aca="false">ROUND(D139*E139,2)</f>
        <v>110.45</v>
      </c>
    </row>
    <row r="140" customFormat="false" ht="19.4" hidden="false" customHeight="false" outlineLevel="0" collapsed="false">
      <c r="A140" s="207" t="n">
        <v>105515</v>
      </c>
      <c r="B140" s="208" t="s">
        <v>311</v>
      </c>
      <c r="C140" s="2" t="s">
        <v>262</v>
      </c>
      <c r="D140" s="209" t="n">
        <v>928.89</v>
      </c>
      <c r="E140" s="224" t="n">
        <f aca="false">VLOOKUP(A140,SINAPI_MO!$A$1:$E$59566,4,0)</f>
        <v>0.2311</v>
      </c>
      <c r="F140" s="225" t="n">
        <f aca="false">ROUND(D140*E140,2)</f>
        <v>214.67</v>
      </c>
    </row>
    <row r="141" customFormat="false" ht="19.4" hidden="false" customHeight="false" outlineLevel="0" collapsed="false">
      <c r="A141" s="207" t="n">
        <v>87367</v>
      </c>
      <c r="B141" s="208" t="s">
        <v>312</v>
      </c>
      <c r="C141" s="2" t="s">
        <v>262</v>
      </c>
      <c r="D141" s="209" t="n">
        <v>723.06</v>
      </c>
      <c r="E141" s="224" t="n">
        <f aca="false">VLOOKUP(A141,SINAPI_MO!$A$1:$E$59566,4,0)</f>
        <v>0.3647</v>
      </c>
      <c r="F141" s="225" t="n">
        <f aca="false">ROUND(D141*E141,2)</f>
        <v>263.7</v>
      </c>
    </row>
    <row r="142" customFormat="false" ht="19.4" hidden="false" customHeight="false" outlineLevel="0" collapsed="false">
      <c r="A142" s="207" t="n">
        <v>100449</v>
      </c>
      <c r="B142" s="208" t="s">
        <v>313</v>
      </c>
      <c r="C142" s="2" t="s">
        <v>262</v>
      </c>
      <c r="D142" s="209" t="n">
        <v>0</v>
      </c>
      <c r="E142" s="224" t="e">
        <f aca="false">VLOOKUP(A142,SINAPI_MO!$A$1:$E$59566,4,0)</f>
        <v>#N/A</v>
      </c>
      <c r="F142" s="225" t="e">
        <f aca="false">ROUND(D142*E142,2)</f>
        <v>#N/A</v>
      </c>
    </row>
    <row r="143" customFormat="false" ht="19.4" hidden="false" customHeight="false" outlineLevel="0" collapsed="false">
      <c r="A143" s="207" t="n">
        <v>87286</v>
      </c>
      <c r="B143" s="208" t="s">
        <v>314</v>
      </c>
      <c r="C143" s="2" t="s">
        <v>262</v>
      </c>
      <c r="D143" s="209" t="n">
        <v>627.79</v>
      </c>
      <c r="E143" s="224" t="n">
        <f aca="false">VLOOKUP(A143,SINAPI_MO!$A$1:$E$59566,4,0)</f>
        <v>0.2569</v>
      </c>
      <c r="F143" s="225" t="n">
        <f aca="false">ROUND(D143*E143,2)</f>
        <v>161.28</v>
      </c>
    </row>
    <row r="144" customFormat="false" ht="19.4" hidden="false" customHeight="false" outlineLevel="0" collapsed="false">
      <c r="A144" s="207" t="n">
        <v>87287</v>
      </c>
      <c r="B144" s="208" t="s">
        <v>315</v>
      </c>
      <c r="C144" s="2" t="s">
        <v>262</v>
      </c>
      <c r="D144" s="209" t="n">
        <v>592.18</v>
      </c>
      <c r="E144" s="224" t="n">
        <f aca="false">VLOOKUP(A144,SINAPI_MO!$A$1:$E$59566,4,0)</f>
        <v>0.1959</v>
      </c>
      <c r="F144" s="225" t="n">
        <f aca="false">ROUND(D144*E144,2)</f>
        <v>116.01</v>
      </c>
    </row>
    <row r="145" customFormat="false" ht="19.4" hidden="false" customHeight="false" outlineLevel="0" collapsed="false">
      <c r="A145" s="207" t="n">
        <v>87331</v>
      </c>
      <c r="B145" s="208" t="s">
        <v>316</v>
      </c>
      <c r="C145" s="2" t="s">
        <v>262</v>
      </c>
      <c r="D145" s="209" t="n">
        <v>658.76</v>
      </c>
      <c r="E145" s="224" t="n">
        <f aca="false">VLOOKUP(A145,SINAPI_MO!$A$1:$E$59566,4,0)</f>
        <v>0.2942</v>
      </c>
      <c r="F145" s="225" t="n">
        <f aca="false">ROUND(D145*E145,2)</f>
        <v>193.81</v>
      </c>
    </row>
    <row r="146" customFormat="false" ht="19.4" hidden="false" customHeight="false" outlineLevel="0" collapsed="false">
      <c r="A146" s="207" t="n">
        <v>87332</v>
      </c>
      <c r="B146" s="208" t="s">
        <v>317</v>
      </c>
      <c r="C146" s="2" t="s">
        <v>262</v>
      </c>
      <c r="D146" s="209" t="n">
        <v>567.95</v>
      </c>
      <c r="E146" s="224" t="n">
        <f aca="false">VLOOKUP(A146,SINAPI_MO!$A$1:$E$59566,4,0)</f>
        <v>0.1807</v>
      </c>
      <c r="F146" s="225" t="n">
        <f aca="false">ROUND(D146*E146,2)</f>
        <v>102.63</v>
      </c>
    </row>
    <row r="147" customFormat="false" ht="19.4" hidden="false" customHeight="false" outlineLevel="0" collapsed="false">
      <c r="A147" s="207" t="n">
        <v>87369</v>
      </c>
      <c r="B147" s="208" t="s">
        <v>318</v>
      </c>
      <c r="C147" s="2" t="s">
        <v>262</v>
      </c>
      <c r="D147" s="209" t="n">
        <v>712.88</v>
      </c>
      <c r="E147" s="224" t="n">
        <f aca="false">VLOOKUP(A147,SINAPI_MO!$A$1:$E$59566,4,0)</f>
        <v>0.3656</v>
      </c>
      <c r="F147" s="225" t="n">
        <f aca="false">ROUND(D147*E147,2)</f>
        <v>260.63</v>
      </c>
    </row>
    <row r="148" customFormat="false" ht="19.4" hidden="false" customHeight="false" outlineLevel="0" collapsed="false">
      <c r="A148" s="207" t="n">
        <v>100451</v>
      </c>
      <c r="B148" s="208" t="s">
        <v>319</v>
      </c>
      <c r="C148" s="2" t="s">
        <v>262</v>
      </c>
      <c r="D148" s="209" t="n">
        <v>0</v>
      </c>
      <c r="E148" s="224" t="e">
        <f aca="false">VLOOKUP(A148,SINAPI_MO!$A$1:$E$59566,4,0)</f>
        <v>#N/A</v>
      </c>
      <c r="F148" s="225" t="e">
        <f aca="false">ROUND(D148*E148,2)</f>
        <v>#N/A</v>
      </c>
    </row>
    <row r="149" customFormat="false" ht="19.4" hidden="false" customHeight="false" outlineLevel="0" collapsed="false">
      <c r="A149" s="207" t="n">
        <v>87292</v>
      </c>
      <c r="B149" s="208" t="s">
        <v>320</v>
      </c>
      <c r="C149" s="2" t="s">
        <v>262</v>
      </c>
      <c r="D149" s="209" t="n">
        <v>604.02</v>
      </c>
      <c r="E149" s="224" t="n">
        <f aca="false">VLOOKUP(A149,SINAPI_MO!$A$1:$E$59566,4,0)</f>
        <v>0.2329</v>
      </c>
      <c r="F149" s="225" t="n">
        <f aca="false">ROUND(D149*E149,2)</f>
        <v>140.68</v>
      </c>
    </row>
    <row r="150" customFormat="false" ht="19.4" hidden="false" customHeight="false" outlineLevel="0" collapsed="false">
      <c r="A150" s="207" t="n">
        <v>87335</v>
      </c>
      <c r="B150" s="208" t="s">
        <v>321</v>
      </c>
      <c r="C150" s="2" t="s">
        <v>262</v>
      </c>
      <c r="D150" s="209" t="n">
        <v>595.62</v>
      </c>
      <c r="E150" s="224" t="n">
        <f aca="false">VLOOKUP(A150,SINAPI_MO!$A$1:$E$59566,4,0)</f>
        <v>0.2603</v>
      </c>
      <c r="F150" s="225" t="n">
        <f aca="false">ROUND(D150*E150,2)</f>
        <v>155.04</v>
      </c>
    </row>
    <row r="151" customFormat="false" ht="19.4" hidden="false" customHeight="false" outlineLevel="0" collapsed="false">
      <c r="A151" s="207" t="n">
        <v>87336</v>
      </c>
      <c r="B151" s="208" t="s">
        <v>322</v>
      </c>
      <c r="C151" s="2" t="s">
        <v>262</v>
      </c>
      <c r="D151" s="209" t="n">
        <v>562.41</v>
      </c>
      <c r="E151" s="224" t="n">
        <f aca="false">VLOOKUP(A151,SINAPI_MO!$A$1:$E$59566,4,0)</f>
        <v>0.1882</v>
      </c>
      <c r="F151" s="225" t="n">
        <f aca="false">ROUND(D151*E151,2)</f>
        <v>105.85</v>
      </c>
    </row>
    <row r="152" customFormat="false" ht="19.4" hidden="false" customHeight="false" outlineLevel="0" collapsed="false">
      <c r="A152" s="207" t="n">
        <v>87370</v>
      </c>
      <c r="B152" s="208" t="s">
        <v>323</v>
      </c>
      <c r="C152" s="2" t="s">
        <v>262</v>
      </c>
      <c r="D152" s="209" t="n">
        <v>686.68</v>
      </c>
      <c r="E152" s="224" t="n">
        <f aca="false">VLOOKUP(A152,SINAPI_MO!$A$1:$E$59566,4,0)</f>
        <v>0.3819</v>
      </c>
      <c r="F152" s="225" t="n">
        <f aca="false">ROUND(D152*E152,2)</f>
        <v>262.24</v>
      </c>
    </row>
    <row r="153" customFormat="false" ht="19.4" hidden="false" customHeight="false" outlineLevel="0" collapsed="false">
      <c r="A153" s="207" t="n">
        <v>100452</v>
      </c>
      <c r="B153" s="208" t="s">
        <v>324</v>
      </c>
      <c r="C153" s="2" t="s">
        <v>262</v>
      </c>
      <c r="D153" s="209" t="n">
        <v>0</v>
      </c>
      <c r="E153" s="224" t="e">
        <f aca="false">VLOOKUP(A153,SINAPI_MO!$A$1:$E$59566,4,0)</f>
        <v>#N/A</v>
      </c>
      <c r="F153" s="225" t="e">
        <f aca="false">ROUND(D153*E153,2)</f>
        <v>#N/A</v>
      </c>
    </row>
    <row r="154" customFormat="false" ht="19.4" hidden="false" customHeight="false" outlineLevel="0" collapsed="false">
      <c r="A154" s="207" t="n">
        <v>88715</v>
      </c>
      <c r="B154" s="208" t="s">
        <v>325</v>
      </c>
      <c r="C154" s="2" t="s">
        <v>262</v>
      </c>
      <c r="D154" s="209" t="n">
        <v>568.74</v>
      </c>
      <c r="E154" s="224" t="n">
        <f aca="false">VLOOKUP(A154,SINAPI_MO!$A$1:$E$59566,4,0)</f>
        <v>0.2341</v>
      </c>
      <c r="F154" s="225" t="n">
        <f aca="false">ROUND(D154*E154,2)</f>
        <v>133.14</v>
      </c>
    </row>
    <row r="155" customFormat="false" ht="19.4" hidden="false" customHeight="false" outlineLevel="0" collapsed="false">
      <c r="A155" s="207" t="n">
        <v>87294</v>
      </c>
      <c r="B155" s="208" t="s">
        <v>326</v>
      </c>
      <c r="C155" s="2" t="s">
        <v>262</v>
      </c>
      <c r="D155" s="209" t="n">
        <v>569.72</v>
      </c>
      <c r="E155" s="224" t="n">
        <f aca="false">VLOOKUP(A155,SINAPI_MO!$A$1:$E$59566,4,0)</f>
        <v>0.2328</v>
      </c>
      <c r="F155" s="225" t="n">
        <f aca="false">ROUND(D155*E155,2)</f>
        <v>132.63</v>
      </c>
    </row>
    <row r="156" customFormat="false" ht="19.4" hidden="false" customHeight="false" outlineLevel="0" collapsed="false">
      <c r="A156" s="207" t="n">
        <v>87337</v>
      </c>
      <c r="B156" s="208" t="s">
        <v>327</v>
      </c>
      <c r="C156" s="2" t="s">
        <v>262</v>
      </c>
      <c r="D156" s="209" t="n">
        <v>582.36</v>
      </c>
      <c r="E156" s="224" t="n">
        <f aca="false">VLOOKUP(A156,SINAPI_MO!$A$1:$E$59566,4,0)</f>
        <v>0.2619</v>
      </c>
      <c r="F156" s="225" t="n">
        <f aca="false">ROUND(D156*E156,2)</f>
        <v>152.52</v>
      </c>
    </row>
    <row r="157" customFormat="false" ht="19.4" hidden="false" customHeight="false" outlineLevel="0" collapsed="false">
      <c r="A157" s="207" t="n">
        <v>100487</v>
      </c>
      <c r="B157" s="208" t="s">
        <v>328</v>
      </c>
      <c r="C157" s="2" t="s">
        <v>262</v>
      </c>
      <c r="D157" s="209" t="n">
        <v>531.01</v>
      </c>
      <c r="E157" s="224" t="n">
        <f aca="false">VLOOKUP(A157,SINAPI_MO!$A$1:$E$59566,4,0)</f>
        <v>0.1916</v>
      </c>
      <c r="F157" s="225" t="n">
        <f aca="false">ROUND(D157*E157,2)</f>
        <v>101.74</v>
      </c>
    </row>
    <row r="158" customFormat="false" ht="19.4" hidden="false" customHeight="false" outlineLevel="0" collapsed="false">
      <c r="A158" s="207" t="n">
        <v>87380</v>
      </c>
      <c r="B158" s="208" t="s">
        <v>329</v>
      </c>
      <c r="C158" s="2" t="s">
        <v>262</v>
      </c>
      <c r="D158" s="209" t="n">
        <v>4028.64</v>
      </c>
      <c r="E158" s="224" t="n">
        <f aca="false">VLOOKUP(A158,SINAPI_MO!$A$1:$E$59566,4,0)</f>
        <v>0.0634</v>
      </c>
      <c r="F158" s="225" t="n">
        <f aca="false">ROUND(D158*E158,2)</f>
        <v>255.42</v>
      </c>
    </row>
    <row r="159" customFormat="false" ht="19.4" hidden="false" customHeight="false" outlineLevel="0" collapsed="false">
      <c r="A159" s="207" t="n">
        <v>100461</v>
      </c>
      <c r="B159" s="208" t="s">
        <v>330</v>
      </c>
      <c r="C159" s="2" t="s">
        <v>262</v>
      </c>
      <c r="D159" s="209" t="n">
        <v>0</v>
      </c>
      <c r="E159" s="224" t="e">
        <f aca="false">VLOOKUP(A159,SINAPI_MO!$A$1:$E$59566,4,0)</f>
        <v>#N/A</v>
      </c>
      <c r="F159" s="225" t="e">
        <f aca="false">ROUND(D159*E159,2)</f>
        <v>#N/A</v>
      </c>
    </row>
    <row r="160" customFormat="false" ht="19.4" hidden="false" customHeight="false" outlineLevel="0" collapsed="false">
      <c r="A160" s="207" t="n">
        <v>87322</v>
      </c>
      <c r="B160" s="208" t="s">
        <v>331</v>
      </c>
      <c r="C160" s="2" t="s">
        <v>262</v>
      </c>
      <c r="D160" s="209" t="n">
        <v>3958.63</v>
      </c>
      <c r="E160" s="224" t="n">
        <f aca="false">VLOOKUP(A160,SINAPI_MO!$A$1:$E$59566,4,0)</f>
        <v>0.036</v>
      </c>
      <c r="F160" s="225" t="n">
        <f aca="false">ROUND(D160*E160,2)</f>
        <v>142.51</v>
      </c>
    </row>
    <row r="161" customFormat="false" ht="19.4" hidden="false" customHeight="false" outlineLevel="0" collapsed="false">
      <c r="A161" s="207" t="n">
        <v>87323</v>
      </c>
      <c r="B161" s="208" t="s">
        <v>332</v>
      </c>
      <c r="C161" s="2" t="s">
        <v>262</v>
      </c>
      <c r="D161" s="209" t="n">
        <v>3944.51</v>
      </c>
      <c r="E161" s="224" t="n">
        <f aca="false">VLOOKUP(A161,SINAPI_MO!$A$1:$E$59566,4,0)</f>
        <v>0.0274</v>
      </c>
      <c r="F161" s="225" t="n">
        <f aca="false">ROUND(D161*E161,2)</f>
        <v>108.08</v>
      </c>
    </row>
    <row r="162" customFormat="false" ht="19.4" hidden="false" customHeight="false" outlineLevel="0" collapsed="false">
      <c r="A162" s="207" t="n">
        <v>87360</v>
      </c>
      <c r="B162" s="208" t="s">
        <v>333</v>
      </c>
      <c r="C162" s="2" t="s">
        <v>262</v>
      </c>
      <c r="D162" s="209" t="n">
        <v>3929.15</v>
      </c>
      <c r="E162" s="224" t="n">
        <f aca="false">VLOOKUP(A162,SINAPI_MO!$A$1:$E$59566,4,0)</f>
        <v>0.0548</v>
      </c>
      <c r="F162" s="225" t="n">
        <f aca="false">ROUND(D162*E162,2)</f>
        <v>215.32</v>
      </c>
    </row>
    <row r="163" customFormat="false" ht="19.4" hidden="false" customHeight="false" outlineLevel="0" collapsed="false">
      <c r="A163" s="207" t="n">
        <v>87361</v>
      </c>
      <c r="B163" s="208" t="s">
        <v>334</v>
      </c>
      <c r="C163" s="2" t="s">
        <v>262</v>
      </c>
      <c r="D163" s="209" t="n">
        <v>3862.14</v>
      </c>
      <c r="E163" s="224" t="n">
        <f aca="false">VLOOKUP(A163,SINAPI_MO!$A$1:$E$59566,4,0)</f>
        <v>0.0333</v>
      </c>
      <c r="F163" s="225" t="n">
        <f aca="false">ROUND(D163*E163,2)</f>
        <v>128.61</v>
      </c>
    </row>
    <row r="164" customFormat="false" ht="19.4" hidden="false" customHeight="false" outlineLevel="0" collapsed="false">
      <c r="A164" s="207" t="n">
        <v>87362</v>
      </c>
      <c r="B164" s="208" t="s">
        <v>335</v>
      </c>
      <c r="C164" s="2" t="s">
        <v>262</v>
      </c>
      <c r="D164" s="209" t="n">
        <v>3849.69</v>
      </c>
      <c r="E164" s="224" t="n">
        <f aca="false">VLOOKUP(A164,SINAPI_MO!$A$1:$E$59566,4,0)</f>
        <v>0.0235</v>
      </c>
      <c r="F164" s="225" t="n">
        <f aca="false">ROUND(D164*E164,2)</f>
        <v>90.47</v>
      </c>
    </row>
    <row r="165" customFormat="false" ht="19.4" hidden="false" customHeight="false" outlineLevel="0" collapsed="false">
      <c r="A165" s="207" t="n">
        <v>87377</v>
      </c>
      <c r="B165" s="208" t="s">
        <v>336</v>
      </c>
      <c r="C165" s="2" t="s">
        <v>262</v>
      </c>
      <c r="D165" s="209" t="n">
        <v>721.11</v>
      </c>
      <c r="E165" s="224" t="n">
        <f aca="false">VLOOKUP(A165,SINAPI_MO!$A$1:$E$59566,4,0)</f>
        <v>0.3588</v>
      </c>
      <c r="F165" s="225" t="n">
        <f aca="false">ROUND(D165*E165,2)</f>
        <v>258.73</v>
      </c>
    </row>
    <row r="166" customFormat="false" ht="19.4" hidden="false" customHeight="false" outlineLevel="0" collapsed="false">
      <c r="A166" s="207" t="n">
        <v>100458</v>
      </c>
      <c r="B166" s="208" t="s">
        <v>337</v>
      </c>
      <c r="C166" s="2" t="s">
        <v>262</v>
      </c>
      <c r="D166" s="209" t="n">
        <v>0</v>
      </c>
      <c r="E166" s="224" t="e">
        <f aca="false">VLOOKUP(A166,SINAPI_MO!$A$1:$E$59566,4,0)</f>
        <v>#N/A</v>
      </c>
      <c r="F166" s="225" t="e">
        <f aca="false">ROUND(D166*E166,2)</f>
        <v>#N/A</v>
      </c>
    </row>
    <row r="167" customFormat="false" ht="19.4" hidden="false" customHeight="false" outlineLevel="0" collapsed="false">
      <c r="A167" s="207" t="n">
        <v>87313</v>
      </c>
      <c r="B167" s="208" t="s">
        <v>338</v>
      </c>
      <c r="C167" s="2" t="s">
        <v>262</v>
      </c>
      <c r="D167" s="209" t="n">
        <v>604.86</v>
      </c>
      <c r="E167" s="224" t="n">
        <f aca="false">VLOOKUP(A167,SINAPI_MO!$A$1:$E$59566,4,0)</f>
        <v>0.2233</v>
      </c>
      <c r="F167" s="225" t="n">
        <f aca="false">ROUND(D167*E167,2)</f>
        <v>135.07</v>
      </c>
    </row>
    <row r="168" customFormat="false" ht="19.4" hidden="false" customHeight="false" outlineLevel="0" collapsed="false">
      <c r="A168" s="207" t="n">
        <v>87314</v>
      </c>
      <c r="B168" s="208" t="s">
        <v>339</v>
      </c>
      <c r="C168" s="2" t="s">
        <v>262</v>
      </c>
      <c r="D168" s="209" t="n">
        <v>585.64</v>
      </c>
      <c r="E168" s="224" t="n">
        <f aca="false">VLOOKUP(A168,SINAPI_MO!$A$1:$E$59566,4,0)</f>
        <v>0.189</v>
      </c>
      <c r="F168" s="225" t="n">
        <f aca="false">ROUND(D168*E168,2)</f>
        <v>110.69</v>
      </c>
    </row>
    <row r="169" customFormat="false" ht="19.4" hidden="false" customHeight="false" outlineLevel="0" collapsed="false">
      <c r="A169" s="207" t="n">
        <v>87352</v>
      </c>
      <c r="B169" s="208" t="s">
        <v>340</v>
      </c>
      <c r="C169" s="2" t="s">
        <v>262</v>
      </c>
      <c r="D169" s="209" t="n">
        <v>719.1</v>
      </c>
      <c r="E169" s="224" t="n">
        <f aca="false">VLOOKUP(A169,SINAPI_MO!$A$1:$E$59566,4,0)</f>
        <v>0.3534</v>
      </c>
      <c r="F169" s="225" t="n">
        <f aca="false">ROUND(D169*E169,2)</f>
        <v>254.13</v>
      </c>
    </row>
    <row r="170" customFormat="false" ht="19.4" hidden="false" customHeight="false" outlineLevel="0" collapsed="false">
      <c r="A170" s="207" t="n">
        <v>87353</v>
      </c>
      <c r="B170" s="208" t="s">
        <v>341</v>
      </c>
      <c r="C170" s="2" t="s">
        <v>262</v>
      </c>
      <c r="D170" s="209" t="n">
        <v>612.09</v>
      </c>
      <c r="E170" s="224" t="n">
        <f aca="false">VLOOKUP(A170,SINAPI_MO!$A$1:$E$59566,4,0)</f>
        <v>0.2431</v>
      </c>
      <c r="F170" s="225" t="n">
        <f aca="false">ROUND(D170*E170,2)</f>
        <v>148.8</v>
      </c>
    </row>
    <row r="171" customFormat="false" ht="19.4" hidden="false" customHeight="false" outlineLevel="0" collapsed="false">
      <c r="A171" s="207" t="n">
        <v>87354</v>
      </c>
      <c r="B171" s="208" t="s">
        <v>342</v>
      </c>
      <c r="C171" s="2" t="s">
        <v>262</v>
      </c>
      <c r="D171" s="209" t="n">
        <v>559.37</v>
      </c>
      <c r="E171" s="224" t="n">
        <f aca="false">VLOOKUP(A171,SINAPI_MO!$A$1:$E$59566,4,0)</f>
        <v>0.1673</v>
      </c>
      <c r="F171" s="225" t="n">
        <f aca="false">ROUND(D171*E171,2)</f>
        <v>93.58</v>
      </c>
    </row>
    <row r="172" customFormat="false" ht="19.4" hidden="false" customHeight="false" outlineLevel="0" collapsed="false">
      <c r="A172" s="207" t="n">
        <v>100480</v>
      </c>
      <c r="B172" s="208" t="s">
        <v>343</v>
      </c>
      <c r="C172" s="2" t="s">
        <v>262</v>
      </c>
      <c r="D172" s="209" t="n">
        <v>880.19</v>
      </c>
      <c r="E172" s="224" t="n">
        <f aca="false">VLOOKUP(A172,SINAPI_MO!$A$1:$E$59566,4,0)</f>
        <v>0.2374</v>
      </c>
      <c r="F172" s="225" t="n">
        <f aca="false">ROUND(D172*E172,2)</f>
        <v>208.96</v>
      </c>
    </row>
    <row r="173" customFormat="false" ht="19.4" hidden="false" customHeight="false" outlineLevel="0" collapsed="false">
      <c r="A173" s="207" t="n">
        <v>100476</v>
      </c>
      <c r="B173" s="208" t="s">
        <v>344</v>
      </c>
      <c r="C173" s="2" t="s">
        <v>262</v>
      </c>
      <c r="D173" s="209" t="n">
        <v>0</v>
      </c>
      <c r="E173" s="224" t="e">
        <f aca="false">VLOOKUP(A173,SINAPI_MO!$A$1:$E$59566,4,0)</f>
        <v>#N/A</v>
      </c>
      <c r="F173" s="225" t="e">
        <f aca="false">ROUND(D173*E173,2)</f>
        <v>#N/A</v>
      </c>
    </row>
    <row r="174" customFormat="false" ht="19.4" hidden="false" customHeight="false" outlineLevel="0" collapsed="false">
      <c r="A174" s="207" t="n">
        <v>100475</v>
      </c>
      <c r="B174" s="208" t="s">
        <v>345</v>
      </c>
      <c r="C174" s="2" t="s">
        <v>262</v>
      </c>
      <c r="D174" s="209" t="n">
        <v>792.66</v>
      </c>
      <c r="E174" s="224" t="n">
        <f aca="false">VLOOKUP(A174,SINAPI_MO!$A$1:$E$59566,4,0)</f>
        <v>0.1479</v>
      </c>
      <c r="F174" s="225" t="n">
        <f aca="false">ROUND(D174*E174,2)</f>
        <v>117.23</v>
      </c>
    </row>
    <row r="175" customFormat="false" ht="19.4" hidden="false" customHeight="false" outlineLevel="0" collapsed="false">
      <c r="A175" s="207" t="n">
        <v>100491</v>
      </c>
      <c r="B175" s="208" t="s">
        <v>346</v>
      </c>
      <c r="C175" s="2" t="s">
        <v>262</v>
      </c>
      <c r="D175" s="209" t="n">
        <v>783.45</v>
      </c>
      <c r="E175" s="224" t="n">
        <f aca="false">VLOOKUP(A175,SINAPI_MO!$A$1:$E$59566,4,0)</f>
        <v>0.1333</v>
      </c>
      <c r="F175" s="225" t="n">
        <f aca="false">ROUND(D175*E175,2)</f>
        <v>104.43</v>
      </c>
    </row>
    <row r="176" customFormat="false" ht="19.4" hidden="false" customHeight="false" outlineLevel="0" collapsed="false">
      <c r="A176" s="207" t="n">
        <v>100477</v>
      </c>
      <c r="B176" s="208" t="s">
        <v>347</v>
      </c>
      <c r="C176" s="2" t="s">
        <v>262</v>
      </c>
      <c r="D176" s="209" t="n">
        <v>883.3</v>
      </c>
      <c r="E176" s="224" t="n">
        <f aca="false">VLOOKUP(A176,SINAPI_MO!$A$1:$E$59566,4,0)</f>
        <v>0.252</v>
      </c>
      <c r="F176" s="225" t="n">
        <f aca="false">ROUND(D176*E176,2)</f>
        <v>222.59</v>
      </c>
    </row>
    <row r="177" customFormat="false" ht="19.4" hidden="false" customHeight="false" outlineLevel="0" collapsed="false">
      <c r="A177" s="207" t="n">
        <v>100478</v>
      </c>
      <c r="B177" s="208" t="s">
        <v>348</v>
      </c>
      <c r="C177" s="2" t="s">
        <v>262</v>
      </c>
      <c r="D177" s="209" t="n">
        <v>776.38</v>
      </c>
      <c r="E177" s="224" t="n">
        <f aca="false">VLOOKUP(A177,SINAPI_MO!$A$1:$E$59566,4,0)</f>
        <v>0.1441</v>
      </c>
      <c r="F177" s="225" t="n">
        <f aca="false">ROUND(D177*E177,2)</f>
        <v>111.88</v>
      </c>
    </row>
    <row r="178" customFormat="false" ht="19.4" hidden="false" customHeight="false" outlineLevel="0" collapsed="false">
      <c r="A178" s="207" t="n">
        <v>100479</v>
      </c>
      <c r="B178" s="208" t="s">
        <v>349</v>
      </c>
      <c r="C178" s="2" t="s">
        <v>262</v>
      </c>
      <c r="D178" s="209" t="n">
        <v>748.9</v>
      </c>
      <c r="E178" s="224" t="n">
        <f aca="false">VLOOKUP(A178,SINAPI_MO!$A$1:$E$59566,4,0)</f>
        <v>0.11</v>
      </c>
      <c r="F178" s="225" t="n">
        <f aca="false">ROUND(D178*E178,2)</f>
        <v>82.38</v>
      </c>
    </row>
    <row r="179" customFormat="false" ht="12.8" hidden="false" customHeight="false" outlineLevel="0" collapsed="false">
      <c r="A179" s="207" t="n">
        <v>87372</v>
      </c>
      <c r="B179" s="208" t="s">
        <v>350</v>
      </c>
      <c r="C179" s="2" t="s">
        <v>262</v>
      </c>
      <c r="D179" s="209" t="n">
        <v>888.24</v>
      </c>
      <c r="E179" s="224" t="n">
        <f aca="false">VLOOKUP(A179,SINAPI_MO!$A$1:$E$59566,4,0)</f>
        <v>0.308</v>
      </c>
      <c r="F179" s="225" t="n">
        <f aca="false">ROUND(D179*E179,2)</f>
        <v>273.58</v>
      </c>
    </row>
    <row r="180" customFormat="false" ht="19.4" hidden="false" customHeight="false" outlineLevel="0" collapsed="false">
      <c r="A180" s="207" t="n">
        <v>100453</v>
      </c>
      <c r="B180" s="208" t="s">
        <v>351</v>
      </c>
      <c r="C180" s="2" t="s">
        <v>262</v>
      </c>
      <c r="D180" s="209" t="n">
        <v>0</v>
      </c>
      <c r="E180" s="224" t="e">
        <f aca="false">VLOOKUP(A180,SINAPI_MO!$A$1:$E$59566,4,0)</f>
        <v>#N/A</v>
      </c>
      <c r="F180" s="225" t="e">
        <f aca="false">ROUND(D180*E180,2)</f>
        <v>#N/A</v>
      </c>
    </row>
    <row r="181" customFormat="false" ht="19.4" hidden="false" customHeight="false" outlineLevel="0" collapsed="false">
      <c r="A181" s="207" t="n">
        <v>87298</v>
      </c>
      <c r="B181" s="208" t="s">
        <v>352</v>
      </c>
      <c r="C181" s="2" t="s">
        <v>262</v>
      </c>
      <c r="D181" s="209" t="n">
        <v>766.74</v>
      </c>
      <c r="E181" s="224" t="n">
        <f aca="false">VLOOKUP(A181,SINAPI_MO!$A$1:$E$59566,4,0)</f>
        <v>0.1802</v>
      </c>
      <c r="F181" s="225" t="n">
        <f aca="false">ROUND(D181*E181,2)</f>
        <v>138.17</v>
      </c>
    </row>
    <row r="182" customFormat="false" ht="19.4" hidden="false" customHeight="false" outlineLevel="0" collapsed="false">
      <c r="A182" s="207" t="n">
        <v>87299</v>
      </c>
      <c r="B182" s="208" t="s">
        <v>353</v>
      </c>
      <c r="C182" s="2" t="s">
        <v>262</v>
      </c>
      <c r="D182" s="209" t="n">
        <v>490.69</v>
      </c>
      <c r="E182" s="224" t="n">
        <f aca="false">VLOOKUP(A182,SINAPI_MO!$A$1:$E$59566,4,0)</f>
        <v>0.248</v>
      </c>
      <c r="F182" s="225" t="n">
        <f aca="false">ROUND(D182*E182,2)</f>
        <v>121.69</v>
      </c>
    </row>
    <row r="183" customFormat="false" ht="19.4" hidden="false" customHeight="false" outlineLevel="0" collapsed="false">
      <c r="A183" s="207" t="n">
        <v>87339</v>
      </c>
      <c r="B183" s="208" t="s">
        <v>354</v>
      </c>
      <c r="C183" s="2" t="s">
        <v>262</v>
      </c>
      <c r="D183" s="209" t="n">
        <v>940.02</v>
      </c>
      <c r="E183" s="224" t="n">
        <f aca="false">VLOOKUP(A183,SINAPI_MO!$A$1:$E$59566,4,0)</f>
        <v>0.3442</v>
      </c>
      <c r="F183" s="225" t="n">
        <f aca="false">ROUND(D183*E183,2)</f>
        <v>323.55</v>
      </c>
    </row>
    <row r="184" customFormat="false" ht="19.4" hidden="false" customHeight="false" outlineLevel="0" collapsed="false">
      <c r="A184" s="207" t="n">
        <v>87340</v>
      </c>
      <c r="B184" s="208" t="s">
        <v>355</v>
      </c>
      <c r="C184" s="2" t="s">
        <v>262</v>
      </c>
      <c r="D184" s="209" t="n">
        <v>766.1</v>
      </c>
      <c r="E184" s="224" t="n">
        <f aca="false">VLOOKUP(A184,SINAPI_MO!$A$1:$E$59566,4,0)</f>
        <v>0.195</v>
      </c>
      <c r="F184" s="225" t="n">
        <f aca="false">ROUND(D184*E184,2)</f>
        <v>149.39</v>
      </c>
    </row>
    <row r="185" customFormat="false" ht="19.4" hidden="false" customHeight="false" outlineLevel="0" collapsed="false">
      <c r="A185" s="207" t="n">
        <v>87341</v>
      </c>
      <c r="B185" s="208" t="s">
        <v>356</v>
      </c>
      <c r="C185" s="2" t="s">
        <v>262</v>
      </c>
      <c r="D185" s="209" t="n">
        <v>718.26</v>
      </c>
      <c r="E185" s="224" t="n">
        <f aca="false">VLOOKUP(A185,SINAPI_MO!$A$1:$E$59566,4,0)</f>
        <v>0.1404</v>
      </c>
      <c r="F185" s="225" t="n">
        <f aca="false">ROUND(D185*E185,2)</f>
        <v>100.84</v>
      </c>
    </row>
    <row r="186" customFormat="false" ht="12.8" hidden="false" customHeight="false" outlineLevel="0" collapsed="false">
      <c r="A186" s="207" t="n">
        <v>88629</v>
      </c>
      <c r="B186" s="208" t="s">
        <v>357</v>
      </c>
      <c r="C186" s="2" t="s">
        <v>262</v>
      </c>
      <c r="D186" s="209" t="n">
        <v>727.87</v>
      </c>
      <c r="E186" s="224" t="n">
        <f aca="false">VLOOKUP(A186,SINAPI_MO!$A$1:$E$59566,4,0)</f>
        <v>0.2765</v>
      </c>
      <c r="F186" s="225" t="n">
        <f aca="false">ROUND(D186*E186,2)</f>
        <v>201.26</v>
      </c>
    </row>
    <row r="187" customFormat="false" ht="12.8" hidden="false" customHeight="false" outlineLevel="0" collapsed="false">
      <c r="A187" s="207" t="n">
        <v>100467</v>
      </c>
      <c r="B187" s="208" t="s">
        <v>358</v>
      </c>
      <c r="C187" s="2" t="s">
        <v>262</v>
      </c>
      <c r="D187" s="209" t="n">
        <v>0</v>
      </c>
      <c r="E187" s="224" t="e">
        <f aca="false">VLOOKUP(A187,SINAPI_MO!$A$1:$E$59566,4,0)</f>
        <v>#N/A</v>
      </c>
      <c r="F187" s="225" t="e">
        <f aca="false">ROUND(D187*E187,2)</f>
        <v>#N/A</v>
      </c>
    </row>
    <row r="188" customFormat="false" ht="12.8" hidden="false" customHeight="false" outlineLevel="0" collapsed="false">
      <c r="A188" s="207" t="n">
        <v>88628</v>
      </c>
      <c r="B188" s="208" t="s">
        <v>359</v>
      </c>
      <c r="C188" s="2" t="s">
        <v>262</v>
      </c>
      <c r="D188" s="209" t="n">
        <v>636.65</v>
      </c>
      <c r="E188" s="224" t="n">
        <f aca="false">VLOOKUP(A188,SINAPI_MO!$A$1:$E$59566,4,0)</f>
        <v>0.1679</v>
      </c>
      <c r="F188" s="225" t="n">
        <f aca="false">ROUND(D188*E188,2)</f>
        <v>106.89</v>
      </c>
    </row>
    <row r="189" customFormat="false" ht="12.8" hidden="false" customHeight="false" outlineLevel="0" collapsed="false">
      <c r="A189" s="207" t="n">
        <v>100489</v>
      </c>
      <c r="B189" s="208" t="s">
        <v>360</v>
      </c>
      <c r="C189" s="2" t="s">
        <v>262</v>
      </c>
      <c r="D189" s="209" t="n">
        <v>626.92</v>
      </c>
      <c r="E189" s="224" t="n">
        <f aca="false">VLOOKUP(A189,SINAPI_MO!$A$1:$E$59566,4,0)</f>
        <v>0.1497</v>
      </c>
      <c r="F189" s="225" t="n">
        <f aca="false">ROUND(D189*E189,2)</f>
        <v>93.85</v>
      </c>
    </row>
    <row r="190" customFormat="false" ht="19.4" hidden="false" customHeight="false" outlineLevel="0" collapsed="false">
      <c r="A190" s="207" t="n">
        <v>100468</v>
      </c>
      <c r="B190" s="208" t="s">
        <v>361</v>
      </c>
      <c r="C190" s="2" t="s">
        <v>262</v>
      </c>
      <c r="D190" s="209" t="n">
        <v>775.6</v>
      </c>
      <c r="E190" s="224" t="n">
        <f aca="false">VLOOKUP(A190,SINAPI_MO!$A$1:$E$59566,4,0)</f>
        <v>0.2737</v>
      </c>
      <c r="F190" s="225" t="n">
        <f aca="false">ROUND(D190*E190,2)</f>
        <v>212.28</v>
      </c>
    </row>
    <row r="191" customFormat="false" ht="19.4" hidden="false" customHeight="false" outlineLevel="0" collapsed="false">
      <c r="A191" s="207" t="n">
        <v>100469</v>
      </c>
      <c r="B191" s="208" t="s">
        <v>362</v>
      </c>
      <c r="C191" s="2" t="s">
        <v>262</v>
      </c>
      <c r="D191" s="209" t="n">
        <v>624.13</v>
      </c>
      <c r="E191" s="224" t="n">
        <f aca="false">VLOOKUP(A191,SINAPI_MO!$A$1:$E$59566,4,0)</f>
        <v>0.1628</v>
      </c>
      <c r="F191" s="225" t="n">
        <f aca="false">ROUND(D191*E191,2)</f>
        <v>101.61</v>
      </c>
    </row>
    <row r="192" customFormat="false" ht="19.4" hidden="false" customHeight="false" outlineLevel="0" collapsed="false">
      <c r="A192" s="207" t="n">
        <v>100470</v>
      </c>
      <c r="B192" s="208" t="s">
        <v>363</v>
      </c>
      <c r="C192" s="2" t="s">
        <v>262</v>
      </c>
      <c r="D192" s="209" t="n">
        <v>561.2</v>
      </c>
      <c r="E192" s="224" t="n">
        <f aca="false">VLOOKUP(A192,SINAPI_MO!$A$1:$E$59566,4,0)</f>
        <v>0.181</v>
      </c>
      <c r="F192" s="225" t="n">
        <f aca="false">ROUND(D192*E192,2)</f>
        <v>101.58</v>
      </c>
    </row>
    <row r="193" customFormat="false" ht="19.4" hidden="false" customHeight="false" outlineLevel="0" collapsed="false">
      <c r="A193" s="207" t="n">
        <v>87371</v>
      </c>
      <c r="B193" s="208" t="s">
        <v>364</v>
      </c>
      <c r="C193" s="2" t="s">
        <v>262</v>
      </c>
      <c r="D193" s="209" t="n">
        <v>667.4</v>
      </c>
      <c r="E193" s="224" t="n">
        <f aca="false">VLOOKUP(A193,SINAPI_MO!$A$1:$E$59566,4,0)</f>
        <v>0.3828</v>
      </c>
      <c r="F193" s="225" t="n">
        <f aca="false">ROUND(D193*E193,2)</f>
        <v>255.48</v>
      </c>
    </row>
    <row r="194" customFormat="false" ht="19.4" hidden="false" customHeight="false" outlineLevel="0" collapsed="false">
      <c r="A194" s="207" t="n">
        <v>87295</v>
      </c>
      <c r="B194" s="208" t="s">
        <v>365</v>
      </c>
      <c r="C194" s="2" t="s">
        <v>262</v>
      </c>
      <c r="D194" s="209" t="n">
        <v>592.69</v>
      </c>
      <c r="E194" s="224" t="n">
        <f aca="false">VLOOKUP(A194,SINAPI_MO!$A$1:$E$59566,4,0)</f>
        <v>0.2917</v>
      </c>
      <c r="F194" s="225" t="n">
        <f aca="false">ROUND(D194*E194,2)</f>
        <v>172.89</v>
      </c>
    </row>
    <row r="195" customFormat="false" ht="19.4" hidden="false" customHeight="false" outlineLevel="0" collapsed="false">
      <c r="A195" s="207" t="n">
        <v>87296</v>
      </c>
      <c r="B195" s="208" t="s">
        <v>366</v>
      </c>
      <c r="C195" s="2" t="s">
        <v>262</v>
      </c>
      <c r="D195" s="209" t="n">
        <v>543.7</v>
      </c>
      <c r="E195" s="224" t="n">
        <f aca="false">VLOOKUP(A195,SINAPI_MO!$A$1:$E$59566,4,0)</f>
        <v>0.2151</v>
      </c>
      <c r="F195" s="225" t="n">
        <f aca="false">ROUND(D195*E195,2)</f>
        <v>116.95</v>
      </c>
    </row>
    <row r="196" customFormat="false" ht="19.4" hidden="false" customHeight="false" outlineLevel="0" collapsed="false">
      <c r="A196" s="207" t="n">
        <v>87338</v>
      </c>
      <c r="B196" s="208" t="s">
        <v>367</v>
      </c>
      <c r="C196" s="2" t="s">
        <v>262</v>
      </c>
      <c r="D196" s="209" t="n">
        <v>546.67</v>
      </c>
      <c r="E196" s="224" t="n">
        <f aca="false">VLOOKUP(A196,SINAPI_MO!$A$1:$E$59566,4,0)</f>
        <v>0.2388</v>
      </c>
      <c r="F196" s="225" t="n">
        <f aca="false">ROUND(D196*E196,2)</f>
        <v>130.54</v>
      </c>
    </row>
    <row r="197" customFormat="false" ht="12.8" hidden="false" customHeight="false" outlineLevel="0" collapsed="false">
      <c r="A197" s="207" t="n">
        <v>88630</v>
      </c>
      <c r="B197" s="208" t="s">
        <v>368</v>
      </c>
      <c r="C197" s="2" t="s">
        <v>262</v>
      </c>
      <c r="D197" s="209" t="n">
        <v>536.71</v>
      </c>
      <c r="E197" s="224" t="n">
        <f aca="false">VLOOKUP(A197,SINAPI_MO!$A$1:$E$59566,4,0)</f>
        <v>0.1957</v>
      </c>
      <c r="F197" s="225" t="n">
        <f aca="false">ROUND(D197*E197,2)</f>
        <v>105.03</v>
      </c>
    </row>
    <row r="198" customFormat="false" ht="19.4" hidden="false" customHeight="false" outlineLevel="0" collapsed="false">
      <c r="A198" s="207" t="n">
        <v>87381</v>
      </c>
      <c r="B198" s="208" t="s">
        <v>369</v>
      </c>
      <c r="C198" s="2" t="s">
        <v>262</v>
      </c>
      <c r="D198" s="209" t="n">
        <v>3957.38</v>
      </c>
      <c r="E198" s="224" t="n">
        <f aca="false">VLOOKUP(A198,SINAPI_MO!$A$1:$E$59566,4,0)</f>
        <v>0.0624</v>
      </c>
      <c r="F198" s="225" t="n">
        <f aca="false">ROUND(D198*E198,2)</f>
        <v>246.94</v>
      </c>
    </row>
    <row r="199" customFormat="false" ht="19.4" hidden="false" customHeight="false" outlineLevel="0" collapsed="false">
      <c r="A199" s="207" t="n">
        <v>100462</v>
      </c>
      <c r="B199" s="208" t="s">
        <v>370</v>
      </c>
      <c r="C199" s="2" t="s">
        <v>262</v>
      </c>
      <c r="D199" s="209" t="n">
        <v>0</v>
      </c>
      <c r="E199" s="224" t="e">
        <f aca="false">VLOOKUP(A199,SINAPI_MO!$A$1:$E$59566,4,0)</f>
        <v>#N/A</v>
      </c>
      <c r="F199" s="225" t="e">
        <f aca="false">ROUND(D199*E199,2)</f>
        <v>#N/A</v>
      </c>
    </row>
    <row r="200" customFormat="false" ht="19.4" hidden="false" customHeight="false" outlineLevel="0" collapsed="false">
      <c r="A200" s="207" t="n">
        <v>87325</v>
      </c>
      <c r="B200" s="208" t="s">
        <v>371</v>
      </c>
      <c r="C200" s="2" t="s">
        <v>262</v>
      </c>
      <c r="D200" s="209" t="n">
        <v>3866.9</v>
      </c>
      <c r="E200" s="224" t="n">
        <f aca="false">VLOOKUP(A200,SINAPI_MO!$A$1:$E$59566,4,0)</f>
        <v>0.0379</v>
      </c>
      <c r="F200" s="225" t="n">
        <f aca="false">ROUND(D200*E200,2)</f>
        <v>146.56</v>
      </c>
    </row>
    <row r="201" customFormat="false" ht="19.4" hidden="false" customHeight="false" outlineLevel="0" collapsed="false">
      <c r="A201" s="207" t="n">
        <v>87326</v>
      </c>
      <c r="B201" s="208" t="s">
        <v>372</v>
      </c>
      <c r="C201" s="2" t="s">
        <v>262</v>
      </c>
      <c r="D201" s="209" t="n">
        <v>3861.32</v>
      </c>
      <c r="E201" s="224" t="n">
        <f aca="false">VLOOKUP(A201,SINAPI_MO!$A$1:$E$59566,4,0)</f>
        <v>0.0264</v>
      </c>
      <c r="F201" s="225" t="n">
        <f aca="false">ROUND(D201*E201,2)</f>
        <v>101.94</v>
      </c>
    </row>
    <row r="202" customFormat="false" ht="19.4" hidden="false" customHeight="false" outlineLevel="0" collapsed="false">
      <c r="A202" s="207" t="n">
        <v>87363</v>
      </c>
      <c r="B202" s="208" t="s">
        <v>373</v>
      </c>
      <c r="C202" s="2" t="s">
        <v>262</v>
      </c>
      <c r="D202" s="209" t="n">
        <v>3842.89</v>
      </c>
      <c r="E202" s="224" t="n">
        <f aca="false">VLOOKUP(A202,SINAPI_MO!$A$1:$E$59566,4,0)</f>
        <v>0.0477</v>
      </c>
      <c r="F202" s="225" t="n">
        <f aca="false">ROUND(D202*E202,2)</f>
        <v>183.31</v>
      </c>
    </row>
    <row r="203" customFormat="false" ht="19.4" hidden="false" customHeight="false" outlineLevel="0" collapsed="false">
      <c r="A203" s="207" t="n">
        <v>87364</v>
      </c>
      <c r="B203" s="208" t="s">
        <v>374</v>
      </c>
      <c r="C203" s="2" t="s">
        <v>262</v>
      </c>
      <c r="D203" s="209" t="n">
        <v>3789.88</v>
      </c>
      <c r="E203" s="224" t="n">
        <f aca="false">VLOOKUP(A203,SINAPI_MO!$A$1:$E$59566,4,0)</f>
        <v>0.0251</v>
      </c>
      <c r="F203" s="225" t="n">
        <f aca="false">ROUND(D203*E203,2)</f>
        <v>95.13</v>
      </c>
    </row>
    <row r="204" customFormat="false" ht="19.4" hidden="false" customHeight="false" outlineLevel="0" collapsed="false">
      <c r="A204" s="207" t="n">
        <v>87378</v>
      </c>
      <c r="B204" s="208" t="s">
        <v>375</v>
      </c>
      <c r="C204" s="2" t="s">
        <v>262</v>
      </c>
      <c r="D204" s="209" t="n">
        <v>647.05</v>
      </c>
      <c r="E204" s="224" t="n">
        <f aca="false">VLOOKUP(A204,SINAPI_MO!$A$1:$E$59566,4,0)</f>
        <v>0.3868</v>
      </c>
      <c r="F204" s="225" t="n">
        <f aca="false">ROUND(D204*E204,2)</f>
        <v>250.28</v>
      </c>
    </row>
    <row r="205" customFormat="false" ht="19.4" hidden="false" customHeight="false" outlineLevel="0" collapsed="false">
      <c r="A205" s="207" t="n">
        <v>100459</v>
      </c>
      <c r="B205" s="208" t="s">
        <v>376</v>
      </c>
      <c r="C205" s="2" t="s">
        <v>262</v>
      </c>
      <c r="D205" s="209" t="n">
        <v>0</v>
      </c>
      <c r="E205" s="224" t="e">
        <f aca="false">VLOOKUP(A205,SINAPI_MO!$A$1:$E$59566,4,0)</f>
        <v>#N/A</v>
      </c>
      <c r="F205" s="225" t="e">
        <f aca="false">ROUND(D205*E205,2)</f>
        <v>#N/A</v>
      </c>
    </row>
    <row r="206" customFormat="false" ht="19.4" hidden="false" customHeight="false" outlineLevel="0" collapsed="false">
      <c r="A206" s="207" t="n">
        <v>87316</v>
      </c>
      <c r="B206" s="208" t="s">
        <v>377</v>
      </c>
      <c r="C206" s="2" t="s">
        <v>262</v>
      </c>
      <c r="D206" s="209" t="n">
        <v>548.81</v>
      </c>
      <c r="E206" s="224" t="n">
        <f aca="false">VLOOKUP(A206,SINAPI_MO!$A$1:$E$59566,4,0)</f>
        <v>0.2643</v>
      </c>
      <c r="F206" s="225" t="n">
        <f aca="false">ROUND(D206*E206,2)</f>
        <v>145.05</v>
      </c>
    </row>
    <row r="207" customFormat="false" ht="19.4" hidden="false" customHeight="false" outlineLevel="0" collapsed="false">
      <c r="A207" s="207" t="n">
        <v>87317</v>
      </c>
      <c r="B207" s="208" t="s">
        <v>378</v>
      </c>
      <c r="C207" s="2" t="s">
        <v>262</v>
      </c>
      <c r="D207" s="209" t="n">
        <v>519.56</v>
      </c>
      <c r="E207" s="224" t="n">
        <f aca="false">VLOOKUP(A207,SINAPI_MO!$A$1:$E$59566,4,0)</f>
        <v>0.2129</v>
      </c>
      <c r="F207" s="225" t="n">
        <f aca="false">ROUND(D207*E207,2)</f>
        <v>110.61</v>
      </c>
    </row>
    <row r="208" customFormat="false" ht="19.4" hidden="false" customHeight="false" outlineLevel="0" collapsed="false">
      <c r="A208" s="207" t="n">
        <v>87355</v>
      </c>
      <c r="B208" s="208" t="s">
        <v>379</v>
      </c>
      <c r="C208" s="2" t="s">
        <v>262</v>
      </c>
      <c r="D208" s="209" t="n">
        <v>603.2</v>
      </c>
      <c r="E208" s="224" t="n">
        <f aca="false">VLOOKUP(A208,SINAPI_MO!$A$1:$E$59566,4,0)</f>
        <v>0.3394</v>
      </c>
      <c r="F208" s="225" t="n">
        <f aca="false">ROUND(D208*E208,2)</f>
        <v>204.73</v>
      </c>
    </row>
    <row r="209" customFormat="false" ht="19.4" hidden="false" customHeight="false" outlineLevel="0" collapsed="false">
      <c r="A209" s="207" t="n">
        <v>87356</v>
      </c>
      <c r="B209" s="208" t="s">
        <v>380</v>
      </c>
      <c r="C209" s="2" t="s">
        <v>262</v>
      </c>
      <c r="D209" s="209" t="n">
        <v>530.29</v>
      </c>
      <c r="E209" s="224" t="n">
        <f aca="false">VLOOKUP(A209,SINAPI_MO!$A$1:$E$59566,4,0)</f>
        <v>0.2464</v>
      </c>
      <c r="F209" s="225" t="n">
        <f aca="false">ROUND(D209*E209,2)</f>
        <v>130.66</v>
      </c>
    </row>
    <row r="210" customFormat="false" ht="19.4" hidden="false" customHeight="false" outlineLevel="0" collapsed="false">
      <c r="A210" s="207" t="n">
        <v>87357</v>
      </c>
      <c r="B210" s="208" t="s">
        <v>381</v>
      </c>
      <c r="C210" s="2" t="s">
        <v>262</v>
      </c>
      <c r="D210" s="209" t="n">
        <v>491.31</v>
      </c>
      <c r="E210" s="224" t="n">
        <f aca="false">VLOOKUP(A210,SINAPI_MO!$A$1:$E$59566,4,0)</f>
        <v>0.1856</v>
      </c>
      <c r="F210" s="225" t="n">
        <f aca="false">ROUND(D210*E210,2)</f>
        <v>91.19</v>
      </c>
    </row>
    <row r="211" customFormat="false" ht="19.4" hidden="false" customHeight="false" outlineLevel="0" collapsed="false">
      <c r="A211" s="207" t="n">
        <v>100486</v>
      </c>
      <c r="B211" s="208" t="s">
        <v>382</v>
      </c>
      <c r="C211" s="2" t="s">
        <v>262</v>
      </c>
      <c r="D211" s="209" t="n">
        <v>775.02</v>
      </c>
      <c r="E211" s="224" t="n">
        <f aca="false">VLOOKUP(A211,SINAPI_MO!$A$1:$E$59566,4,0)</f>
        <v>0.259</v>
      </c>
      <c r="F211" s="225" t="n">
        <f aca="false">ROUND(D211*E211,2)</f>
        <v>200.73</v>
      </c>
    </row>
    <row r="212" customFormat="false" ht="19.4" hidden="false" customHeight="false" outlineLevel="0" collapsed="false">
      <c r="A212" s="207" t="n">
        <v>100482</v>
      </c>
      <c r="B212" s="208" t="s">
        <v>383</v>
      </c>
      <c r="C212" s="2" t="s">
        <v>262</v>
      </c>
      <c r="D212" s="209" t="n">
        <v>0</v>
      </c>
      <c r="E212" s="224" t="e">
        <f aca="false">VLOOKUP(A212,SINAPI_MO!$A$1:$E$59566,4,0)</f>
        <v>#N/A</v>
      </c>
      <c r="F212" s="225" t="e">
        <f aca="false">ROUND(D212*E212,2)</f>
        <v>#N/A</v>
      </c>
    </row>
    <row r="213" customFormat="false" ht="19.4" hidden="false" customHeight="false" outlineLevel="0" collapsed="false">
      <c r="A213" s="207" t="n">
        <v>100481</v>
      </c>
      <c r="B213" s="208" t="s">
        <v>384</v>
      </c>
      <c r="C213" s="2" t="s">
        <v>262</v>
      </c>
      <c r="D213" s="209" t="n">
        <v>680.57</v>
      </c>
      <c r="E213" s="224" t="n">
        <f aca="false">VLOOKUP(A213,SINAPI_MO!$A$1:$E$59566,4,0)</f>
        <v>0.1612</v>
      </c>
      <c r="F213" s="225" t="n">
        <f aca="false">ROUND(D213*E213,2)</f>
        <v>109.71</v>
      </c>
    </row>
    <row r="214" customFormat="false" ht="19.4" hidden="false" customHeight="false" outlineLevel="0" collapsed="false">
      <c r="A214" s="207" t="n">
        <v>100492</v>
      </c>
      <c r="B214" s="208" t="s">
        <v>385</v>
      </c>
      <c r="C214" s="2" t="s">
        <v>262</v>
      </c>
      <c r="D214" s="209" t="n">
        <v>672.36</v>
      </c>
      <c r="E214" s="224" t="n">
        <f aca="false">VLOOKUP(A214,SINAPI_MO!$A$1:$E$59566,4,0)</f>
        <v>0.144</v>
      </c>
      <c r="F214" s="225" t="n">
        <f aca="false">ROUND(D214*E214,2)</f>
        <v>96.82</v>
      </c>
    </row>
    <row r="215" customFormat="false" ht="19.4" hidden="false" customHeight="false" outlineLevel="0" collapsed="false">
      <c r="A215" s="207" t="n">
        <v>100483</v>
      </c>
      <c r="B215" s="208" t="s">
        <v>386</v>
      </c>
      <c r="C215" s="2" t="s">
        <v>262</v>
      </c>
      <c r="D215" s="209" t="n">
        <v>748.33</v>
      </c>
      <c r="E215" s="224" t="n">
        <f aca="false">VLOOKUP(A215,SINAPI_MO!$A$1:$E$59566,4,0)</f>
        <v>0.2511</v>
      </c>
      <c r="F215" s="225" t="n">
        <f aca="false">ROUND(D215*E215,2)</f>
        <v>187.91</v>
      </c>
    </row>
    <row r="216" customFormat="false" ht="19.4" hidden="false" customHeight="false" outlineLevel="0" collapsed="false">
      <c r="A216" s="207" t="n">
        <v>100484</v>
      </c>
      <c r="B216" s="208" t="s">
        <v>387</v>
      </c>
      <c r="C216" s="2" t="s">
        <v>262</v>
      </c>
      <c r="D216" s="209" t="n">
        <v>680.89</v>
      </c>
      <c r="E216" s="224" t="n">
        <f aca="false">VLOOKUP(A216,SINAPI_MO!$A$1:$E$59566,4,0)</f>
        <v>0.1744</v>
      </c>
      <c r="F216" s="225" t="n">
        <f aca="false">ROUND(D216*E216,2)</f>
        <v>118.75</v>
      </c>
    </row>
    <row r="217" customFormat="false" ht="19.4" hidden="false" customHeight="false" outlineLevel="0" collapsed="false">
      <c r="A217" s="207" t="n">
        <v>100485</v>
      </c>
      <c r="B217" s="208" t="s">
        <v>388</v>
      </c>
      <c r="C217" s="2" t="s">
        <v>262</v>
      </c>
      <c r="D217" s="209" t="n">
        <v>648.11</v>
      </c>
      <c r="E217" s="224" t="n">
        <f aca="false">VLOOKUP(A217,SINAPI_MO!$A$1:$E$59566,4,0)</f>
        <v>0.1265</v>
      </c>
      <c r="F217" s="225" t="n">
        <f aca="false">ROUND(D217*E217,2)</f>
        <v>81.99</v>
      </c>
    </row>
    <row r="218" customFormat="false" ht="12.8" hidden="false" customHeight="false" outlineLevel="0" collapsed="false">
      <c r="A218" s="207" t="n">
        <v>87373</v>
      </c>
      <c r="B218" s="208" t="s">
        <v>389</v>
      </c>
      <c r="C218" s="2" t="s">
        <v>262</v>
      </c>
      <c r="D218" s="209" t="n">
        <v>787.02</v>
      </c>
      <c r="E218" s="224" t="n">
        <f aca="false">VLOOKUP(A218,SINAPI_MO!$A$1:$E$59566,4,0)</f>
        <v>0.3288</v>
      </c>
      <c r="F218" s="225" t="n">
        <f aca="false">ROUND(D218*E218,2)</f>
        <v>258.77</v>
      </c>
    </row>
    <row r="219" customFormat="false" ht="19.4" hidden="false" customHeight="false" outlineLevel="0" collapsed="false">
      <c r="A219" s="207" t="n">
        <v>100454</v>
      </c>
      <c r="B219" s="208" t="s">
        <v>390</v>
      </c>
      <c r="C219" s="2" t="s">
        <v>262</v>
      </c>
      <c r="D219" s="209" t="n">
        <v>0</v>
      </c>
      <c r="E219" s="224" t="e">
        <f aca="false">VLOOKUP(A219,SINAPI_MO!$A$1:$E$59566,4,0)</f>
        <v>#N/A</v>
      </c>
      <c r="F219" s="225" t="e">
        <f aca="false">ROUND(D219*E219,2)</f>
        <v>#N/A</v>
      </c>
    </row>
    <row r="220" customFormat="false" ht="19.4" hidden="false" customHeight="false" outlineLevel="0" collapsed="false">
      <c r="A220" s="207" t="n">
        <v>87301</v>
      </c>
      <c r="B220" s="208" t="s">
        <v>391</v>
      </c>
      <c r="C220" s="2" t="s">
        <v>262</v>
      </c>
      <c r="D220" s="209" t="n">
        <v>688.95</v>
      </c>
      <c r="E220" s="224" t="n">
        <f aca="false">VLOOKUP(A220,SINAPI_MO!$A$1:$E$59566,4,0)</f>
        <v>0.2201</v>
      </c>
      <c r="F220" s="225" t="n">
        <f aca="false">ROUND(D220*E220,2)</f>
        <v>151.64</v>
      </c>
    </row>
    <row r="221" customFormat="false" ht="19.4" hidden="false" customHeight="false" outlineLevel="0" collapsed="false">
      <c r="A221" s="207" t="n">
        <v>87302</v>
      </c>
      <c r="B221" s="208" t="s">
        <v>392</v>
      </c>
      <c r="C221" s="2" t="s">
        <v>262</v>
      </c>
      <c r="D221" s="209" t="n">
        <v>666.71</v>
      </c>
      <c r="E221" s="224" t="n">
        <f aca="false">VLOOKUP(A221,SINAPI_MO!$A$1:$E$59566,4,0)</f>
        <v>0.1846</v>
      </c>
      <c r="F221" s="225" t="n">
        <f aca="false">ROUND(D221*E221,2)</f>
        <v>123.07</v>
      </c>
    </row>
    <row r="222" customFormat="false" ht="19.4" hidden="false" customHeight="false" outlineLevel="0" collapsed="false">
      <c r="A222" s="207" t="n">
        <v>87342</v>
      </c>
      <c r="B222" s="208" t="s">
        <v>393</v>
      </c>
      <c r="C222" s="2" t="s">
        <v>262</v>
      </c>
      <c r="D222" s="209" t="n">
        <v>790.2</v>
      </c>
      <c r="E222" s="224" t="n">
        <f aca="false">VLOOKUP(A222,SINAPI_MO!$A$1:$E$59566,4,0)</f>
        <v>0.3303</v>
      </c>
      <c r="F222" s="225" t="n">
        <f aca="false">ROUND(D222*E222,2)</f>
        <v>261</v>
      </c>
    </row>
    <row r="223" customFormat="false" ht="19.4" hidden="false" customHeight="false" outlineLevel="0" collapsed="false">
      <c r="A223" s="207" t="n">
        <v>87343</v>
      </c>
      <c r="B223" s="208" t="s">
        <v>394</v>
      </c>
      <c r="C223" s="2" t="s">
        <v>262</v>
      </c>
      <c r="D223" s="209" t="n">
        <v>691.66</v>
      </c>
      <c r="E223" s="224" t="n">
        <f aca="false">VLOOKUP(A223,SINAPI_MO!$A$1:$E$59566,4,0)</f>
        <v>0.2341</v>
      </c>
      <c r="F223" s="225" t="n">
        <f aca="false">ROUND(D223*E223,2)</f>
        <v>161.92</v>
      </c>
    </row>
    <row r="224" customFormat="false" ht="19.4" hidden="false" customHeight="false" outlineLevel="0" collapsed="false">
      <c r="A224" s="207" t="n">
        <v>87344</v>
      </c>
      <c r="B224" s="208" t="s">
        <v>395</v>
      </c>
      <c r="C224" s="2" t="s">
        <v>262</v>
      </c>
      <c r="D224" s="209" t="n">
        <v>632.51</v>
      </c>
      <c r="E224" s="224" t="n">
        <f aca="false">VLOOKUP(A224,SINAPI_MO!$A$1:$E$59566,4,0)</f>
        <v>0.1588</v>
      </c>
      <c r="F224" s="225" t="n">
        <f aca="false">ROUND(D224*E224,2)</f>
        <v>100.44</v>
      </c>
    </row>
    <row r="225" customFormat="false" ht="12.8" hidden="false" customHeight="false" outlineLevel="0" collapsed="false">
      <c r="A225" s="207" t="n">
        <v>88631</v>
      </c>
      <c r="B225" s="208" t="s">
        <v>396</v>
      </c>
      <c r="C225" s="2" t="s">
        <v>262</v>
      </c>
      <c r="D225" s="209" t="n">
        <v>646.68</v>
      </c>
      <c r="E225" s="224" t="n">
        <f aca="false">VLOOKUP(A225,SINAPI_MO!$A$1:$E$59566,4,0)</f>
        <v>0.301</v>
      </c>
      <c r="F225" s="225" t="n">
        <f aca="false">ROUND(D225*E225,2)</f>
        <v>194.65</v>
      </c>
    </row>
    <row r="226" customFormat="false" ht="12.8" hidden="false" customHeight="false" outlineLevel="0" collapsed="false">
      <c r="A226" s="207" t="n">
        <v>100471</v>
      </c>
      <c r="B226" s="208" t="s">
        <v>397</v>
      </c>
      <c r="C226" s="2" t="s">
        <v>262</v>
      </c>
      <c r="D226" s="209" t="n">
        <v>0</v>
      </c>
      <c r="E226" s="224" t="e">
        <f aca="false">VLOOKUP(A226,SINAPI_MO!$A$1:$E$59566,4,0)</f>
        <v>#N/A</v>
      </c>
      <c r="F226" s="225" t="e">
        <f aca="false">ROUND(D226*E226,2)</f>
        <v>#N/A</v>
      </c>
    </row>
    <row r="227" customFormat="false" ht="12.8" hidden="false" customHeight="false" outlineLevel="0" collapsed="false">
      <c r="A227" s="207" t="n">
        <v>100490</v>
      </c>
      <c r="B227" s="208" t="s">
        <v>398</v>
      </c>
      <c r="C227" s="2" t="s">
        <v>262</v>
      </c>
      <c r="D227" s="209" t="n">
        <v>547.5</v>
      </c>
      <c r="E227" s="224" t="n">
        <f aca="false">VLOOKUP(A227,SINAPI_MO!$A$1:$E$59566,4,0)</f>
        <v>0.1618</v>
      </c>
      <c r="F227" s="225" t="n">
        <f aca="false">ROUND(D227*E227,2)</f>
        <v>88.59</v>
      </c>
    </row>
    <row r="228" customFormat="false" ht="19.4" hidden="false" customHeight="false" outlineLevel="0" collapsed="false">
      <c r="A228" s="207" t="n">
        <v>100472</v>
      </c>
      <c r="B228" s="208" t="s">
        <v>399</v>
      </c>
      <c r="C228" s="2" t="s">
        <v>262</v>
      </c>
      <c r="D228" s="209" t="n">
        <v>627.98</v>
      </c>
      <c r="E228" s="224" t="n">
        <f aca="false">VLOOKUP(A228,SINAPI_MO!$A$1:$E$59566,4,0)</f>
        <v>0.2857</v>
      </c>
      <c r="F228" s="225" t="n">
        <f aca="false">ROUND(D228*E228,2)</f>
        <v>179.41</v>
      </c>
    </row>
    <row r="229" customFormat="false" ht="19.4" hidden="false" customHeight="false" outlineLevel="0" collapsed="false">
      <c r="A229" s="207" t="n">
        <v>100473</v>
      </c>
      <c r="B229" s="208" t="s">
        <v>400</v>
      </c>
      <c r="C229" s="2" t="s">
        <v>262</v>
      </c>
      <c r="D229" s="209" t="n">
        <v>559.41</v>
      </c>
      <c r="E229" s="224" t="n">
        <f aca="false">VLOOKUP(A229,SINAPI_MO!$A$1:$E$59566,4,0)</f>
        <v>0.1972</v>
      </c>
      <c r="F229" s="225" t="n">
        <f aca="false">ROUND(D229*E229,2)</f>
        <v>110.32</v>
      </c>
    </row>
    <row r="230" customFormat="false" ht="19.4" hidden="false" customHeight="false" outlineLevel="0" collapsed="false">
      <c r="A230" s="207" t="n">
        <v>100474</v>
      </c>
      <c r="B230" s="208" t="s">
        <v>401</v>
      </c>
      <c r="C230" s="2" t="s">
        <v>262</v>
      </c>
      <c r="D230" s="209" t="n">
        <v>525.04</v>
      </c>
      <c r="E230" s="224" t="n">
        <f aca="false">VLOOKUP(A230,SINAPI_MO!$A$1:$E$59566,4,0)</f>
        <v>0.1404</v>
      </c>
      <c r="F230" s="225" t="n">
        <f aca="false">ROUND(D230*E230,2)</f>
        <v>73.72</v>
      </c>
    </row>
    <row r="231" customFormat="false" ht="19.4" hidden="false" customHeight="false" outlineLevel="0" collapsed="false">
      <c r="A231" s="207" t="n">
        <v>87379</v>
      </c>
      <c r="B231" s="208" t="s">
        <v>402</v>
      </c>
      <c r="C231" s="2" t="s">
        <v>262</v>
      </c>
      <c r="D231" s="209" t="n">
        <v>3918.95</v>
      </c>
      <c r="E231" s="224" t="n">
        <f aca="false">VLOOKUP(A231,SINAPI_MO!$A$1:$E$59566,4,0)</f>
        <v>0.0638</v>
      </c>
      <c r="F231" s="225" t="n">
        <f aca="false">ROUND(D231*E231,2)</f>
        <v>250.03</v>
      </c>
    </row>
    <row r="232" customFormat="false" ht="19.4" hidden="false" customHeight="false" outlineLevel="0" collapsed="false">
      <c r="A232" s="207" t="n">
        <v>100460</v>
      </c>
      <c r="B232" s="208" t="s">
        <v>403</v>
      </c>
      <c r="C232" s="2" t="s">
        <v>262</v>
      </c>
      <c r="D232" s="209" t="n">
        <v>0</v>
      </c>
      <c r="E232" s="224" t="e">
        <f aca="false">VLOOKUP(A232,SINAPI_MO!$A$1:$E$59566,4,0)</f>
        <v>#N/A</v>
      </c>
      <c r="F232" s="225" t="e">
        <f aca="false">ROUND(D232*E232,2)</f>
        <v>#N/A</v>
      </c>
    </row>
    <row r="233" customFormat="false" ht="19.4" hidden="false" customHeight="false" outlineLevel="0" collapsed="false">
      <c r="A233" s="207" t="n">
        <v>87319</v>
      </c>
      <c r="B233" s="208" t="s">
        <v>404</v>
      </c>
      <c r="C233" s="2" t="s">
        <v>262</v>
      </c>
      <c r="D233" s="209" t="n">
        <v>3830.99</v>
      </c>
      <c r="E233" s="224" t="n">
        <f aca="false">VLOOKUP(A233,SINAPI_MO!$A$1:$E$59566,4,0)</f>
        <v>0.0352</v>
      </c>
      <c r="F233" s="225" t="n">
        <f aca="false">ROUND(D233*E233,2)</f>
        <v>134.85</v>
      </c>
    </row>
    <row r="234" customFormat="false" ht="19.4" hidden="false" customHeight="false" outlineLevel="0" collapsed="false">
      <c r="A234" s="207" t="n">
        <v>87320</v>
      </c>
      <c r="B234" s="208" t="s">
        <v>405</v>
      </c>
      <c r="C234" s="2" t="s">
        <v>262</v>
      </c>
      <c r="D234" s="209" t="n">
        <v>3826.59</v>
      </c>
      <c r="E234" s="224" t="n">
        <f aca="false">VLOOKUP(A234,SINAPI_MO!$A$1:$E$59566,4,0)</f>
        <v>0.0293</v>
      </c>
      <c r="F234" s="225" t="n">
        <f aca="false">ROUND(D234*E234,2)</f>
        <v>112.12</v>
      </c>
    </row>
    <row r="235" customFormat="false" ht="19.4" hidden="false" customHeight="false" outlineLevel="0" collapsed="false">
      <c r="A235" s="207" t="n">
        <v>87358</v>
      </c>
      <c r="B235" s="208" t="s">
        <v>406</v>
      </c>
      <c r="C235" s="2" t="s">
        <v>262</v>
      </c>
      <c r="D235" s="209" t="n">
        <v>3796.01</v>
      </c>
      <c r="E235" s="224" t="n">
        <f aca="false">VLOOKUP(A235,SINAPI_MO!$A$1:$E$59566,4,0)</f>
        <v>0.0442</v>
      </c>
      <c r="F235" s="225" t="n">
        <f aca="false">ROUND(D235*E235,2)</f>
        <v>167.78</v>
      </c>
    </row>
    <row r="236" customFormat="false" ht="19.4" hidden="false" customHeight="false" outlineLevel="0" collapsed="false">
      <c r="A236" s="207" t="n">
        <v>87359</v>
      </c>
      <c r="B236" s="208" t="s">
        <v>407</v>
      </c>
      <c r="C236" s="2" t="s">
        <v>262</v>
      </c>
      <c r="D236" s="209" t="n">
        <v>3748.71</v>
      </c>
      <c r="E236" s="224" t="n">
        <f aca="false">VLOOKUP(A236,SINAPI_MO!$A$1:$E$59566,4,0)</f>
        <v>0.0288</v>
      </c>
      <c r="F236" s="225" t="n">
        <f aca="false">ROUND(D236*E236,2)</f>
        <v>107.96</v>
      </c>
    </row>
    <row r="237" customFormat="false" ht="19.4" hidden="false" customHeight="false" outlineLevel="0" collapsed="false">
      <c r="A237" s="207" t="n">
        <v>87376</v>
      </c>
      <c r="B237" s="208" t="s">
        <v>408</v>
      </c>
      <c r="C237" s="2" t="s">
        <v>262</v>
      </c>
      <c r="D237" s="209" t="n">
        <v>606.36</v>
      </c>
      <c r="E237" s="224" t="n">
        <f aca="false">VLOOKUP(A237,SINAPI_MO!$A$1:$E$59566,4,0)</f>
        <v>0.4182</v>
      </c>
      <c r="F237" s="225" t="n">
        <f aca="false">ROUND(D237*E237,2)</f>
        <v>253.58</v>
      </c>
    </row>
    <row r="238" customFormat="false" ht="19.4" hidden="false" customHeight="false" outlineLevel="0" collapsed="false">
      <c r="A238" s="207" t="n">
        <v>100457</v>
      </c>
      <c r="B238" s="208" t="s">
        <v>409</v>
      </c>
      <c r="C238" s="2" t="s">
        <v>262</v>
      </c>
      <c r="D238" s="209" t="n">
        <v>0</v>
      </c>
      <c r="E238" s="224" t="e">
        <f aca="false">VLOOKUP(A238,SINAPI_MO!$A$1:$E$59566,4,0)</f>
        <v>#N/A</v>
      </c>
      <c r="F238" s="225" t="e">
        <f aca="false">ROUND(D238*E238,2)</f>
        <v>#N/A</v>
      </c>
    </row>
    <row r="239" customFormat="false" ht="19.4" hidden="false" customHeight="false" outlineLevel="0" collapsed="false">
      <c r="A239" s="207" t="n">
        <v>87310</v>
      </c>
      <c r="B239" s="208" t="s">
        <v>410</v>
      </c>
      <c r="C239" s="2" t="s">
        <v>262</v>
      </c>
      <c r="D239" s="209" t="n">
        <v>495.07</v>
      </c>
      <c r="E239" s="224" t="n">
        <f aca="false">VLOOKUP(A239,SINAPI_MO!$A$1:$E$59566,4,0)</f>
        <v>0.2715</v>
      </c>
      <c r="F239" s="225" t="n">
        <f aca="false">ROUND(D239*E239,2)</f>
        <v>134.41</v>
      </c>
    </row>
    <row r="240" customFormat="false" ht="19.4" hidden="false" customHeight="false" outlineLevel="0" collapsed="false">
      <c r="A240" s="207" t="n">
        <v>87311</v>
      </c>
      <c r="B240" s="208" t="s">
        <v>411</v>
      </c>
      <c r="C240" s="2" t="s">
        <v>262</v>
      </c>
      <c r="D240" s="209" t="n">
        <v>473.79</v>
      </c>
      <c r="E240" s="224" t="n">
        <f aca="false">VLOOKUP(A240,SINAPI_MO!$A$1:$E$59566,4,0)</f>
        <v>0.2324</v>
      </c>
      <c r="F240" s="225" t="n">
        <f aca="false">ROUND(D240*E240,2)</f>
        <v>110.11</v>
      </c>
    </row>
    <row r="241" customFormat="false" ht="19.4" hidden="false" customHeight="false" outlineLevel="0" collapsed="false">
      <c r="A241" s="207" t="n">
        <v>87350</v>
      </c>
      <c r="B241" s="208" t="s">
        <v>412</v>
      </c>
      <c r="C241" s="2" t="s">
        <v>262</v>
      </c>
      <c r="D241" s="209" t="n">
        <v>559.18</v>
      </c>
      <c r="E241" s="224" t="n">
        <f aca="false">VLOOKUP(A241,SINAPI_MO!$A$1:$E$59566,4,0)</f>
        <v>0.3583</v>
      </c>
      <c r="F241" s="225" t="n">
        <f aca="false">ROUND(D241*E241,2)</f>
        <v>200.35</v>
      </c>
    </row>
    <row r="242" customFormat="false" ht="19.4" hidden="false" customHeight="false" outlineLevel="0" collapsed="false">
      <c r="A242" s="207" t="n">
        <v>87351</v>
      </c>
      <c r="B242" s="208" t="s">
        <v>413</v>
      </c>
      <c r="C242" s="2" t="s">
        <v>262</v>
      </c>
      <c r="D242" s="209" t="n">
        <v>455.02</v>
      </c>
      <c r="E242" s="224" t="n">
        <f aca="false">VLOOKUP(A242,SINAPI_MO!$A$1:$E$59566,4,0)</f>
        <v>0.2166</v>
      </c>
      <c r="F242" s="225" t="n">
        <f aca="false">ROUND(D242*E242,2)</f>
        <v>98.56</v>
      </c>
    </row>
    <row r="243" customFormat="false" ht="12.8" hidden="false" customHeight="false" outlineLevel="0" collapsed="false">
      <c r="A243" s="207" t="n">
        <v>87374</v>
      </c>
      <c r="B243" s="208" t="s">
        <v>414</v>
      </c>
      <c r="C243" s="2" t="s">
        <v>262</v>
      </c>
      <c r="D243" s="209" t="n">
        <v>729.76</v>
      </c>
      <c r="E243" s="224" t="n">
        <f aca="false">VLOOKUP(A243,SINAPI_MO!$A$1:$E$59566,4,0)</f>
        <v>0.3571</v>
      </c>
      <c r="F243" s="225" t="n">
        <f aca="false">ROUND(D243*E243,2)</f>
        <v>260.6</v>
      </c>
    </row>
    <row r="244" customFormat="false" ht="19.4" hidden="false" customHeight="false" outlineLevel="0" collapsed="false">
      <c r="A244" s="207" t="n">
        <v>100455</v>
      </c>
      <c r="B244" s="208" t="s">
        <v>415</v>
      </c>
      <c r="C244" s="2" t="s">
        <v>262</v>
      </c>
      <c r="D244" s="209" t="n">
        <v>0</v>
      </c>
      <c r="E244" s="224" t="e">
        <f aca="false">VLOOKUP(A244,SINAPI_MO!$A$1:$E$59566,4,0)</f>
        <v>#N/A</v>
      </c>
      <c r="F244" s="225" t="e">
        <f aca="false">ROUND(D244*E244,2)</f>
        <v>#N/A</v>
      </c>
    </row>
    <row r="245" customFormat="false" ht="19.4" hidden="false" customHeight="false" outlineLevel="0" collapsed="false">
      <c r="A245" s="207" t="n">
        <v>87304</v>
      </c>
      <c r="B245" s="208" t="s">
        <v>416</v>
      </c>
      <c r="C245" s="2" t="s">
        <v>262</v>
      </c>
      <c r="D245" s="209" t="n">
        <v>617.27</v>
      </c>
      <c r="E245" s="224" t="n">
        <f aca="false">VLOOKUP(A245,SINAPI_MO!$A$1:$E$59566,4,0)</f>
        <v>0.2228</v>
      </c>
      <c r="F245" s="225" t="n">
        <f aca="false">ROUND(D245*E245,2)</f>
        <v>137.53</v>
      </c>
    </row>
    <row r="246" customFormat="false" ht="19.4" hidden="false" customHeight="false" outlineLevel="0" collapsed="false">
      <c r="A246" s="207" t="n">
        <v>87305</v>
      </c>
      <c r="B246" s="208" t="s">
        <v>417</v>
      </c>
      <c r="C246" s="2" t="s">
        <v>262</v>
      </c>
      <c r="D246" s="209" t="n">
        <v>611.92</v>
      </c>
      <c r="E246" s="224" t="n">
        <f aca="false">VLOOKUP(A246,SINAPI_MO!$A$1:$E$59566,4,0)</f>
        <v>0.2083</v>
      </c>
      <c r="F246" s="225" t="n">
        <f aca="false">ROUND(D246*E246,2)</f>
        <v>127.46</v>
      </c>
    </row>
    <row r="247" customFormat="false" ht="19.4" hidden="false" customHeight="false" outlineLevel="0" collapsed="false">
      <c r="A247" s="207" t="n">
        <v>87345</v>
      </c>
      <c r="B247" s="208" t="s">
        <v>418</v>
      </c>
      <c r="C247" s="2" t="s">
        <v>262</v>
      </c>
      <c r="D247" s="209" t="n">
        <v>703.22</v>
      </c>
      <c r="E247" s="224" t="n">
        <f aca="false">VLOOKUP(A247,SINAPI_MO!$A$1:$E$59566,4,0)</f>
        <v>0.3307</v>
      </c>
      <c r="F247" s="225" t="n">
        <f aca="false">ROUND(D247*E247,2)</f>
        <v>232.55</v>
      </c>
    </row>
    <row r="248" customFormat="false" ht="19.4" hidden="false" customHeight="false" outlineLevel="0" collapsed="false">
      <c r="A248" s="207" t="n">
        <v>87346</v>
      </c>
      <c r="B248" s="208" t="s">
        <v>419</v>
      </c>
      <c r="C248" s="2" t="s">
        <v>262</v>
      </c>
      <c r="D248" s="209" t="n">
        <v>621.73</v>
      </c>
      <c r="E248" s="224" t="n">
        <f aca="false">VLOOKUP(A248,SINAPI_MO!$A$1:$E$59566,4,0)</f>
        <v>0.2408</v>
      </c>
      <c r="F248" s="225" t="n">
        <f aca="false">ROUND(D248*E248,2)</f>
        <v>149.71</v>
      </c>
    </row>
    <row r="249" customFormat="false" ht="19.4" hidden="false" customHeight="false" outlineLevel="0" collapsed="false">
      <c r="A249" s="207" t="n">
        <v>87347</v>
      </c>
      <c r="B249" s="208" t="s">
        <v>420</v>
      </c>
      <c r="C249" s="2" t="s">
        <v>262</v>
      </c>
      <c r="D249" s="209" t="n">
        <v>573.94</v>
      </c>
      <c r="E249" s="224" t="n">
        <f aca="false">VLOOKUP(A249,SINAPI_MO!$A$1:$E$59566,4,0)</f>
        <v>0.1762</v>
      </c>
      <c r="F249" s="225" t="n">
        <f aca="false">ROUND(D249*E249,2)</f>
        <v>101.13</v>
      </c>
    </row>
    <row r="250" customFormat="false" ht="19.4" hidden="false" customHeight="false" outlineLevel="0" collapsed="false">
      <c r="A250" s="207" t="n">
        <v>87366</v>
      </c>
      <c r="B250" s="208" t="s">
        <v>421</v>
      </c>
      <c r="C250" s="2" t="s">
        <v>262</v>
      </c>
      <c r="D250" s="209" t="n">
        <v>627.98</v>
      </c>
      <c r="E250" s="224" t="n">
        <f aca="false">VLOOKUP(A250,SINAPI_MO!$A$1:$E$59566,4,0)</f>
        <v>0.4165</v>
      </c>
      <c r="F250" s="225" t="n">
        <f aca="false">ROUND(D250*E250,2)</f>
        <v>261.55</v>
      </c>
    </row>
    <row r="251" customFormat="false" ht="19.4" hidden="false" customHeight="false" outlineLevel="0" collapsed="false">
      <c r="A251" s="207" t="n">
        <v>100448</v>
      </c>
      <c r="B251" s="208" t="s">
        <v>422</v>
      </c>
      <c r="C251" s="2" t="s">
        <v>262</v>
      </c>
      <c r="D251" s="209" t="n">
        <v>0</v>
      </c>
      <c r="E251" s="224" t="e">
        <f aca="false">VLOOKUP(A251,SINAPI_MO!$A$1:$E$59566,4,0)</f>
        <v>#N/A</v>
      </c>
      <c r="F251" s="225" t="e">
        <f aca="false">ROUND(D251*E251,2)</f>
        <v>#N/A</v>
      </c>
    </row>
    <row r="252" customFormat="false" ht="19.4" hidden="false" customHeight="false" outlineLevel="0" collapsed="false">
      <c r="A252" s="207" t="n">
        <v>87283</v>
      </c>
      <c r="B252" s="208" t="s">
        <v>423</v>
      </c>
      <c r="C252" s="2" t="s">
        <v>262</v>
      </c>
      <c r="D252" s="209" t="n">
        <v>511.03</v>
      </c>
      <c r="E252" s="224" t="n">
        <f aca="false">VLOOKUP(A252,SINAPI_MO!$A$1:$E$59566,4,0)</f>
        <v>0.2649</v>
      </c>
      <c r="F252" s="225" t="n">
        <f aca="false">ROUND(D252*E252,2)</f>
        <v>135.37</v>
      </c>
    </row>
    <row r="253" customFormat="false" ht="19.4" hidden="false" customHeight="false" outlineLevel="0" collapsed="false">
      <c r="A253" s="207" t="n">
        <v>87284</v>
      </c>
      <c r="B253" s="208" t="s">
        <v>424</v>
      </c>
      <c r="C253" s="2" t="s">
        <v>262</v>
      </c>
      <c r="D253" s="209" t="n">
        <v>492.97</v>
      </c>
      <c r="E253" s="224" t="n">
        <f aca="false">VLOOKUP(A253,SINAPI_MO!$A$1:$E$59566,4,0)</f>
        <v>0.231</v>
      </c>
      <c r="F253" s="225" t="n">
        <f aca="false">ROUND(D253*E253,2)</f>
        <v>113.88</v>
      </c>
    </row>
    <row r="254" customFormat="false" ht="28.35" hidden="false" customHeight="false" outlineLevel="0" collapsed="false">
      <c r="A254" s="207" t="n">
        <v>87329</v>
      </c>
      <c r="B254" s="208" t="s">
        <v>425</v>
      </c>
      <c r="C254" s="2" t="s">
        <v>262</v>
      </c>
      <c r="D254" s="209" t="n">
        <v>569.88</v>
      </c>
      <c r="E254" s="224" t="n">
        <f aca="false">VLOOKUP(A254,SINAPI_MO!$A$1:$E$59566,4,0)</f>
        <v>0.3467</v>
      </c>
      <c r="F254" s="225" t="n">
        <f aca="false">ROUND(D254*E254,2)</f>
        <v>197.58</v>
      </c>
    </row>
    <row r="255" customFormat="false" ht="28.35" hidden="false" customHeight="false" outlineLevel="0" collapsed="false">
      <c r="A255" s="207" t="n">
        <v>87330</v>
      </c>
      <c r="B255" s="208" t="s">
        <v>426</v>
      </c>
      <c r="C255" s="2" t="s">
        <v>262</v>
      </c>
      <c r="D255" s="209" t="n">
        <v>472.21</v>
      </c>
      <c r="E255" s="224" t="n">
        <f aca="false">VLOOKUP(A255,SINAPI_MO!$A$1:$E$59566,4,0)</f>
        <v>0.2147</v>
      </c>
      <c r="F255" s="225" t="n">
        <f aca="false">ROUND(D255*E255,2)</f>
        <v>101.38</v>
      </c>
    </row>
    <row r="256" customFormat="false" ht="12.8" hidden="false" customHeight="false" outlineLevel="0" collapsed="false">
      <c r="A256" s="207" t="n">
        <v>87375</v>
      </c>
      <c r="B256" s="208" t="s">
        <v>427</v>
      </c>
      <c r="C256" s="2" t="s">
        <v>262</v>
      </c>
      <c r="D256" s="209" t="n">
        <v>692.69</v>
      </c>
      <c r="E256" s="224" t="n">
        <f aca="false">VLOOKUP(A256,SINAPI_MO!$A$1:$E$59566,4,0)</f>
        <v>0.3834</v>
      </c>
      <c r="F256" s="225" t="n">
        <f aca="false">ROUND(D256*E256,2)</f>
        <v>265.58</v>
      </c>
    </row>
    <row r="257" customFormat="false" ht="19.4" hidden="false" customHeight="false" outlineLevel="0" collapsed="false">
      <c r="A257" s="207" t="n">
        <v>100456</v>
      </c>
      <c r="B257" s="208" t="s">
        <v>428</v>
      </c>
      <c r="C257" s="2" t="s">
        <v>262</v>
      </c>
      <c r="D257" s="209" t="n">
        <v>0</v>
      </c>
      <c r="E257" s="224" t="e">
        <f aca="false">VLOOKUP(A257,SINAPI_MO!$A$1:$E$59566,4,0)</f>
        <v>#N/A</v>
      </c>
      <c r="F257" s="225" t="e">
        <f aca="false">ROUND(D257*E257,2)</f>
        <v>#N/A</v>
      </c>
    </row>
    <row r="258" customFormat="false" ht="19.4" hidden="false" customHeight="false" outlineLevel="0" collapsed="false">
      <c r="A258" s="207" t="n">
        <v>87307</v>
      </c>
      <c r="B258" s="208" t="s">
        <v>429</v>
      </c>
      <c r="C258" s="2" t="s">
        <v>262</v>
      </c>
      <c r="D258" s="209" t="n">
        <v>588.19</v>
      </c>
      <c r="E258" s="224" t="n">
        <f aca="false">VLOOKUP(A258,SINAPI_MO!$A$1:$E$59566,4,0)</f>
        <v>0.2578</v>
      </c>
      <c r="F258" s="225" t="n">
        <f aca="false">ROUND(D258*E258,2)</f>
        <v>151.64</v>
      </c>
    </row>
    <row r="259" customFormat="false" ht="19.4" hidden="false" customHeight="false" outlineLevel="0" collapsed="false">
      <c r="A259" s="207" t="n">
        <v>87308</v>
      </c>
      <c r="B259" s="208" t="s">
        <v>430</v>
      </c>
      <c r="C259" s="2" t="s">
        <v>262</v>
      </c>
      <c r="D259" s="209" t="n">
        <v>566.36</v>
      </c>
      <c r="E259" s="224" t="n">
        <f aca="false">VLOOKUP(A259,SINAPI_MO!$A$1:$E$59566,4,0)</f>
        <v>0.224</v>
      </c>
      <c r="F259" s="225" t="n">
        <f aca="false">ROUND(D259*E259,2)</f>
        <v>126.86</v>
      </c>
    </row>
    <row r="260" customFormat="false" ht="19.4" hidden="false" customHeight="false" outlineLevel="0" collapsed="false">
      <c r="A260" s="207" t="n">
        <v>87348</v>
      </c>
      <c r="B260" s="208" t="s">
        <v>431</v>
      </c>
      <c r="C260" s="2" t="s">
        <v>262</v>
      </c>
      <c r="D260" s="209" t="n">
        <v>637.93</v>
      </c>
      <c r="E260" s="224" t="n">
        <f aca="false">VLOOKUP(A260,SINAPI_MO!$A$1:$E$59566,4,0)</f>
        <v>0.3283</v>
      </c>
      <c r="F260" s="225" t="n">
        <f aca="false">ROUND(D260*E260,2)</f>
        <v>209.43</v>
      </c>
    </row>
    <row r="261" customFormat="false" ht="19.4" hidden="false" customHeight="false" outlineLevel="0" collapsed="false">
      <c r="A261" s="207" t="n">
        <v>87349</v>
      </c>
      <c r="B261" s="208" t="s">
        <v>432</v>
      </c>
      <c r="C261" s="2" t="s">
        <v>262</v>
      </c>
      <c r="D261" s="209" t="n">
        <v>526.48</v>
      </c>
      <c r="E261" s="224" t="n">
        <f aca="false">VLOOKUP(A261,SINAPI_MO!$A$1:$E$59566,4,0)</f>
        <v>0.1802</v>
      </c>
      <c r="F261" s="225" t="n">
        <f aca="false">ROUND(D261*E261,2)</f>
        <v>94.87</v>
      </c>
    </row>
    <row r="262" customFormat="false" ht="19.4" hidden="false" customHeight="false" outlineLevel="0" collapsed="false">
      <c r="A262" s="207" t="n">
        <v>87365</v>
      </c>
      <c r="B262" s="208" t="s">
        <v>433</v>
      </c>
      <c r="C262" s="2" t="s">
        <v>262</v>
      </c>
      <c r="D262" s="209" t="n">
        <v>592.54</v>
      </c>
      <c r="E262" s="224" t="n">
        <f aca="false">VLOOKUP(A262,SINAPI_MO!$A$1:$E$59566,4,0)</f>
        <v>0.428</v>
      </c>
      <c r="F262" s="225" t="n">
        <f aca="false">ROUND(D262*E262,2)</f>
        <v>253.61</v>
      </c>
    </row>
    <row r="263" customFormat="false" ht="19.4" hidden="false" customHeight="false" outlineLevel="0" collapsed="false">
      <c r="A263" s="207" t="n">
        <v>100447</v>
      </c>
      <c r="B263" s="208" t="s">
        <v>434</v>
      </c>
      <c r="C263" s="2" t="s">
        <v>262</v>
      </c>
      <c r="D263" s="209" t="n">
        <v>0</v>
      </c>
      <c r="E263" s="224" t="e">
        <f aca="false">VLOOKUP(A263,SINAPI_MO!$A$1:$E$59566,4,0)</f>
        <v>#N/A</v>
      </c>
      <c r="F263" s="225" t="e">
        <f aca="false">ROUND(D263*E263,2)</f>
        <v>#N/A</v>
      </c>
    </row>
    <row r="264" customFormat="false" ht="19.4" hidden="false" customHeight="false" outlineLevel="0" collapsed="false">
      <c r="A264" s="207" t="n">
        <v>87280</v>
      </c>
      <c r="B264" s="208" t="s">
        <v>435</v>
      </c>
      <c r="C264" s="2" t="s">
        <v>262</v>
      </c>
      <c r="D264" s="209" t="n">
        <v>495.48</v>
      </c>
      <c r="E264" s="224" t="n">
        <f aca="false">VLOOKUP(A264,SINAPI_MO!$A$1:$E$59566,4,0)</f>
        <v>0.3041</v>
      </c>
      <c r="F264" s="225" t="n">
        <f aca="false">ROUND(D264*E264,2)</f>
        <v>150.68</v>
      </c>
    </row>
    <row r="265" customFormat="false" ht="19.4" hidden="false" customHeight="false" outlineLevel="0" collapsed="false">
      <c r="A265" s="207" t="n">
        <v>87281</v>
      </c>
      <c r="B265" s="208" t="s">
        <v>436</v>
      </c>
      <c r="C265" s="2" t="s">
        <v>262</v>
      </c>
      <c r="D265" s="209" t="n">
        <v>477.68</v>
      </c>
      <c r="E265" s="224" t="n">
        <f aca="false">VLOOKUP(A265,SINAPI_MO!$A$1:$E$59566,4,0)</f>
        <v>0.2662</v>
      </c>
      <c r="F265" s="225" t="n">
        <f aca="false">ROUND(D265*E265,2)</f>
        <v>127.16</v>
      </c>
    </row>
    <row r="266" customFormat="false" ht="28.35" hidden="false" customHeight="false" outlineLevel="0" collapsed="false">
      <c r="A266" s="207" t="n">
        <v>87327</v>
      </c>
      <c r="B266" s="208" t="s">
        <v>437</v>
      </c>
      <c r="C266" s="2" t="s">
        <v>262</v>
      </c>
      <c r="D266" s="209" t="n">
        <v>527.37</v>
      </c>
      <c r="E266" s="224" t="n">
        <f aca="false">VLOOKUP(A266,SINAPI_MO!$A$1:$E$59566,4,0)</f>
        <v>0.3462</v>
      </c>
      <c r="F266" s="225" t="n">
        <f aca="false">ROUND(D266*E266,2)</f>
        <v>182.58</v>
      </c>
    </row>
    <row r="267" customFormat="false" ht="28.35" hidden="false" customHeight="false" outlineLevel="0" collapsed="false">
      <c r="A267" s="207" t="n">
        <v>87328</v>
      </c>
      <c r="B267" s="208" t="s">
        <v>438</v>
      </c>
      <c r="C267" s="2" t="s">
        <v>262</v>
      </c>
      <c r="D267" s="209" t="n">
        <v>440.6</v>
      </c>
      <c r="E267" s="224" t="n">
        <f aca="false">VLOOKUP(A267,SINAPI_MO!$A$1:$E$59566,4,0)</f>
        <v>0.2194</v>
      </c>
      <c r="F267" s="225" t="n">
        <f aca="false">ROUND(D267*E267,2)</f>
        <v>96.67</v>
      </c>
    </row>
    <row r="268" customFormat="false" ht="12.8" hidden="false" customHeight="false" outlineLevel="0" collapsed="false">
      <c r="A268" s="207" t="n">
        <v>87410</v>
      </c>
      <c r="B268" s="208" t="s">
        <v>439</v>
      </c>
      <c r="C268" s="2" t="s">
        <v>262</v>
      </c>
      <c r="D268" s="209" t="n">
        <v>1044.72</v>
      </c>
      <c r="E268" s="224" t="n">
        <f aca="false">VLOOKUP(A268,SINAPI_MO!$A$1:$E$59566,4,0)</f>
        <v>0.1768</v>
      </c>
      <c r="F268" s="225" t="n">
        <f aca="false">ROUND(D268*E268,2)</f>
        <v>184.71</v>
      </c>
    </row>
    <row r="269" customFormat="false" ht="12.8" hidden="false" customHeight="false" outlineLevel="0" collapsed="false">
      <c r="A269" s="207" t="n">
        <v>95577</v>
      </c>
      <c r="B269" s="208" t="s">
        <v>440</v>
      </c>
      <c r="C269" s="2" t="s">
        <v>441</v>
      </c>
      <c r="D269" s="209" t="n">
        <v>10.81</v>
      </c>
      <c r="E269" s="224" t="n">
        <f aca="false">VLOOKUP(A269,SINAPI_MO!$A$1:$E$59566,4,0)</f>
        <v>0.1175</v>
      </c>
      <c r="F269" s="225" t="n">
        <f aca="false">ROUND(D269*E269,2)</f>
        <v>1.27</v>
      </c>
    </row>
    <row r="270" customFormat="false" ht="12.8" hidden="false" customHeight="false" outlineLevel="0" collapsed="false">
      <c r="A270" s="207" t="n">
        <v>95578</v>
      </c>
      <c r="B270" s="208" t="s">
        <v>442</v>
      </c>
      <c r="C270" s="2" t="s">
        <v>441</v>
      </c>
      <c r="D270" s="209" t="n">
        <v>8.99</v>
      </c>
      <c r="E270" s="224" t="n">
        <f aca="false">VLOOKUP(A270,SINAPI_MO!$A$1:$E$59566,4,0)</f>
        <v>0.0756</v>
      </c>
      <c r="F270" s="225" t="n">
        <f aca="false">ROUND(D270*E270,2)</f>
        <v>0.68</v>
      </c>
    </row>
    <row r="271" customFormat="false" ht="12.8" hidden="false" customHeight="false" outlineLevel="0" collapsed="false">
      <c r="A271" s="207" t="n">
        <v>95579</v>
      </c>
      <c r="B271" s="208" t="s">
        <v>443</v>
      </c>
      <c r="C271" s="2" t="s">
        <v>441</v>
      </c>
      <c r="D271" s="209" t="n">
        <v>8.68</v>
      </c>
      <c r="E271" s="224" t="n">
        <f aca="false">VLOOKUP(A271,SINAPI_MO!$A$1:$E$59566,4,0)</f>
        <v>0.0461</v>
      </c>
      <c r="F271" s="225" t="n">
        <f aca="false">ROUND(D271*E271,2)</f>
        <v>0.4</v>
      </c>
    </row>
    <row r="272" customFormat="false" ht="12.8" hidden="false" customHeight="false" outlineLevel="0" collapsed="false">
      <c r="A272" s="207" t="n">
        <v>95580</v>
      </c>
      <c r="B272" s="208" t="s">
        <v>444</v>
      </c>
      <c r="C272" s="2" t="s">
        <v>441</v>
      </c>
      <c r="D272" s="209" t="n">
        <v>10.02</v>
      </c>
      <c r="E272" s="224" t="n">
        <f aca="false">VLOOKUP(A272,SINAPI_MO!$A$1:$E$59566,4,0)</f>
        <v>0.0299</v>
      </c>
      <c r="F272" s="225" t="n">
        <f aca="false">ROUND(D272*E272,2)</f>
        <v>0.3</v>
      </c>
    </row>
    <row r="273" customFormat="false" ht="12.8" hidden="false" customHeight="false" outlineLevel="0" collapsed="false">
      <c r="A273" s="207" t="n">
        <v>95581</v>
      </c>
      <c r="B273" s="208" t="s">
        <v>445</v>
      </c>
      <c r="C273" s="2" t="s">
        <v>441</v>
      </c>
      <c r="D273" s="209" t="n">
        <v>9.98</v>
      </c>
      <c r="E273" s="224" t="n">
        <f aca="false">VLOOKUP(A273,SINAPI_MO!$A$1:$E$59566,4,0)</f>
        <v>0.0271</v>
      </c>
      <c r="F273" s="225" t="n">
        <f aca="false">ROUND(D273*E273,2)</f>
        <v>0.27</v>
      </c>
    </row>
    <row r="274" customFormat="false" ht="12.8" hidden="false" customHeight="false" outlineLevel="0" collapsed="false">
      <c r="A274" s="207" t="n">
        <v>95582</v>
      </c>
      <c r="B274" s="208" t="s">
        <v>446</v>
      </c>
      <c r="C274" s="2" t="s">
        <v>441</v>
      </c>
      <c r="D274" s="209" t="n">
        <v>10.87</v>
      </c>
      <c r="E274" s="224" t="n">
        <f aca="false">VLOOKUP(A274,SINAPI_MO!$A$1:$E$59566,4,0)</f>
        <v>0.0221</v>
      </c>
      <c r="F274" s="225" t="n">
        <f aca="false">ROUND(D274*E274,2)</f>
        <v>0.24</v>
      </c>
    </row>
    <row r="275" customFormat="false" ht="12.8" hidden="false" customHeight="false" outlineLevel="0" collapsed="false">
      <c r="A275" s="207" t="n">
        <v>95576</v>
      </c>
      <c r="B275" s="208" t="s">
        <v>447</v>
      </c>
      <c r="C275" s="2" t="s">
        <v>441</v>
      </c>
      <c r="D275" s="209" t="n">
        <v>12.75</v>
      </c>
      <c r="E275" s="224" t="n">
        <f aca="false">VLOOKUP(A275,SINAPI_MO!$A$1:$E$59566,4,0)</f>
        <v>0.2055</v>
      </c>
      <c r="F275" s="225" t="n">
        <f aca="false">ROUND(D275*E275,2)</f>
        <v>2.62</v>
      </c>
    </row>
    <row r="276" customFormat="false" ht="12.8" hidden="false" customHeight="false" outlineLevel="0" collapsed="false">
      <c r="A276" s="207" t="n">
        <v>95583</v>
      </c>
      <c r="B276" s="208" t="s">
        <v>448</v>
      </c>
      <c r="C276" s="2" t="s">
        <v>441</v>
      </c>
      <c r="D276" s="209" t="n">
        <v>16.11</v>
      </c>
      <c r="E276" s="224" t="n">
        <f aca="false">VLOOKUP(A276,SINAPI_MO!$A$1:$E$59566,4,0)</f>
        <v>0.4513</v>
      </c>
      <c r="F276" s="225" t="n">
        <f aca="false">ROUND(D276*E276,2)</f>
        <v>7.27</v>
      </c>
    </row>
    <row r="277" customFormat="false" ht="12.8" hidden="false" customHeight="false" outlineLevel="0" collapsed="false">
      <c r="A277" s="207" t="n">
        <v>95584</v>
      </c>
      <c r="B277" s="208" t="s">
        <v>449</v>
      </c>
      <c r="C277" s="2" t="s">
        <v>441</v>
      </c>
      <c r="D277" s="209" t="n">
        <v>14.15</v>
      </c>
      <c r="E277" s="224" t="n">
        <f aca="false">VLOOKUP(A277,SINAPI_MO!$A$1:$E$59566,4,0)</f>
        <v>0.3102</v>
      </c>
      <c r="F277" s="225" t="n">
        <f aca="false">ROUND(D277*E277,2)</f>
        <v>4.39</v>
      </c>
    </row>
    <row r="278" customFormat="false" ht="12.8" hidden="false" customHeight="false" outlineLevel="0" collapsed="false">
      <c r="A278" s="207" t="n">
        <v>95593</v>
      </c>
      <c r="B278" s="208" t="s">
        <v>450</v>
      </c>
      <c r="C278" s="2" t="s">
        <v>441</v>
      </c>
      <c r="D278" s="209" t="n">
        <v>14.15</v>
      </c>
      <c r="E278" s="224" t="n">
        <f aca="false">VLOOKUP(A278,SINAPI_MO!$A$1:$E$59566,4,0)</f>
        <v>0.3102</v>
      </c>
      <c r="F278" s="225" t="n">
        <f aca="false">ROUND(D278*E278,2)</f>
        <v>4.39</v>
      </c>
    </row>
    <row r="279" customFormat="false" ht="12.8" hidden="false" customHeight="false" outlineLevel="0" collapsed="false">
      <c r="A279" s="207" t="n">
        <v>95592</v>
      </c>
      <c r="B279" s="208" t="s">
        <v>451</v>
      </c>
      <c r="C279" s="2" t="s">
        <v>441</v>
      </c>
      <c r="D279" s="209" t="n">
        <v>16.11</v>
      </c>
      <c r="E279" s="224" t="n">
        <f aca="false">VLOOKUP(A279,SINAPI_MO!$A$1:$E$59566,4,0)</f>
        <v>0.4513</v>
      </c>
      <c r="F279" s="225" t="n">
        <f aca="false">ROUND(D279*E279,2)</f>
        <v>7.27</v>
      </c>
    </row>
    <row r="280" customFormat="false" ht="19.4" hidden="false" customHeight="false" outlineLevel="0" collapsed="false">
      <c r="A280" s="207" t="n">
        <v>92919</v>
      </c>
      <c r="B280" s="208" t="s">
        <v>452</v>
      </c>
      <c r="C280" s="2" t="s">
        <v>441</v>
      </c>
      <c r="D280" s="209" t="n">
        <v>12.17</v>
      </c>
      <c r="E280" s="224" t="n">
        <f aca="false">VLOOKUP(A280,SINAPI_MO!$A$1:$E$59566,4,0)</f>
        <v>0.2079</v>
      </c>
      <c r="F280" s="225" t="n">
        <f aca="false">ROUND(D280*E280,2)</f>
        <v>2.53</v>
      </c>
    </row>
    <row r="281" customFormat="false" ht="19.4" hidden="false" customHeight="false" outlineLevel="0" collapsed="false">
      <c r="A281" s="207" t="n">
        <v>92921</v>
      </c>
      <c r="B281" s="208" t="s">
        <v>453</v>
      </c>
      <c r="C281" s="2" t="s">
        <v>441</v>
      </c>
      <c r="D281" s="209" t="n">
        <v>10.02</v>
      </c>
      <c r="E281" s="224" t="n">
        <f aca="false">VLOOKUP(A281,SINAPI_MO!$A$1:$E$59566,4,0)</f>
        <v>0.1607</v>
      </c>
      <c r="F281" s="225" t="n">
        <f aca="false">ROUND(D281*E281,2)</f>
        <v>1.61</v>
      </c>
    </row>
    <row r="282" customFormat="false" ht="19.4" hidden="false" customHeight="false" outlineLevel="0" collapsed="false">
      <c r="A282" s="207" t="n">
        <v>92922</v>
      </c>
      <c r="B282" s="208" t="s">
        <v>454</v>
      </c>
      <c r="C282" s="2" t="s">
        <v>441</v>
      </c>
      <c r="D282" s="209" t="n">
        <v>9.56</v>
      </c>
      <c r="E282" s="224" t="n">
        <f aca="false">VLOOKUP(A282,SINAPI_MO!$A$1:$E$59566,4,0)</f>
        <v>0.1234</v>
      </c>
      <c r="F282" s="225" t="n">
        <f aca="false">ROUND(D282*E282,2)</f>
        <v>1.18</v>
      </c>
    </row>
    <row r="283" customFormat="false" ht="19.4" hidden="false" customHeight="false" outlineLevel="0" collapsed="false">
      <c r="A283" s="207" t="n">
        <v>92923</v>
      </c>
      <c r="B283" s="208" t="s">
        <v>455</v>
      </c>
      <c r="C283" s="2" t="s">
        <v>441</v>
      </c>
      <c r="D283" s="209" t="n">
        <v>10.72</v>
      </c>
      <c r="E283" s="224" t="n">
        <f aca="false">VLOOKUP(A283,SINAPI_MO!$A$1:$E$59566,4,0)</f>
        <v>0.084</v>
      </c>
      <c r="F283" s="225" t="n">
        <f aca="false">ROUND(D283*E283,2)</f>
        <v>0.9</v>
      </c>
    </row>
    <row r="284" customFormat="false" ht="19.4" hidden="false" customHeight="false" outlineLevel="0" collapsed="false">
      <c r="A284" s="207" t="n">
        <v>92924</v>
      </c>
      <c r="B284" s="208" t="s">
        <v>456</v>
      </c>
      <c r="C284" s="2" t="s">
        <v>441</v>
      </c>
      <c r="D284" s="209" t="n">
        <v>10.52</v>
      </c>
      <c r="E284" s="224" t="n">
        <f aca="false">VLOOKUP(A284,SINAPI_MO!$A$1:$E$59566,4,0)</f>
        <v>0.0675</v>
      </c>
      <c r="F284" s="225" t="n">
        <f aca="false">ROUND(D284*E284,2)</f>
        <v>0.71</v>
      </c>
    </row>
    <row r="285" customFormat="false" ht="19.4" hidden="false" customHeight="false" outlineLevel="0" collapsed="false">
      <c r="A285" s="207" t="n">
        <v>104104</v>
      </c>
      <c r="B285" s="208" t="s">
        <v>457</v>
      </c>
      <c r="C285" s="2" t="s">
        <v>441</v>
      </c>
      <c r="D285" s="209" t="n">
        <v>11.02</v>
      </c>
      <c r="E285" s="224" t="n">
        <f aca="false">VLOOKUP(A285,SINAPI_MO!$A$1:$E$59566,4,0)</f>
        <v>0.0263</v>
      </c>
      <c r="F285" s="225" t="n">
        <f aca="false">ROUND(D285*E285,2)</f>
        <v>0.29</v>
      </c>
    </row>
    <row r="286" customFormat="false" ht="19.4" hidden="false" customHeight="false" outlineLevel="0" collapsed="false">
      <c r="A286" s="207" t="n">
        <v>92916</v>
      </c>
      <c r="B286" s="208" t="s">
        <v>458</v>
      </c>
      <c r="C286" s="2" t="s">
        <v>441</v>
      </c>
      <c r="D286" s="209" t="n">
        <v>15.39</v>
      </c>
      <c r="E286" s="224" t="n">
        <f aca="false">VLOOKUP(A286,SINAPI_MO!$A$1:$E$59566,4,0)</f>
        <v>0.3593</v>
      </c>
      <c r="F286" s="225" t="n">
        <f aca="false">ROUND(D286*E286,2)</f>
        <v>5.53</v>
      </c>
    </row>
    <row r="287" customFormat="false" ht="19.4" hidden="false" customHeight="false" outlineLevel="0" collapsed="false">
      <c r="A287" s="207" t="n">
        <v>92917</v>
      </c>
      <c r="B287" s="208" t="s">
        <v>459</v>
      </c>
      <c r="C287" s="2" t="s">
        <v>441</v>
      </c>
      <c r="D287" s="209" t="n">
        <v>13.97</v>
      </c>
      <c r="E287" s="224" t="n">
        <f aca="false">VLOOKUP(A287,SINAPI_MO!$A$1:$E$59566,4,0)</f>
        <v>0.2677</v>
      </c>
      <c r="F287" s="225" t="n">
        <f aca="false">ROUND(D287*E287,2)</f>
        <v>3.74</v>
      </c>
    </row>
    <row r="288" customFormat="false" ht="19.4" hidden="false" customHeight="false" outlineLevel="0" collapsed="false">
      <c r="A288" s="207" t="n">
        <v>92915</v>
      </c>
      <c r="B288" s="208" t="s">
        <v>460</v>
      </c>
      <c r="C288" s="2" t="s">
        <v>441</v>
      </c>
      <c r="D288" s="209" t="n">
        <v>16.96</v>
      </c>
      <c r="E288" s="224" t="n">
        <f aca="false">VLOOKUP(A288,SINAPI_MO!$A$1:$E$59566,4,0)</f>
        <v>0.4729</v>
      </c>
      <c r="F288" s="225" t="n">
        <f aca="false">ROUND(D288*E288,2)</f>
        <v>8.02</v>
      </c>
    </row>
    <row r="289" customFormat="false" ht="19.4" hidden="false" customHeight="false" outlineLevel="0" collapsed="false">
      <c r="A289" s="207" t="n">
        <v>92771</v>
      </c>
      <c r="B289" s="208" t="s">
        <v>461</v>
      </c>
      <c r="C289" s="2" t="s">
        <v>441</v>
      </c>
      <c r="D289" s="209" t="n">
        <v>10.7</v>
      </c>
      <c r="E289" s="224" t="n">
        <f aca="false">VLOOKUP(A289,SINAPI_MO!$A$1:$E$59566,4,0)</f>
        <v>0.1019</v>
      </c>
      <c r="F289" s="225" t="n">
        <f aca="false">ROUND(D289*E289,2)</f>
        <v>1.09</v>
      </c>
    </row>
    <row r="290" customFormat="false" ht="19.4" hidden="false" customHeight="false" outlineLevel="0" collapsed="false">
      <c r="A290" s="207" t="n">
        <v>92772</v>
      </c>
      <c r="B290" s="208" t="s">
        <v>462</v>
      </c>
      <c r="C290" s="2" t="s">
        <v>441</v>
      </c>
      <c r="D290" s="209" t="n">
        <v>8.96</v>
      </c>
      <c r="E290" s="224" t="n">
        <f aca="false">VLOOKUP(A290,SINAPI_MO!$A$1:$E$59566,4,0)</f>
        <v>0.0647</v>
      </c>
      <c r="F290" s="225" t="n">
        <f aca="false">ROUND(D290*E290,2)</f>
        <v>0.58</v>
      </c>
    </row>
    <row r="291" customFormat="false" ht="19.4" hidden="false" customHeight="false" outlineLevel="0" collapsed="false">
      <c r="A291" s="207" t="n">
        <v>92773</v>
      </c>
      <c r="B291" s="208" t="s">
        <v>463</v>
      </c>
      <c r="C291" s="2" t="s">
        <v>441</v>
      </c>
      <c r="D291" s="209" t="n">
        <v>8.79</v>
      </c>
      <c r="E291" s="224" t="n">
        <f aca="false">VLOOKUP(A291,SINAPI_MO!$A$1:$E$59566,4,0)</f>
        <v>0.0489</v>
      </c>
      <c r="F291" s="225" t="n">
        <f aca="false">ROUND(D291*E291,2)</f>
        <v>0.43</v>
      </c>
    </row>
    <row r="292" customFormat="false" ht="19.4" hidden="false" customHeight="false" outlineLevel="0" collapsed="false">
      <c r="A292" s="207" t="n">
        <v>92774</v>
      </c>
      <c r="B292" s="208" t="s">
        <v>464</v>
      </c>
      <c r="C292" s="2" t="s">
        <v>441</v>
      </c>
      <c r="D292" s="209" t="n">
        <v>10.18</v>
      </c>
      <c r="E292" s="224" t="n">
        <f aca="false">VLOOKUP(A292,SINAPI_MO!$A$1:$E$59566,4,0)</f>
        <v>0.0363</v>
      </c>
      <c r="F292" s="225" t="n">
        <f aca="false">ROUND(D292*E292,2)</f>
        <v>0.37</v>
      </c>
    </row>
    <row r="293" customFormat="false" ht="19.4" hidden="false" customHeight="false" outlineLevel="0" collapsed="false">
      <c r="A293" s="207" t="n">
        <v>92769</v>
      </c>
      <c r="B293" s="208" t="s">
        <v>465</v>
      </c>
      <c r="C293" s="2" t="s">
        <v>441</v>
      </c>
      <c r="D293" s="209" t="n">
        <v>12.79</v>
      </c>
      <c r="E293" s="224" t="n">
        <f aca="false">VLOOKUP(A293,SINAPI_MO!$A$1:$E$59566,4,0)</f>
        <v>0.2252</v>
      </c>
      <c r="F293" s="225" t="n">
        <f aca="false">ROUND(D293*E293,2)</f>
        <v>2.88</v>
      </c>
    </row>
    <row r="294" customFormat="false" ht="19.4" hidden="false" customHeight="false" outlineLevel="0" collapsed="false">
      <c r="A294" s="207" t="n">
        <v>92770</v>
      </c>
      <c r="B294" s="208" t="s">
        <v>466</v>
      </c>
      <c r="C294" s="2" t="s">
        <v>441</v>
      </c>
      <c r="D294" s="209" t="n">
        <v>12.02</v>
      </c>
      <c r="E294" s="224" t="n">
        <f aca="false">VLOOKUP(A294,SINAPI_MO!$A$1:$E$59566,4,0)</f>
        <v>0.1489</v>
      </c>
      <c r="F294" s="225" t="n">
        <f aca="false">ROUND(D294*E294,2)</f>
        <v>1.79</v>
      </c>
    </row>
    <row r="295" customFormat="false" ht="19.4" hidden="false" customHeight="false" outlineLevel="0" collapsed="false">
      <c r="A295" s="207" t="n">
        <v>92767</v>
      </c>
      <c r="B295" s="208" t="s">
        <v>467</v>
      </c>
      <c r="C295" s="2" t="s">
        <v>441</v>
      </c>
      <c r="D295" s="209" t="n">
        <v>15.5</v>
      </c>
      <c r="E295" s="224" t="n">
        <f aca="false">VLOOKUP(A295,SINAPI_MO!$A$1:$E$59566,4,0)</f>
        <v>0.4084</v>
      </c>
      <c r="F295" s="225" t="n">
        <f aca="false">ROUND(D295*E295,2)</f>
        <v>6.33</v>
      </c>
    </row>
    <row r="296" customFormat="false" ht="19.4" hidden="false" customHeight="false" outlineLevel="0" collapsed="false">
      <c r="A296" s="207" t="n">
        <v>92768</v>
      </c>
      <c r="B296" s="208" t="s">
        <v>468</v>
      </c>
      <c r="C296" s="2" t="s">
        <v>441</v>
      </c>
      <c r="D296" s="209" t="n">
        <v>13.58</v>
      </c>
      <c r="E296" s="224" t="n">
        <f aca="false">VLOOKUP(A296,SINAPI_MO!$A$1:$E$59566,4,0)</f>
        <v>0.3321</v>
      </c>
      <c r="F296" s="225" t="n">
        <f aca="false">ROUND(D296*E296,2)</f>
        <v>4.51</v>
      </c>
    </row>
    <row r="297" customFormat="false" ht="19.4" hidden="false" customHeight="false" outlineLevel="0" collapsed="false">
      <c r="A297" s="207" t="n">
        <v>92762</v>
      </c>
      <c r="B297" s="208" t="s">
        <v>469</v>
      </c>
      <c r="C297" s="2" t="s">
        <v>441</v>
      </c>
      <c r="D297" s="209" t="n">
        <v>11.15</v>
      </c>
      <c r="E297" s="224" t="n">
        <f aca="false">VLOOKUP(A297,SINAPI_MO!$A$1:$E$59566,4,0)</f>
        <v>0.1354</v>
      </c>
      <c r="F297" s="225" t="n">
        <f aca="false">ROUND(D297*E297,2)</f>
        <v>1.51</v>
      </c>
    </row>
    <row r="298" customFormat="false" ht="19.4" hidden="false" customHeight="false" outlineLevel="0" collapsed="false">
      <c r="A298" s="207" t="n">
        <v>92763</v>
      </c>
      <c r="B298" s="208" t="s">
        <v>470</v>
      </c>
      <c r="C298" s="2" t="s">
        <v>441</v>
      </c>
      <c r="D298" s="209" t="n">
        <v>9.36</v>
      </c>
      <c r="E298" s="224" t="n">
        <f aca="false">VLOOKUP(A298,SINAPI_MO!$A$1:$E$59566,4,0)</f>
        <v>0.1015</v>
      </c>
      <c r="F298" s="225" t="n">
        <f aca="false">ROUND(D298*E298,2)</f>
        <v>0.95</v>
      </c>
    </row>
    <row r="299" customFormat="false" ht="19.4" hidden="false" customHeight="false" outlineLevel="0" collapsed="false">
      <c r="A299" s="207" t="n">
        <v>92764</v>
      </c>
      <c r="B299" s="208" t="s">
        <v>471</v>
      </c>
      <c r="C299" s="2" t="s">
        <v>441</v>
      </c>
      <c r="D299" s="209" t="n">
        <v>9.05</v>
      </c>
      <c r="E299" s="224" t="n">
        <f aca="false">VLOOKUP(A299,SINAPI_MO!$A$1:$E$59566,4,0)</f>
        <v>0.074</v>
      </c>
      <c r="F299" s="225" t="n">
        <f aca="false">ROUND(D299*E299,2)</f>
        <v>0.67</v>
      </c>
    </row>
    <row r="300" customFormat="false" ht="19.4" hidden="false" customHeight="false" outlineLevel="0" collapsed="false">
      <c r="A300" s="207" t="n">
        <v>92765</v>
      </c>
      <c r="B300" s="208" t="s">
        <v>472</v>
      </c>
      <c r="C300" s="2" t="s">
        <v>441</v>
      </c>
      <c r="D300" s="209" t="n">
        <v>10.33</v>
      </c>
      <c r="E300" s="224" t="n">
        <f aca="false">VLOOKUP(A300,SINAPI_MO!$A$1:$E$59566,4,0)</f>
        <v>0.0494</v>
      </c>
      <c r="F300" s="225" t="n">
        <f aca="false">ROUND(D300*E300,2)</f>
        <v>0.51</v>
      </c>
    </row>
    <row r="301" customFormat="false" ht="19.4" hidden="false" customHeight="false" outlineLevel="0" collapsed="false">
      <c r="A301" s="207" t="n">
        <v>92766</v>
      </c>
      <c r="B301" s="208" t="s">
        <v>473</v>
      </c>
      <c r="C301" s="2" t="s">
        <v>441</v>
      </c>
      <c r="D301" s="209" t="n">
        <v>10.21</v>
      </c>
      <c r="E301" s="224" t="n">
        <f aca="false">VLOOKUP(A301,SINAPI_MO!$A$1:$E$59566,4,0)</f>
        <v>0.0392</v>
      </c>
      <c r="F301" s="225" t="n">
        <f aca="false">ROUND(D301*E301,2)</f>
        <v>0.4</v>
      </c>
    </row>
    <row r="302" customFormat="false" ht="12.8" hidden="false" customHeight="false" outlineLevel="0" collapsed="false">
      <c r="A302" s="207" t="n">
        <v>104105</v>
      </c>
      <c r="B302" s="208" t="s">
        <v>474</v>
      </c>
      <c r="C302" s="2" t="s">
        <v>441</v>
      </c>
      <c r="D302" s="209" t="n">
        <v>11.02</v>
      </c>
      <c r="E302" s="224" t="n">
        <f aca="false">VLOOKUP(A302,SINAPI_MO!$A$1:$E$59566,4,0)</f>
        <v>0.0263</v>
      </c>
      <c r="F302" s="225" t="n">
        <f aca="false">ROUND(D302*E302,2)</f>
        <v>0.29</v>
      </c>
    </row>
    <row r="303" customFormat="false" ht="19.4" hidden="false" customHeight="false" outlineLevel="0" collapsed="false">
      <c r="A303" s="207" t="n">
        <v>92760</v>
      </c>
      <c r="B303" s="208" t="s">
        <v>475</v>
      </c>
      <c r="C303" s="2" t="s">
        <v>441</v>
      </c>
      <c r="D303" s="209" t="n">
        <v>13.35</v>
      </c>
      <c r="E303" s="224" t="n">
        <f aca="false">VLOOKUP(A303,SINAPI_MO!$A$1:$E$59566,4,0)</f>
        <v>0.2614</v>
      </c>
      <c r="F303" s="225" t="n">
        <f aca="false">ROUND(D303*E303,2)</f>
        <v>3.49</v>
      </c>
    </row>
    <row r="304" customFormat="false" ht="19.4" hidden="false" customHeight="false" outlineLevel="0" collapsed="false">
      <c r="A304" s="207" t="n">
        <v>92761</v>
      </c>
      <c r="B304" s="208" t="s">
        <v>476</v>
      </c>
      <c r="C304" s="2" t="s">
        <v>441</v>
      </c>
      <c r="D304" s="209" t="n">
        <v>12.52</v>
      </c>
      <c r="E304" s="224" t="n">
        <f aca="false">VLOOKUP(A304,SINAPI_MO!$A$1:$E$59566,4,0)</f>
        <v>0.1829</v>
      </c>
      <c r="F304" s="225" t="n">
        <f aca="false">ROUND(D304*E304,2)</f>
        <v>2.29</v>
      </c>
    </row>
    <row r="305" customFormat="false" ht="19.4" hidden="false" customHeight="false" outlineLevel="0" collapsed="false">
      <c r="A305" s="207" t="n">
        <v>92759</v>
      </c>
      <c r="B305" s="208" t="s">
        <v>477</v>
      </c>
      <c r="C305" s="2" t="s">
        <v>441</v>
      </c>
      <c r="D305" s="209" t="n">
        <v>14.2</v>
      </c>
      <c r="E305" s="224" t="n">
        <f aca="false">VLOOKUP(A305,SINAPI_MO!$A$1:$E$59566,4,0)</f>
        <v>0.3704</v>
      </c>
      <c r="F305" s="225" t="n">
        <f aca="false">ROUND(D305*E305,2)</f>
        <v>5.26</v>
      </c>
    </row>
    <row r="306" customFormat="false" ht="19.4" hidden="false" customHeight="false" outlineLevel="0" collapsed="false">
      <c r="A306" s="207" t="n">
        <v>104108</v>
      </c>
      <c r="B306" s="208" t="s">
        <v>478</v>
      </c>
      <c r="C306" s="2" t="s">
        <v>441</v>
      </c>
      <c r="D306" s="209" t="n">
        <v>12.96</v>
      </c>
      <c r="E306" s="224" t="n">
        <f aca="false">VLOOKUP(A306,SINAPI_MO!$A$1:$E$59566,4,0)</f>
        <v>0.2562</v>
      </c>
      <c r="F306" s="225" t="n">
        <f aca="false">ROUND(D306*E306,2)</f>
        <v>3.32</v>
      </c>
    </row>
    <row r="307" customFormat="false" ht="19.4" hidden="false" customHeight="false" outlineLevel="0" collapsed="false">
      <c r="A307" s="207" t="n">
        <v>104107</v>
      </c>
      <c r="B307" s="208" t="s">
        <v>479</v>
      </c>
      <c r="C307" s="2" t="s">
        <v>441</v>
      </c>
      <c r="D307" s="209" t="n">
        <v>10.91</v>
      </c>
      <c r="E307" s="224" t="n">
        <f aca="false">VLOOKUP(A307,SINAPI_MO!$A$1:$E$59566,4,0)</f>
        <v>0.2291</v>
      </c>
      <c r="F307" s="225" t="n">
        <f aca="false">ROUND(D307*E307,2)</f>
        <v>2.5</v>
      </c>
    </row>
    <row r="308" customFormat="false" ht="19.4" hidden="false" customHeight="false" outlineLevel="0" collapsed="false">
      <c r="A308" s="207" t="n">
        <v>104106</v>
      </c>
      <c r="B308" s="208" t="s">
        <v>480</v>
      </c>
      <c r="C308" s="2" t="s">
        <v>441</v>
      </c>
      <c r="D308" s="209" t="n">
        <v>10.23</v>
      </c>
      <c r="E308" s="224" t="n">
        <f aca="false">VLOOKUP(A308,SINAPI_MO!$A$1:$E$59566,4,0)</f>
        <v>0.1808</v>
      </c>
      <c r="F308" s="225" t="n">
        <f aca="false">ROUND(D308*E308,2)</f>
        <v>1.85</v>
      </c>
    </row>
    <row r="309" customFormat="false" ht="19.4" hidden="false" customHeight="false" outlineLevel="0" collapsed="false">
      <c r="A309" s="207" t="n">
        <v>104110</v>
      </c>
      <c r="B309" s="208" t="s">
        <v>481</v>
      </c>
      <c r="C309" s="2" t="s">
        <v>441</v>
      </c>
      <c r="D309" s="209" t="n">
        <v>18.13</v>
      </c>
      <c r="E309" s="224" t="n">
        <f aca="false">VLOOKUP(A309,SINAPI_MO!$A$1:$E$59566,4,0)</f>
        <v>0.4562</v>
      </c>
      <c r="F309" s="225" t="n">
        <f aca="false">ROUND(D309*E309,2)</f>
        <v>8.27</v>
      </c>
    </row>
    <row r="310" customFormat="false" ht="19.4" hidden="false" customHeight="false" outlineLevel="0" collapsed="false">
      <c r="A310" s="207" t="n">
        <v>104109</v>
      </c>
      <c r="B310" s="208" t="s">
        <v>482</v>
      </c>
      <c r="C310" s="2" t="s">
        <v>441</v>
      </c>
      <c r="D310" s="209" t="n">
        <v>15.93</v>
      </c>
      <c r="E310" s="224" t="n">
        <f aca="false">VLOOKUP(A310,SINAPI_MO!$A$1:$E$59566,4,0)</f>
        <v>0.3578</v>
      </c>
      <c r="F310" s="225" t="n">
        <f aca="false">ROUND(D310*E310,2)</f>
        <v>5.7</v>
      </c>
    </row>
    <row r="311" customFormat="false" ht="19.4" hidden="false" customHeight="false" outlineLevel="0" collapsed="false">
      <c r="A311" s="207" t="n">
        <v>104111</v>
      </c>
      <c r="B311" s="208" t="s">
        <v>483</v>
      </c>
      <c r="C311" s="2" t="s">
        <v>441</v>
      </c>
      <c r="D311" s="209" t="n">
        <v>20.67</v>
      </c>
      <c r="E311" s="224" t="n">
        <f aca="false">VLOOKUP(A311,SINAPI_MO!$A$1:$E$59566,4,0)</f>
        <v>0.5675</v>
      </c>
      <c r="F311" s="225" t="n">
        <f aca="false">ROUND(D311*E311,2)</f>
        <v>11.73</v>
      </c>
    </row>
    <row r="312" customFormat="false" ht="12.8" hidden="false" customHeight="false" outlineLevel="0" collapsed="false">
      <c r="A312" s="207" t="n">
        <v>92884</v>
      </c>
      <c r="B312" s="208" t="s">
        <v>484</v>
      </c>
      <c r="C312" s="2" t="s">
        <v>441</v>
      </c>
      <c r="D312" s="209" t="n">
        <v>12.38</v>
      </c>
      <c r="E312" s="224" t="n">
        <f aca="false">VLOOKUP(A312,SINAPI_MO!$A$1:$E$59566,4,0)</f>
        <v>0.1664</v>
      </c>
      <c r="F312" s="225" t="n">
        <f aca="false">ROUND(D312*E312,2)</f>
        <v>2.06</v>
      </c>
    </row>
    <row r="313" customFormat="false" ht="12.8" hidden="false" customHeight="false" outlineLevel="0" collapsed="false">
      <c r="A313" s="207" t="n">
        <v>92885</v>
      </c>
      <c r="B313" s="208" t="s">
        <v>485</v>
      </c>
      <c r="C313" s="2" t="s">
        <v>441</v>
      </c>
      <c r="D313" s="209" t="n">
        <v>11.73</v>
      </c>
      <c r="E313" s="224" t="n">
        <f aca="false">VLOOKUP(A313,SINAPI_MO!$A$1:$E$59566,4,0)</f>
        <v>0.1219</v>
      </c>
      <c r="F313" s="225" t="n">
        <f aca="false">ROUND(D313*E313,2)</f>
        <v>1.43</v>
      </c>
    </row>
    <row r="314" customFormat="false" ht="12.8" hidden="false" customHeight="false" outlineLevel="0" collapsed="false">
      <c r="A314" s="207" t="n">
        <v>92886</v>
      </c>
      <c r="B314" s="208" t="s">
        <v>486</v>
      </c>
      <c r="C314" s="2" t="s">
        <v>441</v>
      </c>
      <c r="D314" s="209" t="n">
        <v>11.19</v>
      </c>
      <c r="E314" s="224" t="n">
        <f aca="false">VLOOKUP(A314,SINAPI_MO!$A$1:$E$59566,4,0)</f>
        <v>0.0822</v>
      </c>
      <c r="F314" s="225" t="n">
        <f aca="false">ROUND(D314*E314,2)</f>
        <v>0.92</v>
      </c>
    </row>
    <row r="315" customFormat="false" ht="12.8" hidden="false" customHeight="false" outlineLevel="0" collapsed="false">
      <c r="A315" s="207" t="n">
        <v>92887</v>
      </c>
      <c r="B315" s="208" t="s">
        <v>487</v>
      </c>
      <c r="C315" s="2" t="s">
        <v>441</v>
      </c>
      <c r="D315" s="209" t="n">
        <v>11.12</v>
      </c>
      <c r="E315" s="224" t="n">
        <f aca="false">VLOOKUP(A315,SINAPI_MO!$A$1:$E$59566,4,0)</f>
        <v>0.0531</v>
      </c>
      <c r="F315" s="225" t="n">
        <f aca="false">ROUND(D315*E315,2)</f>
        <v>0.59</v>
      </c>
    </row>
    <row r="316" customFormat="false" ht="12.8" hidden="false" customHeight="false" outlineLevel="0" collapsed="false">
      <c r="A316" s="207" t="n">
        <v>92888</v>
      </c>
      <c r="B316" s="208" t="s">
        <v>488</v>
      </c>
      <c r="C316" s="2" t="s">
        <v>441</v>
      </c>
      <c r="D316" s="209" t="n">
        <v>10.86</v>
      </c>
      <c r="E316" s="224" t="n">
        <f aca="false">VLOOKUP(A316,SINAPI_MO!$A$1:$E$59566,4,0)</f>
        <v>0.0313</v>
      </c>
      <c r="F316" s="225" t="n">
        <f aca="false">ROUND(D316*E316,2)</f>
        <v>0.34</v>
      </c>
    </row>
    <row r="317" customFormat="false" ht="12.8" hidden="false" customHeight="false" outlineLevel="0" collapsed="false">
      <c r="A317" s="207" t="n">
        <v>92882</v>
      </c>
      <c r="B317" s="208" t="s">
        <v>489</v>
      </c>
      <c r="C317" s="2" t="s">
        <v>441</v>
      </c>
      <c r="D317" s="209" t="n">
        <v>13.35</v>
      </c>
      <c r="E317" s="224" t="n">
        <f aca="false">VLOOKUP(A317,SINAPI_MO!$A$1:$E$59566,4,0)</f>
        <v>0.3243</v>
      </c>
      <c r="F317" s="225" t="n">
        <f aca="false">ROUND(D317*E317,2)</f>
        <v>4.33</v>
      </c>
    </row>
    <row r="318" customFormat="false" ht="12.8" hidden="false" customHeight="false" outlineLevel="0" collapsed="false">
      <c r="A318" s="207" t="n">
        <v>92883</v>
      </c>
      <c r="B318" s="208" t="s">
        <v>490</v>
      </c>
      <c r="C318" s="2" t="s">
        <v>441</v>
      </c>
      <c r="D318" s="209" t="n">
        <v>12.25</v>
      </c>
      <c r="E318" s="224" t="n">
        <f aca="false">VLOOKUP(A318,SINAPI_MO!$A$1:$E$59566,4,0)</f>
        <v>0.24</v>
      </c>
      <c r="F318" s="225" t="n">
        <f aca="false">ROUND(D318*E318,2)</f>
        <v>2.94</v>
      </c>
    </row>
    <row r="319" customFormat="false" ht="12.8" hidden="false" customHeight="false" outlineLevel="0" collapsed="false">
      <c r="A319" s="207" t="n">
        <v>92877</v>
      </c>
      <c r="B319" s="208" t="s">
        <v>491</v>
      </c>
      <c r="C319" s="2" t="s">
        <v>441</v>
      </c>
      <c r="D319" s="209" t="n">
        <v>10.13</v>
      </c>
      <c r="E319" s="224" t="n">
        <f aca="false">VLOOKUP(A319,SINAPI_MO!$A$1:$E$59566,4,0)</f>
        <v>0.0375</v>
      </c>
      <c r="F319" s="225" t="n">
        <f aca="false">ROUND(D319*E319,2)</f>
        <v>0.38</v>
      </c>
    </row>
    <row r="320" customFormat="false" ht="12.8" hidden="false" customHeight="false" outlineLevel="0" collapsed="false">
      <c r="A320" s="207" t="n">
        <v>92878</v>
      </c>
      <c r="B320" s="208" t="s">
        <v>492</v>
      </c>
      <c r="C320" s="2" t="s">
        <v>441</v>
      </c>
      <c r="D320" s="209" t="n">
        <v>9.96</v>
      </c>
      <c r="E320" s="224" t="n">
        <f aca="false">VLOOKUP(A320,SINAPI_MO!$A$1:$E$59566,4,0)</f>
        <v>0.0211</v>
      </c>
      <c r="F320" s="225" t="n">
        <f aca="false">ROUND(D320*E320,2)</f>
        <v>0.21</v>
      </c>
    </row>
    <row r="321" customFormat="false" ht="12.8" hidden="false" customHeight="false" outlineLevel="0" collapsed="false">
      <c r="A321" s="207" t="n">
        <v>92879</v>
      </c>
      <c r="B321" s="208" t="s">
        <v>493</v>
      </c>
      <c r="C321" s="2" t="s">
        <v>441</v>
      </c>
      <c r="D321" s="209" t="n">
        <v>9.85</v>
      </c>
      <c r="E321" s="224" t="n">
        <f aca="false">VLOOKUP(A321,SINAPI_MO!$A$1:$E$59566,4,0)</f>
        <v>0.0102</v>
      </c>
      <c r="F321" s="225" t="n">
        <f aca="false">ROUND(D321*E321,2)</f>
        <v>0.1</v>
      </c>
    </row>
    <row r="322" customFormat="false" ht="12.8" hidden="false" customHeight="false" outlineLevel="0" collapsed="false">
      <c r="A322" s="207" t="n">
        <v>92880</v>
      </c>
      <c r="B322" s="208" t="s">
        <v>494</v>
      </c>
      <c r="C322" s="2" t="s">
        <v>441</v>
      </c>
      <c r="D322" s="209" t="n">
        <v>10.07</v>
      </c>
      <c r="E322" s="224" t="n">
        <f aca="false">VLOOKUP(A322,SINAPI_MO!$A$1:$E$59566,4,0)</f>
        <v>0.005</v>
      </c>
      <c r="F322" s="225" t="n">
        <f aca="false">ROUND(D322*E322,2)</f>
        <v>0.05</v>
      </c>
    </row>
    <row r="323" customFormat="false" ht="12.8" hidden="false" customHeight="false" outlineLevel="0" collapsed="false">
      <c r="A323" s="207" t="n">
        <v>92881</v>
      </c>
      <c r="B323" s="208" t="s">
        <v>495</v>
      </c>
      <c r="C323" s="2" t="s">
        <v>441</v>
      </c>
      <c r="D323" s="209" t="n">
        <v>10.05</v>
      </c>
      <c r="E323" s="224" t="n">
        <f aca="false">VLOOKUP(A323,SINAPI_MO!$A$1:$E$59566,4,0)</f>
        <v>0.003</v>
      </c>
      <c r="F323" s="225" t="n">
        <f aca="false">ROUND(D323*E323,2)</f>
        <v>0.03</v>
      </c>
    </row>
    <row r="324" customFormat="false" ht="12.8" hidden="false" customHeight="false" outlineLevel="0" collapsed="false">
      <c r="A324" s="207" t="n">
        <v>92875</v>
      </c>
      <c r="B324" s="208" t="s">
        <v>496</v>
      </c>
      <c r="C324" s="2" t="s">
        <v>441</v>
      </c>
      <c r="D324" s="209" t="n">
        <v>9.7</v>
      </c>
      <c r="E324" s="224" t="n">
        <f aca="false">VLOOKUP(A324,SINAPI_MO!$A$1:$E$59566,4,0)</f>
        <v>0.1351</v>
      </c>
      <c r="F324" s="225" t="n">
        <f aca="false">ROUND(D324*E324,2)</f>
        <v>1.31</v>
      </c>
    </row>
    <row r="325" customFormat="false" ht="12.8" hidden="false" customHeight="false" outlineLevel="0" collapsed="false">
      <c r="A325" s="207" t="n">
        <v>92876</v>
      </c>
      <c r="B325" s="208" t="s">
        <v>497</v>
      </c>
      <c r="C325" s="2" t="s">
        <v>441</v>
      </c>
      <c r="D325" s="209" t="n">
        <v>9.4</v>
      </c>
      <c r="E325" s="224" t="n">
        <f aca="false">VLOOKUP(A325,SINAPI_MO!$A$1:$E$59566,4,0)</f>
        <v>0.0734</v>
      </c>
      <c r="F325" s="225" t="n">
        <f aca="false">ROUND(D325*E325,2)</f>
        <v>0.69</v>
      </c>
    </row>
    <row r="326" customFormat="false" ht="12.8" hidden="false" customHeight="false" outlineLevel="0" collapsed="false">
      <c r="A326" s="207" t="n">
        <v>92803</v>
      </c>
      <c r="B326" s="208" t="s">
        <v>498</v>
      </c>
      <c r="C326" s="2" t="s">
        <v>441</v>
      </c>
      <c r="D326" s="209" t="n">
        <v>9.34</v>
      </c>
      <c r="E326" s="224" t="n">
        <f aca="false">VLOOKUP(A326,SINAPI_MO!$A$1:$E$59566,4,0)</f>
        <v>0.0289</v>
      </c>
      <c r="F326" s="225" t="n">
        <f aca="false">ROUND(D326*E326,2)</f>
        <v>0.27</v>
      </c>
    </row>
    <row r="327" customFormat="false" ht="12.8" hidden="false" customHeight="false" outlineLevel="0" collapsed="false">
      <c r="A327" s="207" t="n">
        <v>92804</v>
      </c>
      <c r="B327" s="208" t="s">
        <v>499</v>
      </c>
      <c r="C327" s="2" t="s">
        <v>441</v>
      </c>
      <c r="D327" s="209" t="n">
        <v>8</v>
      </c>
      <c r="E327" s="224" t="n">
        <f aca="false">VLOOKUP(A327,SINAPI_MO!$A$1:$E$59566,4,0)</f>
        <v>0.0175</v>
      </c>
      <c r="F327" s="225" t="n">
        <f aca="false">ROUND(D327*E327,2)</f>
        <v>0.14</v>
      </c>
    </row>
    <row r="328" customFormat="false" ht="12.8" hidden="false" customHeight="false" outlineLevel="0" collapsed="false">
      <c r="A328" s="207" t="n">
        <v>92805</v>
      </c>
      <c r="B328" s="208" t="s">
        <v>500</v>
      </c>
      <c r="C328" s="2" t="s">
        <v>441</v>
      </c>
      <c r="D328" s="209" t="n">
        <v>7.92</v>
      </c>
      <c r="E328" s="224" t="n">
        <f aca="false">VLOOKUP(A328,SINAPI_MO!$A$1:$E$59566,4,0)</f>
        <v>0.0076</v>
      </c>
      <c r="F328" s="225" t="n">
        <f aca="false">ROUND(D328*E328,2)</f>
        <v>0.06</v>
      </c>
    </row>
    <row r="329" customFormat="false" ht="12.8" hidden="false" customHeight="false" outlineLevel="0" collapsed="false">
      <c r="A329" s="207" t="n">
        <v>92806</v>
      </c>
      <c r="B329" s="208" t="s">
        <v>501</v>
      </c>
      <c r="C329" s="2" t="s">
        <v>441</v>
      </c>
      <c r="D329" s="209" t="n">
        <v>9.34</v>
      </c>
      <c r="E329" s="224" t="n">
        <f aca="false">VLOOKUP(A329,SINAPI_MO!$A$1:$E$59566,4,0)</f>
        <v>0.0032</v>
      </c>
      <c r="F329" s="225" t="n">
        <f aca="false">ROUND(D329*E329,2)</f>
        <v>0.03</v>
      </c>
    </row>
    <row r="330" customFormat="false" ht="12.8" hidden="false" customHeight="false" outlineLevel="0" collapsed="false">
      <c r="A330" s="207" t="n">
        <v>92798</v>
      </c>
      <c r="B330" s="208" t="s">
        <v>502</v>
      </c>
      <c r="C330" s="2" t="s">
        <v>441</v>
      </c>
      <c r="D330" s="209" t="n">
        <v>9.34</v>
      </c>
      <c r="E330" s="224" t="n">
        <f aca="false">VLOOKUP(A330,SINAPI_MO!$A$1:$E$59566,4,0)</f>
        <v>0.0032</v>
      </c>
      <c r="F330" s="225" t="n">
        <f aca="false">ROUND(D330*E330,2)</f>
        <v>0.03</v>
      </c>
    </row>
    <row r="331" customFormat="false" ht="12.8" hidden="false" customHeight="false" outlineLevel="0" collapsed="false">
      <c r="A331" s="207" t="n">
        <v>95448</v>
      </c>
      <c r="B331" s="208" t="s">
        <v>503</v>
      </c>
      <c r="C331" s="2" t="s">
        <v>441</v>
      </c>
      <c r="D331" s="209" t="n">
        <v>10.24</v>
      </c>
      <c r="E331" s="224" t="n">
        <f aca="false">VLOOKUP(A331,SINAPI_MO!$A$1:$E$59566,4,0)</f>
        <v>0.001</v>
      </c>
      <c r="F331" s="225" t="n">
        <f aca="false">ROUND(D331*E331,2)</f>
        <v>0.01</v>
      </c>
    </row>
    <row r="332" customFormat="false" ht="12.8" hidden="false" customHeight="false" outlineLevel="0" collapsed="false">
      <c r="A332" s="207" t="n">
        <v>92801</v>
      </c>
      <c r="B332" s="208" t="s">
        <v>504</v>
      </c>
      <c r="C332" s="2" t="s">
        <v>441</v>
      </c>
      <c r="D332" s="209" t="n">
        <v>10.21</v>
      </c>
      <c r="E332" s="224" t="n">
        <f aca="false">VLOOKUP(A332,SINAPI_MO!$A$1:$E$59566,4,0)</f>
        <v>0.096</v>
      </c>
      <c r="F332" s="225" t="n">
        <f aca="false">ROUND(D332*E332,2)</f>
        <v>0.98</v>
      </c>
    </row>
    <row r="333" customFormat="false" ht="12.8" hidden="false" customHeight="false" outlineLevel="0" collapsed="false">
      <c r="A333" s="207" t="n">
        <v>92802</v>
      </c>
      <c r="B333" s="208" t="s">
        <v>505</v>
      </c>
      <c r="C333" s="2" t="s">
        <v>441</v>
      </c>
      <c r="D333" s="209" t="n">
        <v>10.14</v>
      </c>
      <c r="E333" s="224" t="n">
        <f aca="false">VLOOKUP(A333,SINAPI_MO!$A$1:$E$59566,4,0)</f>
        <v>0.0503</v>
      </c>
      <c r="F333" s="225" t="n">
        <f aca="false">ROUND(D333*E333,2)</f>
        <v>0.51</v>
      </c>
    </row>
    <row r="334" customFormat="false" ht="12.8" hidden="false" customHeight="false" outlineLevel="0" collapsed="false">
      <c r="A334" s="207" t="n">
        <v>92799</v>
      </c>
      <c r="B334" s="208" t="s">
        <v>506</v>
      </c>
      <c r="C334" s="2" t="s">
        <v>441</v>
      </c>
      <c r="D334" s="209" t="n">
        <v>11.25</v>
      </c>
      <c r="E334" s="224" t="n">
        <f aca="false">VLOOKUP(A334,SINAPI_MO!$A$1:$E$59566,4,0)</f>
        <v>0.264</v>
      </c>
      <c r="F334" s="225" t="n">
        <f aca="false">ROUND(D334*E334,2)</f>
        <v>2.97</v>
      </c>
    </row>
    <row r="335" customFormat="false" ht="12.8" hidden="false" customHeight="false" outlineLevel="0" collapsed="false">
      <c r="A335" s="207" t="n">
        <v>92800</v>
      </c>
      <c r="B335" s="208" t="s">
        <v>507</v>
      </c>
      <c r="C335" s="2" t="s">
        <v>441</v>
      </c>
      <c r="D335" s="209" t="n">
        <v>10.13</v>
      </c>
      <c r="E335" s="224" t="n">
        <f aca="false">VLOOKUP(A335,SINAPI_MO!$A$1:$E$59566,4,0)</f>
        <v>0.1826</v>
      </c>
      <c r="F335" s="225" t="n">
        <f aca="false">ROUND(D335*E335,2)</f>
        <v>1.85</v>
      </c>
    </row>
    <row r="336" customFormat="false" ht="12.8" hidden="false" customHeight="false" outlineLevel="0" collapsed="false">
      <c r="A336" s="207" t="n">
        <v>95605</v>
      </c>
      <c r="B336" s="208" t="s">
        <v>508</v>
      </c>
      <c r="C336" s="2" t="s">
        <v>170</v>
      </c>
      <c r="D336" s="209" t="n">
        <v>72.84</v>
      </c>
      <c r="E336" s="224" t="n">
        <f aca="false">VLOOKUP(A336,SINAPI_MO!$A$1:$E$59566,4,0)</f>
        <v>0.9099</v>
      </c>
      <c r="F336" s="225" t="n">
        <f aca="false">ROUND(D336*E336,2)</f>
        <v>66.28</v>
      </c>
    </row>
    <row r="337" customFormat="false" ht="12.8" hidden="false" customHeight="false" outlineLevel="0" collapsed="false">
      <c r="A337" s="207" t="n">
        <v>95602</v>
      </c>
      <c r="B337" s="208" t="s">
        <v>509</v>
      </c>
      <c r="C337" s="2" t="s">
        <v>170</v>
      </c>
      <c r="D337" s="209" t="n">
        <v>14.97</v>
      </c>
      <c r="E337" s="224" t="n">
        <f aca="false">VLOOKUP(A337,SINAPI_MO!$A$1:$E$59566,4,0)</f>
        <v>0.9105</v>
      </c>
      <c r="F337" s="225" t="n">
        <f aca="false">ROUND(D337*E337,2)</f>
        <v>13.63</v>
      </c>
    </row>
    <row r="338" customFormat="false" ht="12.8" hidden="false" customHeight="false" outlineLevel="0" collapsed="false">
      <c r="A338" s="207" t="n">
        <v>95603</v>
      </c>
      <c r="B338" s="208" t="s">
        <v>510</v>
      </c>
      <c r="C338" s="2" t="s">
        <v>170</v>
      </c>
      <c r="D338" s="209" t="n">
        <v>25.56</v>
      </c>
      <c r="E338" s="224" t="n">
        <f aca="false">VLOOKUP(A338,SINAPI_MO!$A$1:$E$59566,4,0)</f>
        <v>0.91</v>
      </c>
      <c r="F338" s="225" t="n">
        <f aca="false">ROUND(D338*E338,2)</f>
        <v>23.26</v>
      </c>
    </row>
    <row r="339" customFormat="false" ht="12.8" hidden="false" customHeight="false" outlineLevel="0" collapsed="false">
      <c r="A339" s="207" t="n">
        <v>95604</v>
      </c>
      <c r="B339" s="208" t="s">
        <v>511</v>
      </c>
      <c r="C339" s="2" t="s">
        <v>170</v>
      </c>
      <c r="D339" s="209" t="n">
        <v>39.66</v>
      </c>
      <c r="E339" s="224" t="n">
        <f aca="false">VLOOKUP(A339,SINAPI_MO!$A$1:$E$59566,4,0)</f>
        <v>0.91</v>
      </c>
      <c r="F339" s="225" t="n">
        <f aca="false">ROUND(D339*E339,2)</f>
        <v>36.09</v>
      </c>
    </row>
    <row r="340" customFormat="false" ht="12.8" hidden="false" customHeight="false" outlineLevel="0" collapsed="false">
      <c r="A340" s="207" t="n">
        <v>95601</v>
      </c>
      <c r="B340" s="208" t="s">
        <v>512</v>
      </c>
      <c r="C340" s="2" t="s">
        <v>170</v>
      </c>
      <c r="D340" s="209" t="n">
        <v>9.36</v>
      </c>
      <c r="E340" s="224" t="n">
        <f aca="false">VLOOKUP(A340,SINAPI_MO!$A$1:$E$59566,4,0)</f>
        <v>0.9103</v>
      </c>
      <c r="F340" s="225" t="n">
        <f aca="false">ROUND(D340*E340,2)</f>
        <v>8.52</v>
      </c>
    </row>
    <row r="341" customFormat="false" ht="12.8" hidden="false" customHeight="false" outlineLevel="0" collapsed="false">
      <c r="A341" s="207" t="n">
        <v>102521</v>
      </c>
      <c r="B341" s="208" t="s">
        <v>513</v>
      </c>
      <c r="C341" s="2" t="s">
        <v>170</v>
      </c>
      <c r="D341" s="209" t="n">
        <v>60.08</v>
      </c>
      <c r="E341" s="224" t="n">
        <f aca="false">VLOOKUP(A341,SINAPI_MO!$A$1:$E$59566,4,0)</f>
        <v>0.91</v>
      </c>
      <c r="F341" s="225" t="n">
        <f aca="false">ROUND(D341*E341,2)</f>
        <v>54.67</v>
      </c>
    </row>
    <row r="342" customFormat="false" ht="12.8" hidden="false" customHeight="false" outlineLevel="0" collapsed="false">
      <c r="A342" s="207" t="n">
        <v>102522</v>
      </c>
      <c r="B342" s="208" t="s">
        <v>514</v>
      </c>
      <c r="C342" s="2" t="s">
        <v>170</v>
      </c>
      <c r="D342" s="209" t="n">
        <v>88.16</v>
      </c>
      <c r="E342" s="224" t="n">
        <f aca="false">VLOOKUP(A342,SINAPI_MO!$A$1:$E$59566,4,0)</f>
        <v>0.9098</v>
      </c>
      <c r="F342" s="225" t="n">
        <f aca="false">ROUND(D342*E342,2)</f>
        <v>80.21</v>
      </c>
    </row>
    <row r="343" customFormat="false" ht="12.8" hidden="false" customHeight="false" outlineLevel="0" collapsed="false">
      <c r="A343" s="207" t="n">
        <v>102523</v>
      </c>
      <c r="B343" s="208" t="s">
        <v>515</v>
      </c>
      <c r="C343" s="2" t="s">
        <v>170</v>
      </c>
      <c r="D343" s="209" t="n">
        <v>116.22</v>
      </c>
      <c r="E343" s="224" t="n">
        <f aca="false">VLOOKUP(A343,SINAPI_MO!$A$1:$E$59566,4,0)</f>
        <v>0.9098</v>
      </c>
      <c r="F343" s="225" t="n">
        <f aca="false">ROUND(D343*E343,2)</f>
        <v>105.74</v>
      </c>
    </row>
    <row r="344" customFormat="false" ht="12.8" hidden="false" customHeight="false" outlineLevel="0" collapsed="false">
      <c r="A344" s="207" t="n">
        <v>95608</v>
      </c>
      <c r="B344" s="208" t="s">
        <v>516</v>
      </c>
      <c r="C344" s="2" t="s">
        <v>170</v>
      </c>
      <c r="D344" s="209" t="n">
        <v>38.57</v>
      </c>
      <c r="E344" s="224" t="n">
        <f aca="false">VLOOKUP(A344,SINAPI_MO!$A$1:$E$59566,4,0)</f>
        <v>0.5248</v>
      </c>
      <c r="F344" s="225" t="n">
        <f aca="false">ROUND(D344*E344,2)</f>
        <v>20.24</v>
      </c>
    </row>
    <row r="345" customFormat="false" ht="12.8" hidden="false" customHeight="false" outlineLevel="0" collapsed="false">
      <c r="A345" s="207" t="n">
        <v>95609</v>
      </c>
      <c r="B345" s="208" t="s">
        <v>517</v>
      </c>
      <c r="C345" s="2" t="s">
        <v>170</v>
      </c>
      <c r="D345" s="209" t="n">
        <v>48.92</v>
      </c>
      <c r="E345" s="224" t="n">
        <f aca="false">VLOOKUP(A345,SINAPI_MO!$A$1:$E$59566,4,0)</f>
        <v>0.5247</v>
      </c>
      <c r="F345" s="225" t="n">
        <f aca="false">ROUND(D345*E345,2)</f>
        <v>25.67</v>
      </c>
    </row>
    <row r="346" customFormat="false" ht="12.8" hidden="false" customHeight="false" outlineLevel="0" collapsed="false">
      <c r="A346" s="207" t="n">
        <v>95607</v>
      </c>
      <c r="B346" s="208" t="s">
        <v>518</v>
      </c>
      <c r="C346" s="2" t="s">
        <v>170</v>
      </c>
      <c r="D346" s="209" t="n">
        <v>26.6</v>
      </c>
      <c r="E346" s="224" t="n">
        <f aca="false">VLOOKUP(A346,SINAPI_MO!$A$1:$E$59566,4,0)</f>
        <v>0.5248</v>
      </c>
      <c r="F346" s="225" t="n">
        <f aca="false">ROUND(D346*E346,2)</f>
        <v>13.96</v>
      </c>
    </row>
    <row r="347" customFormat="false" ht="12.8" hidden="false" customHeight="false" outlineLevel="0" collapsed="false">
      <c r="A347" s="207" t="n">
        <v>106132</v>
      </c>
      <c r="B347" s="208" t="s">
        <v>519</v>
      </c>
      <c r="C347" s="2" t="s">
        <v>262</v>
      </c>
      <c r="D347" s="209" t="n">
        <v>0</v>
      </c>
      <c r="E347" s="224" t="e">
        <f aca="false">VLOOKUP(A347,SINAPI_MO!$A$1:$E$59566,4,0)</f>
        <v>#N/A</v>
      </c>
      <c r="F347" s="225" t="e">
        <f aca="false">ROUND(D347*E347,2)</f>
        <v>#N/A</v>
      </c>
    </row>
    <row r="348" customFormat="false" ht="12.8" hidden="false" customHeight="false" outlineLevel="0" collapsed="false">
      <c r="A348" s="207" t="n">
        <v>106133</v>
      </c>
      <c r="B348" s="208" t="s">
        <v>520</v>
      </c>
      <c r="C348" s="2" t="s">
        <v>262</v>
      </c>
      <c r="D348" s="209" t="n">
        <v>0</v>
      </c>
      <c r="E348" s="224" t="e">
        <f aca="false">VLOOKUP(A348,SINAPI_MO!$A$1:$E$59566,4,0)</f>
        <v>#N/A</v>
      </c>
      <c r="F348" s="225" t="e">
        <f aca="false">ROUND(D348*E348,2)</f>
        <v>#N/A</v>
      </c>
    </row>
    <row r="349" customFormat="false" ht="19.4" hidden="false" customHeight="false" outlineLevel="0" collapsed="false">
      <c r="A349" s="207" t="n">
        <v>95996</v>
      </c>
      <c r="B349" s="208" t="s">
        <v>521</v>
      </c>
      <c r="C349" s="2" t="s">
        <v>262</v>
      </c>
      <c r="D349" s="209" t="n">
        <v>1845.81</v>
      </c>
      <c r="E349" s="224" t="n">
        <f aca="false">VLOOKUP(A349,SINAPI_MO!$A$1:$E$59566,4,0)</f>
        <v>0.0191</v>
      </c>
      <c r="F349" s="225" t="n">
        <f aca="false">ROUND(D349*E349,2)</f>
        <v>35.25</v>
      </c>
    </row>
    <row r="350" customFormat="false" ht="19.4" hidden="false" customHeight="false" outlineLevel="0" collapsed="false">
      <c r="A350" s="207" t="n">
        <v>95995</v>
      </c>
      <c r="B350" s="208" t="s">
        <v>522</v>
      </c>
      <c r="C350" s="2" t="s">
        <v>262</v>
      </c>
      <c r="D350" s="209" t="n">
        <v>2130.47</v>
      </c>
      <c r="E350" s="224" t="n">
        <f aca="false">VLOOKUP(A350,SINAPI_MO!$A$1:$E$59566,4,0)</f>
        <v>0.0231</v>
      </c>
      <c r="F350" s="225" t="n">
        <f aca="false">ROUND(D350*E350,2)</f>
        <v>49.21</v>
      </c>
    </row>
    <row r="351" customFormat="false" ht="19.4" hidden="false" customHeight="false" outlineLevel="0" collapsed="false">
      <c r="A351" s="207" t="n">
        <v>104372</v>
      </c>
      <c r="B351" s="208" t="s">
        <v>523</v>
      </c>
      <c r="C351" s="2" t="s">
        <v>262</v>
      </c>
      <c r="D351" s="209" t="n">
        <v>0</v>
      </c>
      <c r="E351" s="224" t="e">
        <f aca="false">VLOOKUP(A351,SINAPI_MO!$A$1:$E$59566,4,0)</f>
        <v>#N/A</v>
      </c>
      <c r="F351" s="225" t="e">
        <f aca="false">ROUND(D351*E351,2)</f>
        <v>#N/A</v>
      </c>
    </row>
    <row r="352" customFormat="false" ht="19.4" hidden="false" customHeight="false" outlineLevel="0" collapsed="false">
      <c r="A352" s="207" t="n">
        <v>104371</v>
      </c>
      <c r="B352" s="208" t="s">
        <v>524</v>
      </c>
      <c r="C352" s="2" t="s">
        <v>262</v>
      </c>
      <c r="D352" s="209" t="n">
        <v>0</v>
      </c>
      <c r="E352" s="224" t="e">
        <f aca="false">VLOOKUP(A352,SINAPI_MO!$A$1:$E$59566,4,0)</f>
        <v>#N/A</v>
      </c>
      <c r="F352" s="225" t="e">
        <f aca="false">ROUND(D352*E352,2)</f>
        <v>#N/A</v>
      </c>
    </row>
    <row r="353" customFormat="false" ht="19.4" hidden="false" customHeight="false" outlineLevel="0" collapsed="false">
      <c r="A353" s="207" t="n">
        <v>106138</v>
      </c>
      <c r="B353" s="208" t="s">
        <v>525</v>
      </c>
      <c r="C353" s="2" t="s">
        <v>175</v>
      </c>
      <c r="D353" s="209" t="n">
        <v>8.91</v>
      </c>
      <c r="E353" s="224" t="n">
        <f aca="false">VLOOKUP(A353,SINAPI_MO!$A$1:$E$59566,4,0)</f>
        <v>0.2031</v>
      </c>
      <c r="F353" s="225" t="n">
        <f aca="false">ROUND(D353*E353,2)</f>
        <v>1.81</v>
      </c>
    </row>
    <row r="354" customFormat="false" ht="19.4" hidden="false" customHeight="false" outlineLevel="0" collapsed="false">
      <c r="A354" s="207" t="n">
        <v>106135</v>
      </c>
      <c r="B354" s="208" t="s">
        <v>526</v>
      </c>
      <c r="C354" s="2" t="s">
        <v>175</v>
      </c>
      <c r="D354" s="209" t="n">
        <v>7.62</v>
      </c>
      <c r="E354" s="224" t="n">
        <f aca="false">VLOOKUP(A354,SINAPI_MO!$A$1:$E$59566,4,0)</f>
        <v>0.1745</v>
      </c>
      <c r="F354" s="225" t="n">
        <f aca="false">ROUND(D354*E354,2)</f>
        <v>1.33</v>
      </c>
    </row>
    <row r="355" customFormat="false" ht="19.4" hidden="false" customHeight="false" outlineLevel="0" collapsed="false">
      <c r="A355" s="207" t="n">
        <v>106137</v>
      </c>
      <c r="B355" s="208" t="s">
        <v>527</v>
      </c>
      <c r="C355" s="2" t="s">
        <v>175</v>
      </c>
      <c r="D355" s="209" t="n">
        <v>10.31</v>
      </c>
      <c r="E355" s="224" t="n">
        <f aca="false">VLOOKUP(A355,SINAPI_MO!$A$1:$E$59566,4,0)</f>
        <v>0.2153</v>
      </c>
      <c r="F355" s="225" t="n">
        <f aca="false">ROUND(D355*E355,2)</f>
        <v>2.22</v>
      </c>
    </row>
    <row r="356" customFormat="false" ht="19.4" hidden="false" customHeight="false" outlineLevel="0" collapsed="false">
      <c r="A356" s="207" t="n">
        <v>96001</v>
      </c>
      <c r="B356" s="208" t="s">
        <v>528</v>
      </c>
      <c r="C356" s="2" t="s">
        <v>175</v>
      </c>
      <c r="D356" s="209" t="n">
        <v>8.74</v>
      </c>
      <c r="E356" s="224" t="n">
        <f aca="false">VLOOKUP(A356,SINAPI_MO!$A$1:$E$59566,4,0)</f>
        <v>0.1865</v>
      </c>
      <c r="F356" s="225" t="n">
        <f aca="false">ROUND(D356*E356,2)</f>
        <v>1.63</v>
      </c>
    </row>
    <row r="357" customFormat="false" ht="19.4" hidden="false" customHeight="false" outlineLevel="0" collapsed="false">
      <c r="A357" s="207" t="n">
        <v>106136</v>
      </c>
      <c r="B357" s="208" t="s">
        <v>529</v>
      </c>
      <c r="C357" s="2" t="s">
        <v>175</v>
      </c>
      <c r="D357" s="209" t="n">
        <v>12.03</v>
      </c>
      <c r="E357" s="224" t="n">
        <f aca="false">VLOOKUP(A357,SINAPI_MO!$A$1:$E$59566,4,0)</f>
        <v>0.2253</v>
      </c>
      <c r="F357" s="225" t="n">
        <f aca="false">ROUND(D357*E357,2)</f>
        <v>2.71</v>
      </c>
    </row>
    <row r="358" customFormat="false" ht="19.4" hidden="false" customHeight="false" outlineLevel="0" collapsed="false">
      <c r="A358" s="207" t="n">
        <v>106134</v>
      </c>
      <c r="B358" s="208" t="s">
        <v>530</v>
      </c>
      <c r="C358" s="2" t="s">
        <v>175</v>
      </c>
      <c r="D358" s="209" t="n">
        <v>10.12</v>
      </c>
      <c r="E358" s="224" t="n">
        <f aca="false">VLOOKUP(A358,SINAPI_MO!$A$1:$E$59566,4,0)</f>
        <v>0.1986</v>
      </c>
      <c r="F358" s="225" t="n">
        <f aca="false">ROUND(D358*E358,2)</f>
        <v>2.01</v>
      </c>
    </row>
    <row r="359" customFormat="false" ht="19.4" hidden="false" customHeight="false" outlineLevel="0" collapsed="false">
      <c r="A359" s="207" t="n">
        <v>94880</v>
      </c>
      <c r="B359" s="208" t="s">
        <v>531</v>
      </c>
      <c r="C359" s="2" t="s">
        <v>183</v>
      </c>
      <c r="D359" s="209" t="n">
        <v>45.2</v>
      </c>
      <c r="E359" s="224" t="n">
        <f aca="false">VLOOKUP(A359,SINAPI_MO!$A$1:$E$59566,4,0)</f>
        <v>0.3812</v>
      </c>
      <c r="F359" s="225" t="n">
        <f aca="false">ROUND(D359*E359,2)</f>
        <v>17.23</v>
      </c>
    </row>
    <row r="360" customFormat="false" ht="19.4" hidden="false" customHeight="false" outlineLevel="0" collapsed="false">
      <c r="A360" s="207" t="n">
        <v>94882</v>
      </c>
      <c r="B360" s="208" t="s">
        <v>532</v>
      </c>
      <c r="C360" s="2" t="s">
        <v>183</v>
      </c>
      <c r="D360" s="209" t="n">
        <v>52.19</v>
      </c>
      <c r="E360" s="224" t="n">
        <f aca="false">VLOOKUP(A360,SINAPI_MO!$A$1:$E$59566,4,0)</f>
        <v>0.3915</v>
      </c>
      <c r="F360" s="225" t="n">
        <f aca="false">ROUND(D360*E360,2)</f>
        <v>20.43</v>
      </c>
    </row>
    <row r="361" customFormat="false" ht="19.4" hidden="false" customHeight="false" outlineLevel="0" collapsed="false">
      <c r="A361" s="207" t="n">
        <v>94884</v>
      </c>
      <c r="B361" s="208" t="s">
        <v>533</v>
      </c>
      <c r="C361" s="2" t="s">
        <v>183</v>
      </c>
      <c r="D361" s="209" t="n">
        <v>66.42</v>
      </c>
      <c r="E361" s="224" t="n">
        <f aca="false">VLOOKUP(A361,SINAPI_MO!$A$1:$E$59566,4,0)</f>
        <v>0.4055</v>
      </c>
      <c r="F361" s="225" t="n">
        <f aca="false">ROUND(D361*E361,2)</f>
        <v>26.93</v>
      </c>
    </row>
    <row r="362" customFormat="false" ht="19.4" hidden="false" customHeight="false" outlineLevel="0" collapsed="false">
      <c r="A362" s="207" t="n">
        <v>94870</v>
      </c>
      <c r="B362" s="208" t="s">
        <v>534</v>
      </c>
      <c r="C362" s="2" t="s">
        <v>183</v>
      </c>
      <c r="D362" s="209" t="n">
        <v>2.22</v>
      </c>
      <c r="E362" s="224" t="n">
        <f aca="false">VLOOKUP(A362,SINAPI_MO!$A$1:$E$59566,4,0)</f>
        <v>0.3829</v>
      </c>
      <c r="F362" s="225" t="n">
        <f aca="false">ROUND(D362*E362,2)</f>
        <v>0.85</v>
      </c>
    </row>
    <row r="363" customFormat="false" ht="19.4" hidden="false" customHeight="false" outlineLevel="0" collapsed="false">
      <c r="A363" s="207" t="n">
        <v>94872</v>
      </c>
      <c r="B363" s="208" t="s">
        <v>535</v>
      </c>
      <c r="C363" s="2" t="s">
        <v>183</v>
      </c>
      <c r="D363" s="209" t="n">
        <v>2.99</v>
      </c>
      <c r="E363" s="224" t="n">
        <f aca="false">VLOOKUP(A363,SINAPI_MO!$A$1:$E$59566,4,0)</f>
        <v>0.4983</v>
      </c>
      <c r="F363" s="225" t="n">
        <f aca="false">ROUND(D363*E363,2)</f>
        <v>1.49</v>
      </c>
    </row>
    <row r="364" customFormat="false" ht="19.4" hidden="false" customHeight="false" outlineLevel="0" collapsed="false">
      <c r="A364" s="207" t="n">
        <v>90746</v>
      </c>
      <c r="B364" s="208" t="s">
        <v>536</v>
      </c>
      <c r="C364" s="2" t="s">
        <v>183</v>
      </c>
      <c r="D364" s="209" t="n">
        <v>3.51</v>
      </c>
      <c r="E364" s="224" t="n">
        <f aca="false">VLOOKUP(A364,SINAPI_MO!$A$1:$E$59566,4,0)</f>
        <v>1</v>
      </c>
      <c r="F364" s="225" t="n">
        <f aca="false">ROUND(D364*E364,2)</f>
        <v>3.51</v>
      </c>
    </row>
    <row r="365" customFormat="false" ht="19.4" hidden="false" customHeight="false" outlineLevel="0" collapsed="false">
      <c r="A365" s="207" t="n">
        <v>90747</v>
      </c>
      <c r="B365" s="208" t="s">
        <v>537</v>
      </c>
      <c r="C365" s="2" t="s">
        <v>183</v>
      </c>
      <c r="D365" s="209" t="n">
        <v>17.31</v>
      </c>
      <c r="E365" s="224" t="n">
        <f aca="false">VLOOKUP(A365,SINAPI_MO!$A$1:$E$59566,4,0)</f>
        <v>0.457</v>
      </c>
      <c r="F365" s="225" t="n">
        <f aca="false">ROUND(D365*E365,2)</f>
        <v>7.91</v>
      </c>
    </row>
    <row r="366" customFormat="false" ht="19.4" hidden="false" customHeight="false" outlineLevel="0" collapsed="false">
      <c r="A366" s="207" t="n">
        <v>94876</v>
      </c>
      <c r="B366" s="208" t="s">
        <v>538</v>
      </c>
      <c r="C366" s="2" t="s">
        <v>183</v>
      </c>
      <c r="D366" s="209" t="n">
        <v>29.96</v>
      </c>
      <c r="E366" s="224" t="n">
        <f aca="false">VLOOKUP(A366,SINAPI_MO!$A$1:$E$59566,4,0)</f>
        <v>0.3999</v>
      </c>
      <c r="F366" s="225" t="n">
        <f aca="false">ROUND(D366*E366,2)</f>
        <v>11.98</v>
      </c>
    </row>
    <row r="367" customFormat="false" ht="19.4" hidden="false" customHeight="false" outlineLevel="0" collapsed="false">
      <c r="A367" s="207" t="n">
        <v>94878</v>
      </c>
      <c r="B367" s="208" t="s">
        <v>539</v>
      </c>
      <c r="C367" s="2" t="s">
        <v>183</v>
      </c>
      <c r="D367" s="209" t="n">
        <v>34.52</v>
      </c>
      <c r="E367" s="224" t="n">
        <f aca="false">VLOOKUP(A367,SINAPI_MO!$A$1:$E$59566,4,0)</f>
        <v>0.4073</v>
      </c>
      <c r="F367" s="225" t="n">
        <f aca="false">ROUND(D367*E367,2)</f>
        <v>14.06</v>
      </c>
    </row>
    <row r="368" customFormat="false" ht="19.4" hidden="false" customHeight="false" outlineLevel="0" collapsed="false">
      <c r="A368" s="207" t="n">
        <v>90740</v>
      </c>
      <c r="B368" s="208" t="s">
        <v>540</v>
      </c>
      <c r="C368" s="2" t="s">
        <v>183</v>
      </c>
      <c r="D368" s="209" t="n">
        <v>4.28</v>
      </c>
      <c r="E368" s="224" t="n">
        <f aca="false">VLOOKUP(A368,SINAPI_MO!$A$1:$E$59566,4,0)</f>
        <v>1</v>
      </c>
      <c r="F368" s="225" t="n">
        <f aca="false">ROUND(D368*E368,2)</f>
        <v>4.28</v>
      </c>
    </row>
    <row r="369" customFormat="false" ht="19.4" hidden="false" customHeight="false" outlineLevel="0" collapsed="false">
      <c r="A369" s="207" t="n">
        <v>90741</v>
      </c>
      <c r="B369" s="208" t="s">
        <v>541</v>
      </c>
      <c r="C369" s="2" t="s">
        <v>183</v>
      </c>
      <c r="D369" s="209" t="n">
        <v>4.88</v>
      </c>
      <c r="E369" s="224" t="n">
        <f aca="false">VLOOKUP(A369,SINAPI_MO!$A$1:$E$59566,4,0)</f>
        <v>1</v>
      </c>
      <c r="F369" s="225" t="n">
        <f aca="false">ROUND(D369*E369,2)</f>
        <v>4.88</v>
      </c>
    </row>
    <row r="370" customFormat="false" ht="19.4" hidden="false" customHeight="false" outlineLevel="0" collapsed="false">
      <c r="A370" s="207" t="n">
        <v>90742</v>
      </c>
      <c r="B370" s="208" t="s">
        <v>542</v>
      </c>
      <c r="C370" s="2" t="s">
        <v>183</v>
      </c>
      <c r="D370" s="209" t="n">
        <v>5.48</v>
      </c>
      <c r="E370" s="224" t="n">
        <f aca="false">VLOOKUP(A370,SINAPI_MO!$A$1:$E$59566,4,0)</f>
        <v>1</v>
      </c>
      <c r="F370" s="225" t="n">
        <f aca="false">ROUND(D370*E370,2)</f>
        <v>5.48</v>
      </c>
    </row>
    <row r="371" customFormat="false" ht="19.4" hidden="false" customHeight="false" outlineLevel="0" collapsed="false">
      <c r="A371" s="207" t="n">
        <v>90743</v>
      </c>
      <c r="B371" s="208" t="s">
        <v>543</v>
      </c>
      <c r="C371" s="2" t="s">
        <v>183</v>
      </c>
      <c r="D371" s="209" t="n">
        <v>6.09</v>
      </c>
      <c r="E371" s="224" t="n">
        <f aca="false">VLOOKUP(A371,SINAPI_MO!$A$1:$E$59566,4,0)</f>
        <v>1</v>
      </c>
      <c r="F371" s="225" t="n">
        <f aca="false">ROUND(D371*E371,2)</f>
        <v>6.09</v>
      </c>
    </row>
    <row r="372" customFormat="false" ht="19.4" hidden="false" customHeight="false" outlineLevel="0" collapsed="false">
      <c r="A372" s="207" t="n">
        <v>90744</v>
      </c>
      <c r="B372" s="208" t="s">
        <v>544</v>
      </c>
      <c r="C372" s="2" t="s">
        <v>183</v>
      </c>
      <c r="D372" s="209" t="n">
        <v>6.68</v>
      </c>
      <c r="E372" s="224" t="n">
        <f aca="false">VLOOKUP(A372,SINAPI_MO!$A$1:$E$59566,4,0)</f>
        <v>1</v>
      </c>
      <c r="F372" s="225" t="n">
        <f aca="false">ROUND(D372*E372,2)</f>
        <v>6.68</v>
      </c>
    </row>
    <row r="373" customFormat="false" ht="19.4" hidden="false" customHeight="false" outlineLevel="0" collapsed="false">
      <c r="A373" s="207" t="n">
        <v>90745</v>
      </c>
      <c r="B373" s="208" t="s">
        <v>545</v>
      </c>
      <c r="C373" s="2" t="s">
        <v>183</v>
      </c>
      <c r="D373" s="209" t="n">
        <v>10.22</v>
      </c>
      <c r="E373" s="224" t="n">
        <f aca="false">VLOOKUP(A373,SINAPI_MO!$A$1:$E$59566,4,0)</f>
        <v>0.5793</v>
      </c>
      <c r="F373" s="225" t="n">
        <f aca="false">ROUND(D373*E373,2)</f>
        <v>5.92</v>
      </c>
    </row>
    <row r="374" customFormat="false" ht="19.4" hidden="false" customHeight="false" outlineLevel="0" collapsed="false">
      <c r="A374" s="207" t="n">
        <v>90733</v>
      </c>
      <c r="B374" s="208" t="s">
        <v>546</v>
      </c>
      <c r="C374" s="2" t="s">
        <v>183</v>
      </c>
      <c r="D374" s="209" t="n">
        <v>3.24</v>
      </c>
      <c r="E374" s="224" t="n">
        <f aca="false">VLOOKUP(A374,SINAPI_MO!$A$1:$E$59566,4,0)</f>
        <v>1</v>
      </c>
      <c r="F374" s="225" t="n">
        <f aca="false">ROUND(D374*E374,2)</f>
        <v>3.24</v>
      </c>
    </row>
    <row r="375" customFormat="false" ht="19.4" hidden="false" customHeight="false" outlineLevel="0" collapsed="false">
      <c r="A375" s="207" t="n">
        <v>90734</v>
      </c>
      <c r="B375" s="208" t="s">
        <v>547</v>
      </c>
      <c r="C375" s="2" t="s">
        <v>183</v>
      </c>
      <c r="D375" s="209" t="n">
        <v>3.84</v>
      </c>
      <c r="E375" s="224" t="n">
        <f aca="false">VLOOKUP(A375,SINAPI_MO!$A$1:$E$59566,4,0)</f>
        <v>1</v>
      </c>
      <c r="F375" s="225" t="n">
        <f aca="false">ROUND(D375*E375,2)</f>
        <v>3.84</v>
      </c>
    </row>
    <row r="376" customFormat="false" ht="19.4" hidden="false" customHeight="false" outlineLevel="0" collapsed="false">
      <c r="A376" s="207" t="n">
        <v>90735</v>
      </c>
      <c r="B376" s="208" t="s">
        <v>548</v>
      </c>
      <c r="C376" s="2" t="s">
        <v>183</v>
      </c>
      <c r="D376" s="209" t="n">
        <v>4.44</v>
      </c>
      <c r="E376" s="224" t="n">
        <f aca="false">VLOOKUP(A376,SINAPI_MO!$A$1:$E$59566,4,0)</f>
        <v>1</v>
      </c>
      <c r="F376" s="225" t="n">
        <f aca="false">ROUND(D376*E376,2)</f>
        <v>4.44</v>
      </c>
    </row>
    <row r="377" customFormat="false" ht="19.4" hidden="false" customHeight="false" outlineLevel="0" collapsed="false">
      <c r="A377" s="207" t="n">
        <v>90736</v>
      </c>
      <c r="B377" s="208" t="s">
        <v>549</v>
      </c>
      <c r="C377" s="2" t="s">
        <v>183</v>
      </c>
      <c r="D377" s="209" t="n">
        <v>5.04</v>
      </c>
      <c r="E377" s="224" t="n">
        <f aca="false">VLOOKUP(A377,SINAPI_MO!$A$1:$E$59566,4,0)</f>
        <v>1</v>
      </c>
      <c r="F377" s="225" t="n">
        <f aca="false">ROUND(D377*E377,2)</f>
        <v>5.04</v>
      </c>
    </row>
    <row r="378" customFormat="false" ht="19.4" hidden="false" customHeight="false" outlineLevel="0" collapsed="false">
      <c r="A378" s="207" t="n">
        <v>90737</v>
      </c>
      <c r="B378" s="208" t="s">
        <v>550</v>
      </c>
      <c r="C378" s="2" t="s">
        <v>183</v>
      </c>
      <c r="D378" s="209" t="n">
        <v>5.65</v>
      </c>
      <c r="E378" s="224" t="n">
        <f aca="false">VLOOKUP(A378,SINAPI_MO!$A$1:$E$59566,4,0)</f>
        <v>1</v>
      </c>
      <c r="F378" s="225" t="n">
        <f aca="false">ROUND(D378*E378,2)</f>
        <v>5.65</v>
      </c>
    </row>
    <row r="379" customFormat="false" ht="19.4" hidden="false" customHeight="false" outlineLevel="0" collapsed="false">
      <c r="A379" s="207" t="n">
        <v>90738</v>
      </c>
      <c r="B379" s="208" t="s">
        <v>551</v>
      </c>
      <c r="C379" s="2" t="s">
        <v>183</v>
      </c>
      <c r="D379" s="209" t="n">
        <v>6.24</v>
      </c>
      <c r="E379" s="224" t="n">
        <f aca="false">VLOOKUP(A379,SINAPI_MO!$A$1:$E$59566,4,0)</f>
        <v>1</v>
      </c>
      <c r="F379" s="225" t="n">
        <f aca="false">ROUND(D379*E379,2)</f>
        <v>6.24</v>
      </c>
    </row>
    <row r="380" customFormat="false" ht="19.4" hidden="false" customHeight="false" outlineLevel="0" collapsed="false">
      <c r="A380" s="207" t="n">
        <v>90739</v>
      </c>
      <c r="B380" s="208" t="s">
        <v>552</v>
      </c>
      <c r="C380" s="2" t="s">
        <v>183</v>
      </c>
      <c r="D380" s="209" t="n">
        <v>9.16</v>
      </c>
      <c r="E380" s="224" t="n">
        <f aca="false">VLOOKUP(A380,SINAPI_MO!$A$1:$E$59566,4,0)</f>
        <v>0.5786</v>
      </c>
      <c r="F380" s="225" t="n">
        <f aca="false">ROUND(D380*E380,2)</f>
        <v>5.3</v>
      </c>
    </row>
    <row r="381" customFormat="false" ht="19.4" hidden="false" customHeight="false" outlineLevel="0" collapsed="false">
      <c r="A381" s="207" t="n">
        <v>90724</v>
      </c>
      <c r="B381" s="208" t="s">
        <v>553</v>
      </c>
      <c r="C381" s="2" t="s">
        <v>170</v>
      </c>
      <c r="D381" s="209" t="n">
        <v>23.28</v>
      </c>
      <c r="E381" s="224" t="n">
        <f aca="false">VLOOKUP(A381,SINAPI_MO!$A$1:$E$59566,4,0)</f>
        <v>0.9592</v>
      </c>
      <c r="F381" s="225" t="n">
        <f aca="false">ROUND(D381*E381,2)</f>
        <v>22.33</v>
      </c>
    </row>
    <row r="382" customFormat="false" ht="19.4" hidden="false" customHeight="false" outlineLevel="0" collapsed="false">
      <c r="A382" s="207" t="n">
        <v>102267</v>
      </c>
      <c r="B382" s="208" t="s">
        <v>554</v>
      </c>
      <c r="C382" s="2" t="s">
        <v>170</v>
      </c>
      <c r="D382" s="209" t="n">
        <v>125.95</v>
      </c>
      <c r="E382" s="224" t="n">
        <f aca="false">VLOOKUP(A382,SINAPI_MO!$A$1:$E$59566,4,0)</f>
        <v>0.936</v>
      </c>
      <c r="F382" s="225" t="n">
        <f aca="false">ROUND(D382*E382,2)</f>
        <v>117.89</v>
      </c>
    </row>
    <row r="383" customFormat="false" ht="19.4" hidden="false" customHeight="false" outlineLevel="0" collapsed="false">
      <c r="A383" s="207" t="n">
        <v>102268</v>
      </c>
      <c r="B383" s="208" t="s">
        <v>555</v>
      </c>
      <c r="C383" s="2" t="s">
        <v>170</v>
      </c>
      <c r="D383" s="209" t="n">
        <v>142.14</v>
      </c>
      <c r="E383" s="224" t="n">
        <f aca="false">VLOOKUP(A383,SINAPI_MO!$A$1:$E$59566,4,0)</f>
        <v>0.9356</v>
      </c>
      <c r="F383" s="225" t="n">
        <f aca="false">ROUND(D383*E383,2)</f>
        <v>132.99</v>
      </c>
    </row>
    <row r="384" customFormat="false" ht="19.4" hidden="false" customHeight="false" outlineLevel="0" collapsed="false">
      <c r="A384" s="207" t="n">
        <v>90725</v>
      </c>
      <c r="B384" s="208" t="s">
        <v>556</v>
      </c>
      <c r="C384" s="2" t="s">
        <v>170</v>
      </c>
      <c r="D384" s="209" t="n">
        <v>28.66</v>
      </c>
      <c r="E384" s="224" t="n">
        <f aca="false">VLOOKUP(A384,SINAPI_MO!$A$1:$E$59566,4,0)</f>
        <v>0.9543</v>
      </c>
      <c r="F384" s="225" t="n">
        <f aca="false">ROUND(D384*E384,2)</f>
        <v>27.35</v>
      </c>
    </row>
    <row r="385" customFormat="false" ht="19.4" hidden="false" customHeight="false" outlineLevel="0" collapsed="false">
      <c r="A385" s="207" t="n">
        <v>102269</v>
      </c>
      <c r="B385" s="208" t="s">
        <v>557</v>
      </c>
      <c r="C385" s="2" t="s">
        <v>170</v>
      </c>
      <c r="D385" s="209" t="n">
        <v>174.52</v>
      </c>
      <c r="E385" s="224" t="n">
        <f aca="false">VLOOKUP(A385,SINAPI_MO!$A$1:$E$59566,4,0)</f>
        <v>0.9348</v>
      </c>
      <c r="F385" s="225" t="n">
        <f aca="false">ROUND(D385*E385,2)</f>
        <v>163.14</v>
      </c>
    </row>
    <row r="386" customFormat="false" ht="12.8" hidden="false" customHeight="false" outlineLevel="0" collapsed="false">
      <c r="A386" s="207" t="n">
        <v>90726</v>
      </c>
      <c r="B386" s="208" t="s">
        <v>558</v>
      </c>
      <c r="C386" s="2" t="s">
        <v>170</v>
      </c>
      <c r="D386" s="209" t="n">
        <v>34.14</v>
      </c>
      <c r="E386" s="224" t="n">
        <f aca="false">VLOOKUP(A386,SINAPI_MO!$A$1:$E$59566,4,0)</f>
        <v>0.949</v>
      </c>
      <c r="F386" s="225" t="n">
        <f aca="false">ROUND(D386*E386,2)</f>
        <v>32.4</v>
      </c>
    </row>
    <row r="387" customFormat="false" ht="19.4" hidden="false" customHeight="false" outlineLevel="0" collapsed="false">
      <c r="A387" s="207" t="n">
        <v>90727</v>
      </c>
      <c r="B387" s="208" t="s">
        <v>559</v>
      </c>
      <c r="C387" s="2" t="s">
        <v>170</v>
      </c>
      <c r="D387" s="209" t="n">
        <v>39.53</v>
      </c>
      <c r="E387" s="224" t="n">
        <f aca="false">VLOOKUP(A387,SINAPI_MO!$A$1:$E$59566,4,0)</f>
        <v>0.9466</v>
      </c>
      <c r="F387" s="225" t="n">
        <f aca="false">ROUND(D387*E387,2)</f>
        <v>37.42</v>
      </c>
    </row>
    <row r="388" customFormat="false" ht="19.4" hidden="false" customHeight="false" outlineLevel="0" collapsed="false">
      <c r="A388" s="207" t="n">
        <v>90728</v>
      </c>
      <c r="B388" s="208" t="s">
        <v>560</v>
      </c>
      <c r="C388" s="2" t="s">
        <v>170</v>
      </c>
      <c r="D388" s="209" t="n">
        <v>44.94</v>
      </c>
      <c r="E388" s="224" t="n">
        <f aca="false">VLOOKUP(A388,SINAPI_MO!$A$1:$E$59566,4,0)</f>
        <v>0.9448</v>
      </c>
      <c r="F388" s="225" t="n">
        <f aca="false">ROUND(D388*E388,2)</f>
        <v>42.46</v>
      </c>
    </row>
    <row r="389" customFormat="false" ht="19.4" hidden="false" customHeight="false" outlineLevel="0" collapsed="false">
      <c r="A389" s="207" t="n">
        <v>90729</v>
      </c>
      <c r="B389" s="208" t="s">
        <v>561</v>
      </c>
      <c r="C389" s="2" t="s">
        <v>170</v>
      </c>
      <c r="D389" s="209" t="n">
        <v>50.33</v>
      </c>
      <c r="E389" s="224" t="n">
        <f aca="false">VLOOKUP(A389,SINAPI_MO!$A$1:$E$59566,4,0)</f>
        <v>0.9434</v>
      </c>
      <c r="F389" s="225" t="n">
        <f aca="false">ROUND(D389*E389,2)</f>
        <v>47.48</v>
      </c>
    </row>
    <row r="390" customFormat="false" ht="19.4" hidden="false" customHeight="false" outlineLevel="0" collapsed="false">
      <c r="A390" s="207" t="n">
        <v>90730</v>
      </c>
      <c r="B390" s="208" t="s">
        <v>562</v>
      </c>
      <c r="C390" s="2" t="s">
        <v>170</v>
      </c>
      <c r="D390" s="209" t="n">
        <v>55.73</v>
      </c>
      <c r="E390" s="224" t="n">
        <f aca="false">VLOOKUP(A390,SINAPI_MO!$A$1:$E$59566,4,0)</f>
        <v>0.9422</v>
      </c>
      <c r="F390" s="225" t="n">
        <f aca="false">ROUND(D390*E390,2)</f>
        <v>52.51</v>
      </c>
    </row>
    <row r="391" customFormat="false" ht="19.4" hidden="false" customHeight="false" outlineLevel="0" collapsed="false">
      <c r="A391" s="207" t="n">
        <v>90731</v>
      </c>
      <c r="B391" s="208" t="s">
        <v>563</v>
      </c>
      <c r="C391" s="2" t="s">
        <v>170</v>
      </c>
      <c r="D391" s="209" t="n">
        <v>61.12</v>
      </c>
      <c r="E391" s="224" t="n">
        <f aca="false">VLOOKUP(A391,SINAPI_MO!$A$1:$E$59566,4,0)</f>
        <v>0.9414</v>
      </c>
      <c r="F391" s="225" t="n">
        <f aca="false">ROUND(D391*E391,2)</f>
        <v>57.54</v>
      </c>
    </row>
    <row r="392" customFormat="false" ht="19.4" hidden="false" customHeight="false" outlineLevel="0" collapsed="false">
      <c r="A392" s="207" t="n">
        <v>90732</v>
      </c>
      <c r="B392" s="208" t="s">
        <v>564</v>
      </c>
      <c r="C392" s="2" t="s">
        <v>170</v>
      </c>
      <c r="D392" s="209" t="n">
        <v>77.3</v>
      </c>
      <c r="E392" s="224" t="n">
        <f aca="false">VLOOKUP(A392,SINAPI_MO!$A$1:$E$59566,4,0)</f>
        <v>0.9395</v>
      </c>
      <c r="F392" s="225" t="n">
        <f aca="false">ROUND(D392*E392,2)</f>
        <v>72.62</v>
      </c>
    </row>
    <row r="393" customFormat="false" ht="19.4" hidden="false" customHeight="false" outlineLevel="0" collapsed="false">
      <c r="A393" s="207" t="n">
        <v>102265</v>
      </c>
      <c r="B393" s="208" t="s">
        <v>565</v>
      </c>
      <c r="C393" s="2" t="s">
        <v>170</v>
      </c>
      <c r="D393" s="209" t="n">
        <v>98.9</v>
      </c>
      <c r="E393" s="224" t="n">
        <f aca="false">VLOOKUP(A393,SINAPI_MO!$A$1:$E$59566,4,0)</f>
        <v>0.9377</v>
      </c>
      <c r="F393" s="225" t="n">
        <f aca="false">ROUND(D393*E393,2)</f>
        <v>92.74</v>
      </c>
    </row>
    <row r="394" customFormat="false" ht="19.4" hidden="false" customHeight="false" outlineLevel="0" collapsed="false">
      <c r="A394" s="207" t="n">
        <v>102266</v>
      </c>
      <c r="B394" s="208" t="s">
        <v>566</v>
      </c>
      <c r="C394" s="2" t="s">
        <v>170</v>
      </c>
      <c r="D394" s="209" t="n">
        <v>109.69</v>
      </c>
      <c r="E394" s="224" t="n">
        <f aca="false">VLOOKUP(A394,SINAPI_MO!$A$1:$E$59566,4,0)</f>
        <v>0.9371</v>
      </c>
      <c r="F394" s="225" t="n">
        <f aca="false">ROUND(D394*E394,2)</f>
        <v>102.79</v>
      </c>
    </row>
    <row r="395" customFormat="false" ht="19.4" hidden="false" customHeight="false" outlineLevel="0" collapsed="false">
      <c r="A395" s="207" t="n">
        <v>94879</v>
      </c>
      <c r="B395" s="208" t="s">
        <v>567</v>
      </c>
      <c r="C395" s="2" t="s">
        <v>183</v>
      </c>
      <c r="D395" s="209" t="n">
        <v>2744.7</v>
      </c>
      <c r="E395" s="224" t="n">
        <f aca="false">VLOOKUP(A395,SINAPI_MO!$A$1:$E$59566,4,0)</f>
        <v>0.0063</v>
      </c>
      <c r="F395" s="225" t="n">
        <f aca="false">ROUND(D395*E395,2)</f>
        <v>17.29</v>
      </c>
    </row>
    <row r="396" customFormat="false" ht="19.4" hidden="false" customHeight="false" outlineLevel="0" collapsed="false">
      <c r="A396" s="207" t="n">
        <v>94881</v>
      </c>
      <c r="B396" s="208" t="s">
        <v>568</v>
      </c>
      <c r="C396" s="2" t="s">
        <v>183</v>
      </c>
      <c r="D396" s="209" t="n">
        <v>3783.08</v>
      </c>
      <c r="E396" s="224" t="n">
        <f aca="false">VLOOKUP(A396,SINAPI_MO!$A$1:$E$59566,4,0)</f>
        <v>0.0054</v>
      </c>
      <c r="F396" s="225" t="n">
        <f aca="false">ROUND(D396*E396,2)</f>
        <v>20.43</v>
      </c>
    </row>
    <row r="397" customFormat="false" ht="19.4" hidden="false" customHeight="false" outlineLevel="0" collapsed="false">
      <c r="A397" s="207" t="n">
        <v>94869</v>
      </c>
      <c r="B397" s="208" t="s">
        <v>569</v>
      </c>
      <c r="C397" s="2" t="s">
        <v>183</v>
      </c>
      <c r="D397" s="209" t="n">
        <v>194.19</v>
      </c>
      <c r="E397" s="224" t="n">
        <f aca="false">VLOOKUP(A397,SINAPI_MO!$A$1:$E$59566,4,0)</f>
        <v>0.0044</v>
      </c>
      <c r="F397" s="225" t="n">
        <f aca="false">ROUND(D397*E397,2)</f>
        <v>0.85</v>
      </c>
    </row>
    <row r="398" customFormat="false" ht="19.4" hidden="false" customHeight="false" outlineLevel="0" collapsed="false">
      <c r="A398" s="207" t="n">
        <v>94871</v>
      </c>
      <c r="B398" s="208" t="s">
        <v>570</v>
      </c>
      <c r="C398" s="2" t="s">
        <v>183</v>
      </c>
      <c r="D398" s="209" t="n">
        <v>303.75</v>
      </c>
      <c r="E398" s="224" t="n">
        <f aca="false">VLOOKUP(A398,SINAPI_MO!$A$1:$E$59566,4,0)</f>
        <v>0.0049</v>
      </c>
      <c r="F398" s="225" t="n">
        <f aca="false">ROUND(D398*E398,2)</f>
        <v>1.49</v>
      </c>
    </row>
    <row r="399" customFormat="false" ht="19.4" hidden="false" customHeight="false" outlineLevel="0" collapsed="false">
      <c r="A399" s="207" t="n">
        <v>90708</v>
      </c>
      <c r="B399" s="208" t="s">
        <v>571</v>
      </c>
      <c r="C399" s="2" t="s">
        <v>183</v>
      </c>
      <c r="D399" s="209" t="n">
        <v>1097.19</v>
      </c>
      <c r="E399" s="224" t="n">
        <f aca="false">VLOOKUP(A399,SINAPI_MO!$A$1:$E$59566,4,0)</f>
        <v>0.0072</v>
      </c>
      <c r="F399" s="225" t="n">
        <f aca="false">ROUND(D399*E399,2)</f>
        <v>7.9</v>
      </c>
    </row>
    <row r="400" customFormat="false" ht="19.4" hidden="false" customHeight="false" outlineLevel="0" collapsed="false">
      <c r="A400" s="207" t="n">
        <v>94875</v>
      </c>
      <c r="B400" s="208" t="s">
        <v>572</v>
      </c>
      <c r="C400" s="2" t="s">
        <v>183</v>
      </c>
      <c r="D400" s="209" t="n">
        <v>1782.34</v>
      </c>
      <c r="E400" s="224" t="n">
        <f aca="false">VLOOKUP(A400,SINAPI_MO!$A$1:$E$59566,4,0)</f>
        <v>0.0067</v>
      </c>
      <c r="F400" s="225" t="n">
        <f aca="false">ROUND(D400*E400,2)</f>
        <v>11.94</v>
      </c>
    </row>
    <row r="401" customFormat="false" ht="19.4" hidden="false" customHeight="false" outlineLevel="0" collapsed="false">
      <c r="A401" s="207" t="n">
        <v>102264</v>
      </c>
      <c r="B401" s="208" t="s">
        <v>573</v>
      </c>
      <c r="C401" s="2" t="s">
        <v>183</v>
      </c>
      <c r="D401" s="209" t="n">
        <v>22.3</v>
      </c>
      <c r="E401" s="224" t="n">
        <f aca="false">VLOOKUP(A401,SINAPI_MO!$A$1:$E$59566,4,0)</f>
        <v>0.1453</v>
      </c>
      <c r="F401" s="225" t="n">
        <f aca="false">ROUND(D401*E401,2)</f>
        <v>3.24</v>
      </c>
    </row>
    <row r="402" customFormat="false" ht="19.4" hidden="false" customHeight="false" outlineLevel="0" collapsed="false">
      <c r="A402" s="207" t="n">
        <v>90701</v>
      </c>
      <c r="B402" s="208" t="s">
        <v>574</v>
      </c>
      <c r="C402" s="2" t="s">
        <v>183</v>
      </c>
      <c r="D402" s="209" t="n">
        <v>78.25</v>
      </c>
      <c r="E402" s="224" t="n">
        <f aca="false">VLOOKUP(A402,SINAPI_MO!$A$1:$E$59566,4,0)</f>
        <v>0.0547</v>
      </c>
      <c r="F402" s="225" t="n">
        <f aca="false">ROUND(D402*E402,2)</f>
        <v>4.28</v>
      </c>
    </row>
    <row r="403" customFormat="false" ht="19.4" hidden="false" customHeight="false" outlineLevel="0" collapsed="false">
      <c r="A403" s="207" t="n">
        <v>90702</v>
      </c>
      <c r="B403" s="208" t="s">
        <v>575</v>
      </c>
      <c r="C403" s="2" t="s">
        <v>183</v>
      </c>
      <c r="D403" s="209" t="n">
        <v>130.04</v>
      </c>
      <c r="E403" s="224" t="n">
        <f aca="false">VLOOKUP(A403,SINAPI_MO!$A$1:$E$59566,4,0)</f>
        <v>0.0375</v>
      </c>
      <c r="F403" s="225" t="n">
        <f aca="false">ROUND(D403*E403,2)</f>
        <v>4.88</v>
      </c>
    </row>
    <row r="404" customFormat="false" ht="19.4" hidden="false" customHeight="false" outlineLevel="0" collapsed="false">
      <c r="A404" s="207" t="n">
        <v>90703</v>
      </c>
      <c r="B404" s="208" t="s">
        <v>576</v>
      </c>
      <c r="C404" s="2" t="s">
        <v>183</v>
      </c>
      <c r="D404" s="209" t="n">
        <v>203.74</v>
      </c>
      <c r="E404" s="224" t="n">
        <f aca="false">VLOOKUP(A404,SINAPI_MO!$A$1:$E$59566,4,0)</f>
        <v>0.0269</v>
      </c>
      <c r="F404" s="225" t="n">
        <f aca="false">ROUND(D404*E404,2)</f>
        <v>5.48</v>
      </c>
    </row>
    <row r="405" customFormat="false" ht="19.4" hidden="false" customHeight="false" outlineLevel="0" collapsed="false">
      <c r="A405" s="207" t="n">
        <v>90704</v>
      </c>
      <c r="B405" s="208" t="s">
        <v>577</v>
      </c>
      <c r="C405" s="2" t="s">
        <v>183</v>
      </c>
      <c r="D405" s="209" t="n">
        <v>302.41</v>
      </c>
      <c r="E405" s="224" t="n">
        <f aca="false">VLOOKUP(A405,SINAPI_MO!$A$1:$E$59566,4,0)</f>
        <v>0.0201</v>
      </c>
      <c r="F405" s="225" t="n">
        <f aca="false">ROUND(D405*E405,2)</f>
        <v>6.08</v>
      </c>
    </row>
    <row r="406" customFormat="false" ht="19.4" hidden="false" customHeight="false" outlineLevel="0" collapsed="false">
      <c r="A406" s="207" t="n">
        <v>90705</v>
      </c>
      <c r="B406" s="208" t="s">
        <v>578</v>
      </c>
      <c r="C406" s="2" t="s">
        <v>183</v>
      </c>
      <c r="D406" s="209" t="n">
        <v>396.85</v>
      </c>
      <c r="E406" s="224" t="n">
        <f aca="false">VLOOKUP(A406,SINAPI_MO!$A$1:$E$59566,4,0)</f>
        <v>0.0168</v>
      </c>
      <c r="F406" s="225" t="n">
        <f aca="false">ROUND(D406*E406,2)</f>
        <v>6.67</v>
      </c>
    </row>
    <row r="407" customFormat="false" ht="19.4" hidden="false" customHeight="false" outlineLevel="0" collapsed="false">
      <c r="A407" s="207" t="n">
        <v>90706</v>
      </c>
      <c r="B407" s="208" t="s">
        <v>579</v>
      </c>
      <c r="C407" s="2" t="s">
        <v>183</v>
      </c>
      <c r="D407" s="209" t="n">
        <v>526.09</v>
      </c>
      <c r="E407" s="224" t="n">
        <f aca="false">VLOOKUP(A407,SINAPI_MO!$A$1:$E$59566,4,0)</f>
        <v>0.0113</v>
      </c>
      <c r="F407" s="225" t="n">
        <f aca="false">ROUND(D407*E407,2)</f>
        <v>5.94</v>
      </c>
    </row>
    <row r="408" customFormat="false" ht="19.4" hidden="false" customHeight="false" outlineLevel="0" collapsed="false">
      <c r="A408" s="207" t="n">
        <v>90694</v>
      </c>
      <c r="B408" s="208" t="s">
        <v>580</v>
      </c>
      <c r="C408" s="2" t="s">
        <v>183</v>
      </c>
      <c r="D408" s="209" t="n">
        <v>52.52</v>
      </c>
      <c r="E408" s="224" t="n">
        <f aca="false">VLOOKUP(A408,SINAPI_MO!$A$1:$E$59566,4,0)</f>
        <v>0.0617</v>
      </c>
      <c r="F408" s="225" t="n">
        <f aca="false">ROUND(D408*E408,2)</f>
        <v>3.24</v>
      </c>
    </row>
    <row r="409" customFormat="false" ht="19.4" hidden="false" customHeight="false" outlineLevel="0" collapsed="false">
      <c r="A409" s="207" t="n">
        <v>90695</v>
      </c>
      <c r="B409" s="208" t="s">
        <v>581</v>
      </c>
      <c r="C409" s="2" t="s">
        <v>183</v>
      </c>
      <c r="D409" s="209" t="n">
        <v>100.3</v>
      </c>
      <c r="E409" s="224" t="n">
        <f aca="false">VLOOKUP(A409,SINAPI_MO!$A$1:$E$59566,4,0)</f>
        <v>0.0383</v>
      </c>
      <c r="F409" s="225" t="n">
        <f aca="false">ROUND(D409*E409,2)</f>
        <v>3.84</v>
      </c>
    </row>
    <row r="410" customFormat="false" ht="19.4" hidden="false" customHeight="false" outlineLevel="0" collapsed="false">
      <c r="A410" s="207" t="n">
        <v>90696</v>
      </c>
      <c r="B410" s="208" t="s">
        <v>582</v>
      </c>
      <c r="C410" s="2" t="s">
        <v>183</v>
      </c>
      <c r="D410" s="209" t="n">
        <v>167.97</v>
      </c>
      <c r="E410" s="224" t="n">
        <f aca="false">VLOOKUP(A410,SINAPI_MO!$A$1:$E$59566,4,0)</f>
        <v>0.0264</v>
      </c>
      <c r="F410" s="225" t="n">
        <f aca="false">ROUND(D410*E410,2)</f>
        <v>4.43</v>
      </c>
    </row>
    <row r="411" customFormat="false" ht="19.4" hidden="false" customHeight="false" outlineLevel="0" collapsed="false">
      <c r="A411" s="207" t="n">
        <v>90697</v>
      </c>
      <c r="B411" s="208" t="s">
        <v>583</v>
      </c>
      <c r="C411" s="2" t="s">
        <v>183</v>
      </c>
      <c r="D411" s="209" t="n">
        <v>260.99</v>
      </c>
      <c r="E411" s="224" t="n">
        <f aca="false">VLOOKUP(A411,SINAPI_MO!$A$1:$E$59566,4,0)</f>
        <v>0.0193</v>
      </c>
      <c r="F411" s="225" t="n">
        <f aca="false">ROUND(D411*E411,2)</f>
        <v>5.04</v>
      </c>
    </row>
    <row r="412" customFormat="false" ht="19.4" hidden="false" customHeight="false" outlineLevel="0" collapsed="false">
      <c r="A412" s="207" t="n">
        <v>90698</v>
      </c>
      <c r="B412" s="208" t="s">
        <v>584</v>
      </c>
      <c r="C412" s="2" t="s">
        <v>183</v>
      </c>
      <c r="D412" s="209" t="n">
        <v>399.35</v>
      </c>
      <c r="E412" s="224" t="n">
        <f aca="false">VLOOKUP(A412,SINAPI_MO!$A$1:$E$59566,4,0)</f>
        <v>0.0141</v>
      </c>
      <c r="F412" s="225" t="n">
        <f aca="false">ROUND(D412*E412,2)</f>
        <v>5.63</v>
      </c>
    </row>
    <row r="413" customFormat="false" ht="19.4" hidden="false" customHeight="false" outlineLevel="0" collapsed="false">
      <c r="A413" s="207" t="n">
        <v>90699</v>
      </c>
      <c r="B413" s="208" t="s">
        <v>585</v>
      </c>
      <c r="C413" s="2" t="s">
        <v>183</v>
      </c>
      <c r="D413" s="209" t="n">
        <v>562.42</v>
      </c>
      <c r="E413" s="224" t="n">
        <f aca="false">VLOOKUP(A413,SINAPI_MO!$A$1:$E$59566,4,0)</f>
        <v>0.0111</v>
      </c>
      <c r="F413" s="225" t="n">
        <f aca="false">ROUND(D413*E413,2)</f>
        <v>6.24</v>
      </c>
    </row>
    <row r="414" customFormat="false" ht="19.4" hidden="false" customHeight="false" outlineLevel="0" collapsed="false">
      <c r="A414" s="207" t="n">
        <v>90700</v>
      </c>
      <c r="B414" s="208" t="s">
        <v>586</v>
      </c>
      <c r="C414" s="2" t="s">
        <v>183</v>
      </c>
      <c r="D414" s="209" t="n">
        <v>656.87</v>
      </c>
      <c r="E414" s="224" t="n">
        <f aca="false">VLOOKUP(A414,SINAPI_MO!$A$1:$E$59566,4,0)</f>
        <v>0.0081</v>
      </c>
      <c r="F414" s="225" t="n">
        <f aca="false">ROUND(D414*E414,2)</f>
        <v>5.32</v>
      </c>
    </row>
    <row r="415" customFormat="false" ht="19.4" hidden="false" customHeight="false" outlineLevel="0" collapsed="false">
      <c r="A415" s="207" t="n">
        <v>105378</v>
      </c>
      <c r="B415" s="208" t="s">
        <v>587</v>
      </c>
      <c r="C415" s="2" t="s">
        <v>170</v>
      </c>
      <c r="D415" s="209" t="n">
        <v>12.13</v>
      </c>
      <c r="E415" s="224" t="n">
        <f aca="false">VLOOKUP(A415,SINAPI_MO!$A$1:$E$59566,4,0)</f>
        <v>0.5878</v>
      </c>
      <c r="F415" s="225" t="n">
        <f aca="false">ROUND(D415*E415,2)</f>
        <v>7.13</v>
      </c>
    </row>
    <row r="416" customFormat="false" ht="19.4" hidden="false" customHeight="false" outlineLevel="0" collapsed="false">
      <c r="A416" s="207" t="n">
        <v>105373</v>
      </c>
      <c r="B416" s="208" t="s">
        <v>588</v>
      </c>
      <c r="C416" s="2" t="s">
        <v>170</v>
      </c>
      <c r="D416" s="209" t="n">
        <v>9.49</v>
      </c>
      <c r="E416" s="224" t="n">
        <f aca="false">VLOOKUP(A416,SINAPI_MO!$A$1:$E$59566,4,0)</f>
        <v>0.5869</v>
      </c>
      <c r="F416" s="225" t="n">
        <f aca="false">ROUND(D416*E416,2)</f>
        <v>5.57</v>
      </c>
    </row>
    <row r="417" customFormat="false" ht="19.4" hidden="false" customHeight="false" outlineLevel="0" collapsed="false">
      <c r="A417" s="207" t="n">
        <v>105380</v>
      </c>
      <c r="B417" s="208" t="s">
        <v>589</v>
      </c>
      <c r="C417" s="2" t="s">
        <v>170</v>
      </c>
      <c r="D417" s="209" t="n">
        <v>97.26</v>
      </c>
      <c r="E417" s="224" t="n">
        <f aca="false">VLOOKUP(A417,SINAPI_MO!$A$1:$E$59566,4,0)</f>
        <v>0.5925</v>
      </c>
      <c r="F417" s="225" t="n">
        <f aca="false">ROUND(D417*E417,2)</f>
        <v>57.63</v>
      </c>
    </row>
    <row r="418" customFormat="false" ht="19.4" hidden="false" customHeight="false" outlineLevel="0" collapsed="false">
      <c r="A418" s="207" t="n">
        <v>105267</v>
      </c>
      <c r="B418" s="208" t="s">
        <v>590</v>
      </c>
      <c r="C418" s="2" t="s">
        <v>170</v>
      </c>
      <c r="D418" s="209" t="n">
        <v>79</v>
      </c>
      <c r="E418" s="224" t="n">
        <f aca="false">VLOOKUP(A418,SINAPI_MO!$A$1:$E$59566,4,0)</f>
        <v>0.6108</v>
      </c>
      <c r="F418" s="225" t="n">
        <f aca="false">ROUND(D418*E418,2)</f>
        <v>48.25</v>
      </c>
    </row>
    <row r="419" customFormat="false" ht="19.4" hidden="false" customHeight="false" outlineLevel="0" collapsed="false">
      <c r="A419" s="207" t="n">
        <v>105249</v>
      </c>
      <c r="B419" s="208" t="s">
        <v>591</v>
      </c>
      <c r="C419" s="2" t="s">
        <v>170</v>
      </c>
      <c r="D419" s="209" t="n">
        <v>119.74</v>
      </c>
      <c r="E419" s="224" t="n">
        <f aca="false">VLOOKUP(A419,SINAPI_MO!$A$1:$E$59566,4,0)</f>
        <v>0.5751</v>
      </c>
      <c r="F419" s="225" t="n">
        <f aca="false">ROUND(D419*E419,2)</f>
        <v>68.86</v>
      </c>
    </row>
    <row r="420" customFormat="false" ht="19.4" hidden="false" customHeight="false" outlineLevel="0" collapsed="false">
      <c r="A420" s="207" t="n">
        <v>105268</v>
      </c>
      <c r="B420" s="208" t="s">
        <v>592</v>
      </c>
      <c r="C420" s="2" t="s">
        <v>170</v>
      </c>
      <c r="D420" s="209" t="n">
        <v>98.22</v>
      </c>
      <c r="E420" s="224" t="n">
        <f aca="false">VLOOKUP(A420,SINAPI_MO!$A$1:$E$59566,4,0)</f>
        <v>0.588</v>
      </c>
      <c r="F420" s="225" t="n">
        <f aca="false">ROUND(D420*E420,2)</f>
        <v>57.75</v>
      </c>
    </row>
    <row r="421" customFormat="false" ht="19.4" hidden="false" customHeight="false" outlineLevel="0" collapsed="false">
      <c r="A421" s="207" t="n">
        <v>105379</v>
      </c>
      <c r="B421" s="208" t="s">
        <v>593</v>
      </c>
      <c r="C421" s="2" t="s">
        <v>170</v>
      </c>
      <c r="D421" s="209" t="n">
        <v>16</v>
      </c>
      <c r="E421" s="224" t="n">
        <f aca="false">VLOOKUP(A421,SINAPI_MO!$A$1:$E$59566,4,0)</f>
        <v>0.6206</v>
      </c>
      <c r="F421" s="225" t="n">
        <f aca="false">ROUND(D421*E421,2)</f>
        <v>9.93</v>
      </c>
    </row>
    <row r="422" customFormat="false" ht="19.4" hidden="false" customHeight="false" outlineLevel="0" collapsed="false">
      <c r="A422" s="207" t="n">
        <v>105388</v>
      </c>
      <c r="B422" s="208" t="s">
        <v>594</v>
      </c>
      <c r="C422" s="2" t="s">
        <v>170</v>
      </c>
      <c r="D422" s="209" t="n">
        <v>12.72</v>
      </c>
      <c r="E422" s="224" t="n">
        <f aca="false">VLOOKUP(A422,SINAPI_MO!$A$1:$E$59566,4,0)</f>
        <v>0.6242</v>
      </c>
      <c r="F422" s="225" t="n">
        <f aca="false">ROUND(D422*E422,2)</f>
        <v>7.94</v>
      </c>
    </row>
    <row r="423" customFormat="false" ht="19.4" hidden="false" customHeight="false" outlineLevel="0" collapsed="false">
      <c r="A423" s="207" t="n">
        <v>105392</v>
      </c>
      <c r="B423" s="208" t="s">
        <v>595</v>
      </c>
      <c r="C423" s="2" t="s">
        <v>170</v>
      </c>
      <c r="D423" s="209" t="n">
        <v>19.88</v>
      </c>
      <c r="E423" s="224" t="n">
        <f aca="false">VLOOKUP(A423,SINAPI_MO!$A$1:$E$59566,4,0)</f>
        <v>0.6408</v>
      </c>
      <c r="F423" s="225" t="n">
        <f aca="false">ROUND(D423*E423,2)</f>
        <v>12.74</v>
      </c>
    </row>
    <row r="424" customFormat="false" ht="19.4" hidden="false" customHeight="false" outlineLevel="0" collapsed="false">
      <c r="A424" s="207" t="n">
        <v>105389</v>
      </c>
      <c r="B424" s="208" t="s">
        <v>596</v>
      </c>
      <c r="C424" s="2" t="s">
        <v>170</v>
      </c>
      <c r="D424" s="209" t="n">
        <v>15.97</v>
      </c>
      <c r="E424" s="224" t="n">
        <f aca="false">VLOOKUP(A424,SINAPI_MO!$A$1:$E$59566,4,0)</f>
        <v>0.6462</v>
      </c>
      <c r="F424" s="225" t="n">
        <f aca="false">ROUND(D424*E424,2)</f>
        <v>10.32</v>
      </c>
    </row>
    <row r="425" customFormat="false" ht="19.4" hidden="false" customHeight="false" outlineLevel="0" collapsed="false">
      <c r="A425" s="207" t="n">
        <v>105393</v>
      </c>
      <c r="B425" s="208" t="s">
        <v>597</v>
      </c>
      <c r="C425" s="2" t="s">
        <v>170</v>
      </c>
      <c r="D425" s="209" t="n">
        <v>23.99</v>
      </c>
      <c r="E425" s="224" t="n">
        <f aca="false">VLOOKUP(A425,SINAPI_MO!$A$1:$E$59566,4,0)</f>
        <v>0.6482</v>
      </c>
      <c r="F425" s="225" t="n">
        <f aca="false">ROUND(D425*E425,2)</f>
        <v>15.55</v>
      </c>
    </row>
    <row r="426" customFormat="false" ht="19.4" hidden="false" customHeight="false" outlineLevel="0" collapsed="false">
      <c r="A426" s="207" t="n">
        <v>105316</v>
      </c>
      <c r="B426" s="208" t="s">
        <v>598</v>
      </c>
      <c r="C426" s="2" t="s">
        <v>170</v>
      </c>
      <c r="D426" s="209" t="n">
        <v>19.43</v>
      </c>
      <c r="E426" s="224" t="n">
        <f aca="false">VLOOKUP(A426,SINAPI_MO!$A$1:$E$59566,4,0)</f>
        <v>0.6531</v>
      </c>
      <c r="F426" s="225" t="n">
        <f aca="false">ROUND(D426*E426,2)</f>
        <v>12.69</v>
      </c>
    </row>
    <row r="427" customFormat="false" ht="19.4" hidden="false" customHeight="false" outlineLevel="0" collapsed="false">
      <c r="A427" s="207" t="n">
        <v>105394</v>
      </c>
      <c r="B427" s="208" t="s">
        <v>599</v>
      </c>
      <c r="C427" s="2" t="s">
        <v>170</v>
      </c>
      <c r="D427" s="209" t="n">
        <v>28.05</v>
      </c>
      <c r="E427" s="224" t="n">
        <f aca="false">VLOOKUP(A427,SINAPI_MO!$A$1:$E$59566,4,0)</f>
        <v>0.6542</v>
      </c>
      <c r="F427" s="225" t="n">
        <f aca="false">ROUND(D427*E427,2)</f>
        <v>18.35</v>
      </c>
    </row>
    <row r="428" customFormat="false" ht="19.4" hidden="false" customHeight="false" outlineLevel="0" collapsed="false">
      <c r="A428" s="207" t="n">
        <v>105317</v>
      </c>
      <c r="B428" s="208" t="s">
        <v>600</v>
      </c>
      <c r="C428" s="2" t="s">
        <v>170</v>
      </c>
      <c r="D428" s="209" t="n">
        <v>22.86</v>
      </c>
      <c r="E428" s="224" t="n">
        <f aca="false">VLOOKUP(A428,SINAPI_MO!$A$1:$E$59566,4,0)</f>
        <v>0.6588</v>
      </c>
      <c r="F428" s="225" t="n">
        <f aca="false">ROUND(D428*E428,2)</f>
        <v>15.06</v>
      </c>
    </row>
    <row r="429" customFormat="false" ht="19.4" hidden="false" customHeight="false" outlineLevel="0" collapsed="false">
      <c r="A429" s="207" t="n">
        <v>105395</v>
      </c>
      <c r="B429" s="208" t="s">
        <v>601</v>
      </c>
      <c r="C429" s="2" t="s">
        <v>170</v>
      </c>
      <c r="D429" s="209" t="n">
        <v>32.13</v>
      </c>
      <c r="E429" s="224" t="n">
        <f aca="false">VLOOKUP(A429,SINAPI_MO!$A$1:$E$59566,4,0)</f>
        <v>0.6586</v>
      </c>
      <c r="F429" s="225" t="n">
        <f aca="false">ROUND(D429*E429,2)</f>
        <v>21.16</v>
      </c>
    </row>
    <row r="430" customFormat="false" ht="19.4" hidden="false" customHeight="false" outlineLevel="0" collapsed="false">
      <c r="A430" s="207" t="n">
        <v>105318</v>
      </c>
      <c r="B430" s="208" t="s">
        <v>602</v>
      </c>
      <c r="C430" s="2" t="s">
        <v>170</v>
      </c>
      <c r="D430" s="209" t="n">
        <v>26.29</v>
      </c>
      <c r="E430" s="224" t="n">
        <f aca="false">VLOOKUP(A430,SINAPI_MO!$A$1:$E$59566,4,0)</f>
        <v>0.663</v>
      </c>
      <c r="F430" s="225" t="n">
        <f aca="false">ROUND(D430*E430,2)</f>
        <v>17.43</v>
      </c>
    </row>
    <row r="431" customFormat="false" ht="19.4" hidden="false" customHeight="false" outlineLevel="0" collapsed="false">
      <c r="A431" s="207" t="n">
        <v>105396</v>
      </c>
      <c r="B431" s="208" t="s">
        <v>603</v>
      </c>
      <c r="C431" s="2" t="s">
        <v>170</v>
      </c>
      <c r="D431" s="209" t="n">
        <v>36.19</v>
      </c>
      <c r="E431" s="224" t="n">
        <f aca="false">VLOOKUP(A431,SINAPI_MO!$A$1:$E$59566,4,0)</f>
        <v>0.6621</v>
      </c>
      <c r="F431" s="225" t="n">
        <f aca="false">ROUND(D431*E431,2)</f>
        <v>23.96</v>
      </c>
    </row>
    <row r="432" customFormat="false" ht="19.4" hidden="false" customHeight="false" outlineLevel="0" collapsed="false">
      <c r="A432" s="207" t="n">
        <v>105258</v>
      </c>
      <c r="B432" s="208" t="s">
        <v>604</v>
      </c>
      <c r="C432" s="2" t="s">
        <v>170</v>
      </c>
      <c r="D432" s="209" t="n">
        <v>29.72</v>
      </c>
      <c r="E432" s="224" t="n">
        <f aca="false">VLOOKUP(A432,SINAPI_MO!$A$1:$E$59566,4,0)</f>
        <v>0.6662</v>
      </c>
      <c r="F432" s="225" t="n">
        <f aca="false">ROUND(D432*E432,2)</f>
        <v>19.8</v>
      </c>
    </row>
    <row r="433" customFormat="false" ht="19.4" hidden="false" customHeight="false" outlineLevel="0" collapsed="false">
      <c r="A433" s="207" t="n">
        <v>105397</v>
      </c>
      <c r="B433" s="208" t="s">
        <v>605</v>
      </c>
      <c r="C433" s="2" t="s">
        <v>170</v>
      </c>
      <c r="D433" s="209" t="n">
        <v>40.43</v>
      </c>
      <c r="E433" s="224" t="n">
        <f aca="false">VLOOKUP(A433,SINAPI_MO!$A$1:$E$59566,4,0)</f>
        <v>0.6621</v>
      </c>
      <c r="F433" s="225" t="n">
        <f aca="false">ROUND(D433*E433,2)</f>
        <v>26.77</v>
      </c>
    </row>
    <row r="434" customFormat="false" ht="19.4" hidden="false" customHeight="false" outlineLevel="0" collapsed="false">
      <c r="A434" s="207" t="n">
        <v>105261</v>
      </c>
      <c r="B434" s="208" t="s">
        <v>606</v>
      </c>
      <c r="C434" s="2" t="s">
        <v>170</v>
      </c>
      <c r="D434" s="209" t="n">
        <v>33.32</v>
      </c>
      <c r="E434" s="224" t="n">
        <f aca="false">VLOOKUP(A434,SINAPI_MO!$A$1:$E$59566,4,0)</f>
        <v>0.6657</v>
      </c>
      <c r="F434" s="225" t="n">
        <f aca="false">ROUND(D434*E434,2)</f>
        <v>22.18</v>
      </c>
    </row>
    <row r="435" customFormat="false" ht="19.4" hidden="false" customHeight="false" outlineLevel="0" collapsed="false">
      <c r="A435" s="207" t="n">
        <v>105398</v>
      </c>
      <c r="B435" s="208" t="s">
        <v>607</v>
      </c>
      <c r="C435" s="2" t="s">
        <v>170</v>
      </c>
      <c r="D435" s="209" t="n">
        <v>51.75</v>
      </c>
      <c r="E435" s="224" t="n">
        <f aca="false">VLOOKUP(A435,SINAPI_MO!$A$1:$E$59566,4,0)</f>
        <v>0.5718</v>
      </c>
      <c r="F435" s="225" t="n">
        <f aca="false">ROUND(D435*E435,2)</f>
        <v>29.59</v>
      </c>
    </row>
    <row r="436" customFormat="false" ht="19.4" hidden="false" customHeight="false" outlineLevel="0" collapsed="false">
      <c r="A436" s="207" t="n">
        <v>105262</v>
      </c>
      <c r="B436" s="208" t="s">
        <v>608</v>
      </c>
      <c r="C436" s="2" t="s">
        <v>170</v>
      </c>
      <c r="D436" s="209" t="n">
        <v>41.65</v>
      </c>
      <c r="E436" s="224" t="n">
        <f aca="false">VLOOKUP(A436,SINAPI_MO!$A$1:$E$59566,4,0)</f>
        <v>0.5897</v>
      </c>
      <c r="F436" s="225" t="n">
        <f aca="false">ROUND(D436*E436,2)</f>
        <v>24.56</v>
      </c>
    </row>
    <row r="437" customFormat="false" ht="19.4" hidden="false" customHeight="false" outlineLevel="0" collapsed="false">
      <c r="A437" s="207" t="n">
        <v>105399</v>
      </c>
      <c r="B437" s="208" t="s">
        <v>609</v>
      </c>
      <c r="C437" s="2" t="s">
        <v>170</v>
      </c>
      <c r="D437" s="209" t="n">
        <v>61.28</v>
      </c>
      <c r="E437" s="224" t="n">
        <f aca="false">VLOOKUP(A437,SINAPI_MO!$A$1:$E$59566,4,0)</f>
        <v>0.5742</v>
      </c>
      <c r="F437" s="225" t="n">
        <f aca="false">ROUND(D437*E437,2)</f>
        <v>35.19</v>
      </c>
    </row>
    <row r="438" customFormat="false" ht="19.4" hidden="false" customHeight="false" outlineLevel="0" collapsed="false">
      <c r="A438" s="207" t="n">
        <v>105263</v>
      </c>
      <c r="B438" s="208" t="s">
        <v>610</v>
      </c>
      <c r="C438" s="2" t="s">
        <v>170</v>
      </c>
      <c r="D438" s="209" t="n">
        <v>49.55</v>
      </c>
      <c r="E438" s="224" t="n">
        <f aca="false">VLOOKUP(A438,SINAPI_MO!$A$1:$E$59566,4,0)</f>
        <v>0.5911</v>
      </c>
      <c r="F438" s="225" t="n">
        <f aca="false">ROUND(D438*E438,2)</f>
        <v>29.29</v>
      </c>
    </row>
    <row r="439" customFormat="false" ht="19.4" hidden="false" customHeight="false" outlineLevel="0" collapsed="false">
      <c r="A439" s="207" t="n">
        <v>105400</v>
      </c>
      <c r="B439" s="208" t="s">
        <v>611</v>
      </c>
      <c r="C439" s="2" t="s">
        <v>170</v>
      </c>
      <c r="D439" s="209" t="n">
        <v>69.84</v>
      </c>
      <c r="E439" s="224" t="n">
        <f aca="false">VLOOKUP(A439,SINAPI_MO!$A$1:$E$59566,4,0)</f>
        <v>0.5842</v>
      </c>
      <c r="F439" s="225" t="n">
        <f aca="false">ROUND(D439*E439,2)</f>
        <v>40.8</v>
      </c>
    </row>
    <row r="440" customFormat="false" ht="19.4" hidden="false" customHeight="false" outlineLevel="0" collapsed="false">
      <c r="A440" s="207" t="n">
        <v>105264</v>
      </c>
      <c r="B440" s="208" t="s">
        <v>612</v>
      </c>
      <c r="C440" s="2" t="s">
        <v>170</v>
      </c>
      <c r="D440" s="209" t="n">
        <v>56.48</v>
      </c>
      <c r="E440" s="224" t="n">
        <f aca="false">VLOOKUP(A440,SINAPI_MO!$A$1:$E$59566,4,0)</f>
        <v>0.6027</v>
      </c>
      <c r="F440" s="225" t="n">
        <f aca="false">ROUND(D440*E440,2)</f>
        <v>34.04</v>
      </c>
    </row>
    <row r="441" customFormat="false" ht="19.4" hidden="false" customHeight="false" outlineLevel="0" collapsed="false">
      <c r="A441" s="207" t="n">
        <v>105297</v>
      </c>
      <c r="B441" s="208" t="s">
        <v>613</v>
      </c>
      <c r="C441" s="2" t="s">
        <v>170</v>
      </c>
      <c r="D441" s="209" t="n">
        <v>10.53</v>
      </c>
      <c r="E441" s="224" t="n">
        <f aca="false">VLOOKUP(A441,SINAPI_MO!$A$1:$E$59566,4,0)</f>
        <v>0.5708</v>
      </c>
      <c r="F441" s="225" t="n">
        <f aca="false">ROUND(D441*E441,2)</f>
        <v>6.01</v>
      </c>
    </row>
    <row r="442" customFormat="false" ht="19.4" hidden="false" customHeight="false" outlineLevel="0" collapsed="false">
      <c r="A442" s="207" t="n">
        <v>105372</v>
      </c>
      <c r="B442" s="208" t="s">
        <v>614</v>
      </c>
      <c r="C442" s="2" t="s">
        <v>170</v>
      </c>
      <c r="D442" s="209" t="n">
        <v>8.14</v>
      </c>
      <c r="E442" s="224" t="n">
        <f aca="false">VLOOKUP(A442,SINAPI_MO!$A$1:$E$59566,4,0)</f>
        <v>0.5688</v>
      </c>
      <c r="F442" s="225" t="n">
        <f aca="false">ROUND(D442*E442,2)</f>
        <v>4.63</v>
      </c>
    </row>
    <row r="443" customFormat="false" ht="19.4" hidden="false" customHeight="false" outlineLevel="0" collapsed="false">
      <c r="A443" s="207" t="n">
        <v>105401</v>
      </c>
      <c r="B443" s="208" t="s">
        <v>615</v>
      </c>
      <c r="C443" s="2" t="s">
        <v>170</v>
      </c>
      <c r="D443" s="209" t="n">
        <v>78.76</v>
      </c>
      <c r="E443" s="224" t="n">
        <f aca="false">VLOOKUP(A443,SINAPI_MO!$A$1:$E$59566,4,0)</f>
        <v>0.5894</v>
      </c>
      <c r="F443" s="225" t="n">
        <f aca="false">ROUND(D443*E443,2)</f>
        <v>46.42</v>
      </c>
    </row>
    <row r="444" customFormat="false" ht="19.4" hidden="false" customHeight="false" outlineLevel="0" collapsed="false">
      <c r="A444" s="207" t="n">
        <v>105265</v>
      </c>
      <c r="B444" s="208" t="s">
        <v>616</v>
      </c>
      <c r="C444" s="2" t="s">
        <v>170</v>
      </c>
      <c r="D444" s="209" t="n">
        <v>63.75</v>
      </c>
      <c r="E444" s="224" t="n">
        <f aca="false">VLOOKUP(A444,SINAPI_MO!$A$1:$E$59566,4,0)</f>
        <v>0.6082</v>
      </c>
      <c r="F444" s="225" t="n">
        <f aca="false">ROUND(D444*E444,2)</f>
        <v>38.77</v>
      </c>
    </row>
    <row r="445" customFormat="false" ht="19.4" hidden="false" customHeight="false" outlineLevel="0" collapsed="false">
      <c r="A445" s="207" t="n">
        <v>105402</v>
      </c>
      <c r="B445" s="208" t="s">
        <v>617</v>
      </c>
      <c r="C445" s="2" t="s">
        <v>170</v>
      </c>
      <c r="D445" s="209" t="n">
        <v>87.95</v>
      </c>
      <c r="E445" s="224" t="n">
        <f aca="false">VLOOKUP(A445,SINAPI_MO!$A$1:$E$59566,4,0)</f>
        <v>0.5916</v>
      </c>
      <c r="F445" s="225" t="n">
        <f aca="false">ROUND(D445*E445,2)</f>
        <v>52.03</v>
      </c>
    </row>
    <row r="446" customFormat="false" ht="19.4" hidden="false" customHeight="false" outlineLevel="0" collapsed="false">
      <c r="A446" s="207" t="n">
        <v>105266</v>
      </c>
      <c r="B446" s="208" t="s">
        <v>618</v>
      </c>
      <c r="C446" s="2" t="s">
        <v>170</v>
      </c>
      <c r="D446" s="209" t="n">
        <v>71.31</v>
      </c>
      <c r="E446" s="224" t="n">
        <f aca="false">VLOOKUP(A446,SINAPI_MO!$A$1:$E$59566,4,0)</f>
        <v>0.6103</v>
      </c>
      <c r="F446" s="225" t="n">
        <f aca="false">ROUND(D446*E446,2)</f>
        <v>43.52</v>
      </c>
    </row>
    <row r="447" customFormat="false" ht="19.4" hidden="false" customHeight="false" outlineLevel="0" collapsed="false">
      <c r="A447" s="207" t="n">
        <v>105361</v>
      </c>
      <c r="B447" s="208" t="s">
        <v>619</v>
      </c>
      <c r="C447" s="2" t="s">
        <v>170</v>
      </c>
      <c r="D447" s="209" t="n">
        <v>17.25</v>
      </c>
      <c r="E447" s="224" t="n">
        <f aca="false">VLOOKUP(A447,SINAPI_MO!$A$1:$E$59566,4,0)</f>
        <v>0.8823</v>
      </c>
      <c r="F447" s="225" t="n">
        <f aca="false">ROUND(D447*E447,2)</f>
        <v>15.22</v>
      </c>
    </row>
    <row r="448" customFormat="false" ht="19.4" hidden="false" customHeight="false" outlineLevel="0" collapsed="false">
      <c r="A448" s="207" t="n">
        <v>105382</v>
      </c>
      <c r="B448" s="208" t="s">
        <v>620</v>
      </c>
      <c r="C448" s="2" t="s">
        <v>170</v>
      </c>
      <c r="D448" s="209" t="n">
        <v>14.37</v>
      </c>
      <c r="E448" s="224" t="n">
        <f aca="false">VLOOKUP(A448,SINAPI_MO!$A$1:$E$59566,4,0)</f>
        <v>0.8587</v>
      </c>
      <c r="F448" s="225" t="n">
        <f aca="false">ROUND(D448*E448,2)</f>
        <v>12.34</v>
      </c>
    </row>
    <row r="449" customFormat="false" ht="19.4" hidden="false" customHeight="false" outlineLevel="0" collapsed="false">
      <c r="A449" s="207" t="n">
        <v>105359</v>
      </c>
      <c r="B449" s="208" t="s">
        <v>621</v>
      </c>
      <c r="C449" s="2" t="s">
        <v>170</v>
      </c>
      <c r="D449" s="209" t="n">
        <v>12.06</v>
      </c>
      <c r="E449" s="224" t="n">
        <f aca="false">VLOOKUP(A449,SINAPI_MO!$A$1:$E$59566,4,0)</f>
        <v>0.9254</v>
      </c>
      <c r="F449" s="225" t="n">
        <f aca="false">ROUND(D449*E449,2)</f>
        <v>11.16</v>
      </c>
    </row>
    <row r="450" customFormat="false" ht="19.4" hidden="false" customHeight="false" outlineLevel="0" collapsed="false">
      <c r="A450" s="207" t="n">
        <v>105315</v>
      </c>
      <c r="B450" s="208" t="s">
        <v>622</v>
      </c>
      <c r="C450" s="2" t="s">
        <v>170</v>
      </c>
      <c r="D450" s="209" t="n">
        <v>9.95</v>
      </c>
      <c r="E450" s="224" t="n">
        <f aca="false">VLOOKUP(A450,SINAPI_MO!$A$1:$E$59566,4,0)</f>
        <v>0.9095</v>
      </c>
      <c r="F450" s="225" t="n">
        <f aca="false">ROUND(D450*E450,2)</f>
        <v>9.05</v>
      </c>
    </row>
    <row r="451" customFormat="false" ht="19.4" hidden="false" customHeight="false" outlineLevel="0" collapsed="false">
      <c r="A451" s="207" t="n">
        <v>105360</v>
      </c>
      <c r="B451" s="208" t="s">
        <v>623</v>
      </c>
      <c r="C451" s="2" t="s">
        <v>170</v>
      </c>
      <c r="D451" s="209" t="n">
        <v>14.77</v>
      </c>
      <c r="E451" s="224" t="n">
        <f aca="false">VLOOKUP(A451,SINAPI_MO!$A$1:$E$59566,4,0)</f>
        <v>0.893</v>
      </c>
      <c r="F451" s="225" t="n">
        <f aca="false">ROUND(D451*E451,2)</f>
        <v>13.19</v>
      </c>
    </row>
    <row r="452" customFormat="false" ht="19.4" hidden="false" customHeight="false" outlineLevel="0" collapsed="false">
      <c r="A452" s="207" t="n">
        <v>105381</v>
      </c>
      <c r="B452" s="208" t="s">
        <v>624</v>
      </c>
      <c r="C452" s="2" t="s">
        <v>170</v>
      </c>
      <c r="D452" s="209" t="n">
        <v>12.27</v>
      </c>
      <c r="E452" s="224" t="n">
        <f aca="false">VLOOKUP(A452,SINAPI_MO!$A$1:$E$59566,4,0)</f>
        <v>0.8712</v>
      </c>
      <c r="F452" s="225" t="n">
        <f aca="false">ROUND(D452*E452,2)</f>
        <v>10.69</v>
      </c>
    </row>
    <row r="453" customFormat="false" ht="19.4" hidden="false" customHeight="false" outlineLevel="0" collapsed="false">
      <c r="A453" s="207" t="n">
        <v>105251</v>
      </c>
      <c r="B453" s="208" t="s">
        <v>625</v>
      </c>
      <c r="C453" s="2" t="s">
        <v>170</v>
      </c>
      <c r="D453" s="209" t="n">
        <v>17.6</v>
      </c>
      <c r="E453" s="224" t="n">
        <f aca="false">VLOOKUP(A453,SINAPI_MO!$A$1:$E$59566,4,0)</f>
        <v>0.608</v>
      </c>
      <c r="F453" s="225" t="n">
        <f aca="false">ROUND(D453*E453,2)</f>
        <v>10.7</v>
      </c>
    </row>
    <row r="454" customFormat="false" ht="19.4" hidden="false" customHeight="false" outlineLevel="0" collapsed="false">
      <c r="A454" s="207" t="n">
        <v>105282</v>
      </c>
      <c r="B454" s="208" t="s">
        <v>626</v>
      </c>
      <c r="C454" s="2" t="s">
        <v>170</v>
      </c>
      <c r="D454" s="209" t="n">
        <v>13.66</v>
      </c>
      <c r="E454" s="224" t="n">
        <f aca="false">VLOOKUP(A454,SINAPI_MO!$A$1:$E$59566,4,0)</f>
        <v>0.6135</v>
      </c>
      <c r="F454" s="225" t="n">
        <f aca="false">ROUND(D454*E454,2)</f>
        <v>8.38</v>
      </c>
    </row>
    <row r="455" customFormat="false" ht="19.4" hidden="false" customHeight="false" outlineLevel="0" collapsed="false">
      <c r="A455" s="207" t="n">
        <v>105276</v>
      </c>
      <c r="B455" s="208" t="s">
        <v>627</v>
      </c>
      <c r="C455" s="2" t="s">
        <v>170</v>
      </c>
      <c r="D455" s="209" t="n">
        <v>140.81</v>
      </c>
      <c r="E455" s="224" t="n">
        <f aca="false">VLOOKUP(A455,SINAPI_MO!$A$1:$E$59566,4,0)</f>
        <v>0.6141</v>
      </c>
      <c r="F455" s="225" t="n">
        <f aca="false">ROUND(D455*E455,2)</f>
        <v>86.47</v>
      </c>
    </row>
    <row r="456" customFormat="false" ht="19.4" hidden="false" customHeight="false" outlineLevel="0" collapsed="false">
      <c r="A456" s="207" t="n">
        <v>105341</v>
      </c>
      <c r="B456" s="208" t="s">
        <v>628</v>
      </c>
      <c r="C456" s="2" t="s">
        <v>170</v>
      </c>
      <c r="D456" s="209" t="n">
        <v>113.42</v>
      </c>
      <c r="E456" s="224" t="n">
        <f aca="false">VLOOKUP(A456,SINAPI_MO!$A$1:$E$59566,4,0)</f>
        <v>0.6384</v>
      </c>
      <c r="F456" s="225" t="n">
        <f aca="false">ROUND(D456*E456,2)</f>
        <v>72.41</v>
      </c>
    </row>
    <row r="457" customFormat="false" ht="19.4" hidden="false" customHeight="false" outlineLevel="0" collapsed="false">
      <c r="A457" s="207" t="n">
        <v>105277</v>
      </c>
      <c r="B457" s="208" t="s">
        <v>629</v>
      </c>
      <c r="C457" s="2" t="s">
        <v>170</v>
      </c>
      <c r="D457" s="209" t="n">
        <v>171.41</v>
      </c>
      <c r="E457" s="224" t="n">
        <f aca="false">VLOOKUP(A457,SINAPI_MO!$A$1:$E$59566,4,0)</f>
        <v>0.6027</v>
      </c>
      <c r="F457" s="225" t="n">
        <f aca="false">ROUND(D457*E457,2)</f>
        <v>103.31</v>
      </c>
    </row>
    <row r="458" customFormat="false" ht="19.4" hidden="false" customHeight="false" outlineLevel="0" collapsed="false">
      <c r="A458" s="207" t="n">
        <v>105342</v>
      </c>
      <c r="B458" s="208" t="s">
        <v>630</v>
      </c>
      <c r="C458" s="2" t="s">
        <v>170</v>
      </c>
      <c r="D458" s="209" t="n">
        <v>139.12</v>
      </c>
      <c r="E458" s="224" t="n">
        <f aca="false">VLOOKUP(A458,SINAPI_MO!$A$1:$E$59566,4,0)</f>
        <v>0.6227</v>
      </c>
      <c r="F458" s="225" t="n">
        <f aca="false">ROUND(D458*E458,2)</f>
        <v>86.63</v>
      </c>
    </row>
    <row r="459" customFormat="false" ht="19.4" hidden="false" customHeight="false" outlineLevel="0" collapsed="false">
      <c r="A459" s="207" t="n">
        <v>105252</v>
      </c>
      <c r="B459" s="208" t="s">
        <v>631</v>
      </c>
      <c r="C459" s="2" t="s">
        <v>170</v>
      </c>
      <c r="D459" s="209" t="n">
        <v>23.25</v>
      </c>
      <c r="E459" s="224" t="n">
        <f aca="false">VLOOKUP(A459,SINAPI_MO!$A$1:$E$59566,4,0)</f>
        <v>0.6413</v>
      </c>
      <c r="F459" s="225" t="n">
        <f aca="false">ROUND(D459*E459,2)</f>
        <v>14.91</v>
      </c>
    </row>
    <row r="460" customFormat="false" ht="19.4" hidden="false" customHeight="false" outlineLevel="0" collapsed="false">
      <c r="A460" s="207" t="n">
        <v>105298</v>
      </c>
      <c r="B460" s="208" t="s">
        <v>632</v>
      </c>
      <c r="C460" s="2" t="s">
        <v>170</v>
      </c>
      <c r="D460" s="209" t="n">
        <v>18.33</v>
      </c>
      <c r="E460" s="224" t="n">
        <f aca="false">VLOOKUP(A460,SINAPI_MO!$A$1:$E$59566,4,0)</f>
        <v>0.6503</v>
      </c>
      <c r="F460" s="225" t="n">
        <f aca="false">ROUND(D460*E460,2)</f>
        <v>11.92</v>
      </c>
    </row>
    <row r="461" customFormat="false" ht="19.4" hidden="false" customHeight="false" outlineLevel="0" collapsed="false">
      <c r="A461" s="207" t="n">
        <v>105253</v>
      </c>
      <c r="B461" s="208" t="s">
        <v>633</v>
      </c>
      <c r="C461" s="2" t="s">
        <v>170</v>
      </c>
      <c r="D461" s="209" t="n">
        <v>28.9</v>
      </c>
      <c r="E461" s="224" t="n">
        <f aca="false">VLOOKUP(A461,SINAPI_MO!$A$1:$E$59566,4,0)</f>
        <v>0.6616</v>
      </c>
      <c r="F461" s="225" t="n">
        <f aca="false">ROUND(D461*E461,2)</f>
        <v>19.12</v>
      </c>
    </row>
    <row r="462" customFormat="false" ht="19.4" hidden="false" customHeight="false" outlineLevel="0" collapsed="false">
      <c r="A462" s="207" t="n">
        <v>105299</v>
      </c>
      <c r="B462" s="208" t="s">
        <v>634</v>
      </c>
      <c r="C462" s="2" t="s">
        <v>170</v>
      </c>
      <c r="D462" s="209" t="n">
        <v>23.03</v>
      </c>
      <c r="E462" s="224" t="n">
        <f aca="false">VLOOKUP(A462,SINAPI_MO!$A$1:$E$59566,4,0)</f>
        <v>0.6726</v>
      </c>
      <c r="F462" s="225" t="n">
        <f aca="false">ROUND(D462*E462,2)</f>
        <v>15.49</v>
      </c>
    </row>
    <row r="463" customFormat="false" ht="19.4" hidden="false" customHeight="false" outlineLevel="0" collapsed="false">
      <c r="A463" s="207" t="n">
        <v>105254</v>
      </c>
      <c r="B463" s="208" t="s">
        <v>635</v>
      </c>
      <c r="C463" s="2" t="s">
        <v>170</v>
      </c>
      <c r="D463" s="209" t="n">
        <v>34.76</v>
      </c>
      <c r="E463" s="224" t="n">
        <f aca="false">VLOOKUP(A463,SINAPI_MO!$A$1:$E$59566,4,0)</f>
        <v>0.6712</v>
      </c>
      <c r="F463" s="225" t="n">
        <f aca="false">ROUND(D463*E463,2)</f>
        <v>23.33</v>
      </c>
    </row>
    <row r="464" customFormat="false" ht="19.4" hidden="false" customHeight="false" outlineLevel="0" collapsed="false">
      <c r="A464" s="207" t="n">
        <v>105300</v>
      </c>
      <c r="B464" s="208" t="s">
        <v>636</v>
      </c>
      <c r="C464" s="2" t="s">
        <v>170</v>
      </c>
      <c r="D464" s="209" t="n">
        <v>27.93</v>
      </c>
      <c r="E464" s="224" t="n">
        <f aca="false">VLOOKUP(A464,SINAPI_MO!$A$1:$E$59566,4,0)</f>
        <v>0.6821</v>
      </c>
      <c r="F464" s="225" t="n">
        <f aca="false">ROUND(D464*E464,2)</f>
        <v>19.05</v>
      </c>
    </row>
    <row r="465" customFormat="false" ht="19.4" hidden="false" customHeight="false" outlineLevel="0" collapsed="false">
      <c r="A465" s="207" t="n">
        <v>105255</v>
      </c>
      <c r="B465" s="208" t="s">
        <v>637</v>
      </c>
      <c r="C465" s="2" t="s">
        <v>170</v>
      </c>
      <c r="D465" s="209" t="n">
        <v>40.61</v>
      </c>
      <c r="E465" s="224" t="n">
        <f aca="false">VLOOKUP(A465,SINAPI_MO!$A$1:$E$59566,4,0)</f>
        <v>0.6784</v>
      </c>
      <c r="F465" s="225" t="n">
        <f aca="false">ROUND(D465*E465,2)</f>
        <v>27.55</v>
      </c>
    </row>
    <row r="466" customFormat="false" ht="19.4" hidden="false" customHeight="false" outlineLevel="0" collapsed="false">
      <c r="A466" s="207" t="n">
        <v>105301</v>
      </c>
      <c r="B466" s="208" t="s">
        <v>638</v>
      </c>
      <c r="C466" s="2" t="s">
        <v>170</v>
      </c>
      <c r="D466" s="209" t="n">
        <v>32.81</v>
      </c>
      <c r="E466" s="224" t="n">
        <f aca="false">VLOOKUP(A466,SINAPI_MO!$A$1:$E$59566,4,0)</f>
        <v>0.6888</v>
      </c>
      <c r="F466" s="225" t="n">
        <f aca="false">ROUND(D466*E466,2)</f>
        <v>22.6</v>
      </c>
    </row>
    <row r="467" customFormat="false" ht="19.4" hidden="false" customHeight="false" outlineLevel="0" collapsed="false">
      <c r="A467" s="207" t="n">
        <v>105256</v>
      </c>
      <c r="B467" s="208" t="s">
        <v>639</v>
      </c>
      <c r="C467" s="2" t="s">
        <v>170</v>
      </c>
      <c r="D467" s="209" t="n">
        <v>46.44</v>
      </c>
      <c r="E467" s="224" t="n">
        <f aca="false">VLOOKUP(A467,SINAPI_MO!$A$1:$E$59566,4,0)</f>
        <v>0.6837</v>
      </c>
      <c r="F467" s="225" t="n">
        <f aca="false">ROUND(D467*E467,2)</f>
        <v>31.75</v>
      </c>
    </row>
    <row r="468" customFormat="false" ht="19.4" hidden="false" customHeight="false" outlineLevel="0" collapsed="false">
      <c r="A468" s="207" t="n">
        <v>105302</v>
      </c>
      <c r="B468" s="208" t="s">
        <v>640</v>
      </c>
      <c r="C468" s="2" t="s">
        <v>170</v>
      </c>
      <c r="D468" s="209" t="n">
        <v>37.69</v>
      </c>
      <c r="E468" s="224" t="n">
        <f aca="false">VLOOKUP(A468,SINAPI_MO!$A$1:$E$59566,4,0)</f>
        <v>0.6941</v>
      </c>
      <c r="F468" s="225" t="n">
        <f aca="false">ROUND(D468*E468,2)</f>
        <v>26.16</v>
      </c>
    </row>
    <row r="469" customFormat="false" ht="19.4" hidden="false" customHeight="false" outlineLevel="0" collapsed="false">
      <c r="A469" s="207" t="n">
        <v>105257</v>
      </c>
      <c r="B469" s="208" t="s">
        <v>641</v>
      </c>
      <c r="C469" s="2" t="s">
        <v>170</v>
      </c>
      <c r="D469" s="209" t="n">
        <v>52.26</v>
      </c>
      <c r="E469" s="224" t="n">
        <f aca="false">VLOOKUP(A469,SINAPI_MO!$A$1:$E$59566,4,0)</f>
        <v>0.6883</v>
      </c>
      <c r="F469" s="225" t="n">
        <f aca="false">ROUND(D469*E469,2)</f>
        <v>35.97</v>
      </c>
    </row>
    <row r="470" customFormat="false" ht="19.4" hidden="false" customHeight="false" outlineLevel="0" collapsed="false">
      <c r="A470" s="207" t="n">
        <v>105303</v>
      </c>
      <c r="B470" s="208" t="s">
        <v>642</v>
      </c>
      <c r="C470" s="2" t="s">
        <v>170</v>
      </c>
      <c r="D470" s="209" t="n">
        <v>42.56</v>
      </c>
      <c r="E470" s="224" t="n">
        <f aca="false">VLOOKUP(A470,SINAPI_MO!$A$1:$E$59566,4,0)</f>
        <v>0.6985</v>
      </c>
      <c r="F470" s="225" t="n">
        <f aca="false">ROUND(D470*E470,2)</f>
        <v>29.73</v>
      </c>
    </row>
    <row r="471" customFormat="false" ht="19.4" hidden="false" customHeight="false" outlineLevel="0" collapsed="false">
      <c r="A471" s="207" t="n">
        <v>105270</v>
      </c>
      <c r="B471" s="208" t="s">
        <v>643</v>
      </c>
      <c r="C471" s="2" t="s">
        <v>170</v>
      </c>
      <c r="D471" s="209" t="n">
        <v>58.27</v>
      </c>
      <c r="E471" s="224" t="n">
        <f aca="false">VLOOKUP(A471,SINAPI_MO!$A$1:$E$59566,4,0)</f>
        <v>0.6892</v>
      </c>
      <c r="F471" s="225" t="n">
        <f aca="false">ROUND(D471*E471,2)</f>
        <v>40.16</v>
      </c>
    </row>
    <row r="472" customFormat="false" ht="19.4" hidden="false" customHeight="false" outlineLevel="0" collapsed="false">
      <c r="A472" s="207" t="n">
        <v>105304</v>
      </c>
      <c r="B472" s="208" t="s">
        <v>644</v>
      </c>
      <c r="C472" s="2" t="s">
        <v>170</v>
      </c>
      <c r="D472" s="209" t="n">
        <v>47.61</v>
      </c>
      <c r="E472" s="224" t="n">
        <f aca="false">VLOOKUP(A472,SINAPI_MO!$A$1:$E$59566,4,0)</f>
        <v>0.6988</v>
      </c>
      <c r="F472" s="225" t="n">
        <f aca="false">ROUND(D472*E472,2)</f>
        <v>33.27</v>
      </c>
    </row>
    <row r="473" customFormat="false" ht="19.4" hidden="false" customHeight="false" outlineLevel="0" collapsed="false">
      <c r="A473" s="207" t="n">
        <v>105271</v>
      </c>
      <c r="B473" s="208" t="s">
        <v>645</v>
      </c>
      <c r="C473" s="2" t="s">
        <v>170</v>
      </c>
      <c r="D473" s="209" t="n">
        <v>74.94</v>
      </c>
      <c r="E473" s="224" t="n">
        <f aca="false">VLOOKUP(A473,SINAPI_MO!$A$1:$E$59566,4,0)</f>
        <v>0.5922</v>
      </c>
      <c r="F473" s="225" t="n">
        <f aca="false">ROUND(D473*E473,2)</f>
        <v>44.38</v>
      </c>
    </row>
    <row r="474" customFormat="false" ht="19.4" hidden="false" customHeight="false" outlineLevel="0" collapsed="false">
      <c r="A474" s="207" t="n">
        <v>105305</v>
      </c>
      <c r="B474" s="208" t="s">
        <v>646</v>
      </c>
      <c r="C474" s="2" t="s">
        <v>170</v>
      </c>
      <c r="D474" s="209" t="n">
        <v>59.79</v>
      </c>
      <c r="E474" s="224" t="n">
        <f aca="false">VLOOKUP(A474,SINAPI_MO!$A$1:$E$59566,4,0)</f>
        <v>0.6162</v>
      </c>
      <c r="F474" s="225" t="n">
        <f aca="false">ROUND(D474*E474,2)</f>
        <v>36.84</v>
      </c>
    </row>
    <row r="475" customFormat="false" ht="19.4" hidden="false" customHeight="false" outlineLevel="0" collapsed="false">
      <c r="A475" s="207" t="n">
        <v>105272</v>
      </c>
      <c r="B475" s="208" t="s">
        <v>647</v>
      </c>
      <c r="C475" s="2" t="s">
        <v>170</v>
      </c>
      <c r="D475" s="209" t="n">
        <v>88.54</v>
      </c>
      <c r="E475" s="224" t="n">
        <f aca="false">VLOOKUP(A475,SINAPI_MO!$A$1:$E$59566,4,0)</f>
        <v>0.5963</v>
      </c>
      <c r="F475" s="225" t="n">
        <f aca="false">ROUND(D475*E475,2)</f>
        <v>52.8</v>
      </c>
    </row>
    <row r="476" customFormat="false" ht="19.4" hidden="false" customHeight="false" outlineLevel="0" collapsed="false">
      <c r="A476" s="207" t="n">
        <v>105306</v>
      </c>
      <c r="B476" s="208" t="s">
        <v>648</v>
      </c>
      <c r="C476" s="2" t="s">
        <v>170</v>
      </c>
      <c r="D476" s="209" t="n">
        <v>70.95</v>
      </c>
      <c r="E476" s="224" t="n">
        <f aca="false">VLOOKUP(A476,SINAPI_MO!$A$1:$E$59566,4,0)</f>
        <v>0.6195</v>
      </c>
      <c r="F476" s="225" t="n">
        <f aca="false">ROUND(D476*E476,2)</f>
        <v>43.95</v>
      </c>
    </row>
    <row r="477" customFormat="false" ht="19.4" hidden="false" customHeight="false" outlineLevel="0" collapsed="false">
      <c r="A477" s="207" t="n">
        <v>105273</v>
      </c>
      <c r="B477" s="208" t="s">
        <v>649</v>
      </c>
      <c r="C477" s="2" t="s">
        <v>170</v>
      </c>
      <c r="D477" s="209" t="n">
        <v>101.16</v>
      </c>
      <c r="E477" s="224" t="n">
        <f aca="false">VLOOKUP(A477,SINAPI_MO!$A$1:$E$59566,4,0)</f>
        <v>0.6051</v>
      </c>
      <c r="F477" s="225" t="n">
        <f aca="false">ROUND(D477*E477,2)</f>
        <v>61.21</v>
      </c>
    </row>
    <row r="478" customFormat="false" ht="19.4" hidden="false" customHeight="false" outlineLevel="0" collapsed="false">
      <c r="A478" s="207" t="n">
        <v>105307</v>
      </c>
      <c r="B478" s="208" t="s">
        <v>650</v>
      </c>
      <c r="C478" s="2" t="s">
        <v>170</v>
      </c>
      <c r="D478" s="209" t="n">
        <v>81.12</v>
      </c>
      <c r="E478" s="224" t="n">
        <f aca="false">VLOOKUP(A478,SINAPI_MO!$A$1:$E$59566,4,0)</f>
        <v>0.6296</v>
      </c>
      <c r="F478" s="225" t="n">
        <f aca="false">ROUND(D478*E478,2)</f>
        <v>51.07</v>
      </c>
    </row>
    <row r="479" customFormat="false" ht="19.4" hidden="false" customHeight="false" outlineLevel="0" collapsed="false">
      <c r="A479" s="207" t="n">
        <v>105250</v>
      </c>
      <c r="B479" s="208" t="s">
        <v>651</v>
      </c>
      <c r="C479" s="2" t="s">
        <v>170</v>
      </c>
      <c r="D479" s="209" t="n">
        <v>15.31</v>
      </c>
      <c r="E479" s="224" t="n">
        <f aca="false">VLOOKUP(A479,SINAPI_MO!$A$1:$E$59566,4,0)</f>
        <v>0.5892</v>
      </c>
      <c r="F479" s="225" t="n">
        <f aca="false">ROUND(D479*E479,2)</f>
        <v>9.02</v>
      </c>
    </row>
    <row r="480" customFormat="false" ht="19.4" hidden="false" customHeight="false" outlineLevel="0" collapsed="false">
      <c r="A480" s="207" t="n">
        <v>105269</v>
      </c>
      <c r="B480" s="208" t="s">
        <v>652</v>
      </c>
      <c r="C480" s="2" t="s">
        <v>170</v>
      </c>
      <c r="D480" s="209" t="n">
        <v>11.73</v>
      </c>
      <c r="E480" s="224" t="n">
        <f aca="false">VLOOKUP(A480,SINAPI_MO!$A$1:$E$59566,4,0)</f>
        <v>0.5925</v>
      </c>
      <c r="F480" s="225" t="n">
        <f aca="false">ROUND(D480*E480,2)</f>
        <v>6.95</v>
      </c>
    </row>
    <row r="481" customFormat="false" ht="19.4" hidden="false" customHeight="false" outlineLevel="0" collapsed="false">
      <c r="A481" s="207" t="n">
        <v>105274</v>
      </c>
      <c r="B481" s="208" t="s">
        <v>653</v>
      </c>
      <c r="C481" s="2" t="s">
        <v>170</v>
      </c>
      <c r="D481" s="209" t="n">
        <v>114.15</v>
      </c>
      <c r="E481" s="224" t="n">
        <f aca="false">VLOOKUP(A481,SINAPI_MO!$A$1:$E$59566,4,0)</f>
        <v>0.61</v>
      </c>
      <c r="F481" s="225" t="n">
        <f aca="false">ROUND(D481*E481,2)</f>
        <v>69.63</v>
      </c>
    </row>
    <row r="482" customFormat="false" ht="19.4" hidden="false" customHeight="false" outlineLevel="0" collapsed="false">
      <c r="A482" s="207" t="n">
        <v>105340</v>
      </c>
      <c r="B482" s="208" t="s">
        <v>654</v>
      </c>
      <c r="C482" s="2" t="s">
        <v>170</v>
      </c>
      <c r="D482" s="209" t="n">
        <v>91.65</v>
      </c>
      <c r="E482" s="224" t="n">
        <f aca="false">VLOOKUP(A482,SINAPI_MO!$A$1:$E$59566,4,0)</f>
        <v>0.6347</v>
      </c>
      <c r="F482" s="225" t="n">
        <f aca="false">ROUND(D482*E482,2)</f>
        <v>58.17</v>
      </c>
    </row>
    <row r="483" customFormat="false" ht="19.4" hidden="false" customHeight="false" outlineLevel="0" collapsed="false">
      <c r="A483" s="207" t="n">
        <v>105275</v>
      </c>
      <c r="B483" s="208" t="s">
        <v>655</v>
      </c>
      <c r="C483" s="2" t="s">
        <v>170</v>
      </c>
      <c r="D483" s="209" t="n">
        <v>127.4</v>
      </c>
      <c r="E483" s="224" t="n">
        <f aca="false">VLOOKUP(A483,SINAPI_MO!$A$1:$E$59566,4,0)</f>
        <v>0.6126</v>
      </c>
      <c r="F483" s="225" t="n">
        <f aca="false">ROUND(D483*E483,2)</f>
        <v>78.05</v>
      </c>
    </row>
    <row r="484" customFormat="false" ht="19.4" hidden="false" customHeight="false" outlineLevel="0" collapsed="false">
      <c r="A484" s="207" t="n">
        <v>105390</v>
      </c>
      <c r="B484" s="208" t="s">
        <v>656</v>
      </c>
      <c r="C484" s="2" t="s">
        <v>170</v>
      </c>
      <c r="D484" s="209" t="n">
        <v>102.45</v>
      </c>
      <c r="E484" s="224" t="n">
        <f aca="false">VLOOKUP(A484,SINAPI_MO!$A$1:$E$59566,4,0)</f>
        <v>0.6373</v>
      </c>
      <c r="F484" s="225" t="n">
        <f aca="false">ROUND(D484*E484,2)</f>
        <v>65.29</v>
      </c>
    </row>
    <row r="485" customFormat="false" ht="19.4" hidden="false" customHeight="false" outlineLevel="0" collapsed="false">
      <c r="A485" s="207" t="n">
        <v>105364</v>
      </c>
      <c r="B485" s="208" t="s">
        <v>657</v>
      </c>
      <c r="C485" s="2" t="s">
        <v>170</v>
      </c>
      <c r="D485" s="209" t="n">
        <v>24.85</v>
      </c>
      <c r="E485" s="224" t="n">
        <f aca="false">VLOOKUP(A485,SINAPI_MO!$A$1:$E$59566,4,0)</f>
        <v>0.9183</v>
      </c>
      <c r="F485" s="225" t="n">
        <f aca="false">ROUND(D485*E485,2)</f>
        <v>22.82</v>
      </c>
    </row>
    <row r="486" customFormat="false" ht="19.4" hidden="false" customHeight="false" outlineLevel="0" collapsed="false">
      <c r="A486" s="207" t="n">
        <v>105385</v>
      </c>
      <c r="B486" s="208" t="s">
        <v>658</v>
      </c>
      <c r="C486" s="2" t="s">
        <v>170</v>
      </c>
      <c r="D486" s="209" t="n">
        <v>20.54</v>
      </c>
      <c r="E486" s="224" t="n">
        <f aca="false">VLOOKUP(A486,SINAPI_MO!$A$1:$E$59566,4,0)</f>
        <v>0.9012</v>
      </c>
      <c r="F486" s="225" t="n">
        <f aca="false">ROUND(D486*E486,2)</f>
        <v>18.51</v>
      </c>
    </row>
    <row r="487" customFormat="false" ht="19.4" hidden="false" customHeight="false" outlineLevel="0" collapsed="false">
      <c r="A487" s="207" t="n">
        <v>105362</v>
      </c>
      <c r="B487" s="208" t="s">
        <v>659</v>
      </c>
      <c r="C487" s="2" t="s">
        <v>170</v>
      </c>
      <c r="D487" s="209" t="n">
        <v>17.64</v>
      </c>
      <c r="E487" s="224" t="n">
        <f aca="false">VLOOKUP(A487,SINAPI_MO!$A$1:$E$59566,4,0)</f>
        <v>0.949</v>
      </c>
      <c r="F487" s="225" t="n">
        <f aca="false">ROUND(D487*E487,2)</f>
        <v>16.74</v>
      </c>
    </row>
    <row r="488" customFormat="false" ht="19.4" hidden="false" customHeight="false" outlineLevel="0" collapsed="false">
      <c r="A488" s="207" t="n">
        <v>105383</v>
      </c>
      <c r="B488" s="208" t="s">
        <v>660</v>
      </c>
      <c r="C488" s="2" t="s">
        <v>170</v>
      </c>
      <c r="D488" s="209" t="n">
        <v>14.48</v>
      </c>
      <c r="E488" s="224" t="n">
        <f aca="false">VLOOKUP(A488,SINAPI_MO!$A$1:$E$59566,4,0)</f>
        <v>0.9378</v>
      </c>
      <c r="F488" s="225" t="n">
        <f aca="false">ROUND(D488*E488,2)</f>
        <v>13.58</v>
      </c>
    </row>
    <row r="489" customFormat="false" ht="19.4" hidden="false" customHeight="false" outlineLevel="0" collapsed="false">
      <c r="A489" s="207" t="n">
        <v>105363</v>
      </c>
      <c r="B489" s="208" t="s">
        <v>661</v>
      </c>
      <c r="C489" s="2" t="s">
        <v>170</v>
      </c>
      <c r="D489" s="209" t="n">
        <v>21.36</v>
      </c>
      <c r="E489" s="224" t="n">
        <f aca="false">VLOOKUP(A489,SINAPI_MO!$A$1:$E$59566,4,0)</f>
        <v>0.926</v>
      </c>
      <c r="F489" s="225" t="n">
        <f aca="false">ROUND(D489*E489,2)</f>
        <v>19.78</v>
      </c>
    </row>
    <row r="490" customFormat="false" ht="19.4" hidden="false" customHeight="false" outlineLevel="0" collapsed="false">
      <c r="A490" s="207" t="n">
        <v>105384</v>
      </c>
      <c r="B490" s="208" t="s">
        <v>662</v>
      </c>
      <c r="C490" s="2" t="s">
        <v>170</v>
      </c>
      <c r="D490" s="209" t="n">
        <v>17.63</v>
      </c>
      <c r="E490" s="224" t="n">
        <f aca="false">VLOOKUP(A490,SINAPI_MO!$A$1:$E$59566,4,0)</f>
        <v>0.9104</v>
      </c>
      <c r="F490" s="225" t="n">
        <f aca="false">ROUND(D490*E490,2)</f>
        <v>16.05</v>
      </c>
    </row>
    <row r="491" customFormat="false" ht="19.4" hidden="false" customHeight="false" outlineLevel="0" collapsed="false">
      <c r="A491" s="207" t="n">
        <v>105279</v>
      </c>
      <c r="B491" s="208" t="s">
        <v>663</v>
      </c>
      <c r="C491" s="2" t="s">
        <v>170</v>
      </c>
      <c r="D491" s="209" t="n">
        <v>24.27</v>
      </c>
      <c r="E491" s="224" t="n">
        <f aca="false">VLOOKUP(A491,SINAPI_MO!$A$1:$E$59566,4,0)</f>
        <v>0.5888</v>
      </c>
      <c r="F491" s="225" t="n">
        <f aca="false">ROUND(D491*E491,2)</f>
        <v>14.29</v>
      </c>
    </row>
    <row r="492" customFormat="false" ht="19.4" hidden="false" customHeight="false" outlineLevel="0" collapsed="false">
      <c r="A492" s="207" t="n">
        <v>105259</v>
      </c>
      <c r="B492" s="208" t="s">
        <v>664</v>
      </c>
      <c r="C492" s="2" t="s">
        <v>170</v>
      </c>
      <c r="D492" s="209" t="n">
        <v>19</v>
      </c>
      <c r="E492" s="224" t="n">
        <f aca="false">VLOOKUP(A492,SINAPI_MO!$A$1:$E$59566,4,0)</f>
        <v>0.5884</v>
      </c>
      <c r="F492" s="225" t="n">
        <f aca="false">ROUND(D492*E492,2)</f>
        <v>11.18</v>
      </c>
    </row>
    <row r="493" customFormat="false" ht="19.4" hidden="false" customHeight="false" outlineLevel="0" collapsed="false">
      <c r="A493" s="207" t="n">
        <v>105357</v>
      </c>
      <c r="B493" s="208" t="s">
        <v>665</v>
      </c>
      <c r="C493" s="2" t="s">
        <v>170</v>
      </c>
      <c r="D493" s="209" t="n">
        <v>194.57</v>
      </c>
      <c r="E493" s="224" t="n">
        <f aca="false">VLOOKUP(A493,SINAPI_MO!$A$1:$E$59566,4,0)</f>
        <v>0.5926</v>
      </c>
      <c r="F493" s="225" t="n">
        <f aca="false">ROUND(D493*E493,2)</f>
        <v>115.3</v>
      </c>
    </row>
    <row r="494" customFormat="false" ht="19.4" hidden="false" customHeight="false" outlineLevel="0" collapsed="false">
      <c r="A494" s="207" t="n">
        <v>105346</v>
      </c>
      <c r="B494" s="208" t="s">
        <v>666</v>
      </c>
      <c r="C494" s="2" t="s">
        <v>170</v>
      </c>
      <c r="D494" s="209" t="n">
        <v>158.05</v>
      </c>
      <c r="E494" s="224" t="n">
        <f aca="false">VLOOKUP(A494,SINAPI_MO!$A$1:$E$59566,4,0)</f>
        <v>0.6109</v>
      </c>
      <c r="F494" s="225" t="n">
        <f aca="false">ROUND(D494*E494,2)</f>
        <v>96.55</v>
      </c>
    </row>
    <row r="495" customFormat="false" ht="19.4" hidden="false" customHeight="false" outlineLevel="0" collapsed="false">
      <c r="A495" s="207" t="n">
        <v>105358</v>
      </c>
      <c r="B495" s="208" t="s">
        <v>667</v>
      </c>
      <c r="C495" s="2" t="s">
        <v>170</v>
      </c>
      <c r="D495" s="209" t="n">
        <v>239.49</v>
      </c>
      <c r="E495" s="224" t="n">
        <f aca="false">VLOOKUP(A495,SINAPI_MO!$A$1:$E$59566,4,0)</f>
        <v>0.5751</v>
      </c>
      <c r="F495" s="225" t="n">
        <f aca="false">ROUND(D495*E495,2)</f>
        <v>137.73</v>
      </c>
    </row>
    <row r="496" customFormat="false" ht="19.4" hidden="false" customHeight="false" outlineLevel="0" collapsed="false">
      <c r="A496" s="207" t="n">
        <v>105347</v>
      </c>
      <c r="B496" s="208" t="s">
        <v>668</v>
      </c>
      <c r="C496" s="2" t="s">
        <v>170</v>
      </c>
      <c r="D496" s="209" t="n">
        <v>196.43</v>
      </c>
      <c r="E496" s="224" t="n">
        <f aca="false">VLOOKUP(A496,SINAPI_MO!$A$1:$E$59566,4,0)</f>
        <v>0.588</v>
      </c>
      <c r="F496" s="225" t="n">
        <f aca="false">ROUND(D496*E496,2)</f>
        <v>115.5</v>
      </c>
    </row>
    <row r="497" customFormat="false" ht="19.4" hidden="false" customHeight="false" outlineLevel="0" collapsed="false">
      <c r="A497" s="207" t="n">
        <v>105280</v>
      </c>
      <c r="B497" s="208" t="s">
        <v>669</v>
      </c>
      <c r="C497" s="2" t="s">
        <v>170</v>
      </c>
      <c r="D497" s="209" t="n">
        <v>32.05</v>
      </c>
      <c r="E497" s="224" t="n">
        <f aca="false">VLOOKUP(A497,SINAPI_MO!$A$1:$E$59566,4,0)</f>
        <v>0.6209</v>
      </c>
      <c r="F497" s="225" t="n">
        <f aca="false">ROUND(D497*E497,2)</f>
        <v>19.9</v>
      </c>
    </row>
    <row r="498" customFormat="false" ht="19.4" hidden="false" customHeight="false" outlineLevel="0" collapsed="false">
      <c r="A498" s="207" t="n">
        <v>105283</v>
      </c>
      <c r="B498" s="208" t="s">
        <v>670</v>
      </c>
      <c r="C498" s="2" t="s">
        <v>170</v>
      </c>
      <c r="D498" s="209" t="n">
        <v>25.5</v>
      </c>
      <c r="E498" s="224" t="n">
        <f aca="false">VLOOKUP(A498,SINAPI_MO!$A$1:$E$59566,4,0)</f>
        <v>0.6247</v>
      </c>
      <c r="F498" s="225" t="n">
        <f aca="false">ROUND(D498*E498,2)</f>
        <v>15.93</v>
      </c>
    </row>
    <row r="499" customFormat="false" ht="19.4" hidden="false" customHeight="false" outlineLevel="0" collapsed="false">
      <c r="A499" s="207" t="n">
        <v>105281</v>
      </c>
      <c r="B499" s="208" t="s">
        <v>671</v>
      </c>
      <c r="C499" s="2" t="s">
        <v>170</v>
      </c>
      <c r="D499" s="209" t="n">
        <v>39.81</v>
      </c>
      <c r="E499" s="224" t="n">
        <f aca="false">VLOOKUP(A499,SINAPI_MO!$A$1:$E$59566,4,0)</f>
        <v>0.6405</v>
      </c>
      <c r="F499" s="225" t="n">
        <f aca="false">ROUND(D499*E499,2)</f>
        <v>25.5</v>
      </c>
    </row>
    <row r="500" customFormat="false" ht="19.4" hidden="false" customHeight="false" outlineLevel="0" collapsed="false">
      <c r="A500" s="207" t="n">
        <v>105319</v>
      </c>
      <c r="B500" s="208" t="s">
        <v>672</v>
      </c>
      <c r="C500" s="2" t="s">
        <v>170</v>
      </c>
      <c r="D500" s="209" t="n">
        <v>31.99</v>
      </c>
      <c r="E500" s="224" t="n">
        <f aca="false">VLOOKUP(A500,SINAPI_MO!$A$1:$E$59566,4,0)</f>
        <v>0.6455</v>
      </c>
      <c r="F500" s="225" t="n">
        <f aca="false">ROUND(D500*E500,2)</f>
        <v>20.65</v>
      </c>
    </row>
    <row r="501" customFormat="false" ht="19.4" hidden="false" customHeight="false" outlineLevel="0" collapsed="false">
      <c r="A501" s="207" t="n">
        <v>105284</v>
      </c>
      <c r="B501" s="208" t="s">
        <v>673</v>
      </c>
      <c r="C501" s="2" t="s">
        <v>170</v>
      </c>
      <c r="D501" s="209" t="n">
        <v>48</v>
      </c>
      <c r="E501" s="224" t="n">
        <f aca="false">VLOOKUP(A501,SINAPI_MO!$A$1:$E$59566,4,0)</f>
        <v>0.6483</v>
      </c>
      <c r="F501" s="225" t="n">
        <f aca="false">ROUND(D501*E501,2)</f>
        <v>31.12</v>
      </c>
    </row>
    <row r="502" customFormat="false" ht="19.4" hidden="false" customHeight="false" outlineLevel="0" collapsed="false">
      <c r="A502" s="207" t="n">
        <v>105320</v>
      </c>
      <c r="B502" s="208" t="s">
        <v>674</v>
      </c>
      <c r="C502" s="2" t="s">
        <v>170</v>
      </c>
      <c r="D502" s="209" t="n">
        <v>38.9</v>
      </c>
      <c r="E502" s="224" t="n">
        <f aca="false">VLOOKUP(A502,SINAPI_MO!$A$1:$E$59566,4,0)</f>
        <v>0.6532</v>
      </c>
      <c r="F502" s="225" t="n">
        <f aca="false">ROUND(D502*E502,2)</f>
        <v>25.41</v>
      </c>
    </row>
    <row r="503" customFormat="false" ht="19.4" hidden="false" customHeight="false" outlineLevel="0" collapsed="false">
      <c r="A503" s="207" t="n">
        <v>105348</v>
      </c>
      <c r="B503" s="208" t="s">
        <v>675</v>
      </c>
      <c r="C503" s="2" t="s">
        <v>170</v>
      </c>
      <c r="D503" s="209" t="n">
        <v>56.15</v>
      </c>
      <c r="E503" s="224" t="n">
        <f aca="false">VLOOKUP(A503,SINAPI_MO!$A$1:$E$59566,4,0)</f>
        <v>0.6541</v>
      </c>
      <c r="F503" s="225" t="n">
        <f aca="false">ROUND(D503*E503,2)</f>
        <v>36.73</v>
      </c>
    </row>
    <row r="504" customFormat="false" ht="19.4" hidden="false" customHeight="false" outlineLevel="0" collapsed="false">
      <c r="A504" s="207" t="n">
        <v>105321</v>
      </c>
      <c r="B504" s="208" t="s">
        <v>676</v>
      </c>
      <c r="C504" s="2" t="s">
        <v>170</v>
      </c>
      <c r="D504" s="209" t="n">
        <v>45.76</v>
      </c>
      <c r="E504" s="224" t="n">
        <f aca="false">VLOOKUP(A504,SINAPI_MO!$A$1:$E$59566,4,0)</f>
        <v>0.6587</v>
      </c>
      <c r="F504" s="225" t="n">
        <f aca="false">ROUND(D504*E504,2)</f>
        <v>30.14</v>
      </c>
    </row>
    <row r="505" customFormat="false" ht="19.4" hidden="false" customHeight="false" outlineLevel="0" collapsed="false">
      <c r="A505" s="207" t="n">
        <v>105349</v>
      </c>
      <c r="B505" s="208" t="s">
        <v>677</v>
      </c>
      <c r="C505" s="2" t="s">
        <v>170</v>
      </c>
      <c r="D505" s="209" t="n">
        <v>64.28</v>
      </c>
      <c r="E505" s="224" t="n">
        <f aca="false">VLOOKUP(A505,SINAPI_MO!$A$1:$E$59566,4,0)</f>
        <v>0.6587</v>
      </c>
      <c r="F505" s="225" t="n">
        <f aca="false">ROUND(D505*E505,2)</f>
        <v>42.34</v>
      </c>
    </row>
    <row r="506" customFormat="false" ht="19.4" hidden="false" customHeight="false" outlineLevel="0" collapsed="false">
      <c r="A506" s="207" t="n">
        <v>105322</v>
      </c>
      <c r="B506" s="208" t="s">
        <v>678</v>
      </c>
      <c r="C506" s="2" t="s">
        <v>170</v>
      </c>
      <c r="D506" s="209" t="n">
        <v>52.61</v>
      </c>
      <c r="E506" s="224" t="n">
        <f aca="false">VLOOKUP(A506,SINAPI_MO!$A$1:$E$59566,4,0)</f>
        <v>0.663</v>
      </c>
      <c r="F506" s="225" t="n">
        <f aca="false">ROUND(D506*E506,2)</f>
        <v>34.88</v>
      </c>
    </row>
    <row r="507" customFormat="false" ht="19.4" hidden="false" customHeight="false" outlineLevel="0" collapsed="false">
      <c r="A507" s="207" t="n">
        <v>105350</v>
      </c>
      <c r="B507" s="208" t="s">
        <v>679</v>
      </c>
      <c r="C507" s="2" t="s">
        <v>170</v>
      </c>
      <c r="D507" s="209" t="n">
        <v>72.4</v>
      </c>
      <c r="E507" s="224" t="n">
        <f aca="false">VLOOKUP(A507,SINAPI_MO!$A$1:$E$59566,4,0)</f>
        <v>0.6623</v>
      </c>
      <c r="F507" s="225" t="n">
        <f aca="false">ROUND(D507*E507,2)</f>
        <v>47.95</v>
      </c>
    </row>
    <row r="508" customFormat="false" ht="19.4" hidden="false" customHeight="false" outlineLevel="0" collapsed="false">
      <c r="A508" s="207" t="n">
        <v>105323</v>
      </c>
      <c r="B508" s="208" t="s">
        <v>680</v>
      </c>
      <c r="C508" s="2" t="s">
        <v>170</v>
      </c>
      <c r="D508" s="209" t="n">
        <v>59.47</v>
      </c>
      <c r="E508" s="224" t="n">
        <f aca="false">VLOOKUP(A508,SINAPI_MO!$A$1:$E$59566,4,0)</f>
        <v>0.6666</v>
      </c>
      <c r="F508" s="225" t="n">
        <f aca="false">ROUND(D508*E508,2)</f>
        <v>39.64</v>
      </c>
    </row>
    <row r="509" customFormat="false" ht="19.4" hidden="false" customHeight="false" outlineLevel="0" collapsed="false">
      <c r="A509" s="207" t="n">
        <v>105351</v>
      </c>
      <c r="B509" s="208" t="s">
        <v>681</v>
      </c>
      <c r="C509" s="2" t="s">
        <v>170</v>
      </c>
      <c r="D509" s="209" t="n">
        <v>80.9</v>
      </c>
      <c r="E509" s="224" t="n">
        <f aca="false">VLOOKUP(A509,SINAPI_MO!$A$1:$E$59566,4,0)</f>
        <v>0.6621</v>
      </c>
      <c r="F509" s="225" t="n">
        <f aca="false">ROUND(D509*E509,2)</f>
        <v>53.56</v>
      </c>
    </row>
    <row r="510" customFormat="false" ht="19.4" hidden="false" customHeight="false" outlineLevel="0" collapsed="false">
      <c r="A510" s="207" t="n">
        <v>105324</v>
      </c>
      <c r="B510" s="208" t="s">
        <v>682</v>
      </c>
      <c r="C510" s="2" t="s">
        <v>170</v>
      </c>
      <c r="D510" s="209" t="n">
        <v>66.68</v>
      </c>
      <c r="E510" s="224" t="n">
        <f aca="false">VLOOKUP(A510,SINAPI_MO!$A$1:$E$59566,4,0)</f>
        <v>0.6654</v>
      </c>
      <c r="F510" s="225" t="n">
        <f aca="false">ROUND(D510*E510,2)</f>
        <v>44.37</v>
      </c>
    </row>
    <row r="511" customFormat="false" ht="19.4" hidden="false" customHeight="false" outlineLevel="0" collapsed="false">
      <c r="A511" s="207" t="n">
        <v>105352</v>
      </c>
      <c r="B511" s="208" t="s">
        <v>683</v>
      </c>
      <c r="C511" s="2" t="s">
        <v>170</v>
      </c>
      <c r="D511" s="209" t="n">
        <v>103.51</v>
      </c>
      <c r="E511" s="224" t="n">
        <f aca="false">VLOOKUP(A511,SINAPI_MO!$A$1:$E$59566,4,0)</f>
        <v>0.5716</v>
      </c>
      <c r="F511" s="225" t="n">
        <f aca="false">ROUND(D511*E511,2)</f>
        <v>59.17</v>
      </c>
    </row>
    <row r="512" customFormat="false" ht="19.4" hidden="false" customHeight="false" outlineLevel="0" collapsed="false">
      <c r="A512" s="207" t="n">
        <v>105325</v>
      </c>
      <c r="B512" s="208" t="s">
        <v>684</v>
      </c>
      <c r="C512" s="2" t="s">
        <v>170</v>
      </c>
      <c r="D512" s="209" t="n">
        <v>83.31</v>
      </c>
      <c r="E512" s="224" t="n">
        <f aca="false">VLOOKUP(A512,SINAPI_MO!$A$1:$E$59566,4,0)</f>
        <v>0.5895</v>
      </c>
      <c r="F512" s="225" t="n">
        <f aca="false">ROUND(D512*E512,2)</f>
        <v>49.11</v>
      </c>
    </row>
    <row r="513" customFormat="false" ht="19.4" hidden="false" customHeight="false" outlineLevel="0" collapsed="false">
      <c r="A513" s="207" t="n">
        <v>105353</v>
      </c>
      <c r="B513" s="208" t="s">
        <v>685</v>
      </c>
      <c r="C513" s="2" t="s">
        <v>170</v>
      </c>
      <c r="D513" s="209" t="n">
        <v>122.61</v>
      </c>
      <c r="E513" s="224" t="n">
        <f aca="false">VLOOKUP(A513,SINAPI_MO!$A$1:$E$59566,4,0)</f>
        <v>0.5742</v>
      </c>
      <c r="F513" s="225" t="n">
        <f aca="false">ROUND(D513*E513,2)</f>
        <v>70.4</v>
      </c>
    </row>
    <row r="514" customFormat="false" ht="19.4" hidden="false" customHeight="false" outlineLevel="0" collapsed="false">
      <c r="A514" s="207" t="n">
        <v>105326</v>
      </c>
      <c r="B514" s="208" t="s">
        <v>686</v>
      </c>
      <c r="C514" s="2" t="s">
        <v>170</v>
      </c>
      <c r="D514" s="209" t="n">
        <v>99.14</v>
      </c>
      <c r="E514" s="224" t="n">
        <f aca="false">VLOOKUP(A514,SINAPI_MO!$A$1:$E$59566,4,0)</f>
        <v>0.5911</v>
      </c>
      <c r="F514" s="225" t="n">
        <f aca="false">ROUND(D514*E514,2)</f>
        <v>58.6</v>
      </c>
    </row>
    <row r="515" customFormat="false" ht="19.4" hidden="false" customHeight="false" outlineLevel="0" collapsed="false">
      <c r="A515" s="207" t="n">
        <v>105354</v>
      </c>
      <c r="B515" s="208" t="s">
        <v>687</v>
      </c>
      <c r="C515" s="2" t="s">
        <v>170</v>
      </c>
      <c r="D515" s="209" t="n">
        <v>139.7</v>
      </c>
      <c r="E515" s="224" t="n">
        <f aca="false">VLOOKUP(A515,SINAPI_MO!$A$1:$E$59566,4,0)</f>
        <v>0.5843</v>
      </c>
      <c r="F515" s="225" t="n">
        <f aca="false">ROUND(D515*E515,2)</f>
        <v>81.63</v>
      </c>
    </row>
    <row r="516" customFormat="false" ht="19.4" hidden="false" customHeight="false" outlineLevel="0" collapsed="false">
      <c r="A516" s="207" t="n">
        <v>105344</v>
      </c>
      <c r="B516" s="208" t="s">
        <v>688</v>
      </c>
      <c r="C516" s="2" t="s">
        <v>170</v>
      </c>
      <c r="D516" s="209" t="n">
        <v>112.96</v>
      </c>
      <c r="E516" s="224" t="n">
        <f aca="false">VLOOKUP(A516,SINAPI_MO!$A$1:$E$59566,4,0)</f>
        <v>0.6028</v>
      </c>
      <c r="F516" s="225" t="n">
        <f aca="false">ROUND(D516*E516,2)</f>
        <v>68.09</v>
      </c>
    </row>
    <row r="517" customFormat="false" ht="19.4" hidden="false" customHeight="false" outlineLevel="0" collapsed="false">
      <c r="A517" s="207" t="n">
        <v>105278</v>
      </c>
      <c r="B517" s="208" t="s">
        <v>689</v>
      </c>
      <c r="C517" s="2" t="s">
        <v>170</v>
      </c>
      <c r="D517" s="209" t="n">
        <v>21.07</v>
      </c>
      <c r="E517" s="224" t="n">
        <f aca="false">VLOOKUP(A517,SINAPI_MO!$A$1:$E$59566,4,0)</f>
        <v>0.5714</v>
      </c>
      <c r="F517" s="225" t="n">
        <f aca="false">ROUND(D517*E517,2)</f>
        <v>12.04</v>
      </c>
    </row>
    <row r="518" customFormat="false" ht="19.4" hidden="false" customHeight="false" outlineLevel="0" collapsed="false">
      <c r="A518" s="207" t="n">
        <v>105343</v>
      </c>
      <c r="B518" s="208" t="s">
        <v>690</v>
      </c>
      <c r="C518" s="2" t="s">
        <v>170</v>
      </c>
      <c r="D518" s="209" t="n">
        <v>16.3</v>
      </c>
      <c r="E518" s="224" t="n">
        <f aca="false">VLOOKUP(A518,SINAPI_MO!$A$1:$E$59566,4,0)</f>
        <v>0.5687</v>
      </c>
      <c r="F518" s="225" t="n">
        <f aca="false">ROUND(D518*E518,2)</f>
        <v>9.27</v>
      </c>
    </row>
    <row r="519" customFormat="false" ht="19.4" hidden="false" customHeight="false" outlineLevel="0" collapsed="false">
      <c r="A519" s="207" t="n">
        <v>105355</v>
      </c>
      <c r="B519" s="208" t="s">
        <v>691</v>
      </c>
      <c r="C519" s="2" t="s">
        <v>170</v>
      </c>
      <c r="D519" s="209" t="n">
        <v>157.51</v>
      </c>
      <c r="E519" s="224" t="n">
        <f aca="false">VLOOKUP(A519,SINAPI_MO!$A$1:$E$59566,4,0)</f>
        <v>0.5894</v>
      </c>
      <c r="F519" s="225" t="n">
        <f aca="false">ROUND(D519*E519,2)</f>
        <v>92.84</v>
      </c>
    </row>
    <row r="520" customFormat="false" ht="19.4" hidden="false" customHeight="false" outlineLevel="0" collapsed="false">
      <c r="A520" s="207" t="n">
        <v>105391</v>
      </c>
      <c r="B520" s="208" t="s">
        <v>692</v>
      </c>
      <c r="C520" s="2" t="s">
        <v>170</v>
      </c>
      <c r="D520" s="209" t="n">
        <v>127.51</v>
      </c>
      <c r="E520" s="224" t="n">
        <f aca="false">VLOOKUP(A520,SINAPI_MO!$A$1:$E$59566,4,0)</f>
        <v>0.6083</v>
      </c>
      <c r="F520" s="225" t="n">
        <f aca="false">ROUND(D520*E520,2)</f>
        <v>77.56</v>
      </c>
    </row>
    <row r="521" customFormat="false" ht="19.4" hidden="false" customHeight="false" outlineLevel="0" collapsed="false">
      <c r="A521" s="207" t="n">
        <v>105356</v>
      </c>
      <c r="B521" s="208" t="s">
        <v>693</v>
      </c>
      <c r="C521" s="2" t="s">
        <v>170</v>
      </c>
      <c r="D521" s="209" t="n">
        <v>175.87</v>
      </c>
      <c r="E521" s="224" t="n">
        <f aca="false">VLOOKUP(A521,SINAPI_MO!$A$1:$E$59566,4,0)</f>
        <v>0.5917</v>
      </c>
      <c r="F521" s="225" t="n">
        <f aca="false">ROUND(D521*E521,2)</f>
        <v>104.06</v>
      </c>
    </row>
    <row r="522" customFormat="false" ht="19.4" hidden="false" customHeight="false" outlineLevel="0" collapsed="false">
      <c r="A522" s="207" t="n">
        <v>105345</v>
      </c>
      <c r="B522" s="208" t="s">
        <v>694</v>
      </c>
      <c r="C522" s="2" t="s">
        <v>170</v>
      </c>
      <c r="D522" s="209" t="n">
        <v>142.62</v>
      </c>
      <c r="E522" s="224" t="n">
        <f aca="false">VLOOKUP(A522,SINAPI_MO!$A$1:$E$59566,4,0)</f>
        <v>0.6104</v>
      </c>
      <c r="F522" s="225" t="n">
        <f aca="false">ROUND(D522*E522,2)</f>
        <v>87.06</v>
      </c>
    </row>
    <row r="523" customFormat="false" ht="19.4" hidden="false" customHeight="false" outlineLevel="0" collapsed="false">
      <c r="A523" s="207" t="n">
        <v>105367</v>
      </c>
      <c r="B523" s="208" t="s">
        <v>695</v>
      </c>
      <c r="C523" s="2" t="s">
        <v>170</v>
      </c>
      <c r="D523" s="209" t="n">
        <v>34.5</v>
      </c>
      <c r="E523" s="224" t="n">
        <f aca="false">VLOOKUP(A523,SINAPI_MO!$A$1:$E$59566,4,0)</f>
        <v>0.882</v>
      </c>
      <c r="F523" s="225" t="n">
        <f aca="false">ROUND(D523*E523,2)</f>
        <v>30.43</v>
      </c>
    </row>
    <row r="524" customFormat="false" ht="19.4" hidden="false" customHeight="false" outlineLevel="0" collapsed="false">
      <c r="A524" s="207" t="n">
        <v>105371</v>
      </c>
      <c r="B524" s="208" t="s">
        <v>696</v>
      </c>
      <c r="C524" s="2" t="s">
        <v>170</v>
      </c>
      <c r="D524" s="209" t="n">
        <v>28.76</v>
      </c>
      <c r="E524" s="224" t="n">
        <f aca="false">VLOOKUP(A524,SINAPI_MO!$A$1:$E$59566,4,0)</f>
        <v>0.8585</v>
      </c>
      <c r="F524" s="225" t="n">
        <f aca="false">ROUND(D524*E524,2)</f>
        <v>24.69</v>
      </c>
    </row>
    <row r="525" customFormat="false" ht="19.4" hidden="false" customHeight="false" outlineLevel="0" collapsed="false">
      <c r="A525" s="207" t="n">
        <v>105365</v>
      </c>
      <c r="B525" s="208" t="s">
        <v>697</v>
      </c>
      <c r="C525" s="2" t="s">
        <v>170</v>
      </c>
      <c r="D525" s="209" t="n">
        <v>24.13</v>
      </c>
      <c r="E525" s="224" t="n">
        <f aca="false">VLOOKUP(A525,SINAPI_MO!$A$1:$E$59566,4,0)</f>
        <v>0.925</v>
      </c>
      <c r="F525" s="225" t="n">
        <f aca="false">ROUND(D525*E525,2)</f>
        <v>22.32</v>
      </c>
    </row>
    <row r="526" customFormat="false" ht="19.4" hidden="false" customHeight="false" outlineLevel="0" collapsed="false">
      <c r="A526" s="207" t="n">
        <v>105386</v>
      </c>
      <c r="B526" s="208" t="s">
        <v>698</v>
      </c>
      <c r="C526" s="2" t="s">
        <v>170</v>
      </c>
      <c r="D526" s="209" t="n">
        <v>19.92</v>
      </c>
      <c r="E526" s="224" t="n">
        <f aca="false">VLOOKUP(A526,SINAPI_MO!$A$1:$E$59566,4,0)</f>
        <v>0.9091</v>
      </c>
      <c r="F526" s="225" t="n">
        <f aca="false">ROUND(D526*E526,2)</f>
        <v>18.11</v>
      </c>
    </row>
    <row r="527" customFormat="false" ht="19.4" hidden="false" customHeight="false" outlineLevel="0" collapsed="false">
      <c r="A527" s="207" t="n">
        <v>105366</v>
      </c>
      <c r="B527" s="208" t="s">
        <v>699</v>
      </c>
      <c r="C527" s="2" t="s">
        <v>170</v>
      </c>
      <c r="D527" s="209" t="n">
        <v>29.53</v>
      </c>
      <c r="E527" s="224" t="n">
        <f aca="false">VLOOKUP(A527,SINAPI_MO!$A$1:$E$59566,4,0)</f>
        <v>0.893</v>
      </c>
      <c r="F527" s="225" t="n">
        <f aca="false">ROUND(D527*E527,2)</f>
        <v>26.37</v>
      </c>
    </row>
    <row r="528" customFormat="false" ht="19.4" hidden="false" customHeight="false" outlineLevel="0" collapsed="false">
      <c r="A528" s="207" t="n">
        <v>105387</v>
      </c>
      <c r="B528" s="208" t="s">
        <v>700</v>
      </c>
      <c r="C528" s="2" t="s">
        <v>170</v>
      </c>
      <c r="D528" s="209" t="n">
        <v>24.56</v>
      </c>
      <c r="E528" s="224" t="n">
        <f aca="false">VLOOKUP(A528,SINAPI_MO!$A$1:$E$59566,4,0)</f>
        <v>0.8713</v>
      </c>
      <c r="F528" s="225" t="n">
        <f aca="false">ROUND(D528*E528,2)</f>
        <v>21.4</v>
      </c>
    </row>
    <row r="529" customFormat="false" ht="19.4" hidden="false" customHeight="false" outlineLevel="0" collapsed="false">
      <c r="A529" s="207" t="n">
        <v>97177</v>
      </c>
      <c r="B529" s="208" t="s">
        <v>701</v>
      </c>
      <c r="C529" s="2" t="s">
        <v>183</v>
      </c>
      <c r="D529" s="209" t="n">
        <v>86.33</v>
      </c>
      <c r="E529" s="224" t="n">
        <f aca="false">VLOOKUP(A529,SINAPI_MO!$A$1:$E$59566,4,0)</f>
        <v>0.6044</v>
      </c>
      <c r="F529" s="225" t="n">
        <f aca="false">ROUND(D529*E529,2)</f>
        <v>52.18</v>
      </c>
    </row>
    <row r="530" customFormat="false" ht="19.4" hidden="false" customHeight="false" outlineLevel="0" collapsed="false">
      <c r="A530" s="207" t="n">
        <v>97187</v>
      </c>
      <c r="B530" s="208" t="s">
        <v>702</v>
      </c>
      <c r="C530" s="2" t="s">
        <v>183</v>
      </c>
      <c r="D530" s="209" t="n">
        <v>78.48</v>
      </c>
      <c r="E530" s="224" t="n">
        <f aca="false">VLOOKUP(A530,SINAPI_MO!$A$1:$E$59566,4,0)</f>
        <v>0.6175</v>
      </c>
      <c r="F530" s="225" t="n">
        <f aca="false">ROUND(D530*E530,2)</f>
        <v>48.46</v>
      </c>
    </row>
    <row r="531" customFormat="false" ht="19.4" hidden="false" customHeight="false" outlineLevel="0" collapsed="false">
      <c r="A531" s="207" t="n">
        <v>97178</v>
      </c>
      <c r="B531" s="208" t="s">
        <v>703</v>
      </c>
      <c r="C531" s="2" t="s">
        <v>183</v>
      </c>
      <c r="D531" s="209" t="n">
        <v>104.75</v>
      </c>
      <c r="E531" s="224" t="n">
        <f aca="false">VLOOKUP(A531,SINAPI_MO!$A$1:$E$59566,4,0)</f>
        <v>0.6114</v>
      </c>
      <c r="F531" s="225" t="n">
        <f aca="false">ROUND(D531*E531,2)</f>
        <v>64.04</v>
      </c>
    </row>
    <row r="532" customFormat="false" ht="19.4" hidden="false" customHeight="false" outlineLevel="0" collapsed="false">
      <c r="A532" s="207" t="n">
        <v>97188</v>
      </c>
      <c r="B532" s="208" t="s">
        <v>704</v>
      </c>
      <c r="C532" s="2" t="s">
        <v>183</v>
      </c>
      <c r="D532" s="209" t="n">
        <v>95.33</v>
      </c>
      <c r="E532" s="224" t="n">
        <f aca="false">VLOOKUP(A532,SINAPI_MO!$A$1:$E$59566,4,0)</f>
        <v>0.6239</v>
      </c>
      <c r="F532" s="225" t="n">
        <f aca="false">ROUND(D532*E532,2)</f>
        <v>59.48</v>
      </c>
    </row>
    <row r="533" customFormat="false" ht="19.4" hidden="false" customHeight="false" outlineLevel="0" collapsed="false">
      <c r="A533" s="207" t="n">
        <v>97179</v>
      </c>
      <c r="B533" s="208" t="s">
        <v>705</v>
      </c>
      <c r="C533" s="2" t="s">
        <v>183</v>
      </c>
      <c r="D533" s="209" t="n">
        <v>123.19</v>
      </c>
      <c r="E533" s="224" t="n">
        <f aca="false">VLOOKUP(A533,SINAPI_MO!$A$1:$E$59566,4,0)</f>
        <v>0.6163</v>
      </c>
      <c r="F533" s="225" t="n">
        <f aca="false">ROUND(D533*E533,2)</f>
        <v>75.92</v>
      </c>
    </row>
    <row r="534" customFormat="false" ht="19.4" hidden="false" customHeight="false" outlineLevel="0" collapsed="false">
      <c r="A534" s="207" t="n">
        <v>97189</v>
      </c>
      <c r="B534" s="208" t="s">
        <v>706</v>
      </c>
      <c r="C534" s="2" t="s">
        <v>183</v>
      </c>
      <c r="D534" s="209" t="n">
        <v>112.18</v>
      </c>
      <c r="E534" s="224" t="n">
        <f aca="false">VLOOKUP(A534,SINAPI_MO!$A$1:$E$59566,4,0)</f>
        <v>0.6285</v>
      </c>
      <c r="F534" s="225" t="n">
        <f aca="false">ROUND(D534*E534,2)</f>
        <v>70.51</v>
      </c>
    </row>
    <row r="535" customFormat="false" ht="19.4" hidden="false" customHeight="false" outlineLevel="0" collapsed="false">
      <c r="A535" s="207" t="n">
        <v>97180</v>
      </c>
      <c r="B535" s="208" t="s">
        <v>707</v>
      </c>
      <c r="C535" s="2" t="s">
        <v>183</v>
      </c>
      <c r="D535" s="209" t="n">
        <v>141.62</v>
      </c>
      <c r="E535" s="224" t="n">
        <f aca="false">VLOOKUP(A535,SINAPI_MO!$A$1:$E$59566,4,0)</f>
        <v>0.6198</v>
      </c>
      <c r="F535" s="225" t="n">
        <f aca="false">ROUND(D535*E535,2)</f>
        <v>87.78</v>
      </c>
    </row>
    <row r="536" customFormat="false" ht="19.4" hidden="false" customHeight="false" outlineLevel="0" collapsed="false">
      <c r="A536" s="207" t="n">
        <v>97190</v>
      </c>
      <c r="B536" s="208" t="s">
        <v>708</v>
      </c>
      <c r="C536" s="2" t="s">
        <v>183</v>
      </c>
      <c r="D536" s="209" t="n">
        <v>129.01</v>
      </c>
      <c r="E536" s="224" t="n">
        <f aca="false">VLOOKUP(A536,SINAPI_MO!$A$1:$E$59566,4,0)</f>
        <v>0.632</v>
      </c>
      <c r="F536" s="225" t="n">
        <f aca="false">ROUND(D536*E536,2)</f>
        <v>81.53</v>
      </c>
    </row>
    <row r="537" customFormat="false" ht="19.4" hidden="false" customHeight="false" outlineLevel="0" collapsed="false">
      <c r="A537" s="207" t="n">
        <v>97181</v>
      </c>
      <c r="B537" s="208" t="s">
        <v>709</v>
      </c>
      <c r="C537" s="2" t="s">
        <v>183</v>
      </c>
      <c r="D537" s="209" t="n">
        <v>160.06</v>
      </c>
      <c r="E537" s="224" t="n">
        <f aca="false">VLOOKUP(A537,SINAPI_MO!$A$1:$E$59566,4,0)</f>
        <v>0.6226</v>
      </c>
      <c r="F537" s="225" t="n">
        <f aca="false">ROUND(D537*E537,2)</f>
        <v>99.65</v>
      </c>
    </row>
    <row r="538" customFormat="false" ht="19.4" hidden="false" customHeight="false" outlineLevel="0" collapsed="false">
      <c r="A538" s="207" t="n">
        <v>97191</v>
      </c>
      <c r="B538" s="208" t="s">
        <v>710</v>
      </c>
      <c r="C538" s="2" t="s">
        <v>183</v>
      </c>
      <c r="D538" s="209" t="n">
        <v>145.86</v>
      </c>
      <c r="E538" s="224" t="n">
        <f aca="false">VLOOKUP(A538,SINAPI_MO!$A$1:$E$59566,4,0)</f>
        <v>0.6345</v>
      </c>
      <c r="F538" s="225" t="n">
        <f aca="false">ROUND(D538*E538,2)</f>
        <v>92.55</v>
      </c>
    </row>
    <row r="539" customFormat="false" ht="19.4" hidden="false" customHeight="false" outlineLevel="0" collapsed="false">
      <c r="A539" s="207" t="n">
        <v>97182</v>
      </c>
      <c r="B539" s="208" t="s">
        <v>711</v>
      </c>
      <c r="C539" s="2" t="s">
        <v>183</v>
      </c>
      <c r="D539" s="209" t="n">
        <v>182.87</v>
      </c>
      <c r="E539" s="224" t="n">
        <f aca="false">VLOOKUP(A539,SINAPI_MO!$A$1:$E$59566,4,0)</f>
        <v>0.6098</v>
      </c>
      <c r="F539" s="225" t="n">
        <f aca="false">ROUND(D539*E539,2)</f>
        <v>111.51</v>
      </c>
    </row>
    <row r="540" customFormat="false" ht="19.4" hidden="false" customHeight="false" outlineLevel="0" collapsed="false">
      <c r="A540" s="207" t="n">
        <v>97192</v>
      </c>
      <c r="B540" s="208" t="s">
        <v>712</v>
      </c>
      <c r="C540" s="2" t="s">
        <v>183</v>
      </c>
      <c r="D540" s="209" t="n">
        <v>166.05</v>
      </c>
      <c r="E540" s="224" t="n">
        <f aca="false">VLOOKUP(A540,SINAPI_MO!$A$1:$E$59566,4,0)</f>
        <v>0.6238</v>
      </c>
      <c r="F540" s="225" t="n">
        <f aca="false">ROUND(D540*E540,2)</f>
        <v>103.58</v>
      </c>
    </row>
    <row r="541" customFormat="false" ht="19.4" hidden="false" customHeight="false" outlineLevel="0" collapsed="false">
      <c r="A541" s="207" t="n">
        <v>97173</v>
      </c>
      <c r="B541" s="208" t="s">
        <v>713</v>
      </c>
      <c r="C541" s="2" t="s">
        <v>183</v>
      </c>
      <c r="D541" s="209" t="n">
        <v>49.47</v>
      </c>
      <c r="E541" s="224" t="n">
        <f aca="false">VLOOKUP(A541,SINAPI_MO!$A$1:$E$59566,4,0)</f>
        <v>0.5751</v>
      </c>
      <c r="F541" s="225" t="n">
        <f aca="false">ROUND(D541*E541,2)</f>
        <v>28.45</v>
      </c>
    </row>
    <row r="542" customFormat="false" ht="19.4" hidden="false" customHeight="false" outlineLevel="0" collapsed="false">
      <c r="A542" s="207" t="n">
        <v>97183</v>
      </c>
      <c r="B542" s="208" t="s">
        <v>714</v>
      </c>
      <c r="C542" s="2" t="s">
        <v>183</v>
      </c>
      <c r="D542" s="209" t="n">
        <v>44.8</v>
      </c>
      <c r="E542" s="224" t="n">
        <f aca="false">VLOOKUP(A542,SINAPI_MO!$A$1:$E$59566,4,0)</f>
        <v>0.5897</v>
      </c>
      <c r="F542" s="225" t="n">
        <f aca="false">ROUND(D542*E542,2)</f>
        <v>26.42</v>
      </c>
    </row>
    <row r="543" customFormat="false" ht="19.4" hidden="false" customHeight="false" outlineLevel="0" collapsed="false">
      <c r="A543" s="207" t="n">
        <v>97174</v>
      </c>
      <c r="B543" s="208" t="s">
        <v>715</v>
      </c>
      <c r="C543" s="2" t="s">
        <v>183</v>
      </c>
      <c r="D543" s="209" t="n">
        <v>58.67</v>
      </c>
      <c r="E543" s="224" t="n">
        <f aca="false">VLOOKUP(A543,SINAPI_MO!$A$1:$E$59566,4,0)</f>
        <v>0.5858</v>
      </c>
      <c r="F543" s="225" t="n">
        <f aca="false">ROUND(D543*E543,2)</f>
        <v>34.37</v>
      </c>
    </row>
    <row r="544" customFormat="false" ht="19.4" hidden="false" customHeight="false" outlineLevel="0" collapsed="false">
      <c r="A544" s="207" t="n">
        <v>97184</v>
      </c>
      <c r="B544" s="208" t="s">
        <v>716</v>
      </c>
      <c r="C544" s="2" t="s">
        <v>183</v>
      </c>
      <c r="D544" s="209" t="n">
        <v>53.23</v>
      </c>
      <c r="E544" s="224" t="n">
        <f aca="false">VLOOKUP(A544,SINAPI_MO!$A$1:$E$59566,4,0)</f>
        <v>0.5998</v>
      </c>
      <c r="F544" s="225" t="n">
        <f aca="false">ROUND(D544*E544,2)</f>
        <v>31.93</v>
      </c>
    </row>
    <row r="545" customFormat="false" ht="19.4" hidden="false" customHeight="false" outlineLevel="0" collapsed="false">
      <c r="A545" s="207" t="n">
        <v>97175</v>
      </c>
      <c r="B545" s="208" t="s">
        <v>717</v>
      </c>
      <c r="C545" s="2" t="s">
        <v>183</v>
      </c>
      <c r="D545" s="209" t="n">
        <v>67.88</v>
      </c>
      <c r="E545" s="224" t="n">
        <f aca="false">VLOOKUP(A545,SINAPI_MO!$A$1:$E$59566,4,0)</f>
        <v>0.5937</v>
      </c>
      <c r="F545" s="225" t="n">
        <f aca="false">ROUND(D545*E545,2)</f>
        <v>40.3</v>
      </c>
    </row>
    <row r="546" customFormat="false" ht="19.4" hidden="false" customHeight="false" outlineLevel="0" collapsed="false">
      <c r="A546" s="207" t="n">
        <v>97185</v>
      </c>
      <c r="B546" s="208" t="s">
        <v>718</v>
      </c>
      <c r="C546" s="2" t="s">
        <v>183</v>
      </c>
      <c r="D546" s="209" t="n">
        <v>61.64</v>
      </c>
      <c r="E546" s="224" t="n">
        <f aca="false">VLOOKUP(A546,SINAPI_MO!$A$1:$E$59566,4,0)</f>
        <v>0.6074</v>
      </c>
      <c r="F546" s="225" t="n">
        <f aca="false">ROUND(D546*E546,2)</f>
        <v>37.44</v>
      </c>
    </row>
    <row r="547" customFormat="false" ht="19.4" hidden="false" customHeight="false" outlineLevel="0" collapsed="false">
      <c r="A547" s="207" t="n">
        <v>97176</v>
      </c>
      <c r="B547" s="208" t="s">
        <v>719</v>
      </c>
      <c r="C547" s="2" t="s">
        <v>183</v>
      </c>
      <c r="D547" s="209" t="n">
        <v>77.11</v>
      </c>
      <c r="E547" s="224" t="n">
        <f aca="false">VLOOKUP(A547,SINAPI_MO!$A$1:$E$59566,4,0)</f>
        <v>0.5997</v>
      </c>
      <c r="F547" s="225" t="n">
        <f aca="false">ROUND(D547*E547,2)</f>
        <v>46.24</v>
      </c>
    </row>
    <row r="548" customFormat="false" ht="19.4" hidden="false" customHeight="false" outlineLevel="0" collapsed="false">
      <c r="A548" s="207" t="n">
        <v>97186</v>
      </c>
      <c r="B548" s="208" t="s">
        <v>720</v>
      </c>
      <c r="C548" s="2" t="s">
        <v>183</v>
      </c>
      <c r="D548" s="209" t="n">
        <v>70.07</v>
      </c>
      <c r="E548" s="224" t="n">
        <f aca="false">VLOOKUP(A548,SINAPI_MO!$A$1:$E$59566,4,0)</f>
        <v>0.613</v>
      </c>
      <c r="F548" s="225" t="n">
        <f aca="false">ROUND(D548*E548,2)</f>
        <v>42.95</v>
      </c>
    </row>
    <row r="549" customFormat="false" ht="19.4" hidden="false" customHeight="false" outlineLevel="0" collapsed="false">
      <c r="A549" s="207" t="n">
        <v>97142</v>
      </c>
      <c r="B549" s="208" t="s">
        <v>721</v>
      </c>
      <c r="C549" s="2" t="s">
        <v>183</v>
      </c>
      <c r="D549" s="209" t="n">
        <v>5.52</v>
      </c>
      <c r="E549" s="224" t="n">
        <f aca="false">VLOOKUP(A549,SINAPI_MO!$A$1:$E$59566,4,0)</f>
        <v>0.6286</v>
      </c>
      <c r="F549" s="225" t="n">
        <f aca="false">ROUND(D549*E549,2)</f>
        <v>3.47</v>
      </c>
    </row>
    <row r="550" customFormat="false" ht="19.4" hidden="false" customHeight="false" outlineLevel="0" collapsed="false">
      <c r="A550" s="207" t="n">
        <v>97158</v>
      </c>
      <c r="B550" s="208" t="s">
        <v>722</v>
      </c>
      <c r="C550" s="2" t="s">
        <v>183</v>
      </c>
      <c r="D550" s="209" t="n">
        <v>4.23</v>
      </c>
      <c r="E550" s="224" t="n">
        <f aca="false">VLOOKUP(A550,SINAPI_MO!$A$1:$E$59566,4,0)</f>
        <v>0.6407</v>
      </c>
      <c r="F550" s="225" t="n">
        <f aca="false">ROUND(D550*E550,2)</f>
        <v>2.71</v>
      </c>
    </row>
    <row r="551" customFormat="false" ht="19.4" hidden="false" customHeight="false" outlineLevel="0" collapsed="false">
      <c r="A551" s="207" t="n">
        <v>97155</v>
      </c>
      <c r="B551" s="208" t="s">
        <v>723</v>
      </c>
      <c r="C551" s="2" t="s">
        <v>183</v>
      </c>
      <c r="D551" s="209" t="n">
        <v>43.88</v>
      </c>
      <c r="E551" s="224" t="n">
        <f aca="false">VLOOKUP(A551,SINAPI_MO!$A$1:$E$59566,4,0)</f>
        <v>0.6399</v>
      </c>
      <c r="F551" s="225" t="n">
        <f aca="false">ROUND(D551*E551,2)</f>
        <v>28.08</v>
      </c>
    </row>
    <row r="552" customFormat="false" ht="19.4" hidden="false" customHeight="false" outlineLevel="0" collapsed="false">
      <c r="A552" s="207" t="n">
        <v>97171</v>
      </c>
      <c r="B552" s="208" t="s">
        <v>724</v>
      </c>
      <c r="C552" s="2" t="s">
        <v>183</v>
      </c>
      <c r="D552" s="209" t="n">
        <v>34.98</v>
      </c>
      <c r="E552" s="224" t="n">
        <f aca="false">VLOOKUP(A552,SINAPI_MO!$A$1:$E$59566,4,0)</f>
        <v>0.6721</v>
      </c>
      <c r="F552" s="225" t="n">
        <f aca="false">ROUND(D552*E552,2)</f>
        <v>23.51</v>
      </c>
    </row>
    <row r="553" customFormat="false" ht="19.4" hidden="false" customHeight="false" outlineLevel="0" collapsed="false">
      <c r="A553" s="207" t="n">
        <v>97156</v>
      </c>
      <c r="B553" s="208" t="s">
        <v>725</v>
      </c>
      <c r="C553" s="2" t="s">
        <v>183</v>
      </c>
      <c r="D553" s="209" t="n">
        <v>52.7</v>
      </c>
      <c r="E553" s="224" t="n">
        <f aca="false">VLOOKUP(A553,SINAPI_MO!$A$1:$E$59566,4,0)</f>
        <v>0.6366</v>
      </c>
      <c r="F553" s="225" t="n">
        <f aca="false">ROUND(D553*E553,2)</f>
        <v>33.55</v>
      </c>
    </row>
    <row r="554" customFormat="false" ht="19.4" hidden="false" customHeight="false" outlineLevel="0" collapsed="false">
      <c r="A554" s="207" t="n">
        <v>97172</v>
      </c>
      <c r="B554" s="208" t="s">
        <v>726</v>
      </c>
      <c r="C554" s="2" t="s">
        <v>183</v>
      </c>
      <c r="D554" s="209" t="n">
        <v>42.2</v>
      </c>
      <c r="E554" s="224" t="n">
        <f aca="false">VLOOKUP(A554,SINAPI_MO!$A$1:$E$59566,4,0)</f>
        <v>0.6666</v>
      </c>
      <c r="F554" s="225" t="n">
        <f aca="false">ROUND(D554*E554,2)</f>
        <v>28.13</v>
      </c>
    </row>
    <row r="555" customFormat="false" ht="19.4" hidden="false" customHeight="false" outlineLevel="0" collapsed="false">
      <c r="A555" s="207" t="n">
        <v>97143</v>
      </c>
      <c r="B555" s="208" t="s">
        <v>727</v>
      </c>
      <c r="C555" s="2" t="s">
        <v>183</v>
      </c>
      <c r="D555" s="209" t="n">
        <v>7.3</v>
      </c>
      <c r="E555" s="224" t="n">
        <f aca="false">VLOOKUP(A555,SINAPI_MO!$A$1:$E$59566,4,0)</f>
        <v>0.6616</v>
      </c>
      <c r="F555" s="225" t="n">
        <f aca="false">ROUND(D555*E555,2)</f>
        <v>4.83</v>
      </c>
    </row>
    <row r="556" customFormat="false" ht="19.4" hidden="false" customHeight="false" outlineLevel="0" collapsed="false">
      <c r="A556" s="207" t="n">
        <v>97159</v>
      </c>
      <c r="B556" s="208" t="s">
        <v>728</v>
      </c>
      <c r="C556" s="2" t="s">
        <v>183</v>
      </c>
      <c r="D556" s="209" t="n">
        <v>5.71</v>
      </c>
      <c r="E556" s="224" t="n">
        <f aca="false">VLOOKUP(A556,SINAPI_MO!$A$1:$E$59566,4,0)</f>
        <v>0.6778</v>
      </c>
      <c r="F556" s="225" t="n">
        <f aca="false">ROUND(D556*E556,2)</f>
        <v>3.87</v>
      </c>
    </row>
    <row r="557" customFormat="false" ht="19.4" hidden="false" customHeight="false" outlineLevel="0" collapsed="false">
      <c r="A557" s="207" t="n">
        <v>97144</v>
      </c>
      <c r="B557" s="208" t="s">
        <v>729</v>
      </c>
      <c r="C557" s="2" t="s">
        <v>183</v>
      </c>
      <c r="D557" s="209" t="n">
        <v>9.08</v>
      </c>
      <c r="E557" s="224" t="n">
        <f aca="false">VLOOKUP(A557,SINAPI_MO!$A$1:$E$59566,4,0)</f>
        <v>0.6839</v>
      </c>
      <c r="F557" s="225" t="n">
        <f aca="false">ROUND(D557*E557,2)</f>
        <v>6.21</v>
      </c>
    </row>
    <row r="558" customFormat="false" ht="19.4" hidden="false" customHeight="false" outlineLevel="0" collapsed="false">
      <c r="A558" s="207" t="n">
        <v>97160</v>
      </c>
      <c r="B558" s="208" t="s">
        <v>730</v>
      </c>
      <c r="C558" s="2" t="s">
        <v>183</v>
      </c>
      <c r="D558" s="209" t="n">
        <v>7.18</v>
      </c>
      <c r="E558" s="224" t="n">
        <f aca="false">VLOOKUP(A558,SINAPI_MO!$A$1:$E$59566,4,0)</f>
        <v>0.7006</v>
      </c>
      <c r="F558" s="225" t="n">
        <f aca="false">ROUND(D558*E558,2)</f>
        <v>5.03</v>
      </c>
    </row>
    <row r="559" customFormat="false" ht="19.4" hidden="false" customHeight="false" outlineLevel="0" collapsed="false">
      <c r="A559" s="207" t="n">
        <v>97145</v>
      </c>
      <c r="B559" s="208" t="s">
        <v>731</v>
      </c>
      <c r="C559" s="2" t="s">
        <v>183</v>
      </c>
      <c r="D559" s="209" t="n">
        <v>10.88</v>
      </c>
      <c r="E559" s="224" t="n">
        <f aca="false">VLOOKUP(A559,SINAPI_MO!$A$1:$E$59566,4,0)</f>
        <v>0.6958</v>
      </c>
      <c r="F559" s="225" t="n">
        <f aca="false">ROUND(D559*E559,2)</f>
        <v>7.57</v>
      </c>
    </row>
    <row r="560" customFormat="false" ht="19.4" hidden="false" customHeight="false" outlineLevel="0" collapsed="false">
      <c r="A560" s="207" t="n">
        <v>97161</v>
      </c>
      <c r="B560" s="208" t="s">
        <v>732</v>
      </c>
      <c r="C560" s="2" t="s">
        <v>183</v>
      </c>
      <c r="D560" s="209" t="n">
        <v>8.67</v>
      </c>
      <c r="E560" s="224" t="n">
        <f aca="false">VLOOKUP(A560,SINAPI_MO!$A$1:$E$59566,4,0)</f>
        <v>0.7128</v>
      </c>
      <c r="F560" s="225" t="n">
        <f aca="false">ROUND(D560*E560,2)</f>
        <v>6.18</v>
      </c>
    </row>
    <row r="561" customFormat="false" ht="19.4" hidden="false" customHeight="false" outlineLevel="0" collapsed="false">
      <c r="A561" s="207" t="n">
        <v>97146</v>
      </c>
      <c r="B561" s="208" t="s">
        <v>733</v>
      </c>
      <c r="C561" s="2" t="s">
        <v>183</v>
      </c>
      <c r="D561" s="209" t="n">
        <v>12.7</v>
      </c>
      <c r="E561" s="224" t="n">
        <f aca="false">VLOOKUP(A561,SINAPI_MO!$A$1:$E$59566,4,0)</f>
        <v>0.7031</v>
      </c>
      <c r="F561" s="225" t="n">
        <f aca="false">ROUND(D561*E561,2)</f>
        <v>8.93</v>
      </c>
    </row>
    <row r="562" customFormat="false" ht="19.4" hidden="false" customHeight="false" outlineLevel="0" collapsed="false">
      <c r="A562" s="207" t="n">
        <v>97162</v>
      </c>
      <c r="B562" s="208" t="s">
        <v>734</v>
      </c>
      <c r="C562" s="2" t="s">
        <v>183</v>
      </c>
      <c r="D562" s="209" t="n">
        <v>10.17</v>
      </c>
      <c r="E562" s="224" t="n">
        <f aca="false">VLOOKUP(A562,SINAPI_MO!$A$1:$E$59566,4,0)</f>
        <v>0.7207</v>
      </c>
      <c r="F562" s="225" t="n">
        <f aca="false">ROUND(D562*E562,2)</f>
        <v>7.33</v>
      </c>
    </row>
    <row r="563" customFormat="false" ht="19.4" hidden="false" customHeight="false" outlineLevel="0" collapsed="false">
      <c r="A563" s="207" t="n">
        <v>97147</v>
      </c>
      <c r="B563" s="208" t="s">
        <v>735</v>
      </c>
      <c r="C563" s="2" t="s">
        <v>183</v>
      </c>
      <c r="D563" s="209" t="n">
        <v>14.52</v>
      </c>
      <c r="E563" s="224" t="n">
        <f aca="false">VLOOKUP(A563,SINAPI_MO!$A$1:$E$59566,4,0)</f>
        <v>0.7101</v>
      </c>
      <c r="F563" s="225" t="n">
        <f aca="false">ROUND(D563*E563,2)</f>
        <v>10.31</v>
      </c>
    </row>
    <row r="564" customFormat="false" ht="19.4" hidden="false" customHeight="false" outlineLevel="0" collapsed="false">
      <c r="A564" s="207" t="n">
        <v>97163</v>
      </c>
      <c r="B564" s="208" t="s">
        <v>736</v>
      </c>
      <c r="C564" s="2" t="s">
        <v>183</v>
      </c>
      <c r="D564" s="209" t="n">
        <v>11.68</v>
      </c>
      <c r="E564" s="224" t="n">
        <f aca="false">VLOOKUP(A564,SINAPI_MO!$A$1:$E$59566,4,0)</f>
        <v>0.7269</v>
      </c>
      <c r="F564" s="225" t="n">
        <f aca="false">ROUND(D564*E564,2)</f>
        <v>8.49</v>
      </c>
    </row>
    <row r="565" customFormat="false" ht="19.4" hidden="false" customHeight="false" outlineLevel="0" collapsed="false">
      <c r="A565" s="207" t="n">
        <v>97148</v>
      </c>
      <c r="B565" s="208" t="s">
        <v>737</v>
      </c>
      <c r="C565" s="2" t="s">
        <v>183</v>
      </c>
      <c r="D565" s="209" t="n">
        <v>16.34</v>
      </c>
      <c r="E565" s="224" t="n">
        <f aca="false">VLOOKUP(A565,SINAPI_MO!$A$1:$E$59566,4,0)</f>
        <v>0.7148</v>
      </c>
      <c r="F565" s="225" t="n">
        <f aca="false">ROUND(D565*E565,2)</f>
        <v>11.68</v>
      </c>
    </row>
    <row r="566" customFormat="false" ht="19.4" hidden="false" customHeight="false" outlineLevel="0" collapsed="false">
      <c r="A566" s="207" t="n">
        <v>97164</v>
      </c>
      <c r="B566" s="208" t="s">
        <v>738</v>
      </c>
      <c r="C566" s="2" t="s">
        <v>183</v>
      </c>
      <c r="D566" s="209" t="n">
        <v>13.18</v>
      </c>
      <c r="E566" s="224" t="n">
        <f aca="false">VLOOKUP(A566,SINAPI_MO!$A$1:$E$59566,4,0)</f>
        <v>0.7314</v>
      </c>
      <c r="F566" s="225" t="n">
        <f aca="false">ROUND(D566*E566,2)</f>
        <v>9.64</v>
      </c>
    </row>
    <row r="567" customFormat="false" ht="19.4" hidden="false" customHeight="false" outlineLevel="0" collapsed="false">
      <c r="A567" s="207" t="n">
        <v>97149</v>
      </c>
      <c r="B567" s="208" t="s">
        <v>739</v>
      </c>
      <c r="C567" s="2" t="s">
        <v>183</v>
      </c>
      <c r="D567" s="209" t="n">
        <v>18.17</v>
      </c>
      <c r="E567" s="224" t="n">
        <f aca="false">VLOOKUP(A567,SINAPI_MO!$A$1:$E$59566,4,0)</f>
        <v>0.7177</v>
      </c>
      <c r="F567" s="225" t="n">
        <f aca="false">ROUND(D567*E567,2)</f>
        <v>13.04</v>
      </c>
    </row>
    <row r="568" customFormat="false" ht="19.4" hidden="false" customHeight="false" outlineLevel="0" collapsed="false">
      <c r="A568" s="207" t="n">
        <v>97165</v>
      </c>
      <c r="B568" s="208" t="s">
        <v>740</v>
      </c>
      <c r="C568" s="2" t="s">
        <v>183</v>
      </c>
      <c r="D568" s="209" t="n">
        <v>14.7</v>
      </c>
      <c r="E568" s="224" t="n">
        <f aca="false">VLOOKUP(A568,SINAPI_MO!$A$1:$E$59566,4,0)</f>
        <v>0.7347</v>
      </c>
      <c r="F568" s="225" t="n">
        <f aca="false">ROUND(D568*E568,2)</f>
        <v>10.8</v>
      </c>
    </row>
    <row r="569" customFormat="false" ht="19.4" hidden="false" customHeight="false" outlineLevel="0" collapsed="false">
      <c r="A569" s="207" t="n">
        <v>97150</v>
      </c>
      <c r="B569" s="208" t="s">
        <v>741</v>
      </c>
      <c r="C569" s="2" t="s">
        <v>183</v>
      </c>
      <c r="D569" s="209" t="n">
        <v>23.49</v>
      </c>
      <c r="E569" s="224" t="n">
        <f aca="false">VLOOKUP(A569,SINAPI_MO!$A$1:$E$59566,4,0)</f>
        <v>0.6135</v>
      </c>
      <c r="F569" s="225" t="n">
        <f aca="false">ROUND(D569*E569,2)</f>
        <v>14.41</v>
      </c>
    </row>
    <row r="570" customFormat="false" ht="19.4" hidden="false" customHeight="false" outlineLevel="0" collapsed="false">
      <c r="A570" s="207" t="n">
        <v>97166</v>
      </c>
      <c r="B570" s="208" t="s">
        <v>742</v>
      </c>
      <c r="C570" s="2" t="s">
        <v>183</v>
      </c>
      <c r="D570" s="209" t="n">
        <v>18.56</v>
      </c>
      <c r="E570" s="224" t="n">
        <f aca="false">VLOOKUP(A570,SINAPI_MO!$A$1:$E$59566,4,0)</f>
        <v>0.6439</v>
      </c>
      <c r="F570" s="225" t="n">
        <f aca="false">ROUND(D570*E570,2)</f>
        <v>11.95</v>
      </c>
    </row>
    <row r="571" customFormat="false" ht="19.4" hidden="false" customHeight="false" outlineLevel="0" collapsed="false">
      <c r="A571" s="207" t="n">
        <v>97151</v>
      </c>
      <c r="B571" s="208" t="s">
        <v>743</v>
      </c>
      <c r="C571" s="2" t="s">
        <v>183</v>
      </c>
      <c r="D571" s="209" t="n">
        <v>27.71</v>
      </c>
      <c r="E571" s="224" t="n">
        <f aca="false">VLOOKUP(A571,SINAPI_MO!$A$1:$E$59566,4,0)</f>
        <v>0.6189</v>
      </c>
      <c r="F571" s="225" t="n">
        <f aca="false">ROUND(D571*E571,2)</f>
        <v>17.15</v>
      </c>
    </row>
    <row r="572" customFormat="false" ht="19.4" hidden="false" customHeight="false" outlineLevel="0" collapsed="false">
      <c r="A572" s="207" t="n">
        <v>97167</v>
      </c>
      <c r="B572" s="208" t="s">
        <v>744</v>
      </c>
      <c r="C572" s="2" t="s">
        <v>183</v>
      </c>
      <c r="D572" s="209" t="n">
        <v>21.97</v>
      </c>
      <c r="E572" s="224" t="n">
        <f aca="false">VLOOKUP(A572,SINAPI_MO!$A$1:$E$59566,4,0)</f>
        <v>0.6491</v>
      </c>
      <c r="F572" s="225" t="n">
        <f aca="false">ROUND(D572*E572,2)</f>
        <v>14.26</v>
      </c>
    </row>
    <row r="573" customFormat="false" ht="19.4" hidden="false" customHeight="false" outlineLevel="0" collapsed="false">
      <c r="A573" s="207" t="n">
        <v>97152</v>
      </c>
      <c r="B573" s="208" t="s">
        <v>745</v>
      </c>
      <c r="C573" s="2" t="s">
        <v>183</v>
      </c>
      <c r="D573" s="209" t="n">
        <v>31.54</v>
      </c>
      <c r="E573" s="224" t="n">
        <f aca="false">VLOOKUP(A573,SINAPI_MO!$A$1:$E$59566,4,0)</f>
        <v>0.63</v>
      </c>
      <c r="F573" s="225" t="n">
        <f aca="false">ROUND(D573*E573,2)</f>
        <v>19.87</v>
      </c>
    </row>
    <row r="574" customFormat="false" ht="19.4" hidden="false" customHeight="false" outlineLevel="0" collapsed="false">
      <c r="A574" s="207" t="n">
        <v>97168</v>
      </c>
      <c r="B574" s="208" t="s">
        <v>746</v>
      </c>
      <c r="C574" s="2" t="s">
        <v>183</v>
      </c>
      <c r="D574" s="209" t="n">
        <v>25.02</v>
      </c>
      <c r="E574" s="224" t="n">
        <f aca="false">VLOOKUP(A574,SINAPI_MO!$A$1:$E$59566,4,0)</f>
        <v>0.6623</v>
      </c>
      <c r="F574" s="225" t="n">
        <f aca="false">ROUND(D574*E574,2)</f>
        <v>16.57</v>
      </c>
    </row>
    <row r="575" customFormat="false" ht="19.4" hidden="false" customHeight="false" outlineLevel="0" collapsed="false">
      <c r="A575" s="207" t="n">
        <v>97141</v>
      </c>
      <c r="B575" s="208" t="s">
        <v>747</v>
      </c>
      <c r="C575" s="2" t="s">
        <v>183</v>
      </c>
      <c r="D575" s="209" t="n">
        <v>4.79</v>
      </c>
      <c r="E575" s="224" t="n">
        <f aca="false">VLOOKUP(A575,SINAPI_MO!$A$1:$E$59566,4,0)</f>
        <v>0.6096</v>
      </c>
      <c r="F575" s="225" t="n">
        <f aca="false">ROUND(D575*E575,2)</f>
        <v>2.92</v>
      </c>
    </row>
    <row r="576" customFormat="false" ht="19.4" hidden="false" customHeight="false" outlineLevel="0" collapsed="false">
      <c r="A576" s="207" t="n">
        <v>97157</v>
      </c>
      <c r="B576" s="208" t="s">
        <v>748</v>
      </c>
      <c r="C576" s="2" t="s">
        <v>183</v>
      </c>
      <c r="D576" s="209" t="n">
        <v>3.63</v>
      </c>
      <c r="E576" s="224" t="n">
        <f aca="false">VLOOKUP(A576,SINAPI_MO!$A$1:$E$59566,4,0)</f>
        <v>0.6171</v>
      </c>
      <c r="F576" s="225" t="n">
        <f aca="false">ROUND(D576*E576,2)</f>
        <v>2.24</v>
      </c>
    </row>
    <row r="577" customFormat="false" ht="19.4" hidden="false" customHeight="false" outlineLevel="0" collapsed="false">
      <c r="A577" s="207" t="n">
        <v>97153</v>
      </c>
      <c r="B577" s="208" t="s">
        <v>749</v>
      </c>
      <c r="C577" s="2" t="s">
        <v>183</v>
      </c>
      <c r="D577" s="209" t="n">
        <v>35.62</v>
      </c>
      <c r="E577" s="224" t="n">
        <f aca="false">VLOOKUP(A577,SINAPI_MO!$A$1:$E$59566,4,0)</f>
        <v>0.6348</v>
      </c>
      <c r="F577" s="225" t="n">
        <f aca="false">ROUND(D577*E577,2)</f>
        <v>22.61</v>
      </c>
    </row>
    <row r="578" customFormat="false" ht="19.4" hidden="false" customHeight="false" outlineLevel="0" collapsed="false">
      <c r="A578" s="207" t="n">
        <v>97169</v>
      </c>
      <c r="B578" s="208" t="s">
        <v>750</v>
      </c>
      <c r="C578" s="2" t="s">
        <v>183</v>
      </c>
      <c r="D578" s="209" t="n">
        <v>28.32</v>
      </c>
      <c r="E578" s="224" t="n">
        <f aca="false">VLOOKUP(A578,SINAPI_MO!$A$1:$E$59566,4,0)</f>
        <v>0.667</v>
      </c>
      <c r="F578" s="225" t="n">
        <f aca="false">ROUND(D578*E578,2)</f>
        <v>18.89</v>
      </c>
    </row>
    <row r="579" customFormat="false" ht="19.4" hidden="false" customHeight="false" outlineLevel="0" collapsed="false">
      <c r="A579" s="207" t="n">
        <v>97154</v>
      </c>
      <c r="B579" s="208" t="s">
        <v>751</v>
      </c>
      <c r="C579" s="2" t="s">
        <v>183</v>
      </c>
      <c r="D579" s="209" t="n">
        <v>39.74</v>
      </c>
      <c r="E579" s="224" t="n">
        <f aca="false">VLOOKUP(A579,SINAPI_MO!$A$1:$E$59566,4,0)</f>
        <v>0.6376</v>
      </c>
      <c r="F579" s="225" t="n">
        <f aca="false">ROUND(D579*E579,2)</f>
        <v>25.34</v>
      </c>
    </row>
    <row r="580" customFormat="false" ht="19.4" hidden="false" customHeight="false" outlineLevel="0" collapsed="false">
      <c r="A580" s="207" t="n">
        <v>97170</v>
      </c>
      <c r="B580" s="208" t="s">
        <v>752</v>
      </c>
      <c r="C580" s="2" t="s">
        <v>183</v>
      </c>
      <c r="D580" s="209" t="n">
        <v>31.64</v>
      </c>
      <c r="E580" s="224" t="n">
        <f aca="false">VLOOKUP(A580,SINAPI_MO!$A$1:$E$59566,4,0)</f>
        <v>0.67</v>
      </c>
      <c r="F580" s="225" t="n">
        <f aca="false">ROUND(D580*E580,2)</f>
        <v>21.2</v>
      </c>
    </row>
    <row r="581" customFormat="false" ht="19.4" hidden="false" customHeight="false" outlineLevel="0" collapsed="false">
      <c r="A581" s="207" t="n">
        <v>105311</v>
      </c>
      <c r="B581" s="208" t="s">
        <v>753</v>
      </c>
      <c r="C581" s="2" t="s">
        <v>183</v>
      </c>
      <c r="D581" s="209" t="n">
        <v>3.82</v>
      </c>
      <c r="E581" s="224" t="n">
        <f aca="false">VLOOKUP(A581,SINAPI_MO!$A$1:$E$59566,4,0)</f>
        <v>0.911</v>
      </c>
      <c r="F581" s="225" t="n">
        <f aca="false">ROUND(D581*E581,2)</f>
        <v>3.48</v>
      </c>
    </row>
    <row r="582" customFormat="false" ht="19.4" hidden="false" customHeight="false" outlineLevel="0" collapsed="false">
      <c r="A582" s="207" t="n">
        <v>105339</v>
      </c>
      <c r="B582" s="208" t="s">
        <v>754</v>
      </c>
      <c r="C582" s="2" t="s">
        <v>183</v>
      </c>
      <c r="D582" s="209" t="n">
        <v>3.16</v>
      </c>
      <c r="E582" s="224" t="n">
        <f aca="false">VLOOKUP(A582,SINAPI_MO!$A$1:$E$59566,4,0)</f>
        <v>0.8924</v>
      </c>
      <c r="F582" s="225" t="n">
        <f aca="false">ROUND(D582*E582,2)</f>
        <v>2.82</v>
      </c>
    </row>
    <row r="583" customFormat="false" ht="19.4" hidden="false" customHeight="false" outlineLevel="0" collapsed="false">
      <c r="A583" s="207" t="n">
        <v>97127</v>
      </c>
      <c r="B583" s="208" t="s">
        <v>755</v>
      </c>
      <c r="C583" s="2" t="s">
        <v>183</v>
      </c>
      <c r="D583" s="209" t="n">
        <v>4.99</v>
      </c>
      <c r="E583" s="224" t="n">
        <f aca="false">VLOOKUP(A583,SINAPI_MO!$A$1:$E$59566,4,0)</f>
        <v>0.8958</v>
      </c>
      <c r="F583" s="225" t="n">
        <f aca="false">ROUND(D583*E583,2)</f>
        <v>4.47</v>
      </c>
    </row>
    <row r="584" customFormat="false" ht="19.4" hidden="false" customHeight="false" outlineLevel="0" collapsed="false">
      <c r="A584" s="207" t="n">
        <v>97134</v>
      </c>
      <c r="B584" s="208" t="s">
        <v>756</v>
      </c>
      <c r="C584" s="2" t="s">
        <v>183</v>
      </c>
      <c r="D584" s="209" t="n">
        <v>4.15</v>
      </c>
      <c r="E584" s="224" t="n">
        <f aca="false">VLOOKUP(A584,SINAPI_MO!$A$1:$E$59566,4,0)</f>
        <v>0.8747</v>
      </c>
      <c r="F584" s="225" t="n">
        <f aca="false">ROUND(D584*E584,2)</f>
        <v>3.63</v>
      </c>
    </row>
    <row r="585" customFormat="false" ht="19.4" hidden="false" customHeight="false" outlineLevel="0" collapsed="false">
      <c r="A585" s="207" t="n">
        <v>97128</v>
      </c>
      <c r="B585" s="208" t="s">
        <v>757</v>
      </c>
      <c r="C585" s="2" t="s">
        <v>183</v>
      </c>
      <c r="D585" s="209" t="n">
        <v>9.92</v>
      </c>
      <c r="E585" s="224" t="n">
        <f aca="false">VLOOKUP(A585,SINAPI_MO!$A$1:$E$59566,4,0)</f>
        <v>0.7107</v>
      </c>
      <c r="F585" s="225" t="n">
        <f aca="false">ROUND(D585*E585,2)</f>
        <v>7.05</v>
      </c>
    </row>
    <row r="586" customFormat="false" ht="19.4" hidden="false" customHeight="false" outlineLevel="0" collapsed="false">
      <c r="A586" s="207" t="n">
        <v>97135</v>
      </c>
      <c r="B586" s="208" t="s">
        <v>758</v>
      </c>
      <c r="C586" s="2" t="s">
        <v>183</v>
      </c>
      <c r="D586" s="209" t="n">
        <v>7.61</v>
      </c>
      <c r="E586" s="224" t="n">
        <f aca="false">VLOOKUP(A586,SINAPI_MO!$A$1:$E$59566,4,0)</f>
        <v>0.7043</v>
      </c>
      <c r="F586" s="225" t="n">
        <f aca="false">ROUND(D586*E586,2)</f>
        <v>5.36</v>
      </c>
    </row>
    <row r="587" customFormat="false" ht="19.4" hidden="false" customHeight="false" outlineLevel="0" collapsed="false">
      <c r="A587" s="207" t="n">
        <v>97129</v>
      </c>
      <c r="B587" s="208" t="s">
        <v>759</v>
      </c>
      <c r="C587" s="2" t="s">
        <v>183</v>
      </c>
      <c r="D587" s="209" t="n">
        <v>11.74</v>
      </c>
      <c r="E587" s="224" t="n">
        <f aca="false">VLOOKUP(A587,SINAPI_MO!$A$1:$E$59566,4,0)</f>
        <v>0.7104</v>
      </c>
      <c r="F587" s="225" t="n">
        <f aca="false">ROUND(D587*E587,2)</f>
        <v>8.34</v>
      </c>
    </row>
    <row r="588" customFormat="false" ht="19.4" hidden="false" customHeight="false" outlineLevel="0" collapsed="false">
      <c r="A588" s="207" t="n">
        <v>97136</v>
      </c>
      <c r="B588" s="208" t="s">
        <v>760</v>
      </c>
      <c r="C588" s="2" t="s">
        <v>183</v>
      </c>
      <c r="D588" s="209" t="n">
        <v>9.02</v>
      </c>
      <c r="E588" s="224" t="n">
        <f aca="false">VLOOKUP(A588,SINAPI_MO!$A$1:$E$59566,4,0)</f>
        <v>0.704</v>
      </c>
      <c r="F588" s="225" t="n">
        <f aca="false">ROUND(D588*E588,2)</f>
        <v>6.35</v>
      </c>
    </row>
    <row r="589" customFormat="false" ht="19.4" hidden="false" customHeight="false" outlineLevel="0" collapsed="false">
      <c r="A589" s="207" t="n">
        <v>97130</v>
      </c>
      <c r="B589" s="208" t="s">
        <v>761</v>
      </c>
      <c r="C589" s="2" t="s">
        <v>183</v>
      </c>
      <c r="D589" s="209" t="n">
        <v>13.6</v>
      </c>
      <c r="E589" s="224" t="n">
        <f aca="false">VLOOKUP(A589,SINAPI_MO!$A$1:$E$59566,4,0)</f>
        <v>0.7088</v>
      </c>
      <c r="F589" s="225" t="n">
        <f aca="false">ROUND(D589*E589,2)</f>
        <v>9.64</v>
      </c>
    </row>
    <row r="590" customFormat="false" ht="19.4" hidden="false" customHeight="false" outlineLevel="0" collapsed="false">
      <c r="A590" s="207" t="n">
        <v>97137</v>
      </c>
      <c r="B590" s="208" t="s">
        <v>762</v>
      </c>
      <c r="C590" s="2" t="s">
        <v>183</v>
      </c>
      <c r="D590" s="209" t="n">
        <v>10.45</v>
      </c>
      <c r="E590" s="224" t="n">
        <f aca="false">VLOOKUP(A590,SINAPI_MO!$A$1:$E$59566,4,0)</f>
        <v>0.7024</v>
      </c>
      <c r="F590" s="225" t="n">
        <f aca="false">ROUND(D590*E590,2)</f>
        <v>7.34</v>
      </c>
    </row>
    <row r="591" customFormat="false" ht="19.4" hidden="false" customHeight="false" outlineLevel="0" collapsed="false">
      <c r="A591" s="207" t="n">
        <v>97131</v>
      </c>
      <c r="B591" s="208" t="s">
        <v>763</v>
      </c>
      <c r="C591" s="2" t="s">
        <v>183</v>
      </c>
      <c r="D591" s="209" t="n">
        <v>15.43</v>
      </c>
      <c r="E591" s="224" t="n">
        <f aca="false">VLOOKUP(A591,SINAPI_MO!$A$1:$E$59566,4,0)</f>
        <v>0.7077</v>
      </c>
      <c r="F591" s="225" t="n">
        <f aca="false">ROUND(D591*E591,2)</f>
        <v>10.92</v>
      </c>
    </row>
    <row r="592" customFormat="false" ht="19.4" hidden="false" customHeight="false" outlineLevel="0" collapsed="false">
      <c r="A592" s="207" t="n">
        <v>97138</v>
      </c>
      <c r="B592" s="208" t="s">
        <v>764</v>
      </c>
      <c r="C592" s="2" t="s">
        <v>183</v>
      </c>
      <c r="D592" s="209" t="n">
        <v>11.87</v>
      </c>
      <c r="E592" s="224" t="n">
        <f aca="false">VLOOKUP(A592,SINAPI_MO!$A$1:$E$59566,4,0)</f>
        <v>0.7001</v>
      </c>
      <c r="F592" s="225" t="n">
        <f aca="false">ROUND(D592*E592,2)</f>
        <v>8.31</v>
      </c>
    </row>
    <row r="593" customFormat="false" ht="19.4" hidden="false" customHeight="false" outlineLevel="0" collapsed="false">
      <c r="A593" s="207" t="n">
        <v>97132</v>
      </c>
      <c r="B593" s="208" t="s">
        <v>765</v>
      </c>
      <c r="C593" s="2" t="s">
        <v>183</v>
      </c>
      <c r="D593" s="209" t="n">
        <v>17.28</v>
      </c>
      <c r="E593" s="224" t="n">
        <f aca="false">VLOOKUP(A593,SINAPI_MO!$A$1:$E$59566,4,0)</f>
        <v>0.7072</v>
      </c>
      <c r="F593" s="225" t="n">
        <f aca="false">ROUND(D593*E593,2)</f>
        <v>12.22</v>
      </c>
    </row>
    <row r="594" customFormat="false" ht="19.4" hidden="false" customHeight="false" outlineLevel="0" collapsed="false">
      <c r="A594" s="207" t="n">
        <v>97139</v>
      </c>
      <c r="B594" s="208" t="s">
        <v>766</v>
      </c>
      <c r="C594" s="2" t="s">
        <v>183</v>
      </c>
      <c r="D594" s="209" t="n">
        <v>13.29</v>
      </c>
      <c r="E594" s="224" t="n">
        <f aca="false">VLOOKUP(A594,SINAPI_MO!$A$1:$E$59566,4,0)</f>
        <v>0.6998</v>
      </c>
      <c r="F594" s="225" t="n">
        <f aca="false">ROUND(D594*E594,2)</f>
        <v>9.3</v>
      </c>
    </row>
    <row r="595" customFormat="false" ht="19.4" hidden="false" customHeight="false" outlineLevel="0" collapsed="false">
      <c r="A595" s="207" t="n">
        <v>97133</v>
      </c>
      <c r="B595" s="208" t="s">
        <v>767</v>
      </c>
      <c r="C595" s="2" t="s">
        <v>183</v>
      </c>
      <c r="D595" s="209" t="n">
        <v>20.97</v>
      </c>
      <c r="E595" s="224" t="n">
        <f aca="false">VLOOKUP(A595,SINAPI_MO!$A$1:$E$59566,4,0)</f>
        <v>0.7058</v>
      </c>
      <c r="F595" s="225" t="n">
        <f aca="false">ROUND(D595*E595,2)</f>
        <v>14.8</v>
      </c>
    </row>
    <row r="596" customFormat="false" ht="19.4" hidden="false" customHeight="false" outlineLevel="0" collapsed="false">
      <c r="A596" s="207" t="n">
        <v>97140</v>
      </c>
      <c r="B596" s="208" t="s">
        <v>768</v>
      </c>
      <c r="C596" s="2" t="s">
        <v>183</v>
      </c>
      <c r="D596" s="209" t="n">
        <v>16.14</v>
      </c>
      <c r="E596" s="224" t="n">
        <f aca="false">VLOOKUP(A596,SINAPI_MO!$A$1:$E$59566,4,0)</f>
        <v>0.6983</v>
      </c>
      <c r="F596" s="225" t="n">
        <f aca="false">ROUND(D596*E596,2)</f>
        <v>11.27</v>
      </c>
    </row>
    <row r="597" customFormat="false" ht="19.4" hidden="false" customHeight="false" outlineLevel="0" collapsed="false">
      <c r="A597" s="207" t="n">
        <v>97123</v>
      </c>
      <c r="B597" s="208" t="s">
        <v>769</v>
      </c>
      <c r="C597" s="2" t="s">
        <v>183</v>
      </c>
      <c r="D597" s="209" t="n">
        <v>4.1</v>
      </c>
      <c r="E597" s="224" t="n">
        <f aca="false">VLOOKUP(A597,SINAPI_MO!$A$1:$E$59566,4,0)</f>
        <v>0.9171</v>
      </c>
      <c r="F597" s="225" t="n">
        <f aca="false">ROUND(D597*E597,2)</f>
        <v>3.76</v>
      </c>
    </row>
    <row r="598" customFormat="false" ht="19.4" hidden="false" customHeight="false" outlineLevel="0" collapsed="false">
      <c r="A598" s="207" t="n">
        <v>97126</v>
      </c>
      <c r="B598" s="208" t="s">
        <v>770</v>
      </c>
      <c r="C598" s="2" t="s">
        <v>183</v>
      </c>
      <c r="D598" s="209" t="n">
        <v>3.39</v>
      </c>
      <c r="E598" s="224" t="n">
        <f aca="false">VLOOKUP(A598,SINAPI_MO!$A$1:$E$59566,4,0)</f>
        <v>0.8997</v>
      </c>
      <c r="F598" s="225" t="n">
        <f aca="false">ROUND(D598*E598,2)</f>
        <v>3.05</v>
      </c>
    </row>
    <row r="599" customFormat="false" ht="19.4" hidden="false" customHeight="false" outlineLevel="0" collapsed="false">
      <c r="A599" s="207" t="n">
        <v>105308</v>
      </c>
      <c r="B599" s="208" t="s">
        <v>771</v>
      </c>
      <c r="C599" s="2" t="s">
        <v>183</v>
      </c>
      <c r="D599" s="209" t="n">
        <v>4.74</v>
      </c>
      <c r="E599" s="224" t="n">
        <f aca="false">VLOOKUP(A599,SINAPI_MO!$A$1:$E$59566,4,0)</f>
        <v>0.8966</v>
      </c>
      <c r="F599" s="225" t="n">
        <f aca="false">ROUND(D599*E599,2)</f>
        <v>4.25</v>
      </c>
    </row>
    <row r="600" customFormat="false" ht="19.4" hidden="false" customHeight="false" outlineLevel="0" collapsed="false">
      <c r="A600" s="207" t="n">
        <v>105312</v>
      </c>
      <c r="B600" s="208" t="s">
        <v>772</v>
      </c>
      <c r="C600" s="2" t="s">
        <v>183</v>
      </c>
      <c r="D600" s="209" t="n">
        <v>3.95</v>
      </c>
      <c r="E600" s="224" t="n">
        <f aca="false">VLOOKUP(A600,SINAPI_MO!$A$1:$E$59566,4,0)</f>
        <v>0.8759</v>
      </c>
      <c r="F600" s="225" t="n">
        <f aca="false">ROUND(D600*E600,2)</f>
        <v>3.46</v>
      </c>
    </row>
    <row r="601" customFormat="false" ht="19.4" hidden="false" customHeight="false" outlineLevel="0" collapsed="false">
      <c r="A601" s="207" t="n">
        <v>105309</v>
      </c>
      <c r="B601" s="208" t="s">
        <v>773</v>
      </c>
      <c r="C601" s="2" t="s">
        <v>183</v>
      </c>
      <c r="D601" s="209" t="n">
        <v>5.12</v>
      </c>
      <c r="E601" s="224" t="n">
        <f aca="false">VLOOKUP(A601,SINAPI_MO!$A$1:$E$59566,4,0)</f>
        <v>0.8906</v>
      </c>
      <c r="F601" s="225" t="n">
        <f aca="false">ROUND(D601*E601,2)</f>
        <v>4.56</v>
      </c>
    </row>
    <row r="602" customFormat="false" ht="19.4" hidden="false" customHeight="false" outlineLevel="0" collapsed="false">
      <c r="A602" s="207" t="n">
        <v>105313</v>
      </c>
      <c r="B602" s="208" t="s">
        <v>774</v>
      </c>
      <c r="C602" s="2" t="s">
        <v>183</v>
      </c>
      <c r="D602" s="209" t="n">
        <v>4.26</v>
      </c>
      <c r="E602" s="224" t="n">
        <f aca="false">VLOOKUP(A602,SINAPI_MO!$A$1:$E$59566,4,0)</f>
        <v>0.8685</v>
      </c>
      <c r="F602" s="225" t="n">
        <f aca="false">ROUND(D602*E602,2)</f>
        <v>3.7</v>
      </c>
    </row>
    <row r="603" customFormat="false" ht="19.4" hidden="false" customHeight="false" outlineLevel="0" collapsed="false">
      <c r="A603" s="207" t="n">
        <v>105310</v>
      </c>
      <c r="B603" s="208" t="s">
        <v>775</v>
      </c>
      <c r="C603" s="2" t="s">
        <v>183</v>
      </c>
      <c r="D603" s="209" t="n">
        <v>6.04</v>
      </c>
      <c r="E603" s="224" t="n">
        <f aca="false">VLOOKUP(A603,SINAPI_MO!$A$1:$E$59566,4,0)</f>
        <v>0.8874</v>
      </c>
      <c r="F603" s="225" t="n">
        <f aca="false">ROUND(D603*E603,2)</f>
        <v>5.36</v>
      </c>
    </row>
    <row r="604" customFormat="false" ht="19.4" hidden="false" customHeight="false" outlineLevel="0" collapsed="false">
      <c r="A604" s="207" t="n">
        <v>105314</v>
      </c>
      <c r="B604" s="208" t="s">
        <v>776</v>
      </c>
      <c r="C604" s="2" t="s">
        <v>183</v>
      </c>
      <c r="D604" s="209" t="n">
        <v>5.03</v>
      </c>
      <c r="E604" s="224" t="n">
        <f aca="false">VLOOKUP(A604,SINAPI_MO!$A$1:$E$59566,4,0)</f>
        <v>0.8648</v>
      </c>
      <c r="F604" s="225" t="n">
        <f aca="false">ROUND(D604*E604,2)</f>
        <v>4.35</v>
      </c>
    </row>
    <row r="605" customFormat="false" ht="19.4" hidden="false" customHeight="false" outlineLevel="0" collapsed="false">
      <c r="A605" s="207" t="n">
        <v>97121</v>
      </c>
      <c r="B605" s="208" t="s">
        <v>777</v>
      </c>
      <c r="C605" s="2" t="s">
        <v>183</v>
      </c>
      <c r="D605" s="209" t="n">
        <v>2.91</v>
      </c>
      <c r="E605" s="224" t="n">
        <f aca="false">VLOOKUP(A605,SINAPI_MO!$A$1:$E$59566,4,0)</f>
        <v>0.9485</v>
      </c>
      <c r="F605" s="225" t="n">
        <f aca="false">ROUND(D605*E605,2)</f>
        <v>2.76</v>
      </c>
    </row>
    <row r="606" customFormat="false" ht="19.4" hidden="false" customHeight="false" outlineLevel="0" collapsed="false">
      <c r="A606" s="207" t="n">
        <v>97124</v>
      </c>
      <c r="B606" s="208" t="s">
        <v>778</v>
      </c>
      <c r="C606" s="2" t="s">
        <v>183</v>
      </c>
      <c r="D606" s="209" t="n">
        <v>2.38</v>
      </c>
      <c r="E606" s="224" t="n">
        <f aca="false">VLOOKUP(A606,SINAPI_MO!$A$1:$E$59566,4,0)</f>
        <v>0.937</v>
      </c>
      <c r="F606" s="225" t="n">
        <f aca="false">ROUND(D606*E606,2)</f>
        <v>2.23</v>
      </c>
    </row>
    <row r="607" customFormat="false" ht="19.4" hidden="false" customHeight="false" outlineLevel="0" collapsed="false">
      <c r="A607" s="207" t="n">
        <v>97122</v>
      </c>
      <c r="B607" s="208" t="s">
        <v>779</v>
      </c>
      <c r="C607" s="2" t="s">
        <v>183</v>
      </c>
      <c r="D607" s="209" t="n">
        <v>3.52</v>
      </c>
      <c r="E607" s="224" t="n">
        <f aca="false">VLOOKUP(A607,SINAPI_MO!$A$1:$E$59566,4,0)</f>
        <v>0.9261</v>
      </c>
      <c r="F607" s="225" t="n">
        <f aca="false">ROUND(D607*E607,2)</f>
        <v>3.26</v>
      </c>
    </row>
    <row r="608" customFormat="false" ht="19.4" hidden="false" customHeight="false" outlineLevel="0" collapsed="false">
      <c r="A608" s="207" t="n">
        <v>97125</v>
      </c>
      <c r="B608" s="208" t="s">
        <v>780</v>
      </c>
      <c r="C608" s="2" t="s">
        <v>183</v>
      </c>
      <c r="D608" s="209" t="n">
        <v>2.89</v>
      </c>
      <c r="E608" s="224" t="n">
        <f aca="false">VLOOKUP(A608,SINAPI_MO!$A$1:$E$59566,4,0)</f>
        <v>0.91</v>
      </c>
      <c r="F608" s="225" t="n">
        <f aca="false">ROUND(D608*E608,2)</f>
        <v>2.63</v>
      </c>
    </row>
    <row r="609" customFormat="false" ht="19.4" hidden="false" customHeight="false" outlineLevel="0" collapsed="false">
      <c r="A609" s="207" t="n">
        <v>105296</v>
      </c>
      <c r="B609" s="208" t="s">
        <v>781</v>
      </c>
      <c r="C609" s="2" t="s">
        <v>170</v>
      </c>
      <c r="D609" s="209" t="n">
        <v>192.05</v>
      </c>
      <c r="E609" s="224" t="n">
        <f aca="false">VLOOKUP(A609,SINAPI_MO!$A$1:$E$59566,4,0)</f>
        <v>0.1188</v>
      </c>
      <c r="F609" s="225" t="n">
        <f aca="false">ROUND(D609*E609,2)</f>
        <v>22.82</v>
      </c>
    </row>
    <row r="610" customFormat="false" ht="19.4" hidden="false" customHeight="false" outlineLevel="0" collapsed="false">
      <c r="A610" s="207" t="n">
        <v>105374</v>
      </c>
      <c r="B610" s="208" t="s">
        <v>782</v>
      </c>
      <c r="C610" s="2" t="s">
        <v>170</v>
      </c>
      <c r="D610" s="209" t="n">
        <v>187.74</v>
      </c>
      <c r="E610" s="224" t="n">
        <f aca="false">VLOOKUP(A610,SINAPI_MO!$A$1:$E$59566,4,0)</f>
        <v>0.0986</v>
      </c>
      <c r="F610" s="225" t="n">
        <f aca="false">ROUND(D610*E610,2)</f>
        <v>18.51</v>
      </c>
    </row>
    <row r="611" customFormat="false" ht="19.4" hidden="false" customHeight="false" outlineLevel="0" collapsed="false">
      <c r="A611" s="207" t="n">
        <v>105292</v>
      </c>
      <c r="B611" s="208" t="s">
        <v>783</v>
      </c>
      <c r="C611" s="2" t="s">
        <v>170</v>
      </c>
      <c r="D611" s="209" t="n">
        <v>54.14</v>
      </c>
      <c r="E611" s="224" t="n">
        <f aca="false">VLOOKUP(A611,SINAPI_MO!$A$1:$E$59566,4,0)</f>
        <v>0.3092</v>
      </c>
      <c r="F611" s="225" t="n">
        <f aca="false">ROUND(D611*E611,2)</f>
        <v>16.74</v>
      </c>
    </row>
    <row r="612" customFormat="false" ht="19.4" hidden="false" customHeight="false" outlineLevel="0" collapsed="false">
      <c r="A612" s="207" t="n">
        <v>105293</v>
      </c>
      <c r="B612" s="208" t="s">
        <v>784</v>
      </c>
      <c r="C612" s="2" t="s">
        <v>170</v>
      </c>
      <c r="D612" s="209" t="n">
        <v>50.98</v>
      </c>
      <c r="E612" s="224" t="n">
        <f aca="false">VLOOKUP(A612,SINAPI_MO!$A$1:$E$59566,4,0)</f>
        <v>0.2664</v>
      </c>
      <c r="F612" s="225" t="n">
        <f aca="false">ROUND(D612*E612,2)</f>
        <v>13.58</v>
      </c>
    </row>
    <row r="613" customFormat="false" ht="19.4" hidden="false" customHeight="false" outlineLevel="0" collapsed="false">
      <c r="A613" s="207" t="n">
        <v>105294</v>
      </c>
      <c r="B613" s="208" t="s">
        <v>785</v>
      </c>
      <c r="C613" s="2" t="s">
        <v>170</v>
      </c>
      <c r="D613" s="209" t="n">
        <v>111.44</v>
      </c>
      <c r="E613" s="224" t="n">
        <f aca="false">VLOOKUP(A613,SINAPI_MO!$A$1:$E$59566,4,0)</f>
        <v>0.1775</v>
      </c>
      <c r="F613" s="225" t="n">
        <f aca="false">ROUND(D613*E613,2)</f>
        <v>19.78</v>
      </c>
    </row>
    <row r="614" customFormat="false" ht="19.4" hidden="false" customHeight="false" outlineLevel="0" collapsed="false">
      <c r="A614" s="207" t="n">
        <v>105295</v>
      </c>
      <c r="B614" s="208" t="s">
        <v>786</v>
      </c>
      <c r="C614" s="2" t="s">
        <v>170</v>
      </c>
      <c r="D614" s="209" t="n">
        <v>107.71</v>
      </c>
      <c r="E614" s="224" t="n">
        <f aca="false">VLOOKUP(A614,SINAPI_MO!$A$1:$E$59566,4,0)</f>
        <v>0.149</v>
      </c>
      <c r="F614" s="225" t="n">
        <f aca="false">ROUND(D614*E614,2)</f>
        <v>16.05</v>
      </c>
    </row>
    <row r="615" customFormat="false" ht="19.4" hidden="false" customHeight="false" outlineLevel="0" collapsed="false">
      <c r="A615" s="207" t="n">
        <v>105290</v>
      </c>
      <c r="B615" s="208" t="s">
        <v>787</v>
      </c>
      <c r="C615" s="2" t="s">
        <v>170</v>
      </c>
      <c r="D615" s="209" t="n">
        <v>72.94</v>
      </c>
      <c r="E615" s="224" t="n">
        <f aca="false">VLOOKUP(A615,SINAPI_MO!$A$1:$E$59566,4,0)</f>
        <v>0.2087</v>
      </c>
      <c r="F615" s="225" t="n">
        <f aca="false">ROUND(D615*E615,2)</f>
        <v>15.22</v>
      </c>
    </row>
    <row r="616" customFormat="false" ht="19.4" hidden="false" customHeight="false" outlineLevel="0" collapsed="false">
      <c r="A616" s="207" t="n">
        <v>105291</v>
      </c>
      <c r="B616" s="208" t="s">
        <v>788</v>
      </c>
      <c r="C616" s="2" t="s">
        <v>170</v>
      </c>
      <c r="D616" s="209" t="n">
        <v>70.06</v>
      </c>
      <c r="E616" s="224" t="n">
        <f aca="false">VLOOKUP(A616,SINAPI_MO!$A$1:$E$59566,4,0)</f>
        <v>0.1761</v>
      </c>
      <c r="F616" s="225" t="n">
        <f aca="false">ROUND(D616*E616,2)</f>
        <v>12.34</v>
      </c>
    </row>
    <row r="617" customFormat="false" ht="19.4" hidden="false" customHeight="false" outlineLevel="0" collapsed="false">
      <c r="A617" s="207" t="n">
        <v>105286</v>
      </c>
      <c r="B617" s="208" t="s">
        <v>789</v>
      </c>
      <c r="C617" s="2" t="s">
        <v>170</v>
      </c>
      <c r="D617" s="209" t="n">
        <v>32.4</v>
      </c>
      <c r="E617" s="224" t="n">
        <f aca="false">VLOOKUP(A617,SINAPI_MO!$A$1:$E$59566,4,0)</f>
        <v>0.3444</v>
      </c>
      <c r="F617" s="225" t="n">
        <f aca="false">ROUND(D617*E617,2)</f>
        <v>11.16</v>
      </c>
    </row>
    <row r="618" customFormat="false" ht="19.4" hidden="false" customHeight="false" outlineLevel="0" collapsed="false">
      <c r="A618" s="207" t="n">
        <v>105287</v>
      </c>
      <c r="B618" s="208" t="s">
        <v>790</v>
      </c>
      <c r="C618" s="2" t="s">
        <v>170</v>
      </c>
      <c r="D618" s="209" t="n">
        <v>30.29</v>
      </c>
      <c r="E618" s="224" t="n">
        <f aca="false">VLOOKUP(A618,SINAPI_MO!$A$1:$E$59566,4,0)</f>
        <v>0.2988</v>
      </c>
      <c r="F618" s="225" t="n">
        <f aca="false">ROUND(D618*E618,2)</f>
        <v>9.05</v>
      </c>
    </row>
    <row r="619" customFormat="false" ht="19.4" hidden="false" customHeight="false" outlineLevel="0" collapsed="false">
      <c r="A619" s="207" t="n">
        <v>105288</v>
      </c>
      <c r="B619" s="208" t="s">
        <v>791</v>
      </c>
      <c r="C619" s="2" t="s">
        <v>170</v>
      </c>
      <c r="D619" s="209" t="n">
        <v>54.01</v>
      </c>
      <c r="E619" s="224" t="n">
        <f aca="false">VLOOKUP(A619,SINAPI_MO!$A$1:$E$59566,4,0)</f>
        <v>0.2442</v>
      </c>
      <c r="F619" s="225" t="n">
        <f aca="false">ROUND(D619*E619,2)</f>
        <v>13.19</v>
      </c>
    </row>
    <row r="620" customFormat="false" ht="19.4" hidden="false" customHeight="false" outlineLevel="0" collapsed="false">
      <c r="A620" s="207" t="n">
        <v>105289</v>
      </c>
      <c r="B620" s="208" t="s">
        <v>792</v>
      </c>
      <c r="C620" s="2" t="s">
        <v>170</v>
      </c>
      <c r="D620" s="209" t="n">
        <v>51.51</v>
      </c>
      <c r="E620" s="224" t="n">
        <f aca="false">VLOOKUP(A620,SINAPI_MO!$A$1:$E$59566,4,0)</f>
        <v>0.2075</v>
      </c>
      <c r="F620" s="225" t="n">
        <f aca="false">ROUND(D620*E620,2)</f>
        <v>10.69</v>
      </c>
    </row>
    <row r="621" customFormat="false" ht="19.4" hidden="false" customHeight="false" outlineLevel="0" collapsed="false">
      <c r="A621" s="207" t="n">
        <v>105375</v>
      </c>
      <c r="B621" s="208" t="s">
        <v>793</v>
      </c>
      <c r="C621" s="2" t="s">
        <v>170</v>
      </c>
      <c r="D621" s="209" t="n">
        <v>147.71</v>
      </c>
      <c r="E621" s="224" t="n">
        <f aca="false">VLOOKUP(A621,SINAPI_MO!$A$1:$E$59566,4,0)</f>
        <v>0.206</v>
      </c>
      <c r="F621" s="225" t="n">
        <f aca="false">ROUND(D621*E621,2)</f>
        <v>30.43</v>
      </c>
    </row>
    <row r="622" customFormat="false" ht="19.4" hidden="false" customHeight="false" outlineLevel="0" collapsed="false">
      <c r="A622" s="207" t="n">
        <v>105376</v>
      </c>
      <c r="B622" s="208" t="s">
        <v>794</v>
      </c>
      <c r="C622" s="2" t="s">
        <v>170</v>
      </c>
      <c r="D622" s="209" t="n">
        <v>141.97</v>
      </c>
      <c r="E622" s="224" t="n">
        <f aca="false">VLOOKUP(A622,SINAPI_MO!$A$1:$E$59566,4,0)</f>
        <v>0.1739</v>
      </c>
      <c r="F622" s="225" t="n">
        <f aca="false">ROUND(D622*E622,2)</f>
        <v>24.69</v>
      </c>
    </row>
    <row r="623" customFormat="false" ht="19.4" hidden="false" customHeight="false" outlineLevel="0" collapsed="false">
      <c r="A623" s="207" t="n">
        <v>105331</v>
      </c>
      <c r="B623" s="208" t="s">
        <v>795</v>
      </c>
      <c r="C623" s="2" t="s">
        <v>183</v>
      </c>
      <c r="D623" s="209" t="n">
        <v>63</v>
      </c>
      <c r="E623" s="224" t="n">
        <f aca="false">VLOOKUP(A623,SINAPI_MO!$A$1:$E$59566,4,0)</f>
        <v>0.0552</v>
      </c>
      <c r="F623" s="225" t="n">
        <f aca="false">ROUND(D623*E623,2)</f>
        <v>3.48</v>
      </c>
    </row>
    <row r="624" customFormat="false" ht="19.4" hidden="false" customHeight="false" outlineLevel="0" collapsed="false">
      <c r="A624" s="207" t="n">
        <v>105332</v>
      </c>
      <c r="B624" s="208" t="s">
        <v>796</v>
      </c>
      <c r="C624" s="2" t="s">
        <v>183</v>
      </c>
      <c r="D624" s="209" t="n">
        <v>62.34</v>
      </c>
      <c r="E624" s="224" t="n">
        <f aca="false">VLOOKUP(A624,SINAPI_MO!$A$1:$E$59566,4,0)</f>
        <v>0.0452</v>
      </c>
      <c r="F624" s="225" t="n">
        <f aca="false">ROUND(D624*E624,2)</f>
        <v>2.82</v>
      </c>
    </row>
    <row r="625" customFormat="false" ht="19.4" hidden="false" customHeight="false" outlineLevel="0" collapsed="false">
      <c r="A625" s="207" t="n">
        <v>105333</v>
      </c>
      <c r="B625" s="208" t="s">
        <v>797</v>
      </c>
      <c r="C625" s="2" t="s">
        <v>183</v>
      </c>
      <c r="D625" s="209" t="n">
        <v>279.82</v>
      </c>
      <c r="E625" s="224" t="n">
        <f aca="false">VLOOKUP(A625,SINAPI_MO!$A$1:$E$59566,4,0)</f>
        <v>0.0252</v>
      </c>
      <c r="F625" s="225" t="n">
        <f aca="false">ROUND(D625*E625,2)</f>
        <v>7.05</v>
      </c>
    </row>
    <row r="626" customFormat="false" ht="19.4" hidden="false" customHeight="false" outlineLevel="0" collapsed="false">
      <c r="A626" s="207" t="n">
        <v>105334</v>
      </c>
      <c r="B626" s="208" t="s">
        <v>798</v>
      </c>
      <c r="C626" s="2" t="s">
        <v>183</v>
      </c>
      <c r="D626" s="209" t="n">
        <v>277.51</v>
      </c>
      <c r="E626" s="224" t="n">
        <f aca="false">VLOOKUP(A626,SINAPI_MO!$A$1:$E$59566,4,0)</f>
        <v>0.0193</v>
      </c>
      <c r="F626" s="225" t="n">
        <f aca="false">ROUND(D626*E626,2)</f>
        <v>5.36</v>
      </c>
    </row>
    <row r="627" customFormat="false" ht="19.4" hidden="false" customHeight="false" outlineLevel="0" collapsed="false">
      <c r="A627" s="207" t="n">
        <v>105335</v>
      </c>
      <c r="B627" s="208" t="s">
        <v>799</v>
      </c>
      <c r="C627" s="2" t="s">
        <v>183</v>
      </c>
      <c r="D627" s="209" t="n">
        <v>422.63</v>
      </c>
      <c r="E627" s="224" t="n">
        <f aca="false">VLOOKUP(A627,SINAPI_MO!$A$1:$E$59566,4,0)</f>
        <v>0.0197</v>
      </c>
      <c r="F627" s="225" t="n">
        <f aca="false">ROUND(D627*E627,2)</f>
        <v>8.33</v>
      </c>
    </row>
    <row r="628" customFormat="false" ht="19.4" hidden="false" customHeight="false" outlineLevel="0" collapsed="false">
      <c r="A628" s="207" t="n">
        <v>105336</v>
      </c>
      <c r="B628" s="208" t="s">
        <v>800</v>
      </c>
      <c r="C628" s="2" t="s">
        <v>183</v>
      </c>
      <c r="D628" s="209" t="n">
        <v>419.91</v>
      </c>
      <c r="E628" s="224" t="n">
        <f aca="false">VLOOKUP(A628,SINAPI_MO!$A$1:$E$59566,4,0)</f>
        <v>0.0151</v>
      </c>
      <c r="F628" s="225" t="n">
        <f aca="false">ROUND(D628*E628,2)</f>
        <v>6.34</v>
      </c>
    </row>
    <row r="629" customFormat="false" ht="19.4" hidden="false" customHeight="false" outlineLevel="0" collapsed="false">
      <c r="A629" s="207" t="n">
        <v>105337</v>
      </c>
      <c r="B629" s="208" t="s">
        <v>801</v>
      </c>
      <c r="C629" s="2" t="s">
        <v>183</v>
      </c>
      <c r="D629" s="209" t="n">
        <v>597.07</v>
      </c>
      <c r="E629" s="224" t="n">
        <f aca="false">VLOOKUP(A629,SINAPI_MO!$A$1:$E$59566,4,0)</f>
        <v>0.0161</v>
      </c>
      <c r="F629" s="225" t="n">
        <f aca="false">ROUND(D629*E629,2)</f>
        <v>9.61</v>
      </c>
    </row>
    <row r="630" customFormat="false" ht="19.4" hidden="false" customHeight="false" outlineLevel="0" collapsed="false">
      <c r="A630" s="207" t="n">
        <v>105338</v>
      </c>
      <c r="B630" s="208" t="s">
        <v>802</v>
      </c>
      <c r="C630" s="2" t="s">
        <v>183</v>
      </c>
      <c r="D630" s="209" t="n">
        <v>593.92</v>
      </c>
      <c r="E630" s="224" t="n">
        <f aca="false">VLOOKUP(A630,SINAPI_MO!$A$1:$E$59566,4,0)</f>
        <v>0.0124</v>
      </c>
      <c r="F630" s="225" t="n">
        <f aca="false">ROUND(D630*E630,2)</f>
        <v>7.36</v>
      </c>
    </row>
    <row r="631" customFormat="false" ht="19.4" hidden="false" customHeight="false" outlineLevel="0" collapsed="false">
      <c r="A631" s="207" t="n">
        <v>106108</v>
      </c>
      <c r="B631" s="208" t="s">
        <v>803</v>
      </c>
      <c r="C631" s="2" t="s">
        <v>183</v>
      </c>
      <c r="D631" s="209" t="n">
        <v>89.18</v>
      </c>
      <c r="E631" s="224" t="n">
        <f aca="false">VLOOKUP(A631,SINAPI_MO!$A$1:$E$59566,4,0)</f>
        <v>0.0422</v>
      </c>
      <c r="F631" s="225" t="n">
        <f aca="false">ROUND(D631*E631,2)</f>
        <v>3.76</v>
      </c>
    </row>
    <row r="632" customFormat="false" ht="19.4" hidden="false" customHeight="false" outlineLevel="0" collapsed="false">
      <c r="A632" s="207" t="n">
        <v>106109</v>
      </c>
      <c r="B632" s="208" t="s">
        <v>804</v>
      </c>
      <c r="C632" s="2" t="s">
        <v>183</v>
      </c>
      <c r="D632" s="209" t="n">
        <v>88.47</v>
      </c>
      <c r="E632" s="224" t="n">
        <f aca="false">VLOOKUP(A632,SINAPI_MO!$A$1:$E$59566,4,0)</f>
        <v>0.0345</v>
      </c>
      <c r="F632" s="225" t="n">
        <f aca="false">ROUND(D632*E632,2)</f>
        <v>3.05</v>
      </c>
    </row>
    <row r="633" customFormat="false" ht="19.4" hidden="false" customHeight="false" outlineLevel="0" collapsed="false">
      <c r="A633" s="207" t="n">
        <v>106104</v>
      </c>
      <c r="B633" s="208" t="s">
        <v>805</v>
      </c>
      <c r="C633" s="2" t="s">
        <v>183</v>
      </c>
      <c r="D633" s="209" t="n">
        <v>28.84</v>
      </c>
      <c r="E633" s="224" t="n">
        <f aca="false">VLOOKUP(A633,SINAPI_MO!$A$1:$E$59566,4,0)</f>
        <v>0.0957</v>
      </c>
      <c r="F633" s="225" t="n">
        <f aca="false">ROUND(D633*E633,2)</f>
        <v>2.76</v>
      </c>
    </row>
    <row r="634" customFormat="false" ht="19.4" hidden="false" customHeight="false" outlineLevel="0" collapsed="false">
      <c r="A634" s="207" t="n">
        <v>106105</v>
      </c>
      <c r="B634" s="208" t="s">
        <v>806</v>
      </c>
      <c r="C634" s="2" t="s">
        <v>183</v>
      </c>
      <c r="D634" s="209" t="n">
        <v>28.31</v>
      </c>
      <c r="E634" s="224" t="n">
        <f aca="false">VLOOKUP(A634,SINAPI_MO!$A$1:$E$59566,4,0)</f>
        <v>0.0788</v>
      </c>
      <c r="F634" s="225" t="n">
        <f aca="false">ROUND(D634*E634,2)</f>
        <v>2.23</v>
      </c>
    </row>
    <row r="635" customFormat="false" ht="19.4" hidden="false" customHeight="false" outlineLevel="0" collapsed="false">
      <c r="A635" s="207" t="n">
        <v>106106</v>
      </c>
      <c r="B635" s="208" t="s">
        <v>807</v>
      </c>
      <c r="C635" s="2" t="s">
        <v>183</v>
      </c>
      <c r="D635" s="209" t="n">
        <v>54.44</v>
      </c>
      <c r="E635" s="224" t="n">
        <f aca="false">VLOOKUP(A635,SINAPI_MO!$A$1:$E$59566,4,0)</f>
        <v>0.0599</v>
      </c>
      <c r="F635" s="225" t="n">
        <f aca="false">ROUND(D635*E635,2)</f>
        <v>3.26</v>
      </c>
    </row>
    <row r="636" customFormat="false" ht="19.4" hidden="false" customHeight="false" outlineLevel="0" collapsed="false">
      <c r="A636" s="207" t="n">
        <v>106107</v>
      </c>
      <c r="B636" s="208" t="s">
        <v>808</v>
      </c>
      <c r="C636" s="2" t="s">
        <v>183</v>
      </c>
      <c r="D636" s="209" t="n">
        <v>53.81</v>
      </c>
      <c r="E636" s="224" t="n">
        <f aca="false">VLOOKUP(A636,SINAPI_MO!$A$1:$E$59566,4,0)</f>
        <v>0.0489</v>
      </c>
      <c r="F636" s="225" t="n">
        <f aca="false">ROUND(D636*E636,2)</f>
        <v>2.63</v>
      </c>
    </row>
    <row r="637" customFormat="false" ht="19.4" hidden="false" customHeight="false" outlineLevel="0" collapsed="false">
      <c r="A637" s="207" t="n">
        <v>105377</v>
      </c>
      <c r="B637" s="208" t="s">
        <v>809</v>
      </c>
      <c r="C637" s="2" t="s">
        <v>170</v>
      </c>
      <c r="D637" s="209" t="n">
        <v>47.05</v>
      </c>
      <c r="E637" s="224" t="n">
        <f aca="false">VLOOKUP(A637,SINAPI_MO!$A$1:$E$59566,4,0)</f>
        <v>0.1917</v>
      </c>
      <c r="F637" s="225" t="n">
        <f aca="false">ROUND(D637*E637,2)</f>
        <v>9.02</v>
      </c>
    </row>
    <row r="638" customFormat="false" ht="19.4" hidden="false" customHeight="false" outlineLevel="0" collapsed="false">
      <c r="A638" s="207" t="n">
        <v>105368</v>
      </c>
      <c r="B638" s="208" t="s">
        <v>810</v>
      </c>
      <c r="C638" s="2" t="s">
        <v>170</v>
      </c>
      <c r="D638" s="209" t="n">
        <v>43.47</v>
      </c>
      <c r="E638" s="224" t="n">
        <f aca="false">VLOOKUP(A638,SINAPI_MO!$A$1:$E$59566,4,0)</f>
        <v>0.1599</v>
      </c>
      <c r="F638" s="225" t="n">
        <f aca="false">ROUND(D638*E638,2)</f>
        <v>6.95</v>
      </c>
    </row>
    <row r="639" customFormat="false" ht="19.4" hidden="false" customHeight="false" outlineLevel="0" collapsed="false">
      <c r="A639" s="207" t="n">
        <v>105369</v>
      </c>
      <c r="B639" s="208" t="s">
        <v>811</v>
      </c>
      <c r="C639" s="2" t="s">
        <v>170</v>
      </c>
      <c r="D639" s="209" t="n">
        <v>74.27</v>
      </c>
      <c r="E639" s="224" t="n">
        <f aca="false">VLOOKUP(A639,SINAPI_MO!$A$1:$E$59566,4,0)</f>
        <v>0.1621</v>
      </c>
      <c r="F639" s="225" t="n">
        <f aca="false">ROUND(D639*E639,2)</f>
        <v>12.04</v>
      </c>
    </row>
    <row r="640" customFormat="false" ht="19.4" hidden="false" customHeight="false" outlineLevel="0" collapsed="false">
      <c r="A640" s="207" t="n">
        <v>105370</v>
      </c>
      <c r="B640" s="208" t="s">
        <v>812</v>
      </c>
      <c r="C640" s="2" t="s">
        <v>170</v>
      </c>
      <c r="D640" s="209" t="n">
        <v>69.5</v>
      </c>
      <c r="E640" s="224" t="n">
        <f aca="false">VLOOKUP(A640,SINAPI_MO!$A$1:$E$59566,4,0)</f>
        <v>0.1334</v>
      </c>
      <c r="F640" s="225" t="n">
        <f aca="false">ROUND(D640*E640,2)</f>
        <v>9.27</v>
      </c>
    </row>
    <row r="641" customFormat="false" ht="19.4" hidden="false" customHeight="false" outlineLevel="0" collapsed="false">
      <c r="A641" s="207" t="n">
        <v>92864</v>
      </c>
      <c r="B641" s="208" t="s">
        <v>813</v>
      </c>
      <c r="C641" s="2" t="s">
        <v>183</v>
      </c>
      <c r="D641" s="209" t="n">
        <v>89.82</v>
      </c>
      <c r="E641" s="224" t="n">
        <f aca="false">VLOOKUP(A641,SINAPI_MO!$A$1:$E$59566,4,0)</f>
        <v>0.345</v>
      </c>
      <c r="F641" s="225" t="n">
        <f aca="false">ROUND(D641*E641,2)</f>
        <v>30.99</v>
      </c>
    </row>
    <row r="642" customFormat="false" ht="19.4" hidden="false" customHeight="false" outlineLevel="0" collapsed="false">
      <c r="A642" s="207" t="n">
        <v>92848</v>
      </c>
      <c r="B642" s="208" t="s">
        <v>814</v>
      </c>
      <c r="C642" s="2" t="s">
        <v>183</v>
      </c>
      <c r="D642" s="209" t="n">
        <v>79.86</v>
      </c>
      <c r="E642" s="224" t="n">
        <f aca="false">VLOOKUP(A642,SINAPI_MO!$A$1:$E$59566,4,0)</f>
        <v>0.3172</v>
      </c>
      <c r="F642" s="225" t="n">
        <f aca="false">ROUND(D642*E642,2)</f>
        <v>25.33</v>
      </c>
    </row>
    <row r="643" customFormat="false" ht="19.4" hidden="false" customHeight="false" outlineLevel="0" collapsed="false">
      <c r="A643" s="207" t="n">
        <v>104937</v>
      </c>
      <c r="B643" s="208" t="s">
        <v>815</v>
      </c>
      <c r="C643" s="2" t="s">
        <v>183</v>
      </c>
      <c r="D643" s="209" t="n">
        <v>0</v>
      </c>
      <c r="E643" s="224" t="e">
        <f aca="false">VLOOKUP(A643,SINAPI_MO!$A$1:$E$59566,4,0)</f>
        <v>#N/A</v>
      </c>
      <c r="F643" s="225" t="e">
        <f aca="false">ROUND(D643*E643,2)</f>
        <v>#N/A</v>
      </c>
    </row>
    <row r="644" customFormat="false" ht="19.4" hidden="false" customHeight="false" outlineLevel="0" collapsed="false">
      <c r="A644" s="207" t="n">
        <v>104933</v>
      </c>
      <c r="B644" s="208" t="s">
        <v>816</v>
      </c>
      <c r="C644" s="2" t="s">
        <v>183</v>
      </c>
      <c r="D644" s="209" t="n">
        <v>0</v>
      </c>
      <c r="E644" s="224" t="e">
        <f aca="false">VLOOKUP(A644,SINAPI_MO!$A$1:$E$59566,4,0)</f>
        <v>#N/A</v>
      </c>
      <c r="F644" s="225" t="e">
        <f aca="false">ROUND(D644*E644,2)</f>
        <v>#N/A</v>
      </c>
    </row>
    <row r="645" customFormat="false" ht="19.4" hidden="false" customHeight="false" outlineLevel="0" collapsed="false">
      <c r="A645" s="207" t="n">
        <v>104939</v>
      </c>
      <c r="B645" s="208" t="s">
        <v>817</v>
      </c>
      <c r="C645" s="2" t="s">
        <v>183</v>
      </c>
      <c r="D645" s="209" t="n">
        <v>0</v>
      </c>
      <c r="E645" s="224" t="e">
        <f aca="false">VLOOKUP(A645,SINAPI_MO!$A$1:$E$59566,4,0)</f>
        <v>#N/A</v>
      </c>
      <c r="F645" s="225" t="e">
        <f aca="false">ROUND(D645*E645,2)</f>
        <v>#N/A</v>
      </c>
    </row>
    <row r="646" customFormat="false" ht="19.4" hidden="false" customHeight="false" outlineLevel="0" collapsed="false">
      <c r="A646" s="207" t="n">
        <v>104935</v>
      </c>
      <c r="B646" s="208" t="s">
        <v>818</v>
      </c>
      <c r="C646" s="2" t="s">
        <v>183</v>
      </c>
      <c r="D646" s="209" t="n">
        <v>0</v>
      </c>
      <c r="E646" s="224" t="e">
        <f aca="false">VLOOKUP(A646,SINAPI_MO!$A$1:$E$59566,4,0)</f>
        <v>#N/A</v>
      </c>
      <c r="F646" s="225" t="e">
        <f aca="false">ROUND(D646*E646,2)</f>
        <v>#N/A</v>
      </c>
    </row>
    <row r="647" customFormat="false" ht="19.4" hidden="false" customHeight="false" outlineLevel="0" collapsed="false">
      <c r="A647" s="207" t="n">
        <v>92850</v>
      </c>
      <c r="B647" s="208" t="s">
        <v>819</v>
      </c>
      <c r="C647" s="2" t="s">
        <v>183</v>
      </c>
      <c r="D647" s="209" t="n">
        <v>22.2</v>
      </c>
      <c r="E647" s="224" t="n">
        <f aca="false">VLOOKUP(A647,SINAPI_MO!$A$1:$E$59566,4,0)</f>
        <v>0.3495</v>
      </c>
      <c r="F647" s="225" t="n">
        <f aca="false">ROUND(D647*E647,2)</f>
        <v>7.76</v>
      </c>
    </row>
    <row r="648" customFormat="false" ht="19.4" hidden="false" customHeight="false" outlineLevel="0" collapsed="false">
      <c r="A648" s="207" t="n">
        <v>92834</v>
      </c>
      <c r="B648" s="208" t="s">
        <v>820</v>
      </c>
      <c r="C648" s="2" t="s">
        <v>183</v>
      </c>
      <c r="D648" s="209" t="n">
        <v>19.71</v>
      </c>
      <c r="E648" s="224" t="n">
        <f aca="false">VLOOKUP(A648,SINAPI_MO!$A$1:$E$59566,4,0)</f>
        <v>0.3212</v>
      </c>
      <c r="F648" s="225" t="n">
        <f aca="false">ROUND(D648*E648,2)</f>
        <v>6.33</v>
      </c>
    </row>
    <row r="649" customFormat="false" ht="19.4" hidden="false" customHeight="false" outlineLevel="0" collapsed="false">
      <c r="A649" s="207" t="n">
        <v>92852</v>
      </c>
      <c r="B649" s="208" t="s">
        <v>821</v>
      </c>
      <c r="C649" s="2" t="s">
        <v>183</v>
      </c>
      <c r="D649" s="209" t="n">
        <v>29.7</v>
      </c>
      <c r="E649" s="224" t="n">
        <f aca="false">VLOOKUP(A649,SINAPI_MO!$A$1:$E$59566,4,0)</f>
        <v>0.3731</v>
      </c>
      <c r="F649" s="225" t="n">
        <f aca="false">ROUND(D649*E649,2)</f>
        <v>11.08</v>
      </c>
    </row>
    <row r="650" customFormat="false" ht="19.4" hidden="false" customHeight="false" outlineLevel="0" collapsed="false">
      <c r="A650" s="207" t="n">
        <v>92836</v>
      </c>
      <c r="B650" s="208" t="s">
        <v>822</v>
      </c>
      <c r="C650" s="2" t="s">
        <v>183</v>
      </c>
      <c r="D650" s="209" t="n">
        <v>26.13</v>
      </c>
      <c r="E650" s="224" t="n">
        <f aca="false">VLOOKUP(A650,SINAPI_MO!$A$1:$E$59566,4,0)</f>
        <v>0.3463</v>
      </c>
      <c r="F650" s="225" t="n">
        <f aca="false">ROUND(D650*E650,2)</f>
        <v>9.05</v>
      </c>
    </row>
    <row r="651" customFormat="false" ht="19.4" hidden="false" customHeight="false" outlineLevel="0" collapsed="false">
      <c r="A651" s="207" t="n">
        <v>92854</v>
      </c>
      <c r="B651" s="208" t="s">
        <v>823</v>
      </c>
      <c r="C651" s="2" t="s">
        <v>183</v>
      </c>
      <c r="D651" s="209" t="n">
        <v>37.51</v>
      </c>
      <c r="E651" s="224" t="n">
        <f aca="false">VLOOKUP(A651,SINAPI_MO!$A$1:$E$59566,4,0)</f>
        <v>0.3839</v>
      </c>
      <c r="F651" s="225" t="n">
        <f aca="false">ROUND(D651*E651,2)</f>
        <v>14.4</v>
      </c>
    </row>
    <row r="652" customFormat="false" ht="19.4" hidden="false" customHeight="false" outlineLevel="0" collapsed="false">
      <c r="A652" s="207" t="n">
        <v>92838</v>
      </c>
      <c r="B652" s="208" t="s">
        <v>824</v>
      </c>
      <c r="C652" s="2" t="s">
        <v>183</v>
      </c>
      <c r="D652" s="209" t="n">
        <v>32.87</v>
      </c>
      <c r="E652" s="224" t="n">
        <f aca="false">VLOOKUP(A652,SINAPI_MO!$A$1:$E$59566,4,0)</f>
        <v>0.3581</v>
      </c>
      <c r="F652" s="225" t="n">
        <f aca="false">ROUND(D652*E652,2)</f>
        <v>11.77</v>
      </c>
    </row>
    <row r="653" customFormat="false" ht="19.4" hidden="false" customHeight="false" outlineLevel="0" collapsed="false">
      <c r="A653" s="207" t="n">
        <v>92856</v>
      </c>
      <c r="B653" s="208" t="s">
        <v>825</v>
      </c>
      <c r="C653" s="2" t="s">
        <v>183</v>
      </c>
      <c r="D653" s="209" t="n">
        <v>45.59</v>
      </c>
      <c r="E653" s="224" t="n">
        <f aca="false">VLOOKUP(A653,SINAPI_MO!$A$1:$E$59566,4,0)</f>
        <v>0.3885</v>
      </c>
      <c r="F653" s="225" t="n">
        <f aca="false">ROUND(D653*E653,2)</f>
        <v>17.71</v>
      </c>
    </row>
    <row r="654" customFormat="false" ht="19.4" hidden="false" customHeight="false" outlineLevel="0" collapsed="false">
      <c r="A654" s="207" t="n">
        <v>92840</v>
      </c>
      <c r="B654" s="208" t="s">
        <v>826</v>
      </c>
      <c r="C654" s="2" t="s">
        <v>183</v>
      </c>
      <c r="D654" s="209" t="n">
        <v>39.89</v>
      </c>
      <c r="E654" s="224" t="n">
        <f aca="false">VLOOKUP(A654,SINAPI_MO!$A$1:$E$59566,4,0)</f>
        <v>0.3627</v>
      </c>
      <c r="F654" s="225" t="n">
        <f aca="false">ROUND(D654*E654,2)</f>
        <v>14.47</v>
      </c>
    </row>
    <row r="655" customFormat="false" ht="19.4" hidden="false" customHeight="false" outlineLevel="0" collapsed="false">
      <c r="A655" s="207" t="n">
        <v>92858</v>
      </c>
      <c r="B655" s="208" t="s">
        <v>827</v>
      </c>
      <c r="C655" s="2" t="s">
        <v>183</v>
      </c>
      <c r="D655" s="209" t="n">
        <v>56.7</v>
      </c>
      <c r="E655" s="224" t="n">
        <f aca="false">VLOOKUP(A655,SINAPI_MO!$A$1:$E$59566,4,0)</f>
        <v>0.3711</v>
      </c>
      <c r="F655" s="225" t="n">
        <f aca="false">ROUND(D655*E655,2)</f>
        <v>21.04</v>
      </c>
    </row>
    <row r="656" customFormat="false" ht="19.4" hidden="false" customHeight="false" outlineLevel="0" collapsed="false">
      <c r="A656" s="207" t="n">
        <v>92842</v>
      </c>
      <c r="B656" s="208" t="s">
        <v>828</v>
      </c>
      <c r="C656" s="2" t="s">
        <v>183</v>
      </c>
      <c r="D656" s="209" t="n">
        <v>49.91</v>
      </c>
      <c r="E656" s="224" t="n">
        <f aca="false">VLOOKUP(A656,SINAPI_MO!$A$1:$E$59566,4,0)</f>
        <v>0.3444</v>
      </c>
      <c r="F656" s="225" t="n">
        <f aca="false">ROUND(D656*E656,2)</f>
        <v>17.19</v>
      </c>
    </row>
    <row r="657" customFormat="false" ht="19.4" hidden="false" customHeight="false" outlineLevel="0" collapsed="false">
      <c r="A657" s="207" t="n">
        <v>92860</v>
      </c>
      <c r="B657" s="208" t="s">
        <v>829</v>
      </c>
      <c r="C657" s="2" t="s">
        <v>183</v>
      </c>
      <c r="D657" s="209" t="n">
        <v>67.08</v>
      </c>
      <c r="E657" s="224" t="n">
        <f aca="false">VLOOKUP(A657,SINAPI_MO!$A$1:$E$59566,4,0)</f>
        <v>0.3629</v>
      </c>
      <c r="F657" s="225" t="n">
        <f aca="false">ROUND(D657*E657,2)</f>
        <v>24.34</v>
      </c>
    </row>
    <row r="658" customFormat="false" ht="19.4" hidden="false" customHeight="false" outlineLevel="0" collapsed="false">
      <c r="A658" s="207" t="n">
        <v>92844</v>
      </c>
      <c r="B658" s="208" t="s">
        <v>830</v>
      </c>
      <c r="C658" s="2" t="s">
        <v>183</v>
      </c>
      <c r="D658" s="209" t="n">
        <v>59.24</v>
      </c>
      <c r="E658" s="224" t="n">
        <f aca="false">VLOOKUP(A658,SINAPI_MO!$A$1:$E$59566,4,0)</f>
        <v>0.3361</v>
      </c>
      <c r="F658" s="225" t="n">
        <f aca="false">ROUND(D658*E658,2)</f>
        <v>19.91</v>
      </c>
    </row>
    <row r="659" customFormat="false" ht="19.4" hidden="false" customHeight="false" outlineLevel="0" collapsed="false">
      <c r="A659" s="207" t="n">
        <v>92862</v>
      </c>
      <c r="B659" s="208" t="s">
        <v>831</v>
      </c>
      <c r="C659" s="2" t="s">
        <v>183</v>
      </c>
      <c r="D659" s="209" t="n">
        <v>76.8</v>
      </c>
      <c r="E659" s="224" t="n">
        <f aca="false">VLOOKUP(A659,SINAPI_MO!$A$1:$E$59566,4,0)</f>
        <v>0.3603</v>
      </c>
      <c r="F659" s="225" t="n">
        <f aca="false">ROUND(D659*E659,2)</f>
        <v>27.67</v>
      </c>
    </row>
    <row r="660" customFormat="false" ht="19.4" hidden="false" customHeight="false" outlineLevel="0" collapsed="false">
      <c r="A660" s="207" t="n">
        <v>92846</v>
      </c>
      <c r="B660" s="208" t="s">
        <v>832</v>
      </c>
      <c r="C660" s="2" t="s">
        <v>183</v>
      </c>
      <c r="D660" s="209" t="n">
        <v>67.9</v>
      </c>
      <c r="E660" s="224" t="n">
        <f aca="false">VLOOKUP(A660,SINAPI_MO!$A$1:$E$59566,4,0)</f>
        <v>0.3331</v>
      </c>
      <c r="F660" s="225" t="n">
        <f aca="false">ROUND(D660*E660,2)</f>
        <v>22.62</v>
      </c>
    </row>
    <row r="661" customFormat="false" ht="19.4" hidden="false" customHeight="false" outlineLevel="0" collapsed="false">
      <c r="A661" s="207" t="n">
        <v>92828</v>
      </c>
      <c r="B661" s="208" t="s">
        <v>833</v>
      </c>
      <c r="C661" s="2" t="s">
        <v>183</v>
      </c>
      <c r="D661" s="209" t="n">
        <v>109.72</v>
      </c>
      <c r="E661" s="224" t="n">
        <f aca="false">VLOOKUP(A661,SINAPI_MO!$A$1:$E$59566,4,0)</f>
        <v>0.5381</v>
      </c>
      <c r="F661" s="225" t="n">
        <f aca="false">ROUND(D661*E661,2)</f>
        <v>59.04</v>
      </c>
    </row>
    <row r="662" customFormat="false" ht="19.4" hidden="false" customHeight="false" outlineLevel="0" collapsed="false">
      <c r="A662" s="207" t="n">
        <v>92815</v>
      </c>
      <c r="B662" s="208" t="s">
        <v>834</v>
      </c>
      <c r="C662" s="2" t="s">
        <v>183</v>
      </c>
      <c r="D662" s="209" t="n">
        <v>99.74</v>
      </c>
      <c r="E662" s="224" t="n">
        <f aca="false">VLOOKUP(A662,SINAPI_MO!$A$1:$E$59566,4,0)</f>
        <v>0.5352</v>
      </c>
      <c r="F662" s="225" t="n">
        <f aca="false">ROUND(D662*E662,2)</f>
        <v>53.38</v>
      </c>
    </row>
    <row r="663" customFormat="false" ht="19.4" hidden="false" customHeight="false" outlineLevel="0" collapsed="false">
      <c r="A663" s="207" t="n">
        <v>92830</v>
      </c>
      <c r="B663" s="208" t="s">
        <v>835</v>
      </c>
      <c r="C663" s="2" t="s">
        <v>183</v>
      </c>
      <c r="D663" s="209" t="n">
        <v>135.69</v>
      </c>
      <c r="E663" s="224" t="n">
        <f aca="false">VLOOKUP(A663,SINAPI_MO!$A$1:$E$59566,4,0)</f>
        <v>0.5318</v>
      </c>
      <c r="F663" s="225" t="n">
        <f aca="false">ROUND(D663*E663,2)</f>
        <v>72.16</v>
      </c>
    </row>
    <row r="664" customFormat="false" ht="19.4" hidden="false" customHeight="false" outlineLevel="0" collapsed="false">
      <c r="A664" s="207" t="n">
        <v>92817</v>
      </c>
      <c r="B664" s="208" t="s">
        <v>836</v>
      </c>
      <c r="C664" s="2" t="s">
        <v>183</v>
      </c>
      <c r="D664" s="209" t="n">
        <v>123.6</v>
      </c>
      <c r="E664" s="224" t="n">
        <f aca="false">VLOOKUP(A664,SINAPI_MO!$A$1:$E$59566,4,0)</f>
        <v>0.5283</v>
      </c>
      <c r="F664" s="225" t="n">
        <f aca="false">ROUND(D664*E664,2)</f>
        <v>65.3</v>
      </c>
    </row>
    <row r="665" customFormat="false" ht="19.4" hidden="false" customHeight="false" outlineLevel="0" collapsed="false">
      <c r="A665" s="207" t="n">
        <v>92832</v>
      </c>
      <c r="B665" s="208" t="s">
        <v>837</v>
      </c>
      <c r="C665" s="2" t="s">
        <v>183</v>
      </c>
      <c r="D665" s="209" t="n">
        <v>176.65</v>
      </c>
      <c r="E665" s="224" t="n">
        <f aca="false">VLOOKUP(A665,SINAPI_MO!$A$1:$E$59566,4,0)</f>
        <v>0.5232</v>
      </c>
      <c r="F665" s="225" t="n">
        <f aca="false">ROUND(D665*E665,2)</f>
        <v>92.42</v>
      </c>
    </row>
    <row r="666" customFormat="false" ht="19.4" hidden="false" customHeight="false" outlineLevel="0" collapsed="false">
      <c r="A666" s="207" t="n">
        <v>92819</v>
      </c>
      <c r="B666" s="208" t="s">
        <v>838</v>
      </c>
      <c r="C666" s="2" t="s">
        <v>183</v>
      </c>
      <c r="D666" s="209" t="n">
        <v>161.37</v>
      </c>
      <c r="E666" s="224" t="n">
        <f aca="false">VLOOKUP(A666,SINAPI_MO!$A$1:$E$59566,4,0)</f>
        <v>0.519</v>
      </c>
      <c r="F666" s="225" t="n">
        <f aca="false">ROUND(D666*E666,2)</f>
        <v>83.75</v>
      </c>
    </row>
    <row r="667" customFormat="false" ht="19.4" hidden="false" customHeight="false" outlineLevel="0" collapsed="false">
      <c r="A667" s="207" t="n">
        <v>92820</v>
      </c>
      <c r="B667" s="208" t="s">
        <v>839</v>
      </c>
      <c r="C667" s="2" t="s">
        <v>183</v>
      </c>
      <c r="D667" s="209" t="n">
        <v>27.49</v>
      </c>
      <c r="E667" s="224" t="n">
        <f aca="false">VLOOKUP(A667,SINAPI_MO!$A$1:$E$59566,4,0)</f>
        <v>0.5628</v>
      </c>
      <c r="F667" s="225" t="n">
        <f aca="false">ROUND(D667*E667,2)</f>
        <v>15.47</v>
      </c>
    </row>
    <row r="668" customFormat="false" ht="19.4" hidden="false" customHeight="false" outlineLevel="0" collapsed="false">
      <c r="A668" s="207" t="n">
        <v>92808</v>
      </c>
      <c r="B668" s="208" t="s">
        <v>840</v>
      </c>
      <c r="C668" s="2" t="s">
        <v>183</v>
      </c>
      <c r="D668" s="209" t="n">
        <v>24.97</v>
      </c>
      <c r="E668" s="224" t="n">
        <f aca="false">VLOOKUP(A668,SINAPI_MO!$A$1:$E$59566,4,0)</f>
        <v>0.5623</v>
      </c>
      <c r="F668" s="225" t="n">
        <f aca="false">ROUND(D668*E668,2)</f>
        <v>14.04</v>
      </c>
    </row>
    <row r="669" customFormat="false" ht="19.4" hidden="false" customHeight="false" outlineLevel="0" collapsed="false">
      <c r="A669" s="207" t="n">
        <v>92821</v>
      </c>
      <c r="B669" s="208" t="s">
        <v>841</v>
      </c>
      <c r="C669" s="2" t="s">
        <v>183</v>
      </c>
      <c r="D669" s="209" t="n">
        <v>38.36</v>
      </c>
      <c r="E669" s="224" t="n">
        <f aca="false">VLOOKUP(A669,SINAPI_MO!$A$1:$E$59566,4,0)</f>
        <v>0.5589</v>
      </c>
      <c r="F669" s="225" t="n">
        <f aca="false">ROUND(D669*E669,2)</f>
        <v>21.44</v>
      </c>
    </row>
    <row r="670" customFormat="false" ht="19.4" hidden="false" customHeight="false" outlineLevel="0" collapsed="false">
      <c r="A670" s="207" t="n">
        <v>92809</v>
      </c>
      <c r="B670" s="208" t="s">
        <v>842</v>
      </c>
      <c r="C670" s="2" t="s">
        <v>183</v>
      </c>
      <c r="D670" s="209" t="n">
        <v>34.8</v>
      </c>
      <c r="E670" s="224" t="n">
        <f aca="false">VLOOKUP(A670,SINAPI_MO!$A$1:$E$59566,4,0)</f>
        <v>0.5583</v>
      </c>
      <c r="F670" s="225" t="n">
        <f aca="false">ROUND(D670*E670,2)</f>
        <v>19.43</v>
      </c>
    </row>
    <row r="671" customFormat="false" ht="19.4" hidden="false" customHeight="false" outlineLevel="0" collapsed="false">
      <c r="A671" s="207" t="n">
        <v>92822</v>
      </c>
      <c r="B671" s="208" t="s">
        <v>843</v>
      </c>
      <c r="C671" s="2" t="s">
        <v>183</v>
      </c>
      <c r="D671" s="209" t="n">
        <v>49.6</v>
      </c>
      <c r="E671" s="224" t="n">
        <f aca="false">VLOOKUP(A671,SINAPI_MO!$A$1:$E$59566,4,0)</f>
        <v>0.555</v>
      </c>
      <c r="F671" s="225" t="n">
        <f aca="false">ROUND(D671*E671,2)</f>
        <v>27.53</v>
      </c>
    </row>
    <row r="672" customFormat="false" ht="19.4" hidden="false" customHeight="false" outlineLevel="0" collapsed="false">
      <c r="A672" s="207" t="n">
        <v>92810</v>
      </c>
      <c r="B672" s="208" t="s">
        <v>844</v>
      </c>
      <c r="C672" s="2" t="s">
        <v>183</v>
      </c>
      <c r="D672" s="209" t="n">
        <v>44.96</v>
      </c>
      <c r="E672" s="224" t="n">
        <f aca="false">VLOOKUP(A672,SINAPI_MO!$A$1:$E$59566,4,0)</f>
        <v>0.5536</v>
      </c>
      <c r="F672" s="225" t="n">
        <f aca="false">ROUND(D672*E672,2)</f>
        <v>24.89</v>
      </c>
    </row>
    <row r="673" customFormat="false" ht="19.4" hidden="false" customHeight="false" outlineLevel="0" collapsed="false">
      <c r="A673" s="207" t="n">
        <v>92824</v>
      </c>
      <c r="B673" s="208" t="s">
        <v>845</v>
      </c>
      <c r="C673" s="2" t="s">
        <v>183</v>
      </c>
      <c r="D673" s="209" t="n">
        <v>61.05</v>
      </c>
      <c r="E673" s="224" t="n">
        <f aca="false">VLOOKUP(A673,SINAPI_MO!$A$1:$E$59566,4,0)</f>
        <v>0.5515</v>
      </c>
      <c r="F673" s="225" t="n">
        <f aca="false">ROUND(D673*E673,2)</f>
        <v>33.67</v>
      </c>
    </row>
    <row r="674" customFormat="false" ht="19.4" hidden="false" customHeight="false" outlineLevel="0" collapsed="false">
      <c r="A674" s="207" t="n">
        <v>92811</v>
      </c>
      <c r="B674" s="208" t="s">
        <v>846</v>
      </c>
      <c r="C674" s="2" t="s">
        <v>183</v>
      </c>
      <c r="D674" s="209" t="n">
        <v>55.37</v>
      </c>
      <c r="E674" s="224" t="n">
        <f aca="false">VLOOKUP(A674,SINAPI_MO!$A$1:$E$59566,4,0)</f>
        <v>0.5498</v>
      </c>
      <c r="F674" s="225" t="n">
        <f aca="false">ROUND(D674*E674,2)</f>
        <v>30.44</v>
      </c>
    </row>
    <row r="675" customFormat="false" ht="19.4" hidden="false" customHeight="false" outlineLevel="0" collapsed="false">
      <c r="A675" s="207" t="n">
        <v>92825</v>
      </c>
      <c r="B675" s="208" t="s">
        <v>847</v>
      </c>
      <c r="C675" s="2" t="s">
        <v>183</v>
      </c>
      <c r="D675" s="209" t="n">
        <v>72.79</v>
      </c>
      <c r="E675" s="224" t="n">
        <f aca="false">VLOOKUP(A675,SINAPI_MO!$A$1:$E$59566,4,0)</f>
        <v>0.548</v>
      </c>
      <c r="F675" s="225" t="n">
        <f aca="false">ROUND(D675*E675,2)</f>
        <v>39.89</v>
      </c>
    </row>
    <row r="676" customFormat="false" ht="19.4" hidden="false" customHeight="false" outlineLevel="0" collapsed="false">
      <c r="A676" s="207" t="n">
        <v>92812</v>
      </c>
      <c r="B676" s="208" t="s">
        <v>848</v>
      </c>
      <c r="C676" s="2" t="s">
        <v>183</v>
      </c>
      <c r="D676" s="209" t="n">
        <v>66.04</v>
      </c>
      <c r="E676" s="224" t="n">
        <f aca="false">VLOOKUP(A676,SINAPI_MO!$A$1:$E$59566,4,0)</f>
        <v>0.5459</v>
      </c>
      <c r="F676" s="225" t="n">
        <f aca="false">ROUND(D676*E676,2)</f>
        <v>36.05</v>
      </c>
    </row>
    <row r="677" customFormat="false" ht="19.4" hidden="false" customHeight="false" outlineLevel="0" collapsed="false">
      <c r="A677" s="207" t="n">
        <v>92826</v>
      </c>
      <c r="B677" s="208" t="s">
        <v>849</v>
      </c>
      <c r="C677" s="2" t="s">
        <v>183</v>
      </c>
      <c r="D677" s="209" t="n">
        <v>84.83</v>
      </c>
      <c r="E677" s="224" t="n">
        <f aca="false">VLOOKUP(A677,SINAPI_MO!$A$1:$E$59566,4,0)</f>
        <v>0.5447</v>
      </c>
      <c r="F677" s="225" t="n">
        <f aca="false">ROUND(D677*E677,2)</f>
        <v>46.21</v>
      </c>
    </row>
    <row r="678" customFormat="false" ht="19.4" hidden="false" customHeight="false" outlineLevel="0" collapsed="false">
      <c r="A678" s="207" t="n">
        <v>92813</v>
      </c>
      <c r="B678" s="208" t="s">
        <v>850</v>
      </c>
      <c r="C678" s="2" t="s">
        <v>183</v>
      </c>
      <c r="D678" s="209" t="n">
        <v>77.02</v>
      </c>
      <c r="E678" s="224" t="n">
        <f aca="false">VLOOKUP(A678,SINAPI_MO!$A$1:$E$59566,4,0)</f>
        <v>0.5422</v>
      </c>
      <c r="F678" s="225" t="n">
        <f aca="false">ROUND(D678*E678,2)</f>
        <v>41.76</v>
      </c>
    </row>
    <row r="679" customFormat="false" ht="19.4" hidden="false" customHeight="false" outlineLevel="0" collapsed="false">
      <c r="A679" s="207" t="n">
        <v>92827</v>
      </c>
      <c r="B679" s="208" t="s">
        <v>851</v>
      </c>
      <c r="C679" s="2" t="s">
        <v>183</v>
      </c>
      <c r="D679" s="209" t="n">
        <v>97.18</v>
      </c>
      <c r="E679" s="224" t="n">
        <f aca="false">VLOOKUP(A679,SINAPI_MO!$A$1:$E$59566,4,0)</f>
        <v>0.5412</v>
      </c>
      <c r="F679" s="225" t="n">
        <f aca="false">ROUND(D679*E679,2)</f>
        <v>52.59</v>
      </c>
    </row>
    <row r="680" customFormat="false" ht="19.4" hidden="false" customHeight="false" outlineLevel="0" collapsed="false">
      <c r="A680" s="207" t="n">
        <v>92814</v>
      </c>
      <c r="B680" s="208" t="s">
        <v>852</v>
      </c>
      <c r="C680" s="2" t="s">
        <v>183</v>
      </c>
      <c r="D680" s="209" t="n">
        <v>88.26</v>
      </c>
      <c r="E680" s="224" t="n">
        <f aca="false">VLOOKUP(A680,SINAPI_MO!$A$1:$E$59566,4,0)</f>
        <v>0.5385</v>
      </c>
      <c r="F680" s="225" t="n">
        <f aca="false">ROUND(D680*E680,2)</f>
        <v>47.53</v>
      </c>
    </row>
    <row r="681" customFormat="false" ht="19.4" hidden="false" customHeight="false" outlineLevel="0" collapsed="false">
      <c r="A681" s="207" t="n">
        <v>95570</v>
      </c>
      <c r="B681" s="208" t="s">
        <v>853</v>
      </c>
      <c r="C681" s="2" t="s">
        <v>183</v>
      </c>
      <c r="D681" s="209" t="n">
        <v>87.23</v>
      </c>
      <c r="E681" s="224" t="n">
        <f aca="false">VLOOKUP(A681,SINAPI_MO!$A$1:$E$59566,4,0)</f>
        <v>0.1773</v>
      </c>
      <c r="F681" s="225" t="n">
        <f aca="false">ROUND(D681*E681,2)</f>
        <v>15.47</v>
      </c>
    </row>
    <row r="682" customFormat="false" ht="19.4" hidden="false" customHeight="false" outlineLevel="0" collapsed="false">
      <c r="A682" s="207" t="n">
        <v>95567</v>
      </c>
      <c r="B682" s="208" t="s">
        <v>854</v>
      </c>
      <c r="C682" s="2" t="s">
        <v>183</v>
      </c>
      <c r="D682" s="209" t="n">
        <v>84.71</v>
      </c>
      <c r="E682" s="224" t="n">
        <f aca="false">VLOOKUP(A682,SINAPI_MO!$A$1:$E$59566,4,0)</f>
        <v>0.1657</v>
      </c>
      <c r="F682" s="225" t="n">
        <f aca="false">ROUND(D682*E682,2)</f>
        <v>14.04</v>
      </c>
    </row>
    <row r="683" customFormat="false" ht="19.4" hidden="false" customHeight="false" outlineLevel="0" collapsed="false">
      <c r="A683" s="207" t="n">
        <v>95571</v>
      </c>
      <c r="B683" s="208" t="s">
        <v>855</v>
      </c>
      <c r="C683" s="2" t="s">
        <v>183</v>
      </c>
      <c r="D683" s="209" t="n">
        <v>108.95</v>
      </c>
      <c r="E683" s="224" t="n">
        <f aca="false">VLOOKUP(A683,SINAPI_MO!$A$1:$E$59566,4,0)</f>
        <v>0.1968</v>
      </c>
      <c r="F683" s="225" t="n">
        <f aca="false">ROUND(D683*E683,2)</f>
        <v>21.44</v>
      </c>
    </row>
    <row r="684" customFormat="false" ht="19.4" hidden="false" customHeight="false" outlineLevel="0" collapsed="false">
      <c r="A684" s="207" t="n">
        <v>95568</v>
      </c>
      <c r="B684" s="208" t="s">
        <v>856</v>
      </c>
      <c r="C684" s="2" t="s">
        <v>183</v>
      </c>
      <c r="D684" s="209" t="n">
        <v>105.39</v>
      </c>
      <c r="E684" s="224" t="n">
        <f aca="false">VLOOKUP(A684,SINAPI_MO!$A$1:$E$59566,4,0)</f>
        <v>0.1844</v>
      </c>
      <c r="F684" s="225" t="n">
        <f aca="false">ROUND(D684*E684,2)</f>
        <v>19.43</v>
      </c>
    </row>
    <row r="685" customFormat="false" ht="19.4" hidden="false" customHeight="false" outlineLevel="0" collapsed="false">
      <c r="A685" s="207" t="n">
        <v>95572</v>
      </c>
      <c r="B685" s="208" t="s">
        <v>857</v>
      </c>
      <c r="C685" s="2" t="s">
        <v>183</v>
      </c>
      <c r="D685" s="209" t="n">
        <v>154.66</v>
      </c>
      <c r="E685" s="224" t="n">
        <f aca="false">VLOOKUP(A685,SINAPI_MO!$A$1:$E$59566,4,0)</f>
        <v>0.178</v>
      </c>
      <c r="F685" s="225" t="n">
        <f aca="false">ROUND(D685*E685,2)</f>
        <v>27.53</v>
      </c>
    </row>
    <row r="686" customFormat="false" ht="19.4" hidden="false" customHeight="false" outlineLevel="0" collapsed="false">
      <c r="A686" s="207" t="n">
        <v>95569</v>
      </c>
      <c r="B686" s="208" t="s">
        <v>858</v>
      </c>
      <c r="C686" s="2" t="s">
        <v>183</v>
      </c>
      <c r="D686" s="209" t="n">
        <v>150.02</v>
      </c>
      <c r="E686" s="224" t="n">
        <f aca="false">VLOOKUP(A686,SINAPI_MO!$A$1:$E$59566,4,0)</f>
        <v>0.1659</v>
      </c>
      <c r="F686" s="225" t="n">
        <f aca="false">ROUND(D686*E686,2)</f>
        <v>24.89</v>
      </c>
    </row>
    <row r="687" customFormat="false" ht="19.4" hidden="false" customHeight="false" outlineLevel="0" collapsed="false">
      <c r="A687" s="207" t="n">
        <v>92863</v>
      </c>
      <c r="B687" s="208" t="s">
        <v>859</v>
      </c>
      <c r="C687" s="2" t="s">
        <v>183</v>
      </c>
      <c r="D687" s="209" t="n">
        <v>1062.39</v>
      </c>
      <c r="E687" s="224" t="n">
        <f aca="false">VLOOKUP(A687,SINAPI_MO!$A$1:$E$59566,4,0)</f>
        <v>0.0292</v>
      </c>
      <c r="F687" s="225" t="n">
        <f aca="false">ROUND(D687*E687,2)</f>
        <v>31.02</v>
      </c>
    </row>
    <row r="688" customFormat="false" ht="19.4" hidden="false" customHeight="false" outlineLevel="0" collapsed="false">
      <c r="A688" s="207" t="n">
        <v>92847</v>
      </c>
      <c r="B688" s="208" t="s">
        <v>860</v>
      </c>
      <c r="C688" s="2" t="s">
        <v>183</v>
      </c>
      <c r="D688" s="209" t="n">
        <v>1052.43</v>
      </c>
      <c r="E688" s="224" t="n">
        <f aca="false">VLOOKUP(A688,SINAPI_MO!$A$1:$E$59566,4,0)</f>
        <v>0.0241</v>
      </c>
      <c r="F688" s="225" t="n">
        <f aca="false">ROUND(D688*E688,2)</f>
        <v>25.36</v>
      </c>
    </row>
    <row r="689" customFormat="false" ht="19.4" hidden="false" customHeight="false" outlineLevel="0" collapsed="false">
      <c r="A689" s="207" t="n">
        <v>104936</v>
      </c>
      <c r="B689" s="208" t="s">
        <v>861</v>
      </c>
      <c r="C689" s="2" t="s">
        <v>183</v>
      </c>
      <c r="D689" s="209" t="n">
        <v>0</v>
      </c>
      <c r="E689" s="224" t="e">
        <f aca="false">VLOOKUP(A689,SINAPI_MO!$A$1:$E$59566,4,0)</f>
        <v>#N/A</v>
      </c>
      <c r="F689" s="225" t="e">
        <f aca="false">ROUND(D689*E689,2)</f>
        <v>#N/A</v>
      </c>
    </row>
    <row r="690" customFormat="false" ht="19.4" hidden="false" customHeight="false" outlineLevel="0" collapsed="false">
      <c r="A690" s="207" t="n">
        <v>104932</v>
      </c>
      <c r="B690" s="208" t="s">
        <v>862</v>
      </c>
      <c r="C690" s="2" t="s">
        <v>183</v>
      </c>
      <c r="D690" s="209" t="n">
        <v>0</v>
      </c>
      <c r="E690" s="224" t="e">
        <f aca="false">VLOOKUP(A690,SINAPI_MO!$A$1:$E$59566,4,0)</f>
        <v>#N/A</v>
      </c>
      <c r="F690" s="225" t="e">
        <f aca="false">ROUND(D690*E690,2)</f>
        <v>#N/A</v>
      </c>
    </row>
    <row r="691" customFormat="false" ht="19.4" hidden="false" customHeight="false" outlineLevel="0" collapsed="false">
      <c r="A691" s="207" t="n">
        <v>104938</v>
      </c>
      <c r="B691" s="208" t="s">
        <v>863</v>
      </c>
      <c r="C691" s="2" t="s">
        <v>183</v>
      </c>
      <c r="D691" s="209" t="n">
        <v>0</v>
      </c>
      <c r="E691" s="224" t="e">
        <f aca="false">VLOOKUP(A691,SINAPI_MO!$A$1:$E$59566,4,0)</f>
        <v>#N/A</v>
      </c>
      <c r="F691" s="225" t="e">
        <f aca="false">ROUND(D691*E691,2)</f>
        <v>#N/A</v>
      </c>
    </row>
    <row r="692" customFormat="false" ht="19.4" hidden="false" customHeight="false" outlineLevel="0" collapsed="false">
      <c r="A692" s="207" t="n">
        <v>104934</v>
      </c>
      <c r="B692" s="208" t="s">
        <v>864</v>
      </c>
      <c r="C692" s="2" t="s">
        <v>183</v>
      </c>
      <c r="D692" s="209" t="n">
        <v>0</v>
      </c>
      <c r="E692" s="224" t="e">
        <f aca="false">VLOOKUP(A692,SINAPI_MO!$A$1:$E$59566,4,0)</f>
        <v>#N/A</v>
      </c>
      <c r="F692" s="225" t="e">
        <f aca="false">ROUND(D692*E692,2)</f>
        <v>#N/A</v>
      </c>
    </row>
    <row r="693" customFormat="false" ht="19.4" hidden="false" customHeight="false" outlineLevel="0" collapsed="false">
      <c r="A693" s="207" t="n">
        <v>92849</v>
      </c>
      <c r="B693" s="208" t="s">
        <v>865</v>
      </c>
      <c r="C693" s="2" t="s">
        <v>183</v>
      </c>
      <c r="D693" s="209" t="n">
        <v>225.68</v>
      </c>
      <c r="E693" s="224" t="n">
        <f aca="false">VLOOKUP(A693,SINAPI_MO!$A$1:$E$59566,4,0)</f>
        <v>0.0344</v>
      </c>
      <c r="F693" s="225" t="n">
        <f aca="false">ROUND(D693*E693,2)</f>
        <v>7.76</v>
      </c>
    </row>
    <row r="694" customFormat="false" ht="19.4" hidden="false" customHeight="false" outlineLevel="0" collapsed="false">
      <c r="A694" s="207" t="n">
        <v>92833</v>
      </c>
      <c r="B694" s="208" t="s">
        <v>866</v>
      </c>
      <c r="C694" s="2" t="s">
        <v>183</v>
      </c>
      <c r="D694" s="209" t="n">
        <v>223.19</v>
      </c>
      <c r="E694" s="224" t="n">
        <f aca="false">VLOOKUP(A694,SINAPI_MO!$A$1:$E$59566,4,0)</f>
        <v>0.0284</v>
      </c>
      <c r="F694" s="225" t="n">
        <f aca="false">ROUND(D694*E694,2)</f>
        <v>6.34</v>
      </c>
    </row>
    <row r="695" customFormat="false" ht="19.4" hidden="false" customHeight="false" outlineLevel="0" collapsed="false">
      <c r="A695" s="207" t="n">
        <v>92851</v>
      </c>
      <c r="B695" s="208" t="s">
        <v>867</v>
      </c>
      <c r="C695" s="2" t="s">
        <v>183</v>
      </c>
      <c r="D695" s="209" t="n">
        <v>238.4</v>
      </c>
      <c r="E695" s="224" t="n">
        <f aca="false">VLOOKUP(A695,SINAPI_MO!$A$1:$E$59566,4,0)</f>
        <v>0.0465</v>
      </c>
      <c r="F695" s="225" t="n">
        <f aca="false">ROUND(D695*E695,2)</f>
        <v>11.09</v>
      </c>
    </row>
    <row r="696" customFormat="false" ht="19.4" hidden="false" customHeight="false" outlineLevel="0" collapsed="false">
      <c r="A696" s="207" t="n">
        <v>92835</v>
      </c>
      <c r="B696" s="208" t="s">
        <v>868</v>
      </c>
      <c r="C696" s="2" t="s">
        <v>183</v>
      </c>
      <c r="D696" s="209" t="n">
        <v>234.83</v>
      </c>
      <c r="E696" s="224" t="n">
        <f aca="false">VLOOKUP(A696,SINAPI_MO!$A$1:$E$59566,4,0)</f>
        <v>0.0385</v>
      </c>
      <c r="F696" s="225" t="n">
        <f aca="false">ROUND(D696*E696,2)</f>
        <v>9.04</v>
      </c>
    </row>
    <row r="697" customFormat="false" ht="19.4" hidden="false" customHeight="false" outlineLevel="0" collapsed="false">
      <c r="A697" s="207" t="n">
        <v>92853</v>
      </c>
      <c r="B697" s="208" t="s">
        <v>869</v>
      </c>
      <c r="C697" s="2" t="s">
        <v>183</v>
      </c>
      <c r="D697" s="209" t="n">
        <v>423.61</v>
      </c>
      <c r="E697" s="224" t="n">
        <f aca="false">VLOOKUP(A697,SINAPI_MO!$A$1:$E$59566,4,0)</f>
        <v>0.034</v>
      </c>
      <c r="F697" s="225" t="n">
        <f aca="false">ROUND(D697*E697,2)</f>
        <v>14.4</v>
      </c>
    </row>
    <row r="698" customFormat="false" ht="19.4" hidden="false" customHeight="false" outlineLevel="0" collapsed="false">
      <c r="A698" s="207" t="n">
        <v>92837</v>
      </c>
      <c r="B698" s="208" t="s">
        <v>870</v>
      </c>
      <c r="C698" s="2" t="s">
        <v>183</v>
      </c>
      <c r="D698" s="209" t="n">
        <v>418.97</v>
      </c>
      <c r="E698" s="224" t="n">
        <f aca="false">VLOOKUP(A698,SINAPI_MO!$A$1:$E$59566,4,0)</f>
        <v>0.0281</v>
      </c>
      <c r="F698" s="225" t="n">
        <f aca="false">ROUND(D698*E698,2)</f>
        <v>11.77</v>
      </c>
    </row>
    <row r="699" customFormat="false" ht="19.4" hidden="false" customHeight="false" outlineLevel="0" collapsed="false">
      <c r="A699" s="207" t="n">
        <v>92855</v>
      </c>
      <c r="B699" s="208" t="s">
        <v>871</v>
      </c>
      <c r="C699" s="2" t="s">
        <v>183</v>
      </c>
      <c r="D699" s="209" t="n">
        <v>519.35</v>
      </c>
      <c r="E699" s="224" t="n">
        <f aca="false">VLOOKUP(A699,SINAPI_MO!$A$1:$E$59566,4,0)</f>
        <v>0.0341</v>
      </c>
      <c r="F699" s="225" t="n">
        <f aca="false">ROUND(D699*E699,2)</f>
        <v>17.71</v>
      </c>
    </row>
    <row r="700" customFormat="false" ht="19.4" hidden="false" customHeight="false" outlineLevel="0" collapsed="false">
      <c r="A700" s="207" t="n">
        <v>92839</v>
      </c>
      <c r="B700" s="208" t="s">
        <v>872</v>
      </c>
      <c r="C700" s="2" t="s">
        <v>183</v>
      </c>
      <c r="D700" s="209" t="n">
        <v>513.65</v>
      </c>
      <c r="E700" s="224" t="n">
        <f aca="false">VLOOKUP(A700,SINAPI_MO!$A$1:$E$59566,4,0)</f>
        <v>0.0282</v>
      </c>
      <c r="F700" s="225" t="n">
        <f aca="false">ROUND(D700*E700,2)</f>
        <v>14.48</v>
      </c>
    </row>
    <row r="701" customFormat="false" ht="19.4" hidden="false" customHeight="false" outlineLevel="0" collapsed="false">
      <c r="A701" s="207" t="n">
        <v>92857</v>
      </c>
      <c r="B701" s="208" t="s">
        <v>873</v>
      </c>
      <c r="C701" s="2" t="s">
        <v>183</v>
      </c>
      <c r="D701" s="209" t="n">
        <v>675.51</v>
      </c>
      <c r="E701" s="224" t="n">
        <f aca="false">VLOOKUP(A701,SINAPI_MO!$A$1:$E$59566,4,0)</f>
        <v>0.0311</v>
      </c>
      <c r="F701" s="225" t="n">
        <f aca="false">ROUND(D701*E701,2)</f>
        <v>21.01</v>
      </c>
    </row>
    <row r="702" customFormat="false" ht="19.4" hidden="false" customHeight="false" outlineLevel="0" collapsed="false">
      <c r="A702" s="207" t="n">
        <v>92841</v>
      </c>
      <c r="B702" s="208" t="s">
        <v>874</v>
      </c>
      <c r="C702" s="2" t="s">
        <v>183</v>
      </c>
      <c r="D702" s="209" t="n">
        <v>668.72</v>
      </c>
      <c r="E702" s="224" t="n">
        <f aca="false">VLOOKUP(A702,SINAPI_MO!$A$1:$E$59566,4,0)</f>
        <v>0.0257</v>
      </c>
      <c r="F702" s="225" t="n">
        <f aca="false">ROUND(D702*E702,2)</f>
        <v>17.19</v>
      </c>
    </row>
    <row r="703" customFormat="false" ht="19.4" hidden="false" customHeight="false" outlineLevel="0" collapsed="false">
      <c r="A703" s="207" t="n">
        <v>92859</v>
      </c>
      <c r="B703" s="208" t="s">
        <v>875</v>
      </c>
      <c r="C703" s="2" t="s">
        <v>183</v>
      </c>
      <c r="D703" s="209" t="n">
        <v>699.57</v>
      </c>
      <c r="E703" s="224" t="n">
        <f aca="false">VLOOKUP(A703,SINAPI_MO!$A$1:$E$59566,4,0)</f>
        <v>0.0348</v>
      </c>
      <c r="F703" s="225" t="n">
        <f aca="false">ROUND(D703*E703,2)</f>
        <v>24.35</v>
      </c>
    </row>
    <row r="704" customFormat="false" ht="19.4" hidden="false" customHeight="false" outlineLevel="0" collapsed="false">
      <c r="A704" s="207" t="n">
        <v>92843</v>
      </c>
      <c r="B704" s="208" t="s">
        <v>876</v>
      </c>
      <c r="C704" s="2" t="s">
        <v>183</v>
      </c>
      <c r="D704" s="209" t="n">
        <v>691.73</v>
      </c>
      <c r="E704" s="224" t="n">
        <f aca="false">VLOOKUP(A704,SINAPI_MO!$A$1:$E$59566,4,0)</f>
        <v>0.0288</v>
      </c>
      <c r="F704" s="225" t="n">
        <f aca="false">ROUND(D704*E704,2)</f>
        <v>19.92</v>
      </c>
    </row>
    <row r="705" customFormat="false" ht="19.4" hidden="false" customHeight="false" outlineLevel="0" collapsed="false">
      <c r="A705" s="207" t="n">
        <v>92861</v>
      </c>
      <c r="B705" s="208" t="s">
        <v>877</v>
      </c>
      <c r="C705" s="2" t="s">
        <v>183</v>
      </c>
      <c r="D705" s="209" t="n">
        <v>1035.81</v>
      </c>
      <c r="E705" s="224" t="n">
        <f aca="false">VLOOKUP(A705,SINAPI_MO!$A$1:$E$59566,4,0)</f>
        <v>0.0267</v>
      </c>
      <c r="F705" s="225" t="n">
        <f aca="false">ROUND(D705*E705,2)</f>
        <v>27.66</v>
      </c>
    </row>
    <row r="706" customFormat="false" ht="19.4" hidden="false" customHeight="false" outlineLevel="0" collapsed="false">
      <c r="A706" s="207" t="n">
        <v>92845</v>
      </c>
      <c r="B706" s="208" t="s">
        <v>878</v>
      </c>
      <c r="C706" s="2" t="s">
        <v>183</v>
      </c>
      <c r="D706" s="209" t="n">
        <v>1026.91</v>
      </c>
      <c r="E706" s="224" t="n">
        <f aca="false">VLOOKUP(A706,SINAPI_MO!$A$1:$E$59566,4,0)</f>
        <v>0.022</v>
      </c>
      <c r="F706" s="225" t="n">
        <f aca="false">ROUND(D706*E706,2)</f>
        <v>22.59</v>
      </c>
    </row>
    <row r="707" customFormat="false" ht="19.4" hidden="false" customHeight="false" outlineLevel="0" collapsed="false">
      <c r="A707" s="207" t="n">
        <v>92226</v>
      </c>
      <c r="B707" s="208" t="s">
        <v>879</v>
      </c>
      <c r="C707" s="2" t="s">
        <v>183</v>
      </c>
      <c r="D707" s="209" t="n">
        <v>593.92</v>
      </c>
      <c r="E707" s="224" t="n">
        <f aca="false">VLOOKUP(A707,SINAPI_MO!$A$1:$E$59566,4,0)</f>
        <v>0.0994</v>
      </c>
      <c r="F707" s="225" t="n">
        <f aca="false">ROUND(D707*E707,2)</f>
        <v>59.04</v>
      </c>
    </row>
    <row r="708" customFormat="false" ht="19.4" hidden="false" customHeight="false" outlineLevel="0" collapsed="false">
      <c r="A708" s="207" t="n">
        <v>92216</v>
      </c>
      <c r="B708" s="208" t="s">
        <v>880</v>
      </c>
      <c r="C708" s="2" t="s">
        <v>183</v>
      </c>
      <c r="D708" s="209" t="n">
        <v>583.94</v>
      </c>
      <c r="E708" s="224" t="n">
        <f aca="false">VLOOKUP(A708,SINAPI_MO!$A$1:$E$59566,4,0)</f>
        <v>0.0914</v>
      </c>
      <c r="F708" s="225" t="n">
        <f aca="false">ROUND(D708*E708,2)</f>
        <v>53.37</v>
      </c>
    </row>
    <row r="709" customFormat="false" ht="19.4" hidden="false" customHeight="false" outlineLevel="0" collapsed="false">
      <c r="A709" s="207" t="n">
        <v>92829</v>
      </c>
      <c r="B709" s="208" t="s">
        <v>881</v>
      </c>
      <c r="C709" s="2" t="s">
        <v>183</v>
      </c>
      <c r="D709" s="209" t="n">
        <v>858.86</v>
      </c>
      <c r="E709" s="224" t="n">
        <f aca="false">VLOOKUP(A709,SINAPI_MO!$A$1:$E$59566,4,0)</f>
        <v>0.084</v>
      </c>
      <c r="F709" s="225" t="n">
        <f aca="false">ROUND(D709*E709,2)</f>
        <v>72.14</v>
      </c>
    </row>
    <row r="710" customFormat="false" ht="19.4" hidden="false" customHeight="false" outlineLevel="0" collapsed="false">
      <c r="A710" s="207" t="n">
        <v>92816</v>
      </c>
      <c r="B710" s="208" t="s">
        <v>882</v>
      </c>
      <c r="C710" s="2" t="s">
        <v>183</v>
      </c>
      <c r="D710" s="209" t="n">
        <v>846.77</v>
      </c>
      <c r="E710" s="224" t="n">
        <f aca="false">VLOOKUP(A710,SINAPI_MO!$A$1:$E$59566,4,0)</f>
        <v>0.0771</v>
      </c>
      <c r="F710" s="225" t="n">
        <f aca="false">ROUND(D710*E710,2)</f>
        <v>65.29</v>
      </c>
    </row>
    <row r="711" customFormat="false" ht="19.4" hidden="false" customHeight="false" outlineLevel="0" collapsed="false">
      <c r="A711" s="207" t="n">
        <v>92831</v>
      </c>
      <c r="B711" s="208" t="s">
        <v>883</v>
      </c>
      <c r="C711" s="2" t="s">
        <v>183</v>
      </c>
      <c r="D711" s="209" t="n">
        <v>1224.36</v>
      </c>
      <c r="E711" s="224" t="n">
        <f aca="false">VLOOKUP(A711,SINAPI_MO!$A$1:$E$59566,4,0)</f>
        <v>0.0755</v>
      </c>
      <c r="F711" s="225" t="n">
        <f aca="false">ROUND(D711*E711,2)</f>
        <v>92.44</v>
      </c>
    </row>
    <row r="712" customFormat="false" ht="19.4" hidden="false" customHeight="false" outlineLevel="0" collapsed="false">
      <c r="A712" s="207" t="n">
        <v>92818</v>
      </c>
      <c r="B712" s="208" t="s">
        <v>884</v>
      </c>
      <c r="C712" s="2" t="s">
        <v>183</v>
      </c>
      <c r="D712" s="209" t="n">
        <v>1209.08</v>
      </c>
      <c r="E712" s="224" t="n">
        <f aca="false">VLOOKUP(A712,SINAPI_MO!$A$1:$E$59566,4,0)</f>
        <v>0.0693</v>
      </c>
      <c r="F712" s="225" t="n">
        <f aca="false">ROUND(D712*E712,2)</f>
        <v>83.79</v>
      </c>
    </row>
    <row r="713" customFormat="false" ht="19.4" hidden="false" customHeight="false" outlineLevel="0" collapsed="false">
      <c r="A713" s="207" t="n">
        <v>95566</v>
      </c>
      <c r="B713" s="208" t="s">
        <v>885</v>
      </c>
      <c r="C713" s="2" t="s">
        <v>183</v>
      </c>
      <c r="D713" s="209" t="n">
        <v>141.23</v>
      </c>
      <c r="E713" s="224" t="n">
        <f aca="false">VLOOKUP(A713,SINAPI_MO!$A$1:$E$59566,4,0)</f>
        <v>0.1095</v>
      </c>
      <c r="F713" s="225" t="n">
        <f aca="false">ROUND(D713*E713,2)</f>
        <v>15.46</v>
      </c>
    </row>
    <row r="714" customFormat="false" ht="19.4" hidden="false" customHeight="false" outlineLevel="0" collapsed="false">
      <c r="A714" s="207" t="n">
        <v>95565</v>
      </c>
      <c r="B714" s="208" t="s">
        <v>886</v>
      </c>
      <c r="C714" s="2" t="s">
        <v>183</v>
      </c>
      <c r="D714" s="209" t="n">
        <v>138.71</v>
      </c>
      <c r="E714" s="224" t="n">
        <f aca="false">VLOOKUP(A714,SINAPI_MO!$A$1:$E$59566,4,0)</f>
        <v>0.1012</v>
      </c>
      <c r="F714" s="225" t="n">
        <f aca="false">ROUND(D714*E714,2)</f>
        <v>14.04</v>
      </c>
    </row>
    <row r="715" customFormat="false" ht="19.4" hidden="false" customHeight="false" outlineLevel="0" collapsed="false">
      <c r="A715" s="207" t="n">
        <v>92219</v>
      </c>
      <c r="B715" s="208" t="s">
        <v>887</v>
      </c>
      <c r="C715" s="2" t="s">
        <v>183</v>
      </c>
      <c r="D715" s="209" t="n">
        <v>166.7</v>
      </c>
      <c r="E715" s="224" t="n">
        <f aca="false">VLOOKUP(A715,SINAPI_MO!$A$1:$E$59566,4,0)</f>
        <v>0.1286</v>
      </c>
      <c r="F715" s="225" t="n">
        <f aca="false">ROUND(D715*E715,2)</f>
        <v>21.44</v>
      </c>
    </row>
    <row r="716" customFormat="false" ht="19.4" hidden="false" customHeight="false" outlineLevel="0" collapsed="false">
      <c r="A716" s="207" t="n">
        <v>92210</v>
      </c>
      <c r="B716" s="208" t="s">
        <v>888</v>
      </c>
      <c r="C716" s="2" t="s">
        <v>183</v>
      </c>
      <c r="D716" s="209" t="n">
        <v>163.14</v>
      </c>
      <c r="E716" s="224" t="n">
        <f aca="false">VLOOKUP(A716,SINAPI_MO!$A$1:$E$59566,4,0)</f>
        <v>0.1191</v>
      </c>
      <c r="F716" s="225" t="n">
        <f aca="false">ROUND(D716*E716,2)</f>
        <v>19.43</v>
      </c>
    </row>
    <row r="717" customFormat="false" ht="19.4" hidden="false" customHeight="false" outlineLevel="0" collapsed="false">
      <c r="A717" s="207" t="n">
        <v>92220</v>
      </c>
      <c r="B717" s="208" t="s">
        <v>889</v>
      </c>
      <c r="C717" s="2" t="s">
        <v>183</v>
      </c>
      <c r="D717" s="209" t="n">
        <v>202.99</v>
      </c>
      <c r="E717" s="224" t="n">
        <f aca="false">VLOOKUP(A717,SINAPI_MO!$A$1:$E$59566,4,0)</f>
        <v>0.1356</v>
      </c>
      <c r="F717" s="225" t="n">
        <f aca="false">ROUND(D717*E717,2)</f>
        <v>27.53</v>
      </c>
    </row>
    <row r="718" customFormat="false" ht="19.4" hidden="false" customHeight="false" outlineLevel="0" collapsed="false">
      <c r="A718" s="207" t="n">
        <v>92211</v>
      </c>
      <c r="B718" s="208" t="s">
        <v>890</v>
      </c>
      <c r="C718" s="2" t="s">
        <v>183</v>
      </c>
      <c r="D718" s="209" t="n">
        <v>198.35</v>
      </c>
      <c r="E718" s="224" t="n">
        <f aca="false">VLOOKUP(A718,SINAPI_MO!$A$1:$E$59566,4,0)</f>
        <v>0.1255</v>
      </c>
      <c r="F718" s="225" t="n">
        <f aca="false">ROUND(D718*E718,2)</f>
        <v>24.89</v>
      </c>
    </row>
    <row r="719" customFormat="false" ht="19.4" hidden="false" customHeight="false" outlineLevel="0" collapsed="false">
      <c r="A719" s="207" t="n">
        <v>92221</v>
      </c>
      <c r="B719" s="208" t="s">
        <v>891</v>
      </c>
      <c r="C719" s="2" t="s">
        <v>183</v>
      </c>
      <c r="D719" s="209" t="n">
        <v>309.41</v>
      </c>
      <c r="E719" s="224" t="n">
        <f aca="false">VLOOKUP(A719,SINAPI_MO!$A$1:$E$59566,4,0)</f>
        <v>0.1088</v>
      </c>
      <c r="F719" s="225" t="n">
        <f aca="false">ROUND(D719*E719,2)</f>
        <v>33.66</v>
      </c>
    </row>
    <row r="720" customFormat="false" ht="19.4" hidden="false" customHeight="false" outlineLevel="0" collapsed="false">
      <c r="A720" s="207" t="n">
        <v>92212</v>
      </c>
      <c r="B720" s="208" t="s">
        <v>892</v>
      </c>
      <c r="C720" s="2" t="s">
        <v>183</v>
      </c>
      <c r="D720" s="209" t="n">
        <v>303.73</v>
      </c>
      <c r="E720" s="224" t="n">
        <f aca="false">VLOOKUP(A720,SINAPI_MO!$A$1:$E$59566,4,0)</f>
        <v>0.1002</v>
      </c>
      <c r="F720" s="225" t="n">
        <f aca="false">ROUND(D720*E720,2)</f>
        <v>30.43</v>
      </c>
    </row>
    <row r="721" customFormat="false" ht="19.4" hidden="false" customHeight="false" outlineLevel="0" collapsed="false">
      <c r="A721" s="207" t="n">
        <v>92222</v>
      </c>
      <c r="B721" s="208" t="s">
        <v>893</v>
      </c>
      <c r="C721" s="2" t="s">
        <v>183</v>
      </c>
      <c r="D721" s="209" t="n">
        <v>411.3</v>
      </c>
      <c r="E721" s="224" t="n">
        <f aca="false">VLOOKUP(A721,SINAPI_MO!$A$1:$E$59566,4,0)</f>
        <v>0.097</v>
      </c>
      <c r="F721" s="225" t="n">
        <f aca="false">ROUND(D721*E721,2)</f>
        <v>39.9</v>
      </c>
    </row>
    <row r="722" customFormat="false" ht="19.4" hidden="false" customHeight="false" outlineLevel="0" collapsed="false">
      <c r="A722" s="207" t="n">
        <v>92213</v>
      </c>
      <c r="B722" s="208" t="s">
        <v>894</v>
      </c>
      <c r="C722" s="2" t="s">
        <v>183</v>
      </c>
      <c r="D722" s="209" t="n">
        <v>404.55</v>
      </c>
      <c r="E722" s="224" t="n">
        <f aca="false">VLOOKUP(A722,SINAPI_MO!$A$1:$E$59566,4,0)</f>
        <v>0.0891</v>
      </c>
      <c r="F722" s="225" t="n">
        <f aca="false">ROUND(D722*E722,2)</f>
        <v>36.05</v>
      </c>
    </row>
    <row r="723" customFormat="false" ht="19.4" hidden="false" customHeight="false" outlineLevel="0" collapsed="false">
      <c r="A723" s="207" t="n">
        <v>92223</v>
      </c>
      <c r="B723" s="208" t="s">
        <v>895</v>
      </c>
      <c r="C723" s="2" t="s">
        <v>183</v>
      </c>
      <c r="D723" s="209" t="n">
        <v>498.06</v>
      </c>
      <c r="E723" s="224" t="n">
        <f aca="false">VLOOKUP(A723,SINAPI_MO!$A$1:$E$59566,4,0)</f>
        <v>0.0928</v>
      </c>
      <c r="F723" s="225" t="n">
        <f aca="false">ROUND(D723*E723,2)</f>
        <v>46.22</v>
      </c>
    </row>
    <row r="724" customFormat="false" ht="19.4" hidden="false" customHeight="false" outlineLevel="0" collapsed="false">
      <c r="A724" s="207" t="n">
        <v>92214</v>
      </c>
      <c r="B724" s="208" t="s">
        <v>896</v>
      </c>
      <c r="C724" s="2" t="s">
        <v>183</v>
      </c>
      <c r="D724" s="209" t="n">
        <v>490.25</v>
      </c>
      <c r="E724" s="224" t="n">
        <f aca="false">VLOOKUP(A724,SINAPI_MO!$A$1:$E$59566,4,0)</f>
        <v>0.0852</v>
      </c>
      <c r="F724" s="225" t="n">
        <f aca="false">ROUND(D724*E724,2)</f>
        <v>41.77</v>
      </c>
    </row>
    <row r="725" customFormat="false" ht="19.4" hidden="false" customHeight="false" outlineLevel="0" collapsed="false">
      <c r="A725" s="207" t="n">
        <v>92224</v>
      </c>
      <c r="B725" s="208" t="s">
        <v>897</v>
      </c>
      <c r="C725" s="2" t="s">
        <v>183</v>
      </c>
      <c r="D725" s="209" t="n">
        <v>571.98</v>
      </c>
      <c r="E725" s="224" t="n">
        <f aca="false">VLOOKUP(A725,SINAPI_MO!$A$1:$E$59566,4,0)</f>
        <v>0.0919</v>
      </c>
      <c r="F725" s="225" t="n">
        <f aca="false">ROUND(D725*E725,2)</f>
        <v>52.56</v>
      </c>
    </row>
    <row r="726" customFormat="false" ht="19.4" hidden="false" customHeight="false" outlineLevel="0" collapsed="false">
      <c r="A726" s="207" t="n">
        <v>92215</v>
      </c>
      <c r="B726" s="208" t="s">
        <v>898</v>
      </c>
      <c r="C726" s="2" t="s">
        <v>183</v>
      </c>
      <c r="D726" s="209" t="n">
        <v>563.06</v>
      </c>
      <c r="E726" s="224" t="n">
        <f aca="false">VLOOKUP(A726,SINAPI_MO!$A$1:$E$59566,4,0)</f>
        <v>0.0844</v>
      </c>
      <c r="F726" s="225" t="n">
        <f aca="false">ROUND(D726*E726,2)</f>
        <v>47.52</v>
      </c>
    </row>
    <row r="727" customFormat="false" ht="12.8" hidden="false" customHeight="false" outlineLevel="0" collapsed="false">
      <c r="A727" s="207" t="n">
        <v>94342</v>
      </c>
      <c r="B727" s="208" t="s">
        <v>899</v>
      </c>
      <c r="C727" s="2" t="s">
        <v>262</v>
      </c>
      <c r="D727" s="209" t="n">
        <v>95.07</v>
      </c>
      <c r="E727" s="224" t="n">
        <f aca="false">VLOOKUP(A727,SINAPI_MO!$A$1:$E$59566,4,0)</f>
        <v>0.2697</v>
      </c>
      <c r="F727" s="225" t="n">
        <f aca="false">ROUND(D727*E727,2)</f>
        <v>25.64</v>
      </c>
    </row>
    <row r="728" customFormat="false" ht="12.8" hidden="false" customHeight="false" outlineLevel="0" collapsed="false">
      <c r="A728" s="207" t="n">
        <v>94319</v>
      </c>
      <c r="B728" s="208" t="s">
        <v>900</v>
      </c>
      <c r="C728" s="2" t="s">
        <v>262</v>
      </c>
      <c r="D728" s="209" t="n">
        <v>82.93</v>
      </c>
      <c r="E728" s="224" t="n">
        <f aca="false">VLOOKUP(A728,SINAPI_MO!$A$1:$E$59566,4,0)</f>
        <v>0.3092</v>
      </c>
      <c r="F728" s="225" t="n">
        <f aca="false">ROUND(D728*E728,2)</f>
        <v>25.64</v>
      </c>
    </row>
    <row r="729" customFormat="false" ht="19.4" hidden="false" customHeight="false" outlineLevel="0" collapsed="false">
      <c r="A729" s="207" t="n">
        <v>94304</v>
      </c>
      <c r="B729" s="208" t="s">
        <v>901</v>
      </c>
      <c r="C729" s="2" t="s">
        <v>262</v>
      </c>
      <c r="D729" s="209" t="n">
        <v>78.84</v>
      </c>
      <c r="E729" s="224" t="n">
        <f aca="false">VLOOKUP(A729,SINAPI_MO!$A$1:$E$59566,4,0)</f>
        <v>0.1271</v>
      </c>
      <c r="F729" s="225" t="n">
        <f aca="false">ROUND(D729*E729,2)</f>
        <v>10.02</v>
      </c>
    </row>
    <row r="730" customFormat="false" ht="19.4" hidden="false" customHeight="false" outlineLevel="0" collapsed="false">
      <c r="A730" s="207" t="n">
        <v>94306</v>
      </c>
      <c r="B730" s="208" t="s">
        <v>902</v>
      </c>
      <c r="C730" s="2" t="s">
        <v>262</v>
      </c>
      <c r="D730" s="209" t="n">
        <v>72.03</v>
      </c>
      <c r="E730" s="224" t="n">
        <f aca="false">VLOOKUP(A730,SINAPI_MO!$A$1:$E$59566,4,0)</f>
        <v>0.1081</v>
      </c>
      <c r="F730" s="225" t="n">
        <f aca="false">ROUND(D730*E730,2)</f>
        <v>7.79</v>
      </c>
    </row>
    <row r="731" customFormat="false" ht="19.4" hidden="false" customHeight="false" outlineLevel="0" collapsed="false">
      <c r="A731" s="207" t="n">
        <v>94327</v>
      </c>
      <c r="B731" s="208" t="s">
        <v>903</v>
      </c>
      <c r="C731" s="2" t="s">
        <v>262</v>
      </c>
      <c r="D731" s="209" t="n">
        <v>90.98</v>
      </c>
      <c r="E731" s="224" t="n">
        <f aca="false">VLOOKUP(A731,SINAPI_MO!$A$1:$E$59566,4,0)</f>
        <v>0.1101</v>
      </c>
      <c r="F731" s="225" t="n">
        <f aca="false">ROUND(D731*E731,2)</f>
        <v>10.02</v>
      </c>
    </row>
    <row r="732" customFormat="false" ht="19.4" hidden="false" customHeight="false" outlineLevel="0" collapsed="false">
      <c r="A732" s="207" t="n">
        <v>94329</v>
      </c>
      <c r="B732" s="208" t="s">
        <v>904</v>
      </c>
      <c r="C732" s="2" t="s">
        <v>262</v>
      </c>
      <c r="D732" s="209" t="n">
        <v>84.17</v>
      </c>
      <c r="E732" s="224" t="n">
        <f aca="false">VLOOKUP(A732,SINAPI_MO!$A$1:$E$59566,4,0)</f>
        <v>0.0926</v>
      </c>
      <c r="F732" s="225" t="n">
        <f aca="false">ROUND(D732*E732,2)</f>
        <v>7.79</v>
      </c>
    </row>
    <row r="733" customFormat="false" ht="19.4" hidden="false" customHeight="false" outlineLevel="0" collapsed="false">
      <c r="A733" s="207" t="n">
        <v>94333</v>
      </c>
      <c r="B733" s="208" t="s">
        <v>905</v>
      </c>
      <c r="C733" s="2" t="s">
        <v>262</v>
      </c>
      <c r="D733" s="209" t="n">
        <v>81.12</v>
      </c>
      <c r="E733" s="224" t="n">
        <f aca="false">VLOOKUP(A733,SINAPI_MO!$A$1:$E$59566,4,0)</f>
        <v>0.0848</v>
      </c>
      <c r="F733" s="225" t="n">
        <f aca="false">ROUND(D733*E733,2)</f>
        <v>6.88</v>
      </c>
    </row>
    <row r="734" customFormat="false" ht="19.4" hidden="false" customHeight="false" outlineLevel="0" collapsed="false">
      <c r="A734" s="207" t="n">
        <v>94310</v>
      </c>
      <c r="B734" s="208" t="s">
        <v>906</v>
      </c>
      <c r="C734" s="2" t="s">
        <v>262</v>
      </c>
      <c r="D734" s="209" t="n">
        <v>68.98</v>
      </c>
      <c r="E734" s="224" t="n">
        <f aca="false">VLOOKUP(A734,SINAPI_MO!$A$1:$E$59566,4,0)</f>
        <v>0.0997</v>
      </c>
      <c r="F734" s="225" t="n">
        <f aca="false">ROUND(D734*E734,2)</f>
        <v>6.88</v>
      </c>
    </row>
    <row r="735" customFormat="false" ht="12.8" hidden="false" customHeight="false" outlineLevel="0" collapsed="false">
      <c r="A735" s="207" t="n">
        <v>104739</v>
      </c>
      <c r="B735" s="208" t="s">
        <v>907</v>
      </c>
      <c r="C735" s="2" t="s">
        <v>262</v>
      </c>
      <c r="D735" s="209" t="n">
        <v>96.59</v>
      </c>
      <c r="E735" s="224" t="n">
        <f aca="false">VLOOKUP(A735,SINAPI_MO!$A$1:$E$59566,4,0)</f>
        <v>0.1675</v>
      </c>
      <c r="F735" s="225" t="n">
        <f aca="false">ROUND(D735*E735,2)</f>
        <v>16.18</v>
      </c>
    </row>
    <row r="736" customFormat="false" ht="12.8" hidden="false" customHeight="false" outlineLevel="0" collapsed="false">
      <c r="A736" s="207" t="n">
        <v>104738</v>
      </c>
      <c r="B736" s="208" t="s">
        <v>908</v>
      </c>
      <c r="C736" s="2" t="s">
        <v>262</v>
      </c>
      <c r="D736" s="209" t="n">
        <v>84.45</v>
      </c>
      <c r="E736" s="224" t="n">
        <f aca="false">VLOOKUP(A736,SINAPI_MO!$A$1:$E$59566,4,0)</f>
        <v>0.1916</v>
      </c>
      <c r="F736" s="225" t="n">
        <f aca="false">ROUND(D736*E736,2)</f>
        <v>16.18</v>
      </c>
    </row>
    <row r="737" customFormat="false" ht="19.4" hidden="false" customHeight="false" outlineLevel="0" collapsed="false">
      <c r="A737" s="207" t="n">
        <v>94316</v>
      </c>
      <c r="B737" s="208" t="s">
        <v>909</v>
      </c>
      <c r="C737" s="2" t="s">
        <v>262</v>
      </c>
      <c r="D737" s="209" t="n">
        <v>73.57</v>
      </c>
      <c r="E737" s="224" t="n">
        <f aca="false">VLOOKUP(A737,SINAPI_MO!$A$1:$E$59566,4,0)</f>
        <v>0.1407</v>
      </c>
      <c r="F737" s="225" t="n">
        <f aca="false">ROUND(D737*E737,2)</f>
        <v>10.35</v>
      </c>
    </row>
    <row r="738" customFormat="false" ht="19.4" hidden="false" customHeight="false" outlineLevel="0" collapsed="false">
      <c r="A738" s="207" t="n">
        <v>94318</v>
      </c>
      <c r="B738" s="208" t="s">
        <v>910</v>
      </c>
      <c r="C738" s="2" t="s">
        <v>262</v>
      </c>
      <c r="D738" s="209" t="n">
        <v>67.58</v>
      </c>
      <c r="E738" s="224" t="n">
        <f aca="false">VLOOKUP(A738,SINAPI_MO!$A$1:$E$59566,4,0)</f>
        <v>0.1077</v>
      </c>
      <c r="F738" s="225" t="n">
        <f aca="false">ROUND(D738*E738,2)</f>
        <v>7.28</v>
      </c>
    </row>
    <row r="739" customFormat="false" ht="19.4" hidden="false" customHeight="false" outlineLevel="0" collapsed="false">
      <c r="A739" s="207" t="n">
        <v>94339</v>
      </c>
      <c r="B739" s="208" t="s">
        <v>911</v>
      </c>
      <c r="C739" s="2" t="s">
        <v>262</v>
      </c>
      <c r="D739" s="209" t="n">
        <v>85.71</v>
      </c>
      <c r="E739" s="224" t="n">
        <f aca="false">VLOOKUP(A739,SINAPI_MO!$A$1:$E$59566,4,0)</f>
        <v>0.1208</v>
      </c>
      <c r="F739" s="225" t="n">
        <f aca="false">ROUND(D739*E739,2)</f>
        <v>10.35</v>
      </c>
    </row>
    <row r="740" customFormat="false" ht="19.4" hidden="false" customHeight="false" outlineLevel="0" collapsed="false">
      <c r="A740" s="207" t="n">
        <v>94341</v>
      </c>
      <c r="B740" s="208" t="s">
        <v>912</v>
      </c>
      <c r="C740" s="2" t="s">
        <v>262</v>
      </c>
      <c r="D740" s="209" t="n">
        <v>79.72</v>
      </c>
      <c r="E740" s="224" t="n">
        <f aca="false">VLOOKUP(A740,SINAPI_MO!$A$1:$E$59566,4,0)</f>
        <v>0.0913</v>
      </c>
      <c r="F740" s="225" t="n">
        <f aca="false">ROUND(D740*E740,2)</f>
        <v>7.28</v>
      </c>
    </row>
    <row r="741" customFormat="false" ht="12.8" hidden="false" customHeight="false" outlineLevel="0" collapsed="false">
      <c r="A741" s="207" t="n">
        <v>104742</v>
      </c>
      <c r="B741" s="208" t="s">
        <v>913</v>
      </c>
      <c r="C741" s="2" t="s">
        <v>175</v>
      </c>
      <c r="D741" s="209" t="n">
        <v>8.18</v>
      </c>
      <c r="E741" s="224" t="n">
        <f aca="false">VLOOKUP(A741,SINAPI_MO!$A$1:$E$59566,4,0)</f>
        <v>0.2359</v>
      </c>
      <c r="F741" s="225" t="n">
        <f aca="false">ROUND(D741*E741,2)</f>
        <v>1.93</v>
      </c>
    </row>
    <row r="742" customFormat="false" ht="12.8" hidden="false" customHeight="false" outlineLevel="0" collapsed="false">
      <c r="A742" s="207" t="n">
        <v>93382</v>
      </c>
      <c r="B742" s="208" t="s">
        <v>914</v>
      </c>
      <c r="C742" s="2" t="s">
        <v>262</v>
      </c>
      <c r="D742" s="209" t="n">
        <v>29.1</v>
      </c>
      <c r="E742" s="224" t="n">
        <f aca="false">VLOOKUP(A742,SINAPI_MO!$A$1:$E$59566,4,0)</f>
        <v>0.8811</v>
      </c>
      <c r="F742" s="225" t="n">
        <f aca="false">ROUND(D742*E742,2)</f>
        <v>25.64</v>
      </c>
    </row>
    <row r="743" customFormat="false" ht="12.8" hidden="false" customHeight="false" outlineLevel="0" collapsed="false">
      <c r="A743" s="207" t="n">
        <v>104737</v>
      </c>
      <c r="B743" s="208" t="s">
        <v>915</v>
      </c>
      <c r="C743" s="2" t="s">
        <v>262</v>
      </c>
      <c r="D743" s="209" t="n">
        <v>23.54</v>
      </c>
      <c r="E743" s="224" t="n">
        <f aca="false">VLOOKUP(A743,SINAPI_MO!$A$1:$E$59566,4,0)</f>
        <v>0.8849</v>
      </c>
      <c r="F743" s="225" t="n">
        <f aca="false">ROUND(D743*E743,2)</f>
        <v>20.83</v>
      </c>
    </row>
    <row r="744" customFormat="false" ht="28.35" hidden="false" customHeight="false" outlineLevel="0" collapsed="false">
      <c r="A744" s="207" t="n">
        <v>93369</v>
      </c>
      <c r="B744" s="208" t="s">
        <v>916</v>
      </c>
      <c r="C744" s="2" t="s">
        <v>262</v>
      </c>
      <c r="D744" s="209" t="n">
        <v>18.2</v>
      </c>
      <c r="E744" s="224" t="n">
        <f aca="false">VLOOKUP(A744,SINAPI_MO!$A$1:$E$59566,4,0)</f>
        <v>0.428</v>
      </c>
      <c r="F744" s="225" t="n">
        <f aca="false">ROUND(D744*E744,2)</f>
        <v>7.79</v>
      </c>
    </row>
    <row r="745" customFormat="false" ht="28.35" hidden="false" customHeight="false" outlineLevel="0" collapsed="false">
      <c r="A745" s="207" t="n">
        <v>93373</v>
      </c>
      <c r="B745" s="208" t="s">
        <v>917</v>
      </c>
      <c r="C745" s="2" t="s">
        <v>262</v>
      </c>
      <c r="D745" s="209" t="n">
        <v>15.15</v>
      </c>
      <c r="E745" s="224" t="n">
        <f aca="false">VLOOKUP(A745,SINAPI_MO!$A$1:$E$59566,4,0)</f>
        <v>0.4541</v>
      </c>
      <c r="F745" s="225" t="n">
        <f aca="false">ROUND(D745*E745,2)</f>
        <v>6.88</v>
      </c>
    </row>
    <row r="746" customFormat="false" ht="28.35" hidden="false" customHeight="false" outlineLevel="0" collapsed="false">
      <c r="A746" s="207" t="n">
        <v>93368</v>
      </c>
      <c r="B746" s="208" t="s">
        <v>918</v>
      </c>
      <c r="C746" s="2" t="s">
        <v>262</v>
      </c>
      <c r="D746" s="209" t="n">
        <v>21.99</v>
      </c>
      <c r="E746" s="224" t="n">
        <f aca="false">VLOOKUP(A746,SINAPI_MO!$A$1:$E$59566,4,0)</f>
        <v>0.4093</v>
      </c>
      <c r="F746" s="225" t="n">
        <f aca="false">ROUND(D746*E746,2)</f>
        <v>9</v>
      </c>
    </row>
    <row r="747" customFormat="false" ht="19.4" hidden="false" customHeight="false" outlineLevel="0" collapsed="false">
      <c r="A747" s="207" t="n">
        <v>104729</v>
      </c>
      <c r="B747" s="208" t="s">
        <v>919</v>
      </c>
      <c r="C747" s="2" t="s">
        <v>262</v>
      </c>
      <c r="D747" s="209" t="n">
        <v>17.13</v>
      </c>
      <c r="E747" s="224" t="n">
        <f aca="false">VLOOKUP(A747,SINAPI_MO!$A$1:$E$59566,4,0)</f>
        <v>0.2931</v>
      </c>
      <c r="F747" s="225" t="n">
        <f aca="false">ROUND(D747*E747,2)</f>
        <v>5.02</v>
      </c>
    </row>
    <row r="748" customFormat="false" ht="28.35" hidden="false" customHeight="false" outlineLevel="0" collapsed="false">
      <c r="A748" s="207" t="n">
        <v>93372</v>
      </c>
      <c r="B748" s="208" t="s">
        <v>920</v>
      </c>
      <c r="C748" s="2" t="s">
        <v>262</v>
      </c>
      <c r="D748" s="209" t="n">
        <v>17.53</v>
      </c>
      <c r="E748" s="224" t="n">
        <f aca="false">VLOOKUP(A748,SINAPI_MO!$A$1:$E$59566,4,0)</f>
        <v>0.4335</v>
      </c>
      <c r="F748" s="225" t="n">
        <f aca="false">ROUND(D748*E748,2)</f>
        <v>7.6</v>
      </c>
    </row>
    <row r="749" customFormat="false" ht="19.4" hidden="false" customHeight="false" outlineLevel="0" collapsed="false">
      <c r="A749" s="207" t="n">
        <v>104731</v>
      </c>
      <c r="B749" s="208" t="s">
        <v>921</v>
      </c>
      <c r="C749" s="2" t="s">
        <v>262</v>
      </c>
      <c r="D749" s="209" t="n">
        <v>12.71</v>
      </c>
      <c r="E749" s="224" t="n">
        <f aca="false">VLOOKUP(A749,SINAPI_MO!$A$1:$E$59566,4,0)</f>
        <v>0.2887</v>
      </c>
      <c r="F749" s="225" t="n">
        <f aca="false">ROUND(D749*E749,2)</f>
        <v>3.67</v>
      </c>
    </row>
    <row r="750" customFormat="false" ht="28.35" hidden="false" customHeight="false" outlineLevel="0" collapsed="false">
      <c r="A750" s="207" t="n">
        <v>93367</v>
      </c>
      <c r="B750" s="208" t="s">
        <v>922</v>
      </c>
      <c r="C750" s="2" t="s">
        <v>262</v>
      </c>
      <c r="D750" s="209" t="n">
        <v>25.01</v>
      </c>
      <c r="E750" s="224" t="n">
        <f aca="false">VLOOKUP(A750,SINAPI_MO!$A$1:$E$59566,4,0)</f>
        <v>0.4006</v>
      </c>
      <c r="F750" s="225" t="n">
        <f aca="false">ROUND(D750*E750,2)</f>
        <v>10.02</v>
      </c>
    </row>
    <row r="751" customFormat="false" ht="19.4" hidden="false" customHeight="false" outlineLevel="0" collapsed="false">
      <c r="A751" s="207" t="n">
        <v>104728</v>
      </c>
      <c r="B751" s="208" t="s">
        <v>923</v>
      </c>
      <c r="C751" s="2" t="s">
        <v>262</v>
      </c>
      <c r="D751" s="209" t="n">
        <v>20.09</v>
      </c>
      <c r="E751" s="224" t="n">
        <f aca="false">VLOOKUP(A751,SINAPI_MO!$A$1:$E$59566,4,0)</f>
        <v>0.2967</v>
      </c>
      <c r="F751" s="225" t="n">
        <f aca="false">ROUND(D751*E751,2)</f>
        <v>5.96</v>
      </c>
    </row>
    <row r="752" customFormat="false" ht="28.35" hidden="false" customHeight="false" outlineLevel="0" collapsed="false">
      <c r="A752" s="207" t="n">
        <v>104730</v>
      </c>
      <c r="B752" s="208" t="s">
        <v>924</v>
      </c>
      <c r="C752" s="2" t="s">
        <v>262</v>
      </c>
      <c r="D752" s="209" t="n">
        <v>13.38</v>
      </c>
      <c r="E752" s="224" t="n">
        <f aca="false">VLOOKUP(A752,SINAPI_MO!$A$1:$E$59566,4,0)</f>
        <v>0.2885</v>
      </c>
      <c r="F752" s="225" t="n">
        <f aca="false">ROUND(D752*E752,2)</f>
        <v>3.86</v>
      </c>
    </row>
    <row r="753" customFormat="false" ht="28.35" hidden="false" customHeight="false" outlineLevel="0" collapsed="false">
      <c r="A753" s="207" t="n">
        <v>104732</v>
      </c>
      <c r="B753" s="208" t="s">
        <v>925</v>
      </c>
      <c r="C753" s="2" t="s">
        <v>262</v>
      </c>
      <c r="D753" s="209" t="n">
        <v>10.33</v>
      </c>
      <c r="E753" s="224" t="n">
        <f aca="false">VLOOKUP(A753,SINAPI_MO!$A$1:$E$59566,4,0)</f>
        <v>0.2856</v>
      </c>
      <c r="F753" s="225" t="n">
        <f aca="false">ROUND(D753*E753,2)</f>
        <v>2.95</v>
      </c>
    </row>
    <row r="754" customFormat="false" ht="12.8" hidden="false" customHeight="false" outlineLevel="0" collapsed="false">
      <c r="A754" s="207" t="n">
        <v>104740</v>
      </c>
      <c r="B754" s="208" t="s">
        <v>926</v>
      </c>
      <c r="C754" s="2" t="s">
        <v>262</v>
      </c>
      <c r="D754" s="209" t="n">
        <v>30.62</v>
      </c>
      <c r="E754" s="224" t="n">
        <f aca="false">VLOOKUP(A754,SINAPI_MO!$A$1:$E$59566,4,0)</f>
        <v>0.5284</v>
      </c>
      <c r="F754" s="225" t="n">
        <f aca="false">ROUND(D754*E754,2)</f>
        <v>16.18</v>
      </c>
    </row>
    <row r="755" customFormat="false" ht="12.8" hidden="false" customHeight="false" outlineLevel="0" collapsed="false">
      <c r="A755" s="207" t="n">
        <v>104741</v>
      </c>
      <c r="B755" s="208" t="s">
        <v>927</v>
      </c>
      <c r="C755" s="2" t="s">
        <v>262</v>
      </c>
      <c r="D755" s="209" t="n">
        <v>25.06</v>
      </c>
      <c r="E755" s="224" t="n">
        <f aca="false">VLOOKUP(A755,SINAPI_MO!$A$1:$E$59566,4,0)</f>
        <v>0.4537</v>
      </c>
      <c r="F755" s="225" t="n">
        <f aca="false">ROUND(D755*E755,2)</f>
        <v>11.37</v>
      </c>
    </row>
    <row r="756" customFormat="false" ht="28.35" hidden="false" customHeight="false" outlineLevel="0" collapsed="false">
      <c r="A756" s="207" t="n">
        <v>93381</v>
      </c>
      <c r="B756" s="208" t="s">
        <v>928</v>
      </c>
      <c r="C756" s="2" t="s">
        <v>262</v>
      </c>
      <c r="D756" s="209" t="n">
        <v>13.75</v>
      </c>
      <c r="E756" s="224" t="n">
        <f aca="false">VLOOKUP(A756,SINAPI_MO!$A$1:$E$59566,4,0)</f>
        <v>0.5295</v>
      </c>
      <c r="F756" s="225" t="n">
        <f aca="false">ROUND(D756*E756,2)</f>
        <v>7.28</v>
      </c>
    </row>
    <row r="757" customFormat="false" ht="28.35" hidden="false" customHeight="false" outlineLevel="0" collapsed="false">
      <c r="A757" s="207" t="n">
        <v>93379</v>
      </c>
      <c r="B757" s="208" t="s">
        <v>929</v>
      </c>
      <c r="C757" s="2" t="s">
        <v>262</v>
      </c>
      <c r="D757" s="209" t="n">
        <v>19.74</v>
      </c>
      <c r="E757" s="224" t="n">
        <f aca="false">VLOOKUP(A757,SINAPI_MO!$A$1:$E$59566,4,0)</f>
        <v>0.5243</v>
      </c>
      <c r="F757" s="225" t="n">
        <f aca="false">ROUND(D757*E757,2)</f>
        <v>10.35</v>
      </c>
    </row>
    <row r="758" customFormat="false" ht="28.35" hidden="false" customHeight="false" outlineLevel="0" collapsed="false">
      <c r="A758" s="207" t="n">
        <v>93380</v>
      </c>
      <c r="B758" s="208" t="s">
        <v>930</v>
      </c>
      <c r="C758" s="2" t="s">
        <v>262</v>
      </c>
      <c r="D758" s="209" t="n">
        <v>16.84</v>
      </c>
      <c r="E758" s="224" t="n">
        <f aca="false">VLOOKUP(A758,SINAPI_MO!$A$1:$E$59566,4,0)</f>
        <v>0.522</v>
      </c>
      <c r="F758" s="225" t="n">
        <f aca="false">ROUND(D758*E758,2)</f>
        <v>8.79</v>
      </c>
    </row>
    <row r="759" customFormat="false" ht="28.35" hidden="false" customHeight="false" outlineLevel="0" collapsed="false">
      <c r="A759" s="207" t="n">
        <v>93378</v>
      </c>
      <c r="B759" s="208" t="s">
        <v>931</v>
      </c>
      <c r="C759" s="2" t="s">
        <v>262</v>
      </c>
      <c r="D759" s="209" t="n">
        <v>25.55</v>
      </c>
      <c r="E759" s="224" t="n">
        <f aca="false">VLOOKUP(A759,SINAPI_MO!$A$1:$E$59566,4,0)</f>
        <v>0.5217</v>
      </c>
      <c r="F759" s="225" t="n">
        <f aca="false">ROUND(D759*E759,2)</f>
        <v>13.33</v>
      </c>
    </row>
    <row r="760" customFormat="false" ht="28.35" hidden="false" customHeight="false" outlineLevel="0" collapsed="false">
      <c r="A760" s="207" t="n">
        <v>104733</v>
      </c>
      <c r="B760" s="208" t="s">
        <v>932</v>
      </c>
      <c r="C760" s="2" t="s">
        <v>262</v>
      </c>
      <c r="D760" s="209" t="n">
        <v>19.98</v>
      </c>
      <c r="E760" s="224" t="n">
        <f aca="false">VLOOKUP(A760,SINAPI_MO!$A$1:$E$59566,4,0)</f>
        <v>0.4259</v>
      </c>
      <c r="F760" s="225" t="n">
        <f aca="false">ROUND(D760*E760,2)</f>
        <v>8.51</v>
      </c>
    </row>
    <row r="761" customFormat="false" ht="28.35" hidden="false" customHeight="false" outlineLevel="0" collapsed="false">
      <c r="A761" s="207" t="n">
        <v>104735</v>
      </c>
      <c r="B761" s="208" t="s">
        <v>933</v>
      </c>
      <c r="C761" s="2" t="s">
        <v>262</v>
      </c>
      <c r="D761" s="209" t="n">
        <v>11.84</v>
      </c>
      <c r="E761" s="224" t="n">
        <f aca="false">VLOOKUP(A761,SINAPI_MO!$A$1:$E$59566,4,0)</f>
        <v>0.3927</v>
      </c>
      <c r="F761" s="225" t="n">
        <f aca="false">ROUND(D761*E761,2)</f>
        <v>4.65</v>
      </c>
    </row>
    <row r="762" customFormat="false" ht="28.35" hidden="false" customHeight="false" outlineLevel="0" collapsed="false">
      <c r="A762" s="207" t="n">
        <v>104734</v>
      </c>
      <c r="B762" s="208" t="s">
        <v>934</v>
      </c>
      <c r="C762" s="2" t="s">
        <v>262</v>
      </c>
      <c r="D762" s="209" t="n">
        <v>14.51</v>
      </c>
      <c r="E762" s="224" t="n">
        <f aca="false">VLOOKUP(A762,SINAPI_MO!$A$1:$E$59566,4,0)</f>
        <v>0.4094</v>
      </c>
      <c r="F762" s="225" t="n">
        <f aca="false">ROUND(D762*E762,2)</f>
        <v>5.94</v>
      </c>
    </row>
    <row r="763" customFormat="false" ht="28.35" hidden="false" customHeight="false" outlineLevel="0" collapsed="false">
      <c r="A763" s="207" t="n">
        <v>104736</v>
      </c>
      <c r="B763" s="208" t="s">
        <v>935</v>
      </c>
      <c r="C763" s="2" t="s">
        <v>262</v>
      </c>
      <c r="D763" s="209" t="n">
        <v>8.89</v>
      </c>
      <c r="E763" s="224" t="n">
        <f aca="false">VLOOKUP(A763,SINAPI_MO!$A$1:$E$59566,4,0)</f>
        <v>0.3712</v>
      </c>
      <c r="F763" s="225" t="n">
        <f aca="false">ROUND(D763*E763,2)</f>
        <v>3.3</v>
      </c>
    </row>
    <row r="764" customFormat="false" ht="19.4" hidden="false" customHeight="false" outlineLevel="0" collapsed="false">
      <c r="A764" s="207" t="n">
        <v>105732</v>
      </c>
      <c r="B764" s="208" t="s">
        <v>936</v>
      </c>
      <c r="C764" s="2" t="s">
        <v>262</v>
      </c>
      <c r="D764" s="209" t="n">
        <v>255.39</v>
      </c>
      <c r="E764" s="224" t="n">
        <f aca="false">VLOOKUP(A764,SINAPI_MO!$A$1:$E$59566,4,0)</f>
        <v>0.0452</v>
      </c>
      <c r="F764" s="225" t="n">
        <f aca="false">ROUND(D764*E764,2)</f>
        <v>11.54</v>
      </c>
    </row>
    <row r="765" customFormat="false" ht="19.4" hidden="false" customHeight="false" outlineLevel="0" collapsed="false">
      <c r="A765" s="207" t="n">
        <v>96397</v>
      </c>
      <c r="B765" s="208" t="s">
        <v>937</v>
      </c>
      <c r="C765" s="2" t="s">
        <v>262</v>
      </c>
      <c r="D765" s="209" t="n">
        <v>250.82</v>
      </c>
      <c r="E765" s="224" t="n">
        <f aca="false">VLOOKUP(A765,SINAPI_MO!$A$1:$E$59566,4,0)</f>
        <v>0.0394</v>
      </c>
      <c r="F765" s="225" t="n">
        <f aca="false">ROUND(D765*E765,2)</f>
        <v>9.88</v>
      </c>
    </row>
    <row r="766" customFormat="false" ht="19.4" hidden="false" customHeight="false" outlineLevel="0" collapsed="false">
      <c r="A766" s="207" t="n">
        <v>105735</v>
      </c>
      <c r="B766" s="208" t="s">
        <v>938</v>
      </c>
      <c r="C766" s="2" t="s">
        <v>262</v>
      </c>
      <c r="D766" s="209" t="n">
        <v>248.52</v>
      </c>
      <c r="E766" s="224" t="n">
        <f aca="false">VLOOKUP(A766,SINAPI_MO!$A$1:$E$59566,4,0)</f>
        <v>0.0364</v>
      </c>
      <c r="F766" s="225" t="n">
        <f aca="false">ROUND(D766*E766,2)</f>
        <v>9.05</v>
      </c>
    </row>
    <row r="767" customFormat="false" ht="19.4" hidden="false" customHeight="false" outlineLevel="0" collapsed="false">
      <c r="A767" s="207" t="n">
        <v>105727</v>
      </c>
      <c r="B767" s="208" t="s">
        <v>939</v>
      </c>
      <c r="C767" s="2" t="s">
        <v>262</v>
      </c>
      <c r="D767" s="209" t="n">
        <v>178.01</v>
      </c>
      <c r="E767" s="224" t="n">
        <f aca="false">VLOOKUP(A767,SINAPI_MO!$A$1:$E$59566,4,0)</f>
        <v>0.0577</v>
      </c>
      <c r="F767" s="225" t="n">
        <f aca="false">ROUND(D767*E767,2)</f>
        <v>10.27</v>
      </c>
    </row>
    <row r="768" customFormat="false" ht="19.4" hidden="false" customHeight="false" outlineLevel="0" collapsed="false">
      <c r="A768" s="207" t="n">
        <v>96396</v>
      </c>
      <c r="B768" s="208" t="s">
        <v>940</v>
      </c>
      <c r="C768" s="2" t="s">
        <v>262</v>
      </c>
      <c r="D768" s="209" t="n">
        <v>174.49</v>
      </c>
      <c r="E768" s="224" t="n">
        <f aca="false">VLOOKUP(A768,SINAPI_MO!$A$1:$E$59566,4,0)</f>
        <v>0.0519</v>
      </c>
      <c r="F768" s="225" t="n">
        <f aca="false">ROUND(D768*E768,2)</f>
        <v>9.06</v>
      </c>
    </row>
    <row r="769" customFormat="false" ht="19.4" hidden="false" customHeight="false" outlineLevel="0" collapsed="false">
      <c r="A769" s="207" t="n">
        <v>105730</v>
      </c>
      <c r="B769" s="208" t="s">
        <v>941</v>
      </c>
      <c r="C769" s="2" t="s">
        <v>262</v>
      </c>
      <c r="D769" s="209" t="n">
        <v>172.72</v>
      </c>
      <c r="E769" s="224" t="n">
        <f aca="false">VLOOKUP(A769,SINAPI_MO!$A$1:$E$59566,4,0)</f>
        <v>0.0486</v>
      </c>
      <c r="F769" s="225" t="n">
        <f aca="false">ROUND(D769*E769,2)</f>
        <v>8.39</v>
      </c>
    </row>
    <row r="770" customFormat="false" ht="19.4" hidden="false" customHeight="false" outlineLevel="0" collapsed="false">
      <c r="A770" s="207" t="n">
        <v>105737</v>
      </c>
      <c r="B770" s="208" t="s">
        <v>942</v>
      </c>
      <c r="C770" s="2" t="s">
        <v>262</v>
      </c>
      <c r="D770" s="209" t="n">
        <v>354.8</v>
      </c>
      <c r="E770" s="224" t="n">
        <f aca="false">VLOOKUP(A770,SINAPI_MO!$A$1:$E$59566,4,0)</f>
        <v>0.0364</v>
      </c>
      <c r="F770" s="225" t="n">
        <f aca="false">ROUND(D770*E770,2)</f>
        <v>12.91</v>
      </c>
    </row>
    <row r="771" customFormat="false" ht="19.4" hidden="false" customHeight="false" outlineLevel="0" collapsed="false">
      <c r="A771" s="207" t="n">
        <v>96398</v>
      </c>
      <c r="B771" s="208" t="s">
        <v>943</v>
      </c>
      <c r="C771" s="2" t="s">
        <v>262</v>
      </c>
      <c r="D771" s="209" t="n">
        <v>351.38</v>
      </c>
      <c r="E771" s="224" t="n">
        <f aca="false">VLOOKUP(A771,SINAPI_MO!$A$1:$E$59566,4,0)</f>
        <v>0.0333</v>
      </c>
      <c r="F771" s="225" t="n">
        <f aca="false">ROUND(D771*E771,2)</f>
        <v>11.7</v>
      </c>
    </row>
    <row r="772" customFormat="false" ht="19.4" hidden="false" customHeight="false" outlineLevel="0" collapsed="false">
      <c r="A772" s="207" t="n">
        <v>105740</v>
      </c>
      <c r="B772" s="208" t="s">
        <v>944</v>
      </c>
      <c r="C772" s="2" t="s">
        <v>262</v>
      </c>
      <c r="D772" s="209" t="n">
        <v>349.56</v>
      </c>
      <c r="E772" s="224" t="n">
        <f aca="false">VLOOKUP(A772,SINAPI_MO!$A$1:$E$59566,4,0)</f>
        <v>0.0316</v>
      </c>
      <c r="F772" s="225" t="n">
        <f aca="false">ROUND(D772*E772,2)</f>
        <v>11.05</v>
      </c>
    </row>
    <row r="773" customFormat="false" ht="19.4" hidden="false" customHeight="false" outlineLevel="0" collapsed="false">
      <c r="A773" s="207" t="n">
        <v>105749</v>
      </c>
      <c r="B773" s="208" t="s">
        <v>945</v>
      </c>
      <c r="C773" s="2" t="s">
        <v>262</v>
      </c>
      <c r="D773" s="209" t="n">
        <v>159.23</v>
      </c>
      <c r="E773" s="224" t="n">
        <f aca="false">VLOOKUP(A773,SINAPI_MO!$A$1:$E$59566,4,0)</f>
        <v>0.0678</v>
      </c>
      <c r="F773" s="225" t="n">
        <f aca="false">ROUND(D773*E773,2)</f>
        <v>10.8</v>
      </c>
    </row>
    <row r="774" customFormat="false" ht="19.4" hidden="false" customHeight="false" outlineLevel="0" collapsed="false">
      <c r="A774" s="207" t="n">
        <v>96400</v>
      </c>
      <c r="B774" s="208" t="s">
        <v>946</v>
      </c>
      <c r="C774" s="2" t="s">
        <v>262</v>
      </c>
      <c r="D774" s="209" t="n">
        <v>157.33</v>
      </c>
      <c r="E774" s="224" t="n">
        <f aca="false">VLOOKUP(A774,SINAPI_MO!$A$1:$E$59566,4,0)</f>
        <v>0.0649</v>
      </c>
      <c r="F774" s="225" t="n">
        <f aca="false">ROUND(D774*E774,2)</f>
        <v>10.21</v>
      </c>
    </row>
    <row r="775" customFormat="false" ht="19.4" hidden="false" customHeight="false" outlineLevel="0" collapsed="false">
      <c r="A775" s="207" t="n">
        <v>105752</v>
      </c>
      <c r="B775" s="208" t="s">
        <v>947</v>
      </c>
      <c r="C775" s="2" t="s">
        <v>262</v>
      </c>
      <c r="D775" s="209" t="n">
        <v>155.7</v>
      </c>
      <c r="E775" s="224" t="n">
        <f aca="false">VLOOKUP(A775,SINAPI_MO!$A$1:$E$59566,4,0)</f>
        <v>0.0618</v>
      </c>
      <c r="F775" s="225" t="n">
        <f aca="false">ROUND(D775*E775,2)</f>
        <v>9.62</v>
      </c>
    </row>
    <row r="776" customFormat="false" ht="19.4" hidden="false" customHeight="false" outlineLevel="0" collapsed="false">
      <c r="A776" s="207" t="n">
        <v>105754</v>
      </c>
      <c r="B776" s="208" t="s">
        <v>948</v>
      </c>
      <c r="C776" s="2" t="s">
        <v>262</v>
      </c>
      <c r="D776" s="209" t="n">
        <v>154.12</v>
      </c>
      <c r="E776" s="224" t="n">
        <f aca="false">VLOOKUP(A776,SINAPI_MO!$A$1:$E$59566,4,0)</f>
        <v>0.0586</v>
      </c>
      <c r="F776" s="225" t="n">
        <f aca="false">ROUND(D776*E776,2)</f>
        <v>9.03</v>
      </c>
    </row>
    <row r="777" customFormat="false" ht="19.4" hidden="false" customHeight="false" outlineLevel="0" collapsed="false">
      <c r="A777" s="207" t="n">
        <v>105742</v>
      </c>
      <c r="B777" s="208" t="s">
        <v>949</v>
      </c>
      <c r="C777" s="2" t="s">
        <v>262</v>
      </c>
      <c r="D777" s="209" t="n">
        <v>120.8</v>
      </c>
      <c r="E777" s="224" t="n">
        <f aca="false">VLOOKUP(A777,SINAPI_MO!$A$1:$E$59566,4,0)</f>
        <v>0.0612</v>
      </c>
      <c r="F777" s="225" t="n">
        <f aca="false">ROUND(D777*E777,2)</f>
        <v>7.39</v>
      </c>
    </row>
    <row r="778" customFormat="false" ht="19.4" hidden="false" customHeight="false" outlineLevel="0" collapsed="false">
      <c r="A778" s="207" t="n">
        <v>96399</v>
      </c>
      <c r="B778" s="208" t="s">
        <v>950</v>
      </c>
      <c r="C778" s="2" t="s">
        <v>262</v>
      </c>
      <c r="D778" s="209" t="n">
        <v>119.17</v>
      </c>
      <c r="E778" s="224" t="n">
        <f aca="false">VLOOKUP(A778,SINAPI_MO!$A$1:$E$59566,4,0)</f>
        <v>0.0562</v>
      </c>
      <c r="F778" s="225" t="n">
        <f aca="false">ROUND(D778*E778,2)</f>
        <v>6.7</v>
      </c>
    </row>
    <row r="779" customFormat="false" ht="19.4" hidden="false" customHeight="false" outlineLevel="0" collapsed="false">
      <c r="A779" s="207" t="n">
        <v>105745</v>
      </c>
      <c r="B779" s="208" t="s">
        <v>951</v>
      </c>
      <c r="C779" s="2" t="s">
        <v>262</v>
      </c>
      <c r="D779" s="209" t="n">
        <v>117.52</v>
      </c>
      <c r="E779" s="224" t="n">
        <f aca="false">VLOOKUP(A779,SINAPI_MO!$A$1:$E$59566,4,0)</f>
        <v>0.0512</v>
      </c>
      <c r="F779" s="225" t="n">
        <f aca="false">ROUND(D779*E779,2)</f>
        <v>6.02</v>
      </c>
    </row>
    <row r="780" customFormat="false" ht="19.4" hidden="false" customHeight="false" outlineLevel="0" collapsed="false">
      <c r="A780" s="207" t="n">
        <v>105747</v>
      </c>
      <c r="B780" s="208" t="s">
        <v>952</v>
      </c>
      <c r="C780" s="2" t="s">
        <v>262</v>
      </c>
      <c r="D780" s="209" t="n">
        <v>115.86</v>
      </c>
      <c r="E780" s="224" t="n">
        <f aca="false">VLOOKUP(A780,SINAPI_MO!$A$1:$E$59566,4,0)</f>
        <v>0.046</v>
      </c>
      <c r="F780" s="225" t="n">
        <f aca="false">ROUND(D780*E780,2)</f>
        <v>5.33</v>
      </c>
    </row>
    <row r="781" customFormat="false" ht="28.35" hidden="false" customHeight="false" outlineLevel="0" collapsed="false">
      <c r="A781" s="207" t="n">
        <v>105657</v>
      </c>
      <c r="B781" s="208" t="s">
        <v>953</v>
      </c>
      <c r="C781" s="2" t="s">
        <v>262</v>
      </c>
      <c r="D781" s="209" t="n">
        <v>192.38</v>
      </c>
      <c r="E781" s="224" t="n">
        <f aca="false">VLOOKUP(A781,SINAPI_MO!$A$1:$E$59566,4,0)</f>
        <v>0.0754</v>
      </c>
      <c r="F781" s="225" t="n">
        <f aca="false">ROUND(D781*E781,2)</f>
        <v>14.51</v>
      </c>
    </row>
    <row r="782" customFormat="false" ht="28.35" hidden="false" customHeight="false" outlineLevel="0" collapsed="false">
      <c r="A782" s="207" t="n">
        <v>100566</v>
      </c>
      <c r="B782" s="208" t="s">
        <v>954</v>
      </c>
      <c r="C782" s="2" t="s">
        <v>262</v>
      </c>
      <c r="D782" s="209" t="n">
        <v>185.05</v>
      </c>
      <c r="E782" s="224" t="n">
        <f aca="false">VLOOKUP(A782,SINAPI_MO!$A$1:$E$59566,4,0)</f>
        <v>0.0597</v>
      </c>
      <c r="F782" s="225" t="n">
        <f aca="false">ROUND(D782*E782,2)</f>
        <v>11.05</v>
      </c>
    </row>
    <row r="783" customFormat="false" ht="28.35" hidden="false" customHeight="false" outlineLevel="0" collapsed="false">
      <c r="A783" s="207" t="n">
        <v>105666</v>
      </c>
      <c r="B783" s="208" t="s">
        <v>955</v>
      </c>
      <c r="C783" s="2" t="s">
        <v>262</v>
      </c>
      <c r="D783" s="209" t="n">
        <v>181.35</v>
      </c>
      <c r="E783" s="224" t="n">
        <f aca="false">VLOOKUP(A783,SINAPI_MO!$A$1:$E$59566,4,0)</f>
        <v>0.0514</v>
      </c>
      <c r="F783" s="225" t="n">
        <f aca="false">ROUND(D783*E783,2)</f>
        <v>9.32</v>
      </c>
    </row>
    <row r="784" customFormat="false" ht="19.4" hidden="false" customHeight="false" outlineLevel="0" collapsed="false">
      <c r="A784" s="207" t="n">
        <v>105639</v>
      </c>
      <c r="B784" s="208" t="s">
        <v>956</v>
      </c>
      <c r="C784" s="2" t="s">
        <v>262</v>
      </c>
      <c r="D784" s="209" t="n">
        <v>220.6</v>
      </c>
      <c r="E784" s="224" t="n">
        <f aca="false">VLOOKUP(A784,SINAPI_MO!$A$1:$E$59566,4,0)</f>
        <v>0.0466</v>
      </c>
      <c r="F784" s="225" t="n">
        <f aca="false">ROUND(D784*E784,2)</f>
        <v>10.28</v>
      </c>
    </row>
    <row r="785" customFormat="false" ht="19.4" hidden="false" customHeight="false" outlineLevel="0" collapsed="false">
      <c r="A785" s="207" t="n">
        <v>105645</v>
      </c>
      <c r="B785" s="208" t="s">
        <v>957</v>
      </c>
      <c r="C785" s="2" t="s">
        <v>262</v>
      </c>
      <c r="D785" s="209" t="n">
        <v>217.08</v>
      </c>
      <c r="E785" s="224" t="n">
        <f aca="false">VLOOKUP(A785,SINAPI_MO!$A$1:$E$59566,4,0)</f>
        <v>0.0417</v>
      </c>
      <c r="F785" s="225" t="n">
        <f aca="false">ROUND(D785*E785,2)</f>
        <v>9.05</v>
      </c>
    </row>
    <row r="786" customFormat="false" ht="19.4" hidden="false" customHeight="false" outlineLevel="0" collapsed="false">
      <c r="A786" s="207" t="n">
        <v>105651</v>
      </c>
      <c r="B786" s="208" t="s">
        <v>958</v>
      </c>
      <c r="C786" s="2" t="s">
        <v>262</v>
      </c>
      <c r="D786" s="209" t="n">
        <v>215.31</v>
      </c>
      <c r="E786" s="224" t="n">
        <f aca="false">VLOOKUP(A786,SINAPI_MO!$A$1:$E$59566,4,0)</f>
        <v>0.039</v>
      </c>
      <c r="F786" s="225" t="n">
        <f aca="false">ROUND(D786*E786,2)</f>
        <v>8.4</v>
      </c>
    </row>
    <row r="787" customFormat="false" ht="28.35" hidden="false" customHeight="false" outlineLevel="0" collapsed="false">
      <c r="A787" s="207" t="n">
        <v>105658</v>
      </c>
      <c r="B787" s="208" t="s">
        <v>959</v>
      </c>
      <c r="C787" s="2" t="s">
        <v>262</v>
      </c>
      <c r="D787" s="209" t="n">
        <v>229.15</v>
      </c>
      <c r="E787" s="224" t="n">
        <f aca="false">VLOOKUP(A787,SINAPI_MO!$A$1:$E$59566,4,0)</f>
        <v>0.0633</v>
      </c>
      <c r="F787" s="225" t="n">
        <f aca="false">ROUND(D787*E787,2)</f>
        <v>14.51</v>
      </c>
    </row>
    <row r="788" customFormat="false" ht="28.35" hidden="false" customHeight="false" outlineLevel="0" collapsed="false">
      <c r="A788" s="207" t="n">
        <v>100567</v>
      </c>
      <c r="B788" s="208" t="s">
        <v>960</v>
      </c>
      <c r="C788" s="2" t="s">
        <v>262</v>
      </c>
      <c r="D788" s="209" t="n">
        <v>221.82</v>
      </c>
      <c r="E788" s="224" t="n">
        <f aca="false">VLOOKUP(A788,SINAPI_MO!$A$1:$E$59566,4,0)</f>
        <v>0.0498</v>
      </c>
      <c r="F788" s="225" t="n">
        <f aca="false">ROUND(D788*E788,2)</f>
        <v>11.05</v>
      </c>
    </row>
    <row r="789" customFormat="false" ht="28.35" hidden="false" customHeight="false" outlineLevel="0" collapsed="false">
      <c r="A789" s="207" t="n">
        <v>105667</v>
      </c>
      <c r="B789" s="208" t="s">
        <v>961</v>
      </c>
      <c r="C789" s="2" t="s">
        <v>262</v>
      </c>
      <c r="D789" s="209" t="n">
        <v>218.12</v>
      </c>
      <c r="E789" s="224" t="n">
        <f aca="false">VLOOKUP(A789,SINAPI_MO!$A$1:$E$59566,4,0)</f>
        <v>0.0427</v>
      </c>
      <c r="F789" s="225" t="n">
        <f aca="false">ROUND(D789*E789,2)</f>
        <v>9.31</v>
      </c>
    </row>
    <row r="790" customFormat="false" ht="19.4" hidden="false" customHeight="false" outlineLevel="0" collapsed="false">
      <c r="A790" s="207" t="n">
        <v>105640</v>
      </c>
      <c r="B790" s="208" t="s">
        <v>962</v>
      </c>
      <c r="C790" s="2" t="s">
        <v>262</v>
      </c>
      <c r="D790" s="209" t="n">
        <v>255.07</v>
      </c>
      <c r="E790" s="224" t="n">
        <f aca="false">VLOOKUP(A790,SINAPI_MO!$A$1:$E$59566,4,0)</f>
        <v>0.0403</v>
      </c>
      <c r="F790" s="225" t="n">
        <f aca="false">ROUND(D790*E790,2)</f>
        <v>10.28</v>
      </c>
    </row>
    <row r="791" customFormat="false" ht="19.4" hidden="false" customHeight="false" outlineLevel="0" collapsed="false">
      <c r="A791" s="207" t="n">
        <v>105646</v>
      </c>
      <c r="B791" s="208" t="s">
        <v>963</v>
      </c>
      <c r="C791" s="2" t="s">
        <v>262</v>
      </c>
      <c r="D791" s="209" t="n">
        <v>251.55</v>
      </c>
      <c r="E791" s="224" t="n">
        <f aca="false">VLOOKUP(A791,SINAPI_MO!$A$1:$E$59566,4,0)</f>
        <v>0.036</v>
      </c>
      <c r="F791" s="225" t="n">
        <f aca="false">ROUND(D791*E791,2)</f>
        <v>9.06</v>
      </c>
    </row>
    <row r="792" customFormat="false" ht="19.4" hidden="false" customHeight="false" outlineLevel="0" collapsed="false">
      <c r="A792" s="207" t="n">
        <v>105652</v>
      </c>
      <c r="B792" s="208" t="s">
        <v>964</v>
      </c>
      <c r="C792" s="2" t="s">
        <v>262</v>
      </c>
      <c r="D792" s="209" t="n">
        <v>249.78</v>
      </c>
      <c r="E792" s="224" t="n">
        <f aca="false">VLOOKUP(A792,SINAPI_MO!$A$1:$E$59566,4,0)</f>
        <v>0.0336</v>
      </c>
      <c r="F792" s="225" t="n">
        <f aca="false">ROUND(D792*E792,2)</f>
        <v>8.39</v>
      </c>
    </row>
    <row r="793" customFormat="false" ht="28.35" hidden="false" customHeight="false" outlineLevel="0" collapsed="false">
      <c r="A793" s="207" t="n">
        <v>105659</v>
      </c>
      <c r="B793" s="208" t="s">
        <v>965</v>
      </c>
      <c r="C793" s="2" t="s">
        <v>262</v>
      </c>
      <c r="D793" s="209" t="n">
        <v>265.42</v>
      </c>
      <c r="E793" s="224" t="n">
        <f aca="false">VLOOKUP(A793,SINAPI_MO!$A$1:$E$59566,4,0)</f>
        <v>0.0547</v>
      </c>
      <c r="F793" s="225" t="n">
        <f aca="false">ROUND(D793*E793,2)</f>
        <v>14.52</v>
      </c>
    </row>
    <row r="794" customFormat="false" ht="28.35" hidden="false" customHeight="false" outlineLevel="0" collapsed="false">
      <c r="A794" s="207" t="n">
        <v>100568</v>
      </c>
      <c r="B794" s="208" t="s">
        <v>966</v>
      </c>
      <c r="C794" s="2" t="s">
        <v>262</v>
      </c>
      <c r="D794" s="209" t="n">
        <v>258.09</v>
      </c>
      <c r="E794" s="224" t="n">
        <f aca="false">VLOOKUP(A794,SINAPI_MO!$A$1:$E$59566,4,0)</f>
        <v>0.0428</v>
      </c>
      <c r="F794" s="225" t="n">
        <f aca="false">ROUND(D794*E794,2)</f>
        <v>11.05</v>
      </c>
    </row>
    <row r="795" customFormat="false" ht="28.35" hidden="false" customHeight="false" outlineLevel="0" collapsed="false">
      <c r="A795" s="207" t="n">
        <v>105668</v>
      </c>
      <c r="B795" s="208" t="s">
        <v>967</v>
      </c>
      <c r="C795" s="2" t="s">
        <v>262</v>
      </c>
      <c r="D795" s="209" t="n">
        <v>254.39</v>
      </c>
      <c r="E795" s="224" t="n">
        <f aca="false">VLOOKUP(A795,SINAPI_MO!$A$1:$E$59566,4,0)</f>
        <v>0.0366</v>
      </c>
      <c r="F795" s="225" t="n">
        <f aca="false">ROUND(D795*E795,2)</f>
        <v>9.31</v>
      </c>
    </row>
    <row r="796" customFormat="false" ht="19.4" hidden="false" customHeight="false" outlineLevel="0" collapsed="false">
      <c r="A796" s="207" t="n">
        <v>105641</v>
      </c>
      <c r="B796" s="208" t="s">
        <v>968</v>
      </c>
      <c r="C796" s="2" t="s">
        <v>262</v>
      </c>
      <c r="D796" s="209" t="n">
        <v>289.53</v>
      </c>
      <c r="E796" s="224" t="n">
        <f aca="false">VLOOKUP(A796,SINAPI_MO!$A$1:$E$59566,4,0)</f>
        <v>0.0355</v>
      </c>
      <c r="F796" s="225" t="n">
        <f aca="false">ROUND(D796*E796,2)</f>
        <v>10.28</v>
      </c>
    </row>
    <row r="797" customFormat="false" ht="19.4" hidden="false" customHeight="false" outlineLevel="0" collapsed="false">
      <c r="A797" s="207" t="n">
        <v>105647</v>
      </c>
      <c r="B797" s="208" t="s">
        <v>969</v>
      </c>
      <c r="C797" s="2" t="s">
        <v>262</v>
      </c>
      <c r="D797" s="209" t="n">
        <v>286.01</v>
      </c>
      <c r="E797" s="224" t="n">
        <f aca="false">VLOOKUP(A797,SINAPI_MO!$A$1:$E$59566,4,0)</f>
        <v>0.0316</v>
      </c>
      <c r="F797" s="225" t="n">
        <f aca="false">ROUND(D797*E797,2)</f>
        <v>9.04</v>
      </c>
    </row>
    <row r="798" customFormat="false" ht="19.4" hidden="false" customHeight="false" outlineLevel="0" collapsed="false">
      <c r="A798" s="207" t="n">
        <v>105653</v>
      </c>
      <c r="B798" s="208" t="s">
        <v>970</v>
      </c>
      <c r="C798" s="2" t="s">
        <v>262</v>
      </c>
      <c r="D798" s="209" t="n">
        <v>284.24</v>
      </c>
      <c r="E798" s="224" t="n">
        <f aca="false">VLOOKUP(A798,SINAPI_MO!$A$1:$E$59566,4,0)</f>
        <v>0.0296</v>
      </c>
      <c r="F798" s="225" t="n">
        <f aca="false">ROUND(D798*E798,2)</f>
        <v>8.41</v>
      </c>
    </row>
    <row r="799" customFormat="false" ht="19.4" hidden="false" customHeight="false" outlineLevel="0" collapsed="false">
      <c r="A799" s="207" t="n">
        <v>105710</v>
      </c>
      <c r="B799" s="208" t="s">
        <v>971</v>
      </c>
      <c r="C799" s="2" t="s">
        <v>262</v>
      </c>
      <c r="D799" s="209" t="n">
        <v>113.87</v>
      </c>
      <c r="E799" s="224" t="n">
        <f aca="false">VLOOKUP(A799,SINAPI_MO!$A$1:$E$59566,4,0)</f>
        <v>0.1274</v>
      </c>
      <c r="F799" s="225" t="n">
        <f aca="false">ROUND(D799*E799,2)</f>
        <v>14.51</v>
      </c>
    </row>
    <row r="800" customFormat="false" ht="19.4" hidden="false" customHeight="false" outlineLevel="0" collapsed="false">
      <c r="A800" s="207" t="n">
        <v>100564</v>
      </c>
      <c r="B800" s="208" t="s">
        <v>972</v>
      </c>
      <c r="C800" s="2" t="s">
        <v>262</v>
      </c>
      <c r="D800" s="209" t="n">
        <v>106.54</v>
      </c>
      <c r="E800" s="224" t="n">
        <f aca="false">VLOOKUP(A800,SINAPI_MO!$A$1:$E$59566,4,0)</f>
        <v>0.1037</v>
      </c>
      <c r="F800" s="225" t="n">
        <f aca="false">ROUND(D800*E800,2)</f>
        <v>11.05</v>
      </c>
    </row>
    <row r="801" customFormat="false" ht="19.4" hidden="false" customHeight="false" outlineLevel="0" collapsed="false">
      <c r="A801" s="207" t="n">
        <v>105711</v>
      </c>
      <c r="B801" s="208" t="s">
        <v>973</v>
      </c>
      <c r="C801" s="2" t="s">
        <v>262</v>
      </c>
      <c r="D801" s="209" t="n">
        <v>102.84</v>
      </c>
      <c r="E801" s="224" t="n">
        <f aca="false">VLOOKUP(A801,SINAPI_MO!$A$1:$E$59566,4,0)</f>
        <v>0.0906</v>
      </c>
      <c r="F801" s="225" t="n">
        <f aca="false">ROUND(D801*E801,2)</f>
        <v>9.32</v>
      </c>
    </row>
    <row r="802" customFormat="false" ht="19.4" hidden="false" customHeight="false" outlineLevel="0" collapsed="false">
      <c r="A802" s="207" t="n">
        <v>105705</v>
      </c>
      <c r="B802" s="208" t="s">
        <v>974</v>
      </c>
      <c r="C802" s="2" t="s">
        <v>262</v>
      </c>
      <c r="D802" s="209" t="n">
        <v>151.69</v>
      </c>
      <c r="E802" s="224" t="n">
        <f aca="false">VLOOKUP(A802,SINAPI_MO!$A$1:$E$59566,4,0)</f>
        <v>0.0678</v>
      </c>
      <c r="F802" s="225" t="n">
        <f aca="false">ROUND(D802*E802,2)</f>
        <v>10.28</v>
      </c>
    </row>
    <row r="803" customFormat="false" ht="19.4" hidden="false" customHeight="false" outlineLevel="0" collapsed="false">
      <c r="A803" s="207" t="n">
        <v>105706</v>
      </c>
      <c r="B803" s="208" t="s">
        <v>975</v>
      </c>
      <c r="C803" s="2" t="s">
        <v>262</v>
      </c>
      <c r="D803" s="209" t="n">
        <v>148.17</v>
      </c>
      <c r="E803" s="224" t="n">
        <f aca="false">VLOOKUP(A803,SINAPI_MO!$A$1:$E$59566,4,0)</f>
        <v>0.0611</v>
      </c>
      <c r="F803" s="225" t="n">
        <f aca="false">ROUND(D803*E803,2)</f>
        <v>9.05</v>
      </c>
    </row>
    <row r="804" customFormat="false" ht="19.4" hidden="false" customHeight="false" outlineLevel="0" collapsed="false">
      <c r="A804" s="207" t="n">
        <v>105708</v>
      </c>
      <c r="B804" s="208" t="s">
        <v>976</v>
      </c>
      <c r="C804" s="2" t="s">
        <v>262</v>
      </c>
      <c r="D804" s="209" t="n">
        <v>146.4</v>
      </c>
      <c r="E804" s="224" t="n">
        <f aca="false">VLOOKUP(A804,SINAPI_MO!$A$1:$E$59566,4,0)</f>
        <v>0.0574</v>
      </c>
      <c r="F804" s="225" t="n">
        <f aca="false">ROUND(D804*E804,2)</f>
        <v>8.4</v>
      </c>
    </row>
    <row r="805" customFormat="false" ht="28.35" hidden="false" customHeight="false" outlineLevel="0" collapsed="false">
      <c r="A805" s="207" t="n">
        <v>105690</v>
      </c>
      <c r="B805" s="208" t="s">
        <v>977</v>
      </c>
      <c r="C805" s="2" t="s">
        <v>262</v>
      </c>
      <c r="D805" s="209" t="n">
        <v>179.35</v>
      </c>
      <c r="E805" s="224" t="n">
        <f aca="false">VLOOKUP(A805,SINAPI_MO!$A$1:$E$59566,4,0)</f>
        <v>0.0809</v>
      </c>
      <c r="F805" s="225" t="n">
        <f aca="false">ROUND(D805*E805,2)</f>
        <v>14.51</v>
      </c>
    </row>
    <row r="806" customFormat="false" ht="28.35" hidden="false" customHeight="false" outlineLevel="0" collapsed="false">
      <c r="A806" s="207" t="n">
        <v>100569</v>
      </c>
      <c r="B806" s="208" t="s">
        <v>978</v>
      </c>
      <c r="C806" s="2" t="s">
        <v>262</v>
      </c>
      <c r="D806" s="209" t="n">
        <v>172.02</v>
      </c>
      <c r="E806" s="224" t="n">
        <f aca="false">VLOOKUP(A806,SINAPI_MO!$A$1:$E$59566,4,0)</f>
        <v>0.0642</v>
      </c>
      <c r="F806" s="225" t="n">
        <f aca="false">ROUND(D806*E806,2)</f>
        <v>11.04</v>
      </c>
    </row>
    <row r="807" customFormat="false" ht="28.35" hidden="false" customHeight="false" outlineLevel="0" collapsed="false">
      <c r="A807" s="207" t="n">
        <v>105699</v>
      </c>
      <c r="B807" s="208" t="s">
        <v>979</v>
      </c>
      <c r="C807" s="2" t="s">
        <v>262</v>
      </c>
      <c r="D807" s="209" t="n">
        <v>168.32</v>
      </c>
      <c r="E807" s="224" t="n">
        <f aca="false">VLOOKUP(A807,SINAPI_MO!$A$1:$E$59566,4,0)</f>
        <v>0.0554</v>
      </c>
      <c r="F807" s="225" t="n">
        <f aca="false">ROUND(D807*E807,2)</f>
        <v>9.32</v>
      </c>
    </row>
    <row r="808" customFormat="false" ht="19.4" hidden="false" customHeight="false" outlineLevel="0" collapsed="false">
      <c r="A808" s="207" t="n">
        <v>105672</v>
      </c>
      <c r="B808" s="208" t="s">
        <v>980</v>
      </c>
      <c r="C808" s="2" t="s">
        <v>262</v>
      </c>
      <c r="D808" s="209" t="n">
        <v>200.78</v>
      </c>
      <c r="E808" s="224" t="n">
        <f aca="false">VLOOKUP(A808,SINAPI_MO!$A$1:$E$59566,4,0)</f>
        <v>0.0512</v>
      </c>
      <c r="F808" s="225" t="n">
        <f aca="false">ROUND(D808*E808,2)</f>
        <v>10.28</v>
      </c>
    </row>
    <row r="809" customFormat="false" ht="19.4" hidden="false" customHeight="false" outlineLevel="0" collapsed="false">
      <c r="A809" s="207" t="n">
        <v>105678</v>
      </c>
      <c r="B809" s="208" t="s">
        <v>981</v>
      </c>
      <c r="C809" s="2" t="s">
        <v>262</v>
      </c>
      <c r="D809" s="209" t="n">
        <v>197.26</v>
      </c>
      <c r="E809" s="224" t="n">
        <f aca="false">VLOOKUP(A809,SINAPI_MO!$A$1:$E$59566,4,0)</f>
        <v>0.0459</v>
      </c>
      <c r="F809" s="225" t="n">
        <f aca="false">ROUND(D809*E809,2)</f>
        <v>9.05</v>
      </c>
    </row>
    <row r="810" customFormat="false" ht="19.4" hidden="false" customHeight="false" outlineLevel="0" collapsed="false">
      <c r="A810" s="207" t="n">
        <v>105684</v>
      </c>
      <c r="B810" s="208" t="s">
        <v>982</v>
      </c>
      <c r="C810" s="2" t="s">
        <v>262</v>
      </c>
      <c r="D810" s="209" t="n">
        <v>195.49</v>
      </c>
      <c r="E810" s="224" t="n">
        <f aca="false">VLOOKUP(A810,SINAPI_MO!$A$1:$E$59566,4,0)</f>
        <v>0.043</v>
      </c>
      <c r="F810" s="225" t="n">
        <f aca="false">ROUND(D810*E810,2)</f>
        <v>8.41</v>
      </c>
    </row>
    <row r="811" customFormat="false" ht="28.35" hidden="false" customHeight="false" outlineLevel="0" collapsed="false">
      <c r="A811" s="207" t="n">
        <v>105691</v>
      </c>
      <c r="B811" s="208" t="s">
        <v>983</v>
      </c>
      <c r="C811" s="2" t="s">
        <v>262</v>
      </c>
      <c r="D811" s="209" t="n">
        <v>216.39</v>
      </c>
      <c r="E811" s="224" t="n">
        <f aca="false">VLOOKUP(A811,SINAPI_MO!$A$1:$E$59566,4,0)</f>
        <v>0.0671</v>
      </c>
      <c r="F811" s="225" t="n">
        <f aca="false">ROUND(D811*E811,2)</f>
        <v>14.52</v>
      </c>
    </row>
    <row r="812" customFormat="false" ht="28.35" hidden="false" customHeight="false" outlineLevel="0" collapsed="false">
      <c r="A812" s="207" t="n">
        <v>100570</v>
      </c>
      <c r="B812" s="208" t="s">
        <v>984</v>
      </c>
      <c r="C812" s="2" t="s">
        <v>262</v>
      </c>
      <c r="D812" s="209" t="n">
        <v>209.06</v>
      </c>
      <c r="E812" s="224" t="n">
        <f aca="false">VLOOKUP(A812,SINAPI_MO!$A$1:$E$59566,4,0)</f>
        <v>0.0529</v>
      </c>
      <c r="F812" s="225" t="n">
        <f aca="false">ROUND(D812*E812,2)</f>
        <v>11.06</v>
      </c>
    </row>
    <row r="813" customFormat="false" ht="28.35" hidden="false" customHeight="false" outlineLevel="0" collapsed="false">
      <c r="A813" s="207" t="n">
        <v>105700</v>
      </c>
      <c r="B813" s="208" t="s">
        <v>985</v>
      </c>
      <c r="C813" s="2" t="s">
        <v>262</v>
      </c>
      <c r="D813" s="209" t="n">
        <v>205.36</v>
      </c>
      <c r="E813" s="224" t="n">
        <f aca="false">VLOOKUP(A813,SINAPI_MO!$A$1:$E$59566,4,0)</f>
        <v>0.0454</v>
      </c>
      <c r="F813" s="225" t="n">
        <f aca="false">ROUND(D813*E813,2)</f>
        <v>9.32</v>
      </c>
    </row>
    <row r="814" customFormat="false" ht="19.4" hidden="false" customHeight="false" outlineLevel="0" collapsed="false">
      <c r="A814" s="207" t="n">
        <v>105673</v>
      </c>
      <c r="B814" s="208" t="s">
        <v>986</v>
      </c>
      <c r="C814" s="2" t="s">
        <v>262</v>
      </c>
      <c r="D814" s="209" t="n">
        <v>235.66</v>
      </c>
      <c r="E814" s="224" t="n">
        <f aca="false">VLOOKUP(A814,SINAPI_MO!$A$1:$E$59566,4,0)</f>
        <v>0.0436</v>
      </c>
      <c r="F814" s="225" t="n">
        <f aca="false">ROUND(D814*E814,2)</f>
        <v>10.27</v>
      </c>
    </row>
    <row r="815" customFormat="false" ht="19.4" hidden="false" customHeight="false" outlineLevel="0" collapsed="false">
      <c r="A815" s="207" t="n">
        <v>105679</v>
      </c>
      <c r="B815" s="208" t="s">
        <v>987</v>
      </c>
      <c r="C815" s="2" t="s">
        <v>262</v>
      </c>
      <c r="D815" s="209" t="n">
        <v>232.14</v>
      </c>
      <c r="E815" s="224" t="n">
        <f aca="false">VLOOKUP(A815,SINAPI_MO!$A$1:$E$59566,4,0)</f>
        <v>0.039</v>
      </c>
      <c r="F815" s="225" t="n">
        <f aca="false">ROUND(D815*E815,2)</f>
        <v>9.05</v>
      </c>
    </row>
    <row r="816" customFormat="false" ht="19.4" hidden="false" customHeight="false" outlineLevel="0" collapsed="false">
      <c r="A816" s="207" t="n">
        <v>105685</v>
      </c>
      <c r="B816" s="208" t="s">
        <v>988</v>
      </c>
      <c r="C816" s="2" t="s">
        <v>262</v>
      </c>
      <c r="D816" s="209" t="n">
        <v>230.37</v>
      </c>
      <c r="E816" s="224" t="n">
        <f aca="false">VLOOKUP(A816,SINAPI_MO!$A$1:$E$59566,4,0)</f>
        <v>0.0365</v>
      </c>
      <c r="F816" s="225" t="n">
        <f aca="false">ROUND(D816*E816,2)</f>
        <v>8.41</v>
      </c>
    </row>
    <row r="817" customFormat="false" ht="28.35" hidden="false" customHeight="false" outlineLevel="0" collapsed="false">
      <c r="A817" s="207" t="n">
        <v>105692</v>
      </c>
      <c r="B817" s="208" t="s">
        <v>989</v>
      </c>
      <c r="C817" s="2" t="s">
        <v>262</v>
      </c>
      <c r="D817" s="209" t="n">
        <v>252.93</v>
      </c>
      <c r="E817" s="224" t="n">
        <f aca="false">VLOOKUP(A817,SINAPI_MO!$A$1:$E$59566,4,0)</f>
        <v>0.0574</v>
      </c>
      <c r="F817" s="225" t="n">
        <f aca="false">ROUND(D817*E817,2)</f>
        <v>14.52</v>
      </c>
    </row>
    <row r="818" customFormat="false" ht="28.35" hidden="false" customHeight="false" outlineLevel="0" collapsed="false">
      <c r="A818" s="207" t="n">
        <v>100571</v>
      </c>
      <c r="B818" s="208" t="s">
        <v>990</v>
      </c>
      <c r="C818" s="2" t="s">
        <v>262</v>
      </c>
      <c r="D818" s="209" t="n">
        <v>245.6</v>
      </c>
      <c r="E818" s="224" t="n">
        <f aca="false">VLOOKUP(A818,SINAPI_MO!$A$1:$E$59566,4,0)</f>
        <v>0.045</v>
      </c>
      <c r="F818" s="225" t="n">
        <f aca="false">ROUND(D818*E818,2)</f>
        <v>11.05</v>
      </c>
    </row>
    <row r="819" customFormat="false" ht="28.35" hidden="false" customHeight="false" outlineLevel="0" collapsed="false">
      <c r="A819" s="207" t="n">
        <v>105701</v>
      </c>
      <c r="B819" s="208" t="s">
        <v>991</v>
      </c>
      <c r="C819" s="2" t="s">
        <v>262</v>
      </c>
      <c r="D819" s="209" t="n">
        <v>241.9</v>
      </c>
      <c r="E819" s="224" t="n">
        <f aca="false">VLOOKUP(A819,SINAPI_MO!$A$1:$E$59566,4,0)</f>
        <v>0.0385</v>
      </c>
      <c r="F819" s="225" t="n">
        <f aca="false">ROUND(D819*E819,2)</f>
        <v>9.31</v>
      </c>
    </row>
    <row r="820" customFormat="false" ht="19.4" hidden="false" customHeight="false" outlineLevel="0" collapsed="false">
      <c r="A820" s="207" t="n">
        <v>105674</v>
      </c>
      <c r="B820" s="208" t="s">
        <v>992</v>
      </c>
      <c r="C820" s="2" t="s">
        <v>262</v>
      </c>
      <c r="D820" s="209" t="n">
        <v>270.53</v>
      </c>
      <c r="E820" s="224" t="n">
        <f aca="false">VLOOKUP(A820,SINAPI_MO!$A$1:$E$59566,4,0)</f>
        <v>0.038</v>
      </c>
      <c r="F820" s="225" t="n">
        <f aca="false">ROUND(D820*E820,2)</f>
        <v>10.28</v>
      </c>
    </row>
    <row r="821" customFormat="false" ht="19.4" hidden="false" customHeight="false" outlineLevel="0" collapsed="false">
      <c r="A821" s="207" t="n">
        <v>105680</v>
      </c>
      <c r="B821" s="208" t="s">
        <v>993</v>
      </c>
      <c r="C821" s="2" t="s">
        <v>262</v>
      </c>
      <c r="D821" s="209" t="n">
        <v>267.01</v>
      </c>
      <c r="E821" s="224" t="n">
        <f aca="false">VLOOKUP(A821,SINAPI_MO!$A$1:$E$59566,4,0)</f>
        <v>0.0339</v>
      </c>
      <c r="F821" s="225" t="n">
        <f aca="false">ROUND(D821*E821,2)</f>
        <v>9.05</v>
      </c>
    </row>
    <row r="822" customFormat="false" ht="19.4" hidden="false" customHeight="false" outlineLevel="0" collapsed="false">
      <c r="A822" s="207" t="n">
        <v>105686</v>
      </c>
      <c r="B822" s="208" t="s">
        <v>994</v>
      </c>
      <c r="C822" s="2" t="s">
        <v>262</v>
      </c>
      <c r="D822" s="209" t="n">
        <v>265.24</v>
      </c>
      <c r="E822" s="224" t="n">
        <f aca="false">VLOOKUP(A822,SINAPI_MO!$A$1:$E$59566,4,0)</f>
        <v>0.0317</v>
      </c>
      <c r="F822" s="225" t="n">
        <f aca="false">ROUND(D822*E822,2)</f>
        <v>8.41</v>
      </c>
    </row>
    <row r="823" customFormat="false" ht="19.4" hidden="false" customHeight="false" outlineLevel="0" collapsed="false">
      <c r="A823" s="207" t="n">
        <v>105718</v>
      </c>
      <c r="B823" s="208" t="s">
        <v>995</v>
      </c>
      <c r="C823" s="2" t="s">
        <v>262</v>
      </c>
      <c r="D823" s="209" t="n">
        <v>100.29</v>
      </c>
      <c r="E823" s="224" t="n">
        <f aca="false">VLOOKUP(A823,SINAPI_MO!$A$1:$E$59566,4,0)</f>
        <v>0.1447</v>
      </c>
      <c r="F823" s="225" t="n">
        <f aca="false">ROUND(D823*E823,2)</f>
        <v>14.51</v>
      </c>
    </row>
    <row r="824" customFormat="false" ht="19.4" hidden="false" customHeight="false" outlineLevel="0" collapsed="false">
      <c r="A824" s="207" t="n">
        <v>100565</v>
      </c>
      <c r="B824" s="208" t="s">
        <v>996</v>
      </c>
      <c r="C824" s="2" t="s">
        <v>262</v>
      </c>
      <c r="D824" s="209" t="n">
        <v>92.96</v>
      </c>
      <c r="E824" s="224" t="n">
        <f aca="false">VLOOKUP(A824,SINAPI_MO!$A$1:$E$59566,4,0)</f>
        <v>0.1189</v>
      </c>
      <c r="F824" s="225" t="n">
        <f aca="false">ROUND(D824*E824,2)</f>
        <v>11.05</v>
      </c>
    </row>
    <row r="825" customFormat="false" ht="19.4" hidden="false" customHeight="false" outlineLevel="0" collapsed="false">
      <c r="A825" s="207" t="n">
        <v>105581</v>
      </c>
      <c r="B825" s="208" t="s">
        <v>997</v>
      </c>
      <c r="C825" s="2" t="s">
        <v>262</v>
      </c>
      <c r="D825" s="209" t="n">
        <v>89.26</v>
      </c>
      <c r="E825" s="224" t="n">
        <f aca="false">VLOOKUP(A825,SINAPI_MO!$A$1:$E$59566,4,0)</f>
        <v>0.1044</v>
      </c>
      <c r="F825" s="225" t="n">
        <f aca="false">ROUND(D825*E825,2)</f>
        <v>9.32</v>
      </c>
    </row>
    <row r="826" customFormat="false" ht="19.4" hidden="false" customHeight="false" outlineLevel="0" collapsed="false">
      <c r="A826" s="207" t="n">
        <v>105713</v>
      </c>
      <c r="B826" s="208" t="s">
        <v>998</v>
      </c>
      <c r="C826" s="2" t="s">
        <v>262</v>
      </c>
      <c r="D826" s="209" t="n">
        <v>131.04</v>
      </c>
      <c r="E826" s="224" t="n">
        <f aca="false">VLOOKUP(A826,SINAPI_MO!$A$1:$E$59566,4,0)</f>
        <v>0.0784</v>
      </c>
      <c r="F826" s="225" t="n">
        <f aca="false">ROUND(D826*E826,2)</f>
        <v>10.27</v>
      </c>
    </row>
    <row r="827" customFormat="false" ht="19.4" hidden="false" customHeight="false" outlineLevel="0" collapsed="false">
      <c r="A827" s="207" t="n">
        <v>105714</v>
      </c>
      <c r="B827" s="208" t="s">
        <v>999</v>
      </c>
      <c r="C827" s="2" t="s">
        <v>262</v>
      </c>
      <c r="D827" s="209" t="n">
        <v>127.52</v>
      </c>
      <c r="E827" s="224" t="n">
        <f aca="false">VLOOKUP(A827,SINAPI_MO!$A$1:$E$59566,4,0)</f>
        <v>0.071</v>
      </c>
      <c r="F827" s="225" t="n">
        <f aca="false">ROUND(D827*E827,2)</f>
        <v>9.05</v>
      </c>
    </row>
    <row r="828" customFormat="false" ht="19.4" hidden="false" customHeight="false" outlineLevel="0" collapsed="false">
      <c r="A828" s="207" t="n">
        <v>105716</v>
      </c>
      <c r="B828" s="208" t="s">
        <v>1000</v>
      </c>
      <c r="C828" s="2" t="s">
        <v>262</v>
      </c>
      <c r="D828" s="209" t="n">
        <v>125.75</v>
      </c>
      <c r="E828" s="224" t="n">
        <f aca="false">VLOOKUP(A828,SINAPI_MO!$A$1:$E$59566,4,0)</f>
        <v>0.0668</v>
      </c>
      <c r="F828" s="225" t="n">
        <f aca="false">ROUND(D828*E828,2)</f>
        <v>8.4</v>
      </c>
    </row>
    <row r="829" customFormat="false" ht="19.4" hidden="false" customHeight="false" outlineLevel="0" collapsed="false">
      <c r="A829" s="207" t="n">
        <v>105624</v>
      </c>
      <c r="B829" s="208" t="s">
        <v>1001</v>
      </c>
      <c r="C829" s="2" t="s">
        <v>262</v>
      </c>
      <c r="D829" s="209" t="n">
        <v>140.12</v>
      </c>
      <c r="E829" s="224" t="n">
        <f aca="false">VLOOKUP(A829,SINAPI_MO!$A$1:$E$59566,4,0)</f>
        <v>0.0591</v>
      </c>
      <c r="F829" s="225" t="n">
        <f aca="false">ROUND(D829*E829,2)</f>
        <v>8.28</v>
      </c>
    </row>
    <row r="830" customFormat="false" ht="19.4" hidden="false" customHeight="false" outlineLevel="0" collapsed="false">
      <c r="A830" s="207" t="n">
        <v>96391</v>
      </c>
      <c r="B830" s="208" t="s">
        <v>1002</v>
      </c>
      <c r="C830" s="2" t="s">
        <v>262</v>
      </c>
      <c r="D830" s="209" t="n">
        <v>134.24</v>
      </c>
      <c r="E830" s="224" t="n">
        <f aca="false">VLOOKUP(A830,SINAPI_MO!$A$1:$E$59566,4,0)</f>
        <v>0.041</v>
      </c>
      <c r="F830" s="225" t="n">
        <f aca="false">ROUND(D830*E830,2)</f>
        <v>5.5</v>
      </c>
    </row>
    <row r="831" customFormat="false" ht="19.4" hidden="false" customHeight="false" outlineLevel="0" collapsed="false">
      <c r="A831" s="207" t="n">
        <v>105632</v>
      </c>
      <c r="B831" s="208" t="s">
        <v>1003</v>
      </c>
      <c r="C831" s="2" t="s">
        <v>262</v>
      </c>
      <c r="D831" s="209" t="n">
        <v>133.3</v>
      </c>
      <c r="E831" s="224" t="n">
        <f aca="false">VLOOKUP(A831,SINAPI_MO!$A$1:$E$59566,4,0)</f>
        <v>0.0394</v>
      </c>
      <c r="F831" s="225" t="n">
        <f aca="false">ROUND(D831*E831,2)</f>
        <v>5.25</v>
      </c>
    </row>
    <row r="832" customFormat="false" ht="19.4" hidden="false" customHeight="false" outlineLevel="0" collapsed="false">
      <c r="A832" s="207" t="n">
        <v>105601</v>
      </c>
      <c r="B832" s="208" t="s">
        <v>1004</v>
      </c>
      <c r="C832" s="2" t="s">
        <v>262</v>
      </c>
      <c r="D832" s="209" t="n">
        <v>131.77</v>
      </c>
      <c r="E832" s="224" t="n">
        <f aca="false">VLOOKUP(A832,SINAPI_MO!$A$1:$E$59566,4,0)</f>
        <v>0.058</v>
      </c>
      <c r="F832" s="225" t="n">
        <f aca="false">ROUND(D832*E832,2)</f>
        <v>7.64</v>
      </c>
    </row>
    <row r="833" customFormat="false" ht="19.4" hidden="false" customHeight="false" outlineLevel="0" collapsed="false">
      <c r="A833" s="207" t="n">
        <v>105609</v>
      </c>
      <c r="B833" s="208" t="s">
        <v>1005</v>
      </c>
      <c r="C833" s="2" t="s">
        <v>262</v>
      </c>
      <c r="D833" s="209" t="n">
        <v>129.48</v>
      </c>
      <c r="E833" s="224" t="n">
        <f aca="false">VLOOKUP(A833,SINAPI_MO!$A$1:$E$59566,4,0)</f>
        <v>0.0529</v>
      </c>
      <c r="F833" s="225" t="n">
        <f aca="false">ROUND(D833*E833,2)</f>
        <v>6.85</v>
      </c>
    </row>
    <row r="834" customFormat="false" ht="19.4" hidden="false" customHeight="false" outlineLevel="0" collapsed="false">
      <c r="A834" s="207" t="n">
        <v>105617</v>
      </c>
      <c r="B834" s="208" t="s">
        <v>1006</v>
      </c>
      <c r="C834" s="2" t="s">
        <v>262</v>
      </c>
      <c r="D834" s="209" t="n">
        <v>127.82</v>
      </c>
      <c r="E834" s="224" t="n">
        <f aca="false">VLOOKUP(A834,SINAPI_MO!$A$1:$E$59566,4,0)</f>
        <v>0.0492</v>
      </c>
      <c r="F834" s="225" t="n">
        <f aca="false">ROUND(D834*E834,2)</f>
        <v>6.29</v>
      </c>
    </row>
    <row r="835" customFormat="false" ht="19.4" hidden="false" customHeight="false" outlineLevel="0" collapsed="false">
      <c r="A835" s="207" t="n">
        <v>105625</v>
      </c>
      <c r="B835" s="208" t="s">
        <v>1007</v>
      </c>
      <c r="C835" s="2" t="s">
        <v>262</v>
      </c>
      <c r="D835" s="209" t="n">
        <v>178.02</v>
      </c>
      <c r="E835" s="224" t="n">
        <f aca="false">VLOOKUP(A835,SINAPI_MO!$A$1:$E$59566,4,0)</f>
        <v>0.0465</v>
      </c>
      <c r="F835" s="225" t="n">
        <f aca="false">ROUND(D835*E835,2)</f>
        <v>8.28</v>
      </c>
    </row>
    <row r="836" customFormat="false" ht="19.4" hidden="false" customHeight="false" outlineLevel="0" collapsed="false">
      <c r="A836" s="207" t="n">
        <v>96392</v>
      </c>
      <c r="B836" s="208" t="s">
        <v>1008</v>
      </c>
      <c r="C836" s="2" t="s">
        <v>262</v>
      </c>
      <c r="D836" s="209" t="n">
        <v>172.14</v>
      </c>
      <c r="E836" s="224" t="n">
        <f aca="false">VLOOKUP(A836,SINAPI_MO!$A$1:$E$59566,4,0)</f>
        <v>0.032</v>
      </c>
      <c r="F836" s="225" t="n">
        <f aca="false">ROUND(D836*E836,2)</f>
        <v>5.51</v>
      </c>
    </row>
    <row r="837" customFormat="false" ht="19.4" hidden="false" customHeight="false" outlineLevel="0" collapsed="false">
      <c r="A837" s="207" t="n">
        <v>105633</v>
      </c>
      <c r="B837" s="208" t="s">
        <v>1009</v>
      </c>
      <c r="C837" s="2" t="s">
        <v>262</v>
      </c>
      <c r="D837" s="209" t="n">
        <v>171.2</v>
      </c>
      <c r="E837" s="224" t="n">
        <f aca="false">VLOOKUP(A837,SINAPI_MO!$A$1:$E$59566,4,0)</f>
        <v>0.0307</v>
      </c>
      <c r="F837" s="225" t="n">
        <f aca="false">ROUND(D837*E837,2)</f>
        <v>5.26</v>
      </c>
    </row>
    <row r="838" customFormat="false" ht="19.4" hidden="false" customHeight="false" outlineLevel="0" collapsed="false">
      <c r="A838" s="207" t="n">
        <v>105602</v>
      </c>
      <c r="B838" s="208" t="s">
        <v>1010</v>
      </c>
      <c r="C838" s="2" t="s">
        <v>262</v>
      </c>
      <c r="D838" s="209" t="n">
        <v>168.71</v>
      </c>
      <c r="E838" s="224" t="n">
        <f aca="false">VLOOKUP(A838,SINAPI_MO!$A$1:$E$59566,4,0)</f>
        <v>0.0453</v>
      </c>
      <c r="F838" s="225" t="n">
        <f aca="false">ROUND(D838*E838,2)</f>
        <v>7.64</v>
      </c>
    </row>
    <row r="839" customFormat="false" ht="19.4" hidden="false" customHeight="false" outlineLevel="0" collapsed="false">
      <c r="A839" s="207" t="n">
        <v>105610</v>
      </c>
      <c r="B839" s="208" t="s">
        <v>1011</v>
      </c>
      <c r="C839" s="2" t="s">
        <v>262</v>
      </c>
      <c r="D839" s="209" t="n">
        <v>166.42</v>
      </c>
      <c r="E839" s="224" t="n">
        <f aca="false">VLOOKUP(A839,SINAPI_MO!$A$1:$E$59566,4,0)</f>
        <v>0.0412</v>
      </c>
      <c r="F839" s="225" t="n">
        <f aca="false">ROUND(D839*E839,2)</f>
        <v>6.86</v>
      </c>
    </row>
    <row r="840" customFormat="false" ht="19.4" hidden="false" customHeight="false" outlineLevel="0" collapsed="false">
      <c r="A840" s="207" t="n">
        <v>105618</v>
      </c>
      <c r="B840" s="208" t="s">
        <v>1012</v>
      </c>
      <c r="C840" s="2" t="s">
        <v>262</v>
      </c>
      <c r="D840" s="209" t="n">
        <v>164.76</v>
      </c>
      <c r="E840" s="224" t="n">
        <f aca="false">VLOOKUP(A840,SINAPI_MO!$A$1:$E$59566,4,0)</f>
        <v>0.0382</v>
      </c>
      <c r="F840" s="225" t="n">
        <f aca="false">ROUND(D840*E840,2)</f>
        <v>6.29</v>
      </c>
    </row>
    <row r="841" customFormat="false" ht="19.4" hidden="false" customHeight="false" outlineLevel="0" collapsed="false">
      <c r="A841" s="207" t="n">
        <v>105571</v>
      </c>
      <c r="B841" s="208" t="s">
        <v>1013</v>
      </c>
      <c r="C841" s="2" t="s">
        <v>262</v>
      </c>
      <c r="D841" s="209" t="n">
        <v>62.25</v>
      </c>
      <c r="E841" s="224" t="n">
        <f aca="false">VLOOKUP(A841,SINAPI_MO!$A$1:$E$59566,4,0)</f>
        <v>0.133</v>
      </c>
      <c r="F841" s="225" t="n">
        <f aca="false">ROUND(D841*E841,2)</f>
        <v>8.28</v>
      </c>
    </row>
    <row r="842" customFormat="false" ht="19.4" hidden="false" customHeight="false" outlineLevel="0" collapsed="false">
      <c r="A842" s="207" t="n">
        <v>96389</v>
      </c>
      <c r="B842" s="208" t="s">
        <v>1014</v>
      </c>
      <c r="C842" s="2" t="s">
        <v>262</v>
      </c>
      <c r="D842" s="209" t="n">
        <v>56.37</v>
      </c>
      <c r="E842" s="224" t="n">
        <f aca="false">VLOOKUP(A842,SINAPI_MO!$A$1:$E$59566,4,0)</f>
        <v>0.0976</v>
      </c>
      <c r="F842" s="225" t="n">
        <f aca="false">ROUND(D842*E842,2)</f>
        <v>5.5</v>
      </c>
    </row>
    <row r="843" customFormat="false" ht="19.4" hidden="false" customHeight="false" outlineLevel="0" collapsed="false">
      <c r="A843" s="207" t="n">
        <v>105575</v>
      </c>
      <c r="B843" s="208" t="s">
        <v>1015</v>
      </c>
      <c r="C843" s="2" t="s">
        <v>262</v>
      </c>
      <c r="D843" s="209" t="n">
        <v>55.43</v>
      </c>
      <c r="E843" s="224" t="n">
        <f aca="false">VLOOKUP(A843,SINAPI_MO!$A$1:$E$59566,4,0)</f>
        <v>0.0947</v>
      </c>
      <c r="F843" s="225" t="n">
        <f aca="false">ROUND(D843*E843,2)</f>
        <v>5.25</v>
      </c>
    </row>
    <row r="844" customFormat="false" ht="19.4" hidden="false" customHeight="false" outlineLevel="0" collapsed="false">
      <c r="A844" s="207" t="n">
        <v>105599</v>
      </c>
      <c r="B844" s="208" t="s">
        <v>1016</v>
      </c>
      <c r="C844" s="2" t="s">
        <v>262</v>
      </c>
      <c r="D844" s="209" t="n">
        <v>57.9</v>
      </c>
      <c r="E844" s="224" t="n">
        <f aca="false">VLOOKUP(A844,SINAPI_MO!$A$1:$E$59566,4,0)</f>
        <v>0.132</v>
      </c>
      <c r="F844" s="225" t="n">
        <f aca="false">ROUND(D844*E844,2)</f>
        <v>7.64</v>
      </c>
    </row>
    <row r="845" customFormat="false" ht="19.4" hidden="false" customHeight="false" outlineLevel="0" collapsed="false">
      <c r="A845" s="207" t="n">
        <v>105607</v>
      </c>
      <c r="B845" s="208" t="s">
        <v>1017</v>
      </c>
      <c r="C845" s="2" t="s">
        <v>262</v>
      </c>
      <c r="D845" s="209" t="n">
        <v>55.61</v>
      </c>
      <c r="E845" s="224" t="n">
        <f aca="false">VLOOKUP(A845,SINAPI_MO!$A$1:$E$59566,4,0)</f>
        <v>0.1232</v>
      </c>
      <c r="F845" s="225" t="n">
        <f aca="false">ROUND(D845*E845,2)</f>
        <v>6.85</v>
      </c>
    </row>
    <row r="846" customFormat="false" ht="19.4" hidden="false" customHeight="false" outlineLevel="0" collapsed="false">
      <c r="A846" s="207" t="n">
        <v>105615</v>
      </c>
      <c r="B846" s="208" t="s">
        <v>1018</v>
      </c>
      <c r="C846" s="2" t="s">
        <v>262</v>
      </c>
      <c r="D846" s="209" t="n">
        <v>53.95</v>
      </c>
      <c r="E846" s="224" t="n">
        <f aca="false">VLOOKUP(A846,SINAPI_MO!$A$1:$E$59566,4,0)</f>
        <v>0.1166</v>
      </c>
      <c r="F846" s="225" t="n">
        <f aca="false">ROUND(D846*E846,2)</f>
        <v>6.29</v>
      </c>
    </row>
    <row r="847" customFormat="false" ht="19.4" hidden="false" customHeight="false" outlineLevel="0" collapsed="false">
      <c r="A847" s="207" t="n">
        <v>105623</v>
      </c>
      <c r="B847" s="208" t="s">
        <v>1019</v>
      </c>
      <c r="C847" s="2" t="s">
        <v>262</v>
      </c>
      <c r="D847" s="209" t="n">
        <v>101.72</v>
      </c>
      <c r="E847" s="224" t="n">
        <f aca="false">VLOOKUP(A847,SINAPI_MO!$A$1:$E$59566,4,0)</f>
        <v>0.0814</v>
      </c>
      <c r="F847" s="225" t="n">
        <f aca="false">ROUND(D847*E847,2)</f>
        <v>8.28</v>
      </c>
    </row>
    <row r="848" customFormat="false" ht="19.4" hidden="false" customHeight="false" outlineLevel="0" collapsed="false">
      <c r="A848" s="207" t="n">
        <v>96390</v>
      </c>
      <c r="B848" s="208" t="s">
        <v>1020</v>
      </c>
      <c r="C848" s="2" t="s">
        <v>262</v>
      </c>
      <c r="D848" s="209" t="n">
        <v>95.84</v>
      </c>
      <c r="E848" s="224" t="n">
        <f aca="false">VLOOKUP(A848,SINAPI_MO!$A$1:$E$59566,4,0)</f>
        <v>0.0574</v>
      </c>
      <c r="F848" s="225" t="n">
        <f aca="false">ROUND(D848*E848,2)</f>
        <v>5.5</v>
      </c>
    </row>
    <row r="849" customFormat="false" ht="19.4" hidden="false" customHeight="false" outlineLevel="0" collapsed="false">
      <c r="A849" s="207" t="n">
        <v>105631</v>
      </c>
      <c r="B849" s="208" t="s">
        <v>1021</v>
      </c>
      <c r="C849" s="2" t="s">
        <v>262</v>
      </c>
      <c r="D849" s="209" t="n">
        <v>94.9</v>
      </c>
      <c r="E849" s="224" t="n">
        <f aca="false">VLOOKUP(A849,SINAPI_MO!$A$1:$E$59566,4,0)</f>
        <v>0.0553</v>
      </c>
      <c r="F849" s="225" t="n">
        <f aca="false">ROUND(D849*E849,2)</f>
        <v>5.25</v>
      </c>
    </row>
    <row r="850" customFormat="false" ht="19.4" hidden="false" customHeight="false" outlineLevel="0" collapsed="false">
      <c r="A850" s="207" t="n">
        <v>105600</v>
      </c>
      <c r="B850" s="208" t="s">
        <v>1022</v>
      </c>
      <c r="C850" s="2" t="s">
        <v>262</v>
      </c>
      <c r="D850" s="209" t="n">
        <v>94.83</v>
      </c>
      <c r="E850" s="224" t="n">
        <f aca="false">VLOOKUP(A850,SINAPI_MO!$A$1:$E$59566,4,0)</f>
        <v>0.0806</v>
      </c>
      <c r="F850" s="225" t="n">
        <f aca="false">ROUND(D850*E850,2)</f>
        <v>7.64</v>
      </c>
    </row>
    <row r="851" customFormat="false" ht="19.4" hidden="false" customHeight="false" outlineLevel="0" collapsed="false">
      <c r="A851" s="207" t="n">
        <v>105608</v>
      </c>
      <c r="B851" s="208" t="s">
        <v>1023</v>
      </c>
      <c r="C851" s="2" t="s">
        <v>262</v>
      </c>
      <c r="D851" s="209" t="n">
        <v>92.54</v>
      </c>
      <c r="E851" s="224" t="n">
        <f aca="false">VLOOKUP(A851,SINAPI_MO!$A$1:$E$59566,4,0)</f>
        <v>0.074</v>
      </c>
      <c r="F851" s="225" t="n">
        <f aca="false">ROUND(D851*E851,2)</f>
        <v>6.85</v>
      </c>
    </row>
    <row r="852" customFormat="false" ht="19.4" hidden="false" customHeight="false" outlineLevel="0" collapsed="false">
      <c r="A852" s="207" t="n">
        <v>105616</v>
      </c>
      <c r="B852" s="208" t="s">
        <v>1024</v>
      </c>
      <c r="C852" s="2" t="s">
        <v>262</v>
      </c>
      <c r="D852" s="209" t="n">
        <v>90.88</v>
      </c>
      <c r="E852" s="224" t="n">
        <f aca="false">VLOOKUP(A852,SINAPI_MO!$A$1:$E$59566,4,0)</f>
        <v>0.0692</v>
      </c>
      <c r="F852" s="225" t="n">
        <f aca="false">ROUND(D852*E852,2)</f>
        <v>6.29</v>
      </c>
    </row>
    <row r="853" customFormat="false" ht="19.4" hidden="false" customHeight="false" outlineLevel="0" collapsed="false">
      <c r="A853" s="207" t="n">
        <v>105585</v>
      </c>
      <c r="B853" s="208" t="s">
        <v>1025</v>
      </c>
      <c r="C853" s="2" t="s">
        <v>262</v>
      </c>
      <c r="D853" s="209" t="n">
        <v>122.11</v>
      </c>
      <c r="E853" s="224" t="n">
        <f aca="false">VLOOKUP(A853,SINAPI_MO!$A$1:$E$59566,4,0)</f>
        <v>0.1531</v>
      </c>
      <c r="F853" s="225" t="n">
        <f aca="false">ROUND(D853*E853,2)</f>
        <v>18.7</v>
      </c>
    </row>
    <row r="854" customFormat="false" ht="19.4" hidden="false" customHeight="false" outlineLevel="0" collapsed="false">
      <c r="A854" s="207" t="n">
        <v>100572</v>
      </c>
      <c r="B854" s="208" t="s">
        <v>1026</v>
      </c>
      <c r="C854" s="2" t="s">
        <v>262</v>
      </c>
      <c r="D854" s="209" t="n">
        <v>112.01</v>
      </c>
      <c r="E854" s="224" t="n">
        <f aca="false">VLOOKUP(A854,SINAPI_MO!$A$1:$E$59566,4,0)</f>
        <v>0.1236</v>
      </c>
      <c r="F854" s="225" t="n">
        <f aca="false">ROUND(D854*E854,2)</f>
        <v>13.84</v>
      </c>
    </row>
    <row r="855" customFormat="false" ht="19.4" hidden="false" customHeight="false" outlineLevel="0" collapsed="false">
      <c r="A855" s="207" t="n">
        <v>105588</v>
      </c>
      <c r="B855" s="208" t="s">
        <v>1027</v>
      </c>
      <c r="C855" s="2" t="s">
        <v>262</v>
      </c>
      <c r="D855" s="209" t="n">
        <v>111.01</v>
      </c>
      <c r="E855" s="224" t="n">
        <f aca="false">VLOOKUP(A855,SINAPI_MO!$A$1:$E$59566,4,0)</f>
        <v>0.1214</v>
      </c>
      <c r="F855" s="225" t="n">
        <f aca="false">ROUND(D855*E855,2)</f>
        <v>13.48</v>
      </c>
    </row>
    <row r="856" customFormat="false" ht="19.4" hidden="false" customHeight="false" outlineLevel="0" collapsed="false">
      <c r="A856" s="207" t="n">
        <v>105583</v>
      </c>
      <c r="B856" s="208" t="s">
        <v>1028</v>
      </c>
      <c r="C856" s="2" t="s">
        <v>262</v>
      </c>
      <c r="D856" s="209" t="n">
        <v>157.87</v>
      </c>
      <c r="E856" s="224" t="n">
        <f aca="false">VLOOKUP(A856,SINAPI_MO!$A$1:$E$59566,4,0)</f>
        <v>0.081</v>
      </c>
      <c r="F856" s="225" t="n">
        <f aca="false">ROUND(D856*E856,2)</f>
        <v>12.79</v>
      </c>
    </row>
    <row r="857" customFormat="false" ht="19.4" hidden="false" customHeight="false" outlineLevel="0" collapsed="false">
      <c r="A857" s="207" t="n">
        <v>105719</v>
      </c>
      <c r="B857" s="208" t="s">
        <v>1029</v>
      </c>
      <c r="C857" s="2" t="s">
        <v>262</v>
      </c>
      <c r="D857" s="209" t="n">
        <v>152.32</v>
      </c>
      <c r="E857" s="224" t="n">
        <f aca="false">VLOOKUP(A857,SINAPI_MO!$A$1:$E$59566,4,0)</f>
        <v>0.0703</v>
      </c>
      <c r="F857" s="225" t="n">
        <f aca="false">ROUND(D857*E857,2)</f>
        <v>10.71</v>
      </c>
    </row>
    <row r="858" customFormat="false" ht="19.4" hidden="false" customHeight="false" outlineLevel="0" collapsed="false">
      <c r="A858" s="207" t="n">
        <v>105721</v>
      </c>
      <c r="B858" s="208" t="s">
        <v>1030</v>
      </c>
      <c r="C858" s="2" t="s">
        <v>262</v>
      </c>
      <c r="D858" s="209" t="n">
        <v>152.55</v>
      </c>
      <c r="E858" s="224" t="n">
        <f aca="false">VLOOKUP(A858,SINAPI_MO!$A$1:$E$59566,4,0)</f>
        <v>0.0716</v>
      </c>
      <c r="F858" s="225" t="n">
        <f aca="false">ROUND(D858*E858,2)</f>
        <v>10.92</v>
      </c>
    </row>
    <row r="859" customFormat="false" ht="19.4" hidden="false" customHeight="false" outlineLevel="0" collapsed="false">
      <c r="A859" s="207" t="n">
        <v>105592</v>
      </c>
      <c r="B859" s="208" t="s">
        <v>1031</v>
      </c>
      <c r="C859" s="2" t="s">
        <v>262</v>
      </c>
      <c r="D859" s="209" t="n">
        <v>108.53</v>
      </c>
      <c r="E859" s="224" t="n">
        <f aca="false">VLOOKUP(A859,SINAPI_MO!$A$1:$E$59566,4,0)</f>
        <v>0.1722</v>
      </c>
      <c r="F859" s="225" t="n">
        <f aca="false">ROUND(D859*E859,2)</f>
        <v>18.69</v>
      </c>
    </row>
    <row r="860" customFormat="false" ht="19.4" hidden="false" customHeight="false" outlineLevel="0" collapsed="false">
      <c r="A860" s="207" t="n">
        <v>100573</v>
      </c>
      <c r="B860" s="208" t="s">
        <v>1032</v>
      </c>
      <c r="C860" s="2" t="s">
        <v>262</v>
      </c>
      <c r="D860" s="209" t="n">
        <v>98.43</v>
      </c>
      <c r="E860" s="224" t="n">
        <f aca="false">VLOOKUP(A860,SINAPI_MO!$A$1:$E$59566,4,0)</f>
        <v>0.1407</v>
      </c>
      <c r="F860" s="225" t="n">
        <f aca="false">ROUND(D860*E860,2)</f>
        <v>13.85</v>
      </c>
    </row>
    <row r="861" customFormat="false" ht="19.4" hidden="false" customHeight="false" outlineLevel="0" collapsed="false">
      <c r="A861" s="207" t="n">
        <v>105595</v>
      </c>
      <c r="B861" s="208" t="s">
        <v>1033</v>
      </c>
      <c r="C861" s="2" t="s">
        <v>262</v>
      </c>
      <c r="D861" s="209" t="n">
        <v>97.43</v>
      </c>
      <c r="E861" s="224" t="n">
        <f aca="false">VLOOKUP(A861,SINAPI_MO!$A$1:$E$59566,4,0)</f>
        <v>0.1384</v>
      </c>
      <c r="F861" s="225" t="n">
        <f aca="false">ROUND(D861*E861,2)</f>
        <v>13.48</v>
      </c>
    </row>
    <row r="862" customFormat="false" ht="19.4" hidden="false" customHeight="false" outlineLevel="0" collapsed="false">
      <c r="A862" s="207" t="n">
        <v>105590</v>
      </c>
      <c r="B862" s="208" t="s">
        <v>1034</v>
      </c>
      <c r="C862" s="2" t="s">
        <v>262</v>
      </c>
      <c r="D862" s="209" t="n">
        <v>137.22</v>
      </c>
      <c r="E862" s="224" t="n">
        <f aca="false">VLOOKUP(A862,SINAPI_MO!$A$1:$E$59566,4,0)</f>
        <v>0.0931</v>
      </c>
      <c r="F862" s="225" t="n">
        <f aca="false">ROUND(D862*E862,2)</f>
        <v>12.78</v>
      </c>
    </row>
    <row r="863" customFormat="false" ht="19.4" hidden="false" customHeight="false" outlineLevel="0" collapsed="false">
      <c r="A863" s="207" t="n">
        <v>105723</v>
      </c>
      <c r="B863" s="208" t="s">
        <v>1035</v>
      </c>
      <c r="C863" s="2" t="s">
        <v>262</v>
      </c>
      <c r="D863" s="209" t="n">
        <v>131.67</v>
      </c>
      <c r="E863" s="224" t="n">
        <f aca="false">VLOOKUP(A863,SINAPI_MO!$A$1:$E$59566,4,0)</f>
        <v>0.0813</v>
      </c>
      <c r="F863" s="225" t="n">
        <f aca="false">ROUND(D863*E863,2)</f>
        <v>10.7</v>
      </c>
    </row>
    <row r="864" customFormat="false" ht="19.4" hidden="false" customHeight="false" outlineLevel="0" collapsed="false">
      <c r="A864" s="207" t="n">
        <v>105725</v>
      </c>
      <c r="B864" s="208" t="s">
        <v>1036</v>
      </c>
      <c r="C864" s="2" t="s">
        <v>262</v>
      </c>
      <c r="D864" s="209" t="n">
        <v>131.9</v>
      </c>
      <c r="E864" s="224" t="n">
        <f aca="false">VLOOKUP(A864,SINAPI_MO!$A$1:$E$59566,4,0)</f>
        <v>0.0829</v>
      </c>
      <c r="F864" s="225" t="n">
        <f aca="false">ROUND(D864*E864,2)</f>
        <v>10.93</v>
      </c>
    </row>
    <row r="865" customFormat="false" ht="19.4" hidden="false" customHeight="false" outlineLevel="0" collapsed="false">
      <c r="A865" s="207" t="n">
        <v>105566</v>
      </c>
      <c r="B865" s="208" t="s">
        <v>1037</v>
      </c>
      <c r="C865" s="2" t="s">
        <v>262</v>
      </c>
      <c r="D865" s="209" t="n">
        <v>11.57</v>
      </c>
      <c r="E865" s="224" t="n">
        <f aca="false">VLOOKUP(A865,SINAPI_MO!$A$1:$E$59566,4,0)</f>
        <v>0.3077</v>
      </c>
      <c r="F865" s="225" t="n">
        <f aca="false">ROUND(D865*E865,2)</f>
        <v>3.56</v>
      </c>
    </row>
    <row r="866" customFormat="false" ht="19.4" hidden="false" customHeight="false" outlineLevel="0" collapsed="false">
      <c r="A866" s="207" t="n">
        <v>96388</v>
      </c>
      <c r="B866" s="208" t="s">
        <v>1038</v>
      </c>
      <c r="C866" s="2" t="s">
        <v>262</v>
      </c>
      <c r="D866" s="209" t="n">
        <v>9.28</v>
      </c>
      <c r="E866" s="224" t="n">
        <f aca="false">VLOOKUP(A866,SINAPI_MO!$A$1:$E$59566,4,0)</f>
        <v>0.2985</v>
      </c>
      <c r="F866" s="225" t="n">
        <f aca="false">ROUND(D866*E866,2)</f>
        <v>2.77</v>
      </c>
    </row>
    <row r="867" customFormat="false" ht="19.4" hidden="false" customHeight="false" outlineLevel="0" collapsed="false">
      <c r="A867" s="207" t="n">
        <v>105569</v>
      </c>
      <c r="B867" s="208" t="s">
        <v>1039</v>
      </c>
      <c r="C867" s="2" t="s">
        <v>262</v>
      </c>
      <c r="D867" s="209" t="n">
        <v>7.7</v>
      </c>
      <c r="E867" s="224" t="n">
        <f aca="false">VLOOKUP(A867,SINAPI_MO!$A$1:$E$59566,4,0)</f>
        <v>0.2909</v>
      </c>
      <c r="F867" s="225" t="n">
        <f aca="false">ROUND(D867*E867,2)</f>
        <v>2.24</v>
      </c>
    </row>
    <row r="868" customFormat="false" ht="19.4" hidden="false" customHeight="false" outlineLevel="0" collapsed="false">
      <c r="A868" s="207" t="n">
        <v>101767</v>
      </c>
      <c r="B868" s="208" t="s">
        <v>1040</v>
      </c>
      <c r="C868" s="2" t="s">
        <v>262</v>
      </c>
      <c r="D868" s="209" t="n">
        <v>30.87</v>
      </c>
      <c r="E868" s="224" t="n">
        <f aca="false">VLOOKUP(A868,SINAPI_MO!$A$1:$E$59566,4,0)</f>
        <v>0.4483</v>
      </c>
      <c r="F868" s="225" t="n">
        <f aca="false">ROUND(D868*E868,2)</f>
        <v>13.84</v>
      </c>
    </row>
    <row r="869" customFormat="false" ht="19.4" hidden="false" customHeight="false" outlineLevel="0" collapsed="false">
      <c r="A869" s="207" t="n">
        <v>101768</v>
      </c>
      <c r="B869" s="208" t="s">
        <v>1041</v>
      </c>
      <c r="C869" s="2" t="s">
        <v>262</v>
      </c>
      <c r="D869" s="209" t="n">
        <v>26.71</v>
      </c>
      <c r="E869" s="224" t="n">
        <f aca="false">VLOOKUP(A869,SINAPI_MO!$A$1:$E$59566,4,0)</f>
        <v>0.3789</v>
      </c>
      <c r="F869" s="225" t="n">
        <f aca="false">ROUND(D869*E869,2)</f>
        <v>10.12</v>
      </c>
    </row>
    <row r="870" customFormat="false" ht="12.8" hidden="false" customHeight="false" outlineLevel="0" collapsed="false">
      <c r="A870" s="207" t="n">
        <v>100574</v>
      </c>
      <c r="B870" s="208" t="s">
        <v>1042</v>
      </c>
      <c r="C870" s="2" t="s">
        <v>262</v>
      </c>
      <c r="D870" s="209" t="n">
        <v>1.44</v>
      </c>
      <c r="E870" s="224" t="n">
        <f aca="false">VLOOKUP(A870,SINAPI_MO!$A$1:$E$59566,4,0)</f>
        <v>0.3472</v>
      </c>
      <c r="F870" s="225" t="n">
        <f aca="false">ROUND(D870*E870,2)</f>
        <v>0.5</v>
      </c>
    </row>
    <row r="871" customFormat="false" ht="12.8" hidden="false" customHeight="false" outlineLevel="0" collapsed="false">
      <c r="A871" s="207" t="n">
        <v>102470</v>
      </c>
      <c r="B871" s="208" t="s">
        <v>1043</v>
      </c>
      <c r="C871" s="2" t="s">
        <v>175</v>
      </c>
      <c r="D871" s="209" t="n">
        <v>0</v>
      </c>
      <c r="E871" s="224" t="e">
        <f aca="false">VLOOKUP(A871,SINAPI_MO!$A$1:$E$59566,4,0)</f>
        <v>#N/A</v>
      </c>
      <c r="F871" s="225" t="e">
        <f aca="false">ROUND(D871*E871,2)</f>
        <v>#N/A</v>
      </c>
    </row>
    <row r="872" customFormat="false" ht="12.8" hidden="false" customHeight="false" outlineLevel="0" collapsed="false">
      <c r="A872" s="207" t="n">
        <v>105756</v>
      </c>
      <c r="B872" s="208" t="s">
        <v>1044</v>
      </c>
      <c r="C872" s="2" t="s">
        <v>175</v>
      </c>
      <c r="D872" s="209" t="n">
        <v>0</v>
      </c>
      <c r="E872" s="224" t="e">
        <f aca="false">VLOOKUP(A872,SINAPI_MO!$A$1:$E$59566,4,0)</f>
        <v>#N/A</v>
      </c>
      <c r="F872" s="225" t="e">
        <f aca="false">ROUND(D872*E872,2)</f>
        <v>#N/A</v>
      </c>
    </row>
    <row r="873" customFormat="false" ht="12.8" hidden="false" customHeight="false" outlineLevel="0" collapsed="false">
      <c r="A873" s="207" t="n">
        <v>104375</v>
      </c>
      <c r="B873" s="208" t="s">
        <v>1045</v>
      </c>
      <c r="C873" s="2" t="s">
        <v>175</v>
      </c>
      <c r="D873" s="209" t="n">
        <v>0</v>
      </c>
      <c r="E873" s="224" t="e">
        <f aca="false">VLOOKUP(A873,SINAPI_MO!$A$1:$E$59566,4,0)</f>
        <v>#N/A</v>
      </c>
      <c r="F873" s="225" t="e">
        <f aca="false">ROUND(D873*E873,2)</f>
        <v>#N/A</v>
      </c>
    </row>
    <row r="874" customFormat="false" ht="12.8" hidden="false" customHeight="false" outlineLevel="0" collapsed="false">
      <c r="A874" s="207" t="n">
        <v>105757</v>
      </c>
      <c r="B874" s="208" t="s">
        <v>1046</v>
      </c>
      <c r="C874" s="2" t="s">
        <v>175</v>
      </c>
      <c r="D874" s="209" t="n">
        <v>0</v>
      </c>
      <c r="E874" s="224" t="e">
        <f aca="false">VLOOKUP(A874,SINAPI_MO!$A$1:$E$59566,4,0)</f>
        <v>#N/A</v>
      </c>
      <c r="F874" s="225" t="e">
        <f aca="false">ROUND(D874*E874,2)</f>
        <v>#N/A</v>
      </c>
    </row>
    <row r="875" customFormat="false" ht="28.35" hidden="false" customHeight="false" outlineLevel="0" collapsed="false">
      <c r="A875" s="207" t="n">
        <v>105562</v>
      </c>
      <c r="B875" s="208" t="s">
        <v>1047</v>
      </c>
      <c r="C875" s="2" t="s">
        <v>262</v>
      </c>
      <c r="D875" s="209" t="n">
        <v>8.61</v>
      </c>
      <c r="E875" s="224" t="n">
        <f aca="false">VLOOKUP(A875,SINAPI_MO!$A$1:$E$59566,4,0)</f>
        <v>0.2915</v>
      </c>
      <c r="F875" s="225" t="n">
        <f aca="false">ROUND(D875*E875,2)</f>
        <v>2.51</v>
      </c>
    </row>
    <row r="876" customFormat="false" ht="28.35" hidden="false" customHeight="false" outlineLevel="0" collapsed="false">
      <c r="A876" s="207" t="n">
        <v>105563</v>
      </c>
      <c r="B876" s="208" t="s">
        <v>1048</v>
      </c>
      <c r="C876" s="2" t="s">
        <v>262</v>
      </c>
      <c r="D876" s="209" t="n">
        <v>6.96</v>
      </c>
      <c r="E876" s="224" t="n">
        <f aca="false">VLOOKUP(A876,SINAPI_MO!$A$1:$E$59566,4,0)</f>
        <v>0.2816</v>
      </c>
      <c r="F876" s="225" t="n">
        <f aca="false">ROUND(D876*E876,2)</f>
        <v>1.96</v>
      </c>
    </row>
    <row r="877" customFormat="false" ht="28.35" hidden="false" customHeight="false" outlineLevel="0" collapsed="false">
      <c r="A877" s="207" t="n">
        <v>105565</v>
      </c>
      <c r="B877" s="208" t="s">
        <v>1049</v>
      </c>
      <c r="C877" s="2" t="s">
        <v>262</v>
      </c>
      <c r="D877" s="209" t="n">
        <v>6.46</v>
      </c>
      <c r="E877" s="224" t="n">
        <f aca="false">VLOOKUP(A877,SINAPI_MO!$A$1:$E$59566,4,0)</f>
        <v>0.2864</v>
      </c>
      <c r="F877" s="225" t="n">
        <f aca="false">ROUND(D877*E877,2)</f>
        <v>1.85</v>
      </c>
    </row>
    <row r="878" customFormat="false" ht="28.35" hidden="false" customHeight="false" outlineLevel="0" collapsed="false">
      <c r="A878" s="207" t="n">
        <v>105557</v>
      </c>
      <c r="B878" s="208" t="s">
        <v>1050</v>
      </c>
      <c r="C878" s="2" t="s">
        <v>262</v>
      </c>
      <c r="D878" s="209" t="n">
        <v>16.55</v>
      </c>
      <c r="E878" s="224" t="n">
        <f aca="false">VLOOKUP(A878,SINAPI_MO!$A$1:$E$59566,4,0)</f>
        <v>0.3619</v>
      </c>
      <c r="F878" s="225" t="n">
        <f aca="false">ROUND(D878*E878,2)</f>
        <v>5.99</v>
      </c>
    </row>
    <row r="879" customFormat="false" ht="28.35" hidden="false" customHeight="false" outlineLevel="0" collapsed="false">
      <c r="A879" s="207" t="n">
        <v>105558</v>
      </c>
      <c r="B879" s="208" t="s">
        <v>1051</v>
      </c>
      <c r="C879" s="2" t="s">
        <v>262</v>
      </c>
      <c r="D879" s="209" t="n">
        <v>14.28</v>
      </c>
      <c r="E879" s="224" t="n">
        <f aca="false">VLOOKUP(A879,SINAPI_MO!$A$1:$E$59566,4,0)</f>
        <v>0.3599</v>
      </c>
      <c r="F879" s="225" t="n">
        <f aca="false">ROUND(D879*E879,2)</f>
        <v>5.14</v>
      </c>
    </row>
    <row r="880" customFormat="false" ht="28.35" hidden="false" customHeight="false" outlineLevel="0" collapsed="false">
      <c r="A880" s="207" t="n">
        <v>105560</v>
      </c>
      <c r="B880" s="208" t="s">
        <v>1052</v>
      </c>
      <c r="C880" s="2" t="s">
        <v>262</v>
      </c>
      <c r="D880" s="209" t="n">
        <v>13.04</v>
      </c>
      <c r="E880" s="224" t="n">
        <f aca="false">VLOOKUP(A880,SINAPI_MO!$A$1:$E$59566,4,0)</f>
        <v>0.3612</v>
      </c>
      <c r="F880" s="225" t="n">
        <f aca="false">ROUND(D880*E880,2)</f>
        <v>4.71</v>
      </c>
    </row>
    <row r="881" customFormat="false" ht="19.4" hidden="false" customHeight="false" outlineLevel="0" collapsed="false">
      <c r="A881" s="207" t="n">
        <v>96386</v>
      </c>
      <c r="B881" s="208" t="s">
        <v>1053</v>
      </c>
      <c r="C881" s="2" t="s">
        <v>262</v>
      </c>
      <c r="D881" s="209" t="n">
        <v>6.9</v>
      </c>
      <c r="E881" s="224" t="n">
        <f aca="false">VLOOKUP(A881,SINAPI_MO!$A$1:$E$59566,4,0)</f>
        <v>0.2826</v>
      </c>
      <c r="F881" s="225" t="n">
        <f aca="false">ROUND(D881*E881,2)</f>
        <v>1.95</v>
      </c>
    </row>
    <row r="882" customFormat="false" ht="19.4" hidden="false" customHeight="false" outlineLevel="0" collapsed="false">
      <c r="A882" s="207" t="n">
        <v>105564</v>
      </c>
      <c r="B882" s="208" t="s">
        <v>1054</v>
      </c>
      <c r="C882" s="2" t="s">
        <v>262</v>
      </c>
      <c r="D882" s="209" t="n">
        <v>6.41</v>
      </c>
      <c r="E882" s="224" t="n">
        <f aca="false">VLOOKUP(A882,SINAPI_MO!$A$1:$E$59566,4,0)</f>
        <v>0.2886</v>
      </c>
      <c r="F882" s="225" t="n">
        <f aca="false">ROUND(D882*E882,2)</f>
        <v>1.85</v>
      </c>
    </row>
    <row r="883" customFormat="false" ht="28.35" hidden="false" customHeight="false" outlineLevel="0" collapsed="false">
      <c r="A883" s="207" t="n">
        <v>105561</v>
      </c>
      <c r="B883" s="208" t="s">
        <v>1055</v>
      </c>
      <c r="C883" s="2" t="s">
        <v>262</v>
      </c>
      <c r="D883" s="209" t="n">
        <v>8.44</v>
      </c>
      <c r="E883" s="224" t="n">
        <f aca="false">VLOOKUP(A883,SINAPI_MO!$A$1:$E$59566,4,0)</f>
        <v>0.2974</v>
      </c>
      <c r="F883" s="225" t="n">
        <f aca="false">ROUND(D883*E883,2)</f>
        <v>2.51</v>
      </c>
    </row>
    <row r="884" customFormat="false" ht="19.4" hidden="false" customHeight="false" outlineLevel="0" collapsed="false">
      <c r="A884" s="207" t="n">
        <v>96385</v>
      </c>
      <c r="B884" s="208" t="s">
        <v>1056</v>
      </c>
      <c r="C884" s="2" t="s">
        <v>262</v>
      </c>
      <c r="D884" s="209" t="n">
        <v>12.9</v>
      </c>
      <c r="E884" s="224" t="n">
        <f aca="false">VLOOKUP(A884,SINAPI_MO!$A$1:$E$59566,4,0)</f>
        <v>0.3543</v>
      </c>
      <c r="F884" s="225" t="n">
        <f aca="false">ROUND(D884*E884,2)</f>
        <v>4.57</v>
      </c>
    </row>
    <row r="885" customFormat="false" ht="28.35" hidden="false" customHeight="false" outlineLevel="0" collapsed="false">
      <c r="A885" s="207" t="n">
        <v>105556</v>
      </c>
      <c r="B885" s="208" t="s">
        <v>1057</v>
      </c>
      <c r="C885" s="2" t="s">
        <v>262</v>
      </c>
      <c r="D885" s="209" t="n">
        <v>14.48</v>
      </c>
      <c r="E885" s="224" t="n">
        <f aca="false">VLOOKUP(A885,SINAPI_MO!$A$1:$E$59566,4,0)</f>
        <v>0.355</v>
      </c>
      <c r="F885" s="225" t="n">
        <f aca="false">ROUND(D885*E885,2)</f>
        <v>5.14</v>
      </c>
    </row>
    <row r="886" customFormat="false" ht="28.35" hidden="false" customHeight="false" outlineLevel="0" collapsed="false">
      <c r="A886" s="207" t="n">
        <v>105559</v>
      </c>
      <c r="B886" s="208" t="s">
        <v>1058</v>
      </c>
      <c r="C886" s="2" t="s">
        <v>262</v>
      </c>
      <c r="D886" s="209" t="n">
        <v>10.95</v>
      </c>
      <c r="E886" s="224" t="n">
        <f aca="false">VLOOKUP(A886,SINAPI_MO!$A$1:$E$59566,4,0)</f>
        <v>0.3507</v>
      </c>
      <c r="F886" s="225" t="n">
        <f aca="false">ROUND(D886*E886,2)</f>
        <v>3.84</v>
      </c>
    </row>
    <row r="887" customFormat="false" ht="19.4" hidden="false" customHeight="false" outlineLevel="0" collapsed="false">
      <c r="A887" s="207" t="n">
        <v>105733</v>
      </c>
      <c r="B887" s="208" t="s">
        <v>1059</v>
      </c>
      <c r="C887" s="2" t="s">
        <v>262</v>
      </c>
      <c r="D887" s="209" t="n">
        <v>263.27</v>
      </c>
      <c r="E887" s="224" t="n">
        <f aca="false">VLOOKUP(A887,SINAPI_MO!$A$1:$E$59566,4,0)</f>
        <v>0.0567</v>
      </c>
      <c r="F887" s="225" t="n">
        <f aca="false">ROUND(D887*E887,2)</f>
        <v>14.93</v>
      </c>
    </row>
    <row r="888" customFormat="false" ht="19.4" hidden="false" customHeight="false" outlineLevel="0" collapsed="false">
      <c r="A888" s="207" t="n">
        <v>105734</v>
      </c>
      <c r="B888" s="208" t="s">
        <v>1060</v>
      </c>
      <c r="C888" s="2" t="s">
        <v>262</v>
      </c>
      <c r="D888" s="209" t="n">
        <v>256.97</v>
      </c>
      <c r="E888" s="224" t="n">
        <f aca="false">VLOOKUP(A888,SINAPI_MO!$A$1:$E$59566,4,0)</f>
        <v>0.0486</v>
      </c>
      <c r="F888" s="225" t="n">
        <f aca="false">ROUND(D888*E888,2)</f>
        <v>12.49</v>
      </c>
    </row>
    <row r="889" customFormat="false" ht="19.4" hidden="false" customHeight="false" outlineLevel="0" collapsed="false">
      <c r="A889" s="207" t="n">
        <v>105736</v>
      </c>
      <c r="B889" s="208" t="s">
        <v>1061</v>
      </c>
      <c r="C889" s="2" t="s">
        <v>262</v>
      </c>
      <c r="D889" s="209" t="n">
        <v>253.78</v>
      </c>
      <c r="E889" s="224" t="n">
        <f aca="false">VLOOKUP(A889,SINAPI_MO!$A$1:$E$59566,4,0)</f>
        <v>0.0445</v>
      </c>
      <c r="F889" s="225" t="n">
        <f aca="false">ROUND(D889*E889,2)</f>
        <v>11.29</v>
      </c>
    </row>
    <row r="890" customFormat="false" ht="19.4" hidden="false" customHeight="false" outlineLevel="0" collapsed="false">
      <c r="A890" s="207" t="n">
        <v>105728</v>
      </c>
      <c r="B890" s="208" t="s">
        <v>1062</v>
      </c>
      <c r="C890" s="2" t="s">
        <v>262</v>
      </c>
      <c r="D890" s="209" t="n">
        <v>184.59</v>
      </c>
      <c r="E890" s="224" t="n">
        <f aca="false">VLOOKUP(A890,SINAPI_MO!$A$1:$E$59566,4,0)</f>
        <v>0.0711</v>
      </c>
      <c r="F890" s="225" t="n">
        <f aca="false">ROUND(D890*E890,2)</f>
        <v>13.12</v>
      </c>
    </row>
    <row r="891" customFormat="false" ht="19.4" hidden="false" customHeight="false" outlineLevel="0" collapsed="false">
      <c r="A891" s="207" t="n">
        <v>105729</v>
      </c>
      <c r="B891" s="208" t="s">
        <v>1063</v>
      </c>
      <c r="C891" s="2" t="s">
        <v>262</v>
      </c>
      <c r="D891" s="209" t="n">
        <v>179.75</v>
      </c>
      <c r="E891" s="224" t="n">
        <f aca="false">VLOOKUP(A891,SINAPI_MO!$A$1:$E$59566,4,0)</f>
        <v>0.0629</v>
      </c>
      <c r="F891" s="225" t="n">
        <f aca="false">ROUND(D891*E891,2)</f>
        <v>11.31</v>
      </c>
    </row>
    <row r="892" customFormat="false" ht="19.4" hidden="false" customHeight="false" outlineLevel="0" collapsed="false">
      <c r="A892" s="207" t="n">
        <v>105731</v>
      </c>
      <c r="B892" s="208" t="s">
        <v>1064</v>
      </c>
      <c r="C892" s="2" t="s">
        <v>262</v>
      </c>
      <c r="D892" s="209" t="n">
        <v>177.31</v>
      </c>
      <c r="E892" s="224" t="n">
        <f aca="false">VLOOKUP(A892,SINAPI_MO!$A$1:$E$59566,4,0)</f>
        <v>0.0586</v>
      </c>
      <c r="F892" s="225" t="n">
        <f aca="false">ROUND(D892*E892,2)</f>
        <v>10.39</v>
      </c>
    </row>
    <row r="893" customFormat="false" ht="19.4" hidden="false" customHeight="false" outlineLevel="0" collapsed="false">
      <c r="A893" s="207" t="n">
        <v>105738</v>
      </c>
      <c r="B893" s="208" t="s">
        <v>1065</v>
      </c>
      <c r="C893" s="2" t="s">
        <v>262</v>
      </c>
      <c r="D893" s="209" t="n">
        <v>361.39</v>
      </c>
      <c r="E893" s="224" t="n">
        <f aca="false">VLOOKUP(A893,SINAPI_MO!$A$1:$E$59566,4,0)</f>
        <v>0.0436</v>
      </c>
      <c r="F893" s="225" t="n">
        <f aca="false">ROUND(D893*E893,2)</f>
        <v>15.76</v>
      </c>
    </row>
    <row r="894" customFormat="false" ht="19.4" hidden="false" customHeight="false" outlineLevel="0" collapsed="false">
      <c r="A894" s="207" t="n">
        <v>105739</v>
      </c>
      <c r="B894" s="208" t="s">
        <v>1066</v>
      </c>
      <c r="C894" s="2" t="s">
        <v>262</v>
      </c>
      <c r="D894" s="209" t="n">
        <v>356.64</v>
      </c>
      <c r="E894" s="224" t="n">
        <f aca="false">VLOOKUP(A894,SINAPI_MO!$A$1:$E$59566,4,0)</f>
        <v>0.0391</v>
      </c>
      <c r="F894" s="225" t="n">
        <f aca="false">ROUND(D894*E894,2)</f>
        <v>13.94</v>
      </c>
    </row>
    <row r="895" customFormat="false" ht="19.4" hidden="false" customHeight="false" outlineLevel="0" collapsed="false">
      <c r="A895" s="207" t="n">
        <v>105741</v>
      </c>
      <c r="B895" s="208" t="s">
        <v>1067</v>
      </c>
      <c r="C895" s="2" t="s">
        <v>262</v>
      </c>
      <c r="D895" s="209" t="n">
        <v>354.16</v>
      </c>
      <c r="E895" s="224" t="n">
        <f aca="false">VLOOKUP(A895,SINAPI_MO!$A$1:$E$59566,4,0)</f>
        <v>0.0368</v>
      </c>
      <c r="F895" s="225" t="n">
        <f aca="false">ROUND(D895*E895,2)</f>
        <v>13.03</v>
      </c>
    </row>
    <row r="896" customFormat="false" ht="19.4" hidden="false" customHeight="false" outlineLevel="0" collapsed="false">
      <c r="A896" s="207" t="n">
        <v>105750</v>
      </c>
      <c r="B896" s="208" t="s">
        <v>1068</v>
      </c>
      <c r="C896" s="2" t="s">
        <v>262</v>
      </c>
      <c r="D896" s="209" t="n">
        <v>169.87</v>
      </c>
      <c r="E896" s="224" t="n">
        <f aca="false">VLOOKUP(A896,SINAPI_MO!$A$1:$E$59566,4,0)</f>
        <v>0.0923</v>
      </c>
      <c r="F896" s="225" t="n">
        <f aca="false">ROUND(D896*E896,2)</f>
        <v>15.68</v>
      </c>
    </row>
    <row r="897" customFormat="false" ht="19.4" hidden="false" customHeight="false" outlineLevel="0" collapsed="false">
      <c r="A897" s="207" t="n">
        <v>105751</v>
      </c>
      <c r="B897" s="208" t="s">
        <v>1069</v>
      </c>
      <c r="C897" s="2" t="s">
        <v>262</v>
      </c>
      <c r="D897" s="209" t="n">
        <v>167.41</v>
      </c>
      <c r="E897" s="224" t="n">
        <f aca="false">VLOOKUP(A897,SINAPI_MO!$A$1:$E$59566,4,0)</f>
        <v>0.0886</v>
      </c>
      <c r="F897" s="225" t="n">
        <f aca="false">ROUND(D897*E897,2)</f>
        <v>14.83</v>
      </c>
    </row>
    <row r="898" customFormat="false" ht="19.4" hidden="false" customHeight="false" outlineLevel="0" collapsed="false">
      <c r="A898" s="207" t="n">
        <v>105753</v>
      </c>
      <c r="B898" s="208" t="s">
        <v>1070</v>
      </c>
      <c r="C898" s="2" t="s">
        <v>262</v>
      </c>
      <c r="D898" s="209" t="n">
        <v>165.19</v>
      </c>
      <c r="E898" s="224" t="n">
        <f aca="false">VLOOKUP(A898,SINAPI_MO!$A$1:$E$59566,4,0)</f>
        <v>0.0846</v>
      </c>
      <c r="F898" s="225" t="n">
        <f aca="false">ROUND(D898*E898,2)</f>
        <v>13.98</v>
      </c>
    </row>
    <row r="899" customFormat="false" ht="19.4" hidden="false" customHeight="false" outlineLevel="0" collapsed="false">
      <c r="A899" s="207" t="n">
        <v>105755</v>
      </c>
      <c r="B899" s="208" t="s">
        <v>1071</v>
      </c>
      <c r="C899" s="2" t="s">
        <v>262</v>
      </c>
      <c r="D899" s="209" t="n">
        <v>163.04</v>
      </c>
      <c r="E899" s="224" t="n">
        <f aca="false">VLOOKUP(A899,SINAPI_MO!$A$1:$E$59566,4,0)</f>
        <v>0.0805</v>
      </c>
      <c r="F899" s="225" t="n">
        <f aca="false">ROUND(D899*E899,2)</f>
        <v>13.12</v>
      </c>
    </row>
    <row r="900" customFormat="false" ht="19.4" hidden="false" customHeight="false" outlineLevel="0" collapsed="false">
      <c r="A900" s="207" t="n">
        <v>105743</v>
      </c>
      <c r="B900" s="208" t="s">
        <v>1072</v>
      </c>
      <c r="C900" s="2" t="s">
        <v>262</v>
      </c>
      <c r="D900" s="209" t="n">
        <v>127.89</v>
      </c>
      <c r="E900" s="224" t="n">
        <f aca="false">VLOOKUP(A900,SINAPI_MO!$A$1:$E$59566,4,0)</f>
        <v>0.084</v>
      </c>
      <c r="F900" s="225" t="n">
        <f aca="false">ROUND(D900*E900,2)</f>
        <v>10.74</v>
      </c>
    </row>
    <row r="901" customFormat="false" ht="19.4" hidden="false" customHeight="false" outlineLevel="0" collapsed="false">
      <c r="A901" s="207" t="n">
        <v>105744</v>
      </c>
      <c r="B901" s="208" t="s">
        <v>1073</v>
      </c>
      <c r="C901" s="2" t="s">
        <v>262</v>
      </c>
      <c r="D901" s="209" t="n">
        <v>125.6</v>
      </c>
      <c r="E901" s="224" t="n">
        <f aca="false">VLOOKUP(A901,SINAPI_MO!$A$1:$E$59566,4,0)</f>
        <v>0.0775</v>
      </c>
      <c r="F901" s="225" t="n">
        <f aca="false">ROUND(D901*E901,2)</f>
        <v>9.73</v>
      </c>
    </row>
    <row r="902" customFormat="false" ht="19.4" hidden="false" customHeight="false" outlineLevel="0" collapsed="false">
      <c r="A902" s="207" t="n">
        <v>105746</v>
      </c>
      <c r="B902" s="208" t="s">
        <v>1074</v>
      </c>
      <c r="C902" s="2" t="s">
        <v>262</v>
      </c>
      <c r="D902" s="209" t="n">
        <v>123.29</v>
      </c>
      <c r="E902" s="224" t="n">
        <f aca="false">VLOOKUP(A902,SINAPI_MO!$A$1:$E$59566,4,0)</f>
        <v>0.0709</v>
      </c>
      <c r="F902" s="225" t="n">
        <f aca="false">ROUND(D902*E902,2)</f>
        <v>8.74</v>
      </c>
    </row>
    <row r="903" customFormat="false" ht="19.4" hidden="false" customHeight="false" outlineLevel="0" collapsed="false">
      <c r="A903" s="207" t="n">
        <v>105748</v>
      </c>
      <c r="B903" s="208" t="s">
        <v>1075</v>
      </c>
      <c r="C903" s="2" t="s">
        <v>262</v>
      </c>
      <c r="D903" s="209" t="n">
        <v>120.99</v>
      </c>
      <c r="E903" s="224" t="n">
        <f aca="false">VLOOKUP(A903,SINAPI_MO!$A$1:$E$59566,4,0)</f>
        <v>0.064</v>
      </c>
      <c r="F903" s="225" t="n">
        <f aca="false">ROUND(D903*E903,2)</f>
        <v>7.74</v>
      </c>
    </row>
    <row r="904" customFormat="false" ht="28.35" hidden="false" customHeight="false" outlineLevel="0" collapsed="false">
      <c r="A904" s="207" t="n">
        <v>105660</v>
      </c>
      <c r="B904" s="208" t="s">
        <v>1076</v>
      </c>
      <c r="C904" s="2" t="s">
        <v>262</v>
      </c>
      <c r="D904" s="209" t="n">
        <v>204.75</v>
      </c>
      <c r="E904" s="224" t="n">
        <f aca="false">VLOOKUP(A904,SINAPI_MO!$A$1:$E$59566,4,0)</f>
        <v>0.103</v>
      </c>
      <c r="F904" s="225" t="n">
        <f aca="false">ROUND(D904*E904,2)</f>
        <v>21.09</v>
      </c>
    </row>
    <row r="905" customFormat="false" ht="28.35" hidden="false" customHeight="false" outlineLevel="0" collapsed="false">
      <c r="A905" s="207" t="n">
        <v>105663</v>
      </c>
      <c r="B905" s="208" t="s">
        <v>1077</v>
      </c>
      <c r="C905" s="2" t="s">
        <v>262</v>
      </c>
      <c r="D905" s="209" t="n">
        <v>194.44</v>
      </c>
      <c r="E905" s="224" t="n">
        <f aca="false">VLOOKUP(A905,SINAPI_MO!$A$1:$E$59566,4,0)</f>
        <v>0.0825</v>
      </c>
      <c r="F905" s="225" t="n">
        <f aca="false">ROUND(D905*E905,2)</f>
        <v>16.04</v>
      </c>
    </row>
    <row r="906" customFormat="false" ht="28.35" hidden="false" customHeight="false" outlineLevel="0" collapsed="false">
      <c r="A906" s="207" t="n">
        <v>105669</v>
      </c>
      <c r="B906" s="208" t="s">
        <v>1078</v>
      </c>
      <c r="C906" s="2" t="s">
        <v>262</v>
      </c>
      <c r="D906" s="209" t="n">
        <v>189.3</v>
      </c>
      <c r="E906" s="224" t="n">
        <f aca="false">VLOOKUP(A906,SINAPI_MO!$A$1:$E$59566,4,0)</f>
        <v>0.0715</v>
      </c>
      <c r="F906" s="225" t="n">
        <f aca="false">ROUND(D906*E906,2)</f>
        <v>13.53</v>
      </c>
    </row>
    <row r="907" customFormat="false" ht="19.4" hidden="false" customHeight="false" outlineLevel="0" collapsed="false">
      <c r="A907" s="207" t="n">
        <v>105642</v>
      </c>
      <c r="B907" s="208" t="s">
        <v>1079</v>
      </c>
      <c r="C907" s="2" t="s">
        <v>262</v>
      </c>
      <c r="D907" s="209" t="n">
        <v>227.18</v>
      </c>
      <c r="E907" s="224" t="n">
        <f aca="false">VLOOKUP(A907,SINAPI_MO!$A$1:$E$59566,4,0)</f>
        <v>0.0578</v>
      </c>
      <c r="F907" s="225" t="n">
        <f aca="false">ROUND(D907*E907,2)</f>
        <v>13.13</v>
      </c>
    </row>
    <row r="908" customFormat="false" ht="19.4" hidden="false" customHeight="false" outlineLevel="0" collapsed="false">
      <c r="A908" s="207" t="n">
        <v>105648</v>
      </c>
      <c r="B908" s="208" t="s">
        <v>1080</v>
      </c>
      <c r="C908" s="2" t="s">
        <v>262</v>
      </c>
      <c r="D908" s="209" t="n">
        <v>222.34</v>
      </c>
      <c r="E908" s="224" t="n">
        <f aca="false">VLOOKUP(A908,SINAPI_MO!$A$1:$E$59566,4,0)</f>
        <v>0.0508</v>
      </c>
      <c r="F908" s="225" t="n">
        <f aca="false">ROUND(D908*E908,2)</f>
        <v>11.29</v>
      </c>
    </row>
    <row r="909" customFormat="false" ht="19.4" hidden="false" customHeight="false" outlineLevel="0" collapsed="false">
      <c r="A909" s="207" t="n">
        <v>105654</v>
      </c>
      <c r="B909" s="208" t="s">
        <v>1081</v>
      </c>
      <c r="C909" s="2" t="s">
        <v>262</v>
      </c>
      <c r="D909" s="209" t="n">
        <v>219.9</v>
      </c>
      <c r="E909" s="224" t="n">
        <f aca="false">VLOOKUP(A909,SINAPI_MO!$A$1:$E$59566,4,0)</f>
        <v>0.0472</v>
      </c>
      <c r="F909" s="225" t="n">
        <f aca="false">ROUND(D909*E909,2)</f>
        <v>10.38</v>
      </c>
    </row>
    <row r="910" customFormat="false" ht="28.35" hidden="false" customHeight="false" outlineLevel="0" collapsed="false">
      <c r="A910" s="207" t="n">
        <v>105661</v>
      </c>
      <c r="B910" s="208" t="s">
        <v>1082</v>
      </c>
      <c r="C910" s="2" t="s">
        <v>262</v>
      </c>
      <c r="D910" s="209" t="n">
        <v>241.52</v>
      </c>
      <c r="E910" s="224" t="n">
        <f aca="false">VLOOKUP(A910,SINAPI_MO!$A$1:$E$59566,4,0)</f>
        <v>0.0873</v>
      </c>
      <c r="F910" s="225" t="n">
        <f aca="false">ROUND(D910*E910,2)</f>
        <v>21.08</v>
      </c>
    </row>
    <row r="911" customFormat="false" ht="28.35" hidden="false" customHeight="false" outlineLevel="0" collapsed="false">
      <c r="A911" s="207" t="n">
        <v>105664</v>
      </c>
      <c r="B911" s="208" t="s">
        <v>1083</v>
      </c>
      <c r="C911" s="2" t="s">
        <v>262</v>
      </c>
      <c r="D911" s="209" t="n">
        <v>231.21</v>
      </c>
      <c r="E911" s="224" t="n">
        <f aca="false">VLOOKUP(A911,SINAPI_MO!$A$1:$E$59566,4,0)</f>
        <v>0.0694</v>
      </c>
      <c r="F911" s="225" t="n">
        <f aca="false">ROUND(D911*E911,2)</f>
        <v>16.05</v>
      </c>
    </row>
    <row r="912" customFormat="false" ht="28.35" hidden="false" customHeight="false" outlineLevel="0" collapsed="false">
      <c r="A912" s="207" t="n">
        <v>105670</v>
      </c>
      <c r="B912" s="208" t="s">
        <v>1084</v>
      </c>
      <c r="C912" s="2" t="s">
        <v>262</v>
      </c>
      <c r="D912" s="209" t="n">
        <v>226.07</v>
      </c>
      <c r="E912" s="224" t="n">
        <f aca="false">VLOOKUP(A912,SINAPI_MO!$A$1:$E$59566,4,0)</f>
        <v>0.0599</v>
      </c>
      <c r="F912" s="225" t="n">
        <f aca="false">ROUND(D912*E912,2)</f>
        <v>13.54</v>
      </c>
    </row>
    <row r="913" customFormat="false" ht="19.4" hidden="false" customHeight="false" outlineLevel="0" collapsed="false">
      <c r="A913" s="207" t="n">
        <v>105643</v>
      </c>
      <c r="B913" s="208" t="s">
        <v>1085</v>
      </c>
      <c r="C913" s="2" t="s">
        <v>262</v>
      </c>
      <c r="D913" s="209" t="n">
        <v>261.65</v>
      </c>
      <c r="E913" s="224" t="n">
        <f aca="false">VLOOKUP(A913,SINAPI_MO!$A$1:$E$59566,4,0)</f>
        <v>0.0501</v>
      </c>
      <c r="F913" s="225" t="n">
        <f aca="false">ROUND(D913*E913,2)</f>
        <v>13.11</v>
      </c>
    </row>
    <row r="914" customFormat="false" ht="19.4" hidden="false" customHeight="false" outlineLevel="0" collapsed="false">
      <c r="A914" s="207" t="n">
        <v>105649</v>
      </c>
      <c r="B914" s="208" t="s">
        <v>1086</v>
      </c>
      <c r="C914" s="2" t="s">
        <v>262</v>
      </c>
      <c r="D914" s="209" t="n">
        <v>256.81</v>
      </c>
      <c r="E914" s="224" t="n">
        <f aca="false">VLOOKUP(A914,SINAPI_MO!$A$1:$E$59566,4,0)</f>
        <v>0.044</v>
      </c>
      <c r="F914" s="225" t="n">
        <f aca="false">ROUND(D914*E914,2)</f>
        <v>11.3</v>
      </c>
    </row>
    <row r="915" customFormat="false" ht="19.4" hidden="false" customHeight="false" outlineLevel="0" collapsed="false">
      <c r="A915" s="207" t="n">
        <v>105655</v>
      </c>
      <c r="B915" s="208" t="s">
        <v>1087</v>
      </c>
      <c r="C915" s="2" t="s">
        <v>262</v>
      </c>
      <c r="D915" s="209" t="n">
        <v>254.37</v>
      </c>
      <c r="E915" s="224" t="n">
        <f aca="false">VLOOKUP(A915,SINAPI_MO!$A$1:$E$59566,4,0)</f>
        <v>0.0408</v>
      </c>
      <c r="F915" s="225" t="n">
        <f aca="false">ROUND(D915*E915,2)</f>
        <v>10.38</v>
      </c>
    </row>
    <row r="916" customFormat="false" ht="28.35" hidden="false" customHeight="false" outlineLevel="0" collapsed="false">
      <c r="A916" s="207" t="n">
        <v>105662</v>
      </c>
      <c r="B916" s="208" t="s">
        <v>1088</v>
      </c>
      <c r="C916" s="2" t="s">
        <v>262</v>
      </c>
      <c r="D916" s="209" t="n">
        <v>277.79</v>
      </c>
      <c r="E916" s="224" t="n">
        <f aca="false">VLOOKUP(A916,SINAPI_MO!$A$1:$E$59566,4,0)</f>
        <v>0.0759</v>
      </c>
      <c r="F916" s="225" t="n">
        <f aca="false">ROUND(D916*E916,2)</f>
        <v>21.08</v>
      </c>
    </row>
    <row r="917" customFormat="false" ht="28.35" hidden="false" customHeight="false" outlineLevel="0" collapsed="false">
      <c r="A917" s="207" t="n">
        <v>105665</v>
      </c>
      <c r="B917" s="208" t="s">
        <v>1089</v>
      </c>
      <c r="C917" s="2" t="s">
        <v>262</v>
      </c>
      <c r="D917" s="209" t="n">
        <v>267.48</v>
      </c>
      <c r="E917" s="224" t="n">
        <f aca="false">VLOOKUP(A917,SINAPI_MO!$A$1:$E$59566,4,0)</f>
        <v>0.06</v>
      </c>
      <c r="F917" s="225" t="n">
        <f aca="false">ROUND(D917*E917,2)</f>
        <v>16.05</v>
      </c>
    </row>
    <row r="918" customFormat="false" ht="28.35" hidden="false" customHeight="false" outlineLevel="0" collapsed="false">
      <c r="A918" s="207" t="n">
        <v>105671</v>
      </c>
      <c r="B918" s="208" t="s">
        <v>1090</v>
      </c>
      <c r="C918" s="2" t="s">
        <v>262</v>
      </c>
      <c r="D918" s="209" t="n">
        <v>262.34</v>
      </c>
      <c r="E918" s="224" t="n">
        <f aca="false">VLOOKUP(A918,SINAPI_MO!$A$1:$E$59566,4,0)</f>
        <v>0.0516</v>
      </c>
      <c r="F918" s="225" t="n">
        <f aca="false">ROUND(D918*E918,2)</f>
        <v>13.54</v>
      </c>
    </row>
    <row r="919" customFormat="false" ht="19.4" hidden="false" customHeight="false" outlineLevel="0" collapsed="false">
      <c r="A919" s="207" t="n">
        <v>105644</v>
      </c>
      <c r="B919" s="208" t="s">
        <v>1091</v>
      </c>
      <c r="C919" s="2" t="s">
        <v>262</v>
      </c>
      <c r="D919" s="209" t="n">
        <v>296.11</v>
      </c>
      <c r="E919" s="224" t="n">
        <f aca="false">VLOOKUP(A919,SINAPI_MO!$A$1:$E$59566,4,0)</f>
        <v>0.0443</v>
      </c>
      <c r="F919" s="225" t="n">
        <f aca="false">ROUND(D919*E919,2)</f>
        <v>13.12</v>
      </c>
    </row>
    <row r="920" customFormat="false" ht="19.4" hidden="false" customHeight="false" outlineLevel="0" collapsed="false">
      <c r="A920" s="207" t="n">
        <v>105650</v>
      </c>
      <c r="B920" s="208" t="s">
        <v>1092</v>
      </c>
      <c r="C920" s="2" t="s">
        <v>262</v>
      </c>
      <c r="D920" s="209" t="n">
        <v>291.27</v>
      </c>
      <c r="E920" s="224" t="n">
        <f aca="false">VLOOKUP(A920,SINAPI_MO!$A$1:$E$59566,4,0)</f>
        <v>0.0388</v>
      </c>
      <c r="F920" s="225" t="n">
        <f aca="false">ROUND(D920*E920,2)</f>
        <v>11.3</v>
      </c>
    </row>
    <row r="921" customFormat="false" ht="19.4" hidden="false" customHeight="false" outlineLevel="0" collapsed="false">
      <c r="A921" s="207" t="n">
        <v>105656</v>
      </c>
      <c r="B921" s="208" t="s">
        <v>1093</v>
      </c>
      <c r="C921" s="2" t="s">
        <v>262</v>
      </c>
      <c r="D921" s="209" t="n">
        <v>288.83</v>
      </c>
      <c r="E921" s="224" t="n">
        <f aca="false">VLOOKUP(A921,SINAPI_MO!$A$1:$E$59566,4,0)</f>
        <v>0.036</v>
      </c>
      <c r="F921" s="225" t="n">
        <f aca="false">ROUND(D921*E921,2)</f>
        <v>10.4</v>
      </c>
    </row>
    <row r="922" customFormat="false" ht="19.4" hidden="false" customHeight="false" outlineLevel="0" collapsed="false">
      <c r="A922" s="207" t="n">
        <v>105577</v>
      </c>
      <c r="B922" s="208" t="s">
        <v>1094</v>
      </c>
      <c r="C922" s="2" t="s">
        <v>262</v>
      </c>
      <c r="D922" s="209" t="n">
        <v>126.24</v>
      </c>
      <c r="E922" s="224" t="n">
        <f aca="false">VLOOKUP(A922,SINAPI_MO!$A$1:$E$59566,4,0)</f>
        <v>0.167</v>
      </c>
      <c r="F922" s="225" t="n">
        <f aca="false">ROUND(D922*E922,2)</f>
        <v>21.08</v>
      </c>
    </row>
    <row r="923" customFormat="false" ht="19.4" hidden="false" customHeight="false" outlineLevel="0" collapsed="false">
      <c r="A923" s="207" t="n">
        <v>105578</v>
      </c>
      <c r="B923" s="208" t="s">
        <v>1095</v>
      </c>
      <c r="C923" s="2" t="s">
        <v>262</v>
      </c>
      <c r="D923" s="209" t="n">
        <v>115.93</v>
      </c>
      <c r="E923" s="224" t="n">
        <f aca="false">VLOOKUP(A923,SINAPI_MO!$A$1:$E$59566,4,0)</f>
        <v>0.1384</v>
      </c>
      <c r="F923" s="225" t="n">
        <f aca="false">ROUND(D923*E923,2)</f>
        <v>16.04</v>
      </c>
    </row>
    <row r="924" customFormat="false" ht="19.4" hidden="false" customHeight="false" outlineLevel="0" collapsed="false">
      <c r="A924" s="207" t="n">
        <v>105712</v>
      </c>
      <c r="B924" s="208" t="s">
        <v>1096</v>
      </c>
      <c r="C924" s="2" t="s">
        <v>262</v>
      </c>
      <c r="D924" s="209" t="n">
        <v>110.79</v>
      </c>
      <c r="E924" s="224" t="n">
        <f aca="false">VLOOKUP(A924,SINAPI_MO!$A$1:$E$59566,4,0)</f>
        <v>0.1222</v>
      </c>
      <c r="F924" s="225" t="n">
        <f aca="false">ROUND(D924*E924,2)</f>
        <v>13.54</v>
      </c>
    </row>
    <row r="925" customFormat="false" ht="19.4" hidden="false" customHeight="false" outlineLevel="0" collapsed="false">
      <c r="A925" s="207" t="n">
        <v>105637</v>
      </c>
      <c r="B925" s="208" t="s">
        <v>1097</v>
      </c>
      <c r="C925" s="2" t="s">
        <v>262</v>
      </c>
      <c r="D925" s="209" t="n">
        <v>158.27</v>
      </c>
      <c r="E925" s="224" t="n">
        <f aca="false">VLOOKUP(A925,SINAPI_MO!$A$1:$E$59566,4,0)</f>
        <v>0.0829</v>
      </c>
      <c r="F925" s="225" t="n">
        <f aca="false">ROUND(D925*E925,2)</f>
        <v>13.12</v>
      </c>
    </row>
    <row r="926" customFormat="false" ht="19.4" hidden="false" customHeight="false" outlineLevel="0" collapsed="false">
      <c r="A926" s="207" t="n">
        <v>105707</v>
      </c>
      <c r="B926" s="208" t="s">
        <v>1098</v>
      </c>
      <c r="C926" s="2" t="s">
        <v>262</v>
      </c>
      <c r="D926" s="209" t="n">
        <v>153.43</v>
      </c>
      <c r="E926" s="224" t="n">
        <f aca="false">VLOOKUP(A926,SINAPI_MO!$A$1:$E$59566,4,0)</f>
        <v>0.0736</v>
      </c>
      <c r="F926" s="225" t="n">
        <f aca="false">ROUND(D926*E926,2)</f>
        <v>11.29</v>
      </c>
    </row>
    <row r="927" customFormat="false" ht="19.4" hidden="false" customHeight="false" outlineLevel="0" collapsed="false">
      <c r="A927" s="207" t="n">
        <v>105709</v>
      </c>
      <c r="B927" s="208" t="s">
        <v>1099</v>
      </c>
      <c r="C927" s="2" t="s">
        <v>262</v>
      </c>
      <c r="D927" s="209" t="n">
        <v>150.99</v>
      </c>
      <c r="E927" s="224" t="n">
        <f aca="false">VLOOKUP(A927,SINAPI_MO!$A$1:$E$59566,4,0)</f>
        <v>0.0688</v>
      </c>
      <c r="F927" s="225" t="n">
        <f aca="false">ROUND(D927*E927,2)</f>
        <v>10.39</v>
      </c>
    </row>
    <row r="928" customFormat="false" ht="28.35" hidden="false" customHeight="false" outlineLevel="0" collapsed="false">
      <c r="A928" s="207" t="n">
        <v>105693</v>
      </c>
      <c r="B928" s="208" t="s">
        <v>1100</v>
      </c>
      <c r="C928" s="2" t="s">
        <v>262</v>
      </c>
      <c r="D928" s="209" t="n">
        <v>191.72</v>
      </c>
      <c r="E928" s="224" t="n">
        <f aca="false">VLOOKUP(A928,SINAPI_MO!$A$1:$E$59566,4,0)</f>
        <v>0.11</v>
      </c>
      <c r="F928" s="225" t="n">
        <f aca="false">ROUND(D928*E928,2)</f>
        <v>21.09</v>
      </c>
    </row>
    <row r="929" customFormat="false" ht="28.35" hidden="false" customHeight="false" outlineLevel="0" collapsed="false">
      <c r="A929" s="207" t="n">
        <v>105696</v>
      </c>
      <c r="B929" s="208" t="s">
        <v>1101</v>
      </c>
      <c r="C929" s="2" t="s">
        <v>262</v>
      </c>
      <c r="D929" s="209" t="n">
        <v>181.41</v>
      </c>
      <c r="E929" s="224" t="n">
        <f aca="false">VLOOKUP(A929,SINAPI_MO!$A$1:$E$59566,4,0)</f>
        <v>0.0885</v>
      </c>
      <c r="F929" s="225" t="n">
        <f aca="false">ROUND(D929*E929,2)</f>
        <v>16.05</v>
      </c>
    </row>
    <row r="930" customFormat="false" ht="28.35" hidden="false" customHeight="false" outlineLevel="0" collapsed="false">
      <c r="A930" s="207" t="n">
        <v>105702</v>
      </c>
      <c r="B930" s="208" t="s">
        <v>1102</v>
      </c>
      <c r="C930" s="2" t="s">
        <v>262</v>
      </c>
      <c r="D930" s="209" t="n">
        <v>176.27</v>
      </c>
      <c r="E930" s="224" t="n">
        <f aca="false">VLOOKUP(A930,SINAPI_MO!$A$1:$E$59566,4,0)</f>
        <v>0.0768</v>
      </c>
      <c r="F930" s="225" t="n">
        <f aca="false">ROUND(D930*E930,2)</f>
        <v>13.54</v>
      </c>
    </row>
    <row r="931" customFormat="false" ht="19.4" hidden="false" customHeight="false" outlineLevel="0" collapsed="false">
      <c r="A931" s="207" t="n">
        <v>105675</v>
      </c>
      <c r="B931" s="208" t="s">
        <v>1103</v>
      </c>
      <c r="C931" s="2" t="s">
        <v>262</v>
      </c>
      <c r="D931" s="209" t="n">
        <v>207.36</v>
      </c>
      <c r="E931" s="224" t="n">
        <f aca="false">VLOOKUP(A931,SINAPI_MO!$A$1:$E$59566,4,0)</f>
        <v>0.0633</v>
      </c>
      <c r="F931" s="225" t="n">
        <f aca="false">ROUND(D931*E931,2)</f>
        <v>13.13</v>
      </c>
    </row>
    <row r="932" customFormat="false" ht="19.4" hidden="false" customHeight="false" outlineLevel="0" collapsed="false">
      <c r="A932" s="207" t="n">
        <v>105681</v>
      </c>
      <c r="B932" s="208" t="s">
        <v>1104</v>
      </c>
      <c r="C932" s="2" t="s">
        <v>262</v>
      </c>
      <c r="D932" s="209" t="n">
        <v>202.52</v>
      </c>
      <c r="E932" s="224" t="n">
        <f aca="false">VLOOKUP(A932,SINAPI_MO!$A$1:$E$59566,4,0)</f>
        <v>0.0558</v>
      </c>
      <c r="F932" s="225" t="n">
        <f aca="false">ROUND(D932*E932,2)</f>
        <v>11.3</v>
      </c>
    </row>
    <row r="933" customFormat="false" ht="19.4" hidden="false" customHeight="false" outlineLevel="0" collapsed="false">
      <c r="A933" s="207" t="n">
        <v>105687</v>
      </c>
      <c r="B933" s="208" t="s">
        <v>1105</v>
      </c>
      <c r="C933" s="2" t="s">
        <v>262</v>
      </c>
      <c r="D933" s="209" t="n">
        <v>200.08</v>
      </c>
      <c r="E933" s="224" t="n">
        <f aca="false">VLOOKUP(A933,SINAPI_MO!$A$1:$E$59566,4,0)</f>
        <v>0.0519</v>
      </c>
      <c r="F933" s="225" t="n">
        <f aca="false">ROUND(D933*E933,2)</f>
        <v>10.38</v>
      </c>
    </row>
    <row r="934" customFormat="false" ht="28.35" hidden="false" customHeight="false" outlineLevel="0" collapsed="false">
      <c r="A934" s="207" t="n">
        <v>105694</v>
      </c>
      <c r="B934" s="208" t="s">
        <v>1106</v>
      </c>
      <c r="C934" s="2" t="s">
        <v>262</v>
      </c>
      <c r="D934" s="209" t="n">
        <v>228.76</v>
      </c>
      <c r="E934" s="224" t="n">
        <f aca="false">VLOOKUP(A934,SINAPI_MO!$A$1:$E$59566,4,0)</f>
        <v>0.0921</v>
      </c>
      <c r="F934" s="225" t="n">
        <f aca="false">ROUND(D934*E934,2)</f>
        <v>21.07</v>
      </c>
    </row>
    <row r="935" customFormat="false" ht="28.35" hidden="false" customHeight="false" outlineLevel="0" collapsed="false">
      <c r="A935" s="207" t="n">
        <v>105697</v>
      </c>
      <c r="B935" s="208" t="s">
        <v>1107</v>
      </c>
      <c r="C935" s="2" t="s">
        <v>262</v>
      </c>
      <c r="D935" s="209" t="n">
        <v>218.45</v>
      </c>
      <c r="E935" s="224" t="n">
        <f aca="false">VLOOKUP(A935,SINAPI_MO!$A$1:$E$59566,4,0)</f>
        <v>0.0735</v>
      </c>
      <c r="F935" s="225" t="n">
        <f aca="false">ROUND(D935*E935,2)</f>
        <v>16.06</v>
      </c>
    </row>
    <row r="936" customFormat="false" ht="28.35" hidden="false" customHeight="false" outlineLevel="0" collapsed="false">
      <c r="A936" s="207" t="n">
        <v>105703</v>
      </c>
      <c r="B936" s="208" t="s">
        <v>1108</v>
      </c>
      <c r="C936" s="2" t="s">
        <v>262</v>
      </c>
      <c r="D936" s="209" t="n">
        <v>213.31</v>
      </c>
      <c r="E936" s="224" t="n">
        <f aca="false">VLOOKUP(A936,SINAPI_MO!$A$1:$E$59566,4,0)</f>
        <v>0.0635</v>
      </c>
      <c r="F936" s="225" t="n">
        <f aca="false">ROUND(D936*E936,2)</f>
        <v>13.55</v>
      </c>
    </row>
    <row r="937" customFormat="false" ht="19.4" hidden="false" customHeight="false" outlineLevel="0" collapsed="false">
      <c r="A937" s="207" t="n">
        <v>105676</v>
      </c>
      <c r="B937" s="208" t="s">
        <v>1109</v>
      </c>
      <c r="C937" s="2" t="s">
        <v>262</v>
      </c>
      <c r="D937" s="209" t="n">
        <v>242.24</v>
      </c>
      <c r="E937" s="224" t="n">
        <f aca="false">VLOOKUP(A937,SINAPI_MO!$A$1:$E$59566,4,0)</f>
        <v>0.0542</v>
      </c>
      <c r="F937" s="225" t="n">
        <f aca="false">ROUND(D937*E937,2)</f>
        <v>13.13</v>
      </c>
    </row>
    <row r="938" customFormat="false" ht="19.4" hidden="false" customHeight="false" outlineLevel="0" collapsed="false">
      <c r="A938" s="207" t="n">
        <v>105682</v>
      </c>
      <c r="B938" s="208" t="s">
        <v>1110</v>
      </c>
      <c r="C938" s="2" t="s">
        <v>262</v>
      </c>
      <c r="D938" s="209" t="n">
        <v>237.4</v>
      </c>
      <c r="E938" s="224" t="n">
        <f aca="false">VLOOKUP(A938,SINAPI_MO!$A$1:$E$59566,4,0)</f>
        <v>0.0476</v>
      </c>
      <c r="F938" s="225" t="n">
        <f aca="false">ROUND(D938*E938,2)</f>
        <v>11.3</v>
      </c>
    </row>
    <row r="939" customFormat="false" ht="19.4" hidden="false" customHeight="false" outlineLevel="0" collapsed="false">
      <c r="A939" s="207" t="n">
        <v>105688</v>
      </c>
      <c r="B939" s="208" t="s">
        <v>1111</v>
      </c>
      <c r="C939" s="2" t="s">
        <v>262</v>
      </c>
      <c r="D939" s="209" t="n">
        <v>234.96</v>
      </c>
      <c r="E939" s="224" t="n">
        <f aca="false">VLOOKUP(A939,SINAPI_MO!$A$1:$E$59566,4,0)</f>
        <v>0.0442</v>
      </c>
      <c r="F939" s="225" t="n">
        <f aca="false">ROUND(D939*E939,2)</f>
        <v>10.39</v>
      </c>
    </row>
    <row r="940" customFormat="false" ht="28.35" hidden="false" customHeight="false" outlineLevel="0" collapsed="false">
      <c r="A940" s="207" t="n">
        <v>105695</v>
      </c>
      <c r="B940" s="208" t="s">
        <v>1112</v>
      </c>
      <c r="C940" s="2" t="s">
        <v>262</v>
      </c>
      <c r="D940" s="209" t="n">
        <v>265.3</v>
      </c>
      <c r="E940" s="224" t="n">
        <f aca="false">VLOOKUP(A940,SINAPI_MO!$A$1:$E$59566,4,0)</f>
        <v>0.0795</v>
      </c>
      <c r="F940" s="225" t="n">
        <f aca="false">ROUND(D940*E940,2)</f>
        <v>21.09</v>
      </c>
    </row>
    <row r="941" customFormat="false" ht="28.35" hidden="false" customHeight="false" outlineLevel="0" collapsed="false">
      <c r="A941" s="207" t="n">
        <v>105698</v>
      </c>
      <c r="B941" s="208" t="s">
        <v>1113</v>
      </c>
      <c r="C941" s="2" t="s">
        <v>262</v>
      </c>
      <c r="D941" s="209" t="n">
        <v>254.99</v>
      </c>
      <c r="E941" s="224" t="n">
        <f aca="false">VLOOKUP(A941,SINAPI_MO!$A$1:$E$59566,4,0)</f>
        <v>0.0629</v>
      </c>
      <c r="F941" s="225" t="n">
        <f aca="false">ROUND(D941*E941,2)</f>
        <v>16.04</v>
      </c>
    </row>
    <row r="942" customFormat="false" ht="28.35" hidden="false" customHeight="false" outlineLevel="0" collapsed="false">
      <c r="A942" s="207" t="n">
        <v>105704</v>
      </c>
      <c r="B942" s="208" t="s">
        <v>1114</v>
      </c>
      <c r="C942" s="2" t="s">
        <v>262</v>
      </c>
      <c r="D942" s="209" t="n">
        <v>249.85</v>
      </c>
      <c r="E942" s="224" t="n">
        <f aca="false">VLOOKUP(A942,SINAPI_MO!$A$1:$E$59566,4,0)</f>
        <v>0.0542</v>
      </c>
      <c r="F942" s="225" t="n">
        <f aca="false">ROUND(D942*E942,2)</f>
        <v>13.54</v>
      </c>
    </row>
    <row r="943" customFormat="false" ht="19.4" hidden="false" customHeight="false" outlineLevel="0" collapsed="false">
      <c r="A943" s="207" t="n">
        <v>105677</v>
      </c>
      <c r="B943" s="208" t="s">
        <v>1115</v>
      </c>
      <c r="C943" s="2" t="s">
        <v>262</v>
      </c>
      <c r="D943" s="209" t="n">
        <v>277.11</v>
      </c>
      <c r="E943" s="224" t="n">
        <f aca="false">VLOOKUP(A943,SINAPI_MO!$A$1:$E$59566,4,0)</f>
        <v>0.0473</v>
      </c>
      <c r="F943" s="225" t="n">
        <f aca="false">ROUND(D943*E943,2)</f>
        <v>13.11</v>
      </c>
    </row>
    <row r="944" customFormat="false" ht="19.4" hidden="false" customHeight="false" outlineLevel="0" collapsed="false">
      <c r="A944" s="207" t="n">
        <v>105683</v>
      </c>
      <c r="B944" s="208" t="s">
        <v>1116</v>
      </c>
      <c r="C944" s="2" t="s">
        <v>262</v>
      </c>
      <c r="D944" s="209" t="n">
        <v>272.27</v>
      </c>
      <c r="E944" s="224" t="n">
        <f aca="false">VLOOKUP(A944,SINAPI_MO!$A$1:$E$59566,4,0)</f>
        <v>0.0415</v>
      </c>
      <c r="F944" s="225" t="n">
        <f aca="false">ROUND(D944*E944,2)</f>
        <v>11.3</v>
      </c>
    </row>
    <row r="945" customFormat="false" ht="19.4" hidden="false" customHeight="false" outlineLevel="0" collapsed="false">
      <c r="A945" s="207" t="n">
        <v>105689</v>
      </c>
      <c r="B945" s="208" t="s">
        <v>1117</v>
      </c>
      <c r="C945" s="2" t="s">
        <v>262</v>
      </c>
      <c r="D945" s="209" t="n">
        <v>269.83</v>
      </c>
      <c r="E945" s="224" t="n">
        <f aca="false">VLOOKUP(A945,SINAPI_MO!$A$1:$E$59566,4,0)</f>
        <v>0.0385</v>
      </c>
      <c r="F945" s="225" t="n">
        <f aca="false">ROUND(D945*E945,2)</f>
        <v>10.39</v>
      </c>
    </row>
    <row r="946" customFormat="false" ht="19.4" hidden="false" customHeight="false" outlineLevel="0" collapsed="false">
      <c r="A946" s="207" t="n">
        <v>105579</v>
      </c>
      <c r="B946" s="208" t="s">
        <v>1118</v>
      </c>
      <c r="C946" s="2" t="s">
        <v>262</v>
      </c>
      <c r="D946" s="209" t="n">
        <v>112.66</v>
      </c>
      <c r="E946" s="224" t="n">
        <f aca="false">VLOOKUP(A946,SINAPI_MO!$A$1:$E$59566,4,0)</f>
        <v>0.1871</v>
      </c>
      <c r="F946" s="225" t="n">
        <f aca="false">ROUND(D946*E946,2)</f>
        <v>21.08</v>
      </c>
    </row>
    <row r="947" customFormat="false" ht="19.4" hidden="false" customHeight="false" outlineLevel="0" collapsed="false">
      <c r="A947" s="207" t="n">
        <v>105580</v>
      </c>
      <c r="B947" s="208" t="s">
        <v>1119</v>
      </c>
      <c r="C947" s="2" t="s">
        <v>262</v>
      </c>
      <c r="D947" s="209" t="n">
        <v>102.35</v>
      </c>
      <c r="E947" s="224" t="n">
        <f aca="false">VLOOKUP(A947,SINAPI_MO!$A$1:$E$59566,4,0)</f>
        <v>0.1568</v>
      </c>
      <c r="F947" s="225" t="n">
        <f aca="false">ROUND(D947*E947,2)</f>
        <v>16.05</v>
      </c>
    </row>
    <row r="948" customFormat="false" ht="19.4" hidden="false" customHeight="false" outlineLevel="0" collapsed="false">
      <c r="A948" s="207" t="n">
        <v>105582</v>
      </c>
      <c r="B948" s="208" t="s">
        <v>1120</v>
      </c>
      <c r="C948" s="2" t="s">
        <v>262</v>
      </c>
      <c r="D948" s="209" t="n">
        <v>97.21</v>
      </c>
      <c r="E948" s="224" t="n">
        <f aca="false">VLOOKUP(A948,SINAPI_MO!$A$1:$E$59566,4,0)</f>
        <v>0.1393</v>
      </c>
      <c r="F948" s="225" t="n">
        <f aca="false">ROUND(D948*E948,2)</f>
        <v>13.54</v>
      </c>
    </row>
    <row r="949" customFormat="false" ht="19.4" hidden="false" customHeight="false" outlineLevel="0" collapsed="false">
      <c r="A949" s="207" t="n">
        <v>105638</v>
      </c>
      <c r="B949" s="208" t="s">
        <v>1121</v>
      </c>
      <c r="C949" s="2" t="s">
        <v>262</v>
      </c>
      <c r="D949" s="209" t="n">
        <v>137.62</v>
      </c>
      <c r="E949" s="224" t="n">
        <f aca="false">VLOOKUP(A949,SINAPI_MO!$A$1:$E$59566,4,0)</f>
        <v>0.0953</v>
      </c>
      <c r="F949" s="225" t="n">
        <f aca="false">ROUND(D949*E949,2)</f>
        <v>13.12</v>
      </c>
    </row>
    <row r="950" customFormat="false" ht="19.4" hidden="false" customHeight="false" outlineLevel="0" collapsed="false">
      <c r="A950" s="207" t="n">
        <v>105715</v>
      </c>
      <c r="B950" s="208" t="s">
        <v>1122</v>
      </c>
      <c r="C950" s="2" t="s">
        <v>262</v>
      </c>
      <c r="D950" s="209" t="n">
        <v>132.78</v>
      </c>
      <c r="E950" s="224" t="n">
        <f aca="false">VLOOKUP(A950,SINAPI_MO!$A$1:$E$59566,4,0)</f>
        <v>0.0851</v>
      </c>
      <c r="F950" s="225" t="n">
        <f aca="false">ROUND(D950*E950,2)</f>
        <v>11.3</v>
      </c>
    </row>
    <row r="951" customFormat="false" ht="19.4" hidden="false" customHeight="false" outlineLevel="0" collapsed="false">
      <c r="A951" s="207" t="n">
        <v>105717</v>
      </c>
      <c r="B951" s="208" t="s">
        <v>1123</v>
      </c>
      <c r="C951" s="2" t="s">
        <v>262</v>
      </c>
      <c r="D951" s="209" t="n">
        <v>130.34</v>
      </c>
      <c r="E951" s="224" t="n">
        <f aca="false">VLOOKUP(A951,SINAPI_MO!$A$1:$E$59566,4,0)</f>
        <v>0.0797</v>
      </c>
      <c r="F951" s="225" t="n">
        <f aca="false">ROUND(D951*E951,2)</f>
        <v>10.39</v>
      </c>
    </row>
    <row r="952" customFormat="false" ht="19.4" hidden="false" customHeight="false" outlineLevel="0" collapsed="false">
      <c r="A952" s="207" t="n">
        <v>105626</v>
      </c>
      <c r="B952" s="208" t="s">
        <v>1124</v>
      </c>
      <c r="C952" s="2" t="s">
        <v>262</v>
      </c>
      <c r="D952" s="209" t="n">
        <v>147.2</v>
      </c>
      <c r="E952" s="224" t="n">
        <f aca="false">VLOOKUP(A952,SINAPI_MO!$A$1:$E$59566,4,0)</f>
        <v>0.0817</v>
      </c>
      <c r="F952" s="225" t="n">
        <f aca="false">ROUND(D952*E952,2)</f>
        <v>12.03</v>
      </c>
    </row>
    <row r="953" customFormat="false" ht="19.4" hidden="false" customHeight="false" outlineLevel="0" collapsed="false">
      <c r="A953" s="207" t="n">
        <v>105629</v>
      </c>
      <c r="B953" s="208" t="s">
        <v>1125</v>
      </c>
      <c r="C953" s="2" t="s">
        <v>262</v>
      </c>
      <c r="D953" s="209" t="n">
        <v>138.95</v>
      </c>
      <c r="E953" s="224" t="n">
        <f aca="false">VLOOKUP(A953,SINAPI_MO!$A$1:$E$59566,4,0)</f>
        <v>0.0576</v>
      </c>
      <c r="F953" s="225" t="n">
        <f aca="false">ROUND(D953*E953,2)</f>
        <v>8</v>
      </c>
    </row>
    <row r="954" customFormat="false" ht="19.4" hidden="false" customHeight="false" outlineLevel="0" collapsed="false">
      <c r="A954" s="207" t="n">
        <v>105635</v>
      </c>
      <c r="B954" s="208" t="s">
        <v>1126</v>
      </c>
      <c r="C954" s="2" t="s">
        <v>262</v>
      </c>
      <c r="D954" s="209" t="n">
        <v>137.79</v>
      </c>
      <c r="E954" s="224" t="n">
        <f aca="false">VLOOKUP(A954,SINAPI_MO!$A$1:$E$59566,4,0)</f>
        <v>0.0554</v>
      </c>
      <c r="F954" s="225" t="n">
        <f aca="false">ROUND(D954*E954,2)</f>
        <v>7.63</v>
      </c>
    </row>
    <row r="955" customFormat="false" ht="19.4" hidden="false" customHeight="false" outlineLevel="0" collapsed="false">
      <c r="A955" s="207" t="n">
        <v>105605</v>
      </c>
      <c r="B955" s="208" t="s">
        <v>1127</v>
      </c>
      <c r="C955" s="2" t="s">
        <v>262</v>
      </c>
      <c r="D955" s="209" t="n">
        <v>135.55</v>
      </c>
      <c r="E955" s="224" t="n">
        <f aca="false">VLOOKUP(A955,SINAPI_MO!$A$1:$E$59566,4,0)</f>
        <v>0.0682</v>
      </c>
      <c r="F955" s="225" t="n">
        <f aca="false">ROUND(D955*E955,2)</f>
        <v>9.24</v>
      </c>
    </row>
    <row r="956" customFormat="false" ht="19.4" hidden="false" customHeight="false" outlineLevel="0" collapsed="false">
      <c r="A956" s="207" t="n">
        <v>105613</v>
      </c>
      <c r="B956" s="208" t="s">
        <v>1128</v>
      </c>
      <c r="C956" s="2" t="s">
        <v>262</v>
      </c>
      <c r="D956" s="209" t="n">
        <v>132.45</v>
      </c>
      <c r="E956" s="224" t="n">
        <f aca="false">VLOOKUP(A956,SINAPI_MO!$A$1:$E$59566,4,0)</f>
        <v>0.0613</v>
      </c>
      <c r="F956" s="225" t="n">
        <f aca="false">ROUND(D956*E956,2)</f>
        <v>8.12</v>
      </c>
    </row>
    <row r="957" customFormat="false" ht="19.4" hidden="false" customHeight="false" outlineLevel="0" collapsed="false">
      <c r="A957" s="207" t="n">
        <v>105621</v>
      </c>
      <c r="B957" s="208" t="s">
        <v>1129</v>
      </c>
      <c r="C957" s="2" t="s">
        <v>262</v>
      </c>
      <c r="D957" s="209" t="n">
        <v>130.18</v>
      </c>
      <c r="E957" s="224" t="n">
        <f aca="false">VLOOKUP(A957,SINAPI_MO!$A$1:$E$59566,4,0)</f>
        <v>0.0562</v>
      </c>
      <c r="F957" s="225" t="n">
        <f aca="false">ROUND(D957*E957,2)</f>
        <v>7.32</v>
      </c>
    </row>
    <row r="958" customFormat="false" ht="19.4" hidden="false" customHeight="false" outlineLevel="0" collapsed="false">
      <c r="A958" s="207" t="n">
        <v>105627</v>
      </c>
      <c r="B958" s="208" t="s">
        <v>1130</v>
      </c>
      <c r="C958" s="2" t="s">
        <v>262</v>
      </c>
      <c r="D958" s="209" t="n">
        <v>185.1</v>
      </c>
      <c r="E958" s="224" t="n">
        <f aca="false">VLOOKUP(A958,SINAPI_MO!$A$1:$E$59566,4,0)</f>
        <v>0.065</v>
      </c>
      <c r="F958" s="225" t="n">
        <f aca="false">ROUND(D958*E958,2)</f>
        <v>12.03</v>
      </c>
    </row>
    <row r="959" customFormat="false" ht="19.4" hidden="false" customHeight="false" outlineLevel="0" collapsed="false">
      <c r="A959" s="207" t="n">
        <v>105630</v>
      </c>
      <c r="B959" s="208" t="s">
        <v>1131</v>
      </c>
      <c r="C959" s="2" t="s">
        <v>262</v>
      </c>
      <c r="D959" s="209" t="n">
        <v>176.85</v>
      </c>
      <c r="E959" s="224" t="n">
        <f aca="false">VLOOKUP(A959,SINAPI_MO!$A$1:$E$59566,4,0)</f>
        <v>0.0452</v>
      </c>
      <c r="F959" s="225" t="n">
        <f aca="false">ROUND(D959*E959,2)</f>
        <v>7.99</v>
      </c>
    </row>
    <row r="960" customFormat="false" ht="19.4" hidden="false" customHeight="false" outlineLevel="0" collapsed="false">
      <c r="A960" s="207" t="n">
        <v>105636</v>
      </c>
      <c r="B960" s="208" t="s">
        <v>1132</v>
      </c>
      <c r="C960" s="2" t="s">
        <v>262</v>
      </c>
      <c r="D960" s="209" t="n">
        <v>175.69</v>
      </c>
      <c r="E960" s="224" t="n">
        <f aca="false">VLOOKUP(A960,SINAPI_MO!$A$1:$E$59566,4,0)</f>
        <v>0.0435</v>
      </c>
      <c r="F960" s="225" t="n">
        <f aca="false">ROUND(D960*E960,2)</f>
        <v>7.64</v>
      </c>
    </row>
    <row r="961" customFormat="false" ht="19.4" hidden="false" customHeight="false" outlineLevel="0" collapsed="false">
      <c r="A961" s="207" t="n">
        <v>105606</v>
      </c>
      <c r="B961" s="208" t="s">
        <v>1133</v>
      </c>
      <c r="C961" s="2" t="s">
        <v>262</v>
      </c>
      <c r="D961" s="209" t="n">
        <v>172.49</v>
      </c>
      <c r="E961" s="224" t="n">
        <f aca="false">VLOOKUP(A961,SINAPI_MO!$A$1:$E$59566,4,0)</f>
        <v>0.0536</v>
      </c>
      <c r="F961" s="225" t="n">
        <f aca="false">ROUND(D961*E961,2)</f>
        <v>9.25</v>
      </c>
    </row>
    <row r="962" customFormat="false" ht="19.4" hidden="false" customHeight="false" outlineLevel="0" collapsed="false">
      <c r="A962" s="207" t="n">
        <v>105614</v>
      </c>
      <c r="B962" s="208" t="s">
        <v>1134</v>
      </c>
      <c r="C962" s="2" t="s">
        <v>262</v>
      </c>
      <c r="D962" s="209" t="n">
        <v>169.39</v>
      </c>
      <c r="E962" s="224" t="n">
        <f aca="false">VLOOKUP(A962,SINAPI_MO!$A$1:$E$59566,4,0)</f>
        <v>0.0479</v>
      </c>
      <c r="F962" s="225" t="n">
        <f aca="false">ROUND(D962*E962,2)</f>
        <v>8.11</v>
      </c>
    </row>
    <row r="963" customFormat="false" ht="19.4" hidden="false" customHeight="false" outlineLevel="0" collapsed="false">
      <c r="A963" s="207" t="n">
        <v>105622</v>
      </c>
      <c r="B963" s="208" t="s">
        <v>1135</v>
      </c>
      <c r="C963" s="2" t="s">
        <v>262</v>
      </c>
      <c r="D963" s="209" t="n">
        <v>167.12</v>
      </c>
      <c r="E963" s="224" t="n">
        <f aca="false">VLOOKUP(A963,SINAPI_MO!$A$1:$E$59566,4,0)</f>
        <v>0.0438</v>
      </c>
      <c r="F963" s="225" t="n">
        <f aca="false">ROUND(D963*E963,2)</f>
        <v>7.32</v>
      </c>
    </row>
    <row r="964" customFormat="false" ht="19.4" hidden="false" customHeight="false" outlineLevel="0" collapsed="false">
      <c r="A964" s="207" t="n">
        <v>105572</v>
      </c>
      <c r="B964" s="208" t="s">
        <v>1136</v>
      </c>
      <c r="C964" s="2" t="s">
        <v>262</v>
      </c>
      <c r="D964" s="209" t="n">
        <v>69.33</v>
      </c>
      <c r="E964" s="224" t="n">
        <f aca="false">VLOOKUP(A964,SINAPI_MO!$A$1:$E$59566,4,0)</f>
        <v>0.1735</v>
      </c>
      <c r="F964" s="225" t="n">
        <f aca="false">ROUND(D964*E964,2)</f>
        <v>12.03</v>
      </c>
    </row>
    <row r="965" customFormat="false" ht="19.4" hidden="false" customHeight="false" outlineLevel="0" collapsed="false">
      <c r="A965" s="207" t="n">
        <v>105574</v>
      </c>
      <c r="B965" s="208" t="s">
        <v>1137</v>
      </c>
      <c r="C965" s="2" t="s">
        <v>262</v>
      </c>
      <c r="D965" s="209" t="n">
        <v>61.08</v>
      </c>
      <c r="E965" s="224" t="n">
        <f aca="false">VLOOKUP(A965,SINAPI_MO!$A$1:$E$59566,4,0)</f>
        <v>0.131</v>
      </c>
      <c r="F965" s="225" t="n">
        <f aca="false">ROUND(D965*E965,2)</f>
        <v>8</v>
      </c>
    </row>
    <row r="966" customFormat="false" ht="19.4" hidden="false" customHeight="false" outlineLevel="0" collapsed="false">
      <c r="A966" s="207" t="n">
        <v>105576</v>
      </c>
      <c r="B966" s="208" t="s">
        <v>1138</v>
      </c>
      <c r="C966" s="2" t="s">
        <v>262</v>
      </c>
      <c r="D966" s="209" t="n">
        <v>59.92</v>
      </c>
      <c r="E966" s="224" t="n">
        <f aca="false">VLOOKUP(A966,SINAPI_MO!$A$1:$E$59566,4,0)</f>
        <v>0.1275</v>
      </c>
      <c r="F966" s="225" t="n">
        <f aca="false">ROUND(D966*E966,2)</f>
        <v>7.64</v>
      </c>
    </row>
    <row r="967" customFormat="false" ht="19.4" hidden="false" customHeight="false" outlineLevel="0" collapsed="false">
      <c r="A967" s="207" t="n">
        <v>105603</v>
      </c>
      <c r="B967" s="208" t="s">
        <v>1139</v>
      </c>
      <c r="C967" s="2" t="s">
        <v>262</v>
      </c>
      <c r="D967" s="209" t="n">
        <v>61.68</v>
      </c>
      <c r="E967" s="224" t="n">
        <f aca="false">VLOOKUP(A967,SINAPI_MO!$A$1:$E$59566,4,0)</f>
        <v>0.15</v>
      </c>
      <c r="F967" s="225" t="n">
        <f aca="false">ROUND(D967*E967,2)</f>
        <v>9.25</v>
      </c>
    </row>
    <row r="968" customFormat="false" ht="19.4" hidden="false" customHeight="false" outlineLevel="0" collapsed="false">
      <c r="A968" s="207" t="n">
        <v>105611</v>
      </c>
      <c r="B968" s="208" t="s">
        <v>1140</v>
      </c>
      <c r="C968" s="2" t="s">
        <v>262</v>
      </c>
      <c r="D968" s="209" t="n">
        <v>58.58</v>
      </c>
      <c r="E968" s="224" t="n">
        <f aca="false">VLOOKUP(A968,SINAPI_MO!$A$1:$E$59566,4,0)</f>
        <v>0.1386</v>
      </c>
      <c r="F968" s="225" t="n">
        <f aca="false">ROUND(D968*E968,2)</f>
        <v>8.12</v>
      </c>
    </row>
    <row r="969" customFormat="false" ht="19.4" hidden="false" customHeight="false" outlineLevel="0" collapsed="false">
      <c r="A969" s="207" t="n">
        <v>105619</v>
      </c>
      <c r="B969" s="208" t="s">
        <v>1141</v>
      </c>
      <c r="C969" s="2" t="s">
        <v>262</v>
      </c>
      <c r="D969" s="209" t="n">
        <v>56.31</v>
      </c>
      <c r="E969" s="224" t="n">
        <f aca="false">VLOOKUP(A969,SINAPI_MO!$A$1:$E$59566,4,0)</f>
        <v>0.13</v>
      </c>
      <c r="F969" s="225" t="n">
        <f aca="false">ROUND(D969*E969,2)</f>
        <v>7.32</v>
      </c>
    </row>
    <row r="970" customFormat="false" ht="19.4" hidden="false" customHeight="false" outlineLevel="0" collapsed="false">
      <c r="A970" s="207" t="n">
        <v>105573</v>
      </c>
      <c r="B970" s="208" t="s">
        <v>1142</v>
      </c>
      <c r="C970" s="2" t="s">
        <v>262</v>
      </c>
      <c r="D970" s="209" t="n">
        <v>108.8</v>
      </c>
      <c r="E970" s="224" t="n">
        <f aca="false">VLOOKUP(A970,SINAPI_MO!$A$1:$E$59566,4,0)</f>
        <v>0.1106</v>
      </c>
      <c r="F970" s="225" t="n">
        <f aca="false">ROUND(D970*E970,2)</f>
        <v>12.03</v>
      </c>
    </row>
    <row r="971" customFormat="false" ht="19.4" hidden="false" customHeight="false" outlineLevel="0" collapsed="false">
      <c r="A971" s="207" t="n">
        <v>105628</v>
      </c>
      <c r="B971" s="208" t="s">
        <v>1143</v>
      </c>
      <c r="C971" s="2" t="s">
        <v>262</v>
      </c>
      <c r="D971" s="209" t="n">
        <v>100.55</v>
      </c>
      <c r="E971" s="224" t="n">
        <f aca="false">VLOOKUP(A971,SINAPI_MO!$A$1:$E$59566,4,0)</f>
        <v>0.0796</v>
      </c>
      <c r="F971" s="225" t="n">
        <f aca="false">ROUND(D971*E971,2)</f>
        <v>8</v>
      </c>
    </row>
    <row r="972" customFormat="false" ht="19.4" hidden="false" customHeight="false" outlineLevel="0" collapsed="false">
      <c r="A972" s="207" t="n">
        <v>105634</v>
      </c>
      <c r="B972" s="208" t="s">
        <v>1144</v>
      </c>
      <c r="C972" s="2" t="s">
        <v>262</v>
      </c>
      <c r="D972" s="209" t="n">
        <v>99.39</v>
      </c>
      <c r="E972" s="224" t="n">
        <f aca="false">VLOOKUP(A972,SINAPI_MO!$A$1:$E$59566,4,0)</f>
        <v>0.0769</v>
      </c>
      <c r="F972" s="225" t="n">
        <f aca="false">ROUND(D972*E972,2)</f>
        <v>7.64</v>
      </c>
    </row>
    <row r="973" customFormat="false" ht="19.4" hidden="false" customHeight="false" outlineLevel="0" collapsed="false">
      <c r="A973" s="207" t="n">
        <v>105604</v>
      </c>
      <c r="B973" s="208" t="s">
        <v>1145</v>
      </c>
      <c r="C973" s="2" t="s">
        <v>262</v>
      </c>
      <c r="D973" s="209" t="n">
        <v>98.61</v>
      </c>
      <c r="E973" s="224" t="n">
        <f aca="false">VLOOKUP(A973,SINAPI_MO!$A$1:$E$59566,4,0)</f>
        <v>0.0938</v>
      </c>
      <c r="F973" s="225" t="n">
        <f aca="false">ROUND(D973*E973,2)</f>
        <v>9.25</v>
      </c>
    </row>
    <row r="974" customFormat="false" ht="19.4" hidden="false" customHeight="false" outlineLevel="0" collapsed="false">
      <c r="A974" s="207" t="n">
        <v>105612</v>
      </c>
      <c r="B974" s="208" t="s">
        <v>1146</v>
      </c>
      <c r="C974" s="2" t="s">
        <v>262</v>
      </c>
      <c r="D974" s="209" t="n">
        <v>95.51</v>
      </c>
      <c r="E974" s="224" t="n">
        <f aca="false">VLOOKUP(A974,SINAPI_MO!$A$1:$E$59566,4,0)</f>
        <v>0.085</v>
      </c>
      <c r="F974" s="225" t="n">
        <f aca="false">ROUND(D974*E974,2)</f>
        <v>8.12</v>
      </c>
    </row>
    <row r="975" customFormat="false" ht="19.4" hidden="false" customHeight="false" outlineLevel="0" collapsed="false">
      <c r="A975" s="207" t="n">
        <v>105620</v>
      </c>
      <c r="B975" s="208" t="s">
        <v>1147</v>
      </c>
      <c r="C975" s="2" t="s">
        <v>262</v>
      </c>
      <c r="D975" s="209" t="n">
        <v>93.24</v>
      </c>
      <c r="E975" s="224" t="n">
        <f aca="false">VLOOKUP(A975,SINAPI_MO!$A$1:$E$59566,4,0)</f>
        <v>0.0785</v>
      </c>
      <c r="F975" s="225" t="n">
        <f aca="false">ROUND(D975*E975,2)</f>
        <v>7.32</v>
      </c>
    </row>
    <row r="976" customFormat="false" ht="19.4" hidden="false" customHeight="false" outlineLevel="0" collapsed="false">
      <c r="A976" s="207" t="n">
        <v>105586</v>
      </c>
      <c r="B976" s="208" t="s">
        <v>1148</v>
      </c>
      <c r="C976" s="2" t="s">
        <v>262</v>
      </c>
      <c r="D976" s="209" t="n">
        <v>138.05</v>
      </c>
      <c r="E976" s="224" t="n">
        <f aca="false">VLOOKUP(A976,SINAPI_MO!$A$1:$E$59566,4,0)</f>
        <v>0.1966</v>
      </c>
      <c r="F976" s="225" t="n">
        <f aca="false">ROUND(D976*E976,2)</f>
        <v>27.14</v>
      </c>
    </row>
    <row r="977" customFormat="false" ht="19.4" hidden="false" customHeight="false" outlineLevel="0" collapsed="false">
      <c r="A977" s="207" t="n">
        <v>105587</v>
      </c>
      <c r="B977" s="208" t="s">
        <v>1149</v>
      </c>
      <c r="C977" s="2" t="s">
        <v>262</v>
      </c>
      <c r="D977" s="209" t="n">
        <v>123.84</v>
      </c>
      <c r="E977" s="224" t="n">
        <f aca="false">VLOOKUP(A977,SINAPI_MO!$A$1:$E$59566,4,0)</f>
        <v>0.1621</v>
      </c>
      <c r="F977" s="225" t="n">
        <f aca="false">ROUND(D977*E977,2)</f>
        <v>20.07</v>
      </c>
    </row>
    <row r="978" customFormat="false" ht="19.4" hidden="false" customHeight="false" outlineLevel="0" collapsed="false">
      <c r="A978" s="207" t="n">
        <v>105589</v>
      </c>
      <c r="B978" s="208" t="s">
        <v>1150</v>
      </c>
      <c r="C978" s="2" t="s">
        <v>262</v>
      </c>
      <c r="D978" s="209" t="n">
        <v>122.52</v>
      </c>
      <c r="E978" s="224" t="n">
        <f aca="false">VLOOKUP(A978,SINAPI_MO!$A$1:$E$59566,4,0)</f>
        <v>0.1598</v>
      </c>
      <c r="F978" s="225" t="n">
        <f aca="false">ROUND(D978*E978,2)</f>
        <v>19.58</v>
      </c>
    </row>
    <row r="979" customFormat="false" ht="19.4" hidden="false" customHeight="false" outlineLevel="0" collapsed="false">
      <c r="A979" s="207" t="n">
        <v>105584</v>
      </c>
      <c r="B979" s="208" t="s">
        <v>1151</v>
      </c>
      <c r="C979" s="2" t="s">
        <v>262</v>
      </c>
      <c r="D979" s="209" t="n">
        <v>167.1</v>
      </c>
      <c r="E979" s="224" t="n">
        <f aca="false">VLOOKUP(A979,SINAPI_MO!$A$1:$E$59566,4,0)</f>
        <v>0.1001</v>
      </c>
      <c r="F979" s="225" t="n">
        <f aca="false">ROUND(D979*E979,2)</f>
        <v>16.73</v>
      </c>
    </row>
    <row r="980" customFormat="false" ht="19.4" hidden="false" customHeight="false" outlineLevel="0" collapsed="false">
      <c r="A980" s="207" t="n">
        <v>105720</v>
      </c>
      <c r="B980" s="208" t="s">
        <v>1152</v>
      </c>
      <c r="C980" s="2" t="s">
        <v>262</v>
      </c>
      <c r="D980" s="209" t="n">
        <v>159.34</v>
      </c>
      <c r="E980" s="224" t="n">
        <f aca="false">VLOOKUP(A980,SINAPI_MO!$A$1:$E$59566,4,0)</f>
        <v>0.0861</v>
      </c>
      <c r="F980" s="225" t="n">
        <f aca="false">ROUND(D980*E980,2)</f>
        <v>13.72</v>
      </c>
    </row>
    <row r="981" customFormat="false" ht="19.4" hidden="false" customHeight="false" outlineLevel="0" collapsed="false">
      <c r="A981" s="207" t="n">
        <v>105722</v>
      </c>
      <c r="B981" s="208" t="s">
        <v>1153</v>
      </c>
      <c r="C981" s="2" t="s">
        <v>262</v>
      </c>
      <c r="D981" s="209" t="n">
        <v>159.81</v>
      </c>
      <c r="E981" s="224" t="n">
        <f aca="false">VLOOKUP(A981,SINAPI_MO!$A$1:$E$59566,4,0)</f>
        <v>0.0877</v>
      </c>
      <c r="F981" s="225" t="n">
        <f aca="false">ROUND(D981*E981,2)</f>
        <v>14.02</v>
      </c>
    </row>
    <row r="982" customFormat="false" ht="19.4" hidden="false" customHeight="false" outlineLevel="0" collapsed="false">
      <c r="A982" s="207" t="n">
        <v>105593</v>
      </c>
      <c r="B982" s="208" t="s">
        <v>1154</v>
      </c>
      <c r="C982" s="2" t="s">
        <v>262</v>
      </c>
      <c r="D982" s="209" t="n">
        <v>124.47</v>
      </c>
      <c r="E982" s="224" t="n">
        <f aca="false">VLOOKUP(A982,SINAPI_MO!$A$1:$E$59566,4,0)</f>
        <v>0.218</v>
      </c>
      <c r="F982" s="225" t="n">
        <f aca="false">ROUND(D982*E982,2)</f>
        <v>27.13</v>
      </c>
    </row>
    <row r="983" customFormat="false" ht="19.4" hidden="false" customHeight="false" outlineLevel="0" collapsed="false">
      <c r="A983" s="207" t="n">
        <v>105594</v>
      </c>
      <c r="B983" s="208" t="s">
        <v>1155</v>
      </c>
      <c r="C983" s="2" t="s">
        <v>262</v>
      </c>
      <c r="D983" s="209" t="n">
        <v>110.26</v>
      </c>
      <c r="E983" s="224" t="n">
        <f aca="false">VLOOKUP(A983,SINAPI_MO!$A$1:$E$59566,4,0)</f>
        <v>0.1821</v>
      </c>
      <c r="F983" s="225" t="n">
        <f aca="false">ROUND(D983*E983,2)</f>
        <v>20.08</v>
      </c>
    </row>
    <row r="984" customFormat="false" ht="19.4" hidden="false" customHeight="false" outlineLevel="0" collapsed="false">
      <c r="A984" s="207" t="n">
        <v>105596</v>
      </c>
      <c r="B984" s="208" t="s">
        <v>1156</v>
      </c>
      <c r="C984" s="2" t="s">
        <v>262</v>
      </c>
      <c r="D984" s="209" t="n">
        <v>108.94</v>
      </c>
      <c r="E984" s="224" t="n">
        <f aca="false">VLOOKUP(A984,SINAPI_MO!$A$1:$E$59566,4,0)</f>
        <v>0.1797</v>
      </c>
      <c r="F984" s="225" t="n">
        <f aca="false">ROUND(D984*E984,2)</f>
        <v>19.58</v>
      </c>
    </row>
    <row r="985" customFormat="false" ht="19.4" hidden="false" customHeight="false" outlineLevel="0" collapsed="false">
      <c r="A985" s="207" t="n">
        <v>105591</v>
      </c>
      <c r="B985" s="208" t="s">
        <v>1157</v>
      </c>
      <c r="C985" s="2" t="s">
        <v>262</v>
      </c>
      <c r="D985" s="209" t="n">
        <v>146.45</v>
      </c>
      <c r="E985" s="224" t="n">
        <f aca="false">VLOOKUP(A985,SINAPI_MO!$A$1:$E$59566,4,0)</f>
        <v>0.1142</v>
      </c>
      <c r="F985" s="225" t="n">
        <f aca="false">ROUND(D985*E985,2)</f>
        <v>16.72</v>
      </c>
    </row>
    <row r="986" customFormat="false" ht="19.4" hidden="false" customHeight="false" outlineLevel="0" collapsed="false">
      <c r="A986" s="207" t="n">
        <v>105724</v>
      </c>
      <c r="B986" s="208" t="s">
        <v>1158</v>
      </c>
      <c r="C986" s="2" t="s">
        <v>262</v>
      </c>
      <c r="D986" s="209" t="n">
        <v>138.69</v>
      </c>
      <c r="E986" s="224" t="n">
        <f aca="false">VLOOKUP(A986,SINAPI_MO!$A$1:$E$59566,4,0)</f>
        <v>0.0989</v>
      </c>
      <c r="F986" s="225" t="n">
        <f aca="false">ROUND(D986*E986,2)</f>
        <v>13.72</v>
      </c>
    </row>
    <row r="987" customFormat="false" ht="19.4" hidden="false" customHeight="false" outlineLevel="0" collapsed="false">
      <c r="A987" s="207" t="n">
        <v>105726</v>
      </c>
      <c r="B987" s="208" t="s">
        <v>1159</v>
      </c>
      <c r="C987" s="2" t="s">
        <v>262</v>
      </c>
      <c r="D987" s="209" t="n">
        <v>139.16</v>
      </c>
      <c r="E987" s="224" t="n">
        <f aca="false">VLOOKUP(A987,SINAPI_MO!$A$1:$E$59566,4,0)</f>
        <v>0.1007</v>
      </c>
      <c r="F987" s="225" t="n">
        <f aca="false">ROUND(D987*E987,2)</f>
        <v>14.01</v>
      </c>
    </row>
    <row r="988" customFormat="false" ht="19.4" hidden="false" customHeight="false" outlineLevel="0" collapsed="false">
      <c r="A988" s="207" t="n">
        <v>105567</v>
      </c>
      <c r="B988" s="208" t="s">
        <v>1160</v>
      </c>
      <c r="C988" s="2" t="s">
        <v>262</v>
      </c>
      <c r="D988" s="209" t="n">
        <v>15.35</v>
      </c>
      <c r="E988" s="224" t="n">
        <f aca="false">VLOOKUP(A988,SINAPI_MO!$A$1:$E$59566,4,0)</f>
        <v>0.3368</v>
      </c>
      <c r="F988" s="225" t="n">
        <f aca="false">ROUND(D988*E988,2)</f>
        <v>5.17</v>
      </c>
    </row>
    <row r="989" customFormat="false" ht="19.4" hidden="false" customHeight="false" outlineLevel="0" collapsed="false">
      <c r="A989" s="207" t="n">
        <v>105568</v>
      </c>
      <c r="B989" s="208" t="s">
        <v>1161</v>
      </c>
      <c r="C989" s="2" t="s">
        <v>262</v>
      </c>
      <c r="D989" s="209" t="n">
        <v>12.25</v>
      </c>
      <c r="E989" s="224" t="n">
        <f aca="false">VLOOKUP(A989,SINAPI_MO!$A$1:$E$59566,4,0)</f>
        <v>0.3298</v>
      </c>
      <c r="F989" s="225" t="n">
        <f aca="false">ROUND(D989*E989,2)</f>
        <v>4.04</v>
      </c>
    </row>
    <row r="990" customFormat="false" ht="19.4" hidden="false" customHeight="false" outlineLevel="0" collapsed="false">
      <c r="A990" s="207" t="n">
        <v>105570</v>
      </c>
      <c r="B990" s="208" t="s">
        <v>1162</v>
      </c>
      <c r="C990" s="2" t="s">
        <v>262</v>
      </c>
      <c r="D990" s="209" t="n">
        <v>10.1</v>
      </c>
      <c r="E990" s="224" t="n">
        <f aca="false">VLOOKUP(A990,SINAPI_MO!$A$1:$E$59566,4,0)</f>
        <v>0.3248</v>
      </c>
      <c r="F990" s="225" t="n">
        <f aca="false">ROUND(D990*E990,2)</f>
        <v>3.28</v>
      </c>
    </row>
    <row r="991" customFormat="false" ht="12.8" hidden="false" customHeight="false" outlineLevel="0" collapsed="false">
      <c r="A991" s="207" t="n">
        <v>100575</v>
      </c>
      <c r="B991" s="208" t="s">
        <v>1163</v>
      </c>
      <c r="C991" s="2" t="s">
        <v>175</v>
      </c>
      <c r="D991" s="209" t="n">
        <v>0.59</v>
      </c>
      <c r="E991" s="224" t="n">
        <f aca="false">VLOOKUP(A991,SINAPI_MO!$A$1:$E$59566,4,0)</f>
        <v>0.4068</v>
      </c>
      <c r="F991" s="225" t="n">
        <f aca="false">ROUND(D991*E991,2)</f>
        <v>0.24</v>
      </c>
    </row>
    <row r="992" customFormat="false" ht="19.4" hidden="false" customHeight="false" outlineLevel="0" collapsed="false">
      <c r="A992" s="207" t="n">
        <v>100577</v>
      </c>
      <c r="B992" s="208" t="s">
        <v>1164</v>
      </c>
      <c r="C992" s="2" t="s">
        <v>175</v>
      </c>
      <c r="D992" s="209" t="n">
        <v>1.5</v>
      </c>
      <c r="E992" s="224" t="n">
        <f aca="false">VLOOKUP(A992,SINAPI_MO!$A$1:$E$59566,4,0)</f>
        <v>0.2867</v>
      </c>
      <c r="F992" s="225" t="n">
        <f aca="false">ROUND(D992*E992,2)</f>
        <v>0.43</v>
      </c>
    </row>
    <row r="993" customFormat="false" ht="19.4" hidden="false" customHeight="false" outlineLevel="0" collapsed="false">
      <c r="A993" s="207" t="n">
        <v>105598</v>
      </c>
      <c r="B993" s="208" t="s">
        <v>1165</v>
      </c>
      <c r="C993" s="2" t="s">
        <v>175</v>
      </c>
      <c r="D993" s="209" t="n">
        <v>2.01</v>
      </c>
      <c r="E993" s="224" t="n">
        <f aca="false">VLOOKUP(A993,SINAPI_MO!$A$1:$E$59566,4,0)</f>
        <v>0.3234</v>
      </c>
      <c r="F993" s="225" t="n">
        <f aca="false">ROUND(D993*E993,2)</f>
        <v>0.65</v>
      </c>
    </row>
    <row r="994" customFormat="false" ht="19.4" hidden="false" customHeight="false" outlineLevel="0" collapsed="false">
      <c r="A994" s="207" t="n">
        <v>100576</v>
      </c>
      <c r="B994" s="208" t="s">
        <v>1166</v>
      </c>
      <c r="C994" s="2" t="s">
        <v>175</v>
      </c>
      <c r="D994" s="209" t="n">
        <v>2.97</v>
      </c>
      <c r="E994" s="224" t="n">
        <f aca="false">VLOOKUP(A994,SINAPI_MO!$A$1:$E$59566,4,0)</f>
        <v>0.3603</v>
      </c>
      <c r="F994" s="225" t="n">
        <f aca="false">ROUND(D994*E994,2)</f>
        <v>1.07</v>
      </c>
    </row>
    <row r="995" customFormat="false" ht="19.4" hidden="false" customHeight="false" outlineLevel="0" collapsed="false">
      <c r="A995" s="207" t="n">
        <v>105597</v>
      </c>
      <c r="B995" s="208" t="s">
        <v>1167</v>
      </c>
      <c r="C995" s="2" t="s">
        <v>175</v>
      </c>
      <c r="D995" s="209" t="n">
        <v>4.08</v>
      </c>
      <c r="E995" s="224" t="n">
        <f aca="false">VLOOKUP(A995,SINAPI_MO!$A$1:$E$59566,4,0)</f>
        <v>0.3848</v>
      </c>
      <c r="F995" s="225" t="n">
        <f aca="false">ROUND(D995*E995,2)</f>
        <v>1.57</v>
      </c>
    </row>
    <row r="996" customFormat="false" ht="12.8" hidden="false" customHeight="false" outlineLevel="0" collapsed="false">
      <c r="A996" s="207" t="n">
        <v>102730</v>
      </c>
      <c r="B996" s="208" t="s">
        <v>1168</v>
      </c>
      <c r="C996" s="2" t="s">
        <v>441</v>
      </c>
      <c r="D996" s="209" t="n">
        <v>12.06</v>
      </c>
      <c r="E996" s="224" t="n">
        <f aca="false">VLOOKUP(A996,SINAPI_MO!$A$1:$E$59566,4,0)</f>
        <v>0.2007</v>
      </c>
      <c r="F996" s="225" t="n">
        <f aca="false">ROUND(D996*E996,2)</f>
        <v>2.42</v>
      </c>
    </row>
    <row r="997" customFormat="false" ht="12.8" hidden="false" customHeight="false" outlineLevel="0" collapsed="false">
      <c r="A997" s="207" t="n">
        <v>102731</v>
      </c>
      <c r="B997" s="208" t="s">
        <v>1169</v>
      </c>
      <c r="C997" s="2" t="s">
        <v>441</v>
      </c>
      <c r="D997" s="209" t="n">
        <v>10.11</v>
      </c>
      <c r="E997" s="224" t="n">
        <f aca="false">VLOOKUP(A997,SINAPI_MO!$A$1:$E$59566,4,0)</f>
        <v>0.1682</v>
      </c>
      <c r="F997" s="225" t="n">
        <f aca="false">ROUND(D997*E997,2)</f>
        <v>1.7</v>
      </c>
    </row>
    <row r="998" customFormat="false" ht="12.8" hidden="false" customHeight="false" outlineLevel="0" collapsed="false">
      <c r="A998" s="207" t="n">
        <v>102732</v>
      </c>
      <c r="B998" s="208" t="s">
        <v>1170</v>
      </c>
      <c r="C998" s="2" t="s">
        <v>441</v>
      </c>
      <c r="D998" s="209" t="n">
        <v>9.5</v>
      </c>
      <c r="E998" s="224" t="n">
        <f aca="false">VLOOKUP(A998,SINAPI_MO!$A$1:$E$59566,4,0)</f>
        <v>0.1179</v>
      </c>
      <c r="F998" s="225" t="n">
        <f aca="false">ROUND(D998*E998,2)</f>
        <v>1.12</v>
      </c>
    </row>
    <row r="999" customFormat="false" ht="12.8" hidden="false" customHeight="false" outlineLevel="0" collapsed="false">
      <c r="A999" s="207" t="n">
        <v>102733</v>
      </c>
      <c r="B999" s="208" t="s">
        <v>1171</v>
      </c>
      <c r="C999" s="2" t="s">
        <v>441</v>
      </c>
      <c r="D999" s="209" t="n">
        <v>10.54</v>
      </c>
      <c r="E999" s="224" t="n">
        <f aca="false">VLOOKUP(A999,SINAPI_MO!$A$1:$E$59566,4,0)</f>
        <v>0.0683</v>
      </c>
      <c r="F999" s="225" t="n">
        <f aca="false">ROUND(D999*E999,2)</f>
        <v>0.72</v>
      </c>
    </row>
    <row r="1000" customFormat="false" ht="12.8" hidden="false" customHeight="false" outlineLevel="0" collapsed="false">
      <c r="A1000" s="207" t="n">
        <v>102728</v>
      </c>
      <c r="B1000" s="208" t="s">
        <v>1172</v>
      </c>
      <c r="C1000" s="2" t="s">
        <v>441</v>
      </c>
      <c r="D1000" s="209" t="n">
        <v>14.68</v>
      </c>
      <c r="E1000" s="224" t="n">
        <f aca="false">VLOOKUP(A1000,SINAPI_MO!$A$1:$E$59566,4,0)</f>
        <v>0.3283</v>
      </c>
      <c r="F1000" s="225" t="n">
        <f aca="false">ROUND(D1000*E1000,2)</f>
        <v>4.82</v>
      </c>
    </row>
    <row r="1001" customFormat="false" ht="12.8" hidden="false" customHeight="false" outlineLevel="0" collapsed="false">
      <c r="A1001" s="207" t="n">
        <v>102729</v>
      </c>
      <c r="B1001" s="208" t="s">
        <v>1173</v>
      </c>
      <c r="C1001" s="2" t="s">
        <v>441</v>
      </c>
      <c r="D1001" s="209" t="n">
        <v>13.61</v>
      </c>
      <c r="E1001" s="224" t="n">
        <f aca="false">VLOOKUP(A1001,SINAPI_MO!$A$1:$E$59566,4,0)</f>
        <v>0.2483</v>
      </c>
      <c r="F1001" s="225" t="n">
        <f aca="false">ROUND(D1001*E1001,2)</f>
        <v>3.38</v>
      </c>
    </row>
    <row r="1002" customFormat="false" ht="12.8" hidden="false" customHeight="false" outlineLevel="0" collapsed="false">
      <c r="A1002" s="207" t="n">
        <v>102734</v>
      </c>
      <c r="B1002" s="208" t="s">
        <v>1174</v>
      </c>
      <c r="C1002" s="2" t="s">
        <v>441</v>
      </c>
      <c r="D1002" s="209" t="n">
        <v>13.63</v>
      </c>
      <c r="E1002" s="224" t="n">
        <f aca="false">VLOOKUP(A1002,SINAPI_MO!$A$1:$E$59566,4,0)</f>
        <v>0.2641</v>
      </c>
      <c r="F1002" s="225" t="n">
        <f aca="false">ROUND(D1002*E1002,2)</f>
        <v>3.6</v>
      </c>
    </row>
    <row r="1003" customFormat="false" ht="12.8" hidden="false" customHeight="false" outlineLevel="0" collapsed="false">
      <c r="A1003" s="207" t="n">
        <v>102735</v>
      </c>
      <c r="B1003" s="208" t="s">
        <v>1175</v>
      </c>
      <c r="C1003" s="2" t="s">
        <v>441</v>
      </c>
      <c r="D1003" s="209" t="n">
        <v>12.73</v>
      </c>
      <c r="E1003" s="224" t="n">
        <f aca="false">VLOOKUP(A1003,SINAPI_MO!$A$1:$E$59566,4,0)</f>
        <v>0.1917</v>
      </c>
      <c r="F1003" s="225" t="n">
        <f aca="false">ROUND(D1003*E1003,2)</f>
        <v>2.44</v>
      </c>
    </row>
    <row r="1004" customFormat="false" ht="19.4" hidden="false" customHeight="false" outlineLevel="0" collapsed="false">
      <c r="A1004" s="207" t="n">
        <v>102765</v>
      </c>
      <c r="B1004" s="208" t="s">
        <v>1176</v>
      </c>
      <c r="C1004" s="2" t="s">
        <v>170</v>
      </c>
      <c r="D1004" s="209" t="n">
        <v>16739.62</v>
      </c>
      <c r="E1004" s="224" t="n">
        <f aca="false">VLOOKUP(A1004,SINAPI_MO!$A$1:$E$59566,4,0)</f>
        <v>0.2803</v>
      </c>
      <c r="F1004" s="225" t="n">
        <f aca="false">ROUND(D1004*E1004,2)</f>
        <v>4692.12</v>
      </c>
    </row>
    <row r="1005" customFormat="false" ht="19.4" hidden="false" customHeight="false" outlineLevel="0" collapsed="false">
      <c r="A1005" s="207" t="n">
        <v>102795</v>
      </c>
      <c r="B1005" s="208" t="s">
        <v>1177</v>
      </c>
      <c r="C1005" s="2" t="s">
        <v>170</v>
      </c>
      <c r="D1005" s="209" t="n">
        <v>30207.14</v>
      </c>
      <c r="E1005" s="224" t="n">
        <f aca="false">VLOOKUP(A1005,SINAPI_MO!$A$1:$E$59566,4,0)</f>
        <v>0.2614</v>
      </c>
      <c r="F1005" s="225" t="n">
        <f aca="false">ROUND(D1005*E1005,2)</f>
        <v>7896.15</v>
      </c>
    </row>
    <row r="1006" customFormat="false" ht="19.4" hidden="false" customHeight="false" outlineLevel="0" collapsed="false">
      <c r="A1006" s="207" t="n">
        <v>102766</v>
      </c>
      <c r="B1006" s="208" t="s">
        <v>1178</v>
      </c>
      <c r="C1006" s="2" t="s">
        <v>170</v>
      </c>
      <c r="D1006" s="209" t="n">
        <v>25193.27</v>
      </c>
      <c r="E1006" s="224" t="n">
        <f aca="false">VLOOKUP(A1006,SINAPI_MO!$A$1:$E$59566,4,0)</f>
        <v>0.2608</v>
      </c>
      <c r="F1006" s="225" t="n">
        <f aca="false">ROUND(D1006*E1006,2)</f>
        <v>6570.4</v>
      </c>
    </row>
    <row r="1007" customFormat="false" ht="19.4" hidden="false" customHeight="false" outlineLevel="0" collapsed="false">
      <c r="A1007" s="207" t="n">
        <v>102796</v>
      </c>
      <c r="B1007" s="208" t="s">
        <v>1179</v>
      </c>
      <c r="C1007" s="2" t="s">
        <v>170</v>
      </c>
      <c r="D1007" s="209" t="n">
        <v>48570.17</v>
      </c>
      <c r="E1007" s="224" t="n">
        <f aca="false">VLOOKUP(A1007,SINAPI_MO!$A$1:$E$59566,4,0)</f>
        <v>0.2471</v>
      </c>
      <c r="F1007" s="225" t="n">
        <f aca="false">ROUND(D1007*E1007,2)</f>
        <v>12001.69</v>
      </c>
    </row>
    <row r="1008" customFormat="false" ht="19.4" hidden="false" customHeight="false" outlineLevel="0" collapsed="false">
      <c r="A1008" s="207" t="n">
        <v>102767</v>
      </c>
      <c r="B1008" s="208" t="s">
        <v>1180</v>
      </c>
      <c r="C1008" s="2" t="s">
        <v>170</v>
      </c>
      <c r="D1008" s="209" t="n">
        <v>35167.8</v>
      </c>
      <c r="E1008" s="224" t="n">
        <f aca="false">VLOOKUP(A1008,SINAPI_MO!$A$1:$E$59566,4,0)</f>
        <v>0.2531</v>
      </c>
      <c r="F1008" s="225" t="n">
        <f aca="false">ROUND(D1008*E1008,2)</f>
        <v>8900.97</v>
      </c>
    </row>
    <row r="1009" customFormat="false" ht="19.4" hidden="false" customHeight="false" outlineLevel="0" collapsed="false">
      <c r="A1009" s="207" t="n">
        <v>102797</v>
      </c>
      <c r="B1009" s="208" t="s">
        <v>1181</v>
      </c>
      <c r="C1009" s="2" t="s">
        <v>170</v>
      </c>
      <c r="D1009" s="209" t="n">
        <v>68790.65</v>
      </c>
      <c r="E1009" s="224" t="n">
        <f aca="false">VLOOKUP(A1009,SINAPI_MO!$A$1:$E$59566,4,0)</f>
        <v>0.2414</v>
      </c>
      <c r="F1009" s="225" t="n">
        <f aca="false">ROUND(D1009*E1009,2)</f>
        <v>16606.06</v>
      </c>
    </row>
    <row r="1010" customFormat="false" ht="19.4" hidden="false" customHeight="false" outlineLevel="0" collapsed="false">
      <c r="A1010" s="207" t="n">
        <v>102768</v>
      </c>
      <c r="B1010" s="208" t="s">
        <v>1182</v>
      </c>
      <c r="C1010" s="2" t="s">
        <v>170</v>
      </c>
      <c r="D1010" s="209" t="n">
        <v>49129.02</v>
      </c>
      <c r="E1010" s="224" t="n">
        <f aca="false">VLOOKUP(A1010,SINAPI_MO!$A$1:$E$59566,4,0)</f>
        <v>0.2346</v>
      </c>
      <c r="F1010" s="225" t="n">
        <f aca="false">ROUND(D1010*E1010,2)</f>
        <v>11525.67</v>
      </c>
    </row>
    <row r="1011" customFormat="false" ht="19.4" hidden="false" customHeight="false" outlineLevel="0" collapsed="false">
      <c r="A1011" s="207" t="n">
        <v>102798</v>
      </c>
      <c r="B1011" s="208" t="s">
        <v>1183</v>
      </c>
      <c r="C1011" s="2" t="s">
        <v>170</v>
      </c>
      <c r="D1011" s="209" t="n">
        <v>84123.85</v>
      </c>
      <c r="E1011" s="224" t="n">
        <f aca="false">VLOOKUP(A1011,SINAPI_MO!$A$1:$E$59566,4,0)</f>
        <v>0.2378</v>
      </c>
      <c r="F1011" s="225" t="n">
        <f aca="false">ROUND(D1011*E1011,2)</f>
        <v>20004.65</v>
      </c>
    </row>
    <row r="1012" customFormat="false" ht="19.4" hidden="false" customHeight="false" outlineLevel="0" collapsed="false">
      <c r="A1012" s="207" t="n">
        <v>102744</v>
      </c>
      <c r="B1012" s="208" t="s">
        <v>1184</v>
      </c>
      <c r="C1012" s="2" t="s">
        <v>170</v>
      </c>
      <c r="D1012" s="209" t="n">
        <v>7005.03</v>
      </c>
      <c r="E1012" s="224" t="n">
        <f aca="false">VLOOKUP(A1012,SINAPI_MO!$A$1:$E$59566,4,0)</f>
        <v>0.2598</v>
      </c>
      <c r="F1012" s="225" t="n">
        <f aca="false">ROUND(D1012*E1012,2)</f>
        <v>1819.91</v>
      </c>
    </row>
    <row r="1013" customFormat="false" ht="19.4" hidden="false" customHeight="false" outlineLevel="0" collapsed="false">
      <c r="A1013" s="207" t="n">
        <v>102755</v>
      </c>
      <c r="B1013" s="208" t="s">
        <v>1185</v>
      </c>
      <c r="C1013" s="2" t="s">
        <v>170</v>
      </c>
      <c r="D1013" s="209" t="n">
        <v>10826.78</v>
      </c>
      <c r="E1013" s="224" t="n">
        <f aca="false">VLOOKUP(A1013,SINAPI_MO!$A$1:$E$59566,4,0)</f>
        <v>0.2439</v>
      </c>
      <c r="F1013" s="225" t="n">
        <f aca="false">ROUND(D1013*E1013,2)</f>
        <v>2640.65</v>
      </c>
    </row>
    <row r="1014" customFormat="false" ht="19.4" hidden="false" customHeight="false" outlineLevel="0" collapsed="false">
      <c r="A1014" s="207" t="n">
        <v>102782</v>
      </c>
      <c r="B1014" s="208" t="s">
        <v>1186</v>
      </c>
      <c r="C1014" s="2" t="s">
        <v>170</v>
      </c>
      <c r="D1014" s="209" t="n">
        <v>14742.37</v>
      </c>
      <c r="E1014" s="224" t="n">
        <f aca="false">VLOOKUP(A1014,SINAPI_MO!$A$1:$E$59566,4,0)</f>
        <v>0.2663</v>
      </c>
      <c r="F1014" s="225" t="n">
        <f aca="false">ROUND(D1014*E1014,2)</f>
        <v>3925.89</v>
      </c>
    </row>
    <row r="1015" customFormat="false" ht="19.4" hidden="false" customHeight="false" outlineLevel="0" collapsed="false">
      <c r="A1015" s="207" t="n">
        <v>102745</v>
      </c>
      <c r="B1015" s="208" t="s">
        <v>1187</v>
      </c>
      <c r="C1015" s="2" t="s">
        <v>170</v>
      </c>
      <c r="D1015" s="209" t="n">
        <v>9833.15</v>
      </c>
      <c r="E1015" s="224" t="n">
        <f aca="false">VLOOKUP(A1015,SINAPI_MO!$A$1:$E$59566,4,0)</f>
        <v>0.254</v>
      </c>
      <c r="F1015" s="225" t="n">
        <f aca="false">ROUND(D1015*E1015,2)</f>
        <v>2497.62</v>
      </c>
    </row>
    <row r="1016" customFormat="false" ht="19.4" hidden="false" customHeight="false" outlineLevel="0" collapsed="false">
      <c r="A1016" s="207" t="n">
        <v>102756</v>
      </c>
      <c r="B1016" s="208" t="s">
        <v>1188</v>
      </c>
      <c r="C1016" s="2" t="s">
        <v>170</v>
      </c>
      <c r="D1016" s="209" t="n">
        <v>16053.91</v>
      </c>
      <c r="E1016" s="224" t="n">
        <f aca="false">VLOOKUP(A1016,SINAPI_MO!$A$1:$E$59566,4,0)</f>
        <v>0.2367</v>
      </c>
      <c r="F1016" s="225" t="n">
        <f aca="false">ROUND(D1016*E1016,2)</f>
        <v>3799.96</v>
      </c>
    </row>
    <row r="1017" customFormat="false" ht="19.4" hidden="false" customHeight="false" outlineLevel="0" collapsed="false">
      <c r="A1017" s="207" t="n">
        <v>102783</v>
      </c>
      <c r="B1017" s="208" t="s">
        <v>1189</v>
      </c>
      <c r="C1017" s="2" t="s">
        <v>170</v>
      </c>
      <c r="D1017" s="209" t="n">
        <v>19542.15</v>
      </c>
      <c r="E1017" s="224" t="n">
        <f aca="false">VLOOKUP(A1017,SINAPI_MO!$A$1:$E$59566,4,0)</f>
        <v>0.2704</v>
      </c>
      <c r="F1017" s="225" t="n">
        <f aca="false">ROUND(D1017*E1017,2)</f>
        <v>5284.2</v>
      </c>
    </row>
    <row r="1018" customFormat="false" ht="19.4" hidden="false" customHeight="false" outlineLevel="0" collapsed="false">
      <c r="A1018" s="207" t="n">
        <v>102746</v>
      </c>
      <c r="B1018" s="208" t="s">
        <v>1190</v>
      </c>
      <c r="C1018" s="2" t="s">
        <v>170</v>
      </c>
      <c r="D1018" s="209" t="n">
        <v>17027.91</v>
      </c>
      <c r="E1018" s="224" t="n">
        <f aca="false">VLOOKUP(A1018,SINAPI_MO!$A$1:$E$59566,4,0)</f>
        <v>0.2478</v>
      </c>
      <c r="F1018" s="225" t="n">
        <f aca="false">ROUND(D1018*E1018,2)</f>
        <v>4219.52</v>
      </c>
    </row>
    <row r="1019" customFormat="false" ht="19.4" hidden="false" customHeight="false" outlineLevel="0" collapsed="false">
      <c r="A1019" s="207" t="n">
        <v>102757</v>
      </c>
      <c r="B1019" s="208" t="s">
        <v>1191</v>
      </c>
      <c r="C1019" s="2" t="s">
        <v>170</v>
      </c>
      <c r="D1019" s="209" t="n">
        <v>29834.81</v>
      </c>
      <c r="E1019" s="224" t="n">
        <f aca="false">VLOOKUP(A1019,SINAPI_MO!$A$1:$E$59566,4,0)</f>
        <v>0.2299</v>
      </c>
      <c r="F1019" s="225" t="n">
        <f aca="false">ROUND(D1019*E1019,2)</f>
        <v>6859.02</v>
      </c>
    </row>
    <row r="1020" customFormat="false" ht="19.4" hidden="false" customHeight="false" outlineLevel="0" collapsed="false">
      <c r="A1020" s="207" t="n">
        <v>102784</v>
      </c>
      <c r="B1020" s="208" t="s">
        <v>1192</v>
      </c>
      <c r="C1020" s="2" t="s">
        <v>170</v>
      </c>
      <c r="D1020" s="209" t="n">
        <v>30035.02</v>
      </c>
      <c r="E1020" s="224" t="n">
        <f aca="false">VLOOKUP(A1020,SINAPI_MO!$A$1:$E$59566,4,0)</f>
        <v>0.2027</v>
      </c>
      <c r="F1020" s="225" t="n">
        <f aca="false">ROUND(D1020*E1020,2)</f>
        <v>6088.1</v>
      </c>
    </row>
    <row r="1021" customFormat="false" ht="19.4" hidden="false" customHeight="false" outlineLevel="0" collapsed="false">
      <c r="A1021" s="207" t="n">
        <v>102779</v>
      </c>
      <c r="B1021" s="208" t="s">
        <v>1193</v>
      </c>
      <c r="C1021" s="2" t="s">
        <v>170</v>
      </c>
      <c r="D1021" s="209" t="n">
        <v>7804.06</v>
      </c>
      <c r="E1021" s="224" t="n">
        <f aca="false">VLOOKUP(A1021,SINAPI_MO!$A$1:$E$59566,4,0)</f>
        <v>0.2843</v>
      </c>
      <c r="F1021" s="225" t="n">
        <f aca="false">ROUND(D1021*E1021,2)</f>
        <v>2218.69</v>
      </c>
    </row>
    <row r="1022" customFormat="false" ht="19.4" hidden="false" customHeight="false" outlineLevel="0" collapsed="false">
      <c r="A1022" s="207" t="n">
        <v>102780</v>
      </c>
      <c r="B1022" s="208" t="s">
        <v>1194</v>
      </c>
      <c r="C1022" s="2" t="s">
        <v>170</v>
      </c>
      <c r="D1022" s="209" t="n">
        <v>8980.89</v>
      </c>
      <c r="E1022" s="224" t="n">
        <f aca="false">VLOOKUP(A1022,SINAPI_MO!$A$1:$E$59566,4,0)</f>
        <v>0.2844</v>
      </c>
      <c r="F1022" s="225" t="n">
        <f aca="false">ROUND(D1022*E1022,2)</f>
        <v>2554.17</v>
      </c>
    </row>
    <row r="1023" customFormat="false" ht="19.4" hidden="false" customHeight="false" outlineLevel="0" collapsed="false">
      <c r="A1023" s="207" t="n">
        <v>102743</v>
      </c>
      <c r="B1023" s="208" t="s">
        <v>1195</v>
      </c>
      <c r="C1023" s="2" t="s">
        <v>170</v>
      </c>
      <c r="D1023" s="209" t="n">
        <v>4683.13</v>
      </c>
      <c r="E1023" s="224" t="n">
        <f aca="false">VLOOKUP(A1023,SINAPI_MO!$A$1:$E$59566,4,0)</f>
        <v>0.2661</v>
      </c>
      <c r="F1023" s="225" t="n">
        <f aca="false">ROUND(D1023*E1023,2)</f>
        <v>1246.18</v>
      </c>
    </row>
    <row r="1024" customFormat="false" ht="19.4" hidden="false" customHeight="false" outlineLevel="0" collapsed="false">
      <c r="A1024" s="207" t="n">
        <v>102781</v>
      </c>
      <c r="B1024" s="208" t="s">
        <v>1196</v>
      </c>
      <c r="C1024" s="2" t="s">
        <v>170</v>
      </c>
      <c r="D1024" s="209" t="n">
        <v>13300.68</v>
      </c>
      <c r="E1024" s="224" t="n">
        <f aca="false">VLOOKUP(A1024,SINAPI_MO!$A$1:$E$59566,4,0)</f>
        <v>0.2839</v>
      </c>
      <c r="F1024" s="225" t="n">
        <f aca="false">ROUND(D1024*E1024,2)</f>
        <v>3776.06</v>
      </c>
    </row>
    <row r="1025" customFormat="false" ht="19.4" hidden="false" customHeight="false" outlineLevel="0" collapsed="false">
      <c r="A1025" s="207" t="n">
        <v>102761</v>
      </c>
      <c r="B1025" s="208" t="s">
        <v>1197</v>
      </c>
      <c r="C1025" s="2" t="s">
        <v>170</v>
      </c>
      <c r="D1025" s="209" t="n">
        <v>13404.93</v>
      </c>
      <c r="E1025" s="224" t="n">
        <f aca="false">VLOOKUP(A1025,SINAPI_MO!$A$1:$E$59566,4,0)</f>
        <v>0.282</v>
      </c>
      <c r="F1025" s="225" t="n">
        <f aca="false">ROUND(D1025*E1025,2)</f>
        <v>3780.19</v>
      </c>
    </row>
    <row r="1026" customFormat="false" ht="19.4" hidden="false" customHeight="false" outlineLevel="0" collapsed="false">
      <c r="A1026" s="207" t="n">
        <v>102791</v>
      </c>
      <c r="B1026" s="208" t="s">
        <v>1198</v>
      </c>
      <c r="C1026" s="2" t="s">
        <v>170</v>
      </c>
      <c r="D1026" s="209" t="n">
        <v>28303.47</v>
      </c>
      <c r="E1026" s="224" t="n">
        <f aca="false">VLOOKUP(A1026,SINAPI_MO!$A$1:$E$59566,4,0)</f>
        <v>0.2609</v>
      </c>
      <c r="F1026" s="225" t="n">
        <f aca="false">ROUND(D1026*E1026,2)</f>
        <v>7384.38</v>
      </c>
    </row>
    <row r="1027" customFormat="false" ht="19.4" hidden="false" customHeight="false" outlineLevel="0" collapsed="false">
      <c r="A1027" s="207" t="n">
        <v>102762</v>
      </c>
      <c r="B1027" s="208" t="s">
        <v>1199</v>
      </c>
      <c r="C1027" s="2" t="s">
        <v>170</v>
      </c>
      <c r="D1027" s="209" t="n">
        <v>20697.67</v>
      </c>
      <c r="E1027" s="224" t="n">
        <f aca="false">VLOOKUP(A1027,SINAPI_MO!$A$1:$E$59566,4,0)</f>
        <v>0.2618</v>
      </c>
      <c r="F1027" s="225" t="n">
        <f aca="false">ROUND(D1027*E1027,2)</f>
        <v>5418.65</v>
      </c>
    </row>
    <row r="1028" customFormat="false" ht="19.4" hidden="false" customHeight="false" outlineLevel="0" collapsed="false">
      <c r="A1028" s="207" t="n">
        <v>102792</v>
      </c>
      <c r="B1028" s="208" t="s">
        <v>1200</v>
      </c>
      <c r="C1028" s="2" t="s">
        <v>170</v>
      </c>
      <c r="D1028" s="209" t="n">
        <v>45917.21</v>
      </c>
      <c r="E1028" s="224" t="n">
        <f aca="false">VLOOKUP(A1028,SINAPI_MO!$A$1:$E$59566,4,0)</f>
        <v>0.2483</v>
      </c>
      <c r="F1028" s="225" t="n">
        <f aca="false">ROUND(D1028*E1028,2)</f>
        <v>11401.24</v>
      </c>
    </row>
    <row r="1029" customFormat="false" ht="19.4" hidden="false" customHeight="false" outlineLevel="0" collapsed="false">
      <c r="A1029" s="207" t="n">
        <v>102763</v>
      </c>
      <c r="B1029" s="208" t="s">
        <v>1201</v>
      </c>
      <c r="C1029" s="2" t="s">
        <v>170</v>
      </c>
      <c r="D1029" s="209" t="n">
        <v>28732.25</v>
      </c>
      <c r="E1029" s="224" t="n">
        <f aca="false">VLOOKUP(A1029,SINAPI_MO!$A$1:$E$59566,4,0)</f>
        <v>0.2547</v>
      </c>
      <c r="F1029" s="225" t="n">
        <f aca="false">ROUND(D1029*E1029,2)</f>
        <v>7318.1</v>
      </c>
    </row>
    <row r="1030" customFormat="false" ht="19.4" hidden="false" customHeight="false" outlineLevel="0" collapsed="false">
      <c r="A1030" s="207" t="n">
        <v>102793</v>
      </c>
      <c r="B1030" s="208" t="s">
        <v>1202</v>
      </c>
      <c r="C1030" s="2" t="s">
        <v>170</v>
      </c>
      <c r="D1030" s="209" t="n">
        <v>61641.45</v>
      </c>
      <c r="E1030" s="224" t="n">
        <f aca="false">VLOOKUP(A1030,SINAPI_MO!$A$1:$E$59566,4,0)</f>
        <v>0.2337</v>
      </c>
      <c r="F1030" s="225" t="n">
        <f aca="false">ROUND(D1030*E1030,2)</f>
        <v>14405.61</v>
      </c>
    </row>
    <row r="1031" customFormat="false" ht="19.4" hidden="false" customHeight="false" outlineLevel="0" collapsed="false">
      <c r="A1031" s="207" t="n">
        <v>102764</v>
      </c>
      <c r="B1031" s="208" t="s">
        <v>1203</v>
      </c>
      <c r="C1031" s="2" t="s">
        <v>170</v>
      </c>
      <c r="D1031" s="209" t="n">
        <v>40504.31</v>
      </c>
      <c r="E1031" s="224" t="n">
        <f aca="false">VLOOKUP(A1031,SINAPI_MO!$A$1:$E$59566,4,0)</f>
        <v>0.2364</v>
      </c>
      <c r="F1031" s="225" t="n">
        <f aca="false">ROUND(D1031*E1031,2)</f>
        <v>9575.22</v>
      </c>
    </row>
    <row r="1032" customFormat="false" ht="19.4" hidden="false" customHeight="false" outlineLevel="0" collapsed="false">
      <c r="A1032" s="207" t="n">
        <v>102794</v>
      </c>
      <c r="B1032" s="208" t="s">
        <v>1204</v>
      </c>
      <c r="C1032" s="2" t="s">
        <v>170</v>
      </c>
      <c r="D1032" s="209" t="n">
        <v>88198.73</v>
      </c>
      <c r="E1032" s="224" t="n">
        <f aca="false">VLOOKUP(A1032,SINAPI_MO!$A$1:$E$59566,4,0)</f>
        <v>0.2287</v>
      </c>
      <c r="F1032" s="225" t="n">
        <f aca="false">ROUND(D1032*E1032,2)</f>
        <v>20171.05</v>
      </c>
    </row>
    <row r="1033" customFormat="false" ht="19.4" hidden="false" customHeight="false" outlineLevel="0" collapsed="false">
      <c r="A1033" s="207" t="n">
        <v>102740</v>
      </c>
      <c r="B1033" s="208" t="s">
        <v>1205</v>
      </c>
      <c r="C1033" s="2" t="s">
        <v>170</v>
      </c>
      <c r="D1033" s="209" t="n">
        <v>5773.14</v>
      </c>
      <c r="E1033" s="224" t="n">
        <f aca="false">VLOOKUP(A1033,SINAPI_MO!$A$1:$E$59566,4,0)</f>
        <v>0.2611</v>
      </c>
      <c r="F1033" s="225" t="n">
        <f aca="false">ROUND(D1033*E1033,2)</f>
        <v>1507.37</v>
      </c>
    </row>
    <row r="1034" customFormat="false" ht="19.4" hidden="false" customHeight="false" outlineLevel="0" collapsed="false">
      <c r="A1034" s="207" t="n">
        <v>102752</v>
      </c>
      <c r="B1034" s="208" t="s">
        <v>1206</v>
      </c>
      <c r="C1034" s="2" t="s">
        <v>170</v>
      </c>
      <c r="D1034" s="209" t="n">
        <v>7748.41</v>
      </c>
      <c r="E1034" s="224" t="n">
        <f aca="false">VLOOKUP(A1034,SINAPI_MO!$A$1:$E$59566,4,0)</f>
        <v>0.2497</v>
      </c>
      <c r="F1034" s="225" t="n">
        <f aca="false">ROUND(D1034*E1034,2)</f>
        <v>1934.78</v>
      </c>
    </row>
    <row r="1035" customFormat="false" ht="19.4" hidden="false" customHeight="false" outlineLevel="0" collapsed="false">
      <c r="A1035" s="207" t="n">
        <v>102776</v>
      </c>
      <c r="B1035" s="208" t="s">
        <v>1207</v>
      </c>
      <c r="C1035" s="2" t="s">
        <v>170</v>
      </c>
      <c r="D1035" s="209" t="n">
        <v>11643.88</v>
      </c>
      <c r="E1035" s="224" t="n">
        <f aca="false">VLOOKUP(A1035,SINAPI_MO!$A$1:$E$59566,4,0)</f>
        <v>0.2839</v>
      </c>
      <c r="F1035" s="225" t="n">
        <f aca="false">ROUND(D1035*E1035,2)</f>
        <v>3305.7</v>
      </c>
    </row>
    <row r="1036" customFormat="false" ht="19.4" hidden="false" customHeight="false" outlineLevel="0" collapsed="false">
      <c r="A1036" s="207" t="n">
        <v>102741</v>
      </c>
      <c r="B1036" s="208" t="s">
        <v>1208</v>
      </c>
      <c r="C1036" s="2" t="s">
        <v>170</v>
      </c>
      <c r="D1036" s="209" t="n">
        <v>8093.82</v>
      </c>
      <c r="E1036" s="224" t="n">
        <f aca="false">VLOOKUP(A1036,SINAPI_MO!$A$1:$E$59566,4,0)</f>
        <v>0.2555</v>
      </c>
      <c r="F1036" s="225" t="n">
        <f aca="false">ROUND(D1036*E1036,2)</f>
        <v>2067.97</v>
      </c>
    </row>
    <row r="1037" customFormat="false" ht="19.4" hidden="false" customHeight="false" outlineLevel="0" collapsed="false">
      <c r="A1037" s="207" t="n">
        <v>102753</v>
      </c>
      <c r="B1037" s="208" t="s">
        <v>1209</v>
      </c>
      <c r="C1037" s="2" t="s">
        <v>170</v>
      </c>
      <c r="D1037" s="209" t="n">
        <v>11453.48</v>
      </c>
      <c r="E1037" s="224" t="n">
        <f aca="false">VLOOKUP(A1037,SINAPI_MO!$A$1:$E$59566,4,0)</f>
        <v>0.2426</v>
      </c>
      <c r="F1037" s="225" t="n">
        <f aca="false">ROUND(D1037*E1037,2)</f>
        <v>2778.61</v>
      </c>
    </row>
    <row r="1038" customFormat="false" ht="19.4" hidden="false" customHeight="false" outlineLevel="0" collapsed="false">
      <c r="A1038" s="207" t="n">
        <v>102777</v>
      </c>
      <c r="B1038" s="208" t="s">
        <v>1210</v>
      </c>
      <c r="C1038" s="2" t="s">
        <v>170</v>
      </c>
      <c r="D1038" s="209" t="n">
        <v>17620.48</v>
      </c>
      <c r="E1038" s="224" t="n">
        <f aca="false">VLOOKUP(A1038,SINAPI_MO!$A$1:$E$59566,4,0)</f>
        <v>0.2837</v>
      </c>
      <c r="F1038" s="225" t="n">
        <f aca="false">ROUND(D1038*E1038,2)</f>
        <v>4998.93</v>
      </c>
    </row>
    <row r="1039" customFormat="false" ht="19.4" hidden="false" customHeight="false" outlineLevel="0" collapsed="false">
      <c r="A1039" s="207" t="n">
        <v>102742</v>
      </c>
      <c r="B1039" s="208" t="s">
        <v>1211</v>
      </c>
      <c r="C1039" s="2" t="s">
        <v>170</v>
      </c>
      <c r="D1039" s="209" t="n">
        <v>14000.09</v>
      </c>
      <c r="E1039" s="224" t="n">
        <f aca="false">VLOOKUP(A1039,SINAPI_MO!$A$1:$E$59566,4,0)</f>
        <v>0.2497</v>
      </c>
      <c r="F1039" s="225" t="n">
        <f aca="false">ROUND(D1039*E1039,2)</f>
        <v>3495.82</v>
      </c>
    </row>
    <row r="1040" customFormat="false" ht="19.4" hidden="false" customHeight="false" outlineLevel="0" collapsed="false">
      <c r="A1040" s="207" t="n">
        <v>102754</v>
      </c>
      <c r="B1040" s="208" t="s">
        <v>1212</v>
      </c>
      <c r="C1040" s="2" t="s">
        <v>170</v>
      </c>
      <c r="D1040" s="209" t="n">
        <v>21751.96</v>
      </c>
      <c r="E1040" s="224" t="n">
        <f aca="false">VLOOKUP(A1040,SINAPI_MO!$A$1:$E$59566,4,0)</f>
        <v>0.2358</v>
      </c>
      <c r="F1040" s="225" t="n">
        <f aca="false">ROUND(D1040*E1040,2)</f>
        <v>5129.11</v>
      </c>
    </row>
    <row r="1041" customFormat="false" ht="19.4" hidden="false" customHeight="false" outlineLevel="0" collapsed="false">
      <c r="A1041" s="207" t="n">
        <v>102778</v>
      </c>
      <c r="B1041" s="208" t="s">
        <v>1213</v>
      </c>
      <c r="C1041" s="2" t="s">
        <v>170</v>
      </c>
      <c r="D1041" s="209" t="n">
        <v>25896.84</v>
      </c>
      <c r="E1041" s="224" t="n">
        <f aca="false">VLOOKUP(A1041,SINAPI_MO!$A$1:$E$59566,4,0)</f>
        <v>0.2211</v>
      </c>
      <c r="F1041" s="225" t="n">
        <f aca="false">ROUND(D1041*E1041,2)</f>
        <v>5725.79</v>
      </c>
    </row>
    <row r="1042" customFormat="false" ht="19.4" hidden="false" customHeight="false" outlineLevel="0" collapsed="false">
      <c r="A1042" s="207" t="n">
        <v>102737</v>
      </c>
      <c r="B1042" s="208" t="s">
        <v>1214</v>
      </c>
      <c r="C1042" s="2" t="s">
        <v>170</v>
      </c>
      <c r="D1042" s="209" t="n">
        <v>1128.7</v>
      </c>
      <c r="E1042" s="224" t="n">
        <f aca="false">VLOOKUP(A1042,SINAPI_MO!$A$1:$E$59566,4,0)</f>
        <v>0.285</v>
      </c>
      <c r="F1042" s="225" t="n">
        <f aca="false">ROUND(D1042*E1042,2)</f>
        <v>321.68</v>
      </c>
    </row>
    <row r="1043" customFormat="false" ht="19.4" hidden="false" customHeight="false" outlineLevel="0" collapsed="false">
      <c r="A1043" s="207" t="n">
        <v>102773</v>
      </c>
      <c r="B1043" s="208" t="s">
        <v>1215</v>
      </c>
      <c r="C1043" s="2" t="s">
        <v>170</v>
      </c>
      <c r="D1043" s="209" t="n">
        <v>7804.06</v>
      </c>
      <c r="E1043" s="224" t="n">
        <f aca="false">VLOOKUP(A1043,SINAPI_MO!$A$1:$E$59566,4,0)</f>
        <v>0.2843</v>
      </c>
      <c r="F1043" s="225" t="n">
        <f aca="false">ROUND(D1043*E1043,2)</f>
        <v>2218.69</v>
      </c>
    </row>
    <row r="1044" customFormat="false" ht="19.4" hidden="false" customHeight="false" outlineLevel="0" collapsed="false">
      <c r="A1044" s="207" t="n">
        <v>102738</v>
      </c>
      <c r="B1044" s="208" t="s">
        <v>1216</v>
      </c>
      <c r="C1044" s="2" t="s">
        <v>170</v>
      </c>
      <c r="D1044" s="209" t="n">
        <v>2306.89</v>
      </c>
      <c r="E1044" s="224" t="n">
        <f aca="false">VLOOKUP(A1044,SINAPI_MO!$A$1:$E$59566,4,0)</f>
        <v>0.2733</v>
      </c>
      <c r="F1044" s="225" t="n">
        <f aca="false">ROUND(D1044*E1044,2)</f>
        <v>630.47</v>
      </c>
    </row>
    <row r="1045" customFormat="false" ht="19.4" hidden="false" customHeight="false" outlineLevel="0" collapsed="false">
      <c r="A1045" s="207" t="n">
        <v>102750</v>
      </c>
      <c r="B1045" s="208" t="s">
        <v>1217</v>
      </c>
      <c r="C1045" s="2" t="s">
        <v>170</v>
      </c>
      <c r="D1045" s="209" t="n">
        <v>2810.75</v>
      </c>
      <c r="E1045" s="224" t="n">
        <f aca="false">VLOOKUP(A1045,SINAPI_MO!$A$1:$E$59566,4,0)</f>
        <v>0.269</v>
      </c>
      <c r="F1045" s="225" t="n">
        <f aca="false">ROUND(D1045*E1045,2)</f>
        <v>756.09</v>
      </c>
    </row>
    <row r="1046" customFormat="false" ht="19.4" hidden="false" customHeight="false" outlineLevel="0" collapsed="false">
      <c r="A1046" s="207" t="n">
        <v>102774</v>
      </c>
      <c r="B1046" s="208" t="s">
        <v>1218</v>
      </c>
      <c r="C1046" s="2" t="s">
        <v>170</v>
      </c>
      <c r="D1046" s="209" t="n">
        <v>7804.06</v>
      </c>
      <c r="E1046" s="224" t="n">
        <f aca="false">VLOOKUP(A1046,SINAPI_MO!$A$1:$E$59566,4,0)</f>
        <v>0.2843</v>
      </c>
      <c r="F1046" s="225" t="n">
        <f aca="false">ROUND(D1046*E1046,2)</f>
        <v>2218.69</v>
      </c>
    </row>
    <row r="1047" customFormat="false" ht="19.4" hidden="false" customHeight="false" outlineLevel="0" collapsed="false">
      <c r="A1047" s="207" t="n">
        <v>102739</v>
      </c>
      <c r="B1047" s="208" t="s">
        <v>1219</v>
      </c>
      <c r="C1047" s="2" t="s">
        <v>170</v>
      </c>
      <c r="D1047" s="209" t="n">
        <v>3856.76</v>
      </c>
      <c r="E1047" s="224" t="n">
        <f aca="false">VLOOKUP(A1047,SINAPI_MO!$A$1:$E$59566,4,0)</f>
        <v>0.2671</v>
      </c>
      <c r="F1047" s="225" t="n">
        <f aca="false">ROUND(D1047*E1047,2)</f>
        <v>1030.14</v>
      </c>
    </row>
    <row r="1048" customFormat="false" ht="19.4" hidden="false" customHeight="false" outlineLevel="0" collapsed="false">
      <c r="A1048" s="207" t="n">
        <v>102751</v>
      </c>
      <c r="B1048" s="208" t="s">
        <v>1220</v>
      </c>
      <c r="C1048" s="2" t="s">
        <v>170</v>
      </c>
      <c r="D1048" s="209" t="n">
        <v>4871.76</v>
      </c>
      <c r="E1048" s="224" t="n">
        <f aca="false">VLOOKUP(A1048,SINAPI_MO!$A$1:$E$59566,4,0)</f>
        <v>0.2579</v>
      </c>
      <c r="F1048" s="225" t="n">
        <f aca="false">ROUND(D1048*E1048,2)</f>
        <v>1256.43</v>
      </c>
    </row>
    <row r="1049" customFormat="false" ht="19.4" hidden="false" customHeight="false" outlineLevel="0" collapsed="false">
      <c r="A1049" s="207" t="n">
        <v>102775</v>
      </c>
      <c r="B1049" s="208" t="s">
        <v>1221</v>
      </c>
      <c r="C1049" s="2" t="s">
        <v>170</v>
      </c>
      <c r="D1049" s="209" t="n">
        <v>11643.88</v>
      </c>
      <c r="E1049" s="224" t="n">
        <f aca="false">VLOOKUP(A1049,SINAPI_MO!$A$1:$E$59566,4,0)</f>
        <v>0.2839</v>
      </c>
      <c r="F1049" s="225" t="n">
        <f aca="false">ROUND(D1049*E1049,2)</f>
        <v>3305.7</v>
      </c>
    </row>
    <row r="1050" customFormat="false" ht="19.4" hidden="false" customHeight="false" outlineLevel="0" collapsed="false">
      <c r="A1050" s="207" t="n">
        <v>102769</v>
      </c>
      <c r="B1050" s="208" t="s">
        <v>1222</v>
      </c>
      <c r="C1050" s="2" t="s">
        <v>170</v>
      </c>
      <c r="D1050" s="209" t="n">
        <v>19401.07</v>
      </c>
      <c r="E1050" s="224" t="n">
        <f aca="false">VLOOKUP(A1050,SINAPI_MO!$A$1:$E$59566,4,0)</f>
        <v>0.2744</v>
      </c>
      <c r="F1050" s="225" t="n">
        <f aca="false">ROUND(D1050*E1050,2)</f>
        <v>5323.65</v>
      </c>
    </row>
    <row r="1051" customFormat="false" ht="19.4" hidden="false" customHeight="false" outlineLevel="0" collapsed="false">
      <c r="A1051" s="207" t="n">
        <v>102799</v>
      </c>
      <c r="B1051" s="208" t="s">
        <v>1223</v>
      </c>
      <c r="C1051" s="2" t="s">
        <v>170</v>
      </c>
      <c r="D1051" s="209" t="n">
        <v>30847.11</v>
      </c>
      <c r="E1051" s="224" t="n">
        <f aca="false">VLOOKUP(A1051,SINAPI_MO!$A$1:$E$59566,4,0)</f>
        <v>0.2618</v>
      </c>
      <c r="F1051" s="225" t="n">
        <f aca="false">ROUND(D1051*E1051,2)</f>
        <v>8075.77</v>
      </c>
    </row>
    <row r="1052" customFormat="false" ht="19.4" hidden="false" customHeight="false" outlineLevel="0" collapsed="false">
      <c r="A1052" s="207" t="n">
        <v>102770</v>
      </c>
      <c r="B1052" s="208" t="s">
        <v>1224</v>
      </c>
      <c r="C1052" s="2" t="s">
        <v>170</v>
      </c>
      <c r="D1052" s="209" t="n">
        <v>29740.77</v>
      </c>
      <c r="E1052" s="224" t="n">
        <f aca="false">VLOOKUP(A1052,SINAPI_MO!$A$1:$E$59566,4,0)</f>
        <v>0.2597</v>
      </c>
      <c r="F1052" s="225" t="n">
        <f aca="false">ROUND(D1052*E1052,2)</f>
        <v>7723.68</v>
      </c>
    </row>
    <row r="1053" customFormat="false" ht="19.4" hidden="false" customHeight="false" outlineLevel="0" collapsed="false">
      <c r="A1053" s="207" t="n">
        <v>102800</v>
      </c>
      <c r="B1053" s="208" t="s">
        <v>1225</v>
      </c>
      <c r="C1053" s="2" t="s">
        <v>170</v>
      </c>
      <c r="D1053" s="209" t="n">
        <v>53329.92</v>
      </c>
      <c r="E1053" s="224" t="n">
        <f aca="false">VLOOKUP(A1053,SINAPI_MO!$A$1:$E$59566,4,0)</f>
        <v>0.248</v>
      </c>
      <c r="F1053" s="225" t="n">
        <f aca="false">ROUND(D1053*E1053,2)</f>
        <v>13225.82</v>
      </c>
    </row>
    <row r="1054" customFormat="false" ht="19.4" hidden="false" customHeight="false" outlineLevel="0" collapsed="false">
      <c r="A1054" s="207" t="n">
        <v>102771</v>
      </c>
      <c r="B1054" s="208" t="s">
        <v>1226</v>
      </c>
      <c r="C1054" s="2" t="s">
        <v>170</v>
      </c>
      <c r="D1054" s="209" t="n">
        <v>41499.83</v>
      </c>
      <c r="E1054" s="224" t="n">
        <f aca="false">VLOOKUP(A1054,SINAPI_MO!$A$1:$E$59566,4,0)</f>
        <v>0.2521</v>
      </c>
      <c r="F1054" s="225" t="n">
        <f aca="false">ROUND(D1054*E1054,2)</f>
        <v>10462.11</v>
      </c>
    </row>
    <row r="1055" customFormat="false" ht="19.4" hidden="false" customHeight="false" outlineLevel="0" collapsed="false">
      <c r="A1055" s="207" t="n">
        <v>102801</v>
      </c>
      <c r="B1055" s="208" t="s">
        <v>1227</v>
      </c>
      <c r="C1055" s="2" t="s">
        <v>170</v>
      </c>
      <c r="D1055" s="209" t="n">
        <v>74565.9</v>
      </c>
      <c r="E1055" s="224" t="n">
        <f aca="false">VLOOKUP(A1055,SINAPI_MO!$A$1:$E$59566,4,0)</f>
        <v>0.2404</v>
      </c>
      <c r="F1055" s="225" t="n">
        <f aca="false">ROUND(D1055*E1055,2)</f>
        <v>17925.64</v>
      </c>
    </row>
    <row r="1056" customFormat="false" ht="19.4" hidden="false" customHeight="false" outlineLevel="0" collapsed="false">
      <c r="A1056" s="207" t="n">
        <v>102772</v>
      </c>
      <c r="B1056" s="208" t="s">
        <v>1228</v>
      </c>
      <c r="C1056" s="2" t="s">
        <v>170</v>
      </c>
      <c r="D1056" s="209" t="n">
        <v>58319.43</v>
      </c>
      <c r="E1056" s="224" t="n">
        <f aca="false">VLOOKUP(A1056,SINAPI_MO!$A$1:$E$59566,4,0)</f>
        <v>0.2325</v>
      </c>
      <c r="F1056" s="225" t="n">
        <f aca="false">ROUND(D1056*E1056,2)</f>
        <v>13559.27</v>
      </c>
    </row>
    <row r="1057" customFormat="false" ht="19.4" hidden="false" customHeight="false" outlineLevel="0" collapsed="false">
      <c r="A1057" s="207" t="n">
        <v>102802</v>
      </c>
      <c r="B1057" s="208" t="s">
        <v>1229</v>
      </c>
      <c r="C1057" s="2" t="s">
        <v>170</v>
      </c>
      <c r="D1057" s="209" t="n">
        <v>89377.34</v>
      </c>
      <c r="E1057" s="224" t="n">
        <f aca="false">VLOOKUP(A1057,SINAPI_MO!$A$1:$E$59566,4,0)</f>
        <v>0.2385</v>
      </c>
      <c r="F1057" s="225" t="n">
        <f aca="false">ROUND(D1057*E1057,2)</f>
        <v>21316.5</v>
      </c>
    </row>
    <row r="1058" customFormat="false" ht="19.4" hidden="false" customHeight="false" outlineLevel="0" collapsed="false">
      <c r="A1058" s="207" t="n">
        <v>102747</v>
      </c>
      <c r="B1058" s="208" t="s">
        <v>1230</v>
      </c>
      <c r="C1058" s="2" t="s">
        <v>170</v>
      </c>
      <c r="D1058" s="209" t="n">
        <v>8701.19</v>
      </c>
      <c r="E1058" s="224" t="n">
        <f aca="false">VLOOKUP(A1058,SINAPI_MO!$A$1:$E$59566,4,0)</f>
        <v>0.2569</v>
      </c>
      <c r="F1058" s="225" t="n">
        <f aca="false">ROUND(D1058*E1058,2)</f>
        <v>2235.34</v>
      </c>
    </row>
    <row r="1059" customFormat="false" ht="19.4" hidden="false" customHeight="false" outlineLevel="0" collapsed="false">
      <c r="A1059" s="207" t="n">
        <v>102758</v>
      </c>
      <c r="B1059" s="208" t="s">
        <v>1231</v>
      </c>
      <c r="C1059" s="2" t="s">
        <v>170</v>
      </c>
      <c r="D1059" s="209" t="n">
        <v>13918.5</v>
      </c>
      <c r="E1059" s="224" t="n">
        <f aca="false">VLOOKUP(A1059,SINAPI_MO!$A$1:$E$59566,4,0)</f>
        <v>0.2408</v>
      </c>
      <c r="F1059" s="225" t="n">
        <f aca="false">ROUND(D1059*E1059,2)</f>
        <v>3351.57</v>
      </c>
    </row>
    <row r="1060" customFormat="false" ht="19.4" hidden="false" customHeight="false" outlineLevel="0" collapsed="false">
      <c r="A1060" s="207" t="n">
        <v>102788</v>
      </c>
      <c r="B1060" s="208" t="s">
        <v>1232</v>
      </c>
      <c r="C1060" s="2" t="s">
        <v>170</v>
      </c>
      <c r="D1060" s="209" t="n">
        <v>16143.72</v>
      </c>
      <c r="E1060" s="224" t="n">
        <f aca="false">VLOOKUP(A1060,SINAPI_MO!$A$1:$E$59566,4,0)</f>
        <v>0.2487</v>
      </c>
      <c r="F1060" s="225" t="n">
        <f aca="false">ROUND(D1060*E1060,2)</f>
        <v>4014.94</v>
      </c>
    </row>
    <row r="1061" customFormat="false" ht="19.4" hidden="false" customHeight="false" outlineLevel="0" collapsed="false">
      <c r="A1061" s="207" t="n">
        <v>102748</v>
      </c>
      <c r="B1061" s="208" t="s">
        <v>1233</v>
      </c>
      <c r="C1061" s="2" t="s">
        <v>170</v>
      </c>
      <c r="D1061" s="209" t="n">
        <v>12161.42</v>
      </c>
      <c r="E1061" s="224" t="n">
        <f aca="false">VLOOKUP(A1061,SINAPI_MO!$A$1:$E$59566,4,0)</f>
        <v>0.2513</v>
      </c>
      <c r="F1061" s="225" t="n">
        <f aca="false">ROUND(D1061*E1061,2)</f>
        <v>3056.16</v>
      </c>
    </row>
    <row r="1062" customFormat="false" ht="19.4" hidden="false" customHeight="false" outlineLevel="0" collapsed="false">
      <c r="A1062" s="207" t="n">
        <v>102759</v>
      </c>
      <c r="B1062" s="208" t="s">
        <v>1234</v>
      </c>
      <c r="C1062" s="2" t="s">
        <v>170</v>
      </c>
      <c r="D1062" s="209" t="n">
        <v>20674.69</v>
      </c>
      <c r="E1062" s="224" t="n">
        <f aca="false">VLOOKUP(A1062,SINAPI_MO!$A$1:$E$59566,4,0)</f>
        <v>0.2336</v>
      </c>
      <c r="F1062" s="225" t="n">
        <f aca="false">ROUND(D1062*E1062,2)</f>
        <v>4829.61</v>
      </c>
    </row>
    <row r="1063" customFormat="false" ht="19.4" hidden="false" customHeight="false" outlineLevel="0" collapsed="false">
      <c r="A1063" s="207" t="n">
        <v>102789</v>
      </c>
      <c r="B1063" s="208" t="s">
        <v>1235</v>
      </c>
      <c r="C1063" s="2" t="s">
        <v>170</v>
      </c>
      <c r="D1063" s="209" t="n">
        <v>21221.8</v>
      </c>
      <c r="E1063" s="224" t="n">
        <f aca="false">VLOOKUP(A1063,SINAPI_MO!$A$1:$E$59566,4,0)</f>
        <v>0.2454</v>
      </c>
      <c r="F1063" s="225" t="n">
        <f aca="false">ROUND(D1063*E1063,2)</f>
        <v>5207.83</v>
      </c>
    </row>
    <row r="1064" customFormat="false" ht="19.4" hidden="false" customHeight="false" outlineLevel="0" collapsed="false">
      <c r="A1064" s="207" t="n">
        <v>102749</v>
      </c>
      <c r="B1064" s="208" t="s">
        <v>1236</v>
      </c>
      <c r="C1064" s="2" t="s">
        <v>170</v>
      </c>
      <c r="D1064" s="209" t="n">
        <v>20858.48</v>
      </c>
      <c r="E1064" s="224" t="n">
        <f aca="false">VLOOKUP(A1064,SINAPI_MO!$A$1:$E$59566,4,0)</f>
        <v>0.2452</v>
      </c>
      <c r="F1064" s="225" t="n">
        <f aca="false">ROUND(D1064*E1064,2)</f>
        <v>5114.5</v>
      </c>
    </row>
    <row r="1065" customFormat="false" ht="19.4" hidden="false" customHeight="false" outlineLevel="0" collapsed="false">
      <c r="A1065" s="207" t="n">
        <v>102760</v>
      </c>
      <c r="B1065" s="208" t="s">
        <v>1237</v>
      </c>
      <c r="C1065" s="2" t="s">
        <v>170</v>
      </c>
      <c r="D1065" s="209" t="n">
        <v>38067.96</v>
      </c>
      <c r="E1065" s="224" t="n">
        <f aca="false">VLOOKUP(A1065,SINAPI_MO!$A$1:$E$59566,4,0)</f>
        <v>0.2269</v>
      </c>
      <c r="F1065" s="225" t="n">
        <f aca="false">ROUND(D1065*E1065,2)</f>
        <v>8637.62</v>
      </c>
    </row>
    <row r="1066" customFormat="false" ht="19.4" hidden="false" customHeight="false" outlineLevel="0" collapsed="false">
      <c r="A1066" s="207" t="n">
        <v>102790</v>
      </c>
      <c r="B1066" s="208" t="s">
        <v>1238</v>
      </c>
      <c r="C1066" s="2" t="s">
        <v>170</v>
      </c>
      <c r="D1066" s="209" t="n">
        <v>34845.45</v>
      </c>
      <c r="E1066" s="224" t="n">
        <f aca="false">VLOOKUP(A1066,SINAPI_MO!$A$1:$E$59566,4,0)</f>
        <v>0.214</v>
      </c>
      <c r="F1066" s="225" t="n">
        <f aca="false">ROUND(D1066*E1066,2)</f>
        <v>7456.93</v>
      </c>
    </row>
    <row r="1067" customFormat="false" ht="19.4" hidden="false" customHeight="false" outlineLevel="0" collapsed="false">
      <c r="A1067" s="207" t="n">
        <v>102785</v>
      </c>
      <c r="B1067" s="208" t="s">
        <v>1239</v>
      </c>
      <c r="C1067" s="2" t="s">
        <v>170</v>
      </c>
      <c r="D1067" s="209" t="n">
        <v>8980.89</v>
      </c>
      <c r="E1067" s="224" t="n">
        <f aca="false">VLOOKUP(A1067,SINAPI_MO!$A$1:$E$59566,4,0)</f>
        <v>0.2844</v>
      </c>
      <c r="F1067" s="225" t="n">
        <f aca="false">ROUND(D1067*E1067,2)</f>
        <v>2554.17</v>
      </c>
    </row>
    <row r="1068" customFormat="false" ht="19.4" hidden="false" customHeight="false" outlineLevel="0" collapsed="false">
      <c r="A1068" s="207" t="n">
        <v>102786</v>
      </c>
      <c r="B1068" s="208" t="s">
        <v>1240</v>
      </c>
      <c r="C1068" s="2" t="s">
        <v>170</v>
      </c>
      <c r="D1068" s="209" t="n">
        <v>9942.6</v>
      </c>
      <c r="E1068" s="224" t="n">
        <f aca="false">VLOOKUP(A1068,SINAPI_MO!$A$1:$E$59566,4,0)</f>
        <v>0.2582</v>
      </c>
      <c r="F1068" s="225" t="n">
        <f aca="false">ROUND(D1068*E1068,2)</f>
        <v>2567.18</v>
      </c>
    </row>
    <row r="1069" customFormat="false" ht="19.4" hidden="false" customHeight="false" outlineLevel="0" collapsed="false">
      <c r="A1069" s="207" t="n">
        <v>102787</v>
      </c>
      <c r="B1069" s="208" t="s">
        <v>1241</v>
      </c>
      <c r="C1069" s="2" t="s">
        <v>170</v>
      </c>
      <c r="D1069" s="209" t="n">
        <v>14742.37</v>
      </c>
      <c r="E1069" s="224" t="n">
        <f aca="false">VLOOKUP(A1069,SINAPI_MO!$A$1:$E$59566,4,0)</f>
        <v>0.2663</v>
      </c>
      <c r="F1069" s="225" t="n">
        <f aca="false">ROUND(D1069*E1069,2)</f>
        <v>3925.89</v>
      </c>
    </row>
    <row r="1070" customFormat="false" ht="19.4" hidden="false" customHeight="false" outlineLevel="0" collapsed="false">
      <c r="A1070" s="207" t="n">
        <v>102736</v>
      </c>
      <c r="B1070" s="208" t="s">
        <v>1242</v>
      </c>
      <c r="C1070" s="2" t="s">
        <v>262</v>
      </c>
      <c r="D1070" s="209" t="n">
        <v>688.55</v>
      </c>
      <c r="E1070" s="224" t="n">
        <f aca="false">VLOOKUP(A1070,SINAPI_MO!$A$1:$E$59566,4,0)</f>
        <v>0.0702</v>
      </c>
      <c r="F1070" s="225" t="n">
        <f aca="false">ROUND(D1070*E1070,2)</f>
        <v>48.34</v>
      </c>
    </row>
    <row r="1071" customFormat="false" ht="19.4" hidden="false" customHeight="false" outlineLevel="0" collapsed="false">
      <c r="A1071" s="207" t="n">
        <v>102727</v>
      </c>
      <c r="B1071" s="208" t="s">
        <v>1243</v>
      </c>
      <c r="C1071" s="2" t="s">
        <v>175</v>
      </c>
      <c r="D1071" s="209" t="n">
        <v>103.9</v>
      </c>
      <c r="E1071" s="224" t="n">
        <f aca="false">VLOOKUP(A1071,SINAPI_MO!$A$1:$E$59566,4,0)</f>
        <v>0.4399</v>
      </c>
      <c r="F1071" s="225" t="n">
        <f aca="false">ROUND(D1071*E1071,2)</f>
        <v>45.71</v>
      </c>
    </row>
    <row r="1072" customFormat="false" ht="19.4" hidden="false" customHeight="false" outlineLevel="0" collapsed="false">
      <c r="A1072" s="207" t="n">
        <v>102111</v>
      </c>
      <c r="B1072" s="208" t="s">
        <v>1244</v>
      </c>
      <c r="C1072" s="2" t="s">
        <v>170</v>
      </c>
      <c r="D1072" s="209" t="n">
        <v>1169.27</v>
      </c>
      <c r="E1072" s="224" t="n">
        <f aca="false">VLOOKUP(A1072,SINAPI_MO!$A$1:$E$59566,4,0)</f>
        <v>0.1673</v>
      </c>
      <c r="F1072" s="225" t="n">
        <f aca="false">ROUND(D1072*E1072,2)</f>
        <v>195.62</v>
      </c>
    </row>
    <row r="1073" customFormat="false" ht="19.4" hidden="false" customHeight="false" outlineLevel="0" collapsed="false">
      <c r="A1073" s="207" t="n">
        <v>102113</v>
      </c>
      <c r="B1073" s="208" t="s">
        <v>1245</v>
      </c>
      <c r="C1073" s="2" t="s">
        <v>170</v>
      </c>
      <c r="D1073" s="209" t="n">
        <v>1835.56</v>
      </c>
      <c r="E1073" s="224" t="n">
        <f aca="false">VLOOKUP(A1073,SINAPI_MO!$A$1:$E$59566,4,0)</f>
        <v>0.1085</v>
      </c>
      <c r="F1073" s="225" t="n">
        <f aca="false">ROUND(D1073*E1073,2)</f>
        <v>199.16</v>
      </c>
    </row>
    <row r="1074" customFormat="false" ht="19.4" hidden="false" customHeight="false" outlineLevel="0" collapsed="false">
      <c r="A1074" s="207" t="n">
        <v>102116</v>
      </c>
      <c r="B1074" s="208" t="s">
        <v>1246</v>
      </c>
      <c r="C1074" s="2" t="s">
        <v>170</v>
      </c>
      <c r="D1074" s="209" t="n">
        <v>1957.08</v>
      </c>
      <c r="E1074" s="224" t="n">
        <f aca="false">VLOOKUP(A1074,SINAPI_MO!$A$1:$E$59566,4,0)</f>
        <v>0.1039</v>
      </c>
      <c r="F1074" s="225" t="n">
        <f aca="false">ROUND(D1074*E1074,2)</f>
        <v>203.34</v>
      </c>
    </row>
    <row r="1075" customFormat="false" ht="19.4" hidden="false" customHeight="false" outlineLevel="0" collapsed="false">
      <c r="A1075" s="207" t="n">
        <v>102132</v>
      </c>
      <c r="B1075" s="208" t="s">
        <v>1247</v>
      </c>
      <c r="C1075" s="2" t="s">
        <v>170</v>
      </c>
      <c r="D1075" s="209" t="n">
        <v>0</v>
      </c>
      <c r="E1075" s="224" t="e">
        <f aca="false">VLOOKUP(A1075,SINAPI_MO!$A$1:$E$59566,4,0)</f>
        <v>#N/A</v>
      </c>
      <c r="F1075" s="225" t="e">
        <f aca="false">ROUND(D1075*E1075,2)</f>
        <v>#N/A</v>
      </c>
    </row>
    <row r="1076" customFormat="false" ht="19.4" hidden="false" customHeight="false" outlineLevel="0" collapsed="false">
      <c r="A1076" s="207" t="n">
        <v>102115</v>
      </c>
      <c r="B1076" s="208" t="s">
        <v>1248</v>
      </c>
      <c r="C1076" s="2" t="s">
        <v>170</v>
      </c>
      <c r="D1076" s="209" t="n">
        <v>3109.04</v>
      </c>
      <c r="E1076" s="224" t="n">
        <f aca="false">VLOOKUP(A1076,SINAPI_MO!$A$1:$E$59566,4,0)</f>
        <v>0.0654</v>
      </c>
      <c r="F1076" s="225" t="n">
        <f aca="false">ROUND(D1076*E1076,2)</f>
        <v>203.33</v>
      </c>
    </row>
    <row r="1077" customFormat="false" ht="19.4" hidden="false" customHeight="false" outlineLevel="0" collapsed="false">
      <c r="A1077" s="207" t="n">
        <v>102122</v>
      </c>
      <c r="B1077" s="208" t="s">
        <v>1249</v>
      </c>
      <c r="C1077" s="2" t="s">
        <v>170</v>
      </c>
      <c r="D1077" s="209" t="n">
        <v>8858.83</v>
      </c>
      <c r="E1077" s="224" t="n">
        <f aca="false">VLOOKUP(A1077,SINAPI_MO!$A$1:$E$59566,4,0)</f>
        <v>0.0289</v>
      </c>
      <c r="F1077" s="225" t="n">
        <f aca="false">ROUND(D1077*E1077,2)</f>
        <v>256.02</v>
      </c>
    </row>
    <row r="1078" customFormat="false" ht="19.4" hidden="false" customHeight="false" outlineLevel="0" collapsed="false">
      <c r="A1078" s="207" t="n">
        <v>102118</v>
      </c>
      <c r="B1078" s="208" t="s">
        <v>1250</v>
      </c>
      <c r="C1078" s="2" t="s">
        <v>170</v>
      </c>
      <c r="D1078" s="209" t="n">
        <v>2651.25</v>
      </c>
      <c r="E1078" s="224" t="n">
        <f aca="false">VLOOKUP(A1078,SINAPI_MO!$A$1:$E$59566,4,0)</f>
        <v>0.078</v>
      </c>
      <c r="F1078" s="225" t="n">
        <f aca="false">ROUND(D1078*E1078,2)</f>
        <v>206.8</v>
      </c>
    </row>
    <row r="1079" customFormat="false" ht="19.4" hidden="false" customHeight="false" outlineLevel="0" collapsed="false">
      <c r="A1079" s="207" t="n">
        <v>102133</v>
      </c>
      <c r="B1079" s="208" t="s">
        <v>1251</v>
      </c>
      <c r="C1079" s="2" t="s">
        <v>170</v>
      </c>
      <c r="D1079" s="209" t="n">
        <v>0</v>
      </c>
      <c r="E1079" s="224" t="e">
        <f aca="false">VLOOKUP(A1079,SINAPI_MO!$A$1:$E$59566,4,0)</f>
        <v>#N/A</v>
      </c>
      <c r="F1079" s="225" t="e">
        <f aca="false">ROUND(D1079*E1079,2)</f>
        <v>#N/A</v>
      </c>
    </row>
    <row r="1080" customFormat="false" ht="19.4" hidden="false" customHeight="false" outlineLevel="0" collapsed="false">
      <c r="A1080" s="207" t="n">
        <v>102126</v>
      </c>
      <c r="B1080" s="208" t="s">
        <v>1252</v>
      </c>
      <c r="C1080" s="2" t="s">
        <v>170</v>
      </c>
      <c r="D1080" s="209" t="n">
        <v>14931.5</v>
      </c>
      <c r="E1080" s="224" t="n">
        <f aca="false">VLOOKUP(A1080,SINAPI_MO!$A$1:$E$59566,4,0)</f>
        <v>0.0225</v>
      </c>
      <c r="F1080" s="225" t="n">
        <f aca="false">ROUND(D1080*E1080,2)</f>
        <v>335.96</v>
      </c>
    </row>
    <row r="1081" customFormat="false" ht="12.8" hidden="false" customHeight="false" outlineLevel="0" collapsed="false">
      <c r="A1081" s="207" t="n">
        <v>102137</v>
      </c>
      <c r="B1081" s="208" t="s">
        <v>1253</v>
      </c>
      <c r="C1081" s="2" t="s">
        <v>170</v>
      </c>
      <c r="D1081" s="209" t="n">
        <v>126.57</v>
      </c>
      <c r="E1081" s="224" t="n">
        <f aca="false">VLOOKUP(A1081,SINAPI_MO!$A$1:$E$59566,4,0)</f>
        <v>0.6445</v>
      </c>
      <c r="F1081" s="225" t="n">
        <f aca="false">ROUND(D1081*E1081,2)</f>
        <v>81.57</v>
      </c>
    </row>
    <row r="1082" customFormat="false" ht="12.8" hidden="false" customHeight="false" outlineLevel="0" collapsed="false">
      <c r="A1082" s="207" t="n">
        <v>106258</v>
      </c>
      <c r="B1082" s="208" t="s">
        <v>1254</v>
      </c>
      <c r="C1082" s="2" t="s">
        <v>170</v>
      </c>
      <c r="D1082" s="209" t="n">
        <v>0</v>
      </c>
      <c r="E1082" s="224" t="e">
        <f aca="false">VLOOKUP(A1082,SINAPI_MO!$A$1:$E$59566,4,0)</f>
        <v>#N/A</v>
      </c>
      <c r="F1082" s="225" t="e">
        <f aca="false">ROUND(D1082*E1082,2)</f>
        <v>#N/A</v>
      </c>
    </row>
    <row r="1083" customFormat="false" ht="19.4" hidden="false" customHeight="false" outlineLevel="0" collapsed="false">
      <c r="A1083" s="207" t="n">
        <v>102112</v>
      </c>
      <c r="B1083" s="208" t="s">
        <v>1255</v>
      </c>
      <c r="C1083" s="2" t="s">
        <v>170</v>
      </c>
      <c r="D1083" s="209" t="n">
        <v>202.6</v>
      </c>
      <c r="E1083" s="224" t="n">
        <f aca="false">VLOOKUP(A1083,SINAPI_MO!$A$1:$E$59566,4,0)</f>
        <v>0.9654</v>
      </c>
      <c r="F1083" s="225" t="n">
        <f aca="false">ROUND(D1083*E1083,2)</f>
        <v>195.59</v>
      </c>
    </row>
    <row r="1084" customFormat="false" ht="19.4" hidden="false" customHeight="false" outlineLevel="0" collapsed="false">
      <c r="A1084" s="207" t="n">
        <v>102114</v>
      </c>
      <c r="B1084" s="208" t="s">
        <v>1256</v>
      </c>
      <c r="C1084" s="2" t="s">
        <v>170</v>
      </c>
      <c r="D1084" s="209" t="n">
        <v>206.08</v>
      </c>
      <c r="E1084" s="224" t="n">
        <f aca="false">VLOOKUP(A1084,SINAPI_MO!$A$1:$E$59566,4,0)</f>
        <v>0.966</v>
      </c>
      <c r="F1084" s="225" t="n">
        <f aca="false">ROUND(D1084*E1084,2)</f>
        <v>199.07</v>
      </c>
    </row>
    <row r="1085" customFormat="false" ht="12.8" hidden="false" customHeight="false" outlineLevel="0" collapsed="false">
      <c r="A1085" s="207" t="n">
        <v>102117</v>
      </c>
      <c r="B1085" s="208" t="s">
        <v>1257</v>
      </c>
      <c r="C1085" s="2" t="s">
        <v>170</v>
      </c>
      <c r="D1085" s="209" t="n">
        <v>210.28</v>
      </c>
      <c r="E1085" s="224" t="n">
        <f aca="false">VLOOKUP(A1085,SINAPI_MO!$A$1:$E$59566,4,0)</f>
        <v>0.9667</v>
      </c>
      <c r="F1085" s="225" t="n">
        <f aca="false">ROUND(D1085*E1085,2)</f>
        <v>203.28</v>
      </c>
    </row>
    <row r="1086" customFormat="false" ht="19.4" hidden="false" customHeight="false" outlineLevel="0" collapsed="false">
      <c r="A1086" s="207" t="n">
        <v>102123</v>
      </c>
      <c r="B1086" s="208" t="s">
        <v>1258</v>
      </c>
      <c r="C1086" s="2" t="s">
        <v>170</v>
      </c>
      <c r="D1086" s="209" t="n">
        <v>262.71</v>
      </c>
      <c r="E1086" s="224" t="n">
        <f aca="false">VLOOKUP(A1086,SINAPI_MO!$A$1:$E$59566,4,0)</f>
        <v>0.9733</v>
      </c>
      <c r="F1086" s="225" t="n">
        <f aca="false">ROUND(D1086*E1086,2)</f>
        <v>255.7</v>
      </c>
    </row>
    <row r="1087" customFormat="false" ht="19.4" hidden="false" customHeight="false" outlineLevel="0" collapsed="false">
      <c r="A1087" s="207" t="n">
        <v>102119</v>
      </c>
      <c r="B1087" s="208" t="s">
        <v>1259</v>
      </c>
      <c r="C1087" s="2" t="s">
        <v>170</v>
      </c>
      <c r="D1087" s="209" t="n">
        <v>213.92</v>
      </c>
      <c r="E1087" s="224" t="n">
        <f aca="false">VLOOKUP(A1087,SINAPI_MO!$A$1:$E$59566,4,0)</f>
        <v>0.9672</v>
      </c>
      <c r="F1087" s="225" t="n">
        <f aca="false">ROUND(D1087*E1087,2)</f>
        <v>206.9</v>
      </c>
    </row>
    <row r="1088" customFormat="false" ht="19.4" hidden="false" customHeight="false" outlineLevel="0" collapsed="false">
      <c r="A1088" s="207" t="n">
        <v>102127</v>
      </c>
      <c r="B1088" s="208" t="s">
        <v>1260</v>
      </c>
      <c r="C1088" s="2" t="s">
        <v>170</v>
      </c>
      <c r="D1088" s="209" t="n">
        <v>788.94</v>
      </c>
      <c r="E1088" s="224" t="n">
        <f aca="false">VLOOKUP(A1088,SINAPI_MO!$A$1:$E$59566,4,0)</f>
        <v>0.4251</v>
      </c>
      <c r="F1088" s="225" t="n">
        <f aca="false">ROUND(D1088*E1088,2)</f>
        <v>335.38</v>
      </c>
    </row>
    <row r="1089" customFormat="false" ht="12.8" hidden="false" customHeight="false" outlineLevel="0" collapsed="false">
      <c r="A1089" s="207" t="n">
        <v>102121</v>
      </c>
      <c r="B1089" s="208" t="s">
        <v>1261</v>
      </c>
      <c r="C1089" s="2" t="s">
        <v>170</v>
      </c>
      <c r="D1089" s="209" t="n">
        <v>251.88</v>
      </c>
      <c r="E1089" s="224" t="n">
        <f aca="false">VLOOKUP(A1089,SINAPI_MO!$A$1:$E$59566,4,0)</f>
        <v>0.9722</v>
      </c>
      <c r="F1089" s="225" t="n">
        <f aca="false">ROUND(D1089*E1089,2)</f>
        <v>244.88</v>
      </c>
    </row>
    <row r="1090" customFormat="false" ht="12.8" hidden="false" customHeight="false" outlineLevel="0" collapsed="false">
      <c r="A1090" s="207" t="n">
        <v>102138</v>
      </c>
      <c r="B1090" s="208" t="s">
        <v>1262</v>
      </c>
      <c r="C1090" s="2" t="s">
        <v>170</v>
      </c>
      <c r="D1090" s="209" t="n">
        <v>280.31</v>
      </c>
      <c r="E1090" s="224" t="n">
        <f aca="false">VLOOKUP(A1090,SINAPI_MO!$A$1:$E$59566,4,0)</f>
        <v>0.975</v>
      </c>
      <c r="F1090" s="225" t="n">
        <f aca="false">ROUND(D1090*E1090,2)</f>
        <v>273.3</v>
      </c>
    </row>
    <row r="1091" customFormat="false" ht="12.8" hidden="false" customHeight="false" outlineLevel="0" collapsed="false">
      <c r="A1091" s="207" t="n">
        <v>102129</v>
      </c>
      <c r="B1091" s="208" t="s">
        <v>1263</v>
      </c>
      <c r="C1091" s="2" t="s">
        <v>170</v>
      </c>
      <c r="D1091" s="209" t="n">
        <v>1042.81</v>
      </c>
      <c r="E1091" s="224" t="n">
        <f aca="false">VLOOKUP(A1091,SINAPI_MO!$A$1:$E$59566,4,0)</f>
        <v>0.379</v>
      </c>
      <c r="F1091" s="225" t="n">
        <f aca="false">ROUND(D1091*E1091,2)</f>
        <v>395.22</v>
      </c>
    </row>
    <row r="1092" customFormat="false" ht="12.8" hidden="false" customHeight="false" outlineLevel="0" collapsed="false">
      <c r="A1092" s="207" t="n">
        <v>102131</v>
      </c>
      <c r="B1092" s="208" t="s">
        <v>1264</v>
      </c>
      <c r="C1092" s="2" t="s">
        <v>170</v>
      </c>
      <c r="D1092" s="209" t="n">
        <v>1120.53</v>
      </c>
      <c r="E1092" s="224" t="n">
        <f aca="false">VLOOKUP(A1092,SINAPI_MO!$A$1:$E$59566,4,0)</f>
        <v>0.4221</v>
      </c>
      <c r="F1092" s="225" t="n">
        <f aca="false">ROUND(D1092*E1092,2)</f>
        <v>472.98</v>
      </c>
    </row>
    <row r="1093" customFormat="false" ht="12.8" hidden="false" customHeight="false" outlineLevel="0" collapsed="false">
      <c r="A1093" s="207" t="n">
        <v>102120</v>
      </c>
      <c r="B1093" s="208" t="s">
        <v>1265</v>
      </c>
      <c r="C1093" s="2" t="s">
        <v>170</v>
      </c>
      <c r="D1093" s="209" t="n">
        <v>0</v>
      </c>
      <c r="E1093" s="224" t="e">
        <f aca="false">VLOOKUP(A1093,SINAPI_MO!$A$1:$E$59566,4,0)</f>
        <v>#N/A</v>
      </c>
      <c r="F1093" s="225" t="e">
        <f aca="false">ROUND(D1093*E1093,2)</f>
        <v>#N/A</v>
      </c>
    </row>
    <row r="1094" customFormat="false" ht="12.8" hidden="false" customHeight="false" outlineLevel="0" collapsed="false">
      <c r="A1094" s="207" t="n">
        <v>102334</v>
      </c>
      <c r="B1094" s="208" t="s">
        <v>1266</v>
      </c>
      <c r="C1094" s="2" t="s">
        <v>170</v>
      </c>
      <c r="D1094" s="209" t="n">
        <v>0</v>
      </c>
      <c r="E1094" s="224" t="e">
        <f aca="false">VLOOKUP(A1094,SINAPI_MO!$A$1:$E$59566,4,0)</f>
        <v>#N/A</v>
      </c>
      <c r="F1094" s="225" t="e">
        <f aca="false">ROUND(D1094*E1094,2)</f>
        <v>#N/A</v>
      </c>
    </row>
    <row r="1095" customFormat="false" ht="12.8" hidden="false" customHeight="false" outlineLevel="0" collapsed="false">
      <c r="A1095" s="207" t="n">
        <v>102128</v>
      </c>
      <c r="B1095" s="208" t="s">
        <v>1267</v>
      </c>
      <c r="C1095" s="2" t="s">
        <v>170</v>
      </c>
      <c r="D1095" s="209" t="n">
        <v>0</v>
      </c>
      <c r="E1095" s="224" t="e">
        <f aca="false">VLOOKUP(A1095,SINAPI_MO!$A$1:$E$59566,4,0)</f>
        <v>#N/A</v>
      </c>
      <c r="F1095" s="225" t="e">
        <f aca="false">ROUND(D1095*E1095,2)</f>
        <v>#N/A</v>
      </c>
    </row>
    <row r="1096" customFormat="false" ht="12.8" hidden="false" customHeight="false" outlineLevel="0" collapsed="false">
      <c r="A1096" s="207" t="n">
        <v>102130</v>
      </c>
      <c r="B1096" s="208" t="s">
        <v>1268</v>
      </c>
      <c r="C1096" s="2" t="s">
        <v>170</v>
      </c>
      <c r="D1096" s="209" t="n">
        <v>0</v>
      </c>
      <c r="E1096" s="224" t="e">
        <f aca="false">VLOOKUP(A1096,SINAPI_MO!$A$1:$E$59566,4,0)</f>
        <v>#N/A</v>
      </c>
      <c r="F1096" s="225" t="e">
        <f aca="false">ROUND(D1096*E1096,2)</f>
        <v>#N/A</v>
      </c>
    </row>
    <row r="1097" customFormat="false" ht="19.4" hidden="false" customHeight="false" outlineLevel="0" collapsed="false">
      <c r="A1097" s="207" t="n">
        <v>104941</v>
      </c>
      <c r="B1097" s="208" t="s">
        <v>1269</v>
      </c>
      <c r="C1097" s="2" t="s">
        <v>175</v>
      </c>
      <c r="D1097" s="209" t="n">
        <v>0</v>
      </c>
      <c r="E1097" s="224" t="e">
        <f aca="false">VLOOKUP(A1097,SINAPI_MO!$A$1:$E$59566,4,0)</f>
        <v>#N/A</v>
      </c>
      <c r="F1097" s="225" t="e">
        <f aca="false">ROUND(D1097*E1097,2)</f>
        <v>#N/A</v>
      </c>
    </row>
    <row r="1098" customFormat="false" ht="19.4" hidden="false" customHeight="false" outlineLevel="0" collapsed="false">
      <c r="A1098" s="207" t="n">
        <v>104942</v>
      </c>
      <c r="B1098" s="208" t="s">
        <v>1270</v>
      </c>
      <c r="C1098" s="2" t="s">
        <v>175</v>
      </c>
      <c r="D1098" s="209" t="n">
        <v>0</v>
      </c>
      <c r="E1098" s="224" t="e">
        <f aca="false">VLOOKUP(A1098,SINAPI_MO!$A$1:$E$59566,4,0)</f>
        <v>#N/A</v>
      </c>
      <c r="F1098" s="225" t="e">
        <f aca="false">ROUND(D1098*E1098,2)</f>
        <v>#N/A</v>
      </c>
    </row>
    <row r="1099" customFormat="false" ht="19.4" hidden="false" customHeight="false" outlineLevel="0" collapsed="false">
      <c r="A1099" s="207" t="n">
        <v>104940</v>
      </c>
      <c r="B1099" s="208" t="s">
        <v>1271</v>
      </c>
      <c r="C1099" s="2" t="s">
        <v>170</v>
      </c>
      <c r="D1099" s="209" t="n">
        <v>0</v>
      </c>
      <c r="E1099" s="224" t="e">
        <f aca="false">VLOOKUP(A1099,SINAPI_MO!$A$1:$E$59566,4,0)</f>
        <v>#N/A</v>
      </c>
      <c r="F1099" s="225" t="e">
        <f aca="false">ROUND(D1099*E1099,2)</f>
        <v>#N/A</v>
      </c>
    </row>
    <row r="1100" customFormat="false" ht="19.4" hidden="false" customHeight="false" outlineLevel="0" collapsed="false">
      <c r="A1100" s="207" t="n">
        <v>104943</v>
      </c>
      <c r="B1100" s="208" t="s">
        <v>1272</v>
      </c>
      <c r="C1100" s="2" t="s">
        <v>175</v>
      </c>
      <c r="D1100" s="209" t="n">
        <v>0</v>
      </c>
      <c r="E1100" s="224" t="e">
        <f aca="false">VLOOKUP(A1100,SINAPI_MO!$A$1:$E$59566,4,0)</f>
        <v>#N/A</v>
      </c>
      <c r="F1100" s="225" t="e">
        <f aca="false">ROUND(D1100*E1100,2)</f>
        <v>#N/A</v>
      </c>
    </row>
    <row r="1101" customFormat="false" ht="19.4" hidden="false" customHeight="false" outlineLevel="0" collapsed="false">
      <c r="A1101" s="207" t="n">
        <v>101801</v>
      </c>
      <c r="B1101" s="208" t="s">
        <v>1273</v>
      </c>
      <c r="C1101" s="2" t="s">
        <v>170</v>
      </c>
      <c r="D1101" s="209" t="n">
        <v>1127.84</v>
      </c>
      <c r="E1101" s="224" t="n">
        <f aca="false">VLOOKUP(A1101,SINAPI_MO!$A$1:$E$59566,4,0)</f>
        <v>0.3024</v>
      </c>
      <c r="F1101" s="225" t="n">
        <f aca="false">ROUND(D1101*E1101,2)</f>
        <v>341.06</v>
      </c>
    </row>
    <row r="1102" customFormat="false" ht="19.4" hidden="false" customHeight="false" outlineLevel="0" collapsed="false">
      <c r="A1102" s="207" t="n">
        <v>101800</v>
      </c>
      <c r="B1102" s="208" t="s">
        <v>1274</v>
      </c>
      <c r="C1102" s="2" t="s">
        <v>170</v>
      </c>
      <c r="D1102" s="209" t="n">
        <v>1484.92</v>
      </c>
      <c r="E1102" s="224" t="n">
        <f aca="false">VLOOKUP(A1102,SINAPI_MO!$A$1:$E$59566,4,0)</f>
        <v>0.3693</v>
      </c>
      <c r="F1102" s="225" t="n">
        <f aca="false">ROUND(D1102*E1102,2)</f>
        <v>548.38</v>
      </c>
    </row>
    <row r="1103" customFormat="false" ht="19.4" hidden="false" customHeight="false" outlineLevel="0" collapsed="false">
      <c r="A1103" s="207" t="n">
        <v>98108</v>
      </c>
      <c r="B1103" s="208" t="s">
        <v>1275</v>
      </c>
      <c r="C1103" s="2" t="s">
        <v>170</v>
      </c>
      <c r="D1103" s="209" t="n">
        <v>530.96</v>
      </c>
      <c r="E1103" s="224" t="n">
        <f aca="false">VLOOKUP(A1103,SINAPI_MO!$A$1:$E$59566,4,0)</f>
        <v>0.5684</v>
      </c>
      <c r="F1103" s="225" t="n">
        <f aca="false">ROUND(D1103*E1103,2)</f>
        <v>301.8</v>
      </c>
    </row>
    <row r="1104" customFormat="false" ht="19.4" hidden="false" customHeight="false" outlineLevel="0" collapsed="false">
      <c r="A1104" s="207" t="n">
        <v>98105</v>
      </c>
      <c r="B1104" s="208" t="s">
        <v>1276</v>
      </c>
      <c r="C1104" s="2" t="s">
        <v>170</v>
      </c>
      <c r="D1104" s="209" t="n">
        <v>656.59</v>
      </c>
      <c r="E1104" s="224" t="n">
        <f aca="false">VLOOKUP(A1104,SINAPI_MO!$A$1:$E$59566,4,0)</f>
        <v>0.6049</v>
      </c>
      <c r="F1104" s="225" t="n">
        <f aca="false">ROUND(D1104*E1104,2)</f>
        <v>397.17</v>
      </c>
    </row>
    <row r="1105" customFormat="false" ht="19.4" hidden="false" customHeight="false" outlineLevel="0" collapsed="false">
      <c r="A1105" s="207" t="n">
        <v>98109</v>
      </c>
      <c r="B1105" s="208" t="s">
        <v>1277</v>
      </c>
      <c r="C1105" s="2" t="s">
        <v>170</v>
      </c>
      <c r="D1105" s="209" t="n">
        <v>863.62</v>
      </c>
      <c r="E1105" s="224" t="n">
        <f aca="false">VLOOKUP(A1105,SINAPI_MO!$A$1:$E$59566,4,0)</f>
        <v>0.5629</v>
      </c>
      <c r="F1105" s="225" t="n">
        <f aca="false">ROUND(D1105*E1105,2)</f>
        <v>486.13</v>
      </c>
    </row>
    <row r="1106" customFormat="false" ht="19.4" hidden="false" customHeight="false" outlineLevel="0" collapsed="false">
      <c r="A1106" s="207" t="n">
        <v>98106</v>
      </c>
      <c r="B1106" s="208" t="s">
        <v>1278</v>
      </c>
      <c r="C1106" s="2" t="s">
        <v>170</v>
      </c>
      <c r="D1106" s="209" t="n">
        <v>1081.68</v>
      </c>
      <c r="E1106" s="224" t="n">
        <f aca="false">VLOOKUP(A1106,SINAPI_MO!$A$1:$E$59566,4,0)</f>
        <v>0.6017</v>
      </c>
      <c r="F1106" s="225" t="n">
        <f aca="false">ROUND(D1106*E1106,2)</f>
        <v>650.85</v>
      </c>
    </row>
    <row r="1107" customFormat="false" ht="12.8" hidden="false" customHeight="false" outlineLevel="0" collapsed="false">
      <c r="A1107" s="207" t="n">
        <v>98110</v>
      </c>
      <c r="B1107" s="208" t="s">
        <v>1279</v>
      </c>
      <c r="C1107" s="2" t="s">
        <v>170</v>
      </c>
      <c r="D1107" s="209" t="n">
        <v>498.97</v>
      </c>
      <c r="E1107" s="224" t="n">
        <f aca="false">VLOOKUP(A1107,SINAPI_MO!$A$1:$E$59566,4,0)</f>
        <v>0.0301</v>
      </c>
      <c r="F1107" s="225" t="n">
        <f aca="false">ROUND(D1107*E1107,2)</f>
        <v>15.02</v>
      </c>
    </row>
    <row r="1108" customFormat="false" ht="19.4" hidden="false" customHeight="false" outlineLevel="0" collapsed="false">
      <c r="A1108" s="207" t="n">
        <v>98107</v>
      </c>
      <c r="B1108" s="208" t="s">
        <v>1280</v>
      </c>
      <c r="C1108" s="2" t="s">
        <v>170</v>
      </c>
      <c r="D1108" s="209" t="n">
        <v>298.15</v>
      </c>
      <c r="E1108" s="224" t="n">
        <f aca="false">VLOOKUP(A1108,SINAPI_MO!$A$1:$E$59566,4,0)</f>
        <v>0.557</v>
      </c>
      <c r="F1108" s="225" t="n">
        <f aca="false">ROUND(D1108*E1108,2)</f>
        <v>166.07</v>
      </c>
    </row>
    <row r="1109" customFormat="false" ht="19.4" hidden="false" customHeight="false" outlineLevel="0" collapsed="false">
      <c r="A1109" s="207" t="n">
        <v>98104</v>
      </c>
      <c r="B1109" s="208" t="s">
        <v>1281</v>
      </c>
      <c r="C1109" s="2" t="s">
        <v>170</v>
      </c>
      <c r="D1109" s="209" t="n">
        <v>375.89</v>
      </c>
      <c r="E1109" s="224" t="n">
        <f aca="false">VLOOKUP(A1109,SINAPI_MO!$A$1:$E$59566,4,0)</f>
        <v>0.5991</v>
      </c>
      <c r="F1109" s="225" t="n">
        <f aca="false">ROUND(D1109*E1109,2)</f>
        <v>225.2</v>
      </c>
    </row>
    <row r="1110" customFormat="false" ht="19.4" hidden="false" customHeight="false" outlineLevel="0" collapsed="false">
      <c r="A1110" s="207" t="n">
        <v>98102</v>
      </c>
      <c r="B1110" s="208" t="s">
        <v>1282</v>
      </c>
      <c r="C1110" s="2" t="s">
        <v>170</v>
      </c>
      <c r="D1110" s="209" t="n">
        <v>183.01</v>
      </c>
      <c r="E1110" s="224" t="n">
        <f aca="false">VLOOKUP(A1110,SINAPI_MO!$A$1:$E$59566,4,0)</f>
        <v>0.0325</v>
      </c>
      <c r="F1110" s="225" t="n">
        <f aca="false">ROUND(D1110*E1110,2)</f>
        <v>5.95</v>
      </c>
    </row>
    <row r="1111" customFormat="false" ht="12.8" hidden="false" customHeight="false" outlineLevel="0" collapsed="false">
      <c r="A1111" s="207" t="n">
        <v>98111</v>
      </c>
      <c r="B1111" s="208" t="s">
        <v>1283</v>
      </c>
      <c r="C1111" s="2" t="s">
        <v>170</v>
      </c>
      <c r="D1111" s="209" t="n">
        <v>65.28</v>
      </c>
      <c r="E1111" s="224" t="n">
        <f aca="false">VLOOKUP(A1111,SINAPI_MO!$A$1:$E$59566,4,0)</f>
        <v>0.1261</v>
      </c>
      <c r="F1111" s="225" t="n">
        <f aca="false">ROUND(D1111*E1111,2)</f>
        <v>8.23</v>
      </c>
    </row>
    <row r="1112" customFormat="false" ht="19.4" hidden="false" customHeight="false" outlineLevel="0" collapsed="false">
      <c r="A1112" s="207" t="n">
        <v>97891</v>
      </c>
      <c r="B1112" s="208" t="s">
        <v>1284</v>
      </c>
      <c r="C1112" s="2" t="s">
        <v>170</v>
      </c>
      <c r="D1112" s="209" t="n">
        <v>218.52</v>
      </c>
      <c r="E1112" s="224" t="n">
        <f aca="false">VLOOKUP(A1112,SINAPI_MO!$A$1:$E$59566,4,0)</f>
        <v>0.5891</v>
      </c>
      <c r="F1112" s="225" t="n">
        <f aca="false">ROUND(D1112*E1112,2)</f>
        <v>128.73</v>
      </c>
    </row>
    <row r="1113" customFormat="false" ht="19.4" hidden="false" customHeight="false" outlineLevel="0" collapsed="false">
      <c r="A1113" s="207" t="n">
        <v>97892</v>
      </c>
      <c r="B1113" s="208" t="s">
        <v>1285</v>
      </c>
      <c r="C1113" s="2" t="s">
        <v>170</v>
      </c>
      <c r="D1113" s="209" t="n">
        <v>412.44</v>
      </c>
      <c r="E1113" s="224" t="n">
        <f aca="false">VLOOKUP(A1113,SINAPI_MO!$A$1:$E$59566,4,0)</f>
        <v>0.5606</v>
      </c>
      <c r="F1113" s="225" t="n">
        <f aca="false">ROUND(D1113*E1113,2)</f>
        <v>231.21</v>
      </c>
    </row>
    <row r="1114" customFormat="false" ht="19.4" hidden="false" customHeight="false" outlineLevel="0" collapsed="false">
      <c r="A1114" s="207" t="n">
        <v>97893</v>
      </c>
      <c r="B1114" s="208" t="s">
        <v>1286</v>
      </c>
      <c r="C1114" s="2" t="s">
        <v>170</v>
      </c>
      <c r="D1114" s="209" t="n">
        <v>567.85</v>
      </c>
      <c r="E1114" s="224" t="n">
        <f aca="false">VLOOKUP(A1114,SINAPI_MO!$A$1:$E$59566,4,0)</f>
        <v>0.5651</v>
      </c>
      <c r="F1114" s="225" t="n">
        <f aca="false">ROUND(D1114*E1114,2)</f>
        <v>320.89</v>
      </c>
    </row>
    <row r="1115" customFormat="false" ht="19.4" hidden="false" customHeight="false" outlineLevel="0" collapsed="false">
      <c r="A1115" s="207" t="n">
        <v>97894</v>
      </c>
      <c r="B1115" s="208" t="s">
        <v>1287</v>
      </c>
      <c r="C1115" s="2" t="s">
        <v>170</v>
      </c>
      <c r="D1115" s="209" t="n">
        <v>644.39</v>
      </c>
      <c r="E1115" s="224" t="n">
        <f aca="false">VLOOKUP(A1115,SINAPI_MO!$A$1:$E$59566,4,0)</f>
        <v>0.4865</v>
      </c>
      <c r="F1115" s="225" t="n">
        <f aca="false">ROUND(D1115*E1115,2)</f>
        <v>313.5</v>
      </c>
    </row>
    <row r="1116" customFormat="false" ht="19.4" hidden="false" customHeight="false" outlineLevel="0" collapsed="false">
      <c r="A1116" s="207" t="n">
        <v>97886</v>
      </c>
      <c r="B1116" s="208" t="s">
        <v>1288</v>
      </c>
      <c r="C1116" s="2" t="s">
        <v>170</v>
      </c>
      <c r="D1116" s="209" t="n">
        <v>169.54</v>
      </c>
      <c r="E1116" s="224" t="n">
        <f aca="false">VLOOKUP(A1116,SINAPI_MO!$A$1:$E$59566,4,0)</f>
        <v>0.621</v>
      </c>
      <c r="F1116" s="225" t="n">
        <f aca="false">ROUND(D1116*E1116,2)</f>
        <v>105.28</v>
      </c>
    </row>
    <row r="1117" customFormat="false" ht="19.4" hidden="false" customHeight="false" outlineLevel="0" collapsed="false">
      <c r="A1117" s="207" t="n">
        <v>97887</v>
      </c>
      <c r="B1117" s="208" t="s">
        <v>1289</v>
      </c>
      <c r="C1117" s="2" t="s">
        <v>170</v>
      </c>
      <c r="D1117" s="209" t="n">
        <v>267.2</v>
      </c>
      <c r="E1117" s="224" t="n">
        <f aca="false">VLOOKUP(A1117,SINAPI_MO!$A$1:$E$59566,4,0)</f>
        <v>0.6194</v>
      </c>
      <c r="F1117" s="225" t="n">
        <f aca="false">ROUND(D1117*E1117,2)</f>
        <v>165.5</v>
      </c>
    </row>
    <row r="1118" customFormat="false" ht="19.4" hidden="false" customHeight="false" outlineLevel="0" collapsed="false">
      <c r="A1118" s="207" t="n">
        <v>97888</v>
      </c>
      <c r="B1118" s="208" t="s">
        <v>1290</v>
      </c>
      <c r="C1118" s="2" t="s">
        <v>170</v>
      </c>
      <c r="D1118" s="209" t="n">
        <v>515.36</v>
      </c>
      <c r="E1118" s="224" t="n">
        <f aca="false">VLOOKUP(A1118,SINAPI_MO!$A$1:$E$59566,4,0)</f>
        <v>0.5996</v>
      </c>
      <c r="F1118" s="225" t="n">
        <f aca="false">ROUND(D1118*E1118,2)</f>
        <v>309.01</v>
      </c>
    </row>
    <row r="1119" customFormat="false" ht="19.4" hidden="false" customHeight="false" outlineLevel="0" collapsed="false">
      <c r="A1119" s="207" t="n">
        <v>97889</v>
      </c>
      <c r="B1119" s="208" t="s">
        <v>1291</v>
      </c>
      <c r="C1119" s="2" t="s">
        <v>170</v>
      </c>
      <c r="D1119" s="209" t="n">
        <v>699.14</v>
      </c>
      <c r="E1119" s="224" t="n">
        <f aca="false">VLOOKUP(A1119,SINAPI_MO!$A$1:$E$59566,4,0)</f>
        <v>0.6009</v>
      </c>
      <c r="F1119" s="225" t="n">
        <f aca="false">ROUND(D1119*E1119,2)</f>
        <v>420.11</v>
      </c>
    </row>
    <row r="1120" customFormat="false" ht="19.4" hidden="false" customHeight="false" outlineLevel="0" collapsed="false">
      <c r="A1120" s="207" t="n">
        <v>97890</v>
      </c>
      <c r="B1120" s="208" t="s">
        <v>1292</v>
      </c>
      <c r="C1120" s="2" t="s">
        <v>170</v>
      </c>
      <c r="D1120" s="209" t="n">
        <v>803.46</v>
      </c>
      <c r="E1120" s="224" t="n">
        <f aca="false">VLOOKUP(A1120,SINAPI_MO!$A$1:$E$59566,4,0)</f>
        <v>0.5398</v>
      </c>
      <c r="F1120" s="225" t="n">
        <f aca="false">ROUND(D1120*E1120,2)</f>
        <v>433.71</v>
      </c>
    </row>
    <row r="1121" customFormat="false" ht="19.4" hidden="false" customHeight="false" outlineLevel="0" collapsed="false">
      <c r="A1121" s="207" t="n">
        <v>97881</v>
      </c>
      <c r="B1121" s="208" t="s">
        <v>1293</v>
      </c>
      <c r="C1121" s="2" t="s">
        <v>170</v>
      </c>
      <c r="D1121" s="209" t="n">
        <v>139.93</v>
      </c>
      <c r="E1121" s="224" t="n">
        <f aca="false">VLOOKUP(A1121,SINAPI_MO!$A$1:$E$59566,4,0)</f>
        <v>0.1993</v>
      </c>
      <c r="F1121" s="225" t="n">
        <f aca="false">ROUND(D1121*E1121,2)</f>
        <v>27.89</v>
      </c>
    </row>
    <row r="1122" customFormat="false" ht="19.4" hidden="false" customHeight="false" outlineLevel="0" collapsed="false">
      <c r="A1122" s="207" t="n">
        <v>97882</v>
      </c>
      <c r="B1122" s="208" t="s">
        <v>1294</v>
      </c>
      <c r="C1122" s="2" t="s">
        <v>170</v>
      </c>
      <c r="D1122" s="209" t="n">
        <v>221.51</v>
      </c>
      <c r="E1122" s="224" t="n">
        <f aca="false">VLOOKUP(A1122,SINAPI_MO!$A$1:$E$59566,4,0)</f>
        <v>0.1803</v>
      </c>
      <c r="F1122" s="225" t="n">
        <f aca="false">ROUND(D1122*E1122,2)</f>
        <v>39.94</v>
      </c>
    </row>
    <row r="1123" customFormat="false" ht="19.4" hidden="false" customHeight="false" outlineLevel="0" collapsed="false">
      <c r="A1123" s="207" t="n">
        <v>97883</v>
      </c>
      <c r="B1123" s="208" t="s">
        <v>1295</v>
      </c>
      <c r="C1123" s="2" t="s">
        <v>170</v>
      </c>
      <c r="D1123" s="209" t="n">
        <v>428.47</v>
      </c>
      <c r="E1123" s="224" t="n">
        <f aca="false">VLOOKUP(A1123,SINAPI_MO!$A$1:$E$59566,4,0)</f>
        <v>0.1621</v>
      </c>
      <c r="F1123" s="225" t="n">
        <f aca="false">ROUND(D1123*E1123,2)</f>
        <v>69.45</v>
      </c>
    </row>
    <row r="1124" customFormat="false" ht="19.4" hidden="false" customHeight="false" outlineLevel="0" collapsed="false">
      <c r="A1124" s="207" t="n">
        <v>97884</v>
      </c>
      <c r="B1124" s="208" t="s">
        <v>1296</v>
      </c>
      <c r="C1124" s="2" t="s">
        <v>170</v>
      </c>
      <c r="D1124" s="209" t="n">
        <v>842.67</v>
      </c>
      <c r="E1124" s="224" t="n">
        <f aca="false">VLOOKUP(A1124,SINAPI_MO!$A$1:$E$59566,4,0)</f>
        <v>0.1383</v>
      </c>
      <c r="F1124" s="225" t="n">
        <f aca="false">ROUND(D1124*E1124,2)</f>
        <v>116.54</v>
      </c>
    </row>
    <row r="1125" customFormat="false" ht="19.4" hidden="false" customHeight="false" outlineLevel="0" collapsed="false">
      <c r="A1125" s="207" t="n">
        <v>97885</v>
      </c>
      <c r="B1125" s="208" t="s">
        <v>1297</v>
      </c>
      <c r="C1125" s="2" t="s">
        <v>170</v>
      </c>
      <c r="D1125" s="209" t="n">
        <v>1307.71</v>
      </c>
      <c r="E1125" s="224" t="n">
        <f aca="false">VLOOKUP(A1125,SINAPI_MO!$A$1:$E$59566,4,0)</f>
        <v>0.1249</v>
      </c>
      <c r="F1125" s="225" t="n">
        <f aca="false">ROUND(D1125*E1125,2)</f>
        <v>163.33</v>
      </c>
    </row>
    <row r="1126" customFormat="false" ht="19.4" hidden="false" customHeight="false" outlineLevel="0" collapsed="false">
      <c r="A1126" s="207" t="n">
        <v>99250</v>
      </c>
      <c r="B1126" s="208" t="s">
        <v>1298</v>
      </c>
      <c r="C1126" s="2" t="s">
        <v>170</v>
      </c>
      <c r="D1126" s="209" t="n">
        <v>186.68</v>
      </c>
      <c r="E1126" s="224" t="n">
        <f aca="false">VLOOKUP(A1126,SINAPI_MO!$A$1:$E$59566,4,0)</f>
        <v>0.6037</v>
      </c>
      <c r="F1126" s="225" t="n">
        <f aca="false">ROUND(D1126*E1126,2)</f>
        <v>112.7</v>
      </c>
    </row>
    <row r="1127" customFormat="false" ht="19.4" hidden="false" customHeight="false" outlineLevel="0" collapsed="false">
      <c r="A1127" s="207" t="n">
        <v>97900</v>
      </c>
      <c r="B1127" s="208" t="s">
        <v>1299</v>
      </c>
      <c r="C1127" s="2" t="s">
        <v>170</v>
      </c>
      <c r="D1127" s="209" t="n">
        <v>191.36</v>
      </c>
      <c r="E1127" s="224" t="n">
        <f aca="false">VLOOKUP(A1127,SINAPI_MO!$A$1:$E$59566,4,0)</f>
        <v>0.5905</v>
      </c>
      <c r="F1127" s="225" t="n">
        <f aca="false">ROUND(D1127*E1127,2)</f>
        <v>113</v>
      </c>
    </row>
    <row r="1128" customFormat="false" ht="19.4" hidden="false" customHeight="false" outlineLevel="0" collapsed="false">
      <c r="A1128" s="207" t="n">
        <v>99251</v>
      </c>
      <c r="B1128" s="208" t="s">
        <v>1300</v>
      </c>
      <c r="C1128" s="2" t="s">
        <v>170</v>
      </c>
      <c r="D1128" s="209" t="n">
        <v>292.46</v>
      </c>
      <c r="E1128" s="224" t="n">
        <f aca="false">VLOOKUP(A1128,SINAPI_MO!$A$1:$E$59566,4,0)</f>
        <v>0.608</v>
      </c>
      <c r="F1128" s="225" t="n">
        <f aca="false">ROUND(D1128*E1128,2)</f>
        <v>177.82</v>
      </c>
    </row>
    <row r="1129" customFormat="false" ht="19.4" hidden="false" customHeight="false" outlineLevel="0" collapsed="false">
      <c r="A1129" s="207" t="n">
        <v>97901</v>
      </c>
      <c r="B1129" s="208" t="s">
        <v>1301</v>
      </c>
      <c r="C1129" s="2" t="s">
        <v>170</v>
      </c>
      <c r="D1129" s="209" t="n">
        <v>300.5</v>
      </c>
      <c r="E1129" s="224" t="n">
        <f aca="false">VLOOKUP(A1129,SINAPI_MO!$A$1:$E$59566,4,0)</f>
        <v>0.5935</v>
      </c>
      <c r="F1129" s="225" t="n">
        <f aca="false">ROUND(D1129*E1129,2)</f>
        <v>178.35</v>
      </c>
    </row>
    <row r="1130" customFormat="false" ht="19.4" hidden="false" customHeight="false" outlineLevel="0" collapsed="false">
      <c r="A1130" s="207" t="n">
        <v>99253</v>
      </c>
      <c r="B1130" s="208" t="s">
        <v>1302</v>
      </c>
      <c r="C1130" s="2" t="s">
        <v>170</v>
      </c>
      <c r="D1130" s="209" t="n">
        <v>565.06</v>
      </c>
      <c r="E1130" s="224" t="n">
        <f aca="false">VLOOKUP(A1130,SINAPI_MO!$A$1:$E$59566,4,0)</f>
        <v>0.5958</v>
      </c>
      <c r="F1130" s="225" t="n">
        <f aca="false">ROUND(D1130*E1130,2)</f>
        <v>336.66</v>
      </c>
    </row>
    <row r="1131" customFormat="false" ht="19.4" hidden="false" customHeight="false" outlineLevel="0" collapsed="false">
      <c r="A1131" s="207" t="n">
        <v>97902</v>
      </c>
      <c r="B1131" s="208" t="s">
        <v>1303</v>
      </c>
      <c r="C1131" s="2" t="s">
        <v>170</v>
      </c>
      <c r="D1131" s="209" t="n">
        <v>583.1</v>
      </c>
      <c r="E1131" s="224" t="n">
        <f aca="false">VLOOKUP(A1131,SINAPI_MO!$A$1:$E$59566,4,0)</f>
        <v>0.5794</v>
      </c>
      <c r="F1131" s="225" t="n">
        <f aca="false">ROUND(D1131*E1131,2)</f>
        <v>337.85</v>
      </c>
    </row>
    <row r="1132" customFormat="false" ht="19.4" hidden="false" customHeight="false" outlineLevel="0" collapsed="false">
      <c r="A1132" s="207" t="n">
        <v>99255</v>
      </c>
      <c r="B1132" s="208" t="s">
        <v>1304</v>
      </c>
      <c r="C1132" s="2" t="s">
        <v>170</v>
      </c>
      <c r="D1132" s="209" t="n">
        <v>788.31</v>
      </c>
      <c r="E1132" s="224" t="n">
        <f aca="false">VLOOKUP(A1132,SINAPI_MO!$A$1:$E$59566,4,0)</f>
        <v>0.5954</v>
      </c>
      <c r="F1132" s="225" t="n">
        <f aca="false">ROUND(D1132*E1132,2)</f>
        <v>469.36</v>
      </c>
    </row>
    <row r="1133" customFormat="false" ht="19.4" hidden="false" customHeight="false" outlineLevel="0" collapsed="false">
      <c r="A1133" s="207" t="n">
        <v>97903</v>
      </c>
      <c r="B1133" s="208" t="s">
        <v>1305</v>
      </c>
      <c r="C1133" s="2" t="s">
        <v>170</v>
      </c>
      <c r="D1133" s="209" t="n">
        <v>813.04</v>
      </c>
      <c r="E1133" s="224" t="n">
        <f aca="false">VLOOKUP(A1133,SINAPI_MO!$A$1:$E$59566,4,0)</f>
        <v>0.5793</v>
      </c>
      <c r="F1133" s="225" t="n">
        <f aca="false">ROUND(D1133*E1133,2)</f>
        <v>470.99</v>
      </c>
    </row>
    <row r="1134" customFormat="false" ht="19.4" hidden="false" customHeight="false" outlineLevel="0" collapsed="false">
      <c r="A1134" s="207" t="n">
        <v>99257</v>
      </c>
      <c r="B1134" s="208" t="s">
        <v>1306</v>
      </c>
      <c r="C1134" s="2" t="s">
        <v>170</v>
      </c>
      <c r="D1134" s="209" t="n">
        <v>929.59</v>
      </c>
      <c r="E1134" s="224" t="n">
        <f aca="false">VLOOKUP(A1134,SINAPI_MO!$A$1:$E$59566,4,0)</f>
        <v>0.5481</v>
      </c>
      <c r="F1134" s="225" t="n">
        <f aca="false">ROUND(D1134*E1134,2)</f>
        <v>509.51</v>
      </c>
    </row>
    <row r="1135" customFormat="false" ht="19.4" hidden="false" customHeight="false" outlineLevel="0" collapsed="false">
      <c r="A1135" s="207" t="n">
        <v>97904</v>
      </c>
      <c r="B1135" s="208" t="s">
        <v>1307</v>
      </c>
      <c r="C1135" s="2" t="s">
        <v>170</v>
      </c>
      <c r="D1135" s="209" t="n">
        <v>961.57</v>
      </c>
      <c r="E1135" s="224" t="n">
        <f aca="false">VLOOKUP(A1135,SINAPI_MO!$A$1:$E$59566,4,0)</f>
        <v>0.5321</v>
      </c>
      <c r="F1135" s="225" t="n">
        <f aca="false">ROUND(D1135*E1135,2)</f>
        <v>511.65</v>
      </c>
    </row>
    <row r="1136" customFormat="false" ht="19.4" hidden="false" customHeight="false" outlineLevel="0" collapsed="false">
      <c r="A1136" s="207" t="n">
        <v>99258</v>
      </c>
      <c r="B1136" s="208" t="s">
        <v>1308</v>
      </c>
      <c r="C1136" s="2" t="s">
        <v>170</v>
      </c>
      <c r="D1136" s="209" t="n">
        <v>253.38</v>
      </c>
      <c r="E1136" s="224" t="n">
        <f aca="false">VLOOKUP(A1136,SINAPI_MO!$A$1:$E$59566,4,0)</f>
        <v>0.5731</v>
      </c>
      <c r="F1136" s="225" t="n">
        <f aca="false">ROUND(D1136*E1136,2)</f>
        <v>145.21</v>
      </c>
    </row>
    <row r="1137" customFormat="false" ht="19.4" hidden="false" customHeight="false" outlineLevel="0" collapsed="false">
      <c r="A1137" s="207" t="n">
        <v>97905</v>
      </c>
      <c r="B1137" s="208" t="s">
        <v>1309</v>
      </c>
      <c r="C1137" s="2" t="s">
        <v>170</v>
      </c>
      <c r="D1137" s="209" t="n">
        <v>258.48</v>
      </c>
      <c r="E1137" s="224" t="n">
        <f aca="false">VLOOKUP(A1137,SINAPI_MO!$A$1:$E$59566,4,0)</f>
        <v>0.5631</v>
      </c>
      <c r="F1137" s="225" t="n">
        <f aca="false">ROUND(D1137*E1137,2)</f>
        <v>145.55</v>
      </c>
    </row>
    <row r="1138" customFormat="false" ht="19.4" hidden="false" customHeight="false" outlineLevel="0" collapsed="false">
      <c r="A1138" s="207" t="n">
        <v>99260</v>
      </c>
      <c r="B1138" s="208" t="s">
        <v>1310</v>
      </c>
      <c r="C1138" s="2" t="s">
        <v>170</v>
      </c>
      <c r="D1138" s="209" t="n">
        <v>471.03</v>
      </c>
      <c r="E1138" s="224" t="n">
        <f aca="false">VLOOKUP(A1138,SINAPI_MO!$A$1:$E$59566,4,0)</f>
        <v>0.5541</v>
      </c>
      <c r="F1138" s="225" t="n">
        <f aca="false">ROUND(D1138*E1138,2)</f>
        <v>261</v>
      </c>
    </row>
    <row r="1139" customFormat="false" ht="19.4" hidden="false" customHeight="false" outlineLevel="0" collapsed="false">
      <c r="A1139" s="207" t="n">
        <v>97906</v>
      </c>
      <c r="B1139" s="208" t="s">
        <v>1311</v>
      </c>
      <c r="C1139" s="2" t="s">
        <v>170</v>
      </c>
      <c r="D1139" s="209" t="n">
        <v>482.39</v>
      </c>
      <c r="E1139" s="224" t="n">
        <f aca="false">VLOOKUP(A1139,SINAPI_MO!$A$1:$E$59566,4,0)</f>
        <v>0.5426</v>
      </c>
      <c r="F1139" s="225" t="n">
        <f aca="false">ROUND(D1139*E1139,2)</f>
        <v>261.74</v>
      </c>
    </row>
    <row r="1140" customFormat="false" ht="19.4" hidden="false" customHeight="false" outlineLevel="0" collapsed="false">
      <c r="A1140" s="207" t="n">
        <v>99262</v>
      </c>
      <c r="B1140" s="208" t="s">
        <v>1312</v>
      </c>
      <c r="C1140" s="2" t="s">
        <v>170</v>
      </c>
      <c r="D1140" s="209" t="n">
        <v>668.33</v>
      </c>
      <c r="E1140" s="224" t="n">
        <f aca="false">VLOOKUP(A1140,SINAPI_MO!$A$1:$E$59566,4,0)</f>
        <v>0.5578</v>
      </c>
      <c r="F1140" s="225" t="n">
        <f aca="false">ROUND(D1140*E1140,2)</f>
        <v>372.79</v>
      </c>
    </row>
    <row r="1141" customFormat="false" ht="19.4" hidden="false" customHeight="false" outlineLevel="0" collapsed="false">
      <c r="A1141" s="207" t="n">
        <v>97907</v>
      </c>
      <c r="B1141" s="208" t="s">
        <v>1313</v>
      </c>
      <c r="C1141" s="2" t="s">
        <v>170</v>
      </c>
      <c r="D1141" s="209" t="n">
        <v>684.54</v>
      </c>
      <c r="E1141" s="224" t="n">
        <f aca="false">VLOOKUP(A1141,SINAPI_MO!$A$1:$E$59566,4,0)</f>
        <v>0.5462</v>
      </c>
      <c r="F1141" s="225" t="n">
        <f aca="false">ROUND(D1141*E1141,2)</f>
        <v>373.9</v>
      </c>
    </row>
    <row r="1142" customFormat="false" ht="19.4" hidden="false" customHeight="false" outlineLevel="0" collapsed="false">
      <c r="A1142" s="207" t="n">
        <v>99264</v>
      </c>
      <c r="B1142" s="208" t="s">
        <v>1314</v>
      </c>
      <c r="C1142" s="2" t="s">
        <v>170</v>
      </c>
      <c r="D1142" s="209" t="n">
        <v>787.6</v>
      </c>
      <c r="E1142" s="224" t="n">
        <f aca="false">VLOOKUP(A1142,SINAPI_MO!$A$1:$E$59566,4,0)</f>
        <v>0.5018</v>
      </c>
      <c r="F1142" s="225" t="n">
        <f aca="false">ROUND(D1142*E1142,2)</f>
        <v>395.22</v>
      </c>
    </row>
    <row r="1143" customFormat="false" ht="19.4" hidden="false" customHeight="false" outlineLevel="0" collapsed="false">
      <c r="A1143" s="207" t="n">
        <v>97908</v>
      </c>
      <c r="B1143" s="208" t="s">
        <v>1315</v>
      </c>
      <c r="C1143" s="2" t="s">
        <v>170</v>
      </c>
      <c r="D1143" s="209" t="n">
        <v>809.5</v>
      </c>
      <c r="E1143" s="224" t="n">
        <f aca="false">VLOOKUP(A1143,SINAPI_MO!$A$1:$E$59566,4,0)</f>
        <v>0.4901</v>
      </c>
      <c r="F1143" s="225" t="n">
        <f aca="false">ROUND(D1143*E1143,2)</f>
        <v>396.74</v>
      </c>
    </row>
    <row r="1144" customFormat="false" ht="12.8" hidden="false" customHeight="false" outlineLevel="0" collapsed="false">
      <c r="A1144" s="207" t="n">
        <v>97895</v>
      </c>
      <c r="B1144" s="208" t="s">
        <v>1316</v>
      </c>
      <c r="C1144" s="2" t="s">
        <v>170</v>
      </c>
      <c r="D1144" s="209" t="n">
        <v>192.81</v>
      </c>
      <c r="E1144" s="224" t="n">
        <f aca="false">VLOOKUP(A1144,SINAPI_MO!$A$1:$E$59566,4,0)</f>
        <v>0.018</v>
      </c>
      <c r="F1144" s="225" t="n">
        <f aca="false">ROUND(D1144*E1144,2)</f>
        <v>3.47</v>
      </c>
    </row>
    <row r="1145" customFormat="false" ht="12.8" hidden="false" customHeight="false" outlineLevel="0" collapsed="false">
      <c r="A1145" s="207" t="n">
        <v>97896</v>
      </c>
      <c r="B1145" s="208" t="s">
        <v>1317</v>
      </c>
      <c r="C1145" s="2" t="s">
        <v>170</v>
      </c>
      <c r="D1145" s="209" t="n">
        <v>357.58</v>
      </c>
      <c r="E1145" s="224" t="n">
        <f aca="false">VLOOKUP(A1145,SINAPI_MO!$A$1:$E$59566,4,0)</f>
        <v>0.0203</v>
      </c>
      <c r="F1145" s="225" t="n">
        <f aca="false">ROUND(D1145*E1145,2)</f>
        <v>7.26</v>
      </c>
    </row>
    <row r="1146" customFormat="false" ht="12.8" hidden="false" customHeight="false" outlineLevel="0" collapsed="false">
      <c r="A1146" s="207" t="n">
        <v>97897</v>
      </c>
      <c r="B1146" s="208" t="s">
        <v>1318</v>
      </c>
      <c r="C1146" s="2" t="s">
        <v>170</v>
      </c>
      <c r="D1146" s="209" t="n">
        <v>463.5</v>
      </c>
      <c r="E1146" s="224" t="n">
        <f aca="false">VLOOKUP(A1146,SINAPI_MO!$A$1:$E$59566,4,0)</f>
        <v>0.0294</v>
      </c>
      <c r="F1146" s="225" t="n">
        <f aca="false">ROUND(D1146*E1146,2)</f>
        <v>13.63</v>
      </c>
    </row>
    <row r="1147" customFormat="false" ht="12.8" hidden="false" customHeight="false" outlineLevel="0" collapsed="false">
      <c r="A1147" s="207" t="n">
        <v>97898</v>
      </c>
      <c r="B1147" s="208" t="s">
        <v>1319</v>
      </c>
      <c r="C1147" s="2" t="s">
        <v>170</v>
      </c>
      <c r="D1147" s="209" t="n">
        <v>892.81</v>
      </c>
      <c r="E1147" s="224" t="n">
        <f aca="false">VLOOKUP(A1147,SINAPI_MO!$A$1:$E$59566,4,0)</f>
        <v>0.1255</v>
      </c>
      <c r="F1147" s="225" t="n">
        <f aca="false">ROUND(D1147*E1147,2)</f>
        <v>112.05</v>
      </c>
    </row>
    <row r="1148" customFormat="false" ht="12.8" hidden="false" customHeight="false" outlineLevel="0" collapsed="false">
      <c r="A1148" s="207" t="n">
        <v>97899</v>
      </c>
      <c r="B1148" s="208" t="s">
        <v>1320</v>
      </c>
      <c r="C1148" s="2" t="s">
        <v>170</v>
      </c>
      <c r="D1148" s="209" t="n">
        <v>0</v>
      </c>
      <c r="E1148" s="224" t="e">
        <f aca="false">VLOOKUP(A1148,SINAPI_MO!$A$1:$E$59566,4,0)</f>
        <v>#N/A</v>
      </c>
      <c r="F1148" s="225" t="e">
        <f aca="false">ROUND(D1148*E1148,2)</f>
        <v>#N/A</v>
      </c>
    </row>
    <row r="1149" customFormat="false" ht="19.4" hidden="false" customHeight="false" outlineLevel="0" collapsed="false">
      <c r="A1149" s="207" t="n">
        <v>101795</v>
      </c>
      <c r="B1149" s="208" t="s">
        <v>1321</v>
      </c>
      <c r="C1149" s="2" t="s">
        <v>170</v>
      </c>
      <c r="D1149" s="209" t="n">
        <v>641.09</v>
      </c>
      <c r="E1149" s="224" t="n">
        <f aca="false">VLOOKUP(A1149,SINAPI_MO!$A$1:$E$59566,4,0)</f>
        <v>0.4571</v>
      </c>
      <c r="F1149" s="225" t="n">
        <f aca="false">ROUND(D1149*E1149,2)</f>
        <v>293.04</v>
      </c>
    </row>
    <row r="1150" customFormat="false" ht="19.4" hidden="false" customHeight="false" outlineLevel="0" collapsed="false">
      <c r="A1150" s="207" t="n">
        <v>101796</v>
      </c>
      <c r="B1150" s="208" t="s">
        <v>1322</v>
      </c>
      <c r="C1150" s="2" t="s">
        <v>170</v>
      </c>
      <c r="D1150" s="209" t="n">
        <v>0</v>
      </c>
      <c r="E1150" s="224" t="e">
        <f aca="false">VLOOKUP(A1150,SINAPI_MO!$A$1:$E$59566,4,0)</f>
        <v>#N/A</v>
      </c>
      <c r="F1150" s="225" t="e">
        <f aca="false">ROUND(D1150*E1150,2)</f>
        <v>#N/A</v>
      </c>
    </row>
    <row r="1151" customFormat="false" ht="19.4" hidden="false" customHeight="false" outlineLevel="0" collapsed="false">
      <c r="A1151" s="207" t="n">
        <v>101797</v>
      </c>
      <c r="B1151" s="208" t="s">
        <v>1323</v>
      </c>
      <c r="C1151" s="2" t="s">
        <v>170</v>
      </c>
      <c r="D1151" s="209" t="n">
        <v>0</v>
      </c>
      <c r="E1151" s="224" t="e">
        <f aca="false">VLOOKUP(A1151,SINAPI_MO!$A$1:$E$59566,4,0)</f>
        <v>#N/A</v>
      </c>
      <c r="F1151" s="225" t="e">
        <f aca="false">ROUND(D1151*E1151,2)</f>
        <v>#N/A</v>
      </c>
    </row>
    <row r="1152" customFormat="false" ht="19.4" hidden="false" customHeight="false" outlineLevel="0" collapsed="false">
      <c r="A1152" s="207" t="n">
        <v>101802</v>
      </c>
      <c r="B1152" s="208" t="s">
        <v>1324</v>
      </c>
      <c r="C1152" s="2" t="s">
        <v>170</v>
      </c>
      <c r="D1152" s="209" t="n">
        <v>1900.68</v>
      </c>
      <c r="E1152" s="224" t="n">
        <f aca="false">VLOOKUP(A1152,SINAPI_MO!$A$1:$E$59566,4,0)</f>
        <v>0.4269</v>
      </c>
      <c r="F1152" s="225" t="n">
        <f aca="false">ROUND(D1152*E1152,2)</f>
        <v>811.4</v>
      </c>
    </row>
    <row r="1153" customFormat="false" ht="19.4" hidden="false" customHeight="false" outlineLevel="0" collapsed="false">
      <c r="A1153" s="207" t="n">
        <v>101803</v>
      </c>
      <c r="B1153" s="208" t="s">
        <v>1325</v>
      </c>
      <c r="C1153" s="2" t="s">
        <v>170</v>
      </c>
      <c r="D1153" s="209" t="n">
        <v>1198.72</v>
      </c>
      <c r="E1153" s="224" t="n">
        <f aca="false">VLOOKUP(A1153,SINAPI_MO!$A$1:$E$59566,4,0)</f>
        <v>0.4713</v>
      </c>
      <c r="F1153" s="225" t="n">
        <f aca="false">ROUND(D1153*E1153,2)</f>
        <v>564.96</v>
      </c>
    </row>
    <row r="1154" customFormat="false" ht="19.4" hidden="false" customHeight="false" outlineLevel="0" collapsed="false">
      <c r="A1154" s="207" t="n">
        <v>101804</v>
      </c>
      <c r="B1154" s="208" t="s">
        <v>1326</v>
      </c>
      <c r="C1154" s="2" t="s">
        <v>170</v>
      </c>
      <c r="D1154" s="209" t="n">
        <v>1510.18</v>
      </c>
      <c r="E1154" s="224" t="n">
        <f aca="false">VLOOKUP(A1154,SINAPI_MO!$A$1:$E$59566,4,0)</f>
        <v>0.4413</v>
      </c>
      <c r="F1154" s="225" t="n">
        <f aca="false">ROUND(D1154*E1154,2)</f>
        <v>666.44</v>
      </c>
    </row>
    <row r="1155" customFormat="false" ht="19.4" hidden="false" customHeight="false" outlineLevel="0" collapsed="false">
      <c r="A1155" s="207" t="n">
        <v>101805</v>
      </c>
      <c r="B1155" s="208" t="s">
        <v>1327</v>
      </c>
      <c r="C1155" s="2" t="s">
        <v>170</v>
      </c>
      <c r="D1155" s="209" t="n">
        <v>1918.02</v>
      </c>
      <c r="E1155" s="224" t="n">
        <f aca="false">VLOOKUP(A1155,SINAPI_MO!$A$1:$E$59566,4,0)</f>
        <v>0.4431</v>
      </c>
      <c r="F1155" s="225" t="n">
        <f aca="false">ROUND(D1155*E1155,2)</f>
        <v>849.87</v>
      </c>
    </row>
    <row r="1156" customFormat="false" ht="19.4" hidden="false" customHeight="false" outlineLevel="0" collapsed="false">
      <c r="A1156" s="207" t="n">
        <v>98115</v>
      </c>
      <c r="B1156" s="208" t="s">
        <v>1328</v>
      </c>
      <c r="C1156" s="2" t="s">
        <v>170</v>
      </c>
      <c r="D1156" s="209" t="n">
        <v>102.35</v>
      </c>
      <c r="E1156" s="224" t="n">
        <f aca="false">VLOOKUP(A1156,SINAPI_MO!$A$1:$E$59566,4,0)</f>
        <v>0.6432</v>
      </c>
      <c r="F1156" s="225" t="n">
        <f aca="false">ROUND(D1156*E1156,2)</f>
        <v>65.83</v>
      </c>
    </row>
    <row r="1157" customFormat="false" ht="12.8" hidden="false" customHeight="false" outlineLevel="0" collapsed="false">
      <c r="A1157" s="207" t="n">
        <v>98114</v>
      </c>
      <c r="B1157" s="208" t="s">
        <v>1329</v>
      </c>
      <c r="C1157" s="2" t="s">
        <v>170</v>
      </c>
      <c r="D1157" s="209" t="n">
        <v>625.87</v>
      </c>
      <c r="E1157" s="224" t="n">
        <f aca="false">VLOOKUP(A1157,SINAPI_MO!$A$1:$E$59566,4,0)</f>
        <v>0.0894</v>
      </c>
      <c r="F1157" s="225" t="n">
        <f aca="false">ROUND(D1157*E1157,2)</f>
        <v>55.95</v>
      </c>
    </row>
    <row r="1158" customFormat="false" ht="12.8" hidden="false" customHeight="false" outlineLevel="0" collapsed="false">
      <c r="A1158" s="207" t="n">
        <v>98112</v>
      </c>
      <c r="B1158" s="208" t="s">
        <v>1330</v>
      </c>
      <c r="C1158" s="2" t="s">
        <v>170</v>
      </c>
      <c r="D1158" s="209" t="n">
        <v>107.07</v>
      </c>
      <c r="E1158" s="224" t="n">
        <f aca="false">VLOOKUP(A1158,SINAPI_MO!$A$1:$E$59566,4,0)</f>
        <v>0.214</v>
      </c>
      <c r="F1158" s="225" t="n">
        <f aca="false">ROUND(D1158*E1158,2)</f>
        <v>22.91</v>
      </c>
    </row>
    <row r="1159" customFormat="false" ht="12.8" hidden="false" customHeight="false" outlineLevel="0" collapsed="false">
      <c r="A1159" s="207" t="n">
        <v>100128</v>
      </c>
      <c r="B1159" s="208" t="s">
        <v>1331</v>
      </c>
      <c r="C1159" s="2" t="s">
        <v>170</v>
      </c>
      <c r="D1159" s="209" t="n">
        <v>1809.35</v>
      </c>
      <c r="E1159" s="224" t="n">
        <f aca="false">VLOOKUP(A1159,SINAPI_MO!$A$1:$E$59566,4,0)</f>
        <v>0.0181</v>
      </c>
      <c r="F1159" s="225" t="n">
        <f aca="false">ROUND(D1159*E1159,2)</f>
        <v>32.75</v>
      </c>
    </row>
    <row r="1160" customFormat="false" ht="19.4" hidden="false" customHeight="false" outlineLevel="0" collapsed="false">
      <c r="A1160" s="207" t="n">
        <v>102623</v>
      </c>
      <c r="B1160" s="208" t="s">
        <v>1332</v>
      </c>
      <c r="C1160" s="2" t="s">
        <v>170</v>
      </c>
      <c r="D1160" s="209" t="n">
        <v>936.39</v>
      </c>
      <c r="E1160" s="224" t="n">
        <f aca="false">VLOOKUP(A1160,SINAPI_MO!$A$1:$E$59566,4,0)</f>
        <v>0.1168</v>
      </c>
      <c r="F1160" s="225" t="n">
        <f aca="false">ROUND(D1160*E1160,2)</f>
        <v>109.37</v>
      </c>
    </row>
    <row r="1161" customFormat="false" ht="12.8" hidden="false" customHeight="false" outlineLevel="0" collapsed="false">
      <c r="A1161" s="207" t="n">
        <v>102607</v>
      </c>
      <c r="B1161" s="208" t="s">
        <v>1333</v>
      </c>
      <c r="C1161" s="2" t="s">
        <v>170</v>
      </c>
      <c r="D1161" s="209" t="n">
        <v>463.03</v>
      </c>
      <c r="E1161" s="224" t="n">
        <f aca="false">VLOOKUP(A1161,SINAPI_MO!$A$1:$E$59566,4,0)</f>
        <v>0.0169</v>
      </c>
      <c r="F1161" s="225" t="n">
        <f aca="false">ROUND(D1161*E1161,2)</f>
        <v>7.83</v>
      </c>
    </row>
    <row r="1162" customFormat="false" ht="12.8" hidden="false" customHeight="false" outlineLevel="0" collapsed="false">
      <c r="A1162" s="207" t="n">
        <v>102608</v>
      </c>
      <c r="B1162" s="208" t="s">
        <v>1334</v>
      </c>
      <c r="C1162" s="2" t="s">
        <v>170</v>
      </c>
      <c r="D1162" s="209" t="n">
        <v>1061.1</v>
      </c>
      <c r="E1162" s="224" t="n">
        <f aca="false">VLOOKUP(A1162,SINAPI_MO!$A$1:$E$59566,4,0)</f>
        <v>0.0098</v>
      </c>
      <c r="F1162" s="225" t="n">
        <f aca="false">ROUND(D1162*E1162,2)</f>
        <v>10.4</v>
      </c>
    </row>
    <row r="1163" customFormat="false" ht="12.8" hidden="false" customHeight="false" outlineLevel="0" collapsed="false">
      <c r="A1163" s="207" t="n">
        <v>102609</v>
      </c>
      <c r="B1163" s="208" t="s">
        <v>1335</v>
      </c>
      <c r="C1163" s="2" t="s">
        <v>170</v>
      </c>
      <c r="D1163" s="209" t="n">
        <v>1205.77</v>
      </c>
      <c r="E1163" s="224" t="n">
        <f aca="false">VLOOKUP(A1163,SINAPI_MO!$A$1:$E$59566,4,0)</f>
        <v>0.0116</v>
      </c>
      <c r="F1163" s="225" t="n">
        <f aca="false">ROUND(D1163*E1163,2)</f>
        <v>13.99</v>
      </c>
    </row>
    <row r="1164" customFormat="false" ht="12.8" hidden="false" customHeight="false" outlineLevel="0" collapsed="false">
      <c r="A1164" s="207" t="n">
        <v>102610</v>
      </c>
      <c r="B1164" s="208" t="s">
        <v>1336</v>
      </c>
      <c r="C1164" s="2" t="s">
        <v>170</v>
      </c>
      <c r="D1164" s="209" t="n">
        <v>2072.14</v>
      </c>
      <c r="E1164" s="224" t="n">
        <f aca="false">VLOOKUP(A1164,SINAPI_MO!$A$1:$E$59566,4,0)</f>
        <v>0.0084</v>
      </c>
      <c r="F1164" s="225" t="n">
        <f aca="false">ROUND(D1164*E1164,2)</f>
        <v>17.41</v>
      </c>
    </row>
    <row r="1165" customFormat="false" ht="19.4" hidden="false" customHeight="false" outlineLevel="0" collapsed="false">
      <c r="A1165" s="207" t="n">
        <v>102622</v>
      </c>
      <c r="B1165" s="208" t="s">
        <v>1337</v>
      </c>
      <c r="C1165" s="2" t="s">
        <v>170</v>
      </c>
      <c r="D1165" s="209" t="n">
        <v>688.47</v>
      </c>
      <c r="E1165" s="224" t="n">
        <f aca="false">VLOOKUP(A1165,SINAPI_MO!$A$1:$E$59566,4,0)</f>
        <v>0.1438</v>
      </c>
      <c r="F1165" s="225" t="n">
        <f aca="false">ROUND(D1165*E1165,2)</f>
        <v>99</v>
      </c>
    </row>
    <row r="1166" customFormat="false" ht="12.8" hidden="false" customHeight="false" outlineLevel="0" collapsed="false">
      <c r="A1166" s="207" t="n">
        <v>102605</v>
      </c>
      <c r="B1166" s="208" t="s">
        <v>1338</v>
      </c>
      <c r="C1166" s="2" t="s">
        <v>170</v>
      </c>
      <c r="D1166" s="209" t="n">
        <v>280.74</v>
      </c>
      <c r="E1166" s="224" t="n">
        <f aca="false">VLOOKUP(A1166,SINAPI_MO!$A$1:$E$59566,4,0)</f>
        <v>0.0194</v>
      </c>
      <c r="F1166" s="225" t="n">
        <f aca="false">ROUND(D1166*E1166,2)</f>
        <v>5.45</v>
      </c>
    </row>
    <row r="1167" customFormat="false" ht="12.8" hidden="false" customHeight="false" outlineLevel="0" collapsed="false">
      <c r="A1167" s="207" t="n">
        <v>102606</v>
      </c>
      <c r="B1167" s="208" t="s">
        <v>1339</v>
      </c>
      <c r="C1167" s="2" t="s">
        <v>170</v>
      </c>
      <c r="D1167" s="209" t="n">
        <v>432.53</v>
      </c>
      <c r="E1167" s="224" t="n">
        <f aca="false">VLOOKUP(A1167,SINAPI_MO!$A$1:$E$59566,4,0)</f>
        <v>0.0156</v>
      </c>
      <c r="F1167" s="225" t="n">
        <f aca="false">ROUND(D1167*E1167,2)</f>
        <v>6.75</v>
      </c>
    </row>
    <row r="1168" customFormat="false" ht="12.8" hidden="false" customHeight="false" outlineLevel="0" collapsed="false">
      <c r="A1168" s="207" t="n">
        <v>102613</v>
      </c>
      <c r="B1168" s="208" t="s">
        <v>1340</v>
      </c>
      <c r="C1168" s="2" t="s">
        <v>170</v>
      </c>
      <c r="D1168" s="209" t="n">
        <v>648.98</v>
      </c>
      <c r="E1168" s="224" t="n">
        <f aca="false">VLOOKUP(A1168,SINAPI_MO!$A$1:$E$59566,4,0)</f>
        <v>0.0123</v>
      </c>
      <c r="F1168" s="225" t="n">
        <f aca="false">ROUND(D1168*E1168,2)</f>
        <v>7.98</v>
      </c>
    </row>
    <row r="1169" customFormat="false" ht="12.8" hidden="false" customHeight="false" outlineLevel="0" collapsed="false">
      <c r="A1169" s="207" t="n">
        <v>102619</v>
      </c>
      <c r="B1169" s="208" t="s">
        <v>1341</v>
      </c>
      <c r="C1169" s="2" t="s">
        <v>170</v>
      </c>
      <c r="D1169" s="209" t="n">
        <v>5566.03</v>
      </c>
      <c r="E1169" s="224" t="n">
        <f aca="false">VLOOKUP(A1169,SINAPI_MO!$A$1:$E$59566,4,0)</f>
        <v>0.0361</v>
      </c>
      <c r="F1169" s="225" t="n">
        <f aca="false">ROUND(D1169*E1169,2)</f>
        <v>200.93</v>
      </c>
    </row>
    <row r="1170" customFormat="false" ht="12.8" hidden="false" customHeight="false" outlineLevel="0" collapsed="false">
      <c r="A1170" s="207" t="n">
        <v>102614</v>
      </c>
      <c r="B1170" s="208" t="s">
        <v>1342</v>
      </c>
      <c r="C1170" s="2" t="s">
        <v>170</v>
      </c>
      <c r="D1170" s="209" t="n">
        <v>997.83</v>
      </c>
      <c r="E1170" s="224" t="n">
        <f aca="false">VLOOKUP(A1170,SINAPI_MO!$A$1:$E$59566,4,0)</f>
        <v>0.0103</v>
      </c>
      <c r="F1170" s="225" t="n">
        <f aca="false">ROUND(D1170*E1170,2)</f>
        <v>10.28</v>
      </c>
    </row>
    <row r="1171" customFormat="false" ht="12.8" hidden="false" customHeight="false" outlineLevel="0" collapsed="false">
      <c r="A1171" s="207" t="n">
        <v>102620</v>
      </c>
      <c r="B1171" s="208" t="s">
        <v>1343</v>
      </c>
      <c r="C1171" s="2" t="s">
        <v>170</v>
      </c>
      <c r="D1171" s="209" t="n">
        <v>8069.5</v>
      </c>
      <c r="E1171" s="224" t="n">
        <f aca="false">VLOOKUP(A1171,SINAPI_MO!$A$1:$E$59566,4,0)</f>
        <v>0.0249</v>
      </c>
      <c r="F1171" s="225" t="n">
        <f aca="false">ROUND(D1171*E1171,2)</f>
        <v>200.93</v>
      </c>
    </row>
    <row r="1172" customFormat="false" ht="12.8" hidden="false" customHeight="false" outlineLevel="0" collapsed="false">
      <c r="A1172" s="207" t="n">
        <v>102615</v>
      </c>
      <c r="B1172" s="208" t="s">
        <v>1344</v>
      </c>
      <c r="C1172" s="2" t="s">
        <v>170</v>
      </c>
      <c r="D1172" s="209" t="n">
        <v>1252.26</v>
      </c>
      <c r="E1172" s="224" t="n">
        <f aca="false">VLOOKUP(A1172,SINAPI_MO!$A$1:$E$59566,4,0)</f>
        <v>0.0102</v>
      </c>
      <c r="F1172" s="225" t="n">
        <f aca="false">ROUND(D1172*E1172,2)</f>
        <v>12.77</v>
      </c>
    </row>
    <row r="1173" customFormat="false" ht="12.8" hidden="false" customHeight="false" outlineLevel="0" collapsed="false">
      <c r="A1173" s="207" t="n">
        <v>102621</v>
      </c>
      <c r="B1173" s="208" t="s">
        <v>1345</v>
      </c>
      <c r="C1173" s="2" t="s">
        <v>170</v>
      </c>
      <c r="D1173" s="209" t="n">
        <v>12383.63</v>
      </c>
      <c r="E1173" s="224" t="n">
        <f aca="false">VLOOKUP(A1173,SINAPI_MO!$A$1:$E$59566,4,0)</f>
        <v>0.0162</v>
      </c>
      <c r="F1173" s="225" t="n">
        <f aca="false">ROUND(D1173*E1173,2)</f>
        <v>200.61</v>
      </c>
    </row>
    <row r="1174" customFormat="false" ht="12.8" hidden="false" customHeight="false" outlineLevel="0" collapsed="false">
      <c r="A1174" s="207" t="n">
        <v>102616</v>
      </c>
      <c r="B1174" s="208" t="s">
        <v>1346</v>
      </c>
      <c r="C1174" s="2" t="s">
        <v>170</v>
      </c>
      <c r="D1174" s="209" t="n">
        <v>1853.68</v>
      </c>
      <c r="E1174" s="224" t="n">
        <f aca="false">VLOOKUP(A1174,SINAPI_MO!$A$1:$E$59566,4,0)</f>
        <v>0.0091</v>
      </c>
      <c r="F1174" s="225" t="n">
        <f aca="false">ROUND(D1174*E1174,2)</f>
        <v>16.87</v>
      </c>
    </row>
    <row r="1175" customFormat="false" ht="12.8" hidden="false" customHeight="false" outlineLevel="0" collapsed="false">
      <c r="A1175" s="207" t="n">
        <v>102611</v>
      </c>
      <c r="B1175" s="208" t="s">
        <v>1347</v>
      </c>
      <c r="C1175" s="2" t="s">
        <v>170</v>
      </c>
      <c r="D1175" s="209" t="n">
        <v>466.33</v>
      </c>
      <c r="E1175" s="224" t="n">
        <f aca="false">VLOOKUP(A1175,SINAPI_MO!$A$1:$E$59566,4,0)</f>
        <v>0.0128</v>
      </c>
      <c r="F1175" s="225" t="n">
        <f aca="false">ROUND(D1175*E1175,2)</f>
        <v>5.97</v>
      </c>
    </row>
    <row r="1176" customFormat="false" ht="12.8" hidden="false" customHeight="false" outlineLevel="0" collapsed="false">
      <c r="A1176" s="207" t="n">
        <v>102617</v>
      </c>
      <c r="B1176" s="208" t="s">
        <v>1348</v>
      </c>
      <c r="C1176" s="2" t="s">
        <v>170</v>
      </c>
      <c r="D1176" s="209" t="n">
        <v>3460.71</v>
      </c>
      <c r="E1176" s="224" t="n">
        <f aca="false">VLOOKUP(A1176,SINAPI_MO!$A$1:$E$59566,4,0)</f>
        <v>0.058</v>
      </c>
      <c r="F1176" s="225" t="n">
        <f aca="false">ROUND(D1176*E1176,2)</f>
        <v>200.72</v>
      </c>
    </row>
    <row r="1177" customFormat="false" ht="12.8" hidden="false" customHeight="false" outlineLevel="0" collapsed="false">
      <c r="A1177" s="207" t="n">
        <v>102618</v>
      </c>
      <c r="B1177" s="208" t="s">
        <v>1349</v>
      </c>
      <c r="C1177" s="2" t="s">
        <v>170</v>
      </c>
      <c r="D1177" s="209" t="n">
        <v>4155.81</v>
      </c>
      <c r="E1177" s="224" t="n">
        <f aca="false">VLOOKUP(A1177,SINAPI_MO!$A$1:$E$59566,4,0)</f>
        <v>0.0483</v>
      </c>
      <c r="F1177" s="225" t="n">
        <f aca="false">ROUND(D1177*E1177,2)</f>
        <v>200.73</v>
      </c>
    </row>
    <row r="1178" customFormat="false" ht="12.8" hidden="false" customHeight="false" outlineLevel="0" collapsed="false">
      <c r="A1178" s="207" t="n">
        <v>102612</v>
      </c>
      <c r="B1178" s="208" t="s">
        <v>1350</v>
      </c>
      <c r="C1178" s="2" t="s">
        <v>170</v>
      </c>
      <c r="D1178" s="209" t="n">
        <v>669.44</v>
      </c>
      <c r="E1178" s="224" t="n">
        <f aca="false">VLOOKUP(A1178,SINAPI_MO!$A$1:$E$59566,4,0)</f>
        <v>0.0099</v>
      </c>
      <c r="F1178" s="225" t="n">
        <f aca="false">ROUND(D1178*E1178,2)</f>
        <v>6.63</v>
      </c>
    </row>
    <row r="1179" customFormat="false" ht="12.8" hidden="false" customHeight="false" outlineLevel="0" collapsed="false">
      <c r="A1179" s="207" t="n">
        <v>102603</v>
      </c>
      <c r="B1179" s="208" t="s">
        <v>1351</v>
      </c>
      <c r="C1179" s="2" t="s">
        <v>170</v>
      </c>
      <c r="D1179" s="209" t="n">
        <v>10.58</v>
      </c>
      <c r="E1179" s="224" t="n">
        <f aca="false">VLOOKUP(A1179,SINAPI_MO!$A$1:$E$59566,4,0)</f>
        <v>1</v>
      </c>
      <c r="F1179" s="225" t="n">
        <f aca="false">ROUND(D1179*E1179,2)</f>
        <v>10.58</v>
      </c>
    </row>
    <row r="1180" customFormat="false" ht="12.8" hidden="false" customHeight="false" outlineLevel="0" collapsed="false">
      <c r="A1180" s="207" t="n">
        <v>102587</v>
      </c>
      <c r="B1180" s="208" t="s">
        <v>1352</v>
      </c>
      <c r="C1180" s="2" t="s">
        <v>170</v>
      </c>
      <c r="D1180" s="209" t="n">
        <v>3.62</v>
      </c>
      <c r="E1180" s="224" t="n">
        <f aca="false">VLOOKUP(A1180,SINAPI_MO!$A$1:$E$59566,4,0)</f>
        <v>1</v>
      </c>
      <c r="F1180" s="225" t="n">
        <f aca="false">ROUND(D1180*E1180,2)</f>
        <v>3.62</v>
      </c>
    </row>
    <row r="1181" customFormat="false" ht="12.8" hidden="false" customHeight="false" outlineLevel="0" collapsed="false">
      <c r="A1181" s="207" t="n">
        <v>102589</v>
      </c>
      <c r="B1181" s="208" t="s">
        <v>1353</v>
      </c>
      <c r="C1181" s="2" t="s">
        <v>170</v>
      </c>
      <c r="D1181" s="209" t="n">
        <v>4.03</v>
      </c>
      <c r="E1181" s="224" t="n">
        <f aca="false">VLOOKUP(A1181,SINAPI_MO!$A$1:$E$59566,4,0)</f>
        <v>1</v>
      </c>
      <c r="F1181" s="225" t="n">
        <f aca="false">ROUND(D1181*E1181,2)</f>
        <v>4.03</v>
      </c>
    </row>
    <row r="1182" customFormat="false" ht="12.8" hidden="false" customHeight="false" outlineLevel="0" collapsed="false">
      <c r="A1182" s="207" t="n">
        <v>102591</v>
      </c>
      <c r="B1182" s="208" t="s">
        <v>1354</v>
      </c>
      <c r="C1182" s="2" t="s">
        <v>170</v>
      </c>
      <c r="D1182" s="209" t="n">
        <v>4.44</v>
      </c>
      <c r="E1182" s="224" t="n">
        <f aca="false">VLOOKUP(A1182,SINAPI_MO!$A$1:$E$59566,4,0)</f>
        <v>1</v>
      </c>
      <c r="F1182" s="225" t="n">
        <f aca="false">ROUND(D1182*E1182,2)</f>
        <v>4.44</v>
      </c>
    </row>
    <row r="1183" customFormat="false" ht="12.8" hidden="false" customHeight="false" outlineLevel="0" collapsed="false">
      <c r="A1183" s="207" t="n">
        <v>102593</v>
      </c>
      <c r="B1183" s="208" t="s">
        <v>1355</v>
      </c>
      <c r="C1183" s="2" t="s">
        <v>170</v>
      </c>
      <c r="D1183" s="209" t="n">
        <v>5.01</v>
      </c>
      <c r="E1183" s="224" t="n">
        <f aca="false">VLOOKUP(A1183,SINAPI_MO!$A$1:$E$59566,4,0)</f>
        <v>1</v>
      </c>
      <c r="F1183" s="225" t="n">
        <f aca="false">ROUND(D1183*E1183,2)</f>
        <v>5.01</v>
      </c>
    </row>
    <row r="1184" customFormat="false" ht="12.8" hidden="false" customHeight="false" outlineLevel="0" collapsed="false">
      <c r="A1184" s="207" t="n">
        <v>102595</v>
      </c>
      <c r="B1184" s="208" t="s">
        <v>1356</v>
      </c>
      <c r="C1184" s="2" t="s">
        <v>170</v>
      </c>
      <c r="D1184" s="209" t="n">
        <v>5.67</v>
      </c>
      <c r="E1184" s="224" t="n">
        <f aca="false">VLOOKUP(A1184,SINAPI_MO!$A$1:$E$59566,4,0)</f>
        <v>1</v>
      </c>
      <c r="F1184" s="225" t="n">
        <f aca="false">ROUND(D1184*E1184,2)</f>
        <v>5.67</v>
      </c>
    </row>
    <row r="1185" customFormat="false" ht="12.8" hidden="false" customHeight="false" outlineLevel="0" collapsed="false">
      <c r="A1185" s="207" t="n">
        <v>102597</v>
      </c>
      <c r="B1185" s="208" t="s">
        <v>1357</v>
      </c>
      <c r="C1185" s="2" t="s">
        <v>170</v>
      </c>
      <c r="D1185" s="209" t="n">
        <v>6.49</v>
      </c>
      <c r="E1185" s="224" t="n">
        <f aca="false">VLOOKUP(A1185,SINAPI_MO!$A$1:$E$59566,4,0)</f>
        <v>1</v>
      </c>
      <c r="F1185" s="225" t="n">
        <f aca="false">ROUND(D1185*E1185,2)</f>
        <v>6.49</v>
      </c>
    </row>
    <row r="1186" customFormat="false" ht="12.8" hidden="false" customHeight="false" outlineLevel="0" collapsed="false">
      <c r="A1186" s="207" t="n">
        <v>102599</v>
      </c>
      <c r="B1186" s="208" t="s">
        <v>1358</v>
      </c>
      <c r="C1186" s="2" t="s">
        <v>170</v>
      </c>
      <c r="D1186" s="209" t="n">
        <v>7.3</v>
      </c>
      <c r="E1186" s="224" t="n">
        <f aca="false">VLOOKUP(A1186,SINAPI_MO!$A$1:$E$59566,4,0)</f>
        <v>1</v>
      </c>
      <c r="F1186" s="225" t="n">
        <f aca="false">ROUND(D1186*E1186,2)</f>
        <v>7.3</v>
      </c>
    </row>
    <row r="1187" customFormat="false" ht="12.8" hidden="false" customHeight="false" outlineLevel="0" collapsed="false">
      <c r="A1187" s="207" t="n">
        <v>102601</v>
      </c>
      <c r="B1187" s="208" t="s">
        <v>1359</v>
      </c>
      <c r="C1187" s="2" t="s">
        <v>170</v>
      </c>
      <c r="D1187" s="209" t="n">
        <v>8.54</v>
      </c>
      <c r="E1187" s="224" t="n">
        <f aca="false">VLOOKUP(A1187,SINAPI_MO!$A$1:$E$59566,4,0)</f>
        <v>1</v>
      </c>
      <c r="F1187" s="225" t="n">
        <f aca="false">ROUND(D1187*E1187,2)</f>
        <v>8.54</v>
      </c>
    </row>
    <row r="1188" customFormat="false" ht="12.8" hidden="false" customHeight="false" outlineLevel="0" collapsed="false">
      <c r="A1188" s="207" t="n">
        <v>102604</v>
      </c>
      <c r="B1188" s="208" t="s">
        <v>1360</v>
      </c>
      <c r="C1188" s="2" t="s">
        <v>170</v>
      </c>
      <c r="D1188" s="209" t="n">
        <v>12.2</v>
      </c>
      <c r="E1188" s="224" t="n">
        <f aca="false">VLOOKUP(A1188,SINAPI_MO!$A$1:$E$59566,4,0)</f>
        <v>1</v>
      </c>
      <c r="F1188" s="225" t="n">
        <f aca="false">ROUND(D1188*E1188,2)</f>
        <v>12.2</v>
      </c>
    </row>
    <row r="1189" customFormat="false" ht="12.8" hidden="false" customHeight="false" outlineLevel="0" collapsed="false">
      <c r="A1189" s="207" t="n">
        <v>102588</v>
      </c>
      <c r="B1189" s="208" t="s">
        <v>1361</v>
      </c>
      <c r="C1189" s="2" t="s">
        <v>170</v>
      </c>
      <c r="D1189" s="209" t="n">
        <v>5.25</v>
      </c>
      <c r="E1189" s="224" t="n">
        <f aca="false">VLOOKUP(A1189,SINAPI_MO!$A$1:$E$59566,4,0)</f>
        <v>1</v>
      </c>
      <c r="F1189" s="225" t="n">
        <f aca="false">ROUND(D1189*E1189,2)</f>
        <v>5.25</v>
      </c>
    </row>
    <row r="1190" customFormat="false" ht="12.8" hidden="false" customHeight="false" outlineLevel="0" collapsed="false">
      <c r="A1190" s="207" t="n">
        <v>102590</v>
      </c>
      <c r="B1190" s="208" t="s">
        <v>1362</v>
      </c>
      <c r="C1190" s="2" t="s">
        <v>170</v>
      </c>
      <c r="D1190" s="209" t="n">
        <v>5.65</v>
      </c>
      <c r="E1190" s="224" t="n">
        <f aca="false">VLOOKUP(A1190,SINAPI_MO!$A$1:$E$59566,4,0)</f>
        <v>1</v>
      </c>
      <c r="F1190" s="225" t="n">
        <f aca="false">ROUND(D1190*E1190,2)</f>
        <v>5.65</v>
      </c>
    </row>
    <row r="1191" customFormat="false" ht="12.8" hidden="false" customHeight="false" outlineLevel="0" collapsed="false">
      <c r="A1191" s="207" t="n">
        <v>102592</v>
      </c>
      <c r="B1191" s="208" t="s">
        <v>1363</v>
      </c>
      <c r="C1191" s="2" t="s">
        <v>170</v>
      </c>
      <c r="D1191" s="209" t="n">
        <v>6.06</v>
      </c>
      <c r="E1191" s="224" t="n">
        <f aca="false">VLOOKUP(A1191,SINAPI_MO!$A$1:$E$59566,4,0)</f>
        <v>1</v>
      </c>
      <c r="F1191" s="225" t="n">
        <f aca="false">ROUND(D1191*E1191,2)</f>
        <v>6.06</v>
      </c>
    </row>
    <row r="1192" customFormat="false" ht="12.8" hidden="false" customHeight="false" outlineLevel="0" collapsed="false">
      <c r="A1192" s="207" t="n">
        <v>102594</v>
      </c>
      <c r="B1192" s="208" t="s">
        <v>1364</v>
      </c>
      <c r="C1192" s="2" t="s">
        <v>170</v>
      </c>
      <c r="D1192" s="209" t="n">
        <v>6.64</v>
      </c>
      <c r="E1192" s="224" t="n">
        <f aca="false">VLOOKUP(A1192,SINAPI_MO!$A$1:$E$59566,4,0)</f>
        <v>1</v>
      </c>
      <c r="F1192" s="225" t="n">
        <f aca="false">ROUND(D1192*E1192,2)</f>
        <v>6.64</v>
      </c>
    </row>
    <row r="1193" customFormat="false" ht="12.8" hidden="false" customHeight="false" outlineLevel="0" collapsed="false">
      <c r="A1193" s="207" t="n">
        <v>102596</v>
      </c>
      <c r="B1193" s="208" t="s">
        <v>1365</v>
      </c>
      <c r="C1193" s="2" t="s">
        <v>170</v>
      </c>
      <c r="D1193" s="209" t="n">
        <v>7.3</v>
      </c>
      <c r="E1193" s="224" t="n">
        <f aca="false">VLOOKUP(A1193,SINAPI_MO!$A$1:$E$59566,4,0)</f>
        <v>1</v>
      </c>
      <c r="F1193" s="225" t="n">
        <f aca="false">ROUND(D1193*E1193,2)</f>
        <v>7.3</v>
      </c>
    </row>
    <row r="1194" customFormat="false" ht="12.8" hidden="false" customHeight="false" outlineLevel="0" collapsed="false">
      <c r="A1194" s="207" t="n">
        <v>102598</v>
      </c>
      <c r="B1194" s="208" t="s">
        <v>1366</v>
      </c>
      <c r="C1194" s="2" t="s">
        <v>170</v>
      </c>
      <c r="D1194" s="209" t="n">
        <v>8.11</v>
      </c>
      <c r="E1194" s="224" t="n">
        <f aca="false">VLOOKUP(A1194,SINAPI_MO!$A$1:$E$59566,4,0)</f>
        <v>1</v>
      </c>
      <c r="F1194" s="225" t="n">
        <f aca="false">ROUND(D1194*E1194,2)</f>
        <v>8.11</v>
      </c>
    </row>
    <row r="1195" customFormat="false" ht="12.8" hidden="false" customHeight="false" outlineLevel="0" collapsed="false">
      <c r="A1195" s="207" t="n">
        <v>102600</v>
      </c>
      <c r="B1195" s="208" t="s">
        <v>1367</v>
      </c>
      <c r="C1195" s="2" t="s">
        <v>170</v>
      </c>
      <c r="D1195" s="209" t="n">
        <v>8.93</v>
      </c>
      <c r="E1195" s="224" t="n">
        <f aca="false">VLOOKUP(A1195,SINAPI_MO!$A$1:$E$59566,4,0)</f>
        <v>1</v>
      </c>
      <c r="F1195" s="225" t="n">
        <f aca="false">ROUND(D1195*E1195,2)</f>
        <v>8.93</v>
      </c>
    </row>
    <row r="1196" customFormat="false" ht="12.8" hidden="false" customHeight="false" outlineLevel="0" collapsed="false">
      <c r="A1196" s="207" t="n">
        <v>102602</v>
      </c>
      <c r="B1196" s="208" t="s">
        <v>1368</v>
      </c>
      <c r="C1196" s="2" t="s">
        <v>170</v>
      </c>
      <c r="D1196" s="209" t="n">
        <v>10.15</v>
      </c>
      <c r="E1196" s="224" t="n">
        <f aca="false">VLOOKUP(A1196,SINAPI_MO!$A$1:$E$59566,4,0)</f>
        <v>1</v>
      </c>
      <c r="F1196" s="225" t="n">
        <f aca="false">ROUND(D1196*E1196,2)</f>
        <v>10.15</v>
      </c>
    </row>
    <row r="1197" customFormat="false" ht="19.4" hidden="false" customHeight="false" outlineLevel="0" collapsed="false">
      <c r="A1197" s="207" t="n">
        <v>103005</v>
      </c>
      <c r="B1197" s="208" t="s">
        <v>1369</v>
      </c>
      <c r="C1197" s="2" t="s">
        <v>170</v>
      </c>
      <c r="D1197" s="209" t="n">
        <v>623.13</v>
      </c>
      <c r="E1197" s="224" t="n">
        <f aca="false">VLOOKUP(A1197,SINAPI_MO!$A$1:$E$59566,4,0)</f>
        <v>0.3385</v>
      </c>
      <c r="F1197" s="225" t="n">
        <f aca="false">ROUND(D1197*E1197,2)</f>
        <v>210.93</v>
      </c>
    </row>
    <row r="1198" customFormat="false" ht="19.4" hidden="false" customHeight="false" outlineLevel="0" collapsed="false">
      <c r="A1198" s="207" t="n">
        <v>103006</v>
      </c>
      <c r="B1198" s="208" t="s">
        <v>1370</v>
      </c>
      <c r="C1198" s="2" t="s">
        <v>170</v>
      </c>
      <c r="D1198" s="209" t="n">
        <v>790.67</v>
      </c>
      <c r="E1198" s="224" t="n">
        <f aca="false">VLOOKUP(A1198,SINAPI_MO!$A$1:$E$59566,4,0)</f>
        <v>0.338</v>
      </c>
      <c r="F1198" s="225" t="n">
        <f aca="false">ROUND(D1198*E1198,2)</f>
        <v>267.25</v>
      </c>
    </row>
    <row r="1199" customFormat="false" ht="19.4" hidden="false" customHeight="false" outlineLevel="0" collapsed="false">
      <c r="A1199" s="207" t="n">
        <v>103007</v>
      </c>
      <c r="B1199" s="208" t="s">
        <v>1371</v>
      </c>
      <c r="C1199" s="2" t="s">
        <v>170</v>
      </c>
      <c r="D1199" s="209" t="n">
        <v>1046.36</v>
      </c>
      <c r="E1199" s="224" t="n">
        <f aca="false">VLOOKUP(A1199,SINAPI_MO!$A$1:$E$59566,4,0)</f>
        <v>0.327</v>
      </c>
      <c r="F1199" s="225" t="n">
        <f aca="false">ROUND(D1199*E1199,2)</f>
        <v>342.16</v>
      </c>
    </row>
    <row r="1200" customFormat="false" ht="12.8" hidden="false" customHeight="false" outlineLevel="0" collapsed="false">
      <c r="A1200" s="207" t="n">
        <v>103004</v>
      </c>
      <c r="B1200" s="208" t="s">
        <v>1372</v>
      </c>
      <c r="C1200" s="2" t="s">
        <v>183</v>
      </c>
      <c r="D1200" s="209" t="n">
        <v>0</v>
      </c>
      <c r="E1200" s="224" t="e">
        <f aca="false">VLOOKUP(A1200,SINAPI_MO!$A$1:$E$59566,4,0)</f>
        <v>#N/A</v>
      </c>
      <c r="F1200" s="225" t="e">
        <f aca="false">ROUND(D1200*E1200,2)</f>
        <v>#N/A</v>
      </c>
    </row>
    <row r="1201" customFormat="false" ht="12.8" hidden="false" customHeight="false" outlineLevel="0" collapsed="false">
      <c r="A1201" s="207" t="n">
        <v>102989</v>
      </c>
      <c r="B1201" s="208" t="s">
        <v>1373</v>
      </c>
      <c r="C1201" s="2" t="s">
        <v>183</v>
      </c>
      <c r="D1201" s="209" t="n">
        <v>37.74</v>
      </c>
      <c r="E1201" s="224" t="n">
        <f aca="false">VLOOKUP(A1201,SINAPI_MO!$A$1:$E$59566,4,0)</f>
        <v>0.3402</v>
      </c>
      <c r="F1201" s="225" t="n">
        <f aca="false">ROUND(D1201*E1201,2)</f>
        <v>12.84</v>
      </c>
    </row>
    <row r="1202" customFormat="false" ht="12.8" hidden="false" customHeight="false" outlineLevel="0" collapsed="false">
      <c r="A1202" s="207" t="n">
        <v>102990</v>
      </c>
      <c r="B1202" s="208" t="s">
        <v>1374</v>
      </c>
      <c r="C1202" s="2" t="s">
        <v>183</v>
      </c>
      <c r="D1202" s="209" t="n">
        <v>47.5</v>
      </c>
      <c r="E1202" s="224" t="n">
        <f aca="false">VLOOKUP(A1202,SINAPI_MO!$A$1:$E$59566,4,0)</f>
        <v>0.3552</v>
      </c>
      <c r="F1202" s="225" t="n">
        <f aca="false">ROUND(D1202*E1202,2)</f>
        <v>16.87</v>
      </c>
    </row>
    <row r="1203" customFormat="false" ht="12.8" hidden="false" customHeight="false" outlineLevel="0" collapsed="false">
      <c r="A1203" s="207" t="n">
        <v>102991</v>
      </c>
      <c r="B1203" s="208" t="s">
        <v>1375</v>
      </c>
      <c r="C1203" s="2" t="s">
        <v>183</v>
      </c>
      <c r="D1203" s="209" t="n">
        <v>62.52</v>
      </c>
      <c r="E1203" s="224" t="n">
        <f aca="false">VLOOKUP(A1203,SINAPI_MO!$A$1:$E$59566,4,0)</f>
        <v>0.3581</v>
      </c>
      <c r="F1203" s="225" t="n">
        <f aca="false">ROUND(D1203*E1203,2)</f>
        <v>22.39</v>
      </c>
    </row>
    <row r="1204" customFormat="false" ht="12.8" hidden="false" customHeight="false" outlineLevel="0" collapsed="false">
      <c r="A1204" s="207" t="n">
        <v>102992</v>
      </c>
      <c r="B1204" s="208" t="s">
        <v>1376</v>
      </c>
      <c r="C1204" s="2" t="s">
        <v>183</v>
      </c>
      <c r="D1204" s="209" t="n">
        <v>93.59</v>
      </c>
      <c r="E1204" s="224" t="n">
        <f aca="false">VLOOKUP(A1204,SINAPI_MO!$A$1:$E$59566,4,0)</f>
        <v>0.167</v>
      </c>
      <c r="F1204" s="225" t="n">
        <f aca="false">ROUND(D1204*E1204,2)</f>
        <v>15.63</v>
      </c>
    </row>
    <row r="1205" customFormat="false" ht="12.8" hidden="false" customHeight="false" outlineLevel="0" collapsed="false">
      <c r="A1205" s="207" t="n">
        <v>102993</v>
      </c>
      <c r="B1205" s="208" t="s">
        <v>1377</v>
      </c>
      <c r="C1205" s="2" t="s">
        <v>183</v>
      </c>
      <c r="D1205" s="209" t="n">
        <v>121.73</v>
      </c>
      <c r="E1205" s="224" t="n">
        <f aca="false">VLOOKUP(A1205,SINAPI_MO!$A$1:$E$59566,4,0)</f>
        <v>0.1693</v>
      </c>
      <c r="F1205" s="225" t="n">
        <f aca="false">ROUND(D1205*E1205,2)</f>
        <v>20.61</v>
      </c>
    </row>
    <row r="1206" customFormat="false" ht="12.8" hidden="false" customHeight="false" outlineLevel="0" collapsed="false">
      <c r="A1206" s="207" t="n">
        <v>102994</v>
      </c>
      <c r="B1206" s="208" t="s">
        <v>1378</v>
      </c>
      <c r="C1206" s="2" t="s">
        <v>183</v>
      </c>
      <c r="D1206" s="209" t="n">
        <v>227.27</v>
      </c>
      <c r="E1206" s="224" t="n">
        <f aca="false">VLOOKUP(A1206,SINAPI_MO!$A$1:$E$59566,4,0)</f>
        <v>0.1698</v>
      </c>
      <c r="F1206" s="225" t="n">
        <f aca="false">ROUND(D1206*E1206,2)</f>
        <v>38.59</v>
      </c>
    </row>
    <row r="1207" customFormat="false" ht="19.4" hidden="false" customHeight="false" outlineLevel="0" collapsed="false">
      <c r="A1207" s="207" t="n">
        <v>106017</v>
      </c>
      <c r="B1207" s="208" t="s">
        <v>1379</v>
      </c>
      <c r="C1207" s="2" t="s">
        <v>170</v>
      </c>
      <c r="D1207" s="209" t="n">
        <v>0</v>
      </c>
      <c r="E1207" s="224" t="e">
        <f aca="false">VLOOKUP(A1207,SINAPI_MO!$A$1:$E$59566,4,0)</f>
        <v>#N/A</v>
      </c>
      <c r="F1207" s="225" t="e">
        <f aca="false">ROUND(D1207*E1207,2)</f>
        <v>#N/A</v>
      </c>
    </row>
    <row r="1208" customFormat="false" ht="12.8" hidden="false" customHeight="false" outlineLevel="0" collapsed="false">
      <c r="A1208" s="207" t="n">
        <v>105944</v>
      </c>
      <c r="B1208" s="208" t="s">
        <v>1380</v>
      </c>
      <c r="C1208" s="2" t="s">
        <v>262</v>
      </c>
      <c r="D1208" s="209" t="n">
        <v>831.84</v>
      </c>
      <c r="E1208" s="224" t="n">
        <f aca="false">VLOOKUP(A1208,SINAPI_MO!$A$1:$E$59566,4,0)</f>
        <v>0.379</v>
      </c>
      <c r="F1208" s="225" t="n">
        <f aca="false">ROUND(D1208*E1208,2)</f>
        <v>315.27</v>
      </c>
    </row>
    <row r="1209" customFormat="false" ht="19.4" hidden="false" customHeight="false" outlineLevel="0" collapsed="false">
      <c r="A1209" s="207" t="n">
        <v>106004</v>
      </c>
      <c r="B1209" s="208" t="s">
        <v>1381</v>
      </c>
      <c r="C1209" s="2" t="s">
        <v>183</v>
      </c>
      <c r="D1209" s="209" t="n">
        <v>175.96</v>
      </c>
      <c r="E1209" s="224" t="n">
        <f aca="false">VLOOKUP(A1209,SINAPI_MO!$A$1:$E$59566,4,0)</f>
        <v>0.512</v>
      </c>
      <c r="F1209" s="225" t="n">
        <f aca="false">ROUND(D1209*E1209,2)</f>
        <v>90.09</v>
      </c>
    </row>
    <row r="1210" customFormat="false" ht="19.4" hidden="false" customHeight="false" outlineLevel="0" collapsed="false">
      <c r="A1210" s="207" t="n">
        <v>106005</v>
      </c>
      <c r="B1210" s="208" t="s">
        <v>1382</v>
      </c>
      <c r="C1210" s="2" t="s">
        <v>183</v>
      </c>
      <c r="D1210" s="209" t="n">
        <v>207.96</v>
      </c>
      <c r="E1210" s="224" t="n">
        <f aca="false">VLOOKUP(A1210,SINAPI_MO!$A$1:$E$59566,4,0)</f>
        <v>0.513</v>
      </c>
      <c r="F1210" s="225" t="n">
        <f aca="false">ROUND(D1210*E1210,2)</f>
        <v>106.68</v>
      </c>
    </row>
    <row r="1211" customFormat="false" ht="19.4" hidden="false" customHeight="false" outlineLevel="0" collapsed="false">
      <c r="A1211" s="207" t="n">
        <v>106006</v>
      </c>
      <c r="B1211" s="208" t="s">
        <v>1383</v>
      </c>
      <c r="C1211" s="2" t="s">
        <v>183</v>
      </c>
      <c r="D1211" s="209" t="n">
        <v>247.81</v>
      </c>
      <c r="E1211" s="224" t="n">
        <f aca="false">VLOOKUP(A1211,SINAPI_MO!$A$1:$E$59566,4,0)</f>
        <v>0.5124</v>
      </c>
      <c r="F1211" s="225" t="n">
        <f aca="false">ROUND(D1211*E1211,2)</f>
        <v>126.98</v>
      </c>
    </row>
    <row r="1212" customFormat="false" ht="19.4" hidden="false" customHeight="false" outlineLevel="0" collapsed="false">
      <c r="A1212" s="207" t="n">
        <v>106007</v>
      </c>
      <c r="B1212" s="208" t="s">
        <v>1384</v>
      </c>
      <c r="C1212" s="2" t="s">
        <v>183</v>
      </c>
      <c r="D1212" s="209" t="n">
        <v>282.43</v>
      </c>
      <c r="E1212" s="224" t="n">
        <f aca="false">VLOOKUP(A1212,SINAPI_MO!$A$1:$E$59566,4,0)</f>
        <v>0.5127</v>
      </c>
      <c r="F1212" s="225" t="n">
        <f aca="false">ROUND(D1212*E1212,2)</f>
        <v>144.8</v>
      </c>
    </row>
    <row r="1213" customFormat="false" ht="19.4" hidden="false" customHeight="false" outlineLevel="0" collapsed="false">
      <c r="A1213" s="207" t="n">
        <v>106008</v>
      </c>
      <c r="B1213" s="208" t="s">
        <v>1385</v>
      </c>
      <c r="C1213" s="2" t="s">
        <v>183</v>
      </c>
      <c r="D1213" s="209" t="n">
        <v>317.05</v>
      </c>
      <c r="E1213" s="224" t="n">
        <f aca="false">VLOOKUP(A1213,SINAPI_MO!$A$1:$E$59566,4,0)</f>
        <v>0.513</v>
      </c>
      <c r="F1213" s="225" t="n">
        <f aca="false">ROUND(D1213*E1213,2)</f>
        <v>162.65</v>
      </c>
    </row>
    <row r="1214" customFormat="false" ht="19.4" hidden="false" customHeight="false" outlineLevel="0" collapsed="false">
      <c r="A1214" s="207" t="n">
        <v>106009</v>
      </c>
      <c r="B1214" s="208" t="s">
        <v>1386</v>
      </c>
      <c r="C1214" s="2" t="s">
        <v>183</v>
      </c>
      <c r="D1214" s="209" t="n">
        <v>391.52</v>
      </c>
      <c r="E1214" s="224" t="n">
        <f aca="false">VLOOKUP(A1214,SINAPI_MO!$A$1:$E$59566,4,0)</f>
        <v>0.5128</v>
      </c>
      <c r="F1214" s="225" t="n">
        <f aca="false">ROUND(D1214*E1214,2)</f>
        <v>200.77</v>
      </c>
    </row>
    <row r="1215" customFormat="false" ht="19.4" hidden="false" customHeight="false" outlineLevel="0" collapsed="false">
      <c r="A1215" s="207" t="n">
        <v>106010</v>
      </c>
      <c r="B1215" s="208" t="s">
        <v>1387</v>
      </c>
      <c r="C1215" s="2" t="s">
        <v>183</v>
      </c>
      <c r="D1215" s="209" t="n">
        <v>458.15</v>
      </c>
      <c r="E1215" s="224" t="n">
        <f aca="false">VLOOKUP(A1215,SINAPI_MO!$A$1:$E$59566,4,0)</f>
        <v>0.5133</v>
      </c>
      <c r="F1215" s="225" t="n">
        <f aca="false">ROUND(D1215*E1215,2)</f>
        <v>235.17</v>
      </c>
    </row>
    <row r="1216" customFormat="false" ht="19.4" hidden="false" customHeight="false" outlineLevel="0" collapsed="false">
      <c r="A1216" s="207" t="n">
        <v>106011</v>
      </c>
      <c r="B1216" s="208" t="s">
        <v>1388</v>
      </c>
      <c r="C1216" s="2" t="s">
        <v>183</v>
      </c>
      <c r="D1216" s="209" t="n">
        <v>850.86</v>
      </c>
      <c r="E1216" s="224" t="n">
        <f aca="false">VLOOKUP(A1216,SINAPI_MO!$A$1:$E$59566,4,0)</f>
        <v>0.4001</v>
      </c>
      <c r="F1216" s="225" t="n">
        <f aca="false">ROUND(D1216*E1216,2)</f>
        <v>340.43</v>
      </c>
    </row>
    <row r="1217" customFormat="false" ht="19.4" hidden="false" customHeight="false" outlineLevel="0" collapsed="false">
      <c r="A1217" s="207" t="n">
        <v>106013</v>
      </c>
      <c r="B1217" s="208" t="s">
        <v>1389</v>
      </c>
      <c r="C1217" s="2" t="s">
        <v>183</v>
      </c>
      <c r="D1217" s="209" t="n">
        <v>1060.93</v>
      </c>
      <c r="E1217" s="224" t="n">
        <f aca="false">VLOOKUP(A1217,SINAPI_MO!$A$1:$E$59566,4,0)</f>
        <v>0.4046</v>
      </c>
      <c r="F1217" s="225" t="n">
        <f aca="false">ROUND(D1217*E1217,2)</f>
        <v>429.25</v>
      </c>
    </row>
    <row r="1218" customFormat="false" ht="19.4" hidden="false" customHeight="false" outlineLevel="0" collapsed="false">
      <c r="A1218" s="207" t="n">
        <v>106012</v>
      </c>
      <c r="B1218" s="208" t="s">
        <v>1390</v>
      </c>
      <c r="C1218" s="2" t="s">
        <v>183</v>
      </c>
      <c r="D1218" s="209" t="n">
        <v>940.28</v>
      </c>
      <c r="E1218" s="224" t="n">
        <f aca="false">VLOOKUP(A1218,SINAPI_MO!$A$1:$E$59566,4,0)</f>
        <v>0.393</v>
      </c>
      <c r="F1218" s="225" t="n">
        <f aca="false">ROUND(D1218*E1218,2)</f>
        <v>369.53</v>
      </c>
    </row>
    <row r="1219" customFormat="false" ht="19.4" hidden="false" customHeight="false" outlineLevel="0" collapsed="false">
      <c r="A1219" s="207" t="n">
        <v>106014</v>
      </c>
      <c r="B1219" s="208" t="s">
        <v>1391</v>
      </c>
      <c r="C1219" s="2" t="s">
        <v>183</v>
      </c>
      <c r="D1219" s="209" t="n">
        <v>1221.12</v>
      </c>
      <c r="E1219" s="224" t="n">
        <f aca="false">VLOOKUP(A1219,SINAPI_MO!$A$1:$E$59566,4,0)</f>
        <v>0.3583</v>
      </c>
      <c r="F1219" s="225" t="n">
        <f aca="false">ROUND(D1219*E1219,2)</f>
        <v>437.53</v>
      </c>
    </row>
    <row r="1220" customFormat="false" ht="19.4" hidden="false" customHeight="false" outlineLevel="0" collapsed="false">
      <c r="A1220" s="207" t="n">
        <v>106015</v>
      </c>
      <c r="B1220" s="208" t="s">
        <v>1392</v>
      </c>
      <c r="C1220" s="2" t="s">
        <v>183</v>
      </c>
      <c r="D1220" s="209" t="n">
        <v>1450.23</v>
      </c>
      <c r="E1220" s="224" t="n">
        <f aca="false">VLOOKUP(A1220,SINAPI_MO!$A$1:$E$59566,4,0)</f>
        <v>0.3736</v>
      </c>
      <c r="F1220" s="225" t="n">
        <f aca="false">ROUND(D1220*E1220,2)</f>
        <v>541.81</v>
      </c>
    </row>
    <row r="1221" customFormat="false" ht="19.4" hidden="false" customHeight="false" outlineLevel="0" collapsed="false">
      <c r="A1221" s="207" t="n">
        <v>106016</v>
      </c>
      <c r="B1221" s="208" t="s">
        <v>1393</v>
      </c>
      <c r="C1221" s="2" t="s">
        <v>183</v>
      </c>
      <c r="D1221" s="209" t="n">
        <v>1694.35</v>
      </c>
      <c r="E1221" s="224" t="n">
        <f aca="false">VLOOKUP(A1221,SINAPI_MO!$A$1:$E$59566,4,0)</f>
        <v>0.3836</v>
      </c>
      <c r="F1221" s="225" t="n">
        <f aca="false">ROUND(D1221*E1221,2)</f>
        <v>649.95</v>
      </c>
    </row>
    <row r="1222" customFormat="false" ht="19.4" hidden="false" customHeight="false" outlineLevel="0" collapsed="false">
      <c r="A1222" s="207" t="n">
        <v>106003</v>
      </c>
      <c r="B1222" s="208" t="s">
        <v>1394</v>
      </c>
      <c r="C1222" s="2" t="s">
        <v>183</v>
      </c>
      <c r="D1222" s="209" t="n">
        <v>181.14</v>
      </c>
      <c r="E1222" s="224" t="n">
        <f aca="false">VLOOKUP(A1222,SINAPI_MO!$A$1:$E$59566,4,0)</f>
        <v>0.3146</v>
      </c>
      <c r="F1222" s="225" t="n">
        <f aca="false">ROUND(D1222*E1222,2)</f>
        <v>56.99</v>
      </c>
    </row>
    <row r="1223" customFormat="false" ht="19.4" hidden="false" customHeight="false" outlineLevel="0" collapsed="false">
      <c r="A1223" s="207" t="n">
        <v>105997</v>
      </c>
      <c r="B1223" s="208" t="s">
        <v>1395</v>
      </c>
      <c r="C1223" s="2" t="s">
        <v>183</v>
      </c>
      <c r="D1223" s="209" t="n">
        <v>99.02</v>
      </c>
      <c r="E1223" s="224" t="n">
        <f aca="false">VLOOKUP(A1223,SINAPI_MO!$A$1:$E$59566,4,0)</f>
        <v>0.3168</v>
      </c>
      <c r="F1223" s="225" t="n">
        <f aca="false">ROUND(D1223*E1223,2)</f>
        <v>31.37</v>
      </c>
    </row>
    <row r="1224" customFormat="false" ht="19.4" hidden="false" customHeight="false" outlineLevel="0" collapsed="false">
      <c r="A1224" s="207" t="n">
        <v>105998</v>
      </c>
      <c r="B1224" s="208" t="s">
        <v>1396</v>
      </c>
      <c r="C1224" s="2" t="s">
        <v>183</v>
      </c>
      <c r="D1224" s="209" t="n">
        <v>109.74</v>
      </c>
      <c r="E1224" s="224" t="n">
        <f aca="false">VLOOKUP(A1224,SINAPI_MO!$A$1:$E$59566,4,0)</f>
        <v>0.3163</v>
      </c>
      <c r="F1224" s="225" t="n">
        <f aca="false">ROUND(D1224*E1224,2)</f>
        <v>34.71</v>
      </c>
    </row>
    <row r="1225" customFormat="false" ht="19.4" hidden="false" customHeight="false" outlineLevel="0" collapsed="false">
      <c r="A1225" s="207" t="n">
        <v>105999</v>
      </c>
      <c r="B1225" s="208" t="s">
        <v>1397</v>
      </c>
      <c r="C1225" s="2" t="s">
        <v>183</v>
      </c>
      <c r="D1225" s="209" t="n">
        <v>124.91</v>
      </c>
      <c r="E1225" s="224" t="n">
        <f aca="false">VLOOKUP(A1225,SINAPI_MO!$A$1:$E$59566,4,0)</f>
        <v>0.3158</v>
      </c>
      <c r="F1225" s="225" t="n">
        <f aca="false">ROUND(D1225*E1225,2)</f>
        <v>39.45</v>
      </c>
    </row>
    <row r="1226" customFormat="false" ht="19.4" hidden="false" customHeight="false" outlineLevel="0" collapsed="false">
      <c r="A1226" s="207" t="n">
        <v>106000</v>
      </c>
      <c r="B1226" s="208" t="s">
        <v>1398</v>
      </c>
      <c r="C1226" s="2" t="s">
        <v>183</v>
      </c>
      <c r="D1226" s="209" t="n">
        <v>140.07</v>
      </c>
      <c r="E1226" s="224" t="n">
        <f aca="false">VLOOKUP(A1226,SINAPI_MO!$A$1:$E$59566,4,0)</f>
        <v>0.3154</v>
      </c>
      <c r="F1226" s="225" t="n">
        <f aca="false">ROUND(D1226*E1226,2)</f>
        <v>44.18</v>
      </c>
    </row>
    <row r="1227" customFormat="false" ht="19.4" hidden="false" customHeight="false" outlineLevel="0" collapsed="false">
      <c r="A1227" s="207" t="n">
        <v>106001</v>
      </c>
      <c r="B1227" s="208" t="s">
        <v>1399</v>
      </c>
      <c r="C1227" s="2" t="s">
        <v>183</v>
      </c>
      <c r="D1227" s="209" t="n">
        <v>150.81</v>
      </c>
      <c r="E1227" s="224" t="n">
        <f aca="false">VLOOKUP(A1227,SINAPI_MO!$A$1:$E$59566,4,0)</f>
        <v>0.3151</v>
      </c>
      <c r="F1227" s="225" t="n">
        <f aca="false">ROUND(D1227*E1227,2)</f>
        <v>47.52</v>
      </c>
    </row>
    <row r="1228" customFormat="false" ht="19.4" hidden="false" customHeight="false" outlineLevel="0" collapsed="false">
      <c r="A1228" s="207" t="n">
        <v>106002</v>
      </c>
      <c r="B1228" s="208" t="s">
        <v>1400</v>
      </c>
      <c r="C1228" s="2" t="s">
        <v>183</v>
      </c>
      <c r="D1228" s="209" t="n">
        <v>165.97</v>
      </c>
      <c r="E1228" s="224" t="n">
        <f aca="false">VLOOKUP(A1228,SINAPI_MO!$A$1:$E$59566,4,0)</f>
        <v>0.3148</v>
      </c>
      <c r="F1228" s="225" t="n">
        <f aca="false">ROUND(D1228*E1228,2)</f>
        <v>52.25</v>
      </c>
    </row>
    <row r="1229" customFormat="false" ht="19.4" hidden="false" customHeight="false" outlineLevel="0" collapsed="false">
      <c r="A1229" s="207" t="n">
        <v>105992</v>
      </c>
      <c r="B1229" s="208" t="s">
        <v>1401</v>
      </c>
      <c r="C1229" s="2" t="s">
        <v>183</v>
      </c>
      <c r="D1229" s="209" t="n">
        <v>104.88</v>
      </c>
      <c r="E1229" s="224" t="n">
        <f aca="false">VLOOKUP(A1229,SINAPI_MO!$A$1:$E$59566,4,0)</f>
        <v>0.4201</v>
      </c>
      <c r="F1229" s="225" t="n">
        <f aca="false">ROUND(D1229*E1229,2)</f>
        <v>44.06</v>
      </c>
    </row>
    <row r="1230" customFormat="false" ht="19.4" hidden="false" customHeight="false" outlineLevel="0" collapsed="false">
      <c r="A1230" s="207" t="n">
        <v>105993</v>
      </c>
      <c r="B1230" s="208" t="s">
        <v>1402</v>
      </c>
      <c r="C1230" s="2" t="s">
        <v>183</v>
      </c>
      <c r="D1230" s="209" t="n">
        <v>125.89</v>
      </c>
      <c r="E1230" s="224" t="n">
        <f aca="false">VLOOKUP(A1230,SINAPI_MO!$A$1:$E$59566,4,0)</f>
        <v>0.4195</v>
      </c>
      <c r="F1230" s="225" t="n">
        <f aca="false">ROUND(D1230*E1230,2)</f>
        <v>52.81</v>
      </c>
    </row>
    <row r="1231" customFormat="false" ht="19.4" hidden="false" customHeight="false" outlineLevel="0" collapsed="false">
      <c r="A1231" s="207" t="n">
        <v>105994</v>
      </c>
      <c r="B1231" s="208" t="s">
        <v>1403</v>
      </c>
      <c r="C1231" s="2" t="s">
        <v>183</v>
      </c>
      <c r="D1231" s="209" t="n">
        <v>154.34</v>
      </c>
      <c r="E1231" s="224" t="n">
        <f aca="false">VLOOKUP(A1231,SINAPI_MO!$A$1:$E$59566,4,0)</f>
        <v>0.419</v>
      </c>
      <c r="F1231" s="225" t="n">
        <f aca="false">ROUND(D1231*E1231,2)</f>
        <v>64.67</v>
      </c>
    </row>
    <row r="1232" customFormat="false" ht="19.4" hidden="false" customHeight="false" outlineLevel="0" collapsed="false">
      <c r="A1232" s="207" t="n">
        <v>105995</v>
      </c>
      <c r="B1232" s="208" t="s">
        <v>1404</v>
      </c>
      <c r="C1232" s="2" t="s">
        <v>183</v>
      </c>
      <c r="D1232" s="209" t="n">
        <v>182.87</v>
      </c>
      <c r="E1232" s="224" t="n">
        <f aca="false">VLOOKUP(A1232,SINAPI_MO!$A$1:$E$59566,4,0)</f>
        <v>0.4187</v>
      </c>
      <c r="F1232" s="225" t="n">
        <f aca="false">ROUND(D1232*E1232,2)</f>
        <v>76.57</v>
      </c>
    </row>
    <row r="1233" customFormat="false" ht="19.4" hidden="false" customHeight="false" outlineLevel="0" collapsed="false">
      <c r="A1233" s="207" t="n">
        <v>105996</v>
      </c>
      <c r="B1233" s="208" t="s">
        <v>1405</v>
      </c>
      <c r="C1233" s="2" t="s">
        <v>183</v>
      </c>
      <c r="D1233" s="209" t="n">
        <v>197.75</v>
      </c>
      <c r="E1233" s="224" t="n">
        <f aca="false">VLOOKUP(A1233,SINAPI_MO!$A$1:$E$59566,4,0)</f>
        <v>0.4185</v>
      </c>
      <c r="F1233" s="225" t="n">
        <f aca="false">ROUND(D1233*E1233,2)</f>
        <v>82.76</v>
      </c>
    </row>
    <row r="1234" customFormat="false" ht="19.4" hidden="false" customHeight="false" outlineLevel="0" collapsed="false">
      <c r="A1234" s="207" t="n">
        <v>105988</v>
      </c>
      <c r="B1234" s="208" t="s">
        <v>1406</v>
      </c>
      <c r="C1234" s="2" t="s">
        <v>183</v>
      </c>
      <c r="D1234" s="209" t="n">
        <v>68.99</v>
      </c>
      <c r="E1234" s="224" t="n">
        <f aca="false">VLOOKUP(A1234,SINAPI_MO!$A$1:$E$59566,4,0)</f>
        <v>0.4219</v>
      </c>
      <c r="F1234" s="225" t="n">
        <f aca="false">ROUND(D1234*E1234,2)</f>
        <v>29.11</v>
      </c>
    </row>
    <row r="1235" customFormat="false" ht="19.4" hidden="false" customHeight="false" outlineLevel="0" collapsed="false">
      <c r="A1235" s="207" t="n">
        <v>105989</v>
      </c>
      <c r="B1235" s="208" t="s">
        <v>1407</v>
      </c>
      <c r="C1235" s="2" t="s">
        <v>183</v>
      </c>
      <c r="D1235" s="209" t="n">
        <v>76.42</v>
      </c>
      <c r="E1235" s="224" t="n">
        <f aca="false">VLOOKUP(A1235,SINAPI_MO!$A$1:$E$59566,4,0)</f>
        <v>0.4214</v>
      </c>
      <c r="F1235" s="225" t="n">
        <f aca="false">ROUND(D1235*E1235,2)</f>
        <v>32.2</v>
      </c>
    </row>
    <row r="1236" customFormat="false" ht="19.4" hidden="false" customHeight="false" outlineLevel="0" collapsed="false">
      <c r="A1236" s="207" t="n">
        <v>105990</v>
      </c>
      <c r="B1236" s="208" t="s">
        <v>1408</v>
      </c>
      <c r="C1236" s="2" t="s">
        <v>183</v>
      </c>
      <c r="D1236" s="209" t="n">
        <v>86.93</v>
      </c>
      <c r="E1236" s="224" t="n">
        <f aca="false">VLOOKUP(A1236,SINAPI_MO!$A$1:$E$59566,4,0)</f>
        <v>0.4209</v>
      </c>
      <c r="F1236" s="225" t="n">
        <f aca="false">ROUND(D1236*E1236,2)</f>
        <v>36.59</v>
      </c>
    </row>
    <row r="1237" customFormat="false" ht="19.4" hidden="false" customHeight="false" outlineLevel="0" collapsed="false">
      <c r="A1237" s="207" t="n">
        <v>105991</v>
      </c>
      <c r="B1237" s="208" t="s">
        <v>1409</v>
      </c>
      <c r="C1237" s="2" t="s">
        <v>183</v>
      </c>
      <c r="D1237" s="209" t="n">
        <v>97.43</v>
      </c>
      <c r="E1237" s="224" t="n">
        <f aca="false">VLOOKUP(A1237,SINAPI_MO!$A$1:$E$59566,4,0)</f>
        <v>0.4205</v>
      </c>
      <c r="F1237" s="225" t="n">
        <f aca="false">ROUND(D1237*E1237,2)</f>
        <v>40.97</v>
      </c>
    </row>
    <row r="1238" customFormat="false" ht="19.4" hidden="false" customHeight="false" outlineLevel="0" collapsed="false">
      <c r="A1238" s="207" t="n">
        <v>105987</v>
      </c>
      <c r="B1238" s="208" t="s">
        <v>1410</v>
      </c>
      <c r="C1238" s="2" t="s">
        <v>183</v>
      </c>
      <c r="D1238" s="209" t="n">
        <v>119.73</v>
      </c>
      <c r="E1238" s="224" t="n">
        <f aca="false">VLOOKUP(A1238,SINAPI_MO!$A$1:$E$59566,4,0)</f>
        <v>0.4198</v>
      </c>
      <c r="F1238" s="225" t="n">
        <f aca="false">ROUND(D1238*E1238,2)</f>
        <v>50.26</v>
      </c>
    </row>
    <row r="1239" customFormat="false" ht="19.4" hidden="false" customHeight="false" outlineLevel="0" collapsed="false">
      <c r="A1239" s="207" t="n">
        <v>105986</v>
      </c>
      <c r="B1239" s="208" t="s">
        <v>1411</v>
      </c>
      <c r="C1239" s="2" t="s">
        <v>183</v>
      </c>
      <c r="D1239" s="209" t="n">
        <v>149.48</v>
      </c>
      <c r="E1239" s="224" t="n">
        <f aca="false">VLOOKUP(A1239,SINAPI_MO!$A$1:$E$59566,4,0)</f>
        <v>0.4191</v>
      </c>
      <c r="F1239" s="225" t="n">
        <f aca="false">ROUND(D1239*E1239,2)</f>
        <v>62.65</v>
      </c>
    </row>
    <row r="1240" customFormat="false" ht="12.8" hidden="false" customHeight="false" outlineLevel="0" collapsed="false">
      <c r="A1240" s="207" t="n">
        <v>106019</v>
      </c>
      <c r="B1240" s="208" t="s">
        <v>1412</v>
      </c>
      <c r="C1240" s="2" t="s">
        <v>170</v>
      </c>
      <c r="D1240" s="209" t="n">
        <v>0</v>
      </c>
      <c r="E1240" s="224" t="e">
        <f aca="false">VLOOKUP(A1240,SINAPI_MO!$A$1:$E$59566,4,0)</f>
        <v>#N/A</v>
      </c>
      <c r="F1240" s="225" t="e">
        <f aca="false">ROUND(D1240*E1240,2)</f>
        <v>#N/A</v>
      </c>
    </row>
    <row r="1241" customFormat="false" ht="19.4" hidden="false" customHeight="false" outlineLevel="0" collapsed="false">
      <c r="A1241" s="207" t="n">
        <v>103001</v>
      </c>
      <c r="B1241" s="208" t="s">
        <v>1413</v>
      </c>
      <c r="C1241" s="2" t="s">
        <v>170</v>
      </c>
      <c r="D1241" s="209" t="n">
        <v>205.07</v>
      </c>
      <c r="E1241" s="224" t="n">
        <f aca="false">VLOOKUP(A1241,SINAPI_MO!$A$1:$E$59566,4,0)</f>
        <v>0.0671</v>
      </c>
      <c r="F1241" s="225" t="n">
        <f aca="false">ROUND(D1241*E1241,2)</f>
        <v>13.76</v>
      </c>
    </row>
    <row r="1242" customFormat="false" ht="19.4" hidden="false" customHeight="false" outlineLevel="0" collapsed="false">
      <c r="A1242" s="207" t="n">
        <v>103002</v>
      </c>
      <c r="B1242" s="208" t="s">
        <v>1414</v>
      </c>
      <c r="C1242" s="2" t="s">
        <v>170</v>
      </c>
      <c r="D1242" s="209" t="n">
        <v>256.85</v>
      </c>
      <c r="E1242" s="224" t="n">
        <f aca="false">VLOOKUP(A1242,SINAPI_MO!$A$1:$E$59566,4,0)</f>
        <v>0.0558</v>
      </c>
      <c r="F1242" s="225" t="n">
        <f aca="false">ROUND(D1242*E1242,2)</f>
        <v>14.33</v>
      </c>
    </row>
    <row r="1243" customFormat="false" ht="19.4" hidden="false" customHeight="false" outlineLevel="0" collapsed="false">
      <c r="A1243" s="207" t="n">
        <v>103003</v>
      </c>
      <c r="B1243" s="208" t="s">
        <v>1415</v>
      </c>
      <c r="C1243" s="2" t="s">
        <v>170</v>
      </c>
      <c r="D1243" s="209" t="n">
        <v>360.41</v>
      </c>
      <c r="E1243" s="224" t="n">
        <f aca="false">VLOOKUP(A1243,SINAPI_MO!$A$1:$E$59566,4,0)</f>
        <v>0.043</v>
      </c>
      <c r="F1243" s="225" t="n">
        <f aca="false">ROUND(D1243*E1243,2)</f>
        <v>15.5</v>
      </c>
    </row>
    <row r="1244" customFormat="false" ht="12.8" hidden="false" customHeight="false" outlineLevel="0" collapsed="false">
      <c r="A1244" s="207" t="n">
        <v>106018</v>
      </c>
      <c r="B1244" s="208" t="s">
        <v>1416</v>
      </c>
      <c r="C1244" s="2" t="s">
        <v>170</v>
      </c>
      <c r="D1244" s="209" t="n">
        <v>0</v>
      </c>
      <c r="E1244" s="224" t="e">
        <f aca="false">VLOOKUP(A1244,SINAPI_MO!$A$1:$E$59566,4,0)</f>
        <v>#N/A</v>
      </c>
      <c r="F1244" s="225" t="e">
        <f aca="false">ROUND(D1244*E1244,2)</f>
        <v>#N/A</v>
      </c>
    </row>
    <row r="1245" customFormat="false" ht="12.8" hidden="false" customHeight="false" outlineLevel="0" collapsed="false">
      <c r="A1245" s="207" t="n">
        <v>105945</v>
      </c>
      <c r="B1245" s="208" t="s">
        <v>1417</v>
      </c>
      <c r="C1245" s="2" t="s">
        <v>175</v>
      </c>
      <c r="D1245" s="209" t="n">
        <v>7.79</v>
      </c>
      <c r="E1245" s="224" t="n">
        <f aca="false">VLOOKUP(A1245,SINAPI_MO!$A$1:$E$59566,4,0)</f>
        <v>0.7368</v>
      </c>
      <c r="F1245" s="225" t="n">
        <f aca="false">ROUND(D1245*E1245,2)</f>
        <v>5.74</v>
      </c>
    </row>
    <row r="1246" customFormat="false" ht="12.8" hidden="false" customHeight="false" outlineLevel="0" collapsed="false">
      <c r="A1246" s="207" t="n">
        <v>98522</v>
      </c>
      <c r="B1246" s="208" t="s">
        <v>1418</v>
      </c>
      <c r="C1246" s="2" t="s">
        <v>183</v>
      </c>
      <c r="D1246" s="209" t="n">
        <v>168.63</v>
      </c>
      <c r="E1246" s="224" t="n">
        <f aca="false">VLOOKUP(A1246,SINAPI_MO!$A$1:$E$59566,4,0)</f>
        <v>0.2296</v>
      </c>
      <c r="F1246" s="225" t="n">
        <f aca="false">ROUND(D1246*E1246,2)</f>
        <v>38.72</v>
      </c>
    </row>
    <row r="1247" customFormat="false" ht="12.8" hidden="false" customHeight="false" outlineLevel="0" collapsed="false">
      <c r="A1247" s="207" t="n">
        <v>98523</v>
      </c>
      <c r="B1247" s="208" t="s">
        <v>1419</v>
      </c>
      <c r="C1247" s="2" t="s">
        <v>183</v>
      </c>
      <c r="D1247" s="209" t="n">
        <v>0</v>
      </c>
      <c r="E1247" s="224" t="e">
        <f aca="false">VLOOKUP(A1247,SINAPI_MO!$A$1:$E$59566,4,0)</f>
        <v>#N/A</v>
      </c>
      <c r="F1247" s="225" t="e">
        <f aca="false">ROUND(D1247*E1247,2)</f>
        <v>#N/A</v>
      </c>
    </row>
    <row r="1248" customFormat="false" ht="28.35" hidden="false" customHeight="false" outlineLevel="0" collapsed="false">
      <c r="A1248" s="207" t="n">
        <v>102364</v>
      </c>
      <c r="B1248" s="208" t="s">
        <v>1420</v>
      </c>
      <c r="C1248" s="2" t="s">
        <v>175</v>
      </c>
      <c r="D1248" s="209" t="n">
        <v>186.08</v>
      </c>
      <c r="E1248" s="224" t="n">
        <f aca="false">VLOOKUP(A1248,SINAPI_MO!$A$1:$E$59566,4,0)</f>
        <v>0.163</v>
      </c>
      <c r="F1248" s="225" t="n">
        <f aca="false">ROUND(D1248*E1248,2)</f>
        <v>30.33</v>
      </c>
    </row>
    <row r="1249" customFormat="false" ht="28.35" hidden="false" customHeight="false" outlineLevel="0" collapsed="false">
      <c r="A1249" s="207" t="n">
        <v>102363</v>
      </c>
      <c r="B1249" s="208" t="s">
        <v>1421</v>
      </c>
      <c r="C1249" s="2" t="s">
        <v>175</v>
      </c>
      <c r="D1249" s="209" t="n">
        <v>161.59</v>
      </c>
      <c r="E1249" s="224" t="n">
        <f aca="false">VLOOKUP(A1249,SINAPI_MO!$A$1:$E$59566,4,0)</f>
        <v>0.1877</v>
      </c>
      <c r="F1249" s="225" t="n">
        <f aca="false">ROUND(D1249*E1249,2)</f>
        <v>30.33</v>
      </c>
    </row>
    <row r="1250" customFormat="false" ht="28.35" hidden="false" customHeight="false" outlineLevel="0" collapsed="false">
      <c r="A1250" s="207" t="n">
        <v>102362</v>
      </c>
      <c r="B1250" s="208" t="s">
        <v>1422</v>
      </c>
      <c r="C1250" s="2" t="s">
        <v>175</v>
      </c>
      <c r="D1250" s="209" t="n">
        <v>147.72</v>
      </c>
      <c r="E1250" s="224" t="n">
        <f aca="false">VLOOKUP(A1250,SINAPI_MO!$A$1:$E$59566,4,0)</f>
        <v>0.2053</v>
      </c>
      <c r="F1250" s="225" t="n">
        <f aca="false">ROUND(D1250*E1250,2)</f>
        <v>30.33</v>
      </c>
    </row>
    <row r="1251" customFormat="false" ht="19.4" hidden="false" customHeight="false" outlineLevel="0" collapsed="false">
      <c r="A1251" s="207" t="n">
        <v>101196</v>
      </c>
      <c r="B1251" s="208" t="s">
        <v>1423</v>
      </c>
      <c r="C1251" s="2" t="s">
        <v>183</v>
      </c>
      <c r="D1251" s="209" t="n">
        <v>0</v>
      </c>
      <c r="E1251" s="224" t="e">
        <f aca="false">VLOOKUP(A1251,SINAPI_MO!$A$1:$E$59566,4,0)</f>
        <v>#N/A</v>
      </c>
      <c r="F1251" s="225" t="e">
        <f aca="false">ROUND(D1251*E1251,2)</f>
        <v>#N/A</v>
      </c>
    </row>
    <row r="1252" customFormat="false" ht="19.4" hidden="false" customHeight="false" outlineLevel="0" collapsed="false">
      <c r="A1252" s="207" t="n">
        <v>101195</v>
      </c>
      <c r="B1252" s="208" t="s">
        <v>1424</v>
      </c>
      <c r="C1252" s="2" t="s">
        <v>183</v>
      </c>
      <c r="D1252" s="209" t="n">
        <v>0</v>
      </c>
      <c r="E1252" s="224" t="e">
        <f aca="false">VLOOKUP(A1252,SINAPI_MO!$A$1:$E$59566,4,0)</f>
        <v>#N/A</v>
      </c>
      <c r="F1252" s="225" t="e">
        <f aca="false">ROUND(D1252*E1252,2)</f>
        <v>#N/A</v>
      </c>
    </row>
    <row r="1253" customFormat="false" ht="19.4" hidden="false" customHeight="false" outlineLevel="0" collapsed="false">
      <c r="A1253" s="207" t="n">
        <v>101193</v>
      </c>
      <c r="B1253" s="208" t="s">
        <v>1425</v>
      </c>
      <c r="C1253" s="2" t="s">
        <v>183</v>
      </c>
      <c r="D1253" s="209" t="n">
        <v>56.09</v>
      </c>
      <c r="E1253" s="224" t="n">
        <f aca="false">VLOOKUP(A1253,SINAPI_MO!$A$1:$E$59566,4,0)</f>
        <v>0.3539</v>
      </c>
      <c r="F1253" s="225" t="n">
        <f aca="false">ROUND(D1253*E1253,2)</f>
        <v>19.85</v>
      </c>
    </row>
    <row r="1254" customFormat="false" ht="19.4" hidden="false" customHeight="false" outlineLevel="0" collapsed="false">
      <c r="A1254" s="207" t="n">
        <v>106459</v>
      </c>
      <c r="B1254" s="208" t="s">
        <v>1426</v>
      </c>
      <c r="C1254" s="2" t="s">
        <v>183</v>
      </c>
      <c r="D1254" s="209" t="n">
        <v>56.23</v>
      </c>
      <c r="E1254" s="224" t="n">
        <f aca="false">VLOOKUP(A1254,SINAPI_MO!$A$1:$E$59566,4,0)</f>
        <v>0.353</v>
      </c>
      <c r="F1254" s="225" t="n">
        <f aca="false">ROUND(D1254*E1254,2)</f>
        <v>19.85</v>
      </c>
    </row>
    <row r="1255" customFormat="false" ht="19.4" hidden="false" customHeight="false" outlineLevel="0" collapsed="false">
      <c r="A1255" s="207" t="n">
        <v>101194</v>
      </c>
      <c r="B1255" s="208" t="s">
        <v>1427</v>
      </c>
      <c r="C1255" s="2" t="s">
        <v>183</v>
      </c>
      <c r="D1255" s="209" t="n">
        <v>56.4</v>
      </c>
      <c r="E1255" s="224" t="n">
        <f aca="false">VLOOKUP(A1255,SINAPI_MO!$A$1:$E$59566,4,0)</f>
        <v>0.352</v>
      </c>
      <c r="F1255" s="225" t="n">
        <f aca="false">ROUND(D1255*E1255,2)</f>
        <v>19.85</v>
      </c>
    </row>
    <row r="1256" customFormat="false" ht="19.4" hidden="false" customHeight="false" outlineLevel="0" collapsed="false">
      <c r="A1256" s="207" t="n">
        <v>101190</v>
      </c>
      <c r="B1256" s="208" t="s">
        <v>1428</v>
      </c>
      <c r="C1256" s="2" t="s">
        <v>183</v>
      </c>
      <c r="D1256" s="209" t="n">
        <v>62.39</v>
      </c>
      <c r="E1256" s="224" t="n">
        <f aca="false">VLOOKUP(A1256,SINAPI_MO!$A$1:$E$59566,4,0)</f>
        <v>0.3182</v>
      </c>
      <c r="F1256" s="225" t="n">
        <f aca="false">ROUND(D1256*E1256,2)</f>
        <v>19.85</v>
      </c>
    </row>
    <row r="1257" customFormat="false" ht="19.4" hidden="false" customHeight="false" outlineLevel="0" collapsed="false">
      <c r="A1257" s="207" t="n">
        <v>106458</v>
      </c>
      <c r="B1257" s="208" t="s">
        <v>1429</v>
      </c>
      <c r="C1257" s="2" t="s">
        <v>183</v>
      </c>
      <c r="D1257" s="209" t="n">
        <v>62.53</v>
      </c>
      <c r="E1257" s="224" t="n">
        <f aca="false">VLOOKUP(A1257,SINAPI_MO!$A$1:$E$59566,4,0)</f>
        <v>0.3174</v>
      </c>
      <c r="F1257" s="225" t="n">
        <f aca="false">ROUND(D1257*E1257,2)</f>
        <v>19.85</v>
      </c>
    </row>
    <row r="1258" customFormat="false" ht="19.4" hidden="false" customHeight="false" outlineLevel="0" collapsed="false">
      <c r="A1258" s="207" t="n">
        <v>101191</v>
      </c>
      <c r="B1258" s="208" t="s">
        <v>1430</v>
      </c>
      <c r="C1258" s="2" t="s">
        <v>183</v>
      </c>
      <c r="D1258" s="209" t="n">
        <v>62.7</v>
      </c>
      <c r="E1258" s="224" t="n">
        <f aca="false">VLOOKUP(A1258,SINAPI_MO!$A$1:$E$59566,4,0)</f>
        <v>0.3166</v>
      </c>
      <c r="F1258" s="225" t="n">
        <f aca="false">ROUND(D1258*E1258,2)</f>
        <v>19.85</v>
      </c>
    </row>
    <row r="1259" customFormat="false" ht="19.4" hidden="false" customHeight="false" outlineLevel="0" collapsed="false">
      <c r="A1259" s="207" t="n">
        <v>101198</v>
      </c>
      <c r="B1259" s="208" t="s">
        <v>1431</v>
      </c>
      <c r="C1259" s="2" t="s">
        <v>183</v>
      </c>
      <c r="D1259" s="209" t="n">
        <v>85.54</v>
      </c>
      <c r="E1259" s="224" t="n">
        <f aca="false">VLOOKUP(A1259,SINAPI_MO!$A$1:$E$59566,4,0)</f>
        <v>0.4135</v>
      </c>
      <c r="F1259" s="225" t="n">
        <f aca="false">ROUND(D1259*E1259,2)</f>
        <v>35.37</v>
      </c>
    </row>
    <row r="1260" customFormat="false" ht="19.4" hidden="false" customHeight="false" outlineLevel="0" collapsed="false">
      <c r="A1260" s="207" t="n">
        <v>106460</v>
      </c>
      <c r="B1260" s="208" t="s">
        <v>1432</v>
      </c>
      <c r="C1260" s="2" t="s">
        <v>183</v>
      </c>
      <c r="D1260" s="209" t="n">
        <v>85.92</v>
      </c>
      <c r="E1260" s="224" t="n">
        <f aca="false">VLOOKUP(A1260,SINAPI_MO!$A$1:$E$59566,4,0)</f>
        <v>0.4117</v>
      </c>
      <c r="F1260" s="225" t="n">
        <f aca="false">ROUND(D1260*E1260,2)</f>
        <v>35.37</v>
      </c>
    </row>
    <row r="1261" customFormat="false" ht="19.4" hidden="false" customHeight="false" outlineLevel="0" collapsed="false">
      <c r="A1261" s="207" t="n">
        <v>101199</v>
      </c>
      <c r="B1261" s="208" t="s">
        <v>1433</v>
      </c>
      <c r="C1261" s="2" t="s">
        <v>183</v>
      </c>
      <c r="D1261" s="209" t="n">
        <v>86.31</v>
      </c>
      <c r="E1261" s="224" t="n">
        <f aca="false">VLOOKUP(A1261,SINAPI_MO!$A$1:$E$59566,4,0)</f>
        <v>0.4098</v>
      </c>
      <c r="F1261" s="225" t="n">
        <f aca="false">ROUND(D1261*E1261,2)</f>
        <v>35.37</v>
      </c>
    </row>
    <row r="1262" customFormat="false" ht="19.4" hidden="false" customHeight="false" outlineLevel="0" collapsed="false">
      <c r="A1262" s="207" t="n">
        <v>101203</v>
      </c>
      <c r="B1262" s="208" t="s">
        <v>1434</v>
      </c>
      <c r="C1262" s="2" t="s">
        <v>183</v>
      </c>
      <c r="D1262" s="209" t="n">
        <v>39.02</v>
      </c>
      <c r="E1262" s="224" t="n">
        <f aca="false">VLOOKUP(A1262,SINAPI_MO!$A$1:$E$59566,4,0)</f>
        <v>0.4918</v>
      </c>
      <c r="F1262" s="225" t="n">
        <f aca="false">ROUND(D1262*E1262,2)</f>
        <v>19.19</v>
      </c>
    </row>
    <row r="1263" customFormat="false" ht="19.4" hidden="false" customHeight="false" outlineLevel="0" collapsed="false">
      <c r="A1263" s="207" t="n">
        <v>101204</v>
      </c>
      <c r="B1263" s="208" t="s">
        <v>1435</v>
      </c>
      <c r="C1263" s="2" t="s">
        <v>183</v>
      </c>
      <c r="D1263" s="209" t="n">
        <v>39.32</v>
      </c>
      <c r="E1263" s="224" t="n">
        <f aca="false">VLOOKUP(A1263,SINAPI_MO!$A$1:$E$59566,4,0)</f>
        <v>0.488</v>
      </c>
      <c r="F1263" s="225" t="n">
        <f aca="false">ROUND(D1263*E1263,2)</f>
        <v>19.19</v>
      </c>
    </row>
    <row r="1264" customFormat="false" ht="19.4" hidden="false" customHeight="false" outlineLevel="0" collapsed="false">
      <c r="A1264" s="207" t="n">
        <v>106257</v>
      </c>
      <c r="B1264" s="208" t="s">
        <v>1436</v>
      </c>
      <c r="C1264" s="2" t="s">
        <v>183</v>
      </c>
      <c r="D1264" s="209" t="n">
        <v>39.19</v>
      </c>
      <c r="E1264" s="224" t="n">
        <f aca="false">VLOOKUP(A1264,SINAPI_MO!$A$1:$E$59566,4,0)</f>
        <v>0.4897</v>
      </c>
      <c r="F1264" s="225" t="n">
        <f aca="false">ROUND(D1264*E1264,2)</f>
        <v>19.19</v>
      </c>
    </row>
    <row r="1265" customFormat="false" ht="19.4" hidden="false" customHeight="false" outlineLevel="0" collapsed="false">
      <c r="A1265" s="207" t="n">
        <v>106461</v>
      </c>
      <c r="B1265" s="208" t="s">
        <v>1437</v>
      </c>
      <c r="C1265" s="2" t="s">
        <v>183</v>
      </c>
      <c r="D1265" s="209" t="n">
        <v>46.48</v>
      </c>
      <c r="E1265" s="224" t="n">
        <f aca="false">VLOOKUP(A1265,SINAPI_MO!$A$1:$E$59566,4,0)</f>
        <v>0.3754</v>
      </c>
      <c r="F1265" s="225" t="n">
        <f aca="false">ROUND(D1265*E1265,2)</f>
        <v>17.45</v>
      </c>
    </row>
    <row r="1266" customFormat="false" ht="19.4" hidden="false" customHeight="false" outlineLevel="0" collapsed="false">
      <c r="A1266" s="207" t="n">
        <v>106462</v>
      </c>
      <c r="B1266" s="208" t="s">
        <v>1438</v>
      </c>
      <c r="C1266" s="2" t="s">
        <v>183</v>
      </c>
      <c r="D1266" s="209" t="n">
        <v>58.02</v>
      </c>
      <c r="E1266" s="224" t="n">
        <f aca="false">VLOOKUP(A1266,SINAPI_MO!$A$1:$E$59566,4,0)</f>
        <v>0.4214</v>
      </c>
      <c r="F1266" s="225" t="n">
        <f aca="false">ROUND(D1266*E1266,2)</f>
        <v>24.45</v>
      </c>
    </row>
    <row r="1267" customFormat="false" ht="19.4" hidden="false" customHeight="false" outlineLevel="0" collapsed="false">
      <c r="A1267" s="207" t="n">
        <v>106479</v>
      </c>
      <c r="B1267" s="208" t="s">
        <v>1439</v>
      </c>
      <c r="C1267" s="2" t="s">
        <v>183</v>
      </c>
      <c r="D1267" s="209" t="n">
        <v>61.85</v>
      </c>
      <c r="E1267" s="224" t="n">
        <f aca="false">VLOOKUP(A1267,SINAPI_MO!$A$1:$E$59566,4,0)</f>
        <v>0.2509</v>
      </c>
      <c r="F1267" s="225" t="n">
        <f aca="false">ROUND(D1267*E1267,2)</f>
        <v>15.52</v>
      </c>
    </row>
    <row r="1268" customFormat="false" ht="12.8" hidden="false" customHeight="false" outlineLevel="0" collapsed="false">
      <c r="A1268" s="207" t="n">
        <v>106483</v>
      </c>
      <c r="B1268" s="208" t="s">
        <v>1440</v>
      </c>
      <c r="C1268" s="2" t="s">
        <v>170</v>
      </c>
      <c r="D1268" s="209" t="n">
        <v>110.33</v>
      </c>
      <c r="E1268" s="224" t="n">
        <f aca="false">VLOOKUP(A1268,SINAPI_MO!$A$1:$E$59566,4,0)</f>
        <v>0.2489</v>
      </c>
      <c r="F1268" s="225" t="n">
        <f aca="false">ROUND(D1268*E1268,2)</f>
        <v>27.46</v>
      </c>
    </row>
    <row r="1269" customFormat="false" ht="19.4" hidden="false" customHeight="false" outlineLevel="0" collapsed="false">
      <c r="A1269" s="207" t="n">
        <v>106484</v>
      </c>
      <c r="B1269" s="208" t="s">
        <v>1441</v>
      </c>
      <c r="C1269" s="2" t="s">
        <v>170</v>
      </c>
      <c r="D1269" s="209" t="n">
        <v>119.64</v>
      </c>
      <c r="E1269" s="224" t="n">
        <f aca="false">VLOOKUP(A1269,SINAPI_MO!$A$1:$E$59566,4,0)</f>
        <v>0.2295</v>
      </c>
      <c r="F1269" s="225" t="n">
        <f aca="false">ROUND(D1269*E1269,2)</f>
        <v>27.46</v>
      </c>
    </row>
    <row r="1270" customFormat="false" ht="12.8" hidden="false" customHeight="false" outlineLevel="0" collapsed="false">
      <c r="A1270" s="207" t="n">
        <v>106480</v>
      </c>
      <c r="B1270" s="208" t="s">
        <v>1442</v>
      </c>
      <c r="C1270" s="2" t="s">
        <v>170</v>
      </c>
      <c r="D1270" s="209" t="n">
        <v>106.01</v>
      </c>
      <c r="E1270" s="224" t="n">
        <f aca="false">VLOOKUP(A1270,SINAPI_MO!$A$1:$E$59566,4,0)</f>
        <v>0.259</v>
      </c>
      <c r="F1270" s="225" t="n">
        <f aca="false">ROUND(D1270*E1270,2)</f>
        <v>27.46</v>
      </c>
    </row>
    <row r="1271" customFormat="false" ht="12.8" hidden="false" customHeight="false" outlineLevel="0" collapsed="false">
      <c r="A1271" s="207" t="n">
        <v>106482</v>
      </c>
      <c r="B1271" s="208" t="s">
        <v>1443</v>
      </c>
      <c r="C1271" s="2" t="s">
        <v>170</v>
      </c>
      <c r="D1271" s="209" t="n">
        <v>0</v>
      </c>
      <c r="E1271" s="224" t="e">
        <f aca="false">VLOOKUP(A1271,SINAPI_MO!$A$1:$E$59566,4,0)</f>
        <v>#N/A</v>
      </c>
      <c r="F1271" s="225" t="e">
        <f aca="false">ROUND(D1271*E1271,2)</f>
        <v>#N/A</v>
      </c>
    </row>
    <row r="1272" customFormat="false" ht="12.8" hidden="false" customHeight="false" outlineLevel="0" collapsed="false">
      <c r="A1272" s="207" t="n">
        <v>106481</v>
      </c>
      <c r="B1272" s="208" t="s">
        <v>1444</v>
      </c>
      <c r="C1272" s="2" t="s">
        <v>170</v>
      </c>
      <c r="D1272" s="209" t="n">
        <v>121.74</v>
      </c>
      <c r="E1272" s="224" t="n">
        <f aca="false">VLOOKUP(A1272,SINAPI_MO!$A$1:$E$59566,4,0)</f>
        <v>0.2256</v>
      </c>
      <c r="F1272" s="225" t="n">
        <f aca="false">ROUND(D1272*E1272,2)</f>
        <v>27.46</v>
      </c>
    </row>
    <row r="1273" customFormat="false" ht="19.4" hidden="false" customHeight="false" outlineLevel="0" collapsed="false">
      <c r="A1273" s="207" t="n">
        <v>106467</v>
      </c>
      <c r="B1273" s="208" t="s">
        <v>1445</v>
      </c>
      <c r="C1273" s="2" t="s">
        <v>175</v>
      </c>
      <c r="D1273" s="209" t="n">
        <v>0</v>
      </c>
      <c r="E1273" s="224" t="e">
        <f aca="false">VLOOKUP(A1273,SINAPI_MO!$A$1:$E$59566,4,0)</f>
        <v>#N/A</v>
      </c>
      <c r="F1273" s="225" t="e">
        <f aca="false">ROUND(D1273*E1273,2)</f>
        <v>#N/A</v>
      </c>
    </row>
    <row r="1274" customFormat="false" ht="19.4" hidden="false" customHeight="false" outlineLevel="0" collapsed="false">
      <c r="A1274" s="207" t="n">
        <v>106465</v>
      </c>
      <c r="B1274" s="208" t="s">
        <v>1446</v>
      </c>
      <c r="C1274" s="2" t="s">
        <v>175</v>
      </c>
      <c r="D1274" s="209" t="n">
        <v>0</v>
      </c>
      <c r="E1274" s="224" t="e">
        <f aca="false">VLOOKUP(A1274,SINAPI_MO!$A$1:$E$59566,4,0)</f>
        <v>#N/A</v>
      </c>
      <c r="F1274" s="225" t="e">
        <f aca="false">ROUND(D1274*E1274,2)</f>
        <v>#N/A</v>
      </c>
    </row>
    <row r="1275" customFormat="false" ht="19.4" hidden="false" customHeight="false" outlineLevel="0" collapsed="false">
      <c r="A1275" s="207" t="n">
        <v>106469</v>
      </c>
      <c r="B1275" s="208" t="s">
        <v>1447</v>
      </c>
      <c r="C1275" s="2" t="s">
        <v>175</v>
      </c>
      <c r="D1275" s="209" t="n">
        <v>36.29</v>
      </c>
      <c r="E1275" s="224" t="n">
        <f aca="false">VLOOKUP(A1275,SINAPI_MO!$A$1:$E$59566,4,0)</f>
        <v>0.1116</v>
      </c>
      <c r="F1275" s="225" t="n">
        <f aca="false">ROUND(D1275*E1275,2)</f>
        <v>4.05</v>
      </c>
    </row>
    <row r="1276" customFormat="false" ht="19.4" hidden="false" customHeight="false" outlineLevel="0" collapsed="false">
      <c r="A1276" s="207" t="n">
        <v>106468</v>
      </c>
      <c r="B1276" s="208" t="s">
        <v>1448</v>
      </c>
      <c r="C1276" s="2" t="s">
        <v>175</v>
      </c>
      <c r="D1276" s="209" t="n">
        <v>22.45</v>
      </c>
      <c r="E1276" s="224" t="n">
        <f aca="false">VLOOKUP(A1276,SINAPI_MO!$A$1:$E$59566,4,0)</f>
        <v>0.1804</v>
      </c>
      <c r="F1276" s="225" t="n">
        <f aca="false">ROUND(D1276*E1276,2)</f>
        <v>4.05</v>
      </c>
    </row>
    <row r="1277" customFormat="false" ht="19.4" hidden="false" customHeight="false" outlineLevel="0" collapsed="false">
      <c r="A1277" s="207" t="n">
        <v>106466</v>
      </c>
      <c r="B1277" s="208" t="s">
        <v>1449</v>
      </c>
      <c r="C1277" s="2" t="s">
        <v>175</v>
      </c>
      <c r="D1277" s="209" t="n">
        <v>45.39</v>
      </c>
      <c r="E1277" s="224" t="n">
        <f aca="false">VLOOKUP(A1277,SINAPI_MO!$A$1:$E$59566,4,0)</f>
        <v>0.2939</v>
      </c>
      <c r="F1277" s="225" t="n">
        <f aca="false">ROUND(D1277*E1277,2)</f>
        <v>13.34</v>
      </c>
    </row>
    <row r="1278" customFormat="false" ht="19.4" hidden="false" customHeight="false" outlineLevel="0" collapsed="false">
      <c r="A1278" s="207" t="n">
        <v>106464</v>
      </c>
      <c r="B1278" s="208" t="s">
        <v>1450</v>
      </c>
      <c r="C1278" s="2" t="s">
        <v>175</v>
      </c>
      <c r="D1278" s="209" t="n">
        <v>61.04</v>
      </c>
      <c r="E1278" s="224" t="n">
        <f aca="false">VLOOKUP(A1278,SINAPI_MO!$A$1:$E$59566,4,0)</f>
        <v>0.2185</v>
      </c>
      <c r="F1278" s="225" t="n">
        <f aca="false">ROUND(D1278*E1278,2)</f>
        <v>13.34</v>
      </c>
    </row>
    <row r="1279" customFormat="false" ht="19.4" hidden="false" customHeight="false" outlineLevel="0" collapsed="false">
      <c r="A1279" s="207" t="n">
        <v>106476</v>
      </c>
      <c r="B1279" s="208" t="s">
        <v>1451</v>
      </c>
      <c r="C1279" s="2" t="s">
        <v>183</v>
      </c>
      <c r="D1279" s="209" t="n">
        <v>58.47</v>
      </c>
      <c r="E1279" s="224" t="n">
        <f aca="false">VLOOKUP(A1279,SINAPI_MO!$A$1:$E$59566,4,0)</f>
        <v>0.2088</v>
      </c>
      <c r="F1279" s="225" t="n">
        <f aca="false">ROUND(D1279*E1279,2)</f>
        <v>12.21</v>
      </c>
    </row>
    <row r="1280" customFormat="false" ht="19.4" hidden="false" customHeight="false" outlineLevel="0" collapsed="false">
      <c r="A1280" s="207" t="n">
        <v>106477</v>
      </c>
      <c r="B1280" s="208" t="s">
        <v>1452</v>
      </c>
      <c r="C1280" s="2" t="s">
        <v>183</v>
      </c>
      <c r="D1280" s="209" t="n">
        <v>48.92</v>
      </c>
      <c r="E1280" s="224" t="n">
        <f aca="false">VLOOKUP(A1280,SINAPI_MO!$A$1:$E$59566,4,0)</f>
        <v>0.2496</v>
      </c>
      <c r="F1280" s="225" t="n">
        <f aca="false">ROUND(D1280*E1280,2)</f>
        <v>12.21</v>
      </c>
    </row>
    <row r="1281" customFormat="false" ht="19.4" hidden="false" customHeight="false" outlineLevel="0" collapsed="false">
      <c r="A1281" s="207" t="n">
        <v>106478</v>
      </c>
      <c r="B1281" s="208" t="s">
        <v>1453</v>
      </c>
      <c r="C1281" s="2" t="s">
        <v>183</v>
      </c>
      <c r="D1281" s="209" t="n">
        <v>108.21</v>
      </c>
      <c r="E1281" s="224" t="n">
        <f aca="false">VLOOKUP(A1281,SINAPI_MO!$A$1:$E$59566,4,0)</f>
        <v>0.1128</v>
      </c>
      <c r="F1281" s="225" t="n">
        <f aca="false">ROUND(D1281*E1281,2)</f>
        <v>12.21</v>
      </c>
    </row>
    <row r="1282" customFormat="false" ht="19.4" hidden="false" customHeight="false" outlineLevel="0" collapsed="false">
      <c r="A1282" s="207" t="n">
        <v>106471</v>
      </c>
      <c r="B1282" s="208" t="s">
        <v>1454</v>
      </c>
      <c r="C1282" s="2" t="s">
        <v>183</v>
      </c>
      <c r="D1282" s="209" t="n">
        <v>135.18</v>
      </c>
      <c r="E1282" s="224" t="n">
        <f aca="false">VLOOKUP(A1282,SINAPI_MO!$A$1:$E$59566,4,0)</f>
        <v>0.2278</v>
      </c>
      <c r="F1282" s="225" t="n">
        <f aca="false">ROUND(D1282*E1282,2)</f>
        <v>30.79</v>
      </c>
    </row>
    <row r="1283" customFormat="false" ht="19.4" hidden="false" customHeight="false" outlineLevel="0" collapsed="false">
      <c r="A1283" s="207" t="n">
        <v>106470</v>
      </c>
      <c r="B1283" s="208" t="s">
        <v>1455</v>
      </c>
      <c r="C1283" s="2" t="s">
        <v>183</v>
      </c>
      <c r="D1283" s="209" t="n">
        <v>116.85</v>
      </c>
      <c r="E1283" s="224" t="n">
        <f aca="false">VLOOKUP(A1283,SINAPI_MO!$A$1:$E$59566,4,0)</f>
        <v>0.2641</v>
      </c>
      <c r="F1283" s="225" t="n">
        <f aca="false">ROUND(D1283*E1283,2)</f>
        <v>30.86</v>
      </c>
    </row>
    <row r="1284" customFormat="false" ht="19.4" hidden="false" customHeight="false" outlineLevel="0" collapsed="false">
      <c r="A1284" s="207" t="n">
        <v>106472</v>
      </c>
      <c r="B1284" s="208" t="s">
        <v>1456</v>
      </c>
      <c r="C1284" s="2" t="s">
        <v>183</v>
      </c>
      <c r="D1284" s="209" t="n">
        <v>167.98</v>
      </c>
      <c r="E1284" s="224" t="n">
        <f aca="false">VLOOKUP(A1284,SINAPI_MO!$A$1:$E$59566,4,0)</f>
        <v>0.1828</v>
      </c>
      <c r="F1284" s="225" t="n">
        <f aca="false">ROUND(D1284*E1284,2)</f>
        <v>30.71</v>
      </c>
    </row>
    <row r="1285" customFormat="false" ht="19.4" hidden="false" customHeight="false" outlineLevel="0" collapsed="false">
      <c r="A1285" s="207" t="n">
        <v>106475</v>
      </c>
      <c r="B1285" s="208" t="s">
        <v>1457</v>
      </c>
      <c r="C1285" s="2" t="s">
        <v>183</v>
      </c>
      <c r="D1285" s="209" t="n">
        <v>138.73</v>
      </c>
      <c r="E1285" s="224" t="n">
        <f aca="false">VLOOKUP(A1285,SINAPI_MO!$A$1:$E$59566,4,0)</f>
        <v>0.0553</v>
      </c>
      <c r="F1285" s="225" t="n">
        <f aca="false">ROUND(D1285*E1285,2)</f>
        <v>7.67</v>
      </c>
    </row>
    <row r="1286" customFormat="false" ht="19.4" hidden="false" customHeight="false" outlineLevel="0" collapsed="false">
      <c r="A1286" s="207" t="n">
        <v>106474</v>
      </c>
      <c r="B1286" s="208" t="s">
        <v>1458</v>
      </c>
      <c r="C1286" s="2" t="s">
        <v>183</v>
      </c>
      <c r="D1286" s="209" t="n">
        <v>105.67</v>
      </c>
      <c r="E1286" s="224" t="n">
        <f aca="false">VLOOKUP(A1286,SINAPI_MO!$A$1:$E$59566,4,0)</f>
        <v>0.0728</v>
      </c>
      <c r="F1286" s="225" t="n">
        <f aca="false">ROUND(D1286*E1286,2)</f>
        <v>7.69</v>
      </c>
    </row>
    <row r="1287" customFormat="false" ht="19.4" hidden="false" customHeight="false" outlineLevel="0" collapsed="false">
      <c r="A1287" s="207" t="n">
        <v>106473</v>
      </c>
      <c r="B1287" s="208" t="s">
        <v>1459</v>
      </c>
      <c r="C1287" s="2" t="s">
        <v>183</v>
      </c>
      <c r="D1287" s="209" t="n">
        <v>87.13</v>
      </c>
      <c r="E1287" s="224" t="n">
        <f aca="false">VLOOKUP(A1287,SINAPI_MO!$A$1:$E$59566,4,0)</f>
        <v>0.0885</v>
      </c>
      <c r="F1287" s="225" t="n">
        <f aca="false">ROUND(D1287*E1287,2)</f>
        <v>7.71</v>
      </c>
    </row>
    <row r="1288" customFormat="false" ht="19.4" hidden="false" customHeight="false" outlineLevel="0" collapsed="false">
      <c r="A1288" s="207" t="n">
        <v>101205</v>
      </c>
      <c r="B1288" s="208" t="s">
        <v>1460</v>
      </c>
      <c r="C1288" s="2" t="s">
        <v>183</v>
      </c>
      <c r="D1288" s="209" t="n">
        <v>39.19</v>
      </c>
      <c r="E1288" s="224" t="n">
        <f aca="false">VLOOKUP(A1288,SINAPI_MO!$A$1:$E$59566,4,0)</f>
        <v>0.4897</v>
      </c>
      <c r="F1288" s="225" t="n">
        <f aca="false">ROUND(D1288*E1288,2)</f>
        <v>19.19</v>
      </c>
    </row>
    <row r="1289" customFormat="false" ht="19.4" hidden="false" customHeight="false" outlineLevel="0" collapsed="false">
      <c r="A1289" s="207" t="n">
        <v>106463</v>
      </c>
      <c r="B1289" s="208" t="s">
        <v>1461</v>
      </c>
      <c r="C1289" s="2" t="s">
        <v>175</v>
      </c>
      <c r="D1289" s="209" t="n">
        <v>0</v>
      </c>
      <c r="E1289" s="224" t="e">
        <f aca="false">VLOOKUP(A1289,SINAPI_MO!$A$1:$E$59566,4,0)</f>
        <v>#N/A</v>
      </c>
      <c r="F1289" s="225" t="e">
        <f aca="false">ROUND(D1289*E1289,2)</f>
        <v>#N/A</v>
      </c>
    </row>
    <row r="1290" customFormat="false" ht="19.4" hidden="false" customHeight="false" outlineLevel="0" collapsed="false">
      <c r="A1290" s="207" t="n">
        <v>106457</v>
      </c>
      <c r="B1290" s="208" t="s">
        <v>1462</v>
      </c>
      <c r="C1290" s="2" t="s">
        <v>183</v>
      </c>
      <c r="D1290" s="209" t="n">
        <v>5.66</v>
      </c>
      <c r="E1290" s="224" t="n">
        <f aca="false">VLOOKUP(A1290,SINAPI_MO!$A$1:$E$59566,4,0)</f>
        <v>0.7809</v>
      </c>
      <c r="F1290" s="225" t="n">
        <f aca="false">ROUND(D1290*E1290,2)</f>
        <v>4.42</v>
      </c>
    </row>
    <row r="1291" customFormat="false" ht="19.4" hidden="false" customHeight="false" outlineLevel="0" collapsed="false">
      <c r="A1291" s="207" t="n">
        <v>87905</v>
      </c>
      <c r="B1291" s="208" t="s">
        <v>1463</v>
      </c>
      <c r="C1291" s="2" t="s">
        <v>175</v>
      </c>
      <c r="D1291" s="209" t="n">
        <v>8.43</v>
      </c>
      <c r="E1291" s="224" t="n">
        <f aca="false">VLOOKUP(A1291,SINAPI_MO!$A$1:$E$59566,4,0)</f>
        <v>0.7936</v>
      </c>
      <c r="F1291" s="225" t="n">
        <f aca="false">ROUND(D1291*E1291,2)</f>
        <v>6.69</v>
      </c>
    </row>
    <row r="1292" customFormat="false" ht="19.4" hidden="false" customHeight="false" outlineLevel="0" collapsed="false">
      <c r="A1292" s="207" t="n">
        <v>87904</v>
      </c>
      <c r="B1292" s="208" t="s">
        <v>1464</v>
      </c>
      <c r="C1292" s="2" t="s">
        <v>175</v>
      </c>
      <c r="D1292" s="209" t="n">
        <v>8.86</v>
      </c>
      <c r="E1292" s="224" t="n">
        <f aca="false">VLOOKUP(A1292,SINAPI_MO!$A$1:$E$59566,4,0)</f>
        <v>0.807</v>
      </c>
      <c r="F1292" s="225" t="n">
        <f aca="false">ROUND(D1292*E1292,2)</f>
        <v>7.15</v>
      </c>
    </row>
    <row r="1293" customFormat="false" ht="19.4" hidden="false" customHeight="false" outlineLevel="0" collapsed="false">
      <c r="A1293" s="207" t="n">
        <v>87908</v>
      </c>
      <c r="B1293" s="208" t="s">
        <v>1465</v>
      </c>
      <c r="C1293" s="2" t="s">
        <v>175</v>
      </c>
      <c r="D1293" s="209" t="n">
        <v>6.55</v>
      </c>
      <c r="E1293" s="224" t="n">
        <f aca="false">VLOOKUP(A1293,SINAPI_MO!$A$1:$E$59566,4,0)</f>
        <v>0.5969</v>
      </c>
      <c r="F1293" s="225" t="n">
        <f aca="false">ROUND(D1293*E1293,2)</f>
        <v>3.91</v>
      </c>
    </row>
    <row r="1294" customFormat="false" ht="19.4" hidden="false" customHeight="false" outlineLevel="0" collapsed="false">
      <c r="A1294" s="207" t="n">
        <v>87907</v>
      </c>
      <c r="B1294" s="208" t="s">
        <v>1466</v>
      </c>
      <c r="C1294" s="2" t="s">
        <v>175</v>
      </c>
      <c r="D1294" s="209" t="n">
        <v>6.98</v>
      </c>
      <c r="E1294" s="224" t="n">
        <f aca="false">VLOOKUP(A1294,SINAPI_MO!$A$1:$E$59566,4,0)</f>
        <v>0.6261</v>
      </c>
      <c r="F1294" s="225" t="n">
        <f aca="false">ROUND(D1294*E1294,2)</f>
        <v>4.37</v>
      </c>
    </row>
    <row r="1295" customFormat="false" ht="19.4" hidden="false" customHeight="false" outlineLevel="0" collapsed="false">
      <c r="A1295" s="207" t="n">
        <v>87903</v>
      </c>
      <c r="B1295" s="208" t="s">
        <v>1467</v>
      </c>
      <c r="C1295" s="2" t="s">
        <v>175</v>
      </c>
      <c r="D1295" s="209" t="n">
        <v>11.91</v>
      </c>
      <c r="E1295" s="224" t="n">
        <f aca="false">VLOOKUP(A1295,SINAPI_MO!$A$1:$E$59566,4,0)</f>
        <v>0.3426</v>
      </c>
      <c r="F1295" s="225" t="n">
        <f aca="false">ROUND(D1295*E1295,2)</f>
        <v>4.08</v>
      </c>
    </row>
    <row r="1296" customFormat="false" ht="19.4" hidden="false" customHeight="false" outlineLevel="0" collapsed="false">
      <c r="A1296" s="207" t="n">
        <v>87902</v>
      </c>
      <c r="B1296" s="208" t="s">
        <v>1468</v>
      </c>
      <c r="C1296" s="2" t="s">
        <v>175</v>
      </c>
      <c r="D1296" s="209" t="n">
        <v>12.28</v>
      </c>
      <c r="E1296" s="224" t="n">
        <f aca="false">VLOOKUP(A1296,SINAPI_MO!$A$1:$E$59566,4,0)</f>
        <v>0.3591</v>
      </c>
      <c r="F1296" s="225" t="n">
        <f aca="false">ROUND(D1296*E1296,2)</f>
        <v>4.41</v>
      </c>
    </row>
    <row r="1297" customFormat="false" ht="19.4" hidden="false" customHeight="false" outlineLevel="0" collapsed="false">
      <c r="A1297" s="207" t="n">
        <v>87900</v>
      </c>
      <c r="B1297" s="208" t="s">
        <v>1469</v>
      </c>
      <c r="C1297" s="2" t="s">
        <v>175</v>
      </c>
      <c r="D1297" s="209" t="n">
        <v>9.66</v>
      </c>
      <c r="E1297" s="224" t="n">
        <f aca="false">VLOOKUP(A1297,SINAPI_MO!$A$1:$E$59566,4,0)</f>
        <v>0.4213</v>
      </c>
      <c r="F1297" s="225" t="n">
        <f aca="false">ROUND(D1297*E1297,2)</f>
        <v>4.07</v>
      </c>
    </row>
    <row r="1298" customFormat="false" ht="19.4" hidden="false" customHeight="false" outlineLevel="0" collapsed="false">
      <c r="A1298" s="207" t="n">
        <v>87899</v>
      </c>
      <c r="B1298" s="208" t="s">
        <v>1470</v>
      </c>
      <c r="C1298" s="2" t="s">
        <v>175</v>
      </c>
      <c r="D1298" s="209" t="n">
        <v>9.79</v>
      </c>
      <c r="E1298" s="224" t="n">
        <f aca="false">VLOOKUP(A1298,SINAPI_MO!$A$1:$E$59566,4,0)</f>
        <v>0.4321</v>
      </c>
      <c r="F1298" s="225" t="n">
        <f aca="false">ROUND(D1298*E1298,2)</f>
        <v>4.23</v>
      </c>
    </row>
    <row r="1299" customFormat="false" ht="19.4" hidden="false" customHeight="false" outlineLevel="0" collapsed="false">
      <c r="A1299" s="207" t="n">
        <v>87894</v>
      </c>
      <c r="B1299" s="208" t="s">
        <v>1471</v>
      </c>
      <c r="C1299" s="2" t="s">
        <v>175</v>
      </c>
      <c r="D1299" s="209" t="n">
        <v>7.24</v>
      </c>
      <c r="E1299" s="224" t="n">
        <f aca="false">VLOOKUP(A1299,SINAPI_MO!$A$1:$E$59566,4,0)</f>
        <v>0.7597</v>
      </c>
      <c r="F1299" s="225" t="n">
        <f aca="false">ROUND(D1299*E1299,2)</f>
        <v>5.5</v>
      </c>
    </row>
    <row r="1300" customFormat="false" ht="19.4" hidden="false" customHeight="false" outlineLevel="0" collapsed="false">
      <c r="A1300" s="207" t="n">
        <v>87893</v>
      </c>
      <c r="B1300" s="208" t="s">
        <v>1472</v>
      </c>
      <c r="C1300" s="2" t="s">
        <v>175</v>
      </c>
      <c r="D1300" s="209" t="n">
        <v>7.67</v>
      </c>
      <c r="E1300" s="224" t="n">
        <f aca="false">VLOOKUP(A1300,SINAPI_MO!$A$1:$E$59566,4,0)</f>
        <v>0.7771</v>
      </c>
      <c r="F1300" s="225" t="n">
        <f aca="false">ROUND(D1300*E1300,2)</f>
        <v>5.96</v>
      </c>
    </row>
    <row r="1301" customFormat="false" ht="19.4" hidden="false" customHeight="false" outlineLevel="0" collapsed="false">
      <c r="A1301" s="207" t="n">
        <v>87897</v>
      </c>
      <c r="B1301" s="208" t="s">
        <v>1473</v>
      </c>
      <c r="C1301" s="2" t="s">
        <v>175</v>
      </c>
      <c r="D1301" s="209" t="n">
        <v>5.42</v>
      </c>
      <c r="E1301" s="224" t="n">
        <f aca="false">VLOOKUP(A1301,SINAPI_MO!$A$1:$E$59566,4,0)</f>
        <v>0.5572</v>
      </c>
      <c r="F1301" s="225" t="n">
        <f aca="false">ROUND(D1301*E1301,2)</f>
        <v>3.02</v>
      </c>
    </row>
    <row r="1302" customFormat="false" ht="19.4" hidden="false" customHeight="false" outlineLevel="0" collapsed="false">
      <c r="A1302" s="207" t="n">
        <v>87896</v>
      </c>
      <c r="B1302" s="208" t="s">
        <v>1474</v>
      </c>
      <c r="C1302" s="2" t="s">
        <v>175</v>
      </c>
      <c r="D1302" s="209" t="n">
        <v>5.85</v>
      </c>
      <c r="E1302" s="224" t="n">
        <f aca="false">VLOOKUP(A1302,SINAPI_MO!$A$1:$E$59566,4,0)</f>
        <v>0.5949</v>
      </c>
      <c r="F1302" s="225" t="n">
        <f aca="false">ROUND(D1302*E1302,2)</f>
        <v>3.48</v>
      </c>
    </row>
    <row r="1303" customFormat="false" ht="19.4" hidden="false" customHeight="false" outlineLevel="0" collapsed="false">
      <c r="A1303" s="207" t="n">
        <v>87892</v>
      </c>
      <c r="B1303" s="208" t="s">
        <v>1475</v>
      </c>
      <c r="C1303" s="2" t="s">
        <v>175</v>
      </c>
      <c r="D1303" s="209" t="n">
        <v>11.16</v>
      </c>
      <c r="E1303" s="224" t="n">
        <f aca="false">VLOOKUP(A1303,SINAPI_MO!$A$1:$E$59566,4,0)</f>
        <v>0.2984</v>
      </c>
      <c r="F1303" s="225" t="n">
        <f aca="false">ROUND(D1303*E1303,2)</f>
        <v>3.33</v>
      </c>
    </row>
    <row r="1304" customFormat="false" ht="19.4" hidden="false" customHeight="false" outlineLevel="0" collapsed="false">
      <c r="A1304" s="207" t="n">
        <v>87891</v>
      </c>
      <c r="B1304" s="208" t="s">
        <v>1476</v>
      </c>
      <c r="C1304" s="2" t="s">
        <v>175</v>
      </c>
      <c r="D1304" s="209" t="n">
        <v>11.53</v>
      </c>
      <c r="E1304" s="224" t="n">
        <f aca="false">VLOOKUP(A1304,SINAPI_MO!$A$1:$E$59566,4,0)</f>
        <v>0.3174</v>
      </c>
      <c r="F1304" s="225" t="n">
        <f aca="false">ROUND(D1304*E1304,2)</f>
        <v>3.66</v>
      </c>
    </row>
    <row r="1305" customFormat="false" ht="19.4" hidden="false" customHeight="false" outlineLevel="0" collapsed="false">
      <c r="A1305" s="207" t="n">
        <v>87889</v>
      </c>
      <c r="B1305" s="208" t="s">
        <v>1477</v>
      </c>
      <c r="C1305" s="2" t="s">
        <v>175</v>
      </c>
      <c r="D1305" s="209" t="n">
        <v>8.91</v>
      </c>
      <c r="E1305" s="224" t="n">
        <f aca="false">VLOOKUP(A1305,SINAPI_MO!$A$1:$E$59566,4,0)</f>
        <v>0.3726</v>
      </c>
      <c r="F1305" s="225" t="n">
        <f aca="false">ROUND(D1305*E1305,2)</f>
        <v>3.32</v>
      </c>
    </row>
    <row r="1306" customFormat="false" ht="19.4" hidden="false" customHeight="false" outlineLevel="0" collapsed="false">
      <c r="A1306" s="207" t="n">
        <v>87888</v>
      </c>
      <c r="B1306" s="208" t="s">
        <v>1478</v>
      </c>
      <c r="C1306" s="2" t="s">
        <v>175</v>
      </c>
      <c r="D1306" s="209" t="n">
        <v>9.04</v>
      </c>
      <c r="E1306" s="224" t="n">
        <f aca="false">VLOOKUP(A1306,SINAPI_MO!$A$1:$E$59566,4,0)</f>
        <v>0.385</v>
      </c>
      <c r="F1306" s="225" t="n">
        <f aca="false">ROUND(D1306*E1306,2)</f>
        <v>3.48</v>
      </c>
    </row>
    <row r="1307" customFormat="false" ht="19.4" hidden="false" customHeight="false" outlineLevel="0" collapsed="false">
      <c r="A1307" s="207" t="n">
        <v>104411</v>
      </c>
      <c r="B1307" s="208" t="s">
        <v>1479</v>
      </c>
      <c r="C1307" s="2" t="s">
        <v>175</v>
      </c>
      <c r="D1307" s="209" t="n">
        <v>4.92</v>
      </c>
      <c r="E1307" s="224" t="n">
        <f aca="false">VLOOKUP(A1307,SINAPI_MO!$A$1:$E$59566,4,0)</f>
        <v>0.5</v>
      </c>
      <c r="F1307" s="225" t="n">
        <f aca="false">ROUND(D1307*E1307,2)</f>
        <v>2.46</v>
      </c>
    </row>
    <row r="1308" customFormat="false" ht="19.4" hidden="false" customHeight="false" outlineLevel="0" collapsed="false">
      <c r="A1308" s="207" t="n">
        <v>104410</v>
      </c>
      <c r="B1308" s="208" t="s">
        <v>1480</v>
      </c>
      <c r="C1308" s="2" t="s">
        <v>175</v>
      </c>
      <c r="D1308" s="209" t="n">
        <v>5.4</v>
      </c>
      <c r="E1308" s="224" t="n">
        <f aca="false">VLOOKUP(A1308,SINAPI_MO!$A$1:$E$59566,4,0)</f>
        <v>0.5519</v>
      </c>
      <c r="F1308" s="225" t="n">
        <f aca="false">ROUND(D1308*E1308,2)</f>
        <v>2.98</v>
      </c>
    </row>
    <row r="1309" customFormat="false" ht="19.4" hidden="false" customHeight="false" outlineLevel="0" collapsed="false">
      <c r="A1309" s="207" t="n">
        <v>87879</v>
      </c>
      <c r="B1309" s="208" t="s">
        <v>1481</v>
      </c>
      <c r="C1309" s="2" t="s">
        <v>175</v>
      </c>
      <c r="D1309" s="209" t="n">
        <v>4.73</v>
      </c>
      <c r="E1309" s="224" t="n">
        <f aca="false">VLOOKUP(A1309,SINAPI_MO!$A$1:$E$59566,4,0)</f>
        <v>0.6321</v>
      </c>
      <c r="F1309" s="225" t="n">
        <f aca="false">ROUND(D1309*E1309,2)</f>
        <v>2.99</v>
      </c>
    </row>
    <row r="1310" customFormat="false" ht="19.4" hidden="false" customHeight="false" outlineLevel="0" collapsed="false">
      <c r="A1310" s="207" t="n">
        <v>87878</v>
      </c>
      <c r="B1310" s="208" t="s">
        <v>1482</v>
      </c>
      <c r="C1310" s="2" t="s">
        <v>175</v>
      </c>
      <c r="D1310" s="209" t="n">
        <v>5.16</v>
      </c>
      <c r="E1310" s="224" t="n">
        <f aca="false">VLOOKUP(A1310,SINAPI_MO!$A$1:$E$59566,4,0)</f>
        <v>0.6686</v>
      </c>
      <c r="F1310" s="225" t="n">
        <f aca="false">ROUND(D1310*E1310,2)</f>
        <v>3.45</v>
      </c>
    </row>
    <row r="1311" customFormat="false" ht="19.4" hidden="false" customHeight="false" outlineLevel="0" collapsed="false">
      <c r="A1311" s="207" t="n">
        <v>87885</v>
      </c>
      <c r="B1311" s="208" t="s">
        <v>1483</v>
      </c>
      <c r="C1311" s="2" t="s">
        <v>175</v>
      </c>
      <c r="D1311" s="209" t="n">
        <v>9.48</v>
      </c>
      <c r="E1311" s="224" t="n">
        <f aca="false">VLOOKUP(A1311,SINAPI_MO!$A$1:$E$59566,4,0)</f>
        <v>0.1741</v>
      </c>
      <c r="F1311" s="225" t="n">
        <f aca="false">ROUND(D1311*E1311,2)</f>
        <v>1.65</v>
      </c>
    </row>
    <row r="1312" customFormat="false" ht="19.4" hidden="false" customHeight="false" outlineLevel="0" collapsed="false">
      <c r="A1312" s="207" t="n">
        <v>87884</v>
      </c>
      <c r="B1312" s="208" t="s">
        <v>1484</v>
      </c>
      <c r="C1312" s="2" t="s">
        <v>175</v>
      </c>
      <c r="D1312" s="209" t="n">
        <v>9.85</v>
      </c>
      <c r="E1312" s="224" t="n">
        <f aca="false">VLOOKUP(A1312,SINAPI_MO!$A$1:$E$59566,4,0)</f>
        <v>0.201</v>
      </c>
      <c r="F1312" s="225" t="n">
        <f aca="false">ROUND(D1312*E1312,2)</f>
        <v>1.98</v>
      </c>
    </row>
    <row r="1313" customFormat="false" ht="19.4" hidden="false" customHeight="false" outlineLevel="0" collapsed="false">
      <c r="A1313" s="207" t="n">
        <v>87882</v>
      </c>
      <c r="B1313" s="208" t="s">
        <v>1485</v>
      </c>
      <c r="C1313" s="2" t="s">
        <v>175</v>
      </c>
      <c r="D1313" s="209" t="n">
        <v>7.23</v>
      </c>
      <c r="E1313" s="224" t="n">
        <f aca="false">VLOOKUP(A1313,SINAPI_MO!$A$1:$E$59566,4,0)</f>
        <v>0.2268</v>
      </c>
      <c r="F1313" s="225" t="n">
        <f aca="false">ROUND(D1313*E1313,2)</f>
        <v>1.64</v>
      </c>
    </row>
    <row r="1314" customFormat="false" ht="19.4" hidden="false" customHeight="false" outlineLevel="0" collapsed="false">
      <c r="A1314" s="207" t="n">
        <v>87881</v>
      </c>
      <c r="B1314" s="208" t="s">
        <v>1486</v>
      </c>
      <c r="C1314" s="2" t="s">
        <v>175</v>
      </c>
      <c r="D1314" s="209" t="n">
        <v>7.36</v>
      </c>
      <c r="E1314" s="224" t="n">
        <f aca="false">VLOOKUP(A1314,SINAPI_MO!$A$1:$E$59566,4,0)</f>
        <v>0.2446</v>
      </c>
      <c r="F1314" s="225" t="n">
        <f aca="false">ROUND(D1314*E1314,2)</f>
        <v>1.8</v>
      </c>
    </row>
    <row r="1315" customFormat="false" ht="19.4" hidden="false" customHeight="false" outlineLevel="0" collapsed="false">
      <c r="A1315" s="207" t="n">
        <v>87887</v>
      </c>
      <c r="B1315" s="208" t="s">
        <v>1487</v>
      </c>
      <c r="C1315" s="2" t="s">
        <v>175</v>
      </c>
      <c r="D1315" s="209" t="n">
        <v>16.29</v>
      </c>
      <c r="E1315" s="224" t="n">
        <f aca="false">VLOOKUP(A1315,SINAPI_MO!$A$1:$E$59566,4,0)</f>
        <v>0.3241</v>
      </c>
      <c r="F1315" s="225" t="n">
        <f aca="false">ROUND(D1315*E1315,2)</f>
        <v>5.28</v>
      </c>
    </row>
    <row r="1316" customFormat="false" ht="19.4" hidden="false" customHeight="false" outlineLevel="0" collapsed="false">
      <c r="A1316" s="207" t="n">
        <v>87886</v>
      </c>
      <c r="B1316" s="208" t="s">
        <v>1488</v>
      </c>
      <c r="C1316" s="2" t="s">
        <v>175</v>
      </c>
      <c r="D1316" s="209" t="n">
        <v>17.09</v>
      </c>
      <c r="E1316" s="224" t="n">
        <f aca="false">VLOOKUP(A1316,SINAPI_MO!$A$1:$E$59566,4,0)</f>
        <v>0.3528</v>
      </c>
      <c r="F1316" s="225" t="n">
        <f aca="false">ROUND(D1316*E1316,2)</f>
        <v>6.03</v>
      </c>
    </row>
    <row r="1317" customFormat="false" ht="19.4" hidden="false" customHeight="false" outlineLevel="0" collapsed="false">
      <c r="A1317" s="207" t="n">
        <v>87911</v>
      </c>
      <c r="B1317" s="208" t="s">
        <v>1489</v>
      </c>
      <c r="C1317" s="2" t="s">
        <v>175</v>
      </c>
      <c r="D1317" s="209" t="n">
        <v>21.9</v>
      </c>
      <c r="E1317" s="224" t="n">
        <f aca="false">VLOOKUP(A1317,SINAPI_MO!$A$1:$E$59566,4,0)</f>
        <v>0.4973</v>
      </c>
      <c r="F1317" s="225" t="n">
        <f aca="false">ROUND(D1317*E1317,2)</f>
        <v>10.89</v>
      </c>
    </row>
    <row r="1318" customFormat="false" ht="19.4" hidden="false" customHeight="false" outlineLevel="0" collapsed="false">
      <c r="A1318" s="207" t="n">
        <v>87910</v>
      </c>
      <c r="B1318" s="208" t="s">
        <v>1490</v>
      </c>
      <c r="C1318" s="2" t="s">
        <v>175</v>
      </c>
      <c r="D1318" s="209" t="n">
        <v>22.7</v>
      </c>
      <c r="E1318" s="224" t="n">
        <f aca="false">VLOOKUP(A1318,SINAPI_MO!$A$1:$E$59566,4,0)</f>
        <v>0.5128</v>
      </c>
      <c r="F1318" s="225" t="n">
        <f aca="false">ROUND(D1318*E1318,2)</f>
        <v>11.64</v>
      </c>
    </row>
    <row r="1319" customFormat="false" ht="19.4" hidden="false" customHeight="false" outlineLevel="0" collapsed="false">
      <c r="A1319" s="207" t="n">
        <v>103686</v>
      </c>
      <c r="B1319" s="208" t="s">
        <v>1491</v>
      </c>
      <c r="C1319" s="2" t="s">
        <v>262</v>
      </c>
      <c r="D1319" s="209" t="n">
        <v>770.6</v>
      </c>
      <c r="E1319" s="224" t="n">
        <f aca="false">VLOOKUP(A1319,SINAPI_MO!$A$1:$E$59566,4,0)</f>
        <v>0.1422</v>
      </c>
      <c r="F1319" s="225" t="n">
        <f aca="false">ROUND(D1319*E1319,2)</f>
        <v>109.58</v>
      </c>
    </row>
    <row r="1320" customFormat="false" ht="12.8" hidden="false" customHeight="false" outlineLevel="0" collapsed="false">
      <c r="A1320" s="207" t="n">
        <v>103685</v>
      </c>
      <c r="B1320" s="208" t="s">
        <v>1492</v>
      </c>
      <c r="C1320" s="2" t="s">
        <v>262</v>
      </c>
      <c r="D1320" s="209" t="n">
        <v>709.38</v>
      </c>
      <c r="E1320" s="224" t="n">
        <f aca="false">VLOOKUP(A1320,SINAPI_MO!$A$1:$E$59566,4,0)</f>
        <v>0.0688</v>
      </c>
      <c r="F1320" s="225" t="n">
        <f aca="false">ROUND(D1320*E1320,2)</f>
        <v>48.81</v>
      </c>
    </row>
    <row r="1321" customFormat="false" ht="12.8" hidden="false" customHeight="false" outlineLevel="0" collapsed="false">
      <c r="A1321" s="207" t="n">
        <v>103669</v>
      </c>
      <c r="B1321" s="208" t="s">
        <v>1493</v>
      </c>
      <c r="C1321" s="2" t="s">
        <v>262</v>
      </c>
      <c r="D1321" s="209" t="n">
        <v>1013.17</v>
      </c>
      <c r="E1321" s="224" t="n">
        <f aca="false">VLOOKUP(A1321,SINAPI_MO!$A$1:$E$59566,4,0)</f>
        <v>0.306</v>
      </c>
      <c r="F1321" s="225" t="n">
        <f aca="false">ROUND(D1321*E1321,2)</f>
        <v>310.03</v>
      </c>
    </row>
    <row r="1322" customFormat="false" ht="12.8" hidden="false" customHeight="false" outlineLevel="0" collapsed="false">
      <c r="A1322" s="207" t="n">
        <v>103672</v>
      </c>
      <c r="B1322" s="208" t="s">
        <v>1494</v>
      </c>
      <c r="C1322" s="2" t="s">
        <v>262</v>
      </c>
      <c r="D1322" s="209" t="n">
        <v>704.61</v>
      </c>
      <c r="E1322" s="224" t="n">
        <f aca="false">VLOOKUP(A1322,SINAPI_MO!$A$1:$E$59566,4,0)</f>
        <v>0.0625</v>
      </c>
      <c r="F1322" s="225" t="n">
        <f aca="false">ROUND(D1322*E1322,2)</f>
        <v>44.04</v>
      </c>
    </row>
    <row r="1323" customFormat="false" ht="12.8" hidden="false" customHeight="false" outlineLevel="0" collapsed="false">
      <c r="A1323" s="207" t="n">
        <v>103671</v>
      </c>
      <c r="B1323" s="208" t="s">
        <v>1495</v>
      </c>
      <c r="C1323" s="2" t="s">
        <v>262</v>
      </c>
      <c r="D1323" s="209" t="n">
        <v>751.36</v>
      </c>
      <c r="E1323" s="224" t="n">
        <f aca="false">VLOOKUP(A1323,SINAPI_MO!$A$1:$E$59566,4,0)</f>
        <v>0.0669</v>
      </c>
      <c r="F1323" s="225" t="n">
        <f aca="false">ROUND(D1323*E1323,2)</f>
        <v>50.27</v>
      </c>
    </row>
    <row r="1324" customFormat="false" ht="19.4" hidden="false" customHeight="false" outlineLevel="0" collapsed="false">
      <c r="A1324" s="207" t="n">
        <v>103688</v>
      </c>
      <c r="B1324" s="208" t="s">
        <v>1496</v>
      </c>
      <c r="C1324" s="2" t="s">
        <v>262</v>
      </c>
      <c r="D1324" s="209" t="n">
        <v>887.32</v>
      </c>
      <c r="E1324" s="224" t="n">
        <f aca="false">VLOOKUP(A1324,SINAPI_MO!$A$1:$E$59566,4,0)</f>
        <v>0.2094</v>
      </c>
      <c r="F1324" s="225" t="n">
        <f aca="false">ROUND(D1324*E1324,2)</f>
        <v>185.8</v>
      </c>
    </row>
    <row r="1325" customFormat="false" ht="19.4" hidden="false" customHeight="false" outlineLevel="0" collapsed="false">
      <c r="A1325" s="207" t="n">
        <v>103687</v>
      </c>
      <c r="B1325" s="208" t="s">
        <v>1497</v>
      </c>
      <c r="C1325" s="2" t="s">
        <v>262</v>
      </c>
      <c r="D1325" s="209" t="n">
        <v>1144.19</v>
      </c>
      <c r="E1325" s="224" t="n">
        <f aca="false">VLOOKUP(A1325,SINAPI_MO!$A$1:$E$59566,4,0)</f>
        <v>0.3862</v>
      </c>
      <c r="F1325" s="225" t="n">
        <f aca="false">ROUND(D1325*E1325,2)</f>
        <v>441.89</v>
      </c>
    </row>
    <row r="1326" customFormat="false" ht="19.4" hidden="false" customHeight="false" outlineLevel="0" collapsed="false">
      <c r="A1326" s="207" t="n">
        <v>103684</v>
      </c>
      <c r="B1326" s="208" t="s">
        <v>1498</v>
      </c>
      <c r="C1326" s="2" t="s">
        <v>262</v>
      </c>
      <c r="D1326" s="209" t="n">
        <v>722.62</v>
      </c>
      <c r="E1326" s="224" t="n">
        <f aca="false">VLOOKUP(A1326,SINAPI_MO!$A$1:$E$59566,4,0)</f>
        <v>0.0859</v>
      </c>
      <c r="F1326" s="225" t="n">
        <f aca="false">ROUND(D1326*E1326,2)</f>
        <v>62.07</v>
      </c>
    </row>
    <row r="1327" customFormat="false" ht="19.4" hidden="false" customHeight="false" outlineLevel="0" collapsed="false">
      <c r="A1327" s="207" t="n">
        <v>103681</v>
      </c>
      <c r="B1327" s="208" t="s">
        <v>1499</v>
      </c>
      <c r="C1327" s="2" t="s">
        <v>262</v>
      </c>
      <c r="D1327" s="209" t="n">
        <v>777.97</v>
      </c>
      <c r="E1327" s="224" t="n">
        <f aca="false">VLOOKUP(A1327,SINAPI_MO!$A$1:$E$59566,4,0)</f>
        <v>0.0988</v>
      </c>
      <c r="F1327" s="225" t="n">
        <f aca="false">ROUND(D1327*E1327,2)</f>
        <v>76.86</v>
      </c>
    </row>
    <row r="1328" customFormat="false" ht="19.4" hidden="false" customHeight="false" outlineLevel="0" collapsed="false">
      <c r="A1328" s="207" t="n">
        <v>103679</v>
      </c>
      <c r="B1328" s="208" t="s">
        <v>1500</v>
      </c>
      <c r="C1328" s="2" t="s">
        <v>262</v>
      </c>
      <c r="D1328" s="209" t="n">
        <v>850.1</v>
      </c>
      <c r="E1328" s="224" t="n">
        <f aca="false">VLOOKUP(A1328,SINAPI_MO!$A$1:$E$59566,4,0)</f>
        <v>0.1749</v>
      </c>
      <c r="F1328" s="225" t="n">
        <f aca="false">ROUND(D1328*E1328,2)</f>
        <v>148.68</v>
      </c>
    </row>
    <row r="1329" customFormat="false" ht="19.4" hidden="false" customHeight="false" outlineLevel="0" collapsed="false">
      <c r="A1329" s="207" t="n">
        <v>103677</v>
      </c>
      <c r="B1329" s="208" t="s">
        <v>1501</v>
      </c>
      <c r="C1329" s="2" t="s">
        <v>262</v>
      </c>
      <c r="D1329" s="209" t="n">
        <v>894.52</v>
      </c>
      <c r="E1329" s="224" t="n">
        <f aca="false">VLOOKUP(A1329,SINAPI_MO!$A$1:$E$59566,4,0)</f>
        <v>0.2159</v>
      </c>
      <c r="F1329" s="225" t="n">
        <f aca="false">ROUND(D1329*E1329,2)</f>
        <v>193.13</v>
      </c>
    </row>
    <row r="1330" customFormat="false" ht="19.4" hidden="false" customHeight="false" outlineLevel="0" collapsed="false">
      <c r="A1330" s="207" t="n">
        <v>103675</v>
      </c>
      <c r="B1330" s="208" t="s">
        <v>1502</v>
      </c>
      <c r="C1330" s="2" t="s">
        <v>262</v>
      </c>
      <c r="D1330" s="209" t="n">
        <v>704.61</v>
      </c>
      <c r="E1330" s="224" t="n">
        <f aca="false">VLOOKUP(A1330,SINAPI_MO!$A$1:$E$59566,4,0)</f>
        <v>0.0624</v>
      </c>
      <c r="F1330" s="225" t="n">
        <f aca="false">ROUND(D1330*E1330,2)</f>
        <v>43.97</v>
      </c>
    </row>
    <row r="1331" customFormat="false" ht="19.4" hidden="false" customHeight="false" outlineLevel="0" collapsed="false">
      <c r="A1331" s="207" t="n">
        <v>103680</v>
      </c>
      <c r="B1331" s="208" t="s">
        <v>1503</v>
      </c>
      <c r="C1331" s="2" t="s">
        <v>262</v>
      </c>
      <c r="D1331" s="209" t="n">
        <v>896.87</v>
      </c>
      <c r="E1331" s="224" t="n">
        <f aca="false">VLOOKUP(A1331,SINAPI_MO!$A$1:$E$59566,4,0)</f>
        <v>0.2176</v>
      </c>
      <c r="F1331" s="225" t="n">
        <f aca="false">ROUND(D1331*E1331,2)</f>
        <v>195.16</v>
      </c>
    </row>
    <row r="1332" customFormat="false" ht="19.4" hidden="false" customHeight="false" outlineLevel="0" collapsed="false">
      <c r="A1332" s="207" t="n">
        <v>103678</v>
      </c>
      <c r="B1332" s="208" t="s">
        <v>1504</v>
      </c>
      <c r="C1332" s="2" t="s">
        <v>262</v>
      </c>
      <c r="D1332" s="209" t="n">
        <v>974.39</v>
      </c>
      <c r="E1332" s="224" t="n">
        <f aca="false">VLOOKUP(A1332,SINAPI_MO!$A$1:$E$59566,4,0)</f>
        <v>0.2795</v>
      </c>
      <c r="F1332" s="225" t="n">
        <f aca="false">ROUND(D1332*E1332,2)</f>
        <v>272.34</v>
      </c>
    </row>
    <row r="1333" customFormat="false" ht="19.4" hidden="false" customHeight="false" outlineLevel="0" collapsed="false">
      <c r="A1333" s="207" t="n">
        <v>103676</v>
      </c>
      <c r="B1333" s="208" t="s">
        <v>1505</v>
      </c>
      <c r="C1333" s="2" t="s">
        <v>262</v>
      </c>
      <c r="D1333" s="209" t="n">
        <v>1074.59</v>
      </c>
      <c r="E1333" s="224" t="n">
        <f aca="false">VLOOKUP(A1333,SINAPI_MO!$A$1:$E$59566,4,0)</f>
        <v>0.3467</v>
      </c>
      <c r="F1333" s="225" t="n">
        <f aca="false">ROUND(D1333*E1333,2)</f>
        <v>372.56</v>
      </c>
    </row>
    <row r="1334" customFormat="false" ht="19.4" hidden="false" customHeight="false" outlineLevel="0" collapsed="false">
      <c r="A1334" s="207" t="n">
        <v>103674</v>
      </c>
      <c r="B1334" s="208" t="s">
        <v>1506</v>
      </c>
      <c r="C1334" s="2" t="s">
        <v>262</v>
      </c>
      <c r="D1334" s="209" t="n">
        <v>725.32</v>
      </c>
      <c r="E1334" s="224" t="n">
        <f aca="false">VLOOKUP(A1334,SINAPI_MO!$A$1:$E$59566,4,0)</f>
        <v>0.089</v>
      </c>
      <c r="F1334" s="225" t="n">
        <f aca="false">ROUND(D1334*E1334,2)</f>
        <v>64.55</v>
      </c>
    </row>
    <row r="1335" customFormat="false" ht="19.4" hidden="false" customHeight="false" outlineLevel="0" collapsed="false">
      <c r="A1335" s="207" t="n">
        <v>103683</v>
      </c>
      <c r="B1335" s="208" t="s">
        <v>1507</v>
      </c>
      <c r="C1335" s="2" t="s">
        <v>262</v>
      </c>
      <c r="D1335" s="209" t="n">
        <v>1336.96</v>
      </c>
      <c r="E1335" s="224" t="n">
        <f aca="false">VLOOKUP(A1335,SINAPI_MO!$A$1:$E$59566,4,0)</f>
        <v>0.4736</v>
      </c>
      <c r="F1335" s="225" t="n">
        <f aca="false">ROUND(D1335*E1335,2)</f>
        <v>633.18</v>
      </c>
    </row>
    <row r="1336" customFormat="false" ht="19.4" hidden="false" customHeight="false" outlineLevel="0" collapsed="false">
      <c r="A1336" s="207" t="n">
        <v>103682</v>
      </c>
      <c r="B1336" s="208" t="s">
        <v>1508</v>
      </c>
      <c r="C1336" s="2" t="s">
        <v>262</v>
      </c>
      <c r="D1336" s="209" t="n">
        <v>1032.87</v>
      </c>
      <c r="E1336" s="224" t="n">
        <f aca="false">VLOOKUP(A1336,SINAPI_MO!$A$1:$E$59566,4,0)</f>
        <v>0.3201</v>
      </c>
      <c r="F1336" s="225" t="n">
        <f aca="false">ROUND(D1336*E1336,2)</f>
        <v>330.62</v>
      </c>
    </row>
    <row r="1337" customFormat="false" ht="12.8" hidden="false" customHeight="false" outlineLevel="0" collapsed="false">
      <c r="A1337" s="207" t="n">
        <v>103670</v>
      </c>
      <c r="B1337" s="208" t="s">
        <v>1509</v>
      </c>
      <c r="C1337" s="2" t="s">
        <v>262</v>
      </c>
      <c r="D1337" s="209" t="n">
        <v>312.47</v>
      </c>
      <c r="E1337" s="224" t="n">
        <f aca="false">VLOOKUP(A1337,SINAPI_MO!$A$1:$E$59566,4,0)</f>
        <v>0.9922</v>
      </c>
      <c r="F1337" s="225" t="n">
        <f aca="false">ROUND(D1337*E1337,2)</f>
        <v>310.03</v>
      </c>
    </row>
    <row r="1338" customFormat="false" ht="12.8" hidden="false" customHeight="false" outlineLevel="0" collapsed="false">
      <c r="A1338" s="207" t="n">
        <v>103673</v>
      </c>
      <c r="B1338" s="208" t="s">
        <v>1510</v>
      </c>
      <c r="C1338" s="2" t="s">
        <v>262</v>
      </c>
      <c r="D1338" s="209" t="n">
        <v>44.25</v>
      </c>
      <c r="E1338" s="224" t="n">
        <f aca="false">VLOOKUP(A1338,SINAPI_MO!$A$1:$E$59566,4,0)</f>
        <v>0.9953</v>
      </c>
      <c r="F1338" s="225" t="n">
        <f aca="false">ROUND(D1338*E1338,2)</f>
        <v>44.04</v>
      </c>
    </row>
    <row r="1339" customFormat="false" ht="19.4" hidden="false" customHeight="false" outlineLevel="0" collapsed="false">
      <c r="A1339" s="207" t="n">
        <v>91084</v>
      </c>
      <c r="B1339" s="208" t="s">
        <v>1511</v>
      </c>
      <c r="C1339" s="2" t="s">
        <v>175</v>
      </c>
      <c r="D1339" s="209" t="n">
        <v>269.11</v>
      </c>
      <c r="E1339" s="224" t="n">
        <f aca="false">VLOOKUP(A1339,SINAPI_MO!$A$1:$E$59566,4,0)</f>
        <v>0.3658</v>
      </c>
      <c r="F1339" s="225" t="n">
        <f aca="false">ROUND(D1339*E1339,2)</f>
        <v>98.44</v>
      </c>
    </row>
    <row r="1340" customFormat="false" ht="19.4" hidden="false" customHeight="false" outlineLevel="0" collapsed="false">
      <c r="A1340" s="207" t="n">
        <v>91080</v>
      </c>
      <c r="B1340" s="208" t="s">
        <v>1512</v>
      </c>
      <c r="C1340" s="2" t="s">
        <v>175</v>
      </c>
      <c r="D1340" s="209" t="n">
        <v>215.95</v>
      </c>
      <c r="E1340" s="224" t="n">
        <f aca="false">VLOOKUP(A1340,SINAPI_MO!$A$1:$E$59566,4,0)</f>
        <v>0.2809</v>
      </c>
      <c r="F1340" s="225" t="n">
        <f aca="false">ROUND(D1340*E1340,2)</f>
        <v>60.66</v>
      </c>
    </row>
    <row r="1341" customFormat="false" ht="19.4" hidden="false" customHeight="false" outlineLevel="0" collapsed="false">
      <c r="A1341" s="207" t="n">
        <v>91101</v>
      </c>
      <c r="B1341" s="208" t="s">
        <v>1513</v>
      </c>
      <c r="C1341" s="2" t="s">
        <v>175</v>
      </c>
      <c r="D1341" s="209" t="n">
        <v>251.22</v>
      </c>
      <c r="E1341" s="224" t="n">
        <f aca="false">VLOOKUP(A1341,SINAPI_MO!$A$1:$E$59566,4,0)</f>
        <v>0.3428</v>
      </c>
      <c r="F1341" s="225" t="n">
        <f aca="false">ROUND(D1341*E1341,2)</f>
        <v>86.12</v>
      </c>
    </row>
    <row r="1342" customFormat="false" ht="19.4" hidden="false" customHeight="false" outlineLevel="0" collapsed="false">
      <c r="A1342" s="207" t="n">
        <v>91097</v>
      </c>
      <c r="B1342" s="208" t="s">
        <v>1514</v>
      </c>
      <c r="C1342" s="2" t="s">
        <v>175</v>
      </c>
      <c r="D1342" s="209" t="n">
        <v>209.23</v>
      </c>
      <c r="E1342" s="224" t="n">
        <f aca="false">VLOOKUP(A1342,SINAPI_MO!$A$1:$E$59566,4,0)</f>
        <v>0.2672</v>
      </c>
      <c r="F1342" s="225" t="n">
        <f aca="false">ROUND(D1342*E1342,2)</f>
        <v>55.91</v>
      </c>
    </row>
    <row r="1343" customFormat="false" ht="19.4" hidden="false" customHeight="false" outlineLevel="0" collapsed="false">
      <c r="A1343" s="207" t="n">
        <v>91082</v>
      </c>
      <c r="B1343" s="208" t="s">
        <v>1515</v>
      </c>
      <c r="C1343" s="2" t="s">
        <v>175</v>
      </c>
      <c r="D1343" s="209" t="n">
        <v>243.98</v>
      </c>
      <c r="E1343" s="224" t="n">
        <f aca="false">VLOOKUP(A1343,SINAPI_MO!$A$1:$E$59566,4,0)</f>
        <v>0.3212</v>
      </c>
      <c r="F1343" s="225" t="n">
        <f aca="false">ROUND(D1343*E1343,2)</f>
        <v>78.37</v>
      </c>
    </row>
    <row r="1344" customFormat="false" ht="19.4" hidden="false" customHeight="false" outlineLevel="0" collapsed="false">
      <c r="A1344" s="207" t="n">
        <v>91078</v>
      </c>
      <c r="B1344" s="208" t="s">
        <v>1516</v>
      </c>
      <c r="C1344" s="2" t="s">
        <v>175</v>
      </c>
      <c r="D1344" s="209" t="n">
        <v>204.3</v>
      </c>
      <c r="E1344" s="224" t="n">
        <f aca="false">VLOOKUP(A1344,SINAPI_MO!$A$1:$E$59566,4,0)</f>
        <v>0.2494</v>
      </c>
      <c r="F1344" s="225" t="n">
        <f aca="false">ROUND(D1344*E1344,2)</f>
        <v>50.95</v>
      </c>
    </row>
    <row r="1345" customFormat="false" ht="19.4" hidden="false" customHeight="false" outlineLevel="0" collapsed="false">
      <c r="A1345" s="207" t="n">
        <v>91099</v>
      </c>
      <c r="B1345" s="208" t="s">
        <v>1517</v>
      </c>
      <c r="C1345" s="2" t="s">
        <v>175</v>
      </c>
      <c r="D1345" s="209" t="n">
        <v>231.4</v>
      </c>
      <c r="E1345" s="224" t="n">
        <f aca="false">VLOOKUP(A1345,SINAPI_MO!$A$1:$E$59566,4,0)</f>
        <v>0.3013</v>
      </c>
      <c r="F1345" s="225" t="n">
        <f aca="false">ROUND(D1345*E1345,2)</f>
        <v>69.72</v>
      </c>
    </row>
    <row r="1346" customFormat="false" ht="19.4" hidden="false" customHeight="false" outlineLevel="0" collapsed="false">
      <c r="A1346" s="207" t="n">
        <v>91095</v>
      </c>
      <c r="B1346" s="208" t="s">
        <v>1518</v>
      </c>
      <c r="C1346" s="2" t="s">
        <v>175</v>
      </c>
      <c r="D1346" s="209" t="n">
        <v>198.95</v>
      </c>
      <c r="E1346" s="224" t="n">
        <f aca="false">VLOOKUP(A1346,SINAPI_MO!$A$1:$E$59566,4,0)</f>
        <v>0.2378</v>
      </c>
      <c r="F1346" s="225" t="n">
        <f aca="false">ROUND(D1346*E1346,2)</f>
        <v>47.31</v>
      </c>
    </row>
    <row r="1347" customFormat="false" ht="19.4" hidden="false" customHeight="false" outlineLevel="0" collapsed="false">
      <c r="A1347" s="207" t="n">
        <v>91076</v>
      </c>
      <c r="B1347" s="208" t="s">
        <v>1519</v>
      </c>
      <c r="C1347" s="2" t="s">
        <v>175</v>
      </c>
      <c r="D1347" s="209" t="n">
        <v>350.59</v>
      </c>
      <c r="E1347" s="224" t="n">
        <f aca="false">VLOOKUP(A1347,SINAPI_MO!$A$1:$E$59566,4,0)</f>
        <v>0.6399</v>
      </c>
      <c r="F1347" s="225" t="n">
        <f aca="false">ROUND(D1347*E1347,2)</f>
        <v>224.34</v>
      </c>
    </row>
    <row r="1348" customFormat="false" ht="19.4" hidden="false" customHeight="false" outlineLevel="0" collapsed="false">
      <c r="A1348" s="207" t="n">
        <v>91072</v>
      </c>
      <c r="B1348" s="208" t="s">
        <v>1520</v>
      </c>
      <c r="C1348" s="2" t="s">
        <v>175</v>
      </c>
      <c r="D1348" s="209" t="n">
        <v>308.59</v>
      </c>
      <c r="E1348" s="224" t="n">
        <f aca="false">VLOOKUP(A1348,SINAPI_MO!$A$1:$E$59566,4,0)</f>
        <v>0.6302</v>
      </c>
      <c r="F1348" s="225" t="n">
        <f aca="false">ROUND(D1348*E1348,2)</f>
        <v>194.47</v>
      </c>
    </row>
    <row r="1349" customFormat="false" ht="19.4" hidden="false" customHeight="false" outlineLevel="0" collapsed="false">
      <c r="A1349" s="207" t="n">
        <v>91093</v>
      </c>
      <c r="B1349" s="208" t="s">
        <v>1521</v>
      </c>
      <c r="C1349" s="2" t="s">
        <v>175</v>
      </c>
      <c r="D1349" s="209" t="n">
        <v>363.18</v>
      </c>
      <c r="E1349" s="224" t="n">
        <f aca="false">VLOOKUP(A1349,SINAPI_MO!$A$1:$E$59566,4,0)</f>
        <v>0.6612</v>
      </c>
      <c r="F1349" s="225" t="n">
        <f aca="false">ROUND(D1349*E1349,2)</f>
        <v>240.13</v>
      </c>
    </row>
    <row r="1350" customFormat="false" ht="19.4" hidden="false" customHeight="false" outlineLevel="0" collapsed="false">
      <c r="A1350" s="207" t="n">
        <v>91089</v>
      </c>
      <c r="B1350" s="208" t="s">
        <v>1522</v>
      </c>
      <c r="C1350" s="2" t="s">
        <v>175</v>
      </c>
      <c r="D1350" s="209" t="n">
        <v>328.8</v>
      </c>
      <c r="E1350" s="224" t="n">
        <f aca="false">VLOOKUP(A1350,SINAPI_MO!$A$1:$E$59566,4,0)</f>
        <v>0.6559</v>
      </c>
      <c r="F1350" s="225" t="n">
        <f aca="false">ROUND(D1350*E1350,2)</f>
        <v>215.66</v>
      </c>
    </row>
    <row r="1351" customFormat="false" ht="19.4" hidden="false" customHeight="false" outlineLevel="0" collapsed="false">
      <c r="A1351" s="207" t="n">
        <v>91074</v>
      </c>
      <c r="B1351" s="208" t="s">
        <v>1523</v>
      </c>
      <c r="C1351" s="2" t="s">
        <v>175</v>
      </c>
      <c r="D1351" s="209" t="n">
        <v>233.27</v>
      </c>
      <c r="E1351" s="224" t="n">
        <f aca="false">VLOOKUP(A1351,SINAPI_MO!$A$1:$E$59566,4,0)</f>
        <v>0.4757</v>
      </c>
      <c r="F1351" s="225" t="n">
        <f aca="false">ROUND(D1351*E1351,2)</f>
        <v>110.97</v>
      </c>
    </row>
    <row r="1352" customFormat="false" ht="19.4" hidden="false" customHeight="false" outlineLevel="0" collapsed="false">
      <c r="A1352" s="207" t="n">
        <v>91070</v>
      </c>
      <c r="B1352" s="208" t="s">
        <v>1524</v>
      </c>
      <c r="C1352" s="2" t="s">
        <v>175</v>
      </c>
      <c r="D1352" s="209" t="n">
        <v>201.09</v>
      </c>
      <c r="E1352" s="224" t="n">
        <f aca="false">VLOOKUP(A1352,SINAPI_MO!$A$1:$E$59566,4,0)</f>
        <v>0.4413</v>
      </c>
      <c r="F1352" s="225" t="n">
        <f aca="false">ROUND(D1352*E1352,2)</f>
        <v>88.74</v>
      </c>
    </row>
    <row r="1353" customFormat="false" ht="19.4" hidden="false" customHeight="false" outlineLevel="0" collapsed="false">
      <c r="A1353" s="207" t="n">
        <v>91091</v>
      </c>
      <c r="B1353" s="208" t="s">
        <v>1525</v>
      </c>
      <c r="C1353" s="2" t="s">
        <v>175</v>
      </c>
      <c r="D1353" s="209" t="n">
        <v>246.89</v>
      </c>
      <c r="E1353" s="224" t="n">
        <f aca="false">VLOOKUP(A1353,SINAPI_MO!$A$1:$E$59566,4,0)</f>
        <v>0.5144</v>
      </c>
      <c r="F1353" s="225" t="n">
        <f aca="false">ROUND(D1353*E1353,2)</f>
        <v>127</v>
      </c>
    </row>
    <row r="1354" customFormat="false" ht="19.4" hidden="false" customHeight="false" outlineLevel="0" collapsed="false">
      <c r="A1354" s="207" t="n">
        <v>91087</v>
      </c>
      <c r="B1354" s="208" t="s">
        <v>1526</v>
      </c>
      <c r="C1354" s="2" t="s">
        <v>175</v>
      </c>
      <c r="D1354" s="209" t="n">
        <v>220.07</v>
      </c>
      <c r="E1354" s="224" t="n">
        <f aca="false">VLOOKUP(A1354,SINAPI_MO!$A$1:$E$59566,4,0)</f>
        <v>0.4929</v>
      </c>
      <c r="F1354" s="225" t="n">
        <f aca="false">ROUND(D1354*E1354,2)</f>
        <v>108.47</v>
      </c>
    </row>
    <row r="1355" customFormat="false" ht="19.4" hidden="false" customHeight="false" outlineLevel="0" collapsed="false">
      <c r="A1355" s="207" t="n">
        <v>91083</v>
      </c>
      <c r="B1355" s="208" t="s">
        <v>1527</v>
      </c>
      <c r="C1355" s="2" t="s">
        <v>175</v>
      </c>
      <c r="D1355" s="209" t="n">
        <v>325.55</v>
      </c>
      <c r="E1355" s="224" t="n">
        <f aca="false">VLOOKUP(A1355,SINAPI_MO!$A$1:$E$59566,4,0)</f>
        <v>0.467</v>
      </c>
      <c r="F1355" s="225" t="n">
        <f aca="false">ROUND(D1355*E1355,2)</f>
        <v>152.03</v>
      </c>
    </row>
    <row r="1356" customFormat="false" ht="19.4" hidden="false" customHeight="false" outlineLevel="0" collapsed="false">
      <c r="A1356" s="207" t="n">
        <v>91079</v>
      </c>
      <c r="B1356" s="208" t="s">
        <v>1528</v>
      </c>
      <c r="C1356" s="2" t="s">
        <v>175</v>
      </c>
      <c r="D1356" s="209" t="n">
        <v>200.74</v>
      </c>
      <c r="E1356" s="224" t="n">
        <f aca="false">VLOOKUP(A1356,SINAPI_MO!$A$1:$E$59566,4,0)</f>
        <v>0.3165</v>
      </c>
      <c r="F1356" s="225" t="n">
        <f aca="false">ROUND(D1356*E1356,2)</f>
        <v>63.53</v>
      </c>
    </row>
    <row r="1357" customFormat="false" ht="19.4" hidden="false" customHeight="false" outlineLevel="0" collapsed="false">
      <c r="A1357" s="207" t="n">
        <v>91100</v>
      </c>
      <c r="B1357" s="208" t="s">
        <v>1529</v>
      </c>
      <c r="C1357" s="2" t="s">
        <v>175</v>
      </c>
      <c r="D1357" s="209" t="n">
        <v>273.17</v>
      </c>
      <c r="E1357" s="224" t="n">
        <f aca="false">VLOOKUP(A1357,SINAPI_MO!$A$1:$E$59566,4,0)</f>
        <v>0.4208</v>
      </c>
      <c r="F1357" s="225" t="n">
        <f aca="false">ROUND(D1357*E1357,2)</f>
        <v>114.95</v>
      </c>
    </row>
    <row r="1358" customFormat="false" ht="19.4" hidden="false" customHeight="false" outlineLevel="0" collapsed="false">
      <c r="A1358" s="207" t="n">
        <v>91096</v>
      </c>
      <c r="B1358" s="208" t="s">
        <v>1530</v>
      </c>
      <c r="C1358" s="2" t="s">
        <v>175</v>
      </c>
      <c r="D1358" s="209" t="n">
        <v>190.61</v>
      </c>
      <c r="E1358" s="224" t="n">
        <f aca="false">VLOOKUP(A1358,SINAPI_MO!$A$1:$E$59566,4,0)</f>
        <v>0.2956</v>
      </c>
      <c r="F1358" s="225" t="n">
        <f aca="false">ROUND(D1358*E1358,2)</f>
        <v>56.34</v>
      </c>
    </row>
    <row r="1359" customFormat="false" ht="19.4" hidden="false" customHeight="false" outlineLevel="0" collapsed="false">
      <c r="A1359" s="207" t="n">
        <v>91081</v>
      </c>
      <c r="B1359" s="208" t="s">
        <v>1531</v>
      </c>
      <c r="C1359" s="2" t="s">
        <v>175</v>
      </c>
      <c r="D1359" s="209" t="n">
        <v>262.88</v>
      </c>
      <c r="E1359" s="224" t="n">
        <f aca="false">VLOOKUP(A1359,SINAPI_MO!$A$1:$E$59566,4,0)</f>
        <v>0.3979</v>
      </c>
      <c r="F1359" s="225" t="n">
        <f aca="false">ROUND(D1359*E1359,2)</f>
        <v>104.6</v>
      </c>
    </row>
    <row r="1360" customFormat="false" ht="19.4" hidden="false" customHeight="false" outlineLevel="0" collapsed="false">
      <c r="A1360" s="207" t="n">
        <v>91077</v>
      </c>
      <c r="B1360" s="208" t="s">
        <v>1532</v>
      </c>
      <c r="C1360" s="2" t="s">
        <v>175</v>
      </c>
      <c r="D1360" s="209" t="n">
        <v>185.65</v>
      </c>
      <c r="E1360" s="224" t="n">
        <f aca="false">VLOOKUP(A1360,SINAPI_MO!$A$1:$E$59566,4,0)</f>
        <v>0.2768</v>
      </c>
      <c r="F1360" s="225" t="n">
        <f aca="false">ROUND(D1360*E1360,2)</f>
        <v>51.39</v>
      </c>
    </row>
    <row r="1361" customFormat="false" ht="19.4" hidden="false" customHeight="false" outlineLevel="0" collapsed="false">
      <c r="A1361" s="207" t="n">
        <v>91098</v>
      </c>
      <c r="B1361" s="208" t="s">
        <v>1533</v>
      </c>
      <c r="C1361" s="2" t="s">
        <v>175</v>
      </c>
      <c r="D1361" s="209" t="n">
        <v>233.4</v>
      </c>
      <c r="E1361" s="224" t="n">
        <f aca="false">VLOOKUP(A1361,SINAPI_MO!$A$1:$E$59566,4,0)</f>
        <v>0.3613</v>
      </c>
      <c r="F1361" s="225" t="n">
        <f aca="false">ROUND(D1361*E1361,2)</f>
        <v>84.33</v>
      </c>
    </row>
    <row r="1362" customFormat="false" ht="19.4" hidden="false" customHeight="false" outlineLevel="0" collapsed="false">
      <c r="A1362" s="207" t="n">
        <v>91094</v>
      </c>
      <c r="B1362" s="208" t="s">
        <v>1534</v>
      </c>
      <c r="C1362" s="2" t="s">
        <v>175</v>
      </c>
      <c r="D1362" s="209" t="n">
        <v>178.15</v>
      </c>
      <c r="E1362" s="224" t="n">
        <f aca="false">VLOOKUP(A1362,SINAPI_MO!$A$1:$E$59566,4,0)</f>
        <v>0.2596</v>
      </c>
      <c r="F1362" s="225" t="n">
        <f aca="false">ROUND(D1362*E1362,2)</f>
        <v>46.25</v>
      </c>
    </row>
    <row r="1363" customFormat="false" ht="19.4" hidden="false" customHeight="false" outlineLevel="0" collapsed="false">
      <c r="A1363" s="207" t="n">
        <v>91075</v>
      </c>
      <c r="B1363" s="208" t="s">
        <v>1535</v>
      </c>
      <c r="C1363" s="2" t="s">
        <v>175</v>
      </c>
      <c r="D1363" s="209" t="n">
        <v>380.36</v>
      </c>
      <c r="E1363" s="224" t="n">
        <f aca="false">VLOOKUP(A1363,SINAPI_MO!$A$1:$E$59566,4,0)</f>
        <v>0.6636</v>
      </c>
      <c r="F1363" s="225" t="n">
        <f aca="false">ROUND(D1363*E1363,2)</f>
        <v>252.41</v>
      </c>
    </row>
    <row r="1364" customFormat="false" ht="19.4" hidden="false" customHeight="false" outlineLevel="0" collapsed="false">
      <c r="A1364" s="207" t="n">
        <v>91071</v>
      </c>
      <c r="B1364" s="208" t="s">
        <v>1536</v>
      </c>
      <c r="C1364" s="2" t="s">
        <v>175</v>
      </c>
      <c r="D1364" s="209" t="n">
        <v>299.2</v>
      </c>
      <c r="E1364" s="224" t="n">
        <f aca="false">VLOOKUP(A1364,SINAPI_MO!$A$1:$E$59566,4,0)</f>
        <v>0.6511</v>
      </c>
      <c r="F1364" s="225" t="n">
        <f aca="false">ROUND(D1364*E1364,2)</f>
        <v>194.81</v>
      </c>
    </row>
    <row r="1365" customFormat="false" ht="19.4" hidden="false" customHeight="false" outlineLevel="0" collapsed="false">
      <c r="A1365" s="207" t="n">
        <v>91092</v>
      </c>
      <c r="B1365" s="208" t="s">
        <v>1537</v>
      </c>
      <c r="C1365" s="2" t="s">
        <v>175</v>
      </c>
      <c r="D1365" s="209" t="n">
        <v>375.37</v>
      </c>
      <c r="E1365" s="224" t="n">
        <f aca="false">VLOOKUP(A1365,SINAPI_MO!$A$1:$E$59566,4,0)</f>
        <v>0.6813</v>
      </c>
      <c r="F1365" s="225" t="n">
        <f aca="false">ROUND(D1365*E1365,2)</f>
        <v>255.74</v>
      </c>
    </row>
    <row r="1366" customFormat="false" ht="19.4" hidden="false" customHeight="false" outlineLevel="0" collapsed="false">
      <c r="A1366" s="207" t="n">
        <v>91088</v>
      </c>
      <c r="B1366" s="208" t="s">
        <v>1538</v>
      </c>
      <c r="C1366" s="2" t="s">
        <v>175</v>
      </c>
      <c r="D1366" s="209" t="n">
        <v>317.19</v>
      </c>
      <c r="E1366" s="224" t="n">
        <f aca="false">VLOOKUP(A1366,SINAPI_MO!$A$1:$E$59566,4,0)</f>
        <v>0.676</v>
      </c>
      <c r="F1366" s="225" t="n">
        <f aca="false">ROUND(D1366*E1366,2)</f>
        <v>214.42</v>
      </c>
    </row>
    <row r="1367" customFormat="false" ht="19.4" hidden="false" customHeight="false" outlineLevel="0" collapsed="false">
      <c r="A1367" s="207" t="n">
        <v>91073</v>
      </c>
      <c r="B1367" s="208" t="s">
        <v>1539</v>
      </c>
      <c r="C1367" s="2" t="s">
        <v>175</v>
      </c>
      <c r="D1367" s="209" t="n">
        <v>244.04</v>
      </c>
      <c r="E1367" s="224" t="n">
        <f aca="false">VLOOKUP(A1367,SINAPI_MO!$A$1:$E$59566,4,0)</f>
        <v>0.5129</v>
      </c>
      <c r="F1367" s="225" t="n">
        <f aca="false">ROUND(D1367*E1367,2)</f>
        <v>125.17</v>
      </c>
    </row>
    <row r="1368" customFormat="false" ht="19.4" hidden="false" customHeight="false" outlineLevel="0" collapsed="false">
      <c r="A1368" s="207" t="n">
        <v>91069</v>
      </c>
      <c r="B1368" s="208" t="s">
        <v>1540</v>
      </c>
      <c r="C1368" s="2" t="s">
        <v>175</v>
      </c>
      <c r="D1368" s="209" t="n">
        <v>189.62</v>
      </c>
      <c r="E1368" s="224" t="n">
        <f aca="false">VLOOKUP(A1368,SINAPI_MO!$A$1:$E$59566,4,0)</f>
        <v>0.4622</v>
      </c>
      <c r="F1368" s="225" t="n">
        <f aca="false">ROUND(D1368*E1368,2)</f>
        <v>87.64</v>
      </c>
    </row>
    <row r="1369" customFormat="false" ht="19.4" hidden="false" customHeight="false" outlineLevel="0" collapsed="false">
      <c r="A1369" s="207" t="n">
        <v>91090</v>
      </c>
      <c r="B1369" s="208" t="s">
        <v>1541</v>
      </c>
      <c r="C1369" s="2" t="s">
        <v>175</v>
      </c>
      <c r="D1369" s="209" t="n">
        <v>248.22</v>
      </c>
      <c r="E1369" s="224" t="n">
        <f aca="false">VLOOKUP(A1369,SINAPI_MO!$A$1:$E$59566,4,0)</f>
        <v>0.5427</v>
      </c>
      <c r="F1369" s="225" t="n">
        <f aca="false">ROUND(D1369*E1369,2)</f>
        <v>134.71</v>
      </c>
    </row>
    <row r="1370" customFormat="false" ht="19.4" hidden="false" customHeight="false" outlineLevel="0" collapsed="false">
      <c r="A1370" s="207" t="n">
        <v>91086</v>
      </c>
      <c r="B1370" s="208" t="s">
        <v>1542</v>
      </c>
      <c r="C1370" s="2" t="s">
        <v>175</v>
      </c>
      <c r="D1370" s="209" t="n">
        <v>207.14</v>
      </c>
      <c r="E1370" s="224" t="n">
        <f aca="false">VLOOKUP(A1370,SINAPI_MO!$A$1:$E$59566,4,0)</f>
        <v>0.5134</v>
      </c>
      <c r="F1370" s="225" t="n">
        <f aca="false">ROUND(D1370*E1370,2)</f>
        <v>106.35</v>
      </c>
    </row>
    <row r="1371" customFormat="false" ht="12.8" hidden="false" customHeight="false" outlineLevel="0" collapsed="false">
      <c r="A1371" s="207" t="n">
        <v>105522</v>
      </c>
      <c r="B1371" s="208" t="s">
        <v>1543</v>
      </c>
      <c r="C1371" s="2" t="s">
        <v>175</v>
      </c>
      <c r="D1371" s="209" t="n">
        <v>0</v>
      </c>
      <c r="E1371" s="224" t="e">
        <f aca="false">VLOOKUP(A1371,SINAPI_MO!$A$1:$E$59566,4,0)</f>
        <v>#N/A</v>
      </c>
      <c r="F1371" s="225" t="e">
        <f aca="false">ROUND(D1371*E1371,2)</f>
        <v>#N/A</v>
      </c>
    </row>
    <row r="1372" customFormat="false" ht="12.8" hidden="false" customHeight="false" outlineLevel="0" collapsed="false">
      <c r="A1372" s="207" t="n">
        <v>104281</v>
      </c>
      <c r="B1372" s="208" t="s">
        <v>1544</v>
      </c>
      <c r="C1372" s="2" t="s">
        <v>170</v>
      </c>
      <c r="D1372" s="209" t="n">
        <v>0</v>
      </c>
      <c r="E1372" s="224" t="e">
        <f aca="false">VLOOKUP(A1372,SINAPI_MO!$A$1:$E$59566,4,0)</f>
        <v>#N/A</v>
      </c>
      <c r="F1372" s="225" t="e">
        <f aca="false">ROUND(D1372*E1372,2)</f>
        <v>#N/A</v>
      </c>
    </row>
    <row r="1373" customFormat="false" ht="12.8" hidden="false" customHeight="false" outlineLevel="0" collapsed="false">
      <c r="A1373" s="207" t="n">
        <v>104287</v>
      </c>
      <c r="B1373" s="208" t="s">
        <v>1545</v>
      </c>
      <c r="C1373" s="2" t="s">
        <v>170</v>
      </c>
      <c r="D1373" s="209" t="n">
        <v>0</v>
      </c>
      <c r="E1373" s="224" t="e">
        <f aca="false">VLOOKUP(A1373,SINAPI_MO!$A$1:$E$59566,4,0)</f>
        <v>#N/A</v>
      </c>
      <c r="F1373" s="225" t="e">
        <f aca="false">ROUND(D1373*E1373,2)</f>
        <v>#N/A</v>
      </c>
    </row>
    <row r="1374" customFormat="false" ht="12.8" hidden="false" customHeight="false" outlineLevel="0" collapsed="false">
      <c r="A1374" s="207" t="n">
        <v>104286</v>
      </c>
      <c r="B1374" s="208" t="s">
        <v>1546</v>
      </c>
      <c r="C1374" s="2" t="s">
        <v>170</v>
      </c>
      <c r="D1374" s="209" t="n">
        <v>0</v>
      </c>
      <c r="E1374" s="224" t="e">
        <f aca="false">VLOOKUP(A1374,SINAPI_MO!$A$1:$E$59566,4,0)</f>
        <v>#N/A</v>
      </c>
      <c r="F1374" s="225" t="e">
        <f aca="false">ROUND(D1374*E1374,2)</f>
        <v>#N/A</v>
      </c>
    </row>
    <row r="1375" customFormat="false" ht="12.8" hidden="false" customHeight="false" outlineLevel="0" collapsed="false">
      <c r="A1375" s="207" t="n">
        <v>104292</v>
      </c>
      <c r="B1375" s="208" t="s">
        <v>1547</v>
      </c>
      <c r="C1375" s="2" t="s">
        <v>170</v>
      </c>
      <c r="D1375" s="209" t="n">
        <v>0</v>
      </c>
      <c r="E1375" s="224" t="e">
        <f aca="false">VLOOKUP(A1375,SINAPI_MO!$A$1:$E$59566,4,0)</f>
        <v>#N/A</v>
      </c>
      <c r="F1375" s="225" t="e">
        <f aca="false">ROUND(D1375*E1375,2)</f>
        <v>#N/A</v>
      </c>
    </row>
    <row r="1376" customFormat="false" ht="12.8" hidden="false" customHeight="false" outlineLevel="0" collapsed="false">
      <c r="A1376" s="207" t="n">
        <v>104282</v>
      </c>
      <c r="B1376" s="208" t="s">
        <v>1548</v>
      </c>
      <c r="C1376" s="2" t="s">
        <v>170</v>
      </c>
      <c r="D1376" s="209" t="n">
        <v>0</v>
      </c>
      <c r="E1376" s="224" t="e">
        <f aca="false">VLOOKUP(A1376,SINAPI_MO!$A$1:$E$59566,4,0)</f>
        <v>#N/A</v>
      </c>
      <c r="F1376" s="225" t="e">
        <f aca="false">ROUND(D1376*E1376,2)</f>
        <v>#N/A</v>
      </c>
    </row>
    <row r="1377" customFormat="false" ht="12.8" hidden="false" customHeight="false" outlineLevel="0" collapsed="false">
      <c r="A1377" s="207" t="n">
        <v>104288</v>
      </c>
      <c r="B1377" s="208" t="s">
        <v>1549</v>
      </c>
      <c r="C1377" s="2" t="s">
        <v>170</v>
      </c>
      <c r="D1377" s="209" t="n">
        <v>0</v>
      </c>
      <c r="E1377" s="224" t="e">
        <f aca="false">VLOOKUP(A1377,SINAPI_MO!$A$1:$E$59566,4,0)</f>
        <v>#N/A</v>
      </c>
      <c r="F1377" s="225" t="e">
        <f aca="false">ROUND(D1377*E1377,2)</f>
        <v>#N/A</v>
      </c>
    </row>
    <row r="1378" customFormat="false" ht="12.8" hidden="false" customHeight="false" outlineLevel="0" collapsed="false">
      <c r="A1378" s="207" t="n">
        <v>104283</v>
      </c>
      <c r="B1378" s="208" t="s">
        <v>1550</v>
      </c>
      <c r="C1378" s="2" t="s">
        <v>170</v>
      </c>
      <c r="D1378" s="209" t="n">
        <v>0</v>
      </c>
      <c r="E1378" s="224" t="e">
        <f aca="false">VLOOKUP(A1378,SINAPI_MO!$A$1:$E$59566,4,0)</f>
        <v>#N/A</v>
      </c>
      <c r="F1378" s="225" t="e">
        <f aca="false">ROUND(D1378*E1378,2)</f>
        <v>#N/A</v>
      </c>
    </row>
    <row r="1379" customFormat="false" ht="12.8" hidden="false" customHeight="false" outlineLevel="0" collapsed="false">
      <c r="A1379" s="207" t="n">
        <v>104289</v>
      </c>
      <c r="B1379" s="208" t="s">
        <v>1551</v>
      </c>
      <c r="C1379" s="2" t="s">
        <v>170</v>
      </c>
      <c r="D1379" s="209" t="n">
        <v>0</v>
      </c>
      <c r="E1379" s="224" t="e">
        <f aca="false">VLOOKUP(A1379,SINAPI_MO!$A$1:$E$59566,4,0)</f>
        <v>#N/A</v>
      </c>
      <c r="F1379" s="225" t="e">
        <f aca="false">ROUND(D1379*E1379,2)</f>
        <v>#N/A</v>
      </c>
    </row>
    <row r="1380" customFormat="false" ht="12.8" hidden="false" customHeight="false" outlineLevel="0" collapsed="false">
      <c r="A1380" s="207" t="n">
        <v>104284</v>
      </c>
      <c r="B1380" s="208" t="s">
        <v>1552</v>
      </c>
      <c r="C1380" s="2" t="s">
        <v>170</v>
      </c>
      <c r="D1380" s="209" t="n">
        <v>0</v>
      </c>
      <c r="E1380" s="224" t="e">
        <f aca="false">VLOOKUP(A1380,SINAPI_MO!$A$1:$E$59566,4,0)</f>
        <v>#N/A</v>
      </c>
      <c r="F1380" s="225" t="e">
        <f aca="false">ROUND(D1380*E1380,2)</f>
        <v>#N/A</v>
      </c>
    </row>
    <row r="1381" customFormat="false" ht="12.8" hidden="false" customHeight="false" outlineLevel="0" collapsed="false">
      <c r="A1381" s="207" t="n">
        <v>104290</v>
      </c>
      <c r="B1381" s="208" t="s">
        <v>1553</v>
      </c>
      <c r="C1381" s="2" t="s">
        <v>170</v>
      </c>
      <c r="D1381" s="209" t="n">
        <v>0</v>
      </c>
      <c r="E1381" s="224" t="e">
        <f aca="false">VLOOKUP(A1381,SINAPI_MO!$A$1:$E$59566,4,0)</f>
        <v>#N/A</v>
      </c>
      <c r="F1381" s="225" t="e">
        <f aca="false">ROUND(D1381*E1381,2)</f>
        <v>#N/A</v>
      </c>
    </row>
    <row r="1382" customFormat="false" ht="12.8" hidden="false" customHeight="false" outlineLevel="0" collapsed="false">
      <c r="A1382" s="207" t="n">
        <v>104285</v>
      </c>
      <c r="B1382" s="208" t="s">
        <v>1554</v>
      </c>
      <c r="C1382" s="2" t="s">
        <v>170</v>
      </c>
      <c r="D1382" s="209" t="n">
        <v>0</v>
      </c>
      <c r="E1382" s="224" t="e">
        <f aca="false">VLOOKUP(A1382,SINAPI_MO!$A$1:$E$59566,4,0)</f>
        <v>#N/A</v>
      </c>
      <c r="F1382" s="225" t="e">
        <f aca="false">ROUND(D1382*E1382,2)</f>
        <v>#N/A</v>
      </c>
    </row>
    <row r="1383" customFormat="false" ht="12.8" hidden="false" customHeight="false" outlineLevel="0" collapsed="false">
      <c r="A1383" s="207" t="n">
        <v>104291</v>
      </c>
      <c r="B1383" s="208" t="s">
        <v>1555</v>
      </c>
      <c r="C1383" s="2" t="s">
        <v>170</v>
      </c>
      <c r="D1383" s="209" t="n">
        <v>0</v>
      </c>
      <c r="E1383" s="224" t="e">
        <f aca="false">VLOOKUP(A1383,SINAPI_MO!$A$1:$E$59566,4,0)</f>
        <v>#N/A</v>
      </c>
      <c r="F1383" s="225" t="e">
        <f aca="false">ROUND(D1383*E1383,2)</f>
        <v>#N/A</v>
      </c>
    </row>
    <row r="1384" customFormat="false" ht="12.8" hidden="false" customHeight="false" outlineLevel="0" collapsed="false">
      <c r="A1384" s="207" t="n">
        <v>104267</v>
      </c>
      <c r="B1384" s="208" t="s">
        <v>1556</v>
      </c>
      <c r="C1384" s="2" t="s">
        <v>170</v>
      </c>
      <c r="D1384" s="209" t="n">
        <v>0</v>
      </c>
      <c r="E1384" s="224" t="e">
        <f aca="false">VLOOKUP(A1384,SINAPI_MO!$A$1:$E$59566,4,0)</f>
        <v>#N/A</v>
      </c>
      <c r="F1384" s="225" t="e">
        <f aca="false">ROUND(D1384*E1384,2)</f>
        <v>#N/A</v>
      </c>
    </row>
    <row r="1385" customFormat="false" ht="12.8" hidden="false" customHeight="false" outlineLevel="0" collapsed="false">
      <c r="A1385" s="207" t="n">
        <v>104268</v>
      </c>
      <c r="B1385" s="208" t="s">
        <v>1557</v>
      </c>
      <c r="C1385" s="2" t="s">
        <v>170</v>
      </c>
      <c r="D1385" s="209" t="n">
        <v>0</v>
      </c>
      <c r="E1385" s="224" t="e">
        <f aca="false">VLOOKUP(A1385,SINAPI_MO!$A$1:$E$59566,4,0)</f>
        <v>#N/A</v>
      </c>
      <c r="F1385" s="225" t="e">
        <f aca="false">ROUND(D1385*E1385,2)</f>
        <v>#N/A</v>
      </c>
    </row>
    <row r="1386" customFormat="false" ht="12.8" hidden="false" customHeight="false" outlineLevel="0" collapsed="false">
      <c r="A1386" s="207" t="n">
        <v>104269</v>
      </c>
      <c r="B1386" s="208" t="s">
        <v>1558</v>
      </c>
      <c r="C1386" s="2" t="s">
        <v>170</v>
      </c>
      <c r="D1386" s="209" t="n">
        <v>0</v>
      </c>
      <c r="E1386" s="224" t="e">
        <f aca="false">VLOOKUP(A1386,SINAPI_MO!$A$1:$E$59566,4,0)</f>
        <v>#N/A</v>
      </c>
      <c r="F1386" s="225" t="e">
        <f aca="false">ROUND(D1386*E1386,2)</f>
        <v>#N/A</v>
      </c>
    </row>
    <row r="1387" customFormat="false" ht="12.8" hidden="false" customHeight="false" outlineLevel="0" collapsed="false">
      <c r="A1387" s="207" t="n">
        <v>104270</v>
      </c>
      <c r="B1387" s="208" t="s">
        <v>1559</v>
      </c>
      <c r="C1387" s="2" t="s">
        <v>170</v>
      </c>
      <c r="D1387" s="209" t="n">
        <v>0</v>
      </c>
      <c r="E1387" s="224" t="e">
        <f aca="false">VLOOKUP(A1387,SINAPI_MO!$A$1:$E$59566,4,0)</f>
        <v>#N/A</v>
      </c>
      <c r="F1387" s="225" t="e">
        <f aca="false">ROUND(D1387*E1387,2)</f>
        <v>#N/A</v>
      </c>
    </row>
    <row r="1388" customFormat="false" ht="12.8" hidden="false" customHeight="false" outlineLevel="0" collapsed="false">
      <c r="A1388" s="207" t="n">
        <v>104276</v>
      </c>
      <c r="B1388" s="208" t="s">
        <v>1560</v>
      </c>
      <c r="C1388" s="2" t="s">
        <v>170</v>
      </c>
      <c r="D1388" s="209" t="n">
        <v>0</v>
      </c>
      <c r="E1388" s="224" t="e">
        <f aca="false">VLOOKUP(A1388,SINAPI_MO!$A$1:$E$59566,4,0)</f>
        <v>#N/A</v>
      </c>
      <c r="F1388" s="225" t="e">
        <f aca="false">ROUND(D1388*E1388,2)</f>
        <v>#N/A</v>
      </c>
    </row>
    <row r="1389" customFormat="false" ht="12.8" hidden="false" customHeight="false" outlineLevel="0" collapsed="false">
      <c r="A1389" s="207" t="n">
        <v>104280</v>
      </c>
      <c r="B1389" s="208" t="s">
        <v>1561</v>
      </c>
      <c r="C1389" s="2" t="s">
        <v>170</v>
      </c>
      <c r="D1389" s="209" t="n">
        <v>0</v>
      </c>
      <c r="E1389" s="224" t="e">
        <f aca="false">VLOOKUP(A1389,SINAPI_MO!$A$1:$E$59566,4,0)</f>
        <v>#N/A</v>
      </c>
      <c r="F1389" s="225" t="e">
        <f aca="false">ROUND(D1389*E1389,2)</f>
        <v>#N/A</v>
      </c>
    </row>
    <row r="1390" customFormat="false" ht="12.8" hidden="false" customHeight="false" outlineLevel="0" collapsed="false">
      <c r="A1390" s="207" t="n">
        <v>104271</v>
      </c>
      <c r="B1390" s="208" t="s">
        <v>1562</v>
      </c>
      <c r="C1390" s="2" t="s">
        <v>170</v>
      </c>
      <c r="D1390" s="209" t="n">
        <v>0</v>
      </c>
      <c r="E1390" s="224" t="e">
        <f aca="false">VLOOKUP(A1390,SINAPI_MO!$A$1:$E$59566,4,0)</f>
        <v>#N/A</v>
      </c>
      <c r="F1390" s="225" t="e">
        <f aca="false">ROUND(D1390*E1390,2)</f>
        <v>#N/A</v>
      </c>
    </row>
    <row r="1391" customFormat="false" ht="12.8" hidden="false" customHeight="false" outlineLevel="0" collapsed="false">
      <c r="A1391" s="207" t="n">
        <v>104272</v>
      </c>
      <c r="B1391" s="208" t="s">
        <v>1563</v>
      </c>
      <c r="C1391" s="2" t="s">
        <v>170</v>
      </c>
      <c r="D1391" s="209" t="n">
        <v>0</v>
      </c>
      <c r="E1391" s="224" t="e">
        <f aca="false">VLOOKUP(A1391,SINAPI_MO!$A$1:$E$59566,4,0)</f>
        <v>#N/A</v>
      </c>
      <c r="F1391" s="225" t="e">
        <f aca="false">ROUND(D1391*E1391,2)</f>
        <v>#N/A</v>
      </c>
    </row>
    <row r="1392" customFormat="false" ht="12.8" hidden="false" customHeight="false" outlineLevel="0" collapsed="false">
      <c r="A1392" s="207" t="n">
        <v>104273</v>
      </c>
      <c r="B1392" s="208" t="s">
        <v>1564</v>
      </c>
      <c r="C1392" s="2" t="s">
        <v>170</v>
      </c>
      <c r="D1392" s="209" t="n">
        <v>0</v>
      </c>
      <c r="E1392" s="224" t="e">
        <f aca="false">VLOOKUP(A1392,SINAPI_MO!$A$1:$E$59566,4,0)</f>
        <v>#N/A</v>
      </c>
      <c r="F1392" s="225" t="e">
        <f aca="false">ROUND(D1392*E1392,2)</f>
        <v>#N/A</v>
      </c>
    </row>
    <row r="1393" customFormat="false" ht="12.8" hidden="false" customHeight="false" outlineLevel="0" collapsed="false">
      <c r="A1393" s="207" t="n">
        <v>104277</v>
      </c>
      <c r="B1393" s="208" t="s">
        <v>1565</v>
      </c>
      <c r="C1393" s="2" t="s">
        <v>170</v>
      </c>
      <c r="D1393" s="209" t="n">
        <v>0</v>
      </c>
      <c r="E1393" s="224" t="e">
        <f aca="false">VLOOKUP(A1393,SINAPI_MO!$A$1:$E$59566,4,0)</f>
        <v>#N/A</v>
      </c>
      <c r="F1393" s="225" t="e">
        <f aca="false">ROUND(D1393*E1393,2)</f>
        <v>#N/A</v>
      </c>
    </row>
    <row r="1394" customFormat="false" ht="12.8" hidden="false" customHeight="false" outlineLevel="0" collapsed="false">
      <c r="A1394" s="207" t="n">
        <v>104274</v>
      </c>
      <c r="B1394" s="208" t="s">
        <v>1566</v>
      </c>
      <c r="C1394" s="2" t="s">
        <v>170</v>
      </c>
      <c r="D1394" s="209" t="n">
        <v>0</v>
      </c>
      <c r="E1394" s="224" t="e">
        <f aca="false">VLOOKUP(A1394,SINAPI_MO!$A$1:$E$59566,4,0)</f>
        <v>#N/A</v>
      </c>
      <c r="F1394" s="225" t="e">
        <f aca="false">ROUND(D1394*E1394,2)</f>
        <v>#N/A</v>
      </c>
    </row>
    <row r="1395" customFormat="false" ht="12.8" hidden="false" customHeight="false" outlineLevel="0" collapsed="false">
      <c r="A1395" s="207" t="n">
        <v>104278</v>
      </c>
      <c r="B1395" s="208" t="s">
        <v>1567</v>
      </c>
      <c r="C1395" s="2" t="s">
        <v>170</v>
      </c>
      <c r="D1395" s="209" t="n">
        <v>0</v>
      </c>
      <c r="E1395" s="224" t="e">
        <f aca="false">VLOOKUP(A1395,SINAPI_MO!$A$1:$E$59566,4,0)</f>
        <v>#N/A</v>
      </c>
      <c r="F1395" s="225" t="e">
        <f aca="false">ROUND(D1395*E1395,2)</f>
        <v>#N/A</v>
      </c>
    </row>
    <row r="1396" customFormat="false" ht="12.8" hidden="false" customHeight="false" outlineLevel="0" collapsed="false">
      <c r="A1396" s="207" t="n">
        <v>104275</v>
      </c>
      <c r="B1396" s="208" t="s">
        <v>1568</v>
      </c>
      <c r="C1396" s="2" t="s">
        <v>170</v>
      </c>
      <c r="D1396" s="209" t="n">
        <v>0</v>
      </c>
      <c r="E1396" s="224" t="e">
        <f aca="false">VLOOKUP(A1396,SINAPI_MO!$A$1:$E$59566,4,0)</f>
        <v>#N/A</v>
      </c>
      <c r="F1396" s="225" t="e">
        <f aca="false">ROUND(D1396*E1396,2)</f>
        <v>#N/A</v>
      </c>
    </row>
    <row r="1397" customFormat="false" ht="12.8" hidden="false" customHeight="false" outlineLevel="0" collapsed="false">
      <c r="A1397" s="207" t="n">
        <v>104279</v>
      </c>
      <c r="B1397" s="208" t="s">
        <v>1569</v>
      </c>
      <c r="C1397" s="2" t="s">
        <v>170</v>
      </c>
      <c r="D1397" s="209" t="n">
        <v>0</v>
      </c>
      <c r="E1397" s="224" t="e">
        <f aca="false">VLOOKUP(A1397,SINAPI_MO!$A$1:$E$59566,4,0)</f>
        <v>#N/A</v>
      </c>
      <c r="F1397" s="225" t="e">
        <f aca="false">ROUND(D1397*E1397,2)</f>
        <v>#N/A</v>
      </c>
    </row>
    <row r="1398" customFormat="false" ht="12.8" hidden="false" customHeight="false" outlineLevel="0" collapsed="false">
      <c r="A1398" s="207" t="n">
        <v>104265</v>
      </c>
      <c r="B1398" s="208" t="s">
        <v>1570</v>
      </c>
      <c r="C1398" s="2" t="s">
        <v>170</v>
      </c>
      <c r="D1398" s="209" t="n">
        <v>0</v>
      </c>
      <c r="E1398" s="224" t="e">
        <f aca="false">VLOOKUP(A1398,SINAPI_MO!$A$1:$E$59566,4,0)</f>
        <v>#N/A</v>
      </c>
      <c r="F1398" s="225" t="e">
        <f aca="false">ROUND(D1398*E1398,2)</f>
        <v>#N/A</v>
      </c>
    </row>
    <row r="1399" customFormat="false" ht="12.8" hidden="false" customHeight="false" outlineLevel="0" collapsed="false">
      <c r="A1399" s="207" t="n">
        <v>104266</v>
      </c>
      <c r="B1399" s="208" t="s">
        <v>1571</v>
      </c>
      <c r="C1399" s="2" t="s">
        <v>170</v>
      </c>
      <c r="D1399" s="209" t="n">
        <v>0</v>
      </c>
      <c r="E1399" s="224" t="e">
        <f aca="false">VLOOKUP(A1399,SINAPI_MO!$A$1:$E$59566,4,0)</f>
        <v>#N/A</v>
      </c>
      <c r="F1399" s="225" t="e">
        <f aca="false">ROUND(D1399*E1399,2)</f>
        <v>#N/A</v>
      </c>
    </row>
    <row r="1400" customFormat="false" ht="19.4" hidden="false" customHeight="false" outlineLevel="0" collapsed="false">
      <c r="A1400" s="207" t="n">
        <v>104305</v>
      </c>
      <c r="B1400" s="208" t="s">
        <v>1572</v>
      </c>
      <c r="C1400" s="2" t="s">
        <v>183</v>
      </c>
      <c r="D1400" s="209" t="n">
        <v>0</v>
      </c>
      <c r="E1400" s="224" t="e">
        <f aca="false">VLOOKUP(A1400,SINAPI_MO!$A$1:$E$59566,4,0)</f>
        <v>#N/A</v>
      </c>
      <c r="F1400" s="225" t="e">
        <f aca="false">ROUND(D1400*E1400,2)</f>
        <v>#N/A</v>
      </c>
    </row>
    <row r="1401" customFormat="false" ht="19.4" hidden="false" customHeight="false" outlineLevel="0" collapsed="false">
      <c r="A1401" s="207" t="n">
        <v>104306</v>
      </c>
      <c r="B1401" s="208" t="s">
        <v>1573</v>
      </c>
      <c r="C1401" s="2" t="s">
        <v>183</v>
      </c>
      <c r="D1401" s="209" t="n">
        <v>0</v>
      </c>
      <c r="E1401" s="224" t="e">
        <f aca="false">VLOOKUP(A1401,SINAPI_MO!$A$1:$E$59566,4,0)</f>
        <v>#N/A</v>
      </c>
      <c r="F1401" s="225" t="e">
        <f aca="false">ROUND(D1401*E1401,2)</f>
        <v>#N/A</v>
      </c>
    </row>
    <row r="1402" customFormat="false" ht="19.4" hidden="false" customHeight="false" outlineLevel="0" collapsed="false">
      <c r="A1402" s="207" t="n">
        <v>104307</v>
      </c>
      <c r="B1402" s="208" t="s">
        <v>1574</v>
      </c>
      <c r="C1402" s="2" t="s">
        <v>183</v>
      </c>
      <c r="D1402" s="209" t="n">
        <v>0</v>
      </c>
      <c r="E1402" s="224" t="e">
        <f aca="false">VLOOKUP(A1402,SINAPI_MO!$A$1:$E$59566,4,0)</f>
        <v>#N/A</v>
      </c>
      <c r="F1402" s="225" t="e">
        <f aca="false">ROUND(D1402*E1402,2)</f>
        <v>#N/A</v>
      </c>
    </row>
    <row r="1403" customFormat="false" ht="19.4" hidden="false" customHeight="false" outlineLevel="0" collapsed="false">
      <c r="A1403" s="207" t="n">
        <v>104308</v>
      </c>
      <c r="B1403" s="208" t="s">
        <v>1575</v>
      </c>
      <c r="C1403" s="2" t="s">
        <v>183</v>
      </c>
      <c r="D1403" s="209" t="n">
        <v>0</v>
      </c>
      <c r="E1403" s="224" t="e">
        <f aca="false">VLOOKUP(A1403,SINAPI_MO!$A$1:$E$59566,4,0)</f>
        <v>#N/A</v>
      </c>
      <c r="F1403" s="225" t="e">
        <f aca="false">ROUND(D1403*E1403,2)</f>
        <v>#N/A</v>
      </c>
    </row>
    <row r="1404" customFormat="false" ht="19.4" hidden="false" customHeight="false" outlineLevel="0" collapsed="false">
      <c r="A1404" s="207" t="n">
        <v>104309</v>
      </c>
      <c r="B1404" s="208" t="s">
        <v>1576</v>
      </c>
      <c r="C1404" s="2" t="s">
        <v>183</v>
      </c>
      <c r="D1404" s="209" t="n">
        <v>0</v>
      </c>
      <c r="E1404" s="224" t="e">
        <f aca="false">VLOOKUP(A1404,SINAPI_MO!$A$1:$E$59566,4,0)</f>
        <v>#N/A</v>
      </c>
      <c r="F1404" s="225" t="e">
        <f aca="false">ROUND(D1404*E1404,2)</f>
        <v>#N/A</v>
      </c>
    </row>
    <row r="1405" customFormat="false" ht="19.4" hidden="false" customHeight="false" outlineLevel="0" collapsed="false">
      <c r="A1405" s="207" t="n">
        <v>104310</v>
      </c>
      <c r="B1405" s="208" t="s">
        <v>1577</v>
      </c>
      <c r="C1405" s="2" t="s">
        <v>183</v>
      </c>
      <c r="D1405" s="209" t="n">
        <v>0</v>
      </c>
      <c r="E1405" s="224" t="e">
        <f aca="false">VLOOKUP(A1405,SINAPI_MO!$A$1:$E$59566,4,0)</f>
        <v>#N/A</v>
      </c>
      <c r="F1405" s="225" t="e">
        <f aca="false">ROUND(D1405*E1405,2)</f>
        <v>#N/A</v>
      </c>
    </row>
    <row r="1406" customFormat="false" ht="19.4" hidden="false" customHeight="false" outlineLevel="0" collapsed="false">
      <c r="A1406" s="207" t="n">
        <v>104311</v>
      </c>
      <c r="B1406" s="208" t="s">
        <v>1578</v>
      </c>
      <c r="C1406" s="2" t="s">
        <v>183</v>
      </c>
      <c r="D1406" s="209" t="n">
        <v>0</v>
      </c>
      <c r="E1406" s="224" t="e">
        <f aca="false">VLOOKUP(A1406,SINAPI_MO!$A$1:$E$59566,4,0)</f>
        <v>#N/A</v>
      </c>
      <c r="F1406" s="225" t="e">
        <f aca="false">ROUND(D1406*E1406,2)</f>
        <v>#N/A</v>
      </c>
    </row>
    <row r="1407" customFormat="false" ht="19.4" hidden="false" customHeight="false" outlineLevel="0" collapsed="false">
      <c r="A1407" s="207" t="n">
        <v>104301</v>
      </c>
      <c r="B1407" s="208" t="s">
        <v>1579</v>
      </c>
      <c r="C1407" s="2" t="s">
        <v>441</v>
      </c>
      <c r="D1407" s="209" t="n">
        <v>0</v>
      </c>
      <c r="E1407" s="224" t="e">
        <f aca="false">VLOOKUP(A1407,SINAPI_MO!$A$1:$E$59566,4,0)</f>
        <v>#N/A</v>
      </c>
      <c r="F1407" s="225" t="e">
        <f aca="false">ROUND(D1407*E1407,2)</f>
        <v>#N/A</v>
      </c>
    </row>
    <row r="1408" customFormat="false" ht="19.4" hidden="false" customHeight="false" outlineLevel="0" collapsed="false">
      <c r="A1408" s="207" t="n">
        <v>104302</v>
      </c>
      <c r="B1408" s="208" t="s">
        <v>1580</v>
      </c>
      <c r="C1408" s="2" t="s">
        <v>441</v>
      </c>
      <c r="D1408" s="209" t="n">
        <v>0</v>
      </c>
      <c r="E1408" s="224" t="e">
        <f aca="false">VLOOKUP(A1408,SINAPI_MO!$A$1:$E$59566,4,0)</f>
        <v>#N/A</v>
      </c>
      <c r="F1408" s="225" t="e">
        <f aca="false">ROUND(D1408*E1408,2)</f>
        <v>#N/A</v>
      </c>
    </row>
    <row r="1409" customFormat="false" ht="19.4" hidden="false" customHeight="false" outlineLevel="0" collapsed="false">
      <c r="A1409" s="207" t="n">
        <v>104303</v>
      </c>
      <c r="B1409" s="208" t="s">
        <v>1581</v>
      </c>
      <c r="C1409" s="2" t="s">
        <v>441</v>
      </c>
      <c r="D1409" s="209" t="n">
        <v>0</v>
      </c>
      <c r="E1409" s="224" t="e">
        <f aca="false">VLOOKUP(A1409,SINAPI_MO!$A$1:$E$59566,4,0)</f>
        <v>#N/A</v>
      </c>
      <c r="F1409" s="225" t="e">
        <f aca="false">ROUND(D1409*E1409,2)</f>
        <v>#N/A</v>
      </c>
    </row>
    <row r="1410" customFormat="false" ht="19.4" hidden="false" customHeight="false" outlineLevel="0" collapsed="false">
      <c r="A1410" s="207" t="n">
        <v>104304</v>
      </c>
      <c r="B1410" s="208" t="s">
        <v>1582</v>
      </c>
      <c r="C1410" s="2" t="s">
        <v>441</v>
      </c>
      <c r="D1410" s="209" t="n">
        <v>0</v>
      </c>
      <c r="E1410" s="224" t="e">
        <f aca="false">VLOOKUP(A1410,SINAPI_MO!$A$1:$E$59566,4,0)</f>
        <v>#N/A</v>
      </c>
      <c r="F1410" s="225" t="e">
        <f aca="false">ROUND(D1410*E1410,2)</f>
        <v>#N/A</v>
      </c>
    </row>
    <row r="1411" customFormat="false" ht="19.4" hidden="false" customHeight="false" outlineLevel="0" collapsed="false">
      <c r="A1411" s="207" t="n">
        <v>104293</v>
      </c>
      <c r="B1411" s="208" t="s">
        <v>1583</v>
      </c>
      <c r="C1411" s="2" t="s">
        <v>441</v>
      </c>
      <c r="D1411" s="209" t="n">
        <v>0</v>
      </c>
      <c r="E1411" s="224" t="e">
        <f aca="false">VLOOKUP(A1411,SINAPI_MO!$A$1:$E$59566,4,0)</f>
        <v>#N/A</v>
      </c>
      <c r="F1411" s="225" t="e">
        <f aca="false">ROUND(D1411*E1411,2)</f>
        <v>#N/A</v>
      </c>
    </row>
    <row r="1412" customFormat="false" ht="19.4" hidden="false" customHeight="false" outlineLevel="0" collapsed="false">
      <c r="A1412" s="207" t="n">
        <v>104297</v>
      </c>
      <c r="B1412" s="208" t="s">
        <v>1584</v>
      </c>
      <c r="C1412" s="2" t="s">
        <v>441</v>
      </c>
      <c r="D1412" s="209" t="n">
        <v>0</v>
      </c>
      <c r="E1412" s="224" t="e">
        <f aca="false">VLOOKUP(A1412,SINAPI_MO!$A$1:$E$59566,4,0)</f>
        <v>#N/A</v>
      </c>
      <c r="F1412" s="225" t="e">
        <f aca="false">ROUND(D1412*E1412,2)</f>
        <v>#N/A</v>
      </c>
    </row>
    <row r="1413" customFormat="false" ht="19.4" hidden="false" customHeight="false" outlineLevel="0" collapsed="false">
      <c r="A1413" s="207" t="n">
        <v>104295</v>
      </c>
      <c r="B1413" s="208" t="s">
        <v>1585</v>
      </c>
      <c r="C1413" s="2" t="s">
        <v>441</v>
      </c>
      <c r="D1413" s="209" t="n">
        <v>0</v>
      </c>
      <c r="E1413" s="224" t="e">
        <f aca="false">VLOOKUP(A1413,SINAPI_MO!$A$1:$E$59566,4,0)</f>
        <v>#N/A</v>
      </c>
      <c r="F1413" s="225" t="e">
        <f aca="false">ROUND(D1413*E1413,2)</f>
        <v>#N/A</v>
      </c>
    </row>
    <row r="1414" customFormat="false" ht="19.4" hidden="false" customHeight="false" outlineLevel="0" collapsed="false">
      <c r="A1414" s="207" t="n">
        <v>104299</v>
      </c>
      <c r="B1414" s="208" t="s">
        <v>1586</v>
      </c>
      <c r="C1414" s="2" t="s">
        <v>441</v>
      </c>
      <c r="D1414" s="209" t="n">
        <v>0</v>
      </c>
      <c r="E1414" s="224" t="e">
        <f aca="false">VLOOKUP(A1414,SINAPI_MO!$A$1:$E$59566,4,0)</f>
        <v>#N/A</v>
      </c>
      <c r="F1414" s="225" t="e">
        <f aca="false">ROUND(D1414*E1414,2)</f>
        <v>#N/A</v>
      </c>
    </row>
    <row r="1415" customFormat="false" ht="19.4" hidden="false" customHeight="false" outlineLevel="0" collapsed="false">
      <c r="A1415" s="207" t="n">
        <v>104294</v>
      </c>
      <c r="B1415" s="208" t="s">
        <v>1587</v>
      </c>
      <c r="C1415" s="2" t="s">
        <v>441</v>
      </c>
      <c r="D1415" s="209" t="n">
        <v>0</v>
      </c>
      <c r="E1415" s="224" t="e">
        <f aca="false">VLOOKUP(A1415,SINAPI_MO!$A$1:$E$59566,4,0)</f>
        <v>#N/A</v>
      </c>
      <c r="F1415" s="225" t="e">
        <f aca="false">ROUND(D1415*E1415,2)</f>
        <v>#N/A</v>
      </c>
    </row>
    <row r="1416" customFormat="false" ht="19.4" hidden="false" customHeight="false" outlineLevel="0" collapsed="false">
      <c r="A1416" s="207" t="n">
        <v>104298</v>
      </c>
      <c r="B1416" s="208" t="s">
        <v>1588</v>
      </c>
      <c r="C1416" s="2" t="s">
        <v>441</v>
      </c>
      <c r="D1416" s="209" t="n">
        <v>0</v>
      </c>
      <c r="E1416" s="224" t="e">
        <f aca="false">VLOOKUP(A1416,SINAPI_MO!$A$1:$E$59566,4,0)</f>
        <v>#N/A</v>
      </c>
      <c r="F1416" s="225" t="e">
        <f aca="false">ROUND(D1416*E1416,2)</f>
        <v>#N/A</v>
      </c>
    </row>
    <row r="1417" customFormat="false" ht="19.4" hidden="false" customHeight="false" outlineLevel="0" collapsed="false">
      <c r="A1417" s="207" t="n">
        <v>104296</v>
      </c>
      <c r="B1417" s="208" t="s">
        <v>1589</v>
      </c>
      <c r="C1417" s="2" t="s">
        <v>441</v>
      </c>
      <c r="D1417" s="209" t="n">
        <v>0</v>
      </c>
      <c r="E1417" s="224" t="e">
        <f aca="false">VLOOKUP(A1417,SINAPI_MO!$A$1:$E$59566,4,0)</f>
        <v>#N/A</v>
      </c>
      <c r="F1417" s="225" t="e">
        <f aca="false">ROUND(D1417*E1417,2)</f>
        <v>#N/A</v>
      </c>
    </row>
    <row r="1418" customFormat="false" ht="19.4" hidden="false" customHeight="false" outlineLevel="0" collapsed="false">
      <c r="A1418" s="207" t="n">
        <v>104300</v>
      </c>
      <c r="B1418" s="208" t="s">
        <v>1590</v>
      </c>
      <c r="C1418" s="2" t="s">
        <v>441</v>
      </c>
      <c r="D1418" s="209" t="n">
        <v>0</v>
      </c>
      <c r="E1418" s="224" t="e">
        <f aca="false">VLOOKUP(A1418,SINAPI_MO!$A$1:$E$59566,4,0)</f>
        <v>#N/A</v>
      </c>
      <c r="F1418" s="225" t="e">
        <f aca="false">ROUND(D1418*E1418,2)</f>
        <v>#N/A</v>
      </c>
    </row>
    <row r="1419" customFormat="false" ht="19.4" hidden="false" customHeight="false" outlineLevel="0" collapsed="false">
      <c r="A1419" s="207" t="n">
        <v>90944</v>
      </c>
      <c r="B1419" s="208" t="s">
        <v>1591</v>
      </c>
      <c r="C1419" s="2" t="s">
        <v>175</v>
      </c>
      <c r="D1419" s="209" t="n">
        <v>193.92</v>
      </c>
      <c r="E1419" s="224" t="n">
        <f aca="false">VLOOKUP(A1419,SINAPI_MO!$A$1:$E$59566,4,0)</f>
        <v>0.2114</v>
      </c>
      <c r="F1419" s="225" t="n">
        <f aca="false">ROUND(D1419*E1419,2)</f>
        <v>40.99</v>
      </c>
    </row>
    <row r="1420" customFormat="false" ht="19.4" hidden="false" customHeight="false" outlineLevel="0" collapsed="false">
      <c r="A1420" s="207" t="n">
        <v>90934</v>
      </c>
      <c r="B1420" s="208" t="s">
        <v>1592</v>
      </c>
      <c r="C1420" s="2" t="s">
        <v>175</v>
      </c>
      <c r="D1420" s="209" t="n">
        <v>179.93</v>
      </c>
      <c r="E1420" s="224" t="n">
        <f aca="false">VLOOKUP(A1420,SINAPI_MO!$A$1:$E$59566,4,0)</f>
        <v>0.2077</v>
      </c>
      <c r="F1420" s="225" t="n">
        <f aca="false">ROUND(D1420*E1420,2)</f>
        <v>37.37</v>
      </c>
    </row>
    <row r="1421" customFormat="false" ht="19.4" hidden="false" customHeight="false" outlineLevel="0" collapsed="false">
      <c r="A1421" s="207" t="n">
        <v>90954</v>
      </c>
      <c r="B1421" s="208" t="s">
        <v>1593</v>
      </c>
      <c r="C1421" s="2" t="s">
        <v>175</v>
      </c>
      <c r="D1421" s="209" t="n">
        <v>219.52</v>
      </c>
      <c r="E1421" s="224" t="n">
        <f aca="false">VLOOKUP(A1421,SINAPI_MO!$A$1:$E$59566,4,0)</f>
        <v>0.217</v>
      </c>
      <c r="F1421" s="225" t="n">
        <f aca="false">ROUND(D1421*E1421,2)</f>
        <v>47.64</v>
      </c>
    </row>
    <row r="1422" customFormat="false" ht="19.4" hidden="false" customHeight="false" outlineLevel="0" collapsed="false">
      <c r="A1422" s="207" t="n">
        <v>90933</v>
      </c>
      <c r="B1422" s="208" t="s">
        <v>1594</v>
      </c>
      <c r="C1422" s="2" t="s">
        <v>175</v>
      </c>
      <c r="D1422" s="209" t="n">
        <v>167.02</v>
      </c>
      <c r="E1422" s="224" t="n">
        <f aca="false">VLOOKUP(A1422,SINAPI_MO!$A$1:$E$59566,4,0)</f>
        <v>0.1539</v>
      </c>
      <c r="F1422" s="225" t="n">
        <f aca="false">ROUND(D1422*E1422,2)</f>
        <v>25.7</v>
      </c>
    </row>
    <row r="1423" customFormat="false" ht="19.4" hidden="false" customHeight="false" outlineLevel="0" collapsed="false">
      <c r="A1423" s="207" t="n">
        <v>90943</v>
      </c>
      <c r="B1423" s="208" t="s">
        <v>1595</v>
      </c>
      <c r="C1423" s="2" t="s">
        <v>175</v>
      </c>
      <c r="D1423" s="209" t="n">
        <v>179.86</v>
      </c>
      <c r="E1423" s="224" t="n">
        <f aca="false">VLOOKUP(A1423,SINAPI_MO!$A$1:$E$59566,4,0)</f>
        <v>0.1574</v>
      </c>
      <c r="F1423" s="225" t="n">
        <f aca="false">ROUND(D1423*E1423,2)</f>
        <v>28.31</v>
      </c>
    </row>
    <row r="1424" customFormat="false" ht="19.4" hidden="false" customHeight="false" outlineLevel="0" collapsed="false">
      <c r="A1424" s="207" t="n">
        <v>90953</v>
      </c>
      <c r="B1424" s="208" t="s">
        <v>1596</v>
      </c>
      <c r="C1424" s="2" t="s">
        <v>175</v>
      </c>
      <c r="D1424" s="209" t="n">
        <v>203.36</v>
      </c>
      <c r="E1424" s="224" t="n">
        <f aca="false">VLOOKUP(A1424,SINAPI_MO!$A$1:$E$59566,4,0)</f>
        <v>0.1625</v>
      </c>
      <c r="F1424" s="225" t="n">
        <f aca="false">ROUND(D1424*E1424,2)</f>
        <v>33.05</v>
      </c>
    </row>
    <row r="1425" customFormat="false" ht="19.4" hidden="false" customHeight="false" outlineLevel="0" collapsed="false">
      <c r="A1425" s="207" t="n">
        <v>90932</v>
      </c>
      <c r="B1425" s="208" t="s">
        <v>1597</v>
      </c>
      <c r="C1425" s="2" t="s">
        <v>175</v>
      </c>
      <c r="D1425" s="209" t="n">
        <v>92.04</v>
      </c>
      <c r="E1425" s="224" t="n">
        <f aca="false">VLOOKUP(A1425,SINAPI_MO!$A$1:$E$59566,4,0)</f>
        <v>0.3671</v>
      </c>
      <c r="F1425" s="225" t="n">
        <f aca="false">ROUND(D1425*E1425,2)</f>
        <v>33.79</v>
      </c>
    </row>
    <row r="1426" customFormat="false" ht="19.4" hidden="false" customHeight="false" outlineLevel="0" collapsed="false">
      <c r="A1426" s="207" t="n">
        <v>90942</v>
      </c>
      <c r="B1426" s="208" t="s">
        <v>1598</v>
      </c>
      <c r="C1426" s="2" t="s">
        <v>175</v>
      </c>
      <c r="D1426" s="209" t="n">
        <v>98.21</v>
      </c>
      <c r="E1426" s="224" t="n">
        <f aca="false">VLOOKUP(A1426,SINAPI_MO!$A$1:$E$59566,4,0)</f>
        <v>0.3779</v>
      </c>
      <c r="F1426" s="225" t="n">
        <f aca="false">ROUND(D1426*E1426,2)</f>
        <v>37.11</v>
      </c>
    </row>
    <row r="1427" customFormat="false" ht="19.4" hidden="false" customHeight="false" outlineLevel="0" collapsed="false">
      <c r="A1427" s="207" t="n">
        <v>90952</v>
      </c>
      <c r="B1427" s="208" t="s">
        <v>1599</v>
      </c>
      <c r="C1427" s="2" t="s">
        <v>175</v>
      </c>
      <c r="D1427" s="209" t="n">
        <v>109.48</v>
      </c>
      <c r="E1427" s="224" t="n">
        <f aca="false">VLOOKUP(A1427,SINAPI_MO!$A$1:$E$59566,4,0)</f>
        <v>0.3941</v>
      </c>
      <c r="F1427" s="225" t="n">
        <f aca="false">ROUND(D1427*E1427,2)</f>
        <v>43.15</v>
      </c>
    </row>
    <row r="1428" customFormat="false" ht="19.4" hidden="false" customHeight="false" outlineLevel="0" collapsed="false">
      <c r="A1428" s="207" t="n">
        <v>90930</v>
      </c>
      <c r="B1428" s="208" t="s">
        <v>1600</v>
      </c>
      <c r="C1428" s="2" t="s">
        <v>175</v>
      </c>
      <c r="D1428" s="209" t="n">
        <v>86.08</v>
      </c>
      <c r="E1428" s="224" t="n">
        <f aca="false">VLOOKUP(A1428,SINAPI_MO!$A$1:$E$59566,4,0)</f>
        <v>0.317</v>
      </c>
      <c r="F1428" s="225" t="n">
        <f aca="false">ROUND(D1428*E1428,2)</f>
        <v>27.29</v>
      </c>
    </row>
    <row r="1429" customFormat="false" ht="19.4" hidden="false" customHeight="false" outlineLevel="0" collapsed="false">
      <c r="A1429" s="207" t="n">
        <v>90940</v>
      </c>
      <c r="B1429" s="208" t="s">
        <v>1601</v>
      </c>
      <c r="C1429" s="2" t="s">
        <v>175</v>
      </c>
      <c r="D1429" s="209" t="n">
        <v>91.72</v>
      </c>
      <c r="E1429" s="224" t="n">
        <f aca="false">VLOOKUP(A1429,SINAPI_MO!$A$1:$E$59566,4,0)</f>
        <v>0.3274</v>
      </c>
      <c r="F1429" s="225" t="n">
        <f aca="false">ROUND(D1429*E1429,2)</f>
        <v>30.03</v>
      </c>
    </row>
    <row r="1430" customFormat="false" ht="19.4" hidden="false" customHeight="false" outlineLevel="0" collapsed="false">
      <c r="A1430" s="207" t="n">
        <v>90950</v>
      </c>
      <c r="B1430" s="208" t="s">
        <v>1602</v>
      </c>
      <c r="C1430" s="2" t="s">
        <v>175</v>
      </c>
      <c r="D1430" s="209" t="n">
        <v>102.03</v>
      </c>
      <c r="E1430" s="224" t="n">
        <f aca="false">VLOOKUP(A1430,SINAPI_MO!$A$1:$E$59566,4,0)</f>
        <v>0.3431</v>
      </c>
      <c r="F1430" s="225" t="n">
        <f aca="false">ROUND(D1430*E1430,2)</f>
        <v>35.01</v>
      </c>
    </row>
    <row r="1431" customFormat="false" ht="12.8" hidden="false" customHeight="false" outlineLevel="0" collapsed="false">
      <c r="A1431" s="207" t="n">
        <v>88476</v>
      </c>
      <c r="B1431" s="208" t="s">
        <v>1603</v>
      </c>
      <c r="C1431" s="2" t="s">
        <v>175</v>
      </c>
      <c r="D1431" s="209" t="n">
        <v>24.06</v>
      </c>
      <c r="E1431" s="224" t="n">
        <f aca="false">VLOOKUP(A1431,SINAPI_MO!$A$1:$E$59566,4,0)</f>
        <v>0.0873</v>
      </c>
      <c r="F1431" s="225" t="n">
        <f aca="false">ROUND(D1431*E1431,2)</f>
        <v>2.1</v>
      </c>
    </row>
    <row r="1432" customFormat="false" ht="12.8" hidden="false" customHeight="false" outlineLevel="0" collapsed="false">
      <c r="A1432" s="207" t="n">
        <v>88477</v>
      </c>
      <c r="B1432" s="208" t="s">
        <v>1604</v>
      </c>
      <c r="C1432" s="2" t="s">
        <v>175</v>
      </c>
      <c r="D1432" s="209" t="n">
        <v>32.97</v>
      </c>
      <c r="E1432" s="224" t="n">
        <f aca="false">VLOOKUP(A1432,SINAPI_MO!$A$1:$E$59566,4,0)</f>
        <v>0.1207</v>
      </c>
      <c r="F1432" s="225" t="n">
        <f aca="false">ROUND(D1432*E1432,2)</f>
        <v>3.98</v>
      </c>
    </row>
    <row r="1433" customFormat="false" ht="12.8" hidden="false" customHeight="false" outlineLevel="0" collapsed="false">
      <c r="A1433" s="207" t="n">
        <v>88478</v>
      </c>
      <c r="B1433" s="208" t="s">
        <v>1605</v>
      </c>
      <c r="C1433" s="2" t="s">
        <v>175</v>
      </c>
      <c r="D1433" s="209" t="n">
        <v>40.36</v>
      </c>
      <c r="E1433" s="224" t="n">
        <f aca="false">VLOOKUP(A1433,SINAPI_MO!$A$1:$E$59566,4,0)</f>
        <v>0.1363</v>
      </c>
      <c r="F1433" s="225" t="n">
        <f aca="false">ROUND(D1433*E1433,2)</f>
        <v>5.5</v>
      </c>
    </row>
    <row r="1434" customFormat="false" ht="12.8" hidden="false" customHeight="false" outlineLevel="0" collapsed="false">
      <c r="A1434" s="207" t="n">
        <v>88470</v>
      </c>
      <c r="B1434" s="208" t="s">
        <v>1606</v>
      </c>
      <c r="C1434" s="2" t="s">
        <v>175</v>
      </c>
      <c r="D1434" s="209" t="n">
        <v>28.52</v>
      </c>
      <c r="E1434" s="224" t="n">
        <f aca="false">VLOOKUP(A1434,SINAPI_MO!$A$1:$E$59566,4,0)</f>
        <v>0.1161</v>
      </c>
      <c r="F1434" s="225" t="n">
        <f aca="false">ROUND(D1434*E1434,2)</f>
        <v>3.31</v>
      </c>
    </row>
    <row r="1435" customFormat="false" ht="12.8" hidden="false" customHeight="false" outlineLevel="0" collapsed="false">
      <c r="A1435" s="207" t="n">
        <v>88471</v>
      </c>
      <c r="B1435" s="208" t="s">
        <v>1607</v>
      </c>
      <c r="C1435" s="2" t="s">
        <v>175</v>
      </c>
      <c r="D1435" s="209" t="n">
        <v>35.67</v>
      </c>
      <c r="E1435" s="224" t="n">
        <f aca="false">VLOOKUP(A1435,SINAPI_MO!$A$1:$E$59566,4,0)</f>
        <v>0.1287</v>
      </c>
      <c r="F1435" s="225" t="n">
        <f aca="false">ROUND(D1435*E1435,2)</f>
        <v>4.59</v>
      </c>
    </row>
    <row r="1436" customFormat="false" ht="12.8" hidden="false" customHeight="false" outlineLevel="0" collapsed="false">
      <c r="A1436" s="207" t="n">
        <v>88472</v>
      </c>
      <c r="B1436" s="208" t="s">
        <v>1608</v>
      </c>
      <c r="C1436" s="2" t="s">
        <v>175</v>
      </c>
      <c r="D1436" s="209" t="n">
        <v>41.34</v>
      </c>
      <c r="E1436" s="224" t="n">
        <f aca="false">VLOOKUP(A1436,SINAPI_MO!$A$1:$E$59566,4,0)</f>
        <v>0.1347</v>
      </c>
      <c r="F1436" s="225" t="n">
        <f aca="false">ROUND(D1436*E1436,2)</f>
        <v>5.57</v>
      </c>
    </row>
    <row r="1437" customFormat="false" ht="19.4" hidden="false" customHeight="false" outlineLevel="0" collapsed="false">
      <c r="A1437" s="207" t="n">
        <v>87759</v>
      </c>
      <c r="B1437" s="208" t="s">
        <v>1609</v>
      </c>
      <c r="C1437" s="2" t="s">
        <v>175</v>
      </c>
      <c r="D1437" s="209" t="n">
        <v>120.23</v>
      </c>
      <c r="E1437" s="224" t="n">
        <f aca="false">VLOOKUP(A1437,SINAPI_MO!$A$1:$E$59566,4,0)</f>
        <v>0.3091</v>
      </c>
      <c r="F1437" s="225" t="n">
        <f aca="false">ROUND(D1437*E1437,2)</f>
        <v>37.16</v>
      </c>
    </row>
    <row r="1438" customFormat="false" ht="19.4" hidden="false" customHeight="false" outlineLevel="0" collapsed="false">
      <c r="A1438" s="207" t="n">
        <v>87769</v>
      </c>
      <c r="B1438" s="208" t="s">
        <v>1610</v>
      </c>
      <c r="C1438" s="2" t="s">
        <v>175</v>
      </c>
      <c r="D1438" s="209" t="n">
        <v>143.45</v>
      </c>
      <c r="E1438" s="224" t="n">
        <f aca="false">VLOOKUP(A1438,SINAPI_MO!$A$1:$E$59566,4,0)</f>
        <v>0.2885</v>
      </c>
      <c r="F1438" s="225" t="n">
        <f aca="false">ROUND(D1438*E1438,2)</f>
        <v>41.39</v>
      </c>
    </row>
    <row r="1439" customFormat="false" ht="19.4" hidden="false" customHeight="false" outlineLevel="0" collapsed="false">
      <c r="A1439" s="207" t="n">
        <v>87739</v>
      </c>
      <c r="B1439" s="208" t="s">
        <v>1611</v>
      </c>
      <c r="C1439" s="2" t="s">
        <v>175</v>
      </c>
      <c r="D1439" s="209" t="n">
        <v>94.6</v>
      </c>
      <c r="E1439" s="224" t="n">
        <f aca="false">VLOOKUP(A1439,SINAPI_MO!$A$1:$E$59566,4,0)</f>
        <v>0.3271</v>
      </c>
      <c r="F1439" s="225" t="n">
        <f aca="false">ROUND(D1439*E1439,2)</f>
        <v>30.94</v>
      </c>
    </row>
    <row r="1440" customFormat="false" ht="19.4" hidden="false" customHeight="false" outlineLevel="0" collapsed="false">
      <c r="A1440" s="207" t="n">
        <v>87749</v>
      </c>
      <c r="B1440" s="208" t="s">
        <v>1612</v>
      </c>
      <c r="C1440" s="2" t="s">
        <v>175</v>
      </c>
      <c r="D1440" s="209" t="n">
        <v>122.89</v>
      </c>
      <c r="E1440" s="224" t="n">
        <f aca="false">VLOOKUP(A1440,SINAPI_MO!$A$1:$E$59566,4,0)</f>
        <v>0.2933</v>
      </c>
      <c r="F1440" s="225" t="n">
        <f aca="false">ROUND(D1440*E1440,2)</f>
        <v>36.04</v>
      </c>
    </row>
    <row r="1441" customFormat="false" ht="19.4" hidden="false" customHeight="false" outlineLevel="0" collapsed="false">
      <c r="A1441" s="207" t="n">
        <v>87624</v>
      </c>
      <c r="B1441" s="208" t="s">
        <v>1613</v>
      </c>
      <c r="C1441" s="2" t="s">
        <v>175</v>
      </c>
      <c r="D1441" s="209" t="n">
        <v>82.03</v>
      </c>
      <c r="E1441" s="224" t="n">
        <f aca="false">VLOOKUP(A1441,SINAPI_MO!$A$1:$E$59566,4,0)</f>
        <v>0.2239</v>
      </c>
      <c r="F1441" s="225" t="n">
        <f aca="false">ROUND(D1441*E1441,2)</f>
        <v>18.37</v>
      </c>
    </row>
    <row r="1442" customFormat="false" ht="19.4" hidden="false" customHeight="false" outlineLevel="0" collapsed="false">
      <c r="A1442" s="207" t="n">
        <v>87634</v>
      </c>
      <c r="B1442" s="208" t="s">
        <v>1614</v>
      </c>
      <c r="C1442" s="2" t="s">
        <v>175</v>
      </c>
      <c r="D1442" s="209" t="n">
        <v>110.31</v>
      </c>
      <c r="E1442" s="224" t="n">
        <f aca="false">VLOOKUP(A1442,SINAPI_MO!$A$1:$E$59566,4,0)</f>
        <v>0.2127</v>
      </c>
      <c r="F1442" s="225" t="n">
        <f aca="false">ROUND(D1442*E1442,2)</f>
        <v>23.46</v>
      </c>
    </row>
    <row r="1443" customFormat="false" ht="19.4" hidden="false" customHeight="false" outlineLevel="0" collapsed="false">
      <c r="A1443" s="207" t="n">
        <v>87644</v>
      </c>
      <c r="B1443" s="208" t="s">
        <v>1615</v>
      </c>
      <c r="C1443" s="2" t="s">
        <v>175</v>
      </c>
      <c r="D1443" s="209" t="n">
        <v>133.48</v>
      </c>
      <c r="E1443" s="224" t="n">
        <f aca="false">VLOOKUP(A1443,SINAPI_MO!$A$1:$E$59566,4,0)</f>
        <v>0.2071</v>
      </c>
      <c r="F1443" s="225" t="n">
        <f aca="false">ROUND(D1443*E1443,2)</f>
        <v>27.64</v>
      </c>
    </row>
    <row r="1444" customFormat="false" ht="19.4" hidden="false" customHeight="false" outlineLevel="0" collapsed="false">
      <c r="A1444" s="207" t="n">
        <v>87684</v>
      </c>
      <c r="B1444" s="208" t="s">
        <v>1616</v>
      </c>
      <c r="C1444" s="2" t="s">
        <v>175</v>
      </c>
      <c r="D1444" s="209" t="n">
        <v>128.33</v>
      </c>
      <c r="E1444" s="224" t="n">
        <f aca="false">VLOOKUP(A1444,SINAPI_MO!$A$1:$E$59566,4,0)</f>
        <v>0.2081</v>
      </c>
      <c r="F1444" s="225" t="n">
        <f aca="false">ROUND(D1444*E1444,2)</f>
        <v>26.71</v>
      </c>
    </row>
    <row r="1445" customFormat="false" ht="19.4" hidden="false" customHeight="false" outlineLevel="0" collapsed="false">
      <c r="A1445" s="207" t="n">
        <v>87694</v>
      </c>
      <c r="B1445" s="208" t="s">
        <v>1617</v>
      </c>
      <c r="C1445" s="2" t="s">
        <v>175</v>
      </c>
      <c r="D1445" s="209" t="n">
        <v>147</v>
      </c>
      <c r="E1445" s="224" t="n">
        <f aca="false">VLOOKUP(A1445,SINAPI_MO!$A$1:$E$59566,4,0)</f>
        <v>0.2083</v>
      </c>
      <c r="F1445" s="225" t="n">
        <f aca="false">ROUND(D1445*E1445,2)</f>
        <v>30.62</v>
      </c>
    </row>
    <row r="1446" customFormat="false" ht="19.4" hidden="false" customHeight="false" outlineLevel="0" collapsed="false">
      <c r="A1446" s="207" t="n">
        <v>87704</v>
      </c>
      <c r="B1446" s="208" t="s">
        <v>1618</v>
      </c>
      <c r="C1446" s="2" t="s">
        <v>175</v>
      </c>
      <c r="D1446" s="209" t="n">
        <v>159.63</v>
      </c>
      <c r="E1446" s="224" t="n">
        <f aca="false">VLOOKUP(A1446,SINAPI_MO!$A$1:$E$59566,4,0)</f>
        <v>0.206</v>
      </c>
      <c r="F1446" s="225" t="n">
        <f aca="false">ROUND(D1446*E1446,2)</f>
        <v>32.88</v>
      </c>
    </row>
    <row r="1447" customFormat="false" ht="19.4" hidden="false" customHeight="false" outlineLevel="0" collapsed="false">
      <c r="A1447" s="207" t="n">
        <v>87758</v>
      </c>
      <c r="B1447" s="208" t="s">
        <v>1619</v>
      </c>
      <c r="C1447" s="2" t="s">
        <v>175</v>
      </c>
      <c r="D1447" s="209" t="n">
        <v>111.07</v>
      </c>
      <c r="E1447" s="224" t="n">
        <f aca="false">VLOOKUP(A1447,SINAPI_MO!$A$1:$E$59566,4,0)</f>
        <v>0.26</v>
      </c>
      <c r="F1447" s="225" t="n">
        <f aca="false">ROUND(D1447*E1447,2)</f>
        <v>28.88</v>
      </c>
    </row>
    <row r="1448" customFormat="false" ht="19.4" hidden="false" customHeight="false" outlineLevel="0" collapsed="false">
      <c r="A1448" s="207" t="n">
        <v>87768</v>
      </c>
      <c r="B1448" s="208" t="s">
        <v>1620</v>
      </c>
      <c r="C1448" s="2" t="s">
        <v>175</v>
      </c>
      <c r="D1448" s="209" t="n">
        <v>132.18</v>
      </c>
      <c r="E1448" s="224" t="n">
        <f aca="false">VLOOKUP(A1448,SINAPI_MO!$A$1:$E$59566,4,0)</f>
        <v>0.2361</v>
      </c>
      <c r="F1448" s="225" t="n">
        <f aca="false">ROUND(D1448*E1448,2)</f>
        <v>31.21</v>
      </c>
    </row>
    <row r="1449" customFormat="false" ht="19.4" hidden="false" customHeight="false" outlineLevel="0" collapsed="false">
      <c r="A1449" s="207" t="n">
        <v>87738</v>
      </c>
      <c r="B1449" s="208" t="s">
        <v>1621</v>
      </c>
      <c r="C1449" s="2" t="s">
        <v>175</v>
      </c>
      <c r="D1449" s="209" t="n">
        <v>88.01</v>
      </c>
      <c r="E1449" s="224" t="n">
        <f aca="false">VLOOKUP(A1449,SINAPI_MO!$A$1:$E$59566,4,0)</f>
        <v>0.2839</v>
      </c>
      <c r="F1449" s="225" t="n">
        <f aca="false">ROUND(D1449*E1449,2)</f>
        <v>24.99</v>
      </c>
    </row>
    <row r="1450" customFormat="false" ht="19.4" hidden="false" customHeight="false" outlineLevel="0" collapsed="false">
      <c r="A1450" s="207" t="n">
        <v>87748</v>
      </c>
      <c r="B1450" s="208" t="s">
        <v>1622</v>
      </c>
      <c r="C1450" s="2" t="s">
        <v>175</v>
      </c>
      <c r="D1450" s="209" t="n">
        <v>113.73</v>
      </c>
      <c r="E1450" s="224" t="n">
        <f aca="false">VLOOKUP(A1450,SINAPI_MO!$A$1:$E$59566,4,0)</f>
        <v>0.2441</v>
      </c>
      <c r="F1450" s="225" t="n">
        <f aca="false">ROUND(D1450*E1450,2)</f>
        <v>27.76</v>
      </c>
    </row>
    <row r="1451" customFormat="false" ht="19.4" hidden="false" customHeight="false" outlineLevel="0" collapsed="false">
      <c r="A1451" s="207" t="n">
        <v>87623</v>
      </c>
      <c r="B1451" s="208" t="s">
        <v>1623</v>
      </c>
      <c r="C1451" s="2" t="s">
        <v>175</v>
      </c>
      <c r="D1451" s="209" t="n">
        <v>75.44</v>
      </c>
      <c r="E1451" s="224" t="n">
        <f aca="false">VLOOKUP(A1451,SINAPI_MO!$A$1:$E$59566,4,0)</f>
        <v>0.1646</v>
      </c>
      <c r="F1451" s="225" t="n">
        <f aca="false">ROUND(D1451*E1451,2)</f>
        <v>12.42</v>
      </c>
    </row>
    <row r="1452" customFormat="false" ht="19.4" hidden="false" customHeight="false" outlineLevel="0" collapsed="false">
      <c r="A1452" s="207" t="n">
        <v>87633</v>
      </c>
      <c r="B1452" s="208" t="s">
        <v>1624</v>
      </c>
      <c r="C1452" s="2" t="s">
        <v>175</v>
      </c>
      <c r="D1452" s="209" t="n">
        <v>101.15</v>
      </c>
      <c r="E1452" s="224" t="n">
        <f aca="false">VLOOKUP(A1452,SINAPI_MO!$A$1:$E$59566,4,0)</f>
        <v>0.1501</v>
      </c>
      <c r="F1452" s="225" t="n">
        <f aca="false">ROUND(D1452*E1452,2)</f>
        <v>15.18</v>
      </c>
    </row>
    <row r="1453" customFormat="false" ht="19.4" hidden="false" customHeight="false" outlineLevel="0" collapsed="false">
      <c r="A1453" s="207" t="n">
        <v>87643</v>
      </c>
      <c r="B1453" s="208" t="s">
        <v>1625</v>
      </c>
      <c r="C1453" s="2" t="s">
        <v>175</v>
      </c>
      <c r="D1453" s="209" t="n">
        <v>122.21</v>
      </c>
      <c r="E1453" s="224" t="n">
        <f aca="false">VLOOKUP(A1453,SINAPI_MO!$A$1:$E$59566,4,0)</f>
        <v>0.1429</v>
      </c>
      <c r="F1453" s="225" t="n">
        <f aca="false">ROUND(D1453*E1453,2)</f>
        <v>17.46</v>
      </c>
    </row>
    <row r="1454" customFormat="false" ht="19.4" hidden="false" customHeight="false" outlineLevel="0" collapsed="false">
      <c r="A1454" s="207" t="n">
        <v>87683</v>
      </c>
      <c r="B1454" s="208" t="s">
        <v>1626</v>
      </c>
      <c r="C1454" s="2" t="s">
        <v>175</v>
      </c>
      <c r="D1454" s="209" t="n">
        <v>117.06</v>
      </c>
      <c r="E1454" s="224" t="n">
        <f aca="false">VLOOKUP(A1454,SINAPI_MO!$A$1:$E$59566,4,0)</f>
        <v>0.1412</v>
      </c>
      <c r="F1454" s="225" t="n">
        <f aca="false">ROUND(D1454*E1454,2)</f>
        <v>16.53</v>
      </c>
    </row>
    <row r="1455" customFormat="false" ht="19.4" hidden="false" customHeight="false" outlineLevel="0" collapsed="false">
      <c r="A1455" s="207" t="n">
        <v>87703</v>
      </c>
      <c r="B1455" s="208" t="s">
        <v>1627</v>
      </c>
      <c r="C1455" s="2" t="s">
        <v>175</v>
      </c>
      <c r="D1455" s="209" t="n">
        <v>145.57</v>
      </c>
      <c r="E1455" s="224" t="n">
        <f aca="false">VLOOKUP(A1455,SINAPI_MO!$A$1:$E$59566,4,0)</f>
        <v>0.1388</v>
      </c>
      <c r="F1455" s="225" t="n">
        <f aca="false">ROUND(D1455*E1455,2)</f>
        <v>20.21</v>
      </c>
    </row>
    <row r="1456" customFormat="false" ht="19.4" hidden="false" customHeight="false" outlineLevel="0" collapsed="false">
      <c r="A1456" s="207" t="n">
        <v>87693</v>
      </c>
      <c r="B1456" s="208" t="s">
        <v>1628</v>
      </c>
      <c r="C1456" s="2" t="s">
        <v>175</v>
      </c>
      <c r="D1456" s="209" t="n">
        <v>134.09</v>
      </c>
      <c r="E1456" s="224" t="n">
        <f aca="false">VLOOKUP(A1456,SINAPI_MO!$A$1:$E$59566,4,0)</f>
        <v>0.1414</v>
      </c>
      <c r="F1456" s="225" t="n">
        <f aca="false">ROUND(D1456*E1456,2)</f>
        <v>18.96</v>
      </c>
    </row>
    <row r="1457" customFormat="false" ht="19.4" hidden="false" customHeight="false" outlineLevel="0" collapsed="false">
      <c r="A1457" s="207" t="n">
        <v>87757</v>
      </c>
      <c r="B1457" s="208" t="s">
        <v>1629</v>
      </c>
      <c r="C1457" s="2" t="s">
        <v>175</v>
      </c>
      <c r="D1457" s="209" t="n">
        <v>57.83</v>
      </c>
      <c r="E1457" s="224" t="n">
        <f aca="false">VLOOKUP(A1457,SINAPI_MO!$A$1:$E$59566,4,0)</f>
        <v>0.5987</v>
      </c>
      <c r="F1457" s="225" t="n">
        <f aca="false">ROUND(D1457*E1457,2)</f>
        <v>34.62</v>
      </c>
    </row>
    <row r="1458" customFormat="false" ht="19.4" hidden="false" customHeight="false" outlineLevel="0" collapsed="false">
      <c r="A1458" s="207" t="n">
        <v>87767</v>
      </c>
      <c r="B1458" s="208" t="s">
        <v>1630</v>
      </c>
      <c r="C1458" s="2" t="s">
        <v>175</v>
      </c>
      <c r="D1458" s="209" t="n">
        <v>66.71</v>
      </c>
      <c r="E1458" s="224" t="n">
        <f aca="false">VLOOKUP(A1458,SINAPI_MO!$A$1:$E$59566,4,0)</f>
        <v>0.5737</v>
      </c>
      <c r="F1458" s="225" t="n">
        <f aca="false">ROUND(D1458*E1458,2)</f>
        <v>38.27</v>
      </c>
    </row>
    <row r="1459" customFormat="false" ht="19.4" hidden="false" customHeight="false" outlineLevel="0" collapsed="false">
      <c r="A1459" s="207" t="n">
        <v>87737</v>
      </c>
      <c r="B1459" s="208" t="s">
        <v>1631</v>
      </c>
      <c r="C1459" s="2" t="s">
        <v>175</v>
      </c>
      <c r="D1459" s="209" t="n">
        <v>49.71</v>
      </c>
      <c r="E1459" s="224" t="n">
        <f aca="false">VLOOKUP(A1459,SINAPI_MO!$A$1:$E$59566,4,0)</f>
        <v>0.5858</v>
      </c>
      <c r="F1459" s="225" t="n">
        <f aca="false">ROUND(D1459*E1459,2)</f>
        <v>29.12</v>
      </c>
    </row>
    <row r="1460" customFormat="false" ht="19.4" hidden="false" customHeight="false" outlineLevel="0" collapsed="false">
      <c r="A1460" s="207" t="n">
        <v>87747</v>
      </c>
      <c r="B1460" s="208" t="s">
        <v>1632</v>
      </c>
      <c r="C1460" s="2" t="s">
        <v>175</v>
      </c>
      <c r="D1460" s="209" t="n">
        <v>60.49</v>
      </c>
      <c r="E1460" s="224" t="n">
        <f aca="false">VLOOKUP(A1460,SINAPI_MO!$A$1:$E$59566,4,0)</f>
        <v>0.5538</v>
      </c>
      <c r="F1460" s="225" t="n">
        <f aca="false">ROUND(D1460*E1460,2)</f>
        <v>33.5</v>
      </c>
    </row>
    <row r="1461" customFormat="false" ht="19.4" hidden="false" customHeight="false" outlineLevel="0" collapsed="false">
      <c r="A1461" s="207" t="n">
        <v>87622</v>
      </c>
      <c r="B1461" s="208" t="s">
        <v>1633</v>
      </c>
      <c r="C1461" s="2" t="s">
        <v>175</v>
      </c>
      <c r="D1461" s="209" t="n">
        <v>37.14</v>
      </c>
      <c r="E1461" s="224" t="n">
        <f aca="false">VLOOKUP(A1461,SINAPI_MO!$A$1:$E$59566,4,0)</f>
        <v>0.4456</v>
      </c>
      <c r="F1461" s="225" t="n">
        <f aca="false">ROUND(D1461*E1461,2)</f>
        <v>16.55</v>
      </c>
    </row>
    <row r="1462" customFormat="false" ht="19.4" hidden="false" customHeight="false" outlineLevel="0" collapsed="false">
      <c r="A1462" s="207" t="n">
        <v>87632</v>
      </c>
      <c r="B1462" s="208" t="s">
        <v>1634</v>
      </c>
      <c r="C1462" s="2" t="s">
        <v>175</v>
      </c>
      <c r="D1462" s="209" t="n">
        <v>47.91</v>
      </c>
      <c r="E1462" s="224" t="n">
        <f aca="false">VLOOKUP(A1462,SINAPI_MO!$A$1:$E$59566,4,0)</f>
        <v>0.4367</v>
      </c>
      <c r="F1462" s="225" t="n">
        <f aca="false">ROUND(D1462*E1462,2)</f>
        <v>20.92</v>
      </c>
    </row>
    <row r="1463" customFormat="false" ht="19.4" hidden="false" customHeight="false" outlineLevel="0" collapsed="false">
      <c r="A1463" s="207" t="n">
        <v>87642</v>
      </c>
      <c r="B1463" s="208" t="s">
        <v>1635</v>
      </c>
      <c r="C1463" s="2" t="s">
        <v>175</v>
      </c>
      <c r="D1463" s="209" t="n">
        <v>56.74</v>
      </c>
      <c r="E1463" s="224" t="n">
        <f aca="false">VLOOKUP(A1463,SINAPI_MO!$A$1:$E$59566,4,0)</f>
        <v>0.4321</v>
      </c>
      <c r="F1463" s="225" t="n">
        <f aca="false">ROUND(D1463*E1463,2)</f>
        <v>24.52</v>
      </c>
    </row>
    <row r="1464" customFormat="false" ht="19.4" hidden="false" customHeight="false" outlineLevel="0" collapsed="false">
      <c r="A1464" s="207" t="n">
        <v>87682</v>
      </c>
      <c r="B1464" s="208" t="s">
        <v>1636</v>
      </c>
      <c r="C1464" s="2" t="s">
        <v>175</v>
      </c>
      <c r="D1464" s="209" t="n">
        <v>51.59</v>
      </c>
      <c r="E1464" s="224" t="n">
        <f aca="false">VLOOKUP(A1464,SINAPI_MO!$A$1:$E$59566,4,0)</f>
        <v>0.4573</v>
      </c>
      <c r="F1464" s="225" t="n">
        <f aca="false">ROUND(D1464*E1464,2)</f>
        <v>23.59</v>
      </c>
    </row>
    <row r="1465" customFormat="false" ht="19.4" hidden="false" customHeight="false" outlineLevel="0" collapsed="false">
      <c r="A1465" s="207" t="n">
        <v>87692</v>
      </c>
      <c r="B1465" s="208" t="s">
        <v>1637</v>
      </c>
      <c r="C1465" s="2" t="s">
        <v>175</v>
      </c>
      <c r="D1465" s="209" t="n">
        <v>59.11</v>
      </c>
      <c r="E1465" s="224" t="n">
        <f aca="false">VLOOKUP(A1465,SINAPI_MO!$A$1:$E$59566,4,0)</f>
        <v>0.4575</v>
      </c>
      <c r="F1465" s="225" t="n">
        <f aca="false">ROUND(D1465*E1465,2)</f>
        <v>27.04</v>
      </c>
    </row>
    <row r="1466" customFormat="false" ht="19.4" hidden="false" customHeight="false" outlineLevel="0" collapsed="false">
      <c r="A1466" s="207" t="n">
        <v>87702</v>
      </c>
      <c r="B1466" s="208" t="s">
        <v>1638</v>
      </c>
      <c r="C1466" s="2" t="s">
        <v>175</v>
      </c>
      <c r="D1466" s="209" t="n">
        <v>63.92</v>
      </c>
      <c r="E1466" s="224" t="n">
        <f aca="false">VLOOKUP(A1466,SINAPI_MO!$A$1:$E$59566,4,0)</f>
        <v>0.4537</v>
      </c>
      <c r="F1466" s="225" t="n">
        <f aca="false">ROUND(D1466*E1466,2)</f>
        <v>29</v>
      </c>
    </row>
    <row r="1467" customFormat="false" ht="19.4" hidden="false" customHeight="false" outlineLevel="0" collapsed="false">
      <c r="A1467" s="207" t="n">
        <v>87755</v>
      </c>
      <c r="B1467" s="208" t="s">
        <v>1639</v>
      </c>
      <c r="C1467" s="2" t="s">
        <v>175</v>
      </c>
      <c r="D1467" s="209" t="n">
        <v>53.6</v>
      </c>
      <c r="E1467" s="224" t="n">
        <f aca="false">VLOOKUP(A1467,SINAPI_MO!$A$1:$E$59566,4,0)</f>
        <v>0.5597</v>
      </c>
      <c r="F1467" s="225" t="n">
        <f aca="false">ROUND(D1467*E1467,2)</f>
        <v>30</v>
      </c>
    </row>
    <row r="1468" customFormat="false" ht="19.4" hidden="false" customHeight="false" outlineLevel="0" collapsed="false">
      <c r="A1468" s="207" t="n">
        <v>87765</v>
      </c>
      <c r="B1468" s="208" t="s">
        <v>1640</v>
      </c>
      <c r="C1468" s="2" t="s">
        <v>175</v>
      </c>
      <c r="D1468" s="209" t="n">
        <v>61.51</v>
      </c>
      <c r="E1468" s="224" t="n">
        <f aca="false">VLOOKUP(A1468,SINAPI_MO!$A$1:$E$59566,4,0)</f>
        <v>0.5298</v>
      </c>
      <c r="F1468" s="225" t="n">
        <f aca="false">ROUND(D1468*E1468,2)</f>
        <v>32.59</v>
      </c>
    </row>
    <row r="1469" customFormat="false" ht="19.4" hidden="false" customHeight="false" outlineLevel="0" collapsed="false">
      <c r="A1469" s="207" t="n">
        <v>87735</v>
      </c>
      <c r="B1469" s="208" t="s">
        <v>1641</v>
      </c>
      <c r="C1469" s="2" t="s">
        <v>175</v>
      </c>
      <c r="D1469" s="209" t="n">
        <v>46.67</v>
      </c>
      <c r="E1469" s="224" t="n">
        <f aca="false">VLOOKUP(A1469,SINAPI_MO!$A$1:$E$59566,4,0)</f>
        <v>0.5526</v>
      </c>
      <c r="F1469" s="225" t="n">
        <f aca="false">ROUND(D1469*E1469,2)</f>
        <v>25.79</v>
      </c>
    </row>
    <row r="1470" customFormat="false" ht="19.4" hidden="false" customHeight="false" outlineLevel="0" collapsed="false">
      <c r="A1470" s="207" t="n">
        <v>87745</v>
      </c>
      <c r="B1470" s="208" t="s">
        <v>1642</v>
      </c>
      <c r="C1470" s="2" t="s">
        <v>175</v>
      </c>
      <c r="D1470" s="209" t="n">
        <v>56.26</v>
      </c>
      <c r="E1470" s="224" t="n">
        <f aca="false">VLOOKUP(A1470,SINAPI_MO!$A$1:$E$59566,4,0)</f>
        <v>0.5133</v>
      </c>
      <c r="F1470" s="225" t="n">
        <f aca="false">ROUND(D1470*E1470,2)</f>
        <v>28.88</v>
      </c>
    </row>
    <row r="1471" customFormat="false" ht="19.4" hidden="false" customHeight="false" outlineLevel="0" collapsed="false">
      <c r="A1471" s="207" t="n">
        <v>87620</v>
      </c>
      <c r="B1471" s="208" t="s">
        <v>1643</v>
      </c>
      <c r="C1471" s="2" t="s">
        <v>175</v>
      </c>
      <c r="D1471" s="209" t="n">
        <v>34.1</v>
      </c>
      <c r="E1471" s="224" t="n">
        <f aca="false">VLOOKUP(A1471,SINAPI_MO!$A$1:$E$59566,4,0)</f>
        <v>0.3877</v>
      </c>
      <c r="F1471" s="225" t="n">
        <f aca="false">ROUND(D1471*E1471,2)</f>
        <v>13.22</v>
      </c>
    </row>
    <row r="1472" customFormat="false" ht="19.4" hidden="false" customHeight="false" outlineLevel="0" collapsed="false">
      <c r="A1472" s="207" t="n">
        <v>87630</v>
      </c>
      <c r="B1472" s="208" t="s">
        <v>1644</v>
      </c>
      <c r="C1472" s="2" t="s">
        <v>175</v>
      </c>
      <c r="D1472" s="209" t="n">
        <v>43.68</v>
      </c>
      <c r="E1472" s="224" t="n">
        <f aca="false">VLOOKUP(A1472,SINAPI_MO!$A$1:$E$59566,4,0)</f>
        <v>0.3732</v>
      </c>
      <c r="F1472" s="225" t="n">
        <f aca="false">ROUND(D1472*E1472,2)</f>
        <v>16.3</v>
      </c>
    </row>
    <row r="1473" customFormat="false" ht="19.4" hidden="false" customHeight="false" outlineLevel="0" collapsed="false">
      <c r="A1473" s="207" t="n">
        <v>87640</v>
      </c>
      <c r="B1473" s="208" t="s">
        <v>1645</v>
      </c>
      <c r="C1473" s="2" t="s">
        <v>175</v>
      </c>
      <c r="D1473" s="209" t="n">
        <v>51.54</v>
      </c>
      <c r="E1473" s="224" t="n">
        <f aca="false">VLOOKUP(A1473,SINAPI_MO!$A$1:$E$59566,4,0)</f>
        <v>0.3655</v>
      </c>
      <c r="F1473" s="225" t="n">
        <f aca="false">ROUND(D1473*E1473,2)</f>
        <v>18.84</v>
      </c>
    </row>
    <row r="1474" customFormat="false" ht="19.4" hidden="false" customHeight="false" outlineLevel="0" collapsed="false">
      <c r="A1474" s="207" t="n">
        <v>87680</v>
      </c>
      <c r="B1474" s="208" t="s">
        <v>1646</v>
      </c>
      <c r="C1474" s="2" t="s">
        <v>175</v>
      </c>
      <c r="D1474" s="209" t="n">
        <v>46.39</v>
      </c>
      <c r="E1474" s="224" t="n">
        <f aca="false">VLOOKUP(A1474,SINAPI_MO!$A$1:$E$59566,4,0)</f>
        <v>0.3861</v>
      </c>
      <c r="F1474" s="225" t="n">
        <f aca="false">ROUND(D1474*E1474,2)</f>
        <v>17.91</v>
      </c>
    </row>
    <row r="1475" customFormat="false" ht="19.4" hidden="false" customHeight="false" outlineLevel="0" collapsed="false">
      <c r="A1475" s="207" t="n">
        <v>87690</v>
      </c>
      <c r="B1475" s="208" t="s">
        <v>1647</v>
      </c>
      <c r="C1475" s="2" t="s">
        <v>175</v>
      </c>
      <c r="D1475" s="209" t="n">
        <v>53.15</v>
      </c>
      <c r="E1475" s="224" t="n">
        <f aca="false">VLOOKUP(A1475,SINAPI_MO!$A$1:$E$59566,4,0)</f>
        <v>0.3865</v>
      </c>
      <c r="F1475" s="225" t="n">
        <f aca="false">ROUND(D1475*E1475,2)</f>
        <v>20.54</v>
      </c>
    </row>
    <row r="1476" customFormat="false" ht="19.4" hidden="false" customHeight="false" outlineLevel="0" collapsed="false">
      <c r="A1476" s="207" t="n">
        <v>87700</v>
      </c>
      <c r="B1476" s="208" t="s">
        <v>1648</v>
      </c>
      <c r="C1476" s="2" t="s">
        <v>175</v>
      </c>
      <c r="D1476" s="209" t="n">
        <v>57.43</v>
      </c>
      <c r="E1476" s="224" t="n">
        <f aca="false">VLOOKUP(A1476,SINAPI_MO!$A$1:$E$59566,4,0)</f>
        <v>0.3817</v>
      </c>
      <c r="F1476" s="225" t="n">
        <f aca="false">ROUND(D1476*E1476,2)</f>
        <v>21.92</v>
      </c>
    </row>
    <row r="1477" customFormat="false" ht="12.8" hidden="false" customHeight="false" outlineLevel="0" collapsed="false">
      <c r="A1477" s="207" t="n">
        <v>102803</v>
      </c>
      <c r="B1477" s="208" t="s">
        <v>1649</v>
      </c>
      <c r="C1477" s="2" t="s">
        <v>175</v>
      </c>
      <c r="D1477" s="209" t="n">
        <v>2.51</v>
      </c>
      <c r="E1477" s="224" t="n">
        <f aca="false">VLOOKUP(A1477,SINAPI_MO!$A$1:$E$59566,4,0)</f>
        <v>0.8247</v>
      </c>
      <c r="F1477" s="225" t="n">
        <f aca="false">ROUND(D1477*E1477,2)</f>
        <v>2.07</v>
      </c>
    </row>
    <row r="1478" customFormat="false" ht="12.8" hidden="false" customHeight="false" outlineLevel="0" collapsed="false">
      <c r="A1478" s="207" t="n">
        <v>92717</v>
      </c>
      <c r="B1478" s="208" t="s">
        <v>1650</v>
      </c>
      <c r="C1478" s="2" t="s">
        <v>1651</v>
      </c>
      <c r="D1478" s="209" t="n">
        <v>0.3</v>
      </c>
      <c r="E1478" s="224" t="n">
        <f aca="false">VLOOKUP(A1478,SINAPI_MO!$A$1:$E$59566,4,0)</f>
        <v>0</v>
      </c>
      <c r="F1478" s="225" t="n">
        <f aca="false">ROUND(D1478*E1478,2)</f>
        <v>0</v>
      </c>
    </row>
    <row r="1479" customFormat="false" ht="12.8" hidden="false" customHeight="false" outlineLevel="0" collapsed="false">
      <c r="A1479" s="207" t="n">
        <v>92716</v>
      </c>
      <c r="B1479" s="208" t="s">
        <v>1652</v>
      </c>
      <c r="C1479" s="2" t="s">
        <v>1653</v>
      </c>
      <c r="D1479" s="209" t="n">
        <v>115.86</v>
      </c>
      <c r="E1479" s="224" t="n">
        <f aca="false">VLOOKUP(A1479,SINAPI_MO!$A$1:$E$59566,4,0)</f>
        <v>0</v>
      </c>
      <c r="F1479" s="225" t="n">
        <f aca="false">ROUND(D1479*E1479,2)</f>
        <v>0</v>
      </c>
    </row>
    <row r="1480" customFormat="false" ht="19.4" hidden="false" customHeight="false" outlineLevel="0" collapsed="false">
      <c r="A1480" s="207" t="n">
        <v>103668</v>
      </c>
      <c r="B1480" s="208" t="s">
        <v>1654</v>
      </c>
      <c r="C1480" s="2" t="s">
        <v>1651</v>
      </c>
      <c r="D1480" s="209" t="n">
        <v>0</v>
      </c>
      <c r="E1480" s="224" t="e">
        <f aca="false">VLOOKUP(A1480,SINAPI_MO!$A$1:$E$59566,4,0)</f>
        <v>#N/A</v>
      </c>
      <c r="F1480" s="225" t="e">
        <f aca="false">ROUND(D1480*E1480,2)</f>
        <v>#N/A</v>
      </c>
    </row>
    <row r="1481" customFormat="false" ht="19.4" hidden="false" customHeight="false" outlineLevel="0" collapsed="false">
      <c r="A1481" s="207" t="n">
        <v>103667</v>
      </c>
      <c r="B1481" s="208" t="s">
        <v>1655</v>
      </c>
      <c r="C1481" s="2" t="s">
        <v>1653</v>
      </c>
      <c r="D1481" s="209" t="n">
        <v>0</v>
      </c>
      <c r="E1481" s="224" t="e">
        <f aca="false">VLOOKUP(A1481,SINAPI_MO!$A$1:$E$59566,4,0)</f>
        <v>#N/A</v>
      </c>
      <c r="F1481" s="225" t="e">
        <f aca="false">ROUND(D1481*E1481,2)</f>
        <v>#N/A</v>
      </c>
    </row>
    <row r="1482" customFormat="false" ht="12.8" hidden="false" customHeight="false" outlineLevel="0" collapsed="false">
      <c r="A1482" s="207" t="n">
        <v>89218</v>
      </c>
      <c r="B1482" s="208" t="s">
        <v>1656</v>
      </c>
      <c r="C1482" s="2" t="s">
        <v>1651</v>
      </c>
      <c r="D1482" s="209" t="n">
        <v>108</v>
      </c>
      <c r="E1482" s="224" t="n">
        <f aca="false">VLOOKUP(A1482,SINAPI_MO!$A$1:$E$59566,4,0)</f>
        <v>0.6472</v>
      </c>
      <c r="F1482" s="225" t="n">
        <f aca="false">ROUND(D1482*E1482,2)</f>
        <v>69.9</v>
      </c>
    </row>
    <row r="1483" customFormat="false" ht="12.8" hidden="false" customHeight="false" outlineLevel="0" collapsed="false">
      <c r="A1483" s="207" t="n">
        <v>89843</v>
      </c>
      <c r="B1483" s="208" t="s">
        <v>1657</v>
      </c>
      <c r="C1483" s="2" t="s">
        <v>1653</v>
      </c>
      <c r="D1483" s="209" t="n">
        <v>230.01</v>
      </c>
      <c r="E1483" s="224" t="n">
        <f aca="false">VLOOKUP(A1483,SINAPI_MO!$A$1:$E$59566,4,0)</f>
        <v>0.3039</v>
      </c>
      <c r="F1483" s="225" t="n">
        <f aca="false">ROUND(D1483*E1483,2)</f>
        <v>69.9</v>
      </c>
    </row>
    <row r="1484" customFormat="false" ht="19.4" hidden="false" customHeight="false" outlineLevel="0" collapsed="false">
      <c r="A1484" s="207" t="n">
        <v>87446</v>
      </c>
      <c r="B1484" s="208" t="s">
        <v>1658</v>
      </c>
      <c r="C1484" s="2" t="s">
        <v>1651</v>
      </c>
      <c r="D1484" s="209" t="n">
        <v>0.48</v>
      </c>
      <c r="E1484" s="224" t="n">
        <f aca="false">VLOOKUP(A1484,SINAPI_MO!$A$1:$E$59566,4,0)</f>
        <v>0</v>
      </c>
      <c r="F1484" s="225" t="n">
        <f aca="false">ROUND(D1484*E1484,2)</f>
        <v>0</v>
      </c>
    </row>
    <row r="1485" customFormat="false" ht="19.4" hidden="false" customHeight="false" outlineLevel="0" collapsed="false">
      <c r="A1485" s="207" t="n">
        <v>87445</v>
      </c>
      <c r="B1485" s="208" t="s">
        <v>1659</v>
      </c>
      <c r="C1485" s="2" t="s">
        <v>1653</v>
      </c>
      <c r="D1485" s="209" t="n">
        <v>5.24</v>
      </c>
      <c r="E1485" s="224" t="n">
        <f aca="false">VLOOKUP(A1485,SINAPI_MO!$A$1:$E$59566,4,0)</f>
        <v>0</v>
      </c>
      <c r="F1485" s="225" t="n">
        <f aca="false">ROUND(D1485*E1485,2)</f>
        <v>0</v>
      </c>
    </row>
    <row r="1486" customFormat="false" ht="19.4" hidden="false" customHeight="false" outlineLevel="0" collapsed="false">
      <c r="A1486" s="207" t="n">
        <v>93234</v>
      </c>
      <c r="B1486" s="208" t="s">
        <v>1660</v>
      </c>
      <c r="C1486" s="2" t="s">
        <v>1651</v>
      </c>
      <c r="D1486" s="209" t="n">
        <v>0.44</v>
      </c>
      <c r="E1486" s="224" t="n">
        <f aca="false">VLOOKUP(A1486,SINAPI_MO!$A$1:$E$59566,4,0)</f>
        <v>0</v>
      </c>
      <c r="F1486" s="225" t="n">
        <f aca="false">ROUND(D1486*E1486,2)</f>
        <v>0</v>
      </c>
    </row>
    <row r="1487" customFormat="false" ht="19.4" hidden="false" customHeight="false" outlineLevel="0" collapsed="false">
      <c r="A1487" s="207" t="n">
        <v>93233</v>
      </c>
      <c r="B1487" s="208" t="s">
        <v>1661</v>
      </c>
      <c r="C1487" s="2" t="s">
        <v>1653</v>
      </c>
      <c r="D1487" s="209" t="n">
        <v>5.71</v>
      </c>
      <c r="E1487" s="224" t="n">
        <f aca="false">VLOOKUP(A1487,SINAPI_MO!$A$1:$E$59566,4,0)</f>
        <v>0</v>
      </c>
      <c r="F1487" s="225" t="n">
        <f aca="false">ROUND(D1487*E1487,2)</f>
        <v>0</v>
      </c>
    </row>
    <row r="1488" customFormat="false" ht="19.4" hidden="false" customHeight="false" outlineLevel="0" collapsed="false">
      <c r="A1488" s="207" t="n">
        <v>102953</v>
      </c>
      <c r="B1488" s="208" t="s">
        <v>1662</v>
      </c>
      <c r="C1488" s="2" t="s">
        <v>1651</v>
      </c>
      <c r="D1488" s="209" t="n">
        <v>0</v>
      </c>
      <c r="E1488" s="224" t="e">
        <f aca="false">VLOOKUP(A1488,SINAPI_MO!$A$1:$E$59566,4,0)</f>
        <v>#N/A</v>
      </c>
      <c r="F1488" s="225" t="e">
        <f aca="false">ROUND(D1488*E1488,2)</f>
        <v>#N/A</v>
      </c>
    </row>
    <row r="1489" customFormat="false" ht="19.4" hidden="false" customHeight="false" outlineLevel="0" collapsed="false">
      <c r="A1489" s="207" t="n">
        <v>102952</v>
      </c>
      <c r="B1489" s="208" t="s">
        <v>1663</v>
      </c>
      <c r="C1489" s="2" t="s">
        <v>1653</v>
      </c>
      <c r="D1489" s="209" t="n">
        <v>0</v>
      </c>
      <c r="E1489" s="224" t="e">
        <f aca="false">VLOOKUP(A1489,SINAPI_MO!$A$1:$E$59566,4,0)</f>
        <v>#N/A</v>
      </c>
      <c r="F1489" s="225" t="e">
        <f aca="false">ROUND(D1489*E1489,2)</f>
        <v>#N/A</v>
      </c>
    </row>
    <row r="1490" customFormat="false" ht="19.4" hidden="false" customHeight="false" outlineLevel="0" collapsed="false">
      <c r="A1490" s="207" t="n">
        <v>88831</v>
      </c>
      <c r="B1490" s="208" t="s">
        <v>1664</v>
      </c>
      <c r="C1490" s="2" t="s">
        <v>1651</v>
      </c>
      <c r="D1490" s="209" t="n">
        <v>0.35</v>
      </c>
      <c r="E1490" s="224" t="n">
        <f aca="false">VLOOKUP(A1490,SINAPI_MO!$A$1:$E$59566,4,0)</f>
        <v>0</v>
      </c>
      <c r="F1490" s="225" t="n">
        <f aca="false">ROUND(D1490*E1490,2)</f>
        <v>0</v>
      </c>
    </row>
    <row r="1491" customFormat="false" ht="19.4" hidden="false" customHeight="false" outlineLevel="0" collapsed="false">
      <c r="A1491" s="207" t="n">
        <v>88830</v>
      </c>
      <c r="B1491" s="208" t="s">
        <v>1665</v>
      </c>
      <c r="C1491" s="2" t="s">
        <v>1653</v>
      </c>
      <c r="D1491" s="209" t="n">
        <v>1.93</v>
      </c>
      <c r="E1491" s="224" t="n">
        <f aca="false">VLOOKUP(A1491,SINAPI_MO!$A$1:$E$59566,4,0)</f>
        <v>0</v>
      </c>
      <c r="F1491" s="225" t="n">
        <f aca="false">ROUND(D1491*E1491,2)</f>
        <v>0</v>
      </c>
    </row>
    <row r="1492" customFormat="false" ht="19.4" hidden="false" customHeight="false" outlineLevel="0" collapsed="false">
      <c r="A1492" s="207" t="n">
        <v>89226</v>
      </c>
      <c r="B1492" s="208" t="s">
        <v>1666</v>
      </c>
      <c r="C1492" s="2" t="s">
        <v>1651</v>
      </c>
      <c r="D1492" s="209" t="n">
        <v>1.45</v>
      </c>
      <c r="E1492" s="224" t="n">
        <f aca="false">VLOOKUP(A1492,SINAPI_MO!$A$1:$E$59566,4,0)</f>
        <v>0</v>
      </c>
      <c r="F1492" s="225" t="n">
        <f aca="false">ROUND(D1492*E1492,2)</f>
        <v>0</v>
      </c>
    </row>
    <row r="1493" customFormat="false" ht="19.4" hidden="false" customHeight="false" outlineLevel="0" collapsed="false">
      <c r="A1493" s="207" t="n">
        <v>89225</v>
      </c>
      <c r="B1493" s="208" t="s">
        <v>1667</v>
      </c>
      <c r="C1493" s="2" t="s">
        <v>1653</v>
      </c>
      <c r="D1493" s="209" t="n">
        <v>5.29</v>
      </c>
      <c r="E1493" s="224" t="n">
        <f aca="false">VLOOKUP(A1493,SINAPI_MO!$A$1:$E$59566,4,0)</f>
        <v>0</v>
      </c>
      <c r="F1493" s="225" t="n">
        <f aca="false">ROUND(D1493*E1493,2)</f>
        <v>0</v>
      </c>
    </row>
    <row r="1494" customFormat="false" ht="19.4" hidden="false" customHeight="false" outlineLevel="0" collapsed="false">
      <c r="A1494" s="207" t="n">
        <v>89279</v>
      </c>
      <c r="B1494" s="208" t="s">
        <v>1668</v>
      </c>
      <c r="C1494" s="2" t="s">
        <v>1651</v>
      </c>
      <c r="D1494" s="209" t="n">
        <v>1.76</v>
      </c>
      <c r="E1494" s="224" t="n">
        <f aca="false">VLOOKUP(A1494,SINAPI_MO!$A$1:$E$59566,4,0)</f>
        <v>0</v>
      </c>
      <c r="F1494" s="225" t="n">
        <f aca="false">ROUND(D1494*E1494,2)</f>
        <v>0</v>
      </c>
    </row>
    <row r="1495" customFormat="false" ht="19.4" hidden="false" customHeight="false" outlineLevel="0" collapsed="false">
      <c r="A1495" s="207" t="n">
        <v>89278</v>
      </c>
      <c r="B1495" s="208" t="s">
        <v>1669</v>
      </c>
      <c r="C1495" s="2" t="s">
        <v>1653</v>
      </c>
      <c r="D1495" s="209" t="n">
        <v>12.09</v>
      </c>
      <c r="E1495" s="224" t="n">
        <f aca="false">VLOOKUP(A1495,SINAPI_MO!$A$1:$E$59566,4,0)</f>
        <v>0</v>
      </c>
      <c r="F1495" s="225" t="n">
        <f aca="false">ROUND(D1495*E1495,2)</f>
        <v>0</v>
      </c>
    </row>
    <row r="1496" customFormat="false" ht="19.4" hidden="false" customHeight="false" outlineLevel="0" collapsed="false">
      <c r="A1496" s="207" t="n">
        <v>90651</v>
      </c>
      <c r="B1496" s="208" t="s">
        <v>1670</v>
      </c>
      <c r="C1496" s="2" t="s">
        <v>1651</v>
      </c>
      <c r="D1496" s="209" t="n">
        <v>1.12</v>
      </c>
      <c r="E1496" s="224" t="n">
        <f aca="false">VLOOKUP(A1496,SINAPI_MO!$A$1:$E$59566,4,0)</f>
        <v>0</v>
      </c>
      <c r="F1496" s="225" t="n">
        <f aca="false">ROUND(D1496*E1496,2)</f>
        <v>0</v>
      </c>
    </row>
    <row r="1497" customFormat="false" ht="19.4" hidden="false" customHeight="false" outlineLevel="0" collapsed="false">
      <c r="A1497" s="207" t="n">
        <v>90650</v>
      </c>
      <c r="B1497" s="208" t="s">
        <v>1671</v>
      </c>
      <c r="C1497" s="2" t="s">
        <v>1653</v>
      </c>
      <c r="D1497" s="209" t="n">
        <v>12.01</v>
      </c>
      <c r="E1497" s="224" t="n">
        <f aca="false">VLOOKUP(A1497,SINAPI_MO!$A$1:$E$59566,4,0)</f>
        <v>0</v>
      </c>
      <c r="F1497" s="225" t="n">
        <f aca="false">ROUND(D1497*E1497,2)</f>
        <v>0</v>
      </c>
    </row>
    <row r="1498" customFormat="false" ht="12.8" hidden="false" customHeight="false" outlineLevel="0" collapsed="false">
      <c r="A1498" s="207" t="n">
        <v>106101</v>
      </c>
      <c r="B1498" s="208" t="s">
        <v>1672</v>
      </c>
      <c r="C1498" s="2" t="s">
        <v>1651</v>
      </c>
      <c r="D1498" s="209" t="n">
        <v>0</v>
      </c>
      <c r="E1498" s="224" t="e">
        <f aca="false">VLOOKUP(A1498,SINAPI_MO!$A$1:$E$59566,4,0)</f>
        <v>#N/A</v>
      </c>
      <c r="F1498" s="225" t="e">
        <f aca="false">ROUND(D1498*E1498,2)</f>
        <v>#N/A</v>
      </c>
    </row>
    <row r="1499" customFormat="false" ht="12.8" hidden="false" customHeight="false" outlineLevel="0" collapsed="false">
      <c r="A1499" s="207" t="n">
        <v>106100</v>
      </c>
      <c r="B1499" s="208" t="s">
        <v>1673</v>
      </c>
      <c r="C1499" s="2" t="s">
        <v>1653</v>
      </c>
      <c r="D1499" s="209" t="n">
        <v>0</v>
      </c>
      <c r="E1499" s="224" t="e">
        <f aca="false">VLOOKUP(A1499,SINAPI_MO!$A$1:$E$59566,4,0)</f>
        <v>#N/A</v>
      </c>
      <c r="F1499" s="225" t="e">
        <f aca="false">ROUND(D1499*E1499,2)</f>
        <v>#N/A</v>
      </c>
    </row>
    <row r="1500" customFormat="false" ht="12.8" hidden="false" customHeight="false" outlineLevel="0" collapsed="false">
      <c r="A1500" s="207" t="n">
        <v>90657</v>
      </c>
      <c r="B1500" s="208" t="s">
        <v>1674</v>
      </c>
      <c r="C1500" s="2" t="s">
        <v>1651</v>
      </c>
      <c r="D1500" s="209" t="n">
        <v>4.35</v>
      </c>
      <c r="E1500" s="224" t="n">
        <f aca="false">VLOOKUP(A1500,SINAPI_MO!$A$1:$E$59566,4,0)</f>
        <v>0</v>
      </c>
      <c r="F1500" s="225" t="n">
        <f aca="false">ROUND(D1500*E1500,2)</f>
        <v>0</v>
      </c>
    </row>
    <row r="1501" customFormat="false" ht="12.8" hidden="false" customHeight="false" outlineLevel="0" collapsed="false">
      <c r="A1501" s="207" t="n">
        <v>90656</v>
      </c>
      <c r="B1501" s="208" t="s">
        <v>1675</v>
      </c>
      <c r="C1501" s="2" t="s">
        <v>1653</v>
      </c>
      <c r="D1501" s="209" t="n">
        <v>14.73</v>
      </c>
      <c r="E1501" s="224" t="n">
        <f aca="false">VLOOKUP(A1501,SINAPI_MO!$A$1:$E$59566,4,0)</f>
        <v>0</v>
      </c>
      <c r="F1501" s="225" t="n">
        <f aca="false">ROUND(D1501*E1501,2)</f>
        <v>0</v>
      </c>
    </row>
    <row r="1502" customFormat="false" ht="12.8" hidden="false" customHeight="false" outlineLevel="0" collapsed="false">
      <c r="A1502" s="207" t="n">
        <v>90663</v>
      </c>
      <c r="B1502" s="208" t="s">
        <v>1676</v>
      </c>
      <c r="C1502" s="2" t="s">
        <v>1651</v>
      </c>
      <c r="D1502" s="209" t="n">
        <v>4.66</v>
      </c>
      <c r="E1502" s="224" t="n">
        <f aca="false">VLOOKUP(A1502,SINAPI_MO!$A$1:$E$59566,4,0)</f>
        <v>0</v>
      </c>
      <c r="F1502" s="225" t="n">
        <f aca="false">ROUND(D1502*E1502,2)</f>
        <v>0</v>
      </c>
    </row>
    <row r="1503" customFormat="false" ht="12.8" hidden="false" customHeight="false" outlineLevel="0" collapsed="false">
      <c r="A1503" s="207" t="n">
        <v>90662</v>
      </c>
      <c r="B1503" s="208" t="s">
        <v>1677</v>
      </c>
      <c r="C1503" s="2" t="s">
        <v>1653</v>
      </c>
      <c r="D1503" s="209" t="n">
        <v>15.32</v>
      </c>
      <c r="E1503" s="224" t="n">
        <f aca="false">VLOOKUP(A1503,SINAPI_MO!$A$1:$E$59566,4,0)</f>
        <v>0</v>
      </c>
      <c r="F1503" s="225" t="n">
        <f aca="false">ROUND(D1503*E1503,2)</f>
        <v>0</v>
      </c>
    </row>
    <row r="1504" customFormat="false" ht="19.4" hidden="false" customHeight="false" outlineLevel="0" collapsed="false">
      <c r="A1504" s="207" t="n">
        <v>89022</v>
      </c>
      <c r="B1504" s="208" t="s">
        <v>1678</v>
      </c>
      <c r="C1504" s="2" t="s">
        <v>1651</v>
      </c>
      <c r="D1504" s="209" t="n">
        <v>0.7</v>
      </c>
      <c r="E1504" s="224" t="n">
        <f aca="false">VLOOKUP(A1504,SINAPI_MO!$A$1:$E$59566,4,0)</f>
        <v>0</v>
      </c>
      <c r="F1504" s="225" t="n">
        <f aca="false">ROUND(D1504*E1504,2)</f>
        <v>0</v>
      </c>
    </row>
    <row r="1505" customFormat="false" ht="19.4" hidden="false" customHeight="false" outlineLevel="0" collapsed="false">
      <c r="A1505" s="207" t="n">
        <v>89021</v>
      </c>
      <c r="B1505" s="208" t="s">
        <v>1679</v>
      </c>
      <c r="C1505" s="2" t="s">
        <v>1653</v>
      </c>
      <c r="D1505" s="209" t="n">
        <v>3.27</v>
      </c>
      <c r="E1505" s="224" t="n">
        <f aca="false">VLOOKUP(A1505,SINAPI_MO!$A$1:$E$59566,4,0)</f>
        <v>0</v>
      </c>
      <c r="F1505" s="225" t="n">
        <f aca="false">ROUND(D1505*E1505,2)</f>
        <v>0</v>
      </c>
    </row>
    <row r="1506" customFormat="false" ht="19.4" hidden="false" customHeight="false" outlineLevel="0" collapsed="false">
      <c r="A1506" s="207" t="n">
        <v>90644</v>
      </c>
      <c r="B1506" s="208" t="s">
        <v>1680</v>
      </c>
      <c r="C1506" s="2" t="s">
        <v>1651</v>
      </c>
      <c r="D1506" s="209" t="n">
        <v>6.69</v>
      </c>
      <c r="E1506" s="224" t="n">
        <f aca="false">VLOOKUP(A1506,SINAPI_MO!$A$1:$E$59566,4,0)</f>
        <v>0</v>
      </c>
      <c r="F1506" s="225" t="n">
        <f aca="false">ROUND(D1506*E1506,2)</f>
        <v>0</v>
      </c>
    </row>
    <row r="1507" customFormat="false" ht="19.4" hidden="false" customHeight="false" outlineLevel="0" collapsed="false">
      <c r="A1507" s="207" t="n">
        <v>90643</v>
      </c>
      <c r="B1507" s="208" t="s">
        <v>1681</v>
      </c>
      <c r="C1507" s="2" t="s">
        <v>1653</v>
      </c>
      <c r="D1507" s="209" t="n">
        <v>25.45</v>
      </c>
      <c r="E1507" s="224" t="n">
        <f aca="false">VLOOKUP(A1507,SINAPI_MO!$A$1:$E$59566,4,0)</f>
        <v>0</v>
      </c>
      <c r="F1507" s="225" t="n">
        <f aca="false">ROUND(D1507*E1507,2)</f>
        <v>0</v>
      </c>
    </row>
    <row r="1508" customFormat="false" ht="12.8" hidden="false" customHeight="false" outlineLevel="0" collapsed="false">
      <c r="A1508" s="207" t="n">
        <v>102811</v>
      </c>
      <c r="B1508" s="208" t="s">
        <v>1682</v>
      </c>
      <c r="C1508" s="2" t="s">
        <v>1651</v>
      </c>
      <c r="D1508" s="209" t="n">
        <v>0</v>
      </c>
      <c r="E1508" s="224" t="e">
        <f aca="false">VLOOKUP(A1508,SINAPI_MO!$A$1:$E$59566,4,0)</f>
        <v>#N/A</v>
      </c>
      <c r="F1508" s="225" t="e">
        <f aca="false">ROUND(D1508*E1508,2)</f>
        <v>#N/A</v>
      </c>
    </row>
    <row r="1509" customFormat="false" ht="12.8" hidden="false" customHeight="false" outlineLevel="0" collapsed="false">
      <c r="A1509" s="207" t="n">
        <v>102810</v>
      </c>
      <c r="B1509" s="208" t="s">
        <v>1683</v>
      </c>
      <c r="C1509" s="2" t="s">
        <v>1653</v>
      </c>
      <c r="D1509" s="209" t="n">
        <v>0</v>
      </c>
      <c r="E1509" s="224" t="e">
        <f aca="false">VLOOKUP(A1509,SINAPI_MO!$A$1:$E$59566,4,0)</f>
        <v>#N/A</v>
      </c>
      <c r="F1509" s="225" t="e">
        <f aca="false">ROUND(D1509*E1509,2)</f>
        <v>#N/A</v>
      </c>
    </row>
    <row r="1510" customFormat="false" ht="19.4" hidden="false" customHeight="false" outlineLevel="0" collapsed="false">
      <c r="A1510" s="207" t="n">
        <v>92146</v>
      </c>
      <c r="B1510" s="208" t="s">
        <v>1684</v>
      </c>
      <c r="C1510" s="2" t="s">
        <v>1651</v>
      </c>
      <c r="D1510" s="209" t="n">
        <v>31.26</v>
      </c>
      <c r="E1510" s="224" t="n">
        <f aca="false">VLOOKUP(A1510,SINAPI_MO!$A$1:$E$59566,4,0)</f>
        <v>0.7726</v>
      </c>
      <c r="F1510" s="225" t="n">
        <f aca="false">ROUND(D1510*E1510,2)</f>
        <v>24.15</v>
      </c>
    </row>
    <row r="1511" customFormat="false" ht="19.4" hidden="false" customHeight="false" outlineLevel="0" collapsed="false">
      <c r="A1511" s="207" t="n">
        <v>92145</v>
      </c>
      <c r="B1511" s="208" t="s">
        <v>1685</v>
      </c>
      <c r="C1511" s="2" t="s">
        <v>1653</v>
      </c>
      <c r="D1511" s="209" t="n">
        <v>79.4</v>
      </c>
      <c r="E1511" s="224" t="n">
        <f aca="false">VLOOKUP(A1511,SINAPI_MO!$A$1:$E$59566,4,0)</f>
        <v>0.3042</v>
      </c>
      <c r="F1511" s="225" t="n">
        <f aca="false">ROUND(D1511*E1511,2)</f>
        <v>24.15</v>
      </c>
    </row>
    <row r="1512" customFormat="false" ht="12.8" hidden="false" customHeight="false" outlineLevel="0" collapsed="false">
      <c r="A1512" s="207" t="n">
        <v>92139</v>
      </c>
      <c r="B1512" s="208" t="s">
        <v>1686</v>
      </c>
      <c r="C1512" s="2" t="s">
        <v>1651</v>
      </c>
      <c r="D1512" s="209" t="n">
        <v>43.57</v>
      </c>
      <c r="E1512" s="224" t="n">
        <f aca="false">VLOOKUP(A1512,SINAPI_MO!$A$1:$E$59566,4,0)</f>
        <v>0.5543</v>
      </c>
      <c r="F1512" s="225" t="n">
        <f aca="false">ROUND(D1512*E1512,2)</f>
        <v>24.15</v>
      </c>
    </row>
    <row r="1513" customFormat="false" ht="12.8" hidden="false" customHeight="false" outlineLevel="0" collapsed="false">
      <c r="A1513" s="207" t="n">
        <v>92138</v>
      </c>
      <c r="B1513" s="208" t="s">
        <v>1687</v>
      </c>
      <c r="C1513" s="2" t="s">
        <v>1653</v>
      </c>
      <c r="D1513" s="209" t="n">
        <v>96.43</v>
      </c>
      <c r="E1513" s="224" t="n">
        <f aca="false">VLOOKUP(A1513,SINAPI_MO!$A$1:$E$59566,4,0)</f>
        <v>0.2504</v>
      </c>
      <c r="F1513" s="225" t="n">
        <f aca="false">ROUND(D1513*E1513,2)</f>
        <v>24.15</v>
      </c>
    </row>
    <row r="1514" customFormat="false" ht="19.4" hidden="false" customHeight="false" outlineLevel="0" collapsed="false">
      <c r="A1514" s="207" t="n">
        <v>91387</v>
      </c>
      <c r="B1514" s="208" t="s">
        <v>1688</v>
      </c>
      <c r="C1514" s="2" t="s">
        <v>1651</v>
      </c>
      <c r="D1514" s="209" t="n">
        <v>81.14</v>
      </c>
      <c r="E1514" s="224" t="n">
        <f aca="false">VLOOKUP(A1514,SINAPI_MO!$A$1:$E$59566,4,0)</f>
        <v>0.3373</v>
      </c>
      <c r="F1514" s="225" t="n">
        <f aca="false">ROUND(D1514*E1514,2)</f>
        <v>27.37</v>
      </c>
    </row>
    <row r="1515" customFormat="false" ht="19.4" hidden="false" customHeight="false" outlineLevel="0" collapsed="false">
      <c r="A1515" s="207" t="n">
        <v>91386</v>
      </c>
      <c r="B1515" s="208" t="s">
        <v>1689</v>
      </c>
      <c r="C1515" s="2" t="s">
        <v>1653</v>
      </c>
      <c r="D1515" s="209" t="n">
        <v>288.52</v>
      </c>
      <c r="E1515" s="224" t="n">
        <f aca="false">VLOOKUP(A1515,SINAPI_MO!$A$1:$E$59566,4,0)</f>
        <v>0.0949</v>
      </c>
      <c r="F1515" s="225" t="n">
        <f aca="false">ROUND(D1515*E1515,2)</f>
        <v>27.38</v>
      </c>
    </row>
    <row r="1516" customFormat="false" ht="19.4" hidden="false" customHeight="false" outlineLevel="0" collapsed="false">
      <c r="A1516" s="207" t="n">
        <v>96036</v>
      </c>
      <c r="B1516" s="208" t="s">
        <v>1690</v>
      </c>
      <c r="C1516" s="2" t="s">
        <v>1651</v>
      </c>
      <c r="D1516" s="209" t="n">
        <v>90.59</v>
      </c>
      <c r="E1516" s="224" t="n">
        <f aca="false">VLOOKUP(A1516,SINAPI_MO!$A$1:$E$59566,4,0)</f>
        <v>0.3021</v>
      </c>
      <c r="F1516" s="225" t="n">
        <f aca="false">ROUND(D1516*E1516,2)</f>
        <v>27.37</v>
      </c>
    </row>
    <row r="1517" customFormat="false" ht="19.4" hidden="false" customHeight="false" outlineLevel="0" collapsed="false">
      <c r="A1517" s="207" t="n">
        <v>96035</v>
      </c>
      <c r="B1517" s="208" t="s">
        <v>1691</v>
      </c>
      <c r="C1517" s="2" t="s">
        <v>1653</v>
      </c>
      <c r="D1517" s="209" t="n">
        <v>304.1</v>
      </c>
      <c r="E1517" s="224" t="n">
        <f aca="false">VLOOKUP(A1517,SINAPI_MO!$A$1:$E$59566,4,0)</f>
        <v>0.09</v>
      </c>
      <c r="F1517" s="225" t="n">
        <f aca="false">ROUND(D1517*E1517,2)</f>
        <v>27.37</v>
      </c>
    </row>
    <row r="1518" customFormat="false" ht="19.4" hidden="false" customHeight="false" outlineLevel="0" collapsed="false">
      <c r="A1518" s="207" t="n">
        <v>89877</v>
      </c>
      <c r="B1518" s="208" t="s">
        <v>1692</v>
      </c>
      <c r="C1518" s="2" t="s">
        <v>1651</v>
      </c>
      <c r="D1518" s="209" t="n">
        <v>95.84</v>
      </c>
      <c r="E1518" s="224" t="n">
        <f aca="false">VLOOKUP(A1518,SINAPI_MO!$A$1:$E$59566,4,0)</f>
        <v>0.2856</v>
      </c>
      <c r="F1518" s="225" t="n">
        <f aca="false">ROUND(D1518*E1518,2)</f>
        <v>27.37</v>
      </c>
    </row>
    <row r="1519" customFormat="false" ht="19.4" hidden="false" customHeight="false" outlineLevel="0" collapsed="false">
      <c r="A1519" s="207" t="n">
        <v>89876</v>
      </c>
      <c r="B1519" s="208" t="s">
        <v>1693</v>
      </c>
      <c r="C1519" s="2" t="s">
        <v>1653</v>
      </c>
      <c r="D1519" s="209" t="n">
        <v>353.73</v>
      </c>
      <c r="E1519" s="224" t="n">
        <f aca="false">VLOOKUP(A1519,SINAPI_MO!$A$1:$E$59566,4,0)</f>
        <v>0.0774</v>
      </c>
      <c r="F1519" s="225" t="n">
        <f aca="false">ROUND(D1519*E1519,2)</f>
        <v>27.38</v>
      </c>
    </row>
    <row r="1520" customFormat="false" ht="19.4" hidden="false" customHeight="false" outlineLevel="0" collapsed="false">
      <c r="A1520" s="207" t="n">
        <v>89884</v>
      </c>
      <c r="B1520" s="208" t="s">
        <v>1694</v>
      </c>
      <c r="C1520" s="2" t="s">
        <v>1651</v>
      </c>
      <c r="D1520" s="209" t="n">
        <v>100.6</v>
      </c>
      <c r="E1520" s="224" t="n">
        <f aca="false">VLOOKUP(A1520,SINAPI_MO!$A$1:$E$59566,4,0)</f>
        <v>0.2721</v>
      </c>
      <c r="F1520" s="225" t="n">
        <f aca="false">ROUND(D1520*E1520,2)</f>
        <v>27.37</v>
      </c>
    </row>
    <row r="1521" customFormat="false" ht="19.4" hidden="false" customHeight="false" outlineLevel="0" collapsed="false">
      <c r="A1521" s="207" t="n">
        <v>89883</v>
      </c>
      <c r="B1521" s="208" t="s">
        <v>1695</v>
      </c>
      <c r="C1521" s="2" t="s">
        <v>1653</v>
      </c>
      <c r="D1521" s="209" t="n">
        <v>391.19</v>
      </c>
      <c r="E1521" s="224" t="n">
        <f aca="false">VLOOKUP(A1521,SINAPI_MO!$A$1:$E$59566,4,0)</f>
        <v>0.07</v>
      </c>
      <c r="F1521" s="225" t="n">
        <f aca="false">ROUND(D1521*E1521,2)</f>
        <v>27.38</v>
      </c>
    </row>
    <row r="1522" customFormat="false" ht="19.4" hidden="false" customHeight="false" outlineLevel="0" collapsed="false">
      <c r="A1522" s="207" t="n">
        <v>67827</v>
      </c>
      <c r="B1522" s="208" t="s">
        <v>1696</v>
      </c>
      <c r="C1522" s="2" t="s">
        <v>1651</v>
      </c>
      <c r="D1522" s="209" t="n">
        <v>69.66</v>
      </c>
      <c r="E1522" s="224" t="n">
        <f aca="false">VLOOKUP(A1522,SINAPI_MO!$A$1:$E$59566,4,0)</f>
        <v>0.3929</v>
      </c>
      <c r="F1522" s="225" t="n">
        <f aca="false">ROUND(D1522*E1522,2)</f>
        <v>27.37</v>
      </c>
    </row>
    <row r="1523" customFormat="false" ht="19.4" hidden="false" customHeight="false" outlineLevel="0" collapsed="false">
      <c r="A1523" s="207" t="n">
        <v>67826</v>
      </c>
      <c r="B1523" s="208" t="s">
        <v>1697</v>
      </c>
      <c r="C1523" s="2" t="s">
        <v>1653</v>
      </c>
      <c r="D1523" s="209" t="n">
        <v>202.2</v>
      </c>
      <c r="E1523" s="224" t="n">
        <f aca="false">VLOOKUP(A1523,SINAPI_MO!$A$1:$E$59566,4,0)</f>
        <v>0.1354</v>
      </c>
      <c r="F1523" s="225" t="n">
        <f aca="false">ROUND(D1523*E1523,2)</f>
        <v>27.38</v>
      </c>
    </row>
    <row r="1524" customFormat="false" ht="19.4" hidden="false" customHeight="false" outlineLevel="0" collapsed="false">
      <c r="A1524" s="207" t="n">
        <v>5961</v>
      </c>
      <c r="B1524" s="208" t="s">
        <v>1698</v>
      </c>
      <c r="C1524" s="2" t="s">
        <v>1651</v>
      </c>
      <c r="D1524" s="209" t="n">
        <v>68.22</v>
      </c>
      <c r="E1524" s="224" t="n">
        <f aca="false">VLOOKUP(A1524,SINAPI_MO!$A$1:$E$59566,4,0)</f>
        <v>0.4012</v>
      </c>
      <c r="F1524" s="225" t="n">
        <f aca="false">ROUND(D1524*E1524,2)</f>
        <v>27.37</v>
      </c>
    </row>
    <row r="1525" customFormat="false" ht="19.4" hidden="false" customHeight="false" outlineLevel="0" collapsed="false">
      <c r="A1525" s="207" t="n">
        <v>5811</v>
      </c>
      <c r="B1525" s="208" t="s">
        <v>1699</v>
      </c>
      <c r="C1525" s="2" t="s">
        <v>1653</v>
      </c>
      <c r="D1525" s="209" t="n">
        <v>219.31</v>
      </c>
      <c r="E1525" s="224" t="n">
        <f aca="false">VLOOKUP(A1525,SINAPI_MO!$A$1:$E$59566,4,0)</f>
        <v>0.1248</v>
      </c>
      <c r="F1525" s="225" t="n">
        <f aca="false">ROUND(D1525*E1525,2)</f>
        <v>27.37</v>
      </c>
    </row>
    <row r="1526" customFormat="false" ht="28.35" hidden="false" customHeight="false" outlineLevel="0" collapsed="false">
      <c r="A1526" s="207" t="n">
        <v>106373</v>
      </c>
      <c r="B1526" s="208" t="s">
        <v>1700</v>
      </c>
      <c r="C1526" s="2" t="s">
        <v>1651</v>
      </c>
      <c r="D1526" s="209" t="n">
        <v>0</v>
      </c>
      <c r="E1526" s="224" t="e">
        <f aca="false">VLOOKUP(A1526,SINAPI_MO!$A$1:$E$59566,4,0)</f>
        <v>#N/A</v>
      </c>
      <c r="F1526" s="225" t="e">
        <f aca="false">ROUND(D1526*E1526,2)</f>
        <v>#N/A</v>
      </c>
    </row>
    <row r="1527" customFormat="false" ht="28.35" hidden="false" customHeight="false" outlineLevel="0" collapsed="false">
      <c r="A1527" s="207" t="n">
        <v>106366</v>
      </c>
      <c r="B1527" s="208" t="s">
        <v>1701</v>
      </c>
      <c r="C1527" s="2" t="s">
        <v>1653</v>
      </c>
      <c r="D1527" s="209" t="n">
        <v>0</v>
      </c>
      <c r="E1527" s="224" t="e">
        <f aca="false">VLOOKUP(A1527,SINAPI_MO!$A$1:$E$59566,4,0)</f>
        <v>#N/A</v>
      </c>
      <c r="F1527" s="225" t="e">
        <f aca="false">ROUND(D1527*E1527,2)</f>
        <v>#N/A</v>
      </c>
    </row>
    <row r="1528" customFormat="false" ht="28.35" hidden="false" customHeight="false" outlineLevel="0" collapsed="false">
      <c r="A1528" s="207" t="n">
        <v>106371</v>
      </c>
      <c r="B1528" s="208" t="s">
        <v>1702</v>
      </c>
      <c r="C1528" s="2" t="s">
        <v>1651</v>
      </c>
      <c r="D1528" s="209" t="n">
        <v>0</v>
      </c>
      <c r="E1528" s="224" t="e">
        <f aca="false">VLOOKUP(A1528,SINAPI_MO!$A$1:$E$59566,4,0)</f>
        <v>#N/A</v>
      </c>
      <c r="F1528" s="225" t="e">
        <f aca="false">ROUND(D1528*E1528,2)</f>
        <v>#N/A</v>
      </c>
    </row>
    <row r="1529" customFormat="false" ht="28.35" hidden="false" customHeight="false" outlineLevel="0" collapsed="false">
      <c r="A1529" s="207" t="n">
        <v>106364</v>
      </c>
      <c r="B1529" s="208" t="s">
        <v>1703</v>
      </c>
      <c r="C1529" s="2" t="s">
        <v>1653</v>
      </c>
      <c r="D1529" s="209" t="n">
        <v>0</v>
      </c>
      <c r="E1529" s="224" t="e">
        <f aca="false">VLOOKUP(A1529,SINAPI_MO!$A$1:$E$59566,4,0)</f>
        <v>#N/A</v>
      </c>
      <c r="F1529" s="225" t="e">
        <f aca="false">ROUND(D1529*E1529,2)</f>
        <v>#N/A</v>
      </c>
    </row>
    <row r="1530" customFormat="false" ht="19.4" hidden="false" customHeight="false" outlineLevel="0" collapsed="false">
      <c r="A1530" s="207" t="n">
        <v>92243</v>
      </c>
      <c r="B1530" s="208" t="s">
        <v>1704</v>
      </c>
      <c r="C1530" s="2" t="s">
        <v>1651</v>
      </c>
      <c r="D1530" s="209" t="n">
        <v>82.97</v>
      </c>
      <c r="E1530" s="224" t="n">
        <f aca="false">VLOOKUP(A1530,SINAPI_MO!$A$1:$E$59566,4,0)</f>
        <v>0.3822</v>
      </c>
      <c r="F1530" s="225" t="n">
        <f aca="false">ROUND(D1530*E1530,2)</f>
        <v>31.71</v>
      </c>
    </row>
    <row r="1531" customFormat="false" ht="19.4" hidden="false" customHeight="false" outlineLevel="0" collapsed="false">
      <c r="A1531" s="207" t="n">
        <v>92242</v>
      </c>
      <c r="B1531" s="208" t="s">
        <v>1705</v>
      </c>
      <c r="C1531" s="2" t="s">
        <v>1653</v>
      </c>
      <c r="D1531" s="209" t="n">
        <v>423.31</v>
      </c>
      <c r="E1531" s="224" t="n">
        <f aca="false">VLOOKUP(A1531,SINAPI_MO!$A$1:$E$59566,4,0)</f>
        <v>0.0749</v>
      </c>
      <c r="F1531" s="225" t="n">
        <f aca="false">ROUND(D1531*E1531,2)</f>
        <v>31.71</v>
      </c>
    </row>
    <row r="1532" customFormat="false" ht="19.4" hidden="false" customHeight="false" outlineLevel="0" collapsed="false">
      <c r="A1532" s="207" t="n">
        <v>91646</v>
      </c>
      <c r="B1532" s="208" t="s">
        <v>1706</v>
      </c>
      <c r="C1532" s="2" t="s">
        <v>1651</v>
      </c>
      <c r="D1532" s="209" t="n">
        <v>102.18</v>
      </c>
      <c r="E1532" s="224" t="n">
        <f aca="false">VLOOKUP(A1532,SINAPI_MO!$A$1:$E$59566,4,0)</f>
        <v>0.3103</v>
      </c>
      <c r="F1532" s="225" t="n">
        <f aca="false">ROUND(D1532*E1532,2)</f>
        <v>31.71</v>
      </c>
    </row>
    <row r="1533" customFormat="false" ht="19.4" hidden="false" customHeight="false" outlineLevel="0" collapsed="false">
      <c r="A1533" s="207" t="n">
        <v>91645</v>
      </c>
      <c r="B1533" s="208" t="s">
        <v>1707</v>
      </c>
      <c r="C1533" s="2" t="s">
        <v>1653</v>
      </c>
      <c r="D1533" s="209" t="n">
        <v>490.42</v>
      </c>
      <c r="E1533" s="224" t="n">
        <f aca="false">VLOOKUP(A1533,SINAPI_MO!$A$1:$E$59566,4,0)</f>
        <v>0.0647</v>
      </c>
      <c r="F1533" s="225" t="n">
        <f aca="false">ROUND(D1533*E1533,2)</f>
        <v>31.73</v>
      </c>
    </row>
    <row r="1534" customFormat="false" ht="28.35" hidden="false" customHeight="false" outlineLevel="0" collapsed="false">
      <c r="A1534" s="207" t="n">
        <v>92107</v>
      </c>
      <c r="B1534" s="208" t="s">
        <v>1708</v>
      </c>
      <c r="C1534" s="2" t="s">
        <v>1651</v>
      </c>
      <c r="D1534" s="209" t="n">
        <v>99.98</v>
      </c>
      <c r="E1534" s="224" t="n">
        <f aca="false">VLOOKUP(A1534,SINAPI_MO!$A$1:$E$59566,4,0)</f>
        <v>0.2655</v>
      </c>
      <c r="F1534" s="225" t="n">
        <f aca="false">ROUND(D1534*E1534,2)</f>
        <v>26.54</v>
      </c>
    </row>
    <row r="1535" customFormat="false" ht="28.35" hidden="false" customHeight="false" outlineLevel="0" collapsed="false">
      <c r="A1535" s="207" t="n">
        <v>92106</v>
      </c>
      <c r="B1535" s="208" t="s">
        <v>1709</v>
      </c>
      <c r="C1535" s="2" t="s">
        <v>1653</v>
      </c>
      <c r="D1535" s="209" t="n">
        <v>377.04</v>
      </c>
      <c r="E1535" s="224" t="n">
        <f aca="false">VLOOKUP(A1535,SINAPI_MO!$A$1:$E$59566,4,0)</f>
        <v>0.0704</v>
      </c>
      <c r="F1535" s="225" t="n">
        <f aca="false">ROUND(D1535*E1535,2)</f>
        <v>26.54</v>
      </c>
    </row>
    <row r="1536" customFormat="false" ht="19.4" hidden="false" customHeight="false" outlineLevel="0" collapsed="false">
      <c r="A1536" s="207" t="n">
        <v>5903</v>
      </c>
      <c r="B1536" s="208" t="s">
        <v>1710</v>
      </c>
      <c r="C1536" s="2" t="s">
        <v>1651</v>
      </c>
      <c r="D1536" s="209" t="n">
        <v>79.1</v>
      </c>
      <c r="E1536" s="224" t="n">
        <f aca="false">VLOOKUP(A1536,SINAPI_MO!$A$1:$E$59566,4,0)</f>
        <v>0.3355</v>
      </c>
      <c r="F1536" s="225" t="n">
        <f aca="false">ROUND(D1536*E1536,2)</f>
        <v>26.54</v>
      </c>
    </row>
    <row r="1537" customFormat="false" ht="19.4" hidden="false" customHeight="false" outlineLevel="0" collapsed="false">
      <c r="A1537" s="207" t="n">
        <v>5901</v>
      </c>
      <c r="B1537" s="208" t="s">
        <v>1711</v>
      </c>
      <c r="C1537" s="2" t="s">
        <v>1653</v>
      </c>
      <c r="D1537" s="209" t="n">
        <v>335.86</v>
      </c>
      <c r="E1537" s="224" t="n">
        <f aca="false">VLOOKUP(A1537,SINAPI_MO!$A$1:$E$59566,4,0)</f>
        <v>0.079</v>
      </c>
      <c r="F1537" s="225" t="n">
        <f aca="false">ROUND(D1537*E1537,2)</f>
        <v>26.53</v>
      </c>
    </row>
    <row r="1538" customFormat="false" ht="19.4" hidden="false" customHeight="false" outlineLevel="0" collapsed="false">
      <c r="A1538" s="207" t="n">
        <v>106252</v>
      </c>
      <c r="B1538" s="208" t="s">
        <v>1712</v>
      </c>
      <c r="C1538" s="2" t="s">
        <v>1651</v>
      </c>
      <c r="D1538" s="209" t="n">
        <v>78.35</v>
      </c>
      <c r="E1538" s="224" t="n">
        <f aca="false">VLOOKUP(A1538,SINAPI_MO!$A$1:$E$59566,4,0)</f>
        <v>0.3387</v>
      </c>
      <c r="F1538" s="225" t="n">
        <f aca="false">ROUND(D1538*E1538,2)</f>
        <v>26.54</v>
      </c>
    </row>
    <row r="1539" customFormat="false" ht="19.4" hidden="false" customHeight="false" outlineLevel="0" collapsed="false">
      <c r="A1539" s="207" t="n">
        <v>106247</v>
      </c>
      <c r="B1539" s="208" t="s">
        <v>1713</v>
      </c>
      <c r="C1539" s="2" t="s">
        <v>1653</v>
      </c>
      <c r="D1539" s="209" t="n">
        <v>298.52</v>
      </c>
      <c r="E1539" s="224" t="n">
        <f aca="false">VLOOKUP(A1539,SINAPI_MO!$A$1:$E$59566,4,0)</f>
        <v>0.0889</v>
      </c>
      <c r="F1539" s="225" t="n">
        <f aca="false">ROUND(D1539*E1539,2)</f>
        <v>26.54</v>
      </c>
    </row>
    <row r="1540" customFormat="false" ht="19.4" hidden="false" customHeight="false" outlineLevel="0" collapsed="false">
      <c r="A1540" s="207" t="n">
        <v>6260</v>
      </c>
      <c r="B1540" s="208" t="s">
        <v>1714</v>
      </c>
      <c r="C1540" s="2" t="s">
        <v>1651</v>
      </c>
      <c r="D1540" s="209" t="n">
        <v>64.19</v>
      </c>
      <c r="E1540" s="224" t="n">
        <f aca="false">VLOOKUP(A1540,SINAPI_MO!$A$1:$E$59566,4,0)</f>
        <v>0.4135</v>
      </c>
      <c r="F1540" s="225" t="n">
        <f aca="false">ROUND(D1540*E1540,2)</f>
        <v>26.54</v>
      </c>
    </row>
    <row r="1541" customFormat="false" ht="19.4" hidden="false" customHeight="false" outlineLevel="0" collapsed="false">
      <c r="A1541" s="207" t="n">
        <v>6259</v>
      </c>
      <c r="B1541" s="208" t="s">
        <v>1715</v>
      </c>
      <c r="C1541" s="2" t="s">
        <v>1653</v>
      </c>
      <c r="D1541" s="209" t="n">
        <v>268.61</v>
      </c>
      <c r="E1541" s="224" t="n">
        <f aca="false">VLOOKUP(A1541,SINAPI_MO!$A$1:$E$59566,4,0)</f>
        <v>0.0988</v>
      </c>
      <c r="F1541" s="225" t="n">
        <f aca="false">ROUND(D1541*E1541,2)</f>
        <v>26.54</v>
      </c>
    </row>
    <row r="1542" customFormat="false" ht="19.4" hidden="false" customHeight="false" outlineLevel="0" collapsed="false">
      <c r="A1542" s="207" t="n">
        <v>104705</v>
      </c>
      <c r="B1542" s="208" t="s">
        <v>1716</v>
      </c>
      <c r="C1542" s="2" t="s">
        <v>1651</v>
      </c>
      <c r="D1542" s="209" t="n">
        <v>0</v>
      </c>
      <c r="E1542" s="224" t="e">
        <f aca="false">VLOOKUP(A1542,SINAPI_MO!$A$1:$E$59566,4,0)</f>
        <v>#N/A</v>
      </c>
      <c r="F1542" s="225" t="e">
        <f aca="false">ROUND(D1542*E1542,2)</f>
        <v>#N/A</v>
      </c>
    </row>
    <row r="1543" customFormat="false" ht="19.4" hidden="false" customHeight="false" outlineLevel="0" collapsed="false">
      <c r="A1543" s="207" t="n">
        <v>104704</v>
      </c>
      <c r="B1543" s="208" t="s">
        <v>1717</v>
      </c>
      <c r="C1543" s="2" t="s">
        <v>1653</v>
      </c>
      <c r="D1543" s="209" t="n">
        <v>0</v>
      </c>
      <c r="E1543" s="224" t="e">
        <f aca="false">VLOOKUP(A1543,SINAPI_MO!$A$1:$E$59566,4,0)</f>
        <v>#N/A</v>
      </c>
      <c r="F1543" s="225" t="e">
        <f aca="false">ROUND(D1543*E1543,2)</f>
        <v>#N/A</v>
      </c>
    </row>
    <row r="1544" customFormat="false" ht="19.4" hidden="false" customHeight="false" outlineLevel="0" collapsed="false">
      <c r="A1544" s="207" t="n">
        <v>91395</v>
      </c>
      <c r="B1544" s="208" t="s">
        <v>1718</v>
      </c>
      <c r="C1544" s="2" t="s">
        <v>1651</v>
      </c>
      <c r="D1544" s="209" t="n">
        <v>62.33</v>
      </c>
      <c r="E1544" s="224" t="n">
        <f aca="false">VLOOKUP(A1544,SINAPI_MO!$A$1:$E$59566,4,0)</f>
        <v>0.4258</v>
      </c>
      <c r="F1544" s="225" t="n">
        <f aca="false">ROUND(D1544*E1544,2)</f>
        <v>26.54</v>
      </c>
    </row>
    <row r="1545" customFormat="false" ht="19.4" hidden="false" customHeight="false" outlineLevel="0" collapsed="false">
      <c r="A1545" s="207" t="n">
        <v>73467</v>
      </c>
      <c r="B1545" s="208" t="s">
        <v>1719</v>
      </c>
      <c r="C1545" s="2" t="s">
        <v>1653</v>
      </c>
      <c r="D1545" s="209" t="n">
        <v>261.93</v>
      </c>
      <c r="E1545" s="224" t="n">
        <f aca="false">VLOOKUP(A1545,SINAPI_MO!$A$1:$E$59566,4,0)</f>
        <v>0.1013</v>
      </c>
      <c r="F1545" s="225" t="n">
        <f aca="false">ROUND(D1545*E1545,2)</f>
        <v>26.53</v>
      </c>
    </row>
    <row r="1546" customFormat="false" ht="19.4" hidden="false" customHeight="false" outlineLevel="0" collapsed="false">
      <c r="A1546" s="207" t="n">
        <v>5826</v>
      </c>
      <c r="B1546" s="208" t="s">
        <v>1720</v>
      </c>
      <c r="C1546" s="2" t="s">
        <v>1651</v>
      </c>
      <c r="D1546" s="209" t="n">
        <v>65.76</v>
      </c>
      <c r="E1546" s="224" t="n">
        <f aca="false">VLOOKUP(A1546,SINAPI_MO!$A$1:$E$59566,4,0)</f>
        <v>0.4036</v>
      </c>
      <c r="F1546" s="225" t="n">
        <f aca="false">ROUND(D1546*E1546,2)</f>
        <v>26.54</v>
      </c>
    </row>
    <row r="1547" customFormat="false" ht="19.4" hidden="false" customHeight="false" outlineLevel="0" collapsed="false">
      <c r="A1547" s="207" t="n">
        <v>5824</v>
      </c>
      <c r="B1547" s="208" t="s">
        <v>1721</v>
      </c>
      <c r="C1547" s="2" t="s">
        <v>1653</v>
      </c>
      <c r="D1547" s="209" t="n">
        <v>230.34</v>
      </c>
      <c r="E1547" s="224" t="n">
        <f aca="false">VLOOKUP(A1547,SINAPI_MO!$A$1:$E$59566,4,0)</f>
        <v>0.1152</v>
      </c>
      <c r="F1547" s="225" t="n">
        <f aca="false">ROUND(D1547*E1547,2)</f>
        <v>26.54</v>
      </c>
    </row>
    <row r="1548" customFormat="false" ht="28.35" hidden="false" customHeight="false" outlineLevel="0" collapsed="false">
      <c r="A1548" s="207" t="n">
        <v>106369</v>
      </c>
      <c r="B1548" s="208" t="s">
        <v>1722</v>
      </c>
      <c r="C1548" s="2" t="s">
        <v>1651</v>
      </c>
      <c r="D1548" s="209" t="n">
        <v>0</v>
      </c>
      <c r="E1548" s="224" t="e">
        <f aca="false">VLOOKUP(A1548,SINAPI_MO!$A$1:$E$59566,4,0)</f>
        <v>#N/A</v>
      </c>
      <c r="F1548" s="225" t="e">
        <f aca="false">ROUND(D1548*E1548,2)</f>
        <v>#N/A</v>
      </c>
    </row>
    <row r="1549" customFormat="false" ht="28.35" hidden="false" customHeight="false" outlineLevel="0" collapsed="false">
      <c r="A1549" s="207" t="n">
        <v>106362</v>
      </c>
      <c r="B1549" s="208" t="s">
        <v>1723</v>
      </c>
      <c r="C1549" s="2" t="s">
        <v>1653</v>
      </c>
      <c r="D1549" s="209" t="n">
        <v>0</v>
      </c>
      <c r="E1549" s="224" t="e">
        <f aca="false">VLOOKUP(A1549,SINAPI_MO!$A$1:$E$59566,4,0)</f>
        <v>#N/A</v>
      </c>
      <c r="F1549" s="225" t="e">
        <f aca="false">ROUND(D1549*E1549,2)</f>
        <v>#N/A</v>
      </c>
    </row>
    <row r="1550" customFormat="false" ht="19.4" hidden="false" customHeight="false" outlineLevel="0" collapsed="false">
      <c r="A1550" s="207" t="n">
        <v>106253</v>
      </c>
      <c r="B1550" s="208" t="s">
        <v>1724</v>
      </c>
      <c r="C1550" s="2" t="s">
        <v>1651</v>
      </c>
      <c r="D1550" s="209" t="n">
        <v>84.38</v>
      </c>
      <c r="E1550" s="224" t="n">
        <f aca="false">VLOOKUP(A1550,SINAPI_MO!$A$1:$E$59566,4,0)</f>
        <v>0.3145</v>
      </c>
      <c r="F1550" s="225" t="n">
        <f aca="false">ROUND(D1550*E1550,2)</f>
        <v>26.54</v>
      </c>
    </row>
    <row r="1551" customFormat="false" ht="19.4" hidden="false" customHeight="false" outlineLevel="0" collapsed="false">
      <c r="A1551" s="207" t="n">
        <v>106248</v>
      </c>
      <c r="B1551" s="208" t="s">
        <v>1725</v>
      </c>
      <c r="C1551" s="2" t="s">
        <v>1653</v>
      </c>
      <c r="D1551" s="209" t="n">
        <v>314.06</v>
      </c>
      <c r="E1551" s="224" t="n">
        <f aca="false">VLOOKUP(A1551,SINAPI_MO!$A$1:$E$59566,4,0)</f>
        <v>0.0845</v>
      </c>
      <c r="F1551" s="225" t="n">
        <f aca="false">ROUND(D1551*E1551,2)</f>
        <v>26.54</v>
      </c>
    </row>
    <row r="1552" customFormat="false" ht="28.35" hidden="false" customHeight="false" outlineLevel="0" collapsed="false">
      <c r="A1552" s="207" t="n">
        <v>106372</v>
      </c>
      <c r="B1552" s="208" t="s">
        <v>1726</v>
      </c>
      <c r="C1552" s="2" t="s">
        <v>1651</v>
      </c>
      <c r="D1552" s="209" t="n">
        <v>0</v>
      </c>
      <c r="E1552" s="224" t="e">
        <f aca="false">VLOOKUP(A1552,SINAPI_MO!$A$1:$E$59566,4,0)</f>
        <v>#N/A</v>
      </c>
      <c r="F1552" s="225" t="e">
        <f aca="false">ROUND(D1552*E1552,2)</f>
        <v>#N/A</v>
      </c>
    </row>
    <row r="1553" customFormat="false" ht="28.35" hidden="false" customHeight="false" outlineLevel="0" collapsed="false">
      <c r="A1553" s="207" t="n">
        <v>106365</v>
      </c>
      <c r="B1553" s="208" t="s">
        <v>1727</v>
      </c>
      <c r="C1553" s="2" t="s">
        <v>1653</v>
      </c>
      <c r="D1553" s="209" t="n">
        <v>0</v>
      </c>
      <c r="E1553" s="224" t="e">
        <f aca="false">VLOOKUP(A1553,SINAPI_MO!$A$1:$E$59566,4,0)</f>
        <v>#N/A</v>
      </c>
      <c r="F1553" s="225" t="e">
        <f aca="false">ROUND(D1553*E1553,2)</f>
        <v>#N/A</v>
      </c>
    </row>
    <row r="1554" customFormat="false" ht="28.35" hidden="false" customHeight="false" outlineLevel="0" collapsed="false">
      <c r="A1554" s="207" t="n">
        <v>106370</v>
      </c>
      <c r="B1554" s="208" t="s">
        <v>1728</v>
      </c>
      <c r="C1554" s="2" t="s">
        <v>1651</v>
      </c>
      <c r="D1554" s="209" t="n">
        <v>0</v>
      </c>
      <c r="E1554" s="224" t="e">
        <f aca="false">VLOOKUP(A1554,SINAPI_MO!$A$1:$E$59566,4,0)</f>
        <v>#N/A</v>
      </c>
      <c r="F1554" s="225" t="e">
        <f aca="false">ROUND(D1554*E1554,2)</f>
        <v>#N/A</v>
      </c>
    </row>
    <row r="1555" customFormat="false" ht="28.35" hidden="false" customHeight="false" outlineLevel="0" collapsed="false">
      <c r="A1555" s="207" t="n">
        <v>106363</v>
      </c>
      <c r="B1555" s="208" t="s">
        <v>1729</v>
      </c>
      <c r="C1555" s="2" t="s">
        <v>1653</v>
      </c>
      <c r="D1555" s="209" t="n">
        <v>0</v>
      </c>
      <c r="E1555" s="224" t="e">
        <f aca="false">VLOOKUP(A1555,SINAPI_MO!$A$1:$E$59566,4,0)</f>
        <v>#N/A</v>
      </c>
      <c r="F1555" s="225" t="e">
        <f aca="false">ROUND(D1555*E1555,2)</f>
        <v>#N/A</v>
      </c>
    </row>
    <row r="1556" customFormat="false" ht="19.4" hidden="false" customHeight="false" outlineLevel="0" collapsed="false">
      <c r="A1556" s="207" t="n">
        <v>5892</v>
      </c>
      <c r="B1556" s="208" t="s">
        <v>1730</v>
      </c>
      <c r="C1556" s="2" t="s">
        <v>1651</v>
      </c>
      <c r="D1556" s="209" t="n">
        <v>59.53</v>
      </c>
      <c r="E1556" s="224" t="n">
        <f aca="false">VLOOKUP(A1556,SINAPI_MO!$A$1:$E$59566,4,0)</f>
        <v>0.4458</v>
      </c>
      <c r="F1556" s="225" t="n">
        <f aca="false">ROUND(D1556*E1556,2)</f>
        <v>26.54</v>
      </c>
    </row>
    <row r="1557" customFormat="false" ht="19.4" hidden="false" customHeight="false" outlineLevel="0" collapsed="false">
      <c r="A1557" s="207" t="n">
        <v>5890</v>
      </c>
      <c r="B1557" s="208" t="s">
        <v>1731</v>
      </c>
      <c r="C1557" s="2" t="s">
        <v>1653</v>
      </c>
      <c r="D1557" s="209" t="n">
        <v>215.01</v>
      </c>
      <c r="E1557" s="224" t="n">
        <f aca="false">VLOOKUP(A1557,SINAPI_MO!$A$1:$E$59566,4,0)</f>
        <v>0.1234</v>
      </c>
      <c r="F1557" s="225" t="n">
        <f aca="false">ROUND(D1557*E1557,2)</f>
        <v>26.53</v>
      </c>
    </row>
    <row r="1558" customFormat="false" ht="19.4" hidden="false" customHeight="false" outlineLevel="0" collapsed="false">
      <c r="A1558" s="207" t="n">
        <v>5896</v>
      </c>
      <c r="B1558" s="208" t="s">
        <v>1732</v>
      </c>
      <c r="C1558" s="2" t="s">
        <v>1651</v>
      </c>
      <c r="D1558" s="209" t="n">
        <v>62.76</v>
      </c>
      <c r="E1558" s="224" t="n">
        <f aca="false">VLOOKUP(A1558,SINAPI_MO!$A$1:$E$59566,4,0)</f>
        <v>0.4229</v>
      </c>
      <c r="F1558" s="225" t="n">
        <f aca="false">ROUND(D1558*E1558,2)</f>
        <v>26.54</v>
      </c>
    </row>
    <row r="1559" customFormat="false" ht="19.4" hidden="false" customHeight="false" outlineLevel="0" collapsed="false">
      <c r="A1559" s="207" t="n">
        <v>5894</v>
      </c>
      <c r="B1559" s="208" t="s">
        <v>1733</v>
      </c>
      <c r="C1559" s="2" t="s">
        <v>1653</v>
      </c>
      <c r="D1559" s="209" t="n">
        <v>224.58</v>
      </c>
      <c r="E1559" s="224" t="n">
        <f aca="false">VLOOKUP(A1559,SINAPI_MO!$A$1:$E$59566,4,0)</f>
        <v>0.1182</v>
      </c>
      <c r="F1559" s="225" t="n">
        <f aca="false">ROUND(D1559*E1559,2)</f>
        <v>26.55</v>
      </c>
    </row>
    <row r="1560" customFormat="false" ht="19.4" hidden="false" customHeight="false" outlineLevel="0" collapsed="false">
      <c r="A1560" s="207" t="n">
        <v>91032</v>
      </c>
      <c r="B1560" s="208" t="s">
        <v>1734</v>
      </c>
      <c r="C1560" s="2" t="s">
        <v>1651</v>
      </c>
      <c r="D1560" s="209" t="n">
        <v>72.63</v>
      </c>
      <c r="E1560" s="224" t="n">
        <f aca="false">VLOOKUP(A1560,SINAPI_MO!$A$1:$E$59566,4,0)</f>
        <v>0.3654</v>
      </c>
      <c r="F1560" s="225" t="n">
        <f aca="false">ROUND(D1560*E1560,2)</f>
        <v>26.54</v>
      </c>
    </row>
    <row r="1561" customFormat="false" ht="19.4" hidden="false" customHeight="false" outlineLevel="0" collapsed="false">
      <c r="A1561" s="207" t="n">
        <v>91031</v>
      </c>
      <c r="B1561" s="208" t="s">
        <v>1735</v>
      </c>
      <c r="C1561" s="2" t="s">
        <v>1653</v>
      </c>
      <c r="D1561" s="209" t="n">
        <v>276.25</v>
      </c>
      <c r="E1561" s="224" t="n">
        <f aca="false">VLOOKUP(A1561,SINAPI_MO!$A$1:$E$59566,4,0)</f>
        <v>0.0961</v>
      </c>
      <c r="F1561" s="225" t="n">
        <f aca="false">ROUND(D1561*E1561,2)</f>
        <v>26.55</v>
      </c>
    </row>
    <row r="1562" customFormat="false" ht="28.35" hidden="false" customHeight="false" outlineLevel="0" collapsed="false">
      <c r="A1562" s="207" t="n">
        <v>106255</v>
      </c>
      <c r="B1562" s="208" t="s">
        <v>1736</v>
      </c>
      <c r="C1562" s="2" t="s">
        <v>1651</v>
      </c>
      <c r="D1562" s="209" t="n">
        <v>0</v>
      </c>
      <c r="E1562" s="224" t="e">
        <f aca="false">VLOOKUP(A1562,SINAPI_MO!$A$1:$E$59566,4,0)</f>
        <v>#N/A</v>
      </c>
      <c r="F1562" s="225" t="e">
        <f aca="false">ROUND(D1562*E1562,2)</f>
        <v>#N/A</v>
      </c>
    </row>
    <row r="1563" customFormat="false" ht="28.35" hidden="false" customHeight="false" outlineLevel="0" collapsed="false">
      <c r="A1563" s="207" t="n">
        <v>106250</v>
      </c>
      <c r="B1563" s="208" t="s">
        <v>1737</v>
      </c>
      <c r="C1563" s="2" t="s">
        <v>1653</v>
      </c>
      <c r="D1563" s="209" t="n">
        <v>0</v>
      </c>
      <c r="E1563" s="224" t="e">
        <f aca="false">VLOOKUP(A1563,SINAPI_MO!$A$1:$E$59566,4,0)</f>
        <v>#N/A</v>
      </c>
      <c r="F1563" s="225" t="e">
        <f aca="false">ROUND(D1563*E1563,2)</f>
        <v>#N/A</v>
      </c>
    </row>
    <row r="1564" customFormat="false" ht="28.35" hidden="false" customHeight="false" outlineLevel="0" collapsed="false">
      <c r="A1564" s="207" t="n">
        <v>106374</v>
      </c>
      <c r="B1564" s="208" t="s">
        <v>1738</v>
      </c>
      <c r="C1564" s="2" t="s">
        <v>1651</v>
      </c>
      <c r="D1564" s="209" t="n">
        <v>0</v>
      </c>
      <c r="E1564" s="224" t="e">
        <f aca="false">VLOOKUP(A1564,SINAPI_MO!$A$1:$E$59566,4,0)</f>
        <v>#N/A</v>
      </c>
      <c r="F1564" s="225" t="e">
        <f aca="false">ROUND(D1564*E1564,2)</f>
        <v>#N/A</v>
      </c>
    </row>
    <row r="1565" customFormat="false" ht="28.35" hidden="false" customHeight="false" outlineLevel="0" collapsed="false">
      <c r="A1565" s="207" t="n">
        <v>106367</v>
      </c>
      <c r="B1565" s="208" t="s">
        <v>1739</v>
      </c>
      <c r="C1565" s="2" t="s">
        <v>1653</v>
      </c>
      <c r="D1565" s="209" t="n">
        <v>0</v>
      </c>
      <c r="E1565" s="224" t="e">
        <f aca="false">VLOOKUP(A1565,SINAPI_MO!$A$1:$E$59566,4,0)</f>
        <v>#N/A</v>
      </c>
      <c r="F1565" s="225" t="e">
        <f aca="false">ROUND(D1565*E1565,2)</f>
        <v>#N/A</v>
      </c>
    </row>
    <row r="1566" customFormat="false" ht="28.35" hidden="false" customHeight="false" outlineLevel="0" collapsed="false">
      <c r="A1566" s="207" t="n">
        <v>106375</v>
      </c>
      <c r="B1566" s="208" t="s">
        <v>1740</v>
      </c>
      <c r="C1566" s="2" t="s">
        <v>1651</v>
      </c>
      <c r="D1566" s="209" t="n">
        <v>0</v>
      </c>
      <c r="E1566" s="224" t="e">
        <f aca="false">VLOOKUP(A1566,SINAPI_MO!$A$1:$E$59566,4,0)</f>
        <v>#N/A</v>
      </c>
      <c r="F1566" s="225" t="e">
        <f aca="false">ROUND(D1566*E1566,2)</f>
        <v>#N/A</v>
      </c>
    </row>
    <row r="1567" customFormat="false" ht="28.35" hidden="false" customHeight="false" outlineLevel="0" collapsed="false">
      <c r="A1567" s="207" t="n">
        <v>106368</v>
      </c>
      <c r="B1567" s="208" t="s">
        <v>1741</v>
      </c>
      <c r="C1567" s="2" t="s">
        <v>1653</v>
      </c>
      <c r="D1567" s="209" t="n">
        <v>0</v>
      </c>
      <c r="E1567" s="224" t="e">
        <f aca="false">VLOOKUP(A1567,SINAPI_MO!$A$1:$E$59566,4,0)</f>
        <v>#N/A</v>
      </c>
      <c r="F1567" s="225" t="e">
        <f aca="false">ROUND(D1567*E1567,2)</f>
        <v>#N/A</v>
      </c>
    </row>
    <row r="1568" customFormat="false" ht="19.4" hidden="false" customHeight="false" outlineLevel="0" collapsed="false">
      <c r="A1568" s="207" t="n">
        <v>102817</v>
      </c>
      <c r="B1568" s="208" t="s">
        <v>1742</v>
      </c>
      <c r="C1568" s="2" t="s">
        <v>1651</v>
      </c>
      <c r="D1568" s="209" t="n">
        <v>0</v>
      </c>
      <c r="E1568" s="224" t="e">
        <f aca="false">VLOOKUP(A1568,SINAPI_MO!$A$1:$E$59566,4,0)</f>
        <v>#N/A</v>
      </c>
      <c r="F1568" s="225" t="e">
        <f aca="false">ROUND(D1568*E1568,2)</f>
        <v>#N/A</v>
      </c>
    </row>
    <row r="1569" customFormat="false" ht="19.4" hidden="false" customHeight="false" outlineLevel="0" collapsed="false">
      <c r="A1569" s="207" t="n">
        <v>102816</v>
      </c>
      <c r="B1569" s="208" t="s">
        <v>1743</v>
      </c>
      <c r="C1569" s="2" t="s">
        <v>1653</v>
      </c>
      <c r="D1569" s="209" t="n">
        <v>0</v>
      </c>
      <c r="E1569" s="224" t="e">
        <f aca="false">VLOOKUP(A1569,SINAPI_MO!$A$1:$E$59566,4,0)</f>
        <v>#N/A</v>
      </c>
      <c r="F1569" s="225" t="e">
        <f aca="false">ROUND(D1569*E1569,2)</f>
        <v>#N/A</v>
      </c>
    </row>
    <row r="1570" customFormat="false" ht="12.8" hidden="false" customHeight="false" outlineLevel="0" collapsed="false">
      <c r="A1570" s="207" t="n">
        <v>91534</v>
      </c>
      <c r="B1570" s="208" t="s">
        <v>1744</v>
      </c>
      <c r="C1570" s="2" t="s">
        <v>1651</v>
      </c>
      <c r="D1570" s="209" t="n">
        <v>37.14</v>
      </c>
      <c r="E1570" s="224" t="n">
        <f aca="false">VLOOKUP(A1570,SINAPI_MO!$A$1:$E$59566,4,0)</f>
        <v>0.9655</v>
      </c>
      <c r="F1570" s="225" t="n">
        <f aca="false">ROUND(D1570*E1570,2)</f>
        <v>35.86</v>
      </c>
    </row>
    <row r="1571" customFormat="false" ht="19.4" hidden="false" customHeight="false" outlineLevel="0" collapsed="false">
      <c r="A1571" s="207" t="n">
        <v>91533</v>
      </c>
      <c r="B1571" s="208" t="s">
        <v>1745</v>
      </c>
      <c r="C1571" s="2" t="s">
        <v>1653</v>
      </c>
      <c r="D1571" s="209" t="n">
        <v>44.85</v>
      </c>
      <c r="E1571" s="224" t="n">
        <f aca="false">VLOOKUP(A1571,SINAPI_MO!$A$1:$E$59566,4,0)</f>
        <v>0.7996</v>
      </c>
      <c r="F1571" s="225" t="n">
        <f aca="false">ROUND(D1571*E1571,2)</f>
        <v>35.86</v>
      </c>
    </row>
    <row r="1572" customFormat="false" ht="12.8" hidden="false" customHeight="false" outlineLevel="0" collapsed="false">
      <c r="A1572" s="207" t="n">
        <v>95265</v>
      </c>
      <c r="B1572" s="208" t="s">
        <v>1746</v>
      </c>
      <c r="C1572" s="2" t="s">
        <v>1651</v>
      </c>
      <c r="D1572" s="209" t="n">
        <v>1.02</v>
      </c>
      <c r="E1572" s="224" t="n">
        <f aca="false">VLOOKUP(A1572,SINAPI_MO!$A$1:$E$59566,4,0)</f>
        <v>0</v>
      </c>
      <c r="F1572" s="225" t="n">
        <f aca="false">ROUND(D1572*E1572,2)</f>
        <v>0</v>
      </c>
    </row>
    <row r="1573" customFormat="false" ht="12.8" hidden="false" customHeight="false" outlineLevel="0" collapsed="false">
      <c r="A1573" s="207" t="n">
        <v>95264</v>
      </c>
      <c r="B1573" s="208" t="s">
        <v>1747</v>
      </c>
      <c r="C1573" s="2" t="s">
        <v>1653</v>
      </c>
      <c r="D1573" s="209" t="n">
        <v>6.93</v>
      </c>
      <c r="E1573" s="224" t="n">
        <f aca="false">VLOOKUP(A1573,SINAPI_MO!$A$1:$E$59566,4,0)</f>
        <v>0</v>
      </c>
      <c r="F1573" s="225" t="n">
        <f aca="false">ROUND(D1573*E1573,2)</f>
        <v>0</v>
      </c>
    </row>
    <row r="1574" customFormat="false" ht="19.4" hidden="false" customHeight="false" outlineLevel="0" collapsed="false">
      <c r="A1574" s="207" t="n">
        <v>90973</v>
      </c>
      <c r="B1574" s="208" t="s">
        <v>1748</v>
      </c>
      <c r="C1574" s="2" t="s">
        <v>1651</v>
      </c>
      <c r="D1574" s="209" t="n">
        <v>8.93</v>
      </c>
      <c r="E1574" s="224" t="n">
        <f aca="false">VLOOKUP(A1574,SINAPI_MO!$A$1:$E$59566,4,0)</f>
        <v>0</v>
      </c>
      <c r="F1574" s="225" t="n">
        <f aca="false">ROUND(D1574*E1574,2)</f>
        <v>0</v>
      </c>
    </row>
    <row r="1575" customFormat="false" ht="19.4" hidden="false" customHeight="false" outlineLevel="0" collapsed="false">
      <c r="A1575" s="207" t="n">
        <v>90972</v>
      </c>
      <c r="B1575" s="208" t="s">
        <v>1749</v>
      </c>
      <c r="C1575" s="2" t="s">
        <v>1653</v>
      </c>
      <c r="D1575" s="209" t="n">
        <v>79.53</v>
      </c>
      <c r="E1575" s="224" t="n">
        <f aca="false">VLOOKUP(A1575,SINAPI_MO!$A$1:$E$59566,4,0)</f>
        <v>0</v>
      </c>
      <c r="F1575" s="225" t="n">
        <f aca="false">ROUND(D1575*E1575,2)</f>
        <v>0</v>
      </c>
    </row>
    <row r="1576" customFormat="false" ht="19.4" hidden="false" customHeight="false" outlineLevel="0" collapsed="false">
      <c r="A1576" s="207" t="n">
        <v>91001</v>
      </c>
      <c r="B1576" s="208" t="s">
        <v>1750</v>
      </c>
      <c r="C1576" s="2" t="s">
        <v>1651</v>
      </c>
      <c r="D1576" s="209" t="n">
        <v>10.59</v>
      </c>
      <c r="E1576" s="224" t="n">
        <f aca="false">VLOOKUP(A1576,SINAPI_MO!$A$1:$E$59566,4,0)</f>
        <v>0</v>
      </c>
      <c r="F1576" s="225" t="n">
        <f aca="false">ROUND(D1576*E1576,2)</f>
        <v>0</v>
      </c>
    </row>
    <row r="1577" customFormat="false" ht="19.4" hidden="false" customHeight="false" outlineLevel="0" collapsed="false">
      <c r="A1577" s="207" t="n">
        <v>90999</v>
      </c>
      <c r="B1577" s="208" t="s">
        <v>1751</v>
      </c>
      <c r="C1577" s="2" t="s">
        <v>1653</v>
      </c>
      <c r="D1577" s="209" t="n">
        <v>104.97</v>
      </c>
      <c r="E1577" s="224" t="n">
        <f aca="false">VLOOKUP(A1577,SINAPI_MO!$A$1:$E$59566,4,0)</f>
        <v>0</v>
      </c>
      <c r="F1577" s="225" t="n">
        <f aca="false">ROUND(D1577*E1577,2)</f>
        <v>0</v>
      </c>
    </row>
    <row r="1578" customFormat="false" ht="19.4" hidden="false" customHeight="false" outlineLevel="0" collapsed="false">
      <c r="A1578" s="207" t="n">
        <v>5954</v>
      </c>
      <c r="B1578" s="208" t="s">
        <v>1752</v>
      </c>
      <c r="C1578" s="2" t="s">
        <v>1651</v>
      </c>
      <c r="D1578" s="209" t="n">
        <v>6.67</v>
      </c>
      <c r="E1578" s="224" t="n">
        <f aca="false">VLOOKUP(A1578,SINAPI_MO!$A$1:$E$59566,4,0)</f>
        <v>0</v>
      </c>
      <c r="F1578" s="225" t="n">
        <f aca="false">ROUND(D1578*E1578,2)</f>
        <v>0</v>
      </c>
    </row>
    <row r="1579" customFormat="false" ht="19.4" hidden="false" customHeight="false" outlineLevel="0" collapsed="false">
      <c r="A1579" s="207" t="n">
        <v>5953</v>
      </c>
      <c r="B1579" s="208" t="s">
        <v>1753</v>
      </c>
      <c r="C1579" s="2" t="s">
        <v>1653</v>
      </c>
      <c r="D1579" s="209" t="n">
        <v>61.31</v>
      </c>
      <c r="E1579" s="224" t="n">
        <f aca="false">VLOOKUP(A1579,SINAPI_MO!$A$1:$E$59566,4,0)</f>
        <v>0</v>
      </c>
      <c r="F1579" s="225" t="n">
        <f aca="false">ROUND(D1579*E1579,2)</f>
        <v>0</v>
      </c>
    </row>
    <row r="1580" customFormat="false" ht="19.4" hidden="false" customHeight="false" outlineLevel="0" collapsed="false">
      <c r="A1580" s="207" t="n">
        <v>90982</v>
      </c>
      <c r="B1580" s="208" t="s">
        <v>1754</v>
      </c>
      <c r="C1580" s="2" t="s">
        <v>1651</v>
      </c>
      <c r="D1580" s="209" t="n">
        <v>22.69</v>
      </c>
      <c r="E1580" s="224" t="n">
        <f aca="false">VLOOKUP(A1580,SINAPI_MO!$A$1:$E$59566,4,0)</f>
        <v>0</v>
      </c>
      <c r="F1580" s="225" t="n">
        <f aca="false">ROUND(D1580*E1580,2)</f>
        <v>0</v>
      </c>
    </row>
    <row r="1581" customFormat="false" ht="19.4" hidden="false" customHeight="false" outlineLevel="0" collapsed="false">
      <c r="A1581" s="207" t="n">
        <v>90979</v>
      </c>
      <c r="B1581" s="208" t="s">
        <v>1755</v>
      </c>
      <c r="C1581" s="2" t="s">
        <v>1653</v>
      </c>
      <c r="D1581" s="209" t="n">
        <v>205.38</v>
      </c>
      <c r="E1581" s="224" t="n">
        <f aca="false">VLOOKUP(A1581,SINAPI_MO!$A$1:$E$59566,4,0)</f>
        <v>0</v>
      </c>
      <c r="F1581" s="225" t="n">
        <f aca="false">ROUND(D1581*E1581,2)</f>
        <v>0</v>
      </c>
    </row>
    <row r="1582" customFormat="false" ht="19.4" hidden="false" customHeight="false" outlineLevel="0" collapsed="false">
      <c r="A1582" s="207" t="n">
        <v>90965</v>
      </c>
      <c r="B1582" s="208" t="s">
        <v>1756</v>
      </c>
      <c r="C1582" s="2" t="s">
        <v>1651</v>
      </c>
      <c r="D1582" s="209" t="n">
        <v>8.9</v>
      </c>
      <c r="E1582" s="224" t="n">
        <f aca="false">VLOOKUP(A1582,SINAPI_MO!$A$1:$E$59566,4,0)</f>
        <v>0</v>
      </c>
      <c r="F1582" s="225" t="n">
        <f aca="false">ROUND(D1582*E1582,2)</f>
        <v>0</v>
      </c>
    </row>
    <row r="1583" customFormat="false" ht="19.4" hidden="false" customHeight="false" outlineLevel="0" collapsed="false">
      <c r="A1583" s="207" t="n">
        <v>90964</v>
      </c>
      <c r="B1583" s="208" t="s">
        <v>1757</v>
      </c>
      <c r="C1583" s="2" t="s">
        <v>1653</v>
      </c>
      <c r="D1583" s="209" t="n">
        <v>32.94</v>
      </c>
      <c r="E1583" s="224" t="n">
        <f aca="false">VLOOKUP(A1583,SINAPI_MO!$A$1:$E$59566,4,0)</f>
        <v>0</v>
      </c>
      <c r="F1583" s="225" t="n">
        <f aca="false">ROUND(D1583*E1583,2)</f>
        <v>0</v>
      </c>
    </row>
    <row r="1584" customFormat="false" ht="19.4" hidden="false" customHeight="false" outlineLevel="0" collapsed="false">
      <c r="A1584" s="207" t="n">
        <v>102970</v>
      </c>
      <c r="B1584" s="208" t="s">
        <v>1758</v>
      </c>
      <c r="C1584" s="2" t="s">
        <v>1651</v>
      </c>
      <c r="D1584" s="209" t="n">
        <v>0.26</v>
      </c>
      <c r="E1584" s="224" t="n">
        <f aca="false">VLOOKUP(A1584,SINAPI_MO!$A$1:$E$59566,4,0)</f>
        <v>0</v>
      </c>
      <c r="F1584" s="225" t="n">
        <f aca="false">ROUND(D1584*E1584,2)</f>
        <v>0</v>
      </c>
    </row>
    <row r="1585" customFormat="false" ht="19.4" hidden="false" customHeight="false" outlineLevel="0" collapsed="false">
      <c r="A1585" s="207" t="n">
        <v>102971</v>
      </c>
      <c r="B1585" s="208" t="s">
        <v>1759</v>
      </c>
      <c r="C1585" s="2" t="s">
        <v>1653</v>
      </c>
      <c r="D1585" s="209" t="n">
        <v>0.62</v>
      </c>
      <c r="E1585" s="224" t="n">
        <f aca="false">VLOOKUP(A1585,SINAPI_MO!$A$1:$E$59566,4,0)</f>
        <v>0</v>
      </c>
      <c r="F1585" s="225" t="n">
        <f aca="false">ROUND(D1585*E1585,2)</f>
        <v>0</v>
      </c>
    </row>
    <row r="1586" customFormat="false" ht="19.4" hidden="false" customHeight="false" outlineLevel="0" collapsed="false">
      <c r="A1586" s="207" t="n">
        <v>102822</v>
      </c>
      <c r="B1586" s="208" t="s">
        <v>1760</v>
      </c>
      <c r="C1586" s="2" t="s">
        <v>1651</v>
      </c>
      <c r="D1586" s="209" t="n">
        <v>0</v>
      </c>
      <c r="E1586" s="224" t="e">
        <f aca="false">VLOOKUP(A1586,SINAPI_MO!$A$1:$E$59566,4,0)</f>
        <v>#N/A</v>
      </c>
      <c r="F1586" s="225" t="e">
        <f aca="false">ROUND(D1586*E1586,2)</f>
        <v>#N/A</v>
      </c>
    </row>
    <row r="1587" customFormat="false" ht="19.4" hidden="false" customHeight="false" outlineLevel="0" collapsed="false">
      <c r="A1587" s="207" t="n">
        <v>102821</v>
      </c>
      <c r="B1587" s="208" t="s">
        <v>1761</v>
      </c>
      <c r="C1587" s="2" t="s">
        <v>1653</v>
      </c>
      <c r="D1587" s="209" t="n">
        <v>0</v>
      </c>
      <c r="E1587" s="224" t="e">
        <f aca="false">VLOOKUP(A1587,SINAPI_MO!$A$1:$E$59566,4,0)</f>
        <v>#N/A</v>
      </c>
      <c r="F1587" s="225" t="e">
        <f aca="false">ROUND(D1587*E1587,2)</f>
        <v>#N/A</v>
      </c>
    </row>
    <row r="1588" customFormat="false" ht="19.4" hidden="false" customHeight="false" outlineLevel="0" collapsed="false">
      <c r="A1588" s="207" t="n">
        <v>102828</v>
      </c>
      <c r="B1588" s="208" t="s">
        <v>1762</v>
      </c>
      <c r="C1588" s="2" t="s">
        <v>1651</v>
      </c>
      <c r="D1588" s="209" t="n">
        <v>0</v>
      </c>
      <c r="E1588" s="224" t="e">
        <f aca="false">VLOOKUP(A1588,SINAPI_MO!$A$1:$E$59566,4,0)</f>
        <v>#N/A</v>
      </c>
      <c r="F1588" s="225" t="e">
        <f aca="false">ROUND(D1588*E1588,2)</f>
        <v>#N/A</v>
      </c>
    </row>
    <row r="1589" customFormat="false" ht="19.4" hidden="false" customHeight="false" outlineLevel="0" collapsed="false">
      <c r="A1589" s="207" t="n">
        <v>102827</v>
      </c>
      <c r="B1589" s="208" t="s">
        <v>1763</v>
      </c>
      <c r="C1589" s="2" t="s">
        <v>1653</v>
      </c>
      <c r="D1589" s="209" t="n">
        <v>0</v>
      </c>
      <c r="E1589" s="224" t="e">
        <f aca="false">VLOOKUP(A1589,SINAPI_MO!$A$1:$E$59566,4,0)</f>
        <v>#N/A</v>
      </c>
      <c r="F1589" s="225" t="e">
        <f aca="false">ROUND(D1589*E1589,2)</f>
        <v>#N/A</v>
      </c>
    </row>
    <row r="1590" customFormat="false" ht="19.4" hidden="false" customHeight="false" outlineLevel="0" collapsed="false">
      <c r="A1590" s="207" t="n">
        <v>103939</v>
      </c>
      <c r="B1590" s="208" t="s">
        <v>1764</v>
      </c>
      <c r="C1590" s="2" t="s">
        <v>1651</v>
      </c>
      <c r="D1590" s="209" t="n">
        <v>0</v>
      </c>
      <c r="E1590" s="224" t="e">
        <f aca="false">VLOOKUP(A1590,SINAPI_MO!$A$1:$E$59566,4,0)</f>
        <v>#N/A</v>
      </c>
      <c r="F1590" s="225" t="e">
        <f aca="false">ROUND(D1590*E1590,2)</f>
        <v>#N/A</v>
      </c>
    </row>
    <row r="1591" customFormat="false" ht="19.4" hidden="false" customHeight="false" outlineLevel="0" collapsed="false">
      <c r="A1591" s="207" t="n">
        <v>103938</v>
      </c>
      <c r="B1591" s="208" t="s">
        <v>1765</v>
      </c>
      <c r="C1591" s="2" t="s">
        <v>1653</v>
      </c>
      <c r="D1591" s="209" t="n">
        <v>0</v>
      </c>
      <c r="E1591" s="224" t="e">
        <f aca="false">VLOOKUP(A1591,SINAPI_MO!$A$1:$E$59566,4,0)</f>
        <v>#N/A</v>
      </c>
      <c r="F1591" s="225" t="e">
        <f aca="false">ROUND(D1591*E1591,2)</f>
        <v>#N/A</v>
      </c>
    </row>
    <row r="1592" customFormat="false" ht="19.4" hidden="false" customHeight="false" outlineLevel="0" collapsed="false">
      <c r="A1592" s="207" t="n">
        <v>103945</v>
      </c>
      <c r="B1592" s="208" t="s">
        <v>1766</v>
      </c>
      <c r="C1592" s="2" t="s">
        <v>1651</v>
      </c>
      <c r="D1592" s="209" t="n">
        <v>0</v>
      </c>
      <c r="E1592" s="224" t="e">
        <f aca="false">VLOOKUP(A1592,SINAPI_MO!$A$1:$E$59566,4,0)</f>
        <v>#N/A</v>
      </c>
      <c r="F1592" s="225" t="e">
        <f aca="false">ROUND(D1592*E1592,2)</f>
        <v>#N/A</v>
      </c>
    </row>
    <row r="1593" customFormat="false" ht="19.4" hidden="false" customHeight="false" outlineLevel="0" collapsed="false">
      <c r="A1593" s="207" t="n">
        <v>103944</v>
      </c>
      <c r="B1593" s="208" t="s">
        <v>1767</v>
      </c>
      <c r="C1593" s="2" t="s">
        <v>1653</v>
      </c>
      <c r="D1593" s="209" t="n">
        <v>0</v>
      </c>
      <c r="E1593" s="224" t="e">
        <f aca="false">VLOOKUP(A1593,SINAPI_MO!$A$1:$E$59566,4,0)</f>
        <v>#N/A</v>
      </c>
      <c r="F1593" s="225" t="e">
        <f aca="false">ROUND(D1593*E1593,2)</f>
        <v>#N/A</v>
      </c>
    </row>
    <row r="1594" customFormat="false" ht="19.4" hidden="false" customHeight="false" outlineLevel="0" collapsed="false">
      <c r="A1594" s="207" t="n">
        <v>106416</v>
      </c>
      <c r="B1594" s="208" t="s">
        <v>1768</v>
      </c>
      <c r="C1594" s="2" t="s">
        <v>1651</v>
      </c>
      <c r="D1594" s="209" t="n">
        <v>15.5</v>
      </c>
      <c r="E1594" s="224" t="n">
        <f aca="false">VLOOKUP(A1594,SINAPI_MO!$A$1:$E$59566,4,0)</f>
        <v>0</v>
      </c>
      <c r="F1594" s="225" t="n">
        <f aca="false">ROUND(D1594*E1594,2)</f>
        <v>0</v>
      </c>
    </row>
    <row r="1595" customFormat="false" ht="19.4" hidden="false" customHeight="false" outlineLevel="0" collapsed="false">
      <c r="A1595" s="207" t="n">
        <v>106414</v>
      </c>
      <c r="B1595" s="208" t="s">
        <v>1769</v>
      </c>
      <c r="C1595" s="2" t="s">
        <v>1653</v>
      </c>
      <c r="D1595" s="209" t="n">
        <v>28.63</v>
      </c>
      <c r="E1595" s="224" t="n">
        <f aca="false">VLOOKUP(A1595,SINAPI_MO!$A$1:$E$59566,4,0)</f>
        <v>0</v>
      </c>
      <c r="F1595" s="225" t="n">
        <f aca="false">ROUND(D1595*E1595,2)</f>
        <v>0</v>
      </c>
    </row>
    <row r="1596" customFormat="false" ht="19.4" hidden="false" customHeight="false" outlineLevel="0" collapsed="false">
      <c r="A1596" s="207" t="n">
        <v>91285</v>
      </c>
      <c r="B1596" s="208" t="s">
        <v>1770</v>
      </c>
      <c r="C1596" s="2" t="s">
        <v>1651</v>
      </c>
      <c r="D1596" s="209" t="n">
        <v>0.62</v>
      </c>
      <c r="E1596" s="224" t="n">
        <f aca="false">VLOOKUP(A1596,SINAPI_MO!$A$1:$E$59566,4,0)</f>
        <v>0</v>
      </c>
      <c r="F1596" s="225" t="n">
        <f aca="false">ROUND(D1596*E1596,2)</f>
        <v>0</v>
      </c>
    </row>
    <row r="1597" customFormat="false" ht="19.4" hidden="false" customHeight="false" outlineLevel="0" collapsed="false">
      <c r="A1597" s="207" t="n">
        <v>91283</v>
      </c>
      <c r="B1597" s="208" t="s">
        <v>1771</v>
      </c>
      <c r="C1597" s="2" t="s">
        <v>1653</v>
      </c>
      <c r="D1597" s="209" t="n">
        <v>10.35</v>
      </c>
      <c r="E1597" s="224" t="n">
        <f aca="false">VLOOKUP(A1597,SINAPI_MO!$A$1:$E$59566,4,0)</f>
        <v>0</v>
      </c>
      <c r="F1597" s="225" t="n">
        <f aca="false">ROUND(D1597*E1597,2)</f>
        <v>0</v>
      </c>
    </row>
    <row r="1598" customFormat="false" ht="12.8" hidden="false" customHeight="false" outlineLevel="0" collapsed="false">
      <c r="A1598" s="207" t="n">
        <v>95283</v>
      </c>
      <c r="B1598" s="208" t="s">
        <v>1772</v>
      </c>
      <c r="C1598" s="2" t="s">
        <v>1651</v>
      </c>
      <c r="D1598" s="209" t="n">
        <v>0.88</v>
      </c>
      <c r="E1598" s="224" t="n">
        <f aca="false">VLOOKUP(A1598,SINAPI_MO!$A$1:$E$59566,4,0)</f>
        <v>0</v>
      </c>
      <c r="F1598" s="225" t="n">
        <f aca="false">ROUND(D1598*E1598,2)</f>
        <v>0</v>
      </c>
    </row>
    <row r="1599" customFormat="false" ht="12.8" hidden="false" customHeight="false" outlineLevel="0" collapsed="false">
      <c r="A1599" s="207" t="n">
        <v>95282</v>
      </c>
      <c r="B1599" s="208" t="s">
        <v>1773</v>
      </c>
      <c r="C1599" s="2" t="s">
        <v>1653</v>
      </c>
      <c r="D1599" s="209" t="n">
        <v>10.61</v>
      </c>
      <c r="E1599" s="224" t="n">
        <f aca="false">VLOOKUP(A1599,SINAPI_MO!$A$1:$E$59566,4,0)</f>
        <v>0</v>
      </c>
      <c r="F1599" s="225" t="n">
        <f aca="false">ROUND(D1599*E1599,2)</f>
        <v>0</v>
      </c>
    </row>
    <row r="1600" customFormat="false" ht="12.8" hidden="false" customHeight="false" outlineLevel="0" collapsed="false">
      <c r="A1600" s="207" t="n">
        <v>95128</v>
      </c>
      <c r="B1600" s="208" t="s">
        <v>1774</v>
      </c>
      <c r="C1600" s="2" t="s">
        <v>1651</v>
      </c>
      <c r="D1600" s="209" t="n">
        <v>62.43</v>
      </c>
      <c r="E1600" s="224" t="n">
        <f aca="false">VLOOKUP(A1600,SINAPI_MO!$A$1:$E$59566,4,0)</f>
        <v>0.5744</v>
      </c>
      <c r="F1600" s="225" t="n">
        <f aca="false">ROUND(D1600*E1600,2)</f>
        <v>35.86</v>
      </c>
    </row>
    <row r="1601" customFormat="false" ht="12.8" hidden="false" customHeight="false" outlineLevel="0" collapsed="false">
      <c r="A1601" s="207" t="n">
        <v>95127</v>
      </c>
      <c r="B1601" s="208" t="s">
        <v>1775</v>
      </c>
      <c r="C1601" s="2" t="s">
        <v>1653</v>
      </c>
      <c r="D1601" s="209" t="n">
        <v>234.77</v>
      </c>
      <c r="E1601" s="224" t="n">
        <f aca="false">VLOOKUP(A1601,SINAPI_MO!$A$1:$E$59566,4,0)</f>
        <v>0.1527</v>
      </c>
      <c r="F1601" s="225" t="n">
        <f aca="false">ROUND(D1601*E1601,2)</f>
        <v>35.85</v>
      </c>
    </row>
    <row r="1602" customFormat="false" ht="12.8" hidden="false" customHeight="false" outlineLevel="0" collapsed="false">
      <c r="A1602" s="207" t="n">
        <v>92044</v>
      </c>
      <c r="B1602" s="208" t="s">
        <v>1776</v>
      </c>
      <c r="C1602" s="2" t="s">
        <v>1651</v>
      </c>
      <c r="D1602" s="209" t="n">
        <v>8.87</v>
      </c>
      <c r="E1602" s="224" t="n">
        <f aca="false">VLOOKUP(A1602,SINAPI_MO!$A$1:$E$59566,4,0)</f>
        <v>0</v>
      </c>
      <c r="F1602" s="225" t="n">
        <f aca="false">ROUND(D1602*E1602,2)</f>
        <v>0</v>
      </c>
    </row>
    <row r="1603" customFormat="false" ht="12.8" hidden="false" customHeight="false" outlineLevel="0" collapsed="false">
      <c r="A1603" s="207" t="n">
        <v>92043</v>
      </c>
      <c r="B1603" s="208" t="s">
        <v>1777</v>
      </c>
      <c r="C1603" s="2" t="s">
        <v>1653</v>
      </c>
      <c r="D1603" s="209" t="n">
        <v>15</v>
      </c>
      <c r="E1603" s="224" t="n">
        <f aca="false">VLOOKUP(A1603,SINAPI_MO!$A$1:$E$59566,4,0)</f>
        <v>0</v>
      </c>
      <c r="F1603" s="225" t="n">
        <f aca="false">ROUND(D1603*E1603,2)</f>
        <v>0</v>
      </c>
    </row>
    <row r="1604" customFormat="false" ht="19.4" hidden="false" customHeight="false" outlineLevel="0" collapsed="false">
      <c r="A1604" s="207" t="n">
        <v>106417</v>
      </c>
      <c r="B1604" s="208" t="s">
        <v>1778</v>
      </c>
      <c r="C1604" s="2" t="s">
        <v>1651</v>
      </c>
      <c r="D1604" s="209" t="n">
        <v>8.82</v>
      </c>
      <c r="E1604" s="224" t="n">
        <f aca="false">VLOOKUP(A1604,SINAPI_MO!$A$1:$E$59566,4,0)</f>
        <v>0</v>
      </c>
      <c r="F1604" s="225" t="n">
        <f aca="false">ROUND(D1604*E1604,2)</f>
        <v>0</v>
      </c>
    </row>
    <row r="1605" customFormat="false" ht="19.4" hidden="false" customHeight="false" outlineLevel="0" collapsed="false">
      <c r="A1605" s="207" t="n">
        <v>106415</v>
      </c>
      <c r="B1605" s="208" t="s">
        <v>1779</v>
      </c>
      <c r="C1605" s="2" t="s">
        <v>1653</v>
      </c>
      <c r="D1605" s="209" t="n">
        <v>18.19</v>
      </c>
      <c r="E1605" s="224" t="n">
        <f aca="false">VLOOKUP(A1605,SINAPI_MO!$A$1:$E$59566,4,0)</f>
        <v>0</v>
      </c>
      <c r="F1605" s="225" t="n">
        <f aca="false">ROUND(D1605*E1605,2)</f>
        <v>0</v>
      </c>
    </row>
    <row r="1606" customFormat="false" ht="12.8" hidden="false" customHeight="false" outlineLevel="0" collapsed="false">
      <c r="A1606" s="207" t="n">
        <v>102834</v>
      </c>
      <c r="B1606" s="208" t="s">
        <v>1780</v>
      </c>
      <c r="C1606" s="2" t="s">
        <v>1651</v>
      </c>
      <c r="D1606" s="209" t="n">
        <v>0</v>
      </c>
      <c r="E1606" s="224" t="e">
        <f aca="false">VLOOKUP(A1606,SINAPI_MO!$A$1:$E$59566,4,0)</f>
        <v>#N/A</v>
      </c>
      <c r="F1606" s="225" t="e">
        <f aca="false">ROUND(D1606*E1606,2)</f>
        <v>#N/A</v>
      </c>
    </row>
    <row r="1607" customFormat="false" ht="12.8" hidden="false" customHeight="false" outlineLevel="0" collapsed="false">
      <c r="A1607" s="207" t="n">
        <v>102833</v>
      </c>
      <c r="B1607" s="208" t="s">
        <v>1781</v>
      </c>
      <c r="C1607" s="2" t="s">
        <v>1653</v>
      </c>
      <c r="D1607" s="209" t="n">
        <v>0</v>
      </c>
      <c r="E1607" s="224" t="e">
        <f aca="false">VLOOKUP(A1607,SINAPI_MO!$A$1:$E$59566,4,0)</f>
        <v>#N/A</v>
      </c>
      <c r="F1607" s="225" t="e">
        <f aca="false">ROUND(D1607*E1607,2)</f>
        <v>#N/A</v>
      </c>
    </row>
    <row r="1608" customFormat="false" ht="12.8" hidden="false" customHeight="false" outlineLevel="0" collapsed="false">
      <c r="A1608" s="207" t="n">
        <v>92119</v>
      </c>
      <c r="B1608" s="208" t="s">
        <v>1782</v>
      </c>
      <c r="C1608" s="2" t="s">
        <v>1651</v>
      </c>
      <c r="D1608" s="209" t="n">
        <v>0.25</v>
      </c>
      <c r="E1608" s="224" t="n">
        <f aca="false">VLOOKUP(A1608,SINAPI_MO!$A$1:$E$59566,4,0)</f>
        <v>0</v>
      </c>
      <c r="F1608" s="225" t="n">
        <f aca="false">ROUND(D1608*E1608,2)</f>
        <v>0</v>
      </c>
    </row>
    <row r="1609" customFormat="false" ht="12.8" hidden="false" customHeight="false" outlineLevel="0" collapsed="false">
      <c r="A1609" s="207" t="n">
        <v>92118</v>
      </c>
      <c r="B1609" s="208" t="s">
        <v>1783</v>
      </c>
      <c r="C1609" s="2" t="s">
        <v>1653</v>
      </c>
      <c r="D1609" s="209" t="n">
        <v>0.4</v>
      </c>
      <c r="E1609" s="224" t="n">
        <f aca="false">VLOOKUP(A1609,SINAPI_MO!$A$1:$E$59566,4,0)</f>
        <v>0</v>
      </c>
      <c r="F1609" s="225" t="n">
        <f aca="false">ROUND(D1609*E1609,2)</f>
        <v>0</v>
      </c>
    </row>
    <row r="1610" customFormat="false" ht="12.8" hidden="false" customHeight="false" outlineLevel="0" collapsed="false">
      <c r="A1610" s="207" t="n">
        <v>102917</v>
      </c>
      <c r="B1610" s="208" t="s">
        <v>1784</v>
      </c>
      <c r="C1610" s="2" t="s">
        <v>1651</v>
      </c>
      <c r="D1610" s="209" t="n">
        <v>0</v>
      </c>
      <c r="E1610" s="224" t="e">
        <f aca="false">VLOOKUP(A1610,SINAPI_MO!$A$1:$E$59566,4,0)</f>
        <v>#N/A</v>
      </c>
      <c r="F1610" s="225" t="e">
        <f aca="false">ROUND(D1610*E1610,2)</f>
        <v>#N/A</v>
      </c>
    </row>
    <row r="1611" customFormat="false" ht="12.8" hidden="false" customHeight="false" outlineLevel="0" collapsed="false">
      <c r="A1611" s="207" t="n">
        <v>102916</v>
      </c>
      <c r="B1611" s="208" t="s">
        <v>1785</v>
      </c>
      <c r="C1611" s="2" t="s">
        <v>1653</v>
      </c>
      <c r="D1611" s="209" t="n">
        <v>0</v>
      </c>
      <c r="E1611" s="224" t="e">
        <f aca="false">VLOOKUP(A1611,SINAPI_MO!$A$1:$E$59566,4,0)</f>
        <v>#N/A</v>
      </c>
      <c r="F1611" s="225" t="e">
        <f aca="false">ROUND(D1611*E1611,2)</f>
        <v>#N/A</v>
      </c>
    </row>
    <row r="1612" customFormat="false" ht="19.4" hidden="false" customHeight="false" outlineLevel="0" collapsed="false">
      <c r="A1612" s="207" t="n">
        <v>95721</v>
      </c>
      <c r="B1612" s="208" t="s">
        <v>1786</v>
      </c>
      <c r="C1612" s="2" t="s">
        <v>1651</v>
      </c>
      <c r="D1612" s="209" t="n">
        <v>117.07</v>
      </c>
      <c r="E1612" s="224" t="n">
        <f aca="false">VLOOKUP(A1612,SINAPI_MO!$A$1:$E$59566,4,0)</f>
        <v>0.2882</v>
      </c>
      <c r="F1612" s="225" t="n">
        <f aca="false">ROUND(D1612*E1612,2)</f>
        <v>33.74</v>
      </c>
    </row>
    <row r="1613" customFormat="false" ht="19.4" hidden="false" customHeight="false" outlineLevel="0" collapsed="false">
      <c r="A1613" s="207" t="n">
        <v>95720</v>
      </c>
      <c r="B1613" s="208" t="s">
        <v>1787</v>
      </c>
      <c r="C1613" s="2" t="s">
        <v>1653</v>
      </c>
      <c r="D1613" s="209" t="n">
        <v>291.14</v>
      </c>
      <c r="E1613" s="224" t="n">
        <f aca="false">VLOOKUP(A1613,SINAPI_MO!$A$1:$E$59566,4,0)</f>
        <v>0.1159</v>
      </c>
      <c r="F1613" s="225" t="n">
        <f aca="false">ROUND(D1613*E1613,2)</f>
        <v>33.74</v>
      </c>
    </row>
    <row r="1614" customFormat="false" ht="19.4" hidden="false" customHeight="false" outlineLevel="0" collapsed="false">
      <c r="A1614" s="207" t="n">
        <v>104717</v>
      </c>
      <c r="B1614" s="208" t="s">
        <v>1788</v>
      </c>
      <c r="C1614" s="2" t="s">
        <v>1651</v>
      </c>
      <c r="D1614" s="209" t="n">
        <v>112.06</v>
      </c>
      <c r="E1614" s="224" t="n">
        <f aca="false">VLOOKUP(A1614,SINAPI_MO!$A$1:$E$59566,4,0)</f>
        <v>0.3011</v>
      </c>
      <c r="F1614" s="225" t="n">
        <f aca="false">ROUND(D1614*E1614,2)</f>
        <v>33.74</v>
      </c>
    </row>
    <row r="1615" customFormat="false" ht="19.4" hidden="false" customHeight="false" outlineLevel="0" collapsed="false">
      <c r="A1615" s="207" t="n">
        <v>104716</v>
      </c>
      <c r="B1615" s="208" t="s">
        <v>1789</v>
      </c>
      <c r="C1615" s="2" t="s">
        <v>1653</v>
      </c>
      <c r="D1615" s="209" t="n">
        <v>281.17</v>
      </c>
      <c r="E1615" s="224" t="n">
        <f aca="false">VLOOKUP(A1615,SINAPI_MO!$A$1:$E$59566,4,0)</f>
        <v>0.12</v>
      </c>
      <c r="F1615" s="225" t="n">
        <f aca="false">ROUND(D1615*E1615,2)</f>
        <v>33.74</v>
      </c>
    </row>
    <row r="1616" customFormat="false" ht="19.4" hidden="false" customHeight="false" outlineLevel="0" collapsed="false">
      <c r="A1616" s="207" t="n">
        <v>106399</v>
      </c>
      <c r="B1616" s="208" t="s">
        <v>1790</v>
      </c>
      <c r="C1616" s="2" t="s">
        <v>1651</v>
      </c>
      <c r="D1616" s="209" t="n">
        <v>0</v>
      </c>
      <c r="E1616" s="224" t="e">
        <f aca="false">VLOOKUP(A1616,SINAPI_MO!$A$1:$E$59566,4,0)</f>
        <v>#N/A</v>
      </c>
      <c r="F1616" s="225" t="e">
        <f aca="false">ROUND(D1616*E1616,2)</f>
        <v>#N/A</v>
      </c>
    </row>
    <row r="1617" customFormat="false" ht="19.4" hidden="false" customHeight="false" outlineLevel="0" collapsed="false">
      <c r="A1617" s="207" t="n">
        <v>106398</v>
      </c>
      <c r="B1617" s="208" t="s">
        <v>1791</v>
      </c>
      <c r="C1617" s="2" t="s">
        <v>1653</v>
      </c>
      <c r="D1617" s="209" t="n">
        <v>0</v>
      </c>
      <c r="E1617" s="224" t="e">
        <f aca="false">VLOOKUP(A1617,SINAPI_MO!$A$1:$E$59566,4,0)</f>
        <v>#N/A</v>
      </c>
      <c r="F1617" s="225" t="e">
        <f aca="false">ROUND(D1617*E1617,2)</f>
        <v>#N/A</v>
      </c>
    </row>
    <row r="1618" customFormat="false" ht="28.35" hidden="false" customHeight="false" outlineLevel="0" collapsed="false">
      <c r="A1618" s="207" t="n">
        <v>106405</v>
      </c>
      <c r="B1618" s="208" t="s">
        <v>1792</v>
      </c>
      <c r="C1618" s="2" t="s">
        <v>1651</v>
      </c>
      <c r="D1618" s="209" t="n">
        <v>0</v>
      </c>
      <c r="E1618" s="224" t="e">
        <f aca="false">VLOOKUP(A1618,SINAPI_MO!$A$1:$E$59566,4,0)</f>
        <v>#N/A</v>
      </c>
      <c r="F1618" s="225" t="e">
        <f aca="false">ROUND(D1618*E1618,2)</f>
        <v>#N/A</v>
      </c>
    </row>
    <row r="1619" customFormat="false" ht="28.35" hidden="false" customHeight="false" outlineLevel="0" collapsed="false">
      <c r="A1619" s="207" t="n">
        <v>106404</v>
      </c>
      <c r="B1619" s="208" t="s">
        <v>1793</v>
      </c>
      <c r="C1619" s="2" t="s">
        <v>1653</v>
      </c>
      <c r="D1619" s="209" t="n">
        <v>0</v>
      </c>
      <c r="E1619" s="224" t="e">
        <f aca="false">VLOOKUP(A1619,SINAPI_MO!$A$1:$E$59566,4,0)</f>
        <v>#N/A</v>
      </c>
      <c r="F1619" s="225" t="e">
        <f aca="false">ROUND(D1619*E1619,2)</f>
        <v>#N/A</v>
      </c>
    </row>
    <row r="1620" customFormat="false" ht="19.4" hidden="false" customHeight="false" outlineLevel="0" collapsed="false">
      <c r="A1620" s="207" t="n">
        <v>102899</v>
      </c>
      <c r="B1620" s="208" t="s">
        <v>1794</v>
      </c>
      <c r="C1620" s="2" t="s">
        <v>1651</v>
      </c>
      <c r="D1620" s="209" t="n">
        <v>0</v>
      </c>
      <c r="E1620" s="224" t="e">
        <f aca="false">VLOOKUP(A1620,SINAPI_MO!$A$1:$E$59566,4,0)</f>
        <v>#N/A</v>
      </c>
      <c r="F1620" s="225" t="e">
        <f aca="false">ROUND(D1620*E1620,2)</f>
        <v>#N/A</v>
      </c>
    </row>
    <row r="1621" customFormat="false" ht="19.4" hidden="false" customHeight="false" outlineLevel="0" collapsed="false">
      <c r="A1621" s="207" t="n">
        <v>102898</v>
      </c>
      <c r="B1621" s="208" t="s">
        <v>1795</v>
      </c>
      <c r="C1621" s="2" t="s">
        <v>1653</v>
      </c>
      <c r="D1621" s="209" t="n">
        <v>0</v>
      </c>
      <c r="E1621" s="224" t="e">
        <f aca="false">VLOOKUP(A1621,SINAPI_MO!$A$1:$E$59566,4,0)</f>
        <v>#N/A</v>
      </c>
      <c r="F1621" s="225" t="e">
        <f aca="false">ROUND(D1621*E1621,2)</f>
        <v>#N/A</v>
      </c>
    </row>
    <row r="1622" customFormat="false" ht="19.4" hidden="false" customHeight="false" outlineLevel="0" collapsed="false">
      <c r="A1622" s="207" t="n">
        <v>5632</v>
      </c>
      <c r="B1622" s="208" t="s">
        <v>1796</v>
      </c>
      <c r="C1622" s="2" t="s">
        <v>1651</v>
      </c>
      <c r="D1622" s="209" t="n">
        <v>93.92</v>
      </c>
      <c r="E1622" s="224" t="n">
        <f aca="false">VLOOKUP(A1622,SINAPI_MO!$A$1:$E$59566,4,0)</f>
        <v>0.3592</v>
      </c>
      <c r="F1622" s="225" t="n">
        <f aca="false">ROUND(D1622*E1622,2)</f>
        <v>33.74</v>
      </c>
    </row>
    <row r="1623" customFormat="false" ht="19.4" hidden="false" customHeight="false" outlineLevel="0" collapsed="false">
      <c r="A1623" s="207" t="n">
        <v>5631</v>
      </c>
      <c r="B1623" s="208" t="s">
        <v>1797</v>
      </c>
      <c r="C1623" s="2" t="s">
        <v>1653</v>
      </c>
      <c r="D1623" s="209" t="n">
        <v>219.11</v>
      </c>
      <c r="E1623" s="224" t="n">
        <f aca="false">VLOOKUP(A1623,SINAPI_MO!$A$1:$E$59566,4,0)</f>
        <v>0.154</v>
      </c>
      <c r="F1623" s="225" t="n">
        <f aca="false">ROUND(D1623*E1623,2)</f>
        <v>33.74</v>
      </c>
    </row>
    <row r="1624" customFormat="false" ht="19.4" hidden="false" customHeight="false" outlineLevel="0" collapsed="false">
      <c r="A1624" s="207" t="n">
        <v>88908</v>
      </c>
      <c r="B1624" s="208" t="s">
        <v>1798</v>
      </c>
      <c r="C1624" s="2" t="s">
        <v>1651</v>
      </c>
      <c r="D1624" s="209" t="n">
        <v>101.83</v>
      </c>
      <c r="E1624" s="224" t="n">
        <f aca="false">VLOOKUP(A1624,SINAPI_MO!$A$1:$E$59566,4,0)</f>
        <v>0.3313</v>
      </c>
      <c r="F1624" s="225" t="n">
        <f aca="false">ROUND(D1624*E1624,2)</f>
        <v>33.74</v>
      </c>
    </row>
    <row r="1625" customFormat="false" ht="19.4" hidden="false" customHeight="false" outlineLevel="0" collapsed="false">
      <c r="A1625" s="207" t="n">
        <v>88907</v>
      </c>
      <c r="B1625" s="208" t="s">
        <v>1799</v>
      </c>
      <c r="C1625" s="2" t="s">
        <v>1653</v>
      </c>
      <c r="D1625" s="209" t="n">
        <v>260.83</v>
      </c>
      <c r="E1625" s="224" t="n">
        <f aca="false">VLOOKUP(A1625,SINAPI_MO!$A$1:$E$59566,4,0)</f>
        <v>0.1294</v>
      </c>
      <c r="F1625" s="225" t="n">
        <f aca="false">ROUND(D1625*E1625,2)</f>
        <v>33.75</v>
      </c>
    </row>
    <row r="1626" customFormat="false" ht="19.4" hidden="false" customHeight="false" outlineLevel="0" collapsed="false">
      <c r="A1626" s="207" t="n">
        <v>5911</v>
      </c>
      <c r="B1626" s="208" t="s">
        <v>1800</v>
      </c>
      <c r="C1626" s="2" t="s">
        <v>1651</v>
      </c>
      <c r="D1626" s="209" t="n">
        <v>29.15</v>
      </c>
      <c r="E1626" s="224" t="n">
        <f aca="false">VLOOKUP(A1626,SINAPI_MO!$A$1:$E$59566,4,0)</f>
        <v>0.8055</v>
      </c>
      <c r="F1626" s="225" t="n">
        <f aca="false">ROUND(D1626*E1626,2)</f>
        <v>23.48</v>
      </c>
    </row>
    <row r="1627" customFormat="false" ht="19.4" hidden="false" customHeight="false" outlineLevel="0" collapsed="false">
      <c r="A1627" s="207" t="n">
        <v>5909</v>
      </c>
      <c r="B1627" s="208" t="s">
        <v>1801</v>
      </c>
      <c r="C1627" s="2" t="s">
        <v>1653</v>
      </c>
      <c r="D1627" s="209" t="n">
        <v>37.42</v>
      </c>
      <c r="E1627" s="224" t="n">
        <f aca="false">VLOOKUP(A1627,SINAPI_MO!$A$1:$E$59566,4,0)</f>
        <v>0.6275</v>
      </c>
      <c r="F1627" s="225" t="n">
        <f aca="false">ROUND(D1627*E1627,2)</f>
        <v>23.48</v>
      </c>
    </row>
    <row r="1628" customFormat="false" ht="19.4" hidden="false" customHeight="false" outlineLevel="0" collapsed="false">
      <c r="A1628" s="207" t="n">
        <v>91486</v>
      </c>
      <c r="B1628" s="208" t="s">
        <v>1802</v>
      </c>
      <c r="C1628" s="2" t="s">
        <v>1651</v>
      </c>
      <c r="D1628" s="209" t="n">
        <v>72.83</v>
      </c>
      <c r="E1628" s="224" t="n">
        <f aca="false">VLOOKUP(A1628,SINAPI_MO!$A$1:$E$59566,4,0)</f>
        <v>0.3644</v>
      </c>
      <c r="F1628" s="225" t="n">
        <f aca="false">ROUND(D1628*E1628,2)</f>
        <v>26.54</v>
      </c>
    </row>
    <row r="1629" customFormat="false" ht="19.4" hidden="false" customHeight="false" outlineLevel="0" collapsed="false">
      <c r="A1629" s="207" t="n">
        <v>83362</v>
      </c>
      <c r="B1629" s="208" t="s">
        <v>1803</v>
      </c>
      <c r="C1629" s="2" t="s">
        <v>1653</v>
      </c>
      <c r="D1629" s="209" t="n">
        <v>280.97</v>
      </c>
      <c r="E1629" s="224" t="n">
        <f aca="false">VLOOKUP(A1629,SINAPI_MO!$A$1:$E$59566,4,0)</f>
        <v>0.0945</v>
      </c>
      <c r="F1629" s="225" t="n">
        <f aca="false">ROUND(D1629*E1629,2)</f>
        <v>26.55</v>
      </c>
    </row>
    <row r="1630" customFormat="false" ht="19.4" hidden="false" customHeight="false" outlineLevel="0" collapsed="false">
      <c r="A1630" s="207" t="n">
        <v>102839</v>
      </c>
      <c r="B1630" s="208" t="s">
        <v>1804</v>
      </c>
      <c r="C1630" s="2" t="s">
        <v>1651</v>
      </c>
      <c r="D1630" s="209" t="n">
        <v>0</v>
      </c>
      <c r="E1630" s="224" t="e">
        <f aca="false">VLOOKUP(A1630,SINAPI_MO!$A$1:$E$59566,4,0)</f>
        <v>#N/A</v>
      </c>
      <c r="F1630" s="225" t="e">
        <f aca="false">ROUND(D1630*E1630,2)</f>
        <v>#N/A</v>
      </c>
    </row>
    <row r="1631" customFormat="false" ht="19.4" hidden="false" customHeight="false" outlineLevel="0" collapsed="false">
      <c r="A1631" s="207" t="n">
        <v>102838</v>
      </c>
      <c r="B1631" s="208" t="s">
        <v>1805</v>
      </c>
      <c r="C1631" s="2" t="s">
        <v>1653</v>
      </c>
      <c r="D1631" s="209" t="n">
        <v>0</v>
      </c>
      <c r="E1631" s="224" t="e">
        <f aca="false">VLOOKUP(A1631,SINAPI_MO!$A$1:$E$59566,4,0)</f>
        <v>#N/A</v>
      </c>
      <c r="F1631" s="225" t="e">
        <f aca="false">ROUND(D1631*E1631,2)</f>
        <v>#N/A</v>
      </c>
    </row>
    <row r="1632" customFormat="false" ht="12.8" hidden="false" customHeight="false" outlineLevel="0" collapsed="false">
      <c r="A1632" s="207" t="n">
        <v>89235</v>
      </c>
      <c r="B1632" s="208" t="s">
        <v>1806</v>
      </c>
      <c r="C1632" s="2" t="s">
        <v>1651</v>
      </c>
      <c r="D1632" s="209" t="n">
        <v>201.67</v>
      </c>
      <c r="E1632" s="224" t="n">
        <f aca="false">VLOOKUP(A1632,SINAPI_MO!$A$1:$E$59566,4,0)</f>
        <v>0.1817</v>
      </c>
      <c r="F1632" s="225" t="n">
        <f aca="false">ROUND(D1632*E1632,2)</f>
        <v>36.64</v>
      </c>
    </row>
    <row r="1633" customFormat="false" ht="12.8" hidden="false" customHeight="false" outlineLevel="0" collapsed="false">
      <c r="A1633" s="207" t="n">
        <v>89234</v>
      </c>
      <c r="B1633" s="208" t="s">
        <v>1807</v>
      </c>
      <c r="C1633" s="2" t="s">
        <v>1653</v>
      </c>
      <c r="D1633" s="209" t="n">
        <v>597.4</v>
      </c>
      <c r="E1633" s="224" t="n">
        <f aca="false">VLOOKUP(A1633,SINAPI_MO!$A$1:$E$59566,4,0)</f>
        <v>0.0613</v>
      </c>
      <c r="F1633" s="225" t="n">
        <f aca="false">ROUND(D1633*E1633,2)</f>
        <v>36.62</v>
      </c>
    </row>
    <row r="1634" customFormat="false" ht="12.8" hidden="false" customHeight="false" outlineLevel="0" collapsed="false">
      <c r="A1634" s="207" t="n">
        <v>89243</v>
      </c>
      <c r="B1634" s="208" t="s">
        <v>1808</v>
      </c>
      <c r="C1634" s="2" t="s">
        <v>1651</v>
      </c>
      <c r="D1634" s="209" t="n">
        <v>422.15</v>
      </c>
      <c r="E1634" s="224" t="n">
        <f aca="false">VLOOKUP(A1634,SINAPI_MO!$A$1:$E$59566,4,0)</f>
        <v>0.0868</v>
      </c>
      <c r="F1634" s="225" t="n">
        <f aca="false">ROUND(D1634*E1634,2)</f>
        <v>36.64</v>
      </c>
    </row>
    <row r="1635" customFormat="false" ht="12.8" hidden="false" customHeight="false" outlineLevel="0" collapsed="false">
      <c r="A1635" s="207" t="n">
        <v>89242</v>
      </c>
      <c r="B1635" s="208" t="s">
        <v>1809</v>
      </c>
      <c r="C1635" s="2" t="s">
        <v>1653</v>
      </c>
      <c r="D1635" s="209" t="n">
        <v>1399.13</v>
      </c>
      <c r="E1635" s="224" t="n">
        <f aca="false">VLOOKUP(A1635,SINAPI_MO!$A$1:$E$59566,4,0)</f>
        <v>0.0262</v>
      </c>
      <c r="F1635" s="225" t="n">
        <f aca="false">ROUND(D1635*E1635,2)</f>
        <v>36.66</v>
      </c>
    </row>
    <row r="1636" customFormat="false" ht="28.35" hidden="false" customHeight="false" outlineLevel="0" collapsed="false">
      <c r="A1636" s="207" t="n">
        <v>102935</v>
      </c>
      <c r="B1636" s="208" t="s">
        <v>1810</v>
      </c>
      <c r="C1636" s="2" t="s">
        <v>1651</v>
      </c>
      <c r="D1636" s="209" t="n">
        <v>0</v>
      </c>
      <c r="E1636" s="224" t="e">
        <f aca="false">VLOOKUP(A1636,SINAPI_MO!$A$1:$E$59566,4,0)</f>
        <v>#N/A</v>
      </c>
      <c r="F1636" s="225" t="e">
        <f aca="false">ROUND(D1636*E1636,2)</f>
        <v>#N/A</v>
      </c>
    </row>
    <row r="1637" customFormat="false" ht="28.35" hidden="false" customHeight="false" outlineLevel="0" collapsed="false">
      <c r="A1637" s="207" t="n">
        <v>102934</v>
      </c>
      <c r="B1637" s="208" t="s">
        <v>1811</v>
      </c>
      <c r="C1637" s="2" t="s">
        <v>1653</v>
      </c>
      <c r="D1637" s="209" t="n">
        <v>0</v>
      </c>
      <c r="E1637" s="224" t="e">
        <f aca="false">VLOOKUP(A1637,SINAPI_MO!$A$1:$E$59566,4,0)</f>
        <v>#N/A</v>
      </c>
      <c r="F1637" s="225" t="e">
        <f aca="false">ROUND(D1637*E1637,2)</f>
        <v>#N/A</v>
      </c>
    </row>
    <row r="1638" customFormat="false" ht="12.8" hidden="false" customHeight="false" outlineLevel="0" collapsed="false">
      <c r="A1638" s="207" t="n">
        <v>93416</v>
      </c>
      <c r="B1638" s="208" t="s">
        <v>1812</v>
      </c>
      <c r="C1638" s="2" t="s">
        <v>1651</v>
      </c>
      <c r="D1638" s="209" t="n">
        <v>0.47</v>
      </c>
      <c r="E1638" s="224" t="n">
        <f aca="false">VLOOKUP(A1638,SINAPI_MO!$A$1:$E$59566,4,0)</f>
        <v>0</v>
      </c>
      <c r="F1638" s="225" t="n">
        <f aca="false">ROUND(D1638*E1638,2)</f>
        <v>0</v>
      </c>
    </row>
    <row r="1639" customFormat="false" ht="12.8" hidden="false" customHeight="false" outlineLevel="0" collapsed="false">
      <c r="A1639" s="207" t="n">
        <v>93415</v>
      </c>
      <c r="B1639" s="208" t="s">
        <v>1813</v>
      </c>
      <c r="C1639" s="2" t="s">
        <v>1653</v>
      </c>
      <c r="D1639" s="209" t="n">
        <v>12.19</v>
      </c>
      <c r="E1639" s="224" t="n">
        <f aca="false">VLOOKUP(A1639,SINAPI_MO!$A$1:$E$59566,4,0)</f>
        <v>0</v>
      </c>
      <c r="F1639" s="225" t="n">
        <f aca="false">ROUND(D1639*E1639,2)</f>
        <v>0</v>
      </c>
    </row>
    <row r="1640" customFormat="false" ht="19.4" hidden="false" customHeight="false" outlineLevel="0" collapsed="false">
      <c r="A1640" s="207" t="n">
        <v>5689</v>
      </c>
      <c r="B1640" s="208" t="s">
        <v>1814</v>
      </c>
      <c r="C1640" s="2" t="s">
        <v>1653</v>
      </c>
      <c r="D1640" s="209" t="n">
        <v>8.25</v>
      </c>
      <c r="E1640" s="224" t="n">
        <f aca="false">VLOOKUP(A1640,SINAPI_MO!$A$1:$E$59566,4,0)</f>
        <v>0</v>
      </c>
      <c r="F1640" s="225" t="n">
        <f aca="false">ROUND(D1640*E1640,2)</f>
        <v>0</v>
      </c>
    </row>
    <row r="1641" customFormat="false" ht="19.4" hidden="false" customHeight="false" outlineLevel="0" collapsed="false">
      <c r="A1641" s="207" t="n">
        <v>5690</v>
      </c>
      <c r="B1641" s="208" t="s">
        <v>1815</v>
      </c>
      <c r="C1641" s="2" t="s">
        <v>1651</v>
      </c>
      <c r="D1641" s="209" t="n">
        <v>5.34</v>
      </c>
      <c r="E1641" s="224" t="n">
        <f aca="false">VLOOKUP(A1641,SINAPI_MO!$A$1:$E$59566,4,0)</f>
        <v>0</v>
      </c>
      <c r="F1641" s="225" t="n">
        <f aca="false">ROUND(D1641*E1641,2)</f>
        <v>0</v>
      </c>
    </row>
    <row r="1642" customFormat="false" ht="12.8" hidden="false" customHeight="false" outlineLevel="0" collapsed="false">
      <c r="A1642" s="207" t="n">
        <v>5923</v>
      </c>
      <c r="B1642" s="208" t="s">
        <v>1816</v>
      </c>
      <c r="C1642" s="2" t="s">
        <v>1651</v>
      </c>
      <c r="D1642" s="209" t="n">
        <v>4.19</v>
      </c>
      <c r="E1642" s="224" t="n">
        <f aca="false">VLOOKUP(A1642,SINAPI_MO!$A$1:$E$59566,4,0)</f>
        <v>0</v>
      </c>
      <c r="F1642" s="225" t="n">
        <f aca="false">ROUND(D1642*E1642,2)</f>
        <v>0</v>
      </c>
    </row>
    <row r="1643" customFormat="false" ht="12.8" hidden="false" customHeight="false" outlineLevel="0" collapsed="false">
      <c r="A1643" s="207" t="n">
        <v>5921</v>
      </c>
      <c r="B1643" s="208" t="s">
        <v>1817</v>
      </c>
      <c r="C1643" s="2" t="s">
        <v>1653</v>
      </c>
      <c r="D1643" s="209" t="n">
        <v>6.47</v>
      </c>
      <c r="E1643" s="224" t="n">
        <f aca="false">VLOOKUP(A1643,SINAPI_MO!$A$1:$E$59566,4,0)</f>
        <v>0</v>
      </c>
      <c r="F1643" s="225" t="n">
        <f aca="false">ROUND(D1643*E1643,2)</f>
        <v>0</v>
      </c>
    </row>
    <row r="1644" customFormat="false" ht="12.8" hidden="false" customHeight="false" outlineLevel="0" collapsed="false">
      <c r="A1644" s="207" t="n">
        <v>95212</v>
      </c>
      <c r="B1644" s="208" t="s">
        <v>1818</v>
      </c>
      <c r="C1644" s="2" t="s">
        <v>1653</v>
      </c>
      <c r="D1644" s="209" t="n">
        <v>178.92</v>
      </c>
      <c r="E1644" s="224" t="n">
        <f aca="false">VLOOKUP(A1644,SINAPI_MO!$A$1:$E$59566,4,0)</f>
        <v>0.2639</v>
      </c>
      <c r="F1644" s="225" t="n">
        <f aca="false">ROUND(D1644*E1644,2)</f>
        <v>47.22</v>
      </c>
    </row>
    <row r="1645" customFormat="false" ht="12.8" hidden="false" customHeight="false" outlineLevel="0" collapsed="false">
      <c r="A1645" s="207" t="n">
        <v>95213</v>
      </c>
      <c r="B1645" s="208" t="s">
        <v>1819</v>
      </c>
      <c r="C1645" s="2" t="s">
        <v>1651</v>
      </c>
      <c r="D1645" s="209" t="n">
        <v>111.91</v>
      </c>
      <c r="E1645" s="224" t="n">
        <f aca="false">VLOOKUP(A1645,SINAPI_MO!$A$1:$E$59566,4,0)</f>
        <v>0.4219</v>
      </c>
      <c r="F1645" s="225" t="n">
        <f aca="false">ROUND(D1645*E1645,2)</f>
        <v>47.21</v>
      </c>
    </row>
    <row r="1646" customFormat="false" ht="12.8" hidden="false" customHeight="false" outlineLevel="0" collapsed="false">
      <c r="A1646" s="207" t="n">
        <v>93272</v>
      </c>
      <c r="B1646" s="208" t="s">
        <v>1820</v>
      </c>
      <c r="C1646" s="2" t="s">
        <v>1653</v>
      </c>
      <c r="D1646" s="209" t="n">
        <v>117.97</v>
      </c>
      <c r="E1646" s="224" t="n">
        <f aca="false">VLOOKUP(A1646,SINAPI_MO!$A$1:$E$59566,4,0)</f>
        <v>0.4002</v>
      </c>
      <c r="F1646" s="225" t="n">
        <f aca="false">ROUND(D1646*E1646,2)</f>
        <v>47.21</v>
      </c>
    </row>
    <row r="1647" customFormat="false" ht="12.8" hidden="false" customHeight="false" outlineLevel="0" collapsed="false">
      <c r="A1647" s="207" t="n">
        <v>93274</v>
      </c>
      <c r="B1647" s="208" t="s">
        <v>1821</v>
      </c>
      <c r="C1647" s="2" t="s">
        <v>1651</v>
      </c>
      <c r="D1647" s="209" t="n">
        <v>83.08</v>
      </c>
      <c r="E1647" s="224" t="n">
        <f aca="false">VLOOKUP(A1647,SINAPI_MO!$A$1:$E$59566,4,0)</f>
        <v>0.5682</v>
      </c>
      <c r="F1647" s="225" t="n">
        <f aca="false">ROUND(D1647*E1647,2)</f>
        <v>47.21</v>
      </c>
    </row>
    <row r="1648" customFormat="false" ht="19.4" hidden="false" customHeight="false" outlineLevel="0" collapsed="false">
      <c r="A1648" s="207" t="n">
        <v>83766</v>
      </c>
      <c r="B1648" s="208" t="s">
        <v>1822</v>
      </c>
      <c r="C1648" s="2" t="s">
        <v>1651</v>
      </c>
      <c r="D1648" s="209" t="n">
        <v>47.4</v>
      </c>
      <c r="E1648" s="224" t="n">
        <f aca="false">VLOOKUP(A1648,SINAPI_MO!$A$1:$E$59566,4,0)</f>
        <v>0.7181</v>
      </c>
      <c r="F1648" s="225" t="n">
        <f aca="false">ROUND(D1648*E1648,2)</f>
        <v>34.04</v>
      </c>
    </row>
    <row r="1649" customFormat="false" ht="19.4" hidden="false" customHeight="false" outlineLevel="0" collapsed="false">
      <c r="A1649" s="207" t="n">
        <v>83765</v>
      </c>
      <c r="B1649" s="208" t="s">
        <v>1823</v>
      </c>
      <c r="C1649" s="2" t="s">
        <v>1653</v>
      </c>
      <c r="D1649" s="209" t="n">
        <v>107.39</v>
      </c>
      <c r="E1649" s="224" t="n">
        <f aca="false">VLOOKUP(A1649,SINAPI_MO!$A$1:$E$59566,4,0)</f>
        <v>0.317</v>
      </c>
      <c r="F1649" s="225" t="n">
        <f aca="false">ROUND(D1649*E1649,2)</f>
        <v>34.04</v>
      </c>
    </row>
    <row r="1650" customFormat="false" ht="12.8" hidden="false" customHeight="false" outlineLevel="0" collapsed="false">
      <c r="A1650" s="207" t="n">
        <v>95873</v>
      </c>
      <c r="B1650" s="208" t="s">
        <v>1824</v>
      </c>
      <c r="C1650" s="2" t="s">
        <v>1651</v>
      </c>
      <c r="D1650" s="209" t="n">
        <v>14.28</v>
      </c>
      <c r="E1650" s="224" t="n">
        <f aca="false">VLOOKUP(A1650,SINAPI_MO!$A$1:$E$59566,4,0)</f>
        <v>0</v>
      </c>
      <c r="F1650" s="225" t="n">
        <f aca="false">ROUND(D1650*E1650,2)</f>
        <v>0</v>
      </c>
    </row>
    <row r="1651" customFormat="false" ht="12.8" hidden="false" customHeight="false" outlineLevel="0" collapsed="false">
      <c r="A1651" s="207" t="n">
        <v>95872</v>
      </c>
      <c r="B1651" s="208" t="s">
        <v>1825</v>
      </c>
      <c r="C1651" s="2" t="s">
        <v>1653</v>
      </c>
      <c r="D1651" s="209" t="n">
        <v>302.1</v>
      </c>
      <c r="E1651" s="224" t="n">
        <f aca="false">VLOOKUP(A1651,SINAPI_MO!$A$1:$E$59566,4,0)</f>
        <v>0</v>
      </c>
      <c r="F1651" s="225" t="n">
        <f aca="false">ROUND(D1651*E1651,2)</f>
        <v>0</v>
      </c>
    </row>
    <row r="1652" customFormat="false" ht="19.4" hidden="false" customHeight="false" outlineLevel="0" collapsed="false">
      <c r="A1652" s="207" t="n">
        <v>104689</v>
      </c>
      <c r="B1652" s="208" t="s">
        <v>1826</v>
      </c>
      <c r="C1652" s="2" t="s">
        <v>1651</v>
      </c>
      <c r="D1652" s="209" t="n">
        <v>0</v>
      </c>
      <c r="E1652" s="224" t="e">
        <f aca="false">VLOOKUP(A1652,SINAPI_MO!$A$1:$E$59566,4,0)</f>
        <v>#N/A</v>
      </c>
      <c r="F1652" s="225" t="e">
        <f aca="false">ROUND(D1652*E1652,2)</f>
        <v>#N/A</v>
      </c>
    </row>
    <row r="1653" customFormat="false" ht="19.4" hidden="false" customHeight="false" outlineLevel="0" collapsed="false">
      <c r="A1653" s="207" t="n">
        <v>104688</v>
      </c>
      <c r="B1653" s="208" t="s">
        <v>1827</v>
      </c>
      <c r="C1653" s="2" t="s">
        <v>1653</v>
      </c>
      <c r="D1653" s="209" t="n">
        <v>0</v>
      </c>
      <c r="E1653" s="224" t="e">
        <f aca="false">VLOOKUP(A1653,SINAPI_MO!$A$1:$E$59566,4,0)</f>
        <v>#N/A</v>
      </c>
      <c r="F1653" s="225" t="e">
        <f aca="false">ROUND(D1653*E1653,2)</f>
        <v>#N/A</v>
      </c>
    </row>
    <row r="1654" customFormat="false" ht="12.8" hidden="false" customHeight="false" outlineLevel="0" collapsed="false">
      <c r="A1654" s="207" t="n">
        <v>73395</v>
      </c>
      <c r="B1654" s="208" t="s">
        <v>1828</v>
      </c>
      <c r="C1654" s="2" t="s">
        <v>1651</v>
      </c>
      <c r="D1654" s="209" t="n">
        <v>10.03</v>
      </c>
      <c r="E1654" s="224" t="n">
        <f aca="false">VLOOKUP(A1654,SINAPI_MO!$A$1:$E$59566,4,0)</f>
        <v>0</v>
      </c>
      <c r="F1654" s="225" t="n">
        <f aca="false">ROUND(D1654*E1654,2)</f>
        <v>0</v>
      </c>
    </row>
    <row r="1655" customFormat="false" ht="12.8" hidden="false" customHeight="false" outlineLevel="0" collapsed="false">
      <c r="A1655" s="207" t="n">
        <v>73417</v>
      </c>
      <c r="B1655" s="208" t="s">
        <v>1829</v>
      </c>
      <c r="C1655" s="2" t="s">
        <v>1653</v>
      </c>
      <c r="D1655" s="209" t="n">
        <v>195.63</v>
      </c>
      <c r="E1655" s="224" t="n">
        <f aca="false">VLOOKUP(A1655,SINAPI_MO!$A$1:$E$59566,4,0)</f>
        <v>0</v>
      </c>
      <c r="F1655" s="225" t="n">
        <f aca="false">ROUND(D1655*E1655,2)</f>
        <v>0</v>
      </c>
    </row>
    <row r="1656" customFormat="false" ht="12.8" hidden="false" customHeight="false" outlineLevel="0" collapsed="false">
      <c r="A1656" s="207" t="n">
        <v>93428</v>
      </c>
      <c r="B1656" s="208" t="s">
        <v>1830</v>
      </c>
      <c r="C1656" s="2" t="s">
        <v>1651</v>
      </c>
      <c r="D1656" s="209" t="n">
        <v>8.92</v>
      </c>
      <c r="E1656" s="224" t="n">
        <f aca="false">VLOOKUP(A1656,SINAPI_MO!$A$1:$E$59566,4,0)</f>
        <v>0</v>
      </c>
      <c r="F1656" s="225" t="n">
        <f aca="false">ROUND(D1656*E1656,2)</f>
        <v>0</v>
      </c>
    </row>
    <row r="1657" customFormat="false" ht="12.8" hidden="false" customHeight="false" outlineLevel="0" collapsed="false">
      <c r="A1657" s="207" t="n">
        <v>93427</v>
      </c>
      <c r="B1657" s="208" t="s">
        <v>1831</v>
      </c>
      <c r="C1657" s="2" t="s">
        <v>1653</v>
      </c>
      <c r="D1657" s="209" t="n">
        <v>178.22</v>
      </c>
      <c r="E1657" s="224" t="n">
        <f aca="false">VLOOKUP(A1657,SINAPI_MO!$A$1:$E$59566,4,0)</f>
        <v>0</v>
      </c>
      <c r="F1657" s="225" t="n">
        <f aca="false">ROUND(D1657*E1657,2)</f>
        <v>0</v>
      </c>
    </row>
    <row r="1658" customFormat="false" ht="12.8" hidden="false" customHeight="false" outlineLevel="0" collapsed="false">
      <c r="A1658" s="207" t="n">
        <v>93422</v>
      </c>
      <c r="B1658" s="208" t="s">
        <v>1832</v>
      </c>
      <c r="C1658" s="2" t="s">
        <v>1651</v>
      </c>
      <c r="D1658" s="209" t="n">
        <v>6.3</v>
      </c>
      <c r="E1658" s="224" t="n">
        <f aca="false">VLOOKUP(A1658,SINAPI_MO!$A$1:$E$59566,4,0)</f>
        <v>0</v>
      </c>
      <c r="F1658" s="225" t="n">
        <f aca="false">ROUND(D1658*E1658,2)</f>
        <v>0</v>
      </c>
    </row>
    <row r="1659" customFormat="false" ht="12.8" hidden="false" customHeight="false" outlineLevel="0" collapsed="false">
      <c r="A1659" s="207" t="n">
        <v>93421</v>
      </c>
      <c r="B1659" s="208" t="s">
        <v>1833</v>
      </c>
      <c r="C1659" s="2" t="s">
        <v>1653</v>
      </c>
      <c r="D1659" s="209" t="n">
        <v>78.84</v>
      </c>
      <c r="E1659" s="224" t="n">
        <f aca="false">VLOOKUP(A1659,SINAPI_MO!$A$1:$E$59566,4,0)</f>
        <v>0</v>
      </c>
      <c r="F1659" s="225" t="n">
        <f aca="false">ROUND(D1659*E1659,2)</f>
        <v>0</v>
      </c>
    </row>
    <row r="1660" customFormat="false" ht="12.8" hidden="false" customHeight="false" outlineLevel="0" collapsed="false">
      <c r="A1660" s="207" t="n">
        <v>93282</v>
      </c>
      <c r="B1660" s="208" t="s">
        <v>1834</v>
      </c>
      <c r="C1660" s="2" t="s">
        <v>1651</v>
      </c>
      <c r="D1660" s="209" t="n">
        <v>31.76</v>
      </c>
      <c r="E1660" s="224" t="n">
        <f aca="false">VLOOKUP(A1660,SINAPI_MO!$A$1:$E$59566,4,0)</f>
        <v>0.9909</v>
      </c>
      <c r="F1660" s="225" t="n">
        <f aca="false">ROUND(D1660*E1660,2)</f>
        <v>31.47</v>
      </c>
    </row>
    <row r="1661" customFormat="false" ht="12.8" hidden="false" customHeight="false" outlineLevel="0" collapsed="false">
      <c r="A1661" s="207" t="n">
        <v>93281</v>
      </c>
      <c r="B1661" s="208" t="s">
        <v>1835</v>
      </c>
      <c r="C1661" s="2" t="s">
        <v>1653</v>
      </c>
      <c r="D1661" s="209" t="n">
        <v>32.77</v>
      </c>
      <c r="E1661" s="224" t="n">
        <f aca="false">VLOOKUP(A1661,SINAPI_MO!$A$1:$E$59566,4,0)</f>
        <v>0.9603</v>
      </c>
      <c r="F1661" s="225" t="n">
        <f aca="false">ROUND(D1661*E1661,2)</f>
        <v>31.47</v>
      </c>
    </row>
    <row r="1662" customFormat="false" ht="12.8" hidden="false" customHeight="false" outlineLevel="0" collapsed="false">
      <c r="A1662" s="207" t="n">
        <v>104914</v>
      </c>
      <c r="B1662" s="208" t="s">
        <v>1836</v>
      </c>
      <c r="C1662" s="2" t="s">
        <v>1651</v>
      </c>
      <c r="D1662" s="209" t="n">
        <v>0</v>
      </c>
      <c r="E1662" s="224" t="e">
        <f aca="false">VLOOKUP(A1662,SINAPI_MO!$A$1:$E$59566,4,0)</f>
        <v>#N/A</v>
      </c>
      <c r="F1662" s="225" t="e">
        <f aca="false">ROUND(D1662*E1662,2)</f>
        <v>#N/A</v>
      </c>
    </row>
    <row r="1663" customFormat="false" ht="12.8" hidden="false" customHeight="false" outlineLevel="0" collapsed="false">
      <c r="A1663" s="207" t="n">
        <v>104913</v>
      </c>
      <c r="B1663" s="208" t="s">
        <v>1837</v>
      </c>
      <c r="C1663" s="2" t="s">
        <v>1653</v>
      </c>
      <c r="D1663" s="209" t="n">
        <v>0</v>
      </c>
      <c r="E1663" s="224" t="e">
        <f aca="false">VLOOKUP(A1663,SINAPI_MO!$A$1:$E$59566,4,0)</f>
        <v>#N/A</v>
      </c>
      <c r="F1663" s="225" t="e">
        <f aca="false">ROUND(D1663*E1663,2)</f>
        <v>#N/A</v>
      </c>
    </row>
    <row r="1664" customFormat="false" ht="19.4" hidden="false" customHeight="false" outlineLevel="0" collapsed="false">
      <c r="A1664" s="207" t="n">
        <v>102845</v>
      </c>
      <c r="B1664" s="208" t="s">
        <v>1838</v>
      </c>
      <c r="C1664" s="2" t="s">
        <v>1651</v>
      </c>
      <c r="D1664" s="209" t="n">
        <v>0</v>
      </c>
      <c r="E1664" s="224" t="e">
        <f aca="false">VLOOKUP(A1664,SINAPI_MO!$A$1:$E$59566,4,0)</f>
        <v>#N/A</v>
      </c>
      <c r="F1664" s="225" t="e">
        <f aca="false">ROUND(D1664*E1664,2)</f>
        <v>#N/A</v>
      </c>
    </row>
    <row r="1665" customFormat="false" ht="19.4" hidden="false" customHeight="false" outlineLevel="0" collapsed="false">
      <c r="A1665" s="207" t="n">
        <v>102844</v>
      </c>
      <c r="B1665" s="208" t="s">
        <v>1839</v>
      </c>
      <c r="C1665" s="2" t="s">
        <v>1653</v>
      </c>
      <c r="D1665" s="209" t="n">
        <v>0</v>
      </c>
      <c r="E1665" s="224" t="e">
        <f aca="false">VLOOKUP(A1665,SINAPI_MO!$A$1:$E$59566,4,0)</f>
        <v>#N/A</v>
      </c>
      <c r="F1665" s="225" t="e">
        <f aca="false">ROUND(D1665*E1665,2)</f>
        <v>#N/A</v>
      </c>
    </row>
    <row r="1666" customFormat="false" ht="19.4" hidden="false" customHeight="false" outlineLevel="0" collapsed="false">
      <c r="A1666" s="207" t="n">
        <v>89273</v>
      </c>
      <c r="B1666" s="208" t="s">
        <v>1840</v>
      </c>
      <c r="C1666" s="2" t="s">
        <v>1651</v>
      </c>
      <c r="D1666" s="209" t="n">
        <v>122.99</v>
      </c>
      <c r="E1666" s="224" t="n">
        <f aca="false">VLOOKUP(A1666,SINAPI_MO!$A$1:$E$59566,4,0)</f>
        <v>0.3839</v>
      </c>
      <c r="F1666" s="225" t="n">
        <f aca="false">ROUND(D1666*E1666,2)</f>
        <v>47.22</v>
      </c>
    </row>
    <row r="1667" customFormat="false" ht="19.4" hidden="false" customHeight="false" outlineLevel="0" collapsed="false">
      <c r="A1667" s="207" t="n">
        <v>89272</v>
      </c>
      <c r="B1667" s="208" t="s">
        <v>1841</v>
      </c>
      <c r="C1667" s="2" t="s">
        <v>1653</v>
      </c>
      <c r="D1667" s="209" t="n">
        <v>234.06</v>
      </c>
      <c r="E1667" s="224" t="n">
        <f aca="false">VLOOKUP(A1667,SINAPI_MO!$A$1:$E$59566,4,0)</f>
        <v>0.2017</v>
      </c>
      <c r="F1667" s="225" t="n">
        <f aca="false">ROUND(D1667*E1667,2)</f>
        <v>47.21</v>
      </c>
    </row>
    <row r="1668" customFormat="false" ht="19.4" hidden="false" customHeight="false" outlineLevel="0" collapsed="false">
      <c r="A1668" s="207" t="n">
        <v>93288</v>
      </c>
      <c r="B1668" s="208" t="s">
        <v>1842</v>
      </c>
      <c r="C1668" s="2" t="s">
        <v>1651</v>
      </c>
      <c r="D1668" s="209" t="n">
        <v>192.95</v>
      </c>
      <c r="E1668" s="224" t="n">
        <f aca="false">VLOOKUP(A1668,SINAPI_MO!$A$1:$E$59566,4,0)</f>
        <v>0.2447</v>
      </c>
      <c r="F1668" s="225" t="n">
        <f aca="false">ROUND(D1668*E1668,2)</f>
        <v>47.21</v>
      </c>
    </row>
    <row r="1669" customFormat="false" ht="19.4" hidden="false" customHeight="false" outlineLevel="0" collapsed="false">
      <c r="A1669" s="207" t="n">
        <v>93287</v>
      </c>
      <c r="B1669" s="208" t="s">
        <v>1843</v>
      </c>
      <c r="C1669" s="2" t="s">
        <v>1653</v>
      </c>
      <c r="D1669" s="209" t="n">
        <v>362.93</v>
      </c>
      <c r="E1669" s="224" t="n">
        <f aca="false">VLOOKUP(A1669,SINAPI_MO!$A$1:$E$59566,4,0)</f>
        <v>0.1301</v>
      </c>
      <c r="F1669" s="225" t="n">
        <f aca="false">ROUND(D1669*E1669,2)</f>
        <v>47.22</v>
      </c>
    </row>
    <row r="1670" customFormat="false" ht="19.4" hidden="false" customHeight="false" outlineLevel="0" collapsed="false">
      <c r="A1670" s="207" t="n">
        <v>104711</v>
      </c>
      <c r="B1670" s="208" t="s">
        <v>1844</v>
      </c>
      <c r="C1670" s="2" t="s">
        <v>1651</v>
      </c>
      <c r="D1670" s="209" t="n">
        <v>0</v>
      </c>
      <c r="E1670" s="224" t="e">
        <f aca="false">VLOOKUP(A1670,SINAPI_MO!$A$1:$E$59566,4,0)</f>
        <v>#N/A</v>
      </c>
      <c r="F1670" s="225" t="e">
        <f aca="false">ROUND(D1670*E1670,2)</f>
        <v>#N/A</v>
      </c>
    </row>
    <row r="1671" customFormat="false" ht="19.4" hidden="false" customHeight="false" outlineLevel="0" collapsed="false">
      <c r="A1671" s="207" t="n">
        <v>104710</v>
      </c>
      <c r="B1671" s="208" t="s">
        <v>1845</v>
      </c>
      <c r="C1671" s="2" t="s">
        <v>1653</v>
      </c>
      <c r="D1671" s="209" t="n">
        <v>0</v>
      </c>
      <c r="E1671" s="224" t="e">
        <f aca="false">VLOOKUP(A1671,SINAPI_MO!$A$1:$E$59566,4,0)</f>
        <v>#N/A</v>
      </c>
      <c r="F1671" s="225" t="e">
        <f aca="false">ROUND(D1671*E1671,2)</f>
        <v>#N/A</v>
      </c>
    </row>
    <row r="1672" customFormat="false" ht="19.4" hidden="false" customHeight="false" outlineLevel="0" collapsed="false">
      <c r="A1672" s="207" t="n">
        <v>104908</v>
      </c>
      <c r="B1672" s="208" t="s">
        <v>1846</v>
      </c>
      <c r="C1672" s="2" t="s">
        <v>1651</v>
      </c>
      <c r="D1672" s="209" t="n">
        <v>0</v>
      </c>
      <c r="E1672" s="224" t="e">
        <f aca="false">VLOOKUP(A1672,SINAPI_MO!$A$1:$E$59566,4,0)</f>
        <v>#N/A</v>
      </c>
      <c r="F1672" s="225" t="e">
        <f aca="false">ROUND(D1672*E1672,2)</f>
        <v>#N/A</v>
      </c>
    </row>
    <row r="1673" customFormat="false" ht="19.4" hidden="false" customHeight="false" outlineLevel="0" collapsed="false">
      <c r="A1673" s="207" t="n">
        <v>104907</v>
      </c>
      <c r="B1673" s="208" t="s">
        <v>1847</v>
      </c>
      <c r="C1673" s="2" t="s">
        <v>1653</v>
      </c>
      <c r="D1673" s="209" t="n">
        <v>0</v>
      </c>
      <c r="E1673" s="224" t="e">
        <f aca="false">VLOOKUP(A1673,SINAPI_MO!$A$1:$E$59566,4,0)</f>
        <v>#N/A</v>
      </c>
      <c r="F1673" s="225" t="e">
        <f aca="false">ROUND(D1673*E1673,2)</f>
        <v>#N/A</v>
      </c>
    </row>
    <row r="1674" customFormat="false" ht="12.8" hidden="false" customHeight="false" outlineLevel="0" collapsed="false">
      <c r="A1674" s="207" t="n">
        <v>102851</v>
      </c>
      <c r="B1674" s="208" t="s">
        <v>1848</v>
      </c>
      <c r="C1674" s="2" t="s">
        <v>1651</v>
      </c>
      <c r="D1674" s="209" t="n">
        <v>0</v>
      </c>
      <c r="E1674" s="224" t="e">
        <f aca="false">VLOOKUP(A1674,SINAPI_MO!$A$1:$E$59566,4,0)</f>
        <v>#N/A</v>
      </c>
      <c r="F1674" s="225" t="e">
        <f aca="false">ROUND(D1674*E1674,2)</f>
        <v>#N/A</v>
      </c>
    </row>
    <row r="1675" customFormat="false" ht="12.8" hidden="false" customHeight="false" outlineLevel="0" collapsed="false">
      <c r="A1675" s="207" t="n">
        <v>102850</v>
      </c>
      <c r="B1675" s="208" t="s">
        <v>1849</v>
      </c>
      <c r="C1675" s="2" t="s">
        <v>1653</v>
      </c>
      <c r="D1675" s="209" t="n">
        <v>0</v>
      </c>
      <c r="E1675" s="224" t="e">
        <f aca="false">VLOOKUP(A1675,SINAPI_MO!$A$1:$E$59566,4,0)</f>
        <v>#N/A</v>
      </c>
      <c r="F1675" s="225" t="e">
        <f aca="false">ROUND(D1675*E1675,2)</f>
        <v>#N/A</v>
      </c>
    </row>
    <row r="1676" customFormat="false" ht="19.4" hidden="false" customHeight="false" outlineLevel="0" collapsed="false">
      <c r="A1676" s="207" t="n">
        <v>102857</v>
      </c>
      <c r="B1676" s="208" t="s">
        <v>1850</v>
      </c>
      <c r="C1676" s="2" t="s">
        <v>1651</v>
      </c>
      <c r="D1676" s="209" t="n">
        <v>0</v>
      </c>
      <c r="E1676" s="224" t="e">
        <f aca="false">VLOOKUP(A1676,SINAPI_MO!$A$1:$E$59566,4,0)</f>
        <v>#N/A</v>
      </c>
      <c r="F1676" s="225" t="e">
        <f aca="false">ROUND(D1676*E1676,2)</f>
        <v>#N/A</v>
      </c>
    </row>
    <row r="1677" customFormat="false" ht="19.4" hidden="false" customHeight="false" outlineLevel="0" collapsed="false">
      <c r="A1677" s="207" t="n">
        <v>102856</v>
      </c>
      <c r="B1677" s="208" t="s">
        <v>1851</v>
      </c>
      <c r="C1677" s="2" t="s">
        <v>1653</v>
      </c>
      <c r="D1677" s="209" t="n">
        <v>0</v>
      </c>
      <c r="E1677" s="224" t="e">
        <f aca="false">VLOOKUP(A1677,SINAPI_MO!$A$1:$E$59566,4,0)</f>
        <v>#N/A</v>
      </c>
      <c r="F1677" s="225" t="e">
        <f aca="false">ROUND(D1677*E1677,2)</f>
        <v>#N/A</v>
      </c>
    </row>
    <row r="1678" customFormat="false" ht="19.4" hidden="false" customHeight="false" outlineLevel="0" collapsed="false">
      <c r="A1678" s="207" t="n">
        <v>106256</v>
      </c>
      <c r="B1678" s="208" t="s">
        <v>1852</v>
      </c>
      <c r="C1678" s="2" t="s">
        <v>1651</v>
      </c>
      <c r="D1678" s="209" t="n">
        <v>104.7</v>
      </c>
      <c r="E1678" s="224" t="n">
        <f aca="false">VLOOKUP(A1678,SINAPI_MO!$A$1:$E$59566,4,0)</f>
        <v>0.298</v>
      </c>
      <c r="F1678" s="225" t="n">
        <f aca="false">ROUND(D1678*E1678,2)</f>
        <v>31.2</v>
      </c>
    </row>
    <row r="1679" customFormat="false" ht="19.4" hidden="false" customHeight="false" outlineLevel="0" collapsed="false">
      <c r="A1679" s="207" t="n">
        <v>106251</v>
      </c>
      <c r="B1679" s="208" t="s">
        <v>1853</v>
      </c>
      <c r="C1679" s="2" t="s">
        <v>1653</v>
      </c>
      <c r="D1679" s="209" t="n">
        <v>344.67</v>
      </c>
      <c r="E1679" s="224" t="n">
        <f aca="false">VLOOKUP(A1679,SINAPI_MO!$A$1:$E$59566,4,0)</f>
        <v>0.0905</v>
      </c>
      <c r="F1679" s="225" t="n">
        <f aca="false">ROUND(D1679*E1679,2)</f>
        <v>31.19</v>
      </c>
    </row>
    <row r="1680" customFormat="false" ht="19.4" hidden="false" customHeight="false" outlineLevel="0" collapsed="false">
      <c r="A1680" s="207" t="n">
        <v>93403</v>
      </c>
      <c r="B1680" s="208" t="s">
        <v>1854</v>
      </c>
      <c r="C1680" s="2" t="s">
        <v>1651</v>
      </c>
      <c r="D1680" s="209" t="n">
        <v>74.92</v>
      </c>
      <c r="E1680" s="224" t="n">
        <f aca="false">VLOOKUP(A1680,SINAPI_MO!$A$1:$E$59566,4,0)</f>
        <v>0.4164</v>
      </c>
      <c r="F1680" s="225" t="n">
        <f aca="false">ROUND(D1680*E1680,2)</f>
        <v>31.2</v>
      </c>
    </row>
    <row r="1681" customFormat="false" ht="19.4" hidden="false" customHeight="false" outlineLevel="0" collapsed="false">
      <c r="A1681" s="207" t="n">
        <v>93402</v>
      </c>
      <c r="B1681" s="208" t="s">
        <v>1855</v>
      </c>
      <c r="C1681" s="2" t="s">
        <v>1653</v>
      </c>
      <c r="D1681" s="209" t="n">
        <v>286.08</v>
      </c>
      <c r="E1681" s="224" t="n">
        <f aca="false">VLOOKUP(A1681,SINAPI_MO!$A$1:$E$59566,4,0)</f>
        <v>0.1091</v>
      </c>
      <c r="F1681" s="225" t="n">
        <f aca="false">ROUND(D1681*E1681,2)</f>
        <v>31.21</v>
      </c>
    </row>
    <row r="1682" customFormat="false" ht="19.4" hidden="false" customHeight="false" outlineLevel="0" collapsed="false">
      <c r="A1682" s="207" t="n">
        <v>5930</v>
      </c>
      <c r="B1682" s="208" t="s">
        <v>1856</v>
      </c>
      <c r="C1682" s="2" t="s">
        <v>1651</v>
      </c>
      <c r="D1682" s="209" t="n">
        <v>78</v>
      </c>
      <c r="E1682" s="224" t="n">
        <f aca="false">VLOOKUP(A1682,SINAPI_MO!$A$1:$E$59566,4,0)</f>
        <v>0.4</v>
      </c>
      <c r="F1682" s="225" t="n">
        <f aca="false">ROUND(D1682*E1682,2)</f>
        <v>31.2</v>
      </c>
    </row>
    <row r="1683" customFormat="false" ht="19.4" hidden="false" customHeight="false" outlineLevel="0" collapsed="false">
      <c r="A1683" s="207" t="n">
        <v>5928</v>
      </c>
      <c r="B1683" s="208" t="s">
        <v>1857</v>
      </c>
      <c r="C1683" s="2" t="s">
        <v>1653</v>
      </c>
      <c r="D1683" s="209" t="n">
        <v>291.97</v>
      </c>
      <c r="E1683" s="224" t="n">
        <f aca="false">VLOOKUP(A1683,SINAPI_MO!$A$1:$E$59566,4,0)</f>
        <v>0.1069</v>
      </c>
      <c r="F1683" s="225" t="n">
        <f aca="false">ROUND(D1683*E1683,2)</f>
        <v>31.21</v>
      </c>
    </row>
    <row r="1684" customFormat="false" ht="28.35" hidden="false" customHeight="false" outlineLevel="0" collapsed="false">
      <c r="A1684" s="207" t="n">
        <v>105845</v>
      </c>
      <c r="B1684" s="208" t="s">
        <v>1858</v>
      </c>
      <c r="C1684" s="2" t="s">
        <v>1651</v>
      </c>
      <c r="D1684" s="209" t="n">
        <v>0</v>
      </c>
      <c r="E1684" s="224" t="e">
        <f aca="false">VLOOKUP(A1684,SINAPI_MO!$A$1:$E$59566,4,0)</f>
        <v>#N/A</v>
      </c>
      <c r="F1684" s="225" t="e">
        <f aca="false">ROUND(D1684*E1684,2)</f>
        <v>#N/A</v>
      </c>
    </row>
    <row r="1685" customFormat="false" ht="28.35" hidden="false" customHeight="false" outlineLevel="0" collapsed="false">
      <c r="A1685" s="207" t="n">
        <v>105844</v>
      </c>
      <c r="B1685" s="208" t="s">
        <v>1859</v>
      </c>
      <c r="C1685" s="2" t="s">
        <v>1653</v>
      </c>
      <c r="D1685" s="209" t="n">
        <v>0</v>
      </c>
      <c r="E1685" s="224" t="e">
        <f aca="false">VLOOKUP(A1685,SINAPI_MO!$A$1:$E$59566,4,0)</f>
        <v>#N/A</v>
      </c>
      <c r="F1685" s="225" t="e">
        <f aca="false">ROUND(D1685*E1685,2)</f>
        <v>#N/A</v>
      </c>
    </row>
    <row r="1686" customFormat="false" ht="19.4" hidden="false" customHeight="false" outlineLevel="0" collapsed="false">
      <c r="A1686" s="207" t="n">
        <v>91635</v>
      </c>
      <c r="B1686" s="208" t="s">
        <v>1860</v>
      </c>
      <c r="C1686" s="2" t="s">
        <v>1651</v>
      </c>
      <c r="D1686" s="209" t="n">
        <v>68.6</v>
      </c>
      <c r="E1686" s="224" t="n">
        <f aca="false">VLOOKUP(A1686,SINAPI_MO!$A$1:$E$59566,4,0)</f>
        <v>0.4548</v>
      </c>
      <c r="F1686" s="225" t="n">
        <f aca="false">ROUND(D1686*E1686,2)</f>
        <v>31.2</v>
      </c>
    </row>
    <row r="1687" customFormat="false" ht="19.4" hidden="false" customHeight="false" outlineLevel="0" collapsed="false">
      <c r="A1687" s="207" t="n">
        <v>91634</v>
      </c>
      <c r="B1687" s="208" t="s">
        <v>1861</v>
      </c>
      <c r="C1687" s="2" t="s">
        <v>1653</v>
      </c>
      <c r="D1687" s="209" t="n">
        <v>247.47</v>
      </c>
      <c r="E1687" s="224" t="n">
        <f aca="false">VLOOKUP(A1687,SINAPI_MO!$A$1:$E$59566,4,0)</f>
        <v>0.1261</v>
      </c>
      <c r="F1687" s="225" t="n">
        <f aca="false">ROUND(D1687*E1687,2)</f>
        <v>31.21</v>
      </c>
    </row>
    <row r="1688" customFormat="false" ht="28.35" hidden="false" customHeight="false" outlineLevel="0" collapsed="false">
      <c r="A1688" s="207" t="n">
        <v>105985</v>
      </c>
      <c r="B1688" s="208" t="s">
        <v>1862</v>
      </c>
      <c r="C1688" s="2" t="s">
        <v>1651</v>
      </c>
      <c r="D1688" s="209" t="n">
        <v>102.76</v>
      </c>
      <c r="E1688" s="224" t="n">
        <f aca="false">VLOOKUP(A1688,SINAPI_MO!$A$1:$E$59566,4,0)</f>
        <v>0.3036</v>
      </c>
      <c r="F1688" s="225" t="n">
        <f aca="false">ROUND(D1688*E1688,2)</f>
        <v>31.2</v>
      </c>
    </row>
    <row r="1689" customFormat="false" ht="28.35" hidden="false" customHeight="false" outlineLevel="0" collapsed="false">
      <c r="A1689" s="207" t="n">
        <v>105984</v>
      </c>
      <c r="B1689" s="208" t="s">
        <v>1863</v>
      </c>
      <c r="C1689" s="2" t="s">
        <v>1653</v>
      </c>
      <c r="D1689" s="209" t="n">
        <v>340.97</v>
      </c>
      <c r="E1689" s="224" t="n">
        <f aca="false">VLOOKUP(A1689,SINAPI_MO!$A$1:$E$59566,4,0)</f>
        <v>0.0915</v>
      </c>
      <c r="F1689" s="225" t="n">
        <f aca="false">ROUND(D1689*E1689,2)</f>
        <v>31.2</v>
      </c>
    </row>
    <row r="1690" customFormat="false" ht="19.4" hidden="false" customHeight="false" outlineLevel="0" collapsed="false">
      <c r="A1690" s="207" t="n">
        <v>98765</v>
      </c>
      <c r="B1690" s="208" t="s">
        <v>1864</v>
      </c>
      <c r="C1690" s="2" t="s">
        <v>1651</v>
      </c>
      <c r="D1690" s="209" t="n">
        <v>0.07</v>
      </c>
      <c r="E1690" s="224" t="n">
        <f aca="false">VLOOKUP(A1690,SINAPI_MO!$A$1:$E$59566,4,0)</f>
        <v>0</v>
      </c>
      <c r="F1690" s="225" t="n">
        <f aca="false">ROUND(D1690*E1690,2)</f>
        <v>0</v>
      </c>
    </row>
    <row r="1691" customFormat="false" ht="19.4" hidden="false" customHeight="false" outlineLevel="0" collapsed="false">
      <c r="A1691" s="207" t="n">
        <v>98764</v>
      </c>
      <c r="B1691" s="208" t="s">
        <v>1865</v>
      </c>
      <c r="C1691" s="2" t="s">
        <v>1653</v>
      </c>
      <c r="D1691" s="209" t="n">
        <v>6.21</v>
      </c>
      <c r="E1691" s="224" t="n">
        <f aca="false">VLOOKUP(A1691,SINAPI_MO!$A$1:$E$59566,4,0)</f>
        <v>0</v>
      </c>
      <c r="F1691" s="225" t="n">
        <f aca="false">ROUND(D1691*E1691,2)</f>
        <v>0</v>
      </c>
    </row>
    <row r="1692" customFormat="false" ht="19.4" hidden="false" customHeight="false" outlineLevel="0" collapsed="false">
      <c r="A1692" s="207" t="n">
        <v>99834</v>
      </c>
      <c r="B1692" s="208" t="s">
        <v>1866</v>
      </c>
      <c r="C1692" s="2" t="s">
        <v>1651</v>
      </c>
      <c r="D1692" s="209" t="n">
        <v>0.21</v>
      </c>
      <c r="E1692" s="224" t="n">
        <f aca="false">VLOOKUP(A1692,SINAPI_MO!$A$1:$E$59566,4,0)</f>
        <v>0</v>
      </c>
      <c r="F1692" s="225" t="n">
        <f aca="false">ROUND(D1692*E1692,2)</f>
        <v>0</v>
      </c>
    </row>
    <row r="1693" customFormat="false" ht="19.4" hidden="false" customHeight="false" outlineLevel="0" collapsed="false">
      <c r="A1693" s="207" t="n">
        <v>99833</v>
      </c>
      <c r="B1693" s="208" t="s">
        <v>1867</v>
      </c>
      <c r="C1693" s="2" t="s">
        <v>1653</v>
      </c>
      <c r="D1693" s="209" t="n">
        <v>4.83</v>
      </c>
      <c r="E1693" s="224" t="n">
        <f aca="false">VLOOKUP(A1693,SINAPI_MO!$A$1:$E$59566,4,0)</f>
        <v>0</v>
      </c>
      <c r="F1693" s="225" t="n">
        <f aca="false">ROUND(D1693*E1693,2)</f>
        <v>0</v>
      </c>
    </row>
    <row r="1694" customFormat="false" ht="19.4" hidden="false" customHeight="false" outlineLevel="0" collapsed="false">
      <c r="A1694" s="207" t="n">
        <v>104521</v>
      </c>
      <c r="B1694" s="208" t="s">
        <v>1868</v>
      </c>
      <c r="C1694" s="2" t="s">
        <v>1651</v>
      </c>
      <c r="D1694" s="209" t="n">
        <v>0</v>
      </c>
      <c r="E1694" s="224" t="e">
        <f aca="false">VLOOKUP(A1694,SINAPI_MO!$A$1:$E$59566,4,0)</f>
        <v>#N/A</v>
      </c>
      <c r="F1694" s="225" t="e">
        <f aca="false">ROUND(D1694*E1694,2)</f>
        <v>#N/A</v>
      </c>
    </row>
    <row r="1695" customFormat="false" ht="19.4" hidden="false" customHeight="false" outlineLevel="0" collapsed="false">
      <c r="A1695" s="207" t="n">
        <v>104520</v>
      </c>
      <c r="B1695" s="208" t="s">
        <v>1869</v>
      </c>
      <c r="C1695" s="2" t="s">
        <v>1653</v>
      </c>
      <c r="D1695" s="209" t="n">
        <v>0</v>
      </c>
      <c r="E1695" s="224" t="e">
        <f aca="false">VLOOKUP(A1695,SINAPI_MO!$A$1:$E$59566,4,0)</f>
        <v>#N/A</v>
      </c>
      <c r="F1695" s="225" t="e">
        <f aca="false">ROUND(D1695*E1695,2)</f>
        <v>#N/A</v>
      </c>
    </row>
    <row r="1696" customFormat="false" ht="19.4" hidden="false" customHeight="false" outlineLevel="0" collapsed="false">
      <c r="A1696" s="207" t="n">
        <v>90687</v>
      </c>
      <c r="B1696" s="208" t="s">
        <v>1870</v>
      </c>
      <c r="C1696" s="2" t="s">
        <v>1651</v>
      </c>
      <c r="D1696" s="209" t="n">
        <v>83.53</v>
      </c>
      <c r="E1696" s="224" t="n">
        <f aca="false">VLOOKUP(A1696,SINAPI_MO!$A$1:$E$59566,4,0)</f>
        <v>0.4388</v>
      </c>
      <c r="F1696" s="225" t="n">
        <f aca="false">ROUND(D1696*E1696,2)</f>
        <v>36.65</v>
      </c>
    </row>
    <row r="1697" customFormat="false" ht="19.4" hidden="false" customHeight="false" outlineLevel="0" collapsed="false">
      <c r="A1697" s="207" t="n">
        <v>90686</v>
      </c>
      <c r="B1697" s="208" t="s">
        <v>1871</v>
      </c>
      <c r="C1697" s="2" t="s">
        <v>1653</v>
      </c>
      <c r="D1697" s="209" t="n">
        <v>183.19</v>
      </c>
      <c r="E1697" s="224" t="n">
        <f aca="false">VLOOKUP(A1697,SINAPI_MO!$A$1:$E$59566,4,0)</f>
        <v>0.2001</v>
      </c>
      <c r="F1697" s="225" t="n">
        <f aca="false">ROUND(D1697*E1697,2)</f>
        <v>36.66</v>
      </c>
    </row>
    <row r="1698" customFormat="false" ht="12.8" hidden="false" customHeight="false" outlineLevel="0" collapsed="false">
      <c r="A1698" s="207" t="n">
        <v>5952</v>
      </c>
      <c r="B1698" s="208" t="s">
        <v>1872</v>
      </c>
      <c r="C1698" s="2" t="s">
        <v>1651</v>
      </c>
      <c r="D1698" s="209" t="n">
        <v>31.06</v>
      </c>
      <c r="E1698" s="224" t="n">
        <f aca="false">VLOOKUP(A1698,SINAPI_MO!$A$1:$E$59566,4,0)</f>
        <v>0.98</v>
      </c>
      <c r="F1698" s="225" t="n">
        <f aca="false">ROUND(D1698*E1698,2)</f>
        <v>30.44</v>
      </c>
    </row>
    <row r="1699" customFormat="false" ht="12.8" hidden="false" customHeight="false" outlineLevel="0" collapsed="false">
      <c r="A1699" s="207" t="n">
        <v>5795</v>
      </c>
      <c r="B1699" s="208" t="s">
        <v>1873</v>
      </c>
      <c r="C1699" s="2" t="s">
        <v>1653</v>
      </c>
      <c r="D1699" s="209" t="n">
        <v>31.7</v>
      </c>
      <c r="E1699" s="224" t="n">
        <f aca="false">VLOOKUP(A1699,SINAPI_MO!$A$1:$E$59566,4,0)</f>
        <v>0.9603</v>
      </c>
      <c r="F1699" s="225" t="n">
        <f aca="false">ROUND(D1699*E1699,2)</f>
        <v>30.44</v>
      </c>
    </row>
    <row r="1700" customFormat="false" ht="12.8" hidden="false" customHeight="false" outlineLevel="0" collapsed="false">
      <c r="A1700" s="207" t="n">
        <v>104657</v>
      </c>
      <c r="B1700" s="208" t="s">
        <v>1874</v>
      </c>
      <c r="C1700" s="2" t="s">
        <v>1651</v>
      </c>
      <c r="D1700" s="209" t="n">
        <v>0</v>
      </c>
      <c r="E1700" s="224" t="e">
        <f aca="false">VLOOKUP(A1700,SINAPI_MO!$A$1:$E$59566,4,0)</f>
        <v>#N/A</v>
      </c>
      <c r="F1700" s="225" t="e">
        <f aca="false">ROUND(D1700*E1700,2)</f>
        <v>#N/A</v>
      </c>
    </row>
    <row r="1701" customFormat="false" ht="12.8" hidden="false" customHeight="false" outlineLevel="0" collapsed="false">
      <c r="A1701" s="207" t="n">
        <v>104656</v>
      </c>
      <c r="B1701" s="208" t="s">
        <v>1875</v>
      </c>
      <c r="C1701" s="2" t="s">
        <v>1653</v>
      </c>
      <c r="D1701" s="209" t="n">
        <v>0</v>
      </c>
      <c r="E1701" s="224" t="e">
        <f aca="false">VLOOKUP(A1701,SINAPI_MO!$A$1:$E$59566,4,0)</f>
        <v>#N/A</v>
      </c>
      <c r="F1701" s="225" t="e">
        <f aca="false">ROUND(D1701*E1701,2)</f>
        <v>#N/A</v>
      </c>
    </row>
    <row r="1702" customFormat="false" ht="19.4" hidden="false" customHeight="false" outlineLevel="0" collapsed="false">
      <c r="A1702" s="207" t="n">
        <v>102274</v>
      </c>
      <c r="B1702" s="208" t="s">
        <v>1876</v>
      </c>
      <c r="C1702" s="2" t="s">
        <v>1651</v>
      </c>
      <c r="D1702" s="209" t="n">
        <v>1.07</v>
      </c>
      <c r="E1702" s="224" t="n">
        <f aca="false">VLOOKUP(A1702,SINAPI_MO!$A$1:$E$59566,4,0)</f>
        <v>0</v>
      </c>
      <c r="F1702" s="225" t="n">
        <f aca="false">ROUND(D1702*E1702,2)</f>
        <v>0</v>
      </c>
    </row>
    <row r="1703" customFormat="false" ht="19.4" hidden="false" customHeight="false" outlineLevel="0" collapsed="false">
      <c r="A1703" s="207" t="n">
        <v>102275</v>
      </c>
      <c r="B1703" s="208" t="s">
        <v>1877</v>
      </c>
      <c r="C1703" s="2" t="s">
        <v>1653</v>
      </c>
      <c r="D1703" s="209" t="n">
        <v>3.88</v>
      </c>
      <c r="E1703" s="224" t="n">
        <f aca="false">VLOOKUP(A1703,SINAPI_MO!$A$1:$E$59566,4,0)</f>
        <v>0</v>
      </c>
      <c r="F1703" s="225" t="n">
        <f aca="false">ROUND(D1703*E1703,2)</f>
        <v>0</v>
      </c>
    </row>
    <row r="1704" customFormat="false" ht="12.8" hidden="false" customHeight="false" outlineLevel="0" collapsed="false">
      <c r="A1704" s="207" t="n">
        <v>95259</v>
      </c>
      <c r="B1704" s="208" t="s">
        <v>1878</v>
      </c>
      <c r="C1704" s="2" t="s">
        <v>1651</v>
      </c>
      <c r="D1704" s="209" t="n">
        <v>31.71</v>
      </c>
      <c r="E1704" s="224" t="n">
        <f aca="false">VLOOKUP(A1704,SINAPI_MO!$A$1:$E$59566,4,0)</f>
        <v>0.9599</v>
      </c>
      <c r="F1704" s="225" t="n">
        <f aca="false">ROUND(D1704*E1704,2)</f>
        <v>30.44</v>
      </c>
    </row>
    <row r="1705" customFormat="false" ht="12.8" hidden="false" customHeight="false" outlineLevel="0" collapsed="false">
      <c r="A1705" s="207" t="n">
        <v>95258</v>
      </c>
      <c r="B1705" s="208" t="s">
        <v>1879</v>
      </c>
      <c r="C1705" s="2" t="s">
        <v>1653</v>
      </c>
      <c r="D1705" s="209" t="n">
        <v>33</v>
      </c>
      <c r="E1705" s="224" t="n">
        <f aca="false">VLOOKUP(A1705,SINAPI_MO!$A$1:$E$59566,4,0)</f>
        <v>0.9224</v>
      </c>
      <c r="F1705" s="225" t="n">
        <f aca="false">ROUND(D1705*E1705,2)</f>
        <v>30.44</v>
      </c>
    </row>
    <row r="1706" customFormat="false" ht="12.8" hidden="false" customHeight="false" outlineLevel="0" collapsed="false">
      <c r="A1706" s="207" t="n">
        <v>105917</v>
      </c>
      <c r="B1706" s="208" t="s">
        <v>1880</v>
      </c>
      <c r="C1706" s="2" t="s">
        <v>1651</v>
      </c>
      <c r="D1706" s="209" t="n">
        <v>31.52</v>
      </c>
      <c r="E1706" s="224" t="n">
        <f aca="false">VLOOKUP(A1706,SINAPI_MO!$A$1:$E$59566,4,0)</f>
        <v>0.9657</v>
      </c>
      <c r="F1706" s="225" t="n">
        <f aca="false">ROUND(D1706*E1706,2)</f>
        <v>30.44</v>
      </c>
    </row>
    <row r="1707" customFormat="false" ht="12.8" hidden="false" customHeight="false" outlineLevel="0" collapsed="false">
      <c r="A1707" s="207" t="n">
        <v>105916</v>
      </c>
      <c r="B1707" s="208" t="s">
        <v>1881</v>
      </c>
      <c r="C1707" s="2" t="s">
        <v>1653</v>
      </c>
      <c r="D1707" s="209" t="n">
        <v>32.62</v>
      </c>
      <c r="E1707" s="224" t="n">
        <f aca="false">VLOOKUP(A1707,SINAPI_MO!$A$1:$E$59566,4,0)</f>
        <v>0.9332</v>
      </c>
      <c r="F1707" s="225" t="n">
        <f aca="false">ROUND(D1707*E1707,2)</f>
        <v>30.44</v>
      </c>
    </row>
    <row r="1708" customFormat="false" ht="28.35" hidden="false" customHeight="false" outlineLevel="0" collapsed="false">
      <c r="A1708" s="207" t="n">
        <v>103794</v>
      </c>
      <c r="B1708" s="208" t="s">
        <v>1882</v>
      </c>
      <c r="C1708" s="2" t="s">
        <v>1651</v>
      </c>
      <c r="D1708" s="209" t="n">
        <v>0</v>
      </c>
      <c r="E1708" s="224" t="e">
        <f aca="false">VLOOKUP(A1708,SINAPI_MO!$A$1:$E$59566,4,0)</f>
        <v>#N/A</v>
      </c>
      <c r="F1708" s="225" t="e">
        <f aca="false">ROUND(D1708*E1708,2)</f>
        <v>#N/A</v>
      </c>
    </row>
    <row r="1709" customFormat="false" ht="28.35" hidden="false" customHeight="false" outlineLevel="0" collapsed="false">
      <c r="A1709" s="207" t="n">
        <v>103793</v>
      </c>
      <c r="B1709" s="208" t="s">
        <v>1883</v>
      </c>
      <c r="C1709" s="2" t="s">
        <v>1653</v>
      </c>
      <c r="D1709" s="209" t="n">
        <v>0</v>
      </c>
      <c r="E1709" s="224" t="e">
        <f aca="false">VLOOKUP(A1709,SINAPI_MO!$A$1:$E$59566,4,0)</f>
        <v>#N/A</v>
      </c>
      <c r="F1709" s="225" t="e">
        <f aca="false">ROUND(D1709*E1709,2)</f>
        <v>#N/A</v>
      </c>
    </row>
    <row r="1710" customFormat="false" ht="19.4" hidden="false" customHeight="false" outlineLevel="0" collapsed="false">
      <c r="A1710" s="207" t="n">
        <v>96156</v>
      </c>
      <c r="B1710" s="208" t="s">
        <v>1884</v>
      </c>
      <c r="C1710" s="2" t="s">
        <v>1651</v>
      </c>
      <c r="D1710" s="209" t="n">
        <v>73.52</v>
      </c>
      <c r="E1710" s="224" t="n">
        <f aca="false">VLOOKUP(A1710,SINAPI_MO!$A$1:$E$59566,4,0)</f>
        <v>0.4985</v>
      </c>
      <c r="F1710" s="225" t="n">
        <f aca="false">ROUND(D1710*E1710,2)</f>
        <v>36.65</v>
      </c>
    </row>
    <row r="1711" customFormat="false" ht="19.4" hidden="false" customHeight="false" outlineLevel="0" collapsed="false">
      <c r="A1711" s="207" t="n">
        <v>96158</v>
      </c>
      <c r="B1711" s="208" t="s">
        <v>1885</v>
      </c>
      <c r="C1711" s="2" t="s">
        <v>1653</v>
      </c>
      <c r="D1711" s="209" t="n">
        <v>152.3</v>
      </c>
      <c r="E1711" s="224" t="n">
        <f aca="false">VLOOKUP(A1711,SINAPI_MO!$A$1:$E$59566,4,0)</f>
        <v>0.2406</v>
      </c>
      <c r="F1711" s="225" t="n">
        <f aca="false">ROUND(D1711*E1711,2)</f>
        <v>36.64</v>
      </c>
    </row>
    <row r="1712" customFormat="false" ht="19.4" hidden="false" customHeight="false" outlineLevel="0" collapsed="false">
      <c r="A1712" s="207" t="n">
        <v>90693</v>
      </c>
      <c r="B1712" s="208" t="s">
        <v>1886</v>
      </c>
      <c r="C1712" s="2" t="s">
        <v>1651</v>
      </c>
      <c r="D1712" s="209" t="n">
        <v>67.4</v>
      </c>
      <c r="E1712" s="224" t="n">
        <f aca="false">VLOOKUP(A1712,SINAPI_MO!$A$1:$E$59566,4,0)</f>
        <v>0.5438</v>
      </c>
      <c r="F1712" s="225" t="n">
        <f aca="false">ROUND(D1712*E1712,2)</f>
        <v>36.65</v>
      </c>
    </row>
    <row r="1713" customFormat="false" ht="19.4" hidden="false" customHeight="false" outlineLevel="0" collapsed="false">
      <c r="A1713" s="207" t="n">
        <v>90692</v>
      </c>
      <c r="B1713" s="208" t="s">
        <v>1887</v>
      </c>
      <c r="C1713" s="2" t="s">
        <v>1653</v>
      </c>
      <c r="D1713" s="209" t="n">
        <v>140.12</v>
      </c>
      <c r="E1713" s="224" t="n">
        <f aca="false">VLOOKUP(A1713,SINAPI_MO!$A$1:$E$59566,4,0)</f>
        <v>0.2616</v>
      </c>
      <c r="F1713" s="225" t="n">
        <f aca="false">ROUND(D1713*E1713,2)</f>
        <v>36.66</v>
      </c>
    </row>
    <row r="1714" customFormat="false" ht="12.8" hidden="false" customHeight="false" outlineLevel="0" collapsed="false">
      <c r="A1714" s="207" t="n">
        <v>96246</v>
      </c>
      <c r="B1714" s="208" t="s">
        <v>1888</v>
      </c>
      <c r="C1714" s="2" t="s">
        <v>1651</v>
      </c>
      <c r="D1714" s="209" t="n">
        <v>68.23</v>
      </c>
      <c r="E1714" s="224" t="n">
        <f aca="false">VLOOKUP(A1714,SINAPI_MO!$A$1:$E$59566,4,0)</f>
        <v>0.4945</v>
      </c>
      <c r="F1714" s="225" t="n">
        <f aca="false">ROUND(D1714*E1714,2)</f>
        <v>33.74</v>
      </c>
    </row>
    <row r="1715" customFormat="false" ht="12.8" hidden="false" customHeight="false" outlineLevel="0" collapsed="false">
      <c r="A1715" s="207" t="n">
        <v>96245</v>
      </c>
      <c r="B1715" s="208" t="s">
        <v>1889</v>
      </c>
      <c r="C1715" s="2" t="s">
        <v>1653</v>
      </c>
      <c r="D1715" s="209" t="n">
        <v>120.08</v>
      </c>
      <c r="E1715" s="224" t="n">
        <f aca="false">VLOOKUP(A1715,SINAPI_MO!$A$1:$E$59566,4,0)</f>
        <v>0.281</v>
      </c>
      <c r="F1715" s="225" t="n">
        <f aca="false">ROUND(D1715*E1715,2)</f>
        <v>33.74</v>
      </c>
    </row>
    <row r="1716" customFormat="false" ht="19.4" hidden="false" customHeight="false" outlineLevel="0" collapsed="false">
      <c r="A1716" s="207" t="n">
        <v>88404</v>
      </c>
      <c r="B1716" s="208" t="s">
        <v>1890</v>
      </c>
      <c r="C1716" s="2" t="s">
        <v>1651</v>
      </c>
      <c r="D1716" s="209" t="n">
        <v>0.88</v>
      </c>
      <c r="E1716" s="224" t="n">
        <f aca="false">VLOOKUP(A1716,SINAPI_MO!$A$1:$E$59566,4,0)</f>
        <v>0</v>
      </c>
      <c r="F1716" s="225" t="n">
        <f aca="false">ROUND(D1716*E1716,2)</f>
        <v>0</v>
      </c>
    </row>
    <row r="1717" customFormat="false" ht="19.4" hidden="false" customHeight="false" outlineLevel="0" collapsed="false">
      <c r="A1717" s="207" t="n">
        <v>88399</v>
      </c>
      <c r="B1717" s="208" t="s">
        <v>1891</v>
      </c>
      <c r="C1717" s="2" t="s">
        <v>1653</v>
      </c>
      <c r="D1717" s="209" t="n">
        <v>3.58</v>
      </c>
      <c r="E1717" s="224" t="n">
        <f aca="false">VLOOKUP(A1717,SINAPI_MO!$A$1:$E$59566,4,0)</f>
        <v>0</v>
      </c>
      <c r="F1717" s="225" t="n">
        <f aca="false">ROUND(D1717*E1717,2)</f>
        <v>0</v>
      </c>
    </row>
    <row r="1718" customFormat="false" ht="19.4" hidden="false" customHeight="false" outlineLevel="0" collapsed="false">
      <c r="A1718" s="207" t="n">
        <v>88392</v>
      </c>
      <c r="B1718" s="208" t="s">
        <v>1892</v>
      </c>
      <c r="C1718" s="2" t="s">
        <v>1651</v>
      </c>
      <c r="D1718" s="209" t="n">
        <v>0.94</v>
      </c>
      <c r="E1718" s="224" t="n">
        <f aca="false">VLOOKUP(A1718,SINAPI_MO!$A$1:$E$59566,4,0)</f>
        <v>0</v>
      </c>
      <c r="F1718" s="225" t="n">
        <f aca="false">ROUND(D1718*E1718,2)</f>
        <v>0</v>
      </c>
    </row>
    <row r="1719" customFormat="false" ht="19.4" hidden="false" customHeight="false" outlineLevel="0" collapsed="false">
      <c r="A1719" s="207" t="n">
        <v>88386</v>
      </c>
      <c r="B1719" s="208" t="s">
        <v>1893</v>
      </c>
      <c r="C1719" s="2" t="s">
        <v>1653</v>
      </c>
      <c r="D1719" s="209" t="n">
        <v>4.97</v>
      </c>
      <c r="E1719" s="224" t="n">
        <f aca="false">VLOOKUP(A1719,SINAPI_MO!$A$1:$E$59566,4,0)</f>
        <v>0</v>
      </c>
      <c r="F1719" s="225" t="n">
        <f aca="false">ROUND(D1719*E1719,2)</f>
        <v>0</v>
      </c>
    </row>
    <row r="1720" customFormat="false" ht="19.4" hidden="false" customHeight="false" outlineLevel="0" collapsed="false">
      <c r="A1720" s="207" t="n">
        <v>88398</v>
      </c>
      <c r="B1720" s="208" t="s">
        <v>1894</v>
      </c>
      <c r="C1720" s="2" t="s">
        <v>1651</v>
      </c>
      <c r="D1720" s="209" t="n">
        <v>1.12</v>
      </c>
      <c r="E1720" s="224" t="n">
        <f aca="false">VLOOKUP(A1720,SINAPI_MO!$A$1:$E$59566,4,0)</f>
        <v>0</v>
      </c>
      <c r="F1720" s="225" t="n">
        <f aca="false">ROUND(D1720*E1720,2)</f>
        <v>0</v>
      </c>
    </row>
    <row r="1721" customFormat="false" ht="19.4" hidden="false" customHeight="false" outlineLevel="0" collapsed="false">
      <c r="A1721" s="207" t="n">
        <v>88393</v>
      </c>
      <c r="B1721" s="208" t="s">
        <v>1895</v>
      </c>
      <c r="C1721" s="2" t="s">
        <v>1653</v>
      </c>
      <c r="D1721" s="209" t="n">
        <v>6.9</v>
      </c>
      <c r="E1721" s="224" t="n">
        <f aca="false">VLOOKUP(A1721,SINAPI_MO!$A$1:$E$59566,4,0)</f>
        <v>0</v>
      </c>
      <c r="F1721" s="225" t="n">
        <f aca="false">ROUND(D1721*E1721,2)</f>
        <v>0</v>
      </c>
    </row>
    <row r="1722" customFormat="false" ht="19.4" hidden="false" customHeight="false" outlineLevel="0" collapsed="false">
      <c r="A1722" s="207" t="n">
        <v>90638</v>
      </c>
      <c r="B1722" s="208" t="s">
        <v>1896</v>
      </c>
      <c r="C1722" s="2" t="s">
        <v>1651</v>
      </c>
      <c r="D1722" s="209" t="n">
        <v>4.48</v>
      </c>
      <c r="E1722" s="224" t="n">
        <f aca="false">VLOOKUP(A1722,SINAPI_MO!$A$1:$E$59566,4,0)</f>
        <v>0</v>
      </c>
      <c r="F1722" s="225" t="n">
        <f aca="false">ROUND(D1722*E1722,2)</f>
        <v>0</v>
      </c>
    </row>
    <row r="1723" customFormat="false" ht="19.4" hidden="false" customHeight="false" outlineLevel="0" collapsed="false">
      <c r="A1723" s="207" t="n">
        <v>90637</v>
      </c>
      <c r="B1723" s="208" t="s">
        <v>1897</v>
      </c>
      <c r="C1723" s="2" t="s">
        <v>1653</v>
      </c>
      <c r="D1723" s="209" t="n">
        <v>14.84</v>
      </c>
      <c r="E1723" s="224" t="n">
        <f aca="false">VLOOKUP(A1723,SINAPI_MO!$A$1:$E$59566,4,0)</f>
        <v>0</v>
      </c>
      <c r="F1723" s="225" t="n">
        <f aca="false">ROUND(D1723*E1723,2)</f>
        <v>0</v>
      </c>
    </row>
    <row r="1724" customFormat="false" ht="19.4" hidden="false" customHeight="false" outlineLevel="0" collapsed="false">
      <c r="A1724" s="207" t="n">
        <v>103243</v>
      </c>
      <c r="B1724" s="208" t="s">
        <v>1898</v>
      </c>
      <c r="C1724" s="2" t="s">
        <v>1651</v>
      </c>
      <c r="D1724" s="209" t="n">
        <v>0</v>
      </c>
      <c r="E1724" s="224" t="e">
        <f aca="false">VLOOKUP(A1724,SINAPI_MO!$A$1:$E$59566,4,0)</f>
        <v>#N/A</v>
      </c>
      <c r="F1724" s="225" t="e">
        <f aca="false">ROUND(D1724*E1724,2)</f>
        <v>#N/A</v>
      </c>
    </row>
    <row r="1725" customFormat="false" ht="19.4" hidden="false" customHeight="false" outlineLevel="0" collapsed="false">
      <c r="A1725" s="207" t="n">
        <v>103242</v>
      </c>
      <c r="B1725" s="208" t="s">
        <v>1899</v>
      </c>
      <c r="C1725" s="2" t="s">
        <v>1653</v>
      </c>
      <c r="D1725" s="209" t="n">
        <v>0</v>
      </c>
      <c r="E1725" s="224" t="e">
        <f aca="false">VLOOKUP(A1725,SINAPI_MO!$A$1:$E$59566,4,0)</f>
        <v>#N/A</v>
      </c>
      <c r="F1725" s="225" t="e">
        <f aca="false">ROUND(D1725*E1725,2)</f>
        <v>#N/A</v>
      </c>
    </row>
    <row r="1726" customFormat="false" ht="19.4" hidden="false" customHeight="false" outlineLevel="0" collapsed="false">
      <c r="A1726" s="207" t="n">
        <v>5806</v>
      </c>
      <c r="B1726" s="208" t="s">
        <v>1900</v>
      </c>
      <c r="C1726" s="2" t="s">
        <v>1651</v>
      </c>
      <c r="D1726" s="209" t="n">
        <v>0.32</v>
      </c>
      <c r="E1726" s="224" t="n">
        <f aca="false">VLOOKUP(A1726,SINAPI_MO!$A$1:$E$59566,4,0)</f>
        <v>0</v>
      </c>
      <c r="F1726" s="225" t="n">
        <f aca="false">ROUND(D1726*E1726,2)</f>
        <v>0</v>
      </c>
    </row>
    <row r="1727" customFormat="false" ht="19.4" hidden="false" customHeight="false" outlineLevel="0" collapsed="false">
      <c r="A1727" s="207" t="n">
        <v>73536</v>
      </c>
      <c r="B1727" s="208" t="s">
        <v>1901</v>
      </c>
      <c r="C1727" s="2" t="s">
        <v>1653</v>
      </c>
      <c r="D1727" s="209" t="n">
        <v>22.16</v>
      </c>
      <c r="E1727" s="224" t="n">
        <f aca="false">VLOOKUP(A1727,SINAPI_MO!$A$1:$E$59566,4,0)</f>
        <v>0</v>
      </c>
      <c r="F1727" s="225" t="n">
        <f aca="false">ROUND(D1727*E1727,2)</f>
        <v>0</v>
      </c>
    </row>
    <row r="1728" customFormat="false" ht="19.4" hidden="false" customHeight="false" outlineLevel="0" collapsed="false">
      <c r="A1728" s="207" t="n">
        <v>7043</v>
      </c>
      <c r="B1728" s="208" t="s">
        <v>1902</v>
      </c>
      <c r="C1728" s="2" t="s">
        <v>1651</v>
      </c>
      <c r="D1728" s="209" t="n">
        <v>0.39</v>
      </c>
      <c r="E1728" s="224" t="n">
        <f aca="false">VLOOKUP(A1728,SINAPI_MO!$A$1:$E$59566,4,0)</f>
        <v>0</v>
      </c>
      <c r="F1728" s="225" t="n">
        <f aca="false">ROUND(D1728*E1728,2)</f>
        <v>0</v>
      </c>
    </row>
    <row r="1729" customFormat="false" ht="19.4" hidden="false" customHeight="false" outlineLevel="0" collapsed="false">
      <c r="A1729" s="207" t="n">
        <v>7042</v>
      </c>
      <c r="B1729" s="208" t="s">
        <v>1903</v>
      </c>
      <c r="C1729" s="2" t="s">
        <v>1653</v>
      </c>
      <c r="D1729" s="209" t="n">
        <v>26.19</v>
      </c>
      <c r="E1729" s="224" t="n">
        <f aca="false">VLOOKUP(A1729,SINAPI_MO!$A$1:$E$59566,4,0)</f>
        <v>0</v>
      </c>
      <c r="F1729" s="225" t="n">
        <f aca="false">ROUND(D1729*E1729,2)</f>
        <v>0</v>
      </c>
    </row>
    <row r="1730" customFormat="false" ht="19.4" hidden="false" customHeight="false" outlineLevel="0" collapsed="false">
      <c r="A1730" s="207" t="n">
        <v>5934</v>
      </c>
      <c r="B1730" s="208" t="s">
        <v>1904</v>
      </c>
      <c r="C1730" s="2" t="s">
        <v>1651</v>
      </c>
      <c r="D1730" s="209" t="n">
        <v>112.77</v>
      </c>
      <c r="E1730" s="224" t="n">
        <f aca="false">VLOOKUP(A1730,SINAPI_MO!$A$1:$E$59566,4,0)</f>
        <v>0.4243</v>
      </c>
      <c r="F1730" s="225" t="n">
        <f aca="false">ROUND(D1730*E1730,2)</f>
        <v>47.85</v>
      </c>
    </row>
    <row r="1731" customFormat="false" ht="19.4" hidden="false" customHeight="false" outlineLevel="0" collapsed="false">
      <c r="A1731" s="207" t="n">
        <v>5932</v>
      </c>
      <c r="B1731" s="208" t="s">
        <v>1905</v>
      </c>
      <c r="C1731" s="2" t="s">
        <v>1653</v>
      </c>
      <c r="D1731" s="209" t="n">
        <v>275.26</v>
      </c>
      <c r="E1731" s="224" t="n">
        <f aca="false">VLOOKUP(A1731,SINAPI_MO!$A$1:$E$59566,4,0)</f>
        <v>0.1738</v>
      </c>
      <c r="F1731" s="225" t="n">
        <f aca="false">ROUND(D1731*E1731,2)</f>
        <v>47.84</v>
      </c>
    </row>
    <row r="1732" customFormat="false" ht="12.8" hidden="false" customHeight="false" outlineLevel="0" collapsed="false">
      <c r="A1732" s="207" t="n">
        <v>96159</v>
      </c>
      <c r="B1732" s="208" t="s">
        <v>1906</v>
      </c>
      <c r="C1732" s="2" t="s">
        <v>1651</v>
      </c>
      <c r="D1732" s="209" t="n">
        <v>110.79</v>
      </c>
      <c r="E1732" s="224" t="n">
        <f aca="false">VLOOKUP(A1732,SINAPI_MO!$A$1:$E$59566,4,0)</f>
        <v>0.3308</v>
      </c>
      <c r="F1732" s="225" t="n">
        <f aca="false">ROUND(D1732*E1732,2)</f>
        <v>36.65</v>
      </c>
    </row>
    <row r="1733" customFormat="false" ht="12.8" hidden="false" customHeight="false" outlineLevel="0" collapsed="false">
      <c r="A1733" s="207" t="n">
        <v>95133</v>
      </c>
      <c r="B1733" s="208" t="s">
        <v>1907</v>
      </c>
      <c r="C1733" s="2" t="s">
        <v>1653</v>
      </c>
      <c r="D1733" s="209" t="n">
        <v>207.71</v>
      </c>
      <c r="E1733" s="224" t="n">
        <f aca="false">VLOOKUP(A1733,SINAPI_MO!$A$1:$E$59566,4,0)</f>
        <v>0.1764</v>
      </c>
      <c r="F1733" s="225" t="n">
        <f aca="false">ROUND(D1733*E1733,2)</f>
        <v>36.64</v>
      </c>
    </row>
    <row r="1734" customFormat="false" ht="19.4" hidden="false" customHeight="false" outlineLevel="0" collapsed="false">
      <c r="A1734" s="207" t="n">
        <v>102986</v>
      </c>
      <c r="B1734" s="208" t="s">
        <v>1908</v>
      </c>
      <c r="C1734" s="2" t="s">
        <v>1651</v>
      </c>
      <c r="D1734" s="209" t="n">
        <v>0</v>
      </c>
      <c r="E1734" s="224" t="e">
        <f aca="false">VLOOKUP(A1734,SINAPI_MO!$A$1:$E$59566,4,0)</f>
        <v>#N/A</v>
      </c>
      <c r="F1734" s="225" t="e">
        <f aca="false">ROUND(D1734*E1734,2)</f>
        <v>#N/A</v>
      </c>
    </row>
    <row r="1735" customFormat="false" ht="19.4" hidden="false" customHeight="false" outlineLevel="0" collapsed="false">
      <c r="A1735" s="207" t="n">
        <v>102987</v>
      </c>
      <c r="B1735" s="208" t="s">
        <v>1909</v>
      </c>
      <c r="C1735" s="2" t="s">
        <v>1653</v>
      </c>
      <c r="D1735" s="209" t="n">
        <v>0</v>
      </c>
      <c r="E1735" s="224" t="e">
        <f aca="false">VLOOKUP(A1735,SINAPI_MO!$A$1:$E$59566,4,0)</f>
        <v>#N/A</v>
      </c>
      <c r="F1735" s="225" t="e">
        <f aca="false">ROUND(D1735*E1735,2)</f>
        <v>#N/A</v>
      </c>
    </row>
    <row r="1736" customFormat="false" ht="12.8" hidden="false" customHeight="false" outlineLevel="0" collapsed="false">
      <c r="A1736" s="207" t="n">
        <v>92961</v>
      </c>
      <c r="B1736" s="208" t="s">
        <v>1910</v>
      </c>
      <c r="C1736" s="2" t="s">
        <v>1651</v>
      </c>
      <c r="D1736" s="209" t="n">
        <v>5.22</v>
      </c>
      <c r="E1736" s="224" t="n">
        <f aca="false">VLOOKUP(A1736,SINAPI_MO!$A$1:$E$59566,4,0)</f>
        <v>0</v>
      </c>
      <c r="F1736" s="225" t="n">
        <f aca="false">ROUND(D1736*E1736,2)</f>
        <v>0</v>
      </c>
    </row>
    <row r="1737" customFormat="false" ht="12.8" hidden="false" customHeight="false" outlineLevel="0" collapsed="false">
      <c r="A1737" s="207" t="n">
        <v>92960</v>
      </c>
      <c r="B1737" s="208" t="s">
        <v>1911</v>
      </c>
      <c r="C1737" s="2" t="s">
        <v>1653</v>
      </c>
      <c r="D1737" s="209" t="n">
        <v>19.31</v>
      </c>
      <c r="E1737" s="224" t="n">
        <f aca="false">VLOOKUP(A1737,SINAPI_MO!$A$1:$E$59566,4,0)</f>
        <v>0</v>
      </c>
      <c r="F1737" s="225" t="n">
        <f aca="false">ROUND(D1737*E1737,2)</f>
        <v>0</v>
      </c>
    </row>
    <row r="1738" customFormat="false" ht="19.4" hidden="false" customHeight="false" outlineLevel="0" collapsed="false">
      <c r="A1738" s="207" t="n">
        <v>102863</v>
      </c>
      <c r="B1738" s="208" t="s">
        <v>1912</v>
      </c>
      <c r="C1738" s="2" t="s">
        <v>1651</v>
      </c>
      <c r="D1738" s="209" t="n">
        <v>0</v>
      </c>
      <c r="E1738" s="224" t="e">
        <f aca="false">VLOOKUP(A1738,SINAPI_MO!$A$1:$E$59566,4,0)</f>
        <v>#N/A</v>
      </c>
      <c r="F1738" s="225" t="e">
        <f aca="false">ROUND(D1738*E1738,2)</f>
        <v>#N/A</v>
      </c>
    </row>
    <row r="1739" customFormat="false" ht="19.4" hidden="false" customHeight="false" outlineLevel="0" collapsed="false">
      <c r="A1739" s="207" t="n">
        <v>102862</v>
      </c>
      <c r="B1739" s="208" t="s">
        <v>1913</v>
      </c>
      <c r="C1739" s="2" t="s">
        <v>1653</v>
      </c>
      <c r="D1739" s="209" t="n">
        <v>0</v>
      </c>
      <c r="E1739" s="224" t="e">
        <f aca="false">VLOOKUP(A1739,SINAPI_MO!$A$1:$E$59566,4,0)</f>
        <v>#N/A</v>
      </c>
      <c r="F1739" s="225" t="e">
        <f aca="false">ROUND(D1739*E1739,2)</f>
        <v>#N/A</v>
      </c>
    </row>
    <row r="1740" customFormat="false" ht="19.4" hidden="false" customHeight="false" outlineLevel="0" collapsed="false">
      <c r="A1740" s="207" t="n">
        <v>93409</v>
      </c>
      <c r="B1740" s="208" t="s">
        <v>1914</v>
      </c>
      <c r="C1740" s="2" t="s">
        <v>1651</v>
      </c>
      <c r="D1740" s="209" t="n">
        <v>40.6</v>
      </c>
      <c r="E1740" s="224" t="n">
        <f aca="false">VLOOKUP(A1740,SINAPI_MO!$A$1:$E$59566,4,0)</f>
        <v>0.7603</v>
      </c>
      <c r="F1740" s="225" t="n">
        <f aca="false">ROUND(D1740*E1740,2)</f>
        <v>30.87</v>
      </c>
    </row>
    <row r="1741" customFormat="false" ht="19.4" hidden="false" customHeight="false" outlineLevel="0" collapsed="false">
      <c r="A1741" s="207" t="n">
        <v>93408</v>
      </c>
      <c r="B1741" s="208" t="s">
        <v>1915</v>
      </c>
      <c r="C1741" s="2" t="s">
        <v>1653</v>
      </c>
      <c r="D1741" s="209" t="n">
        <v>97.96</v>
      </c>
      <c r="E1741" s="224" t="n">
        <f aca="false">VLOOKUP(A1741,SINAPI_MO!$A$1:$E$59566,4,0)</f>
        <v>0.3151</v>
      </c>
      <c r="F1741" s="225" t="n">
        <f aca="false">ROUND(D1741*E1741,2)</f>
        <v>30.87</v>
      </c>
    </row>
    <row r="1742" customFormat="false" ht="12.8" hidden="false" customHeight="false" outlineLevel="0" collapsed="false">
      <c r="A1742" s="207" t="n">
        <v>102941</v>
      </c>
      <c r="B1742" s="208" t="s">
        <v>1916</v>
      </c>
      <c r="C1742" s="2" t="s">
        <v>1651</v>
      </c>
      <c r="D1742" s="209" t="n">
        <v>0</v>
      </c>
      <c r="E1742" s="224" t="e">
        <f aca="false">VLOOKUP(A1742,SINAPI_MO!$A$1:$E$59566,4,0)</f>
        <v>#N/A</v>
      </c>
      <c r="F1742" s="225" t="e">
        <f aca="false">ROUND(D1742*E1742,2)</f>
        <v>#N/A</v>
      </c>
    </row>
    <row r="1743" customFormat="false" ht="12.8" hidden="false" customHeight="false" outlineLevel="0" collapsed="false">
      <c r="A1743" s="207" t="n">
        <v>102940</v>
      </c>
      <c r="B1743" s="208" t="s">
        <v>1917</v>
      </c>
      <c r="C1743" s="2" t="s">
        <v>1653</v>
      </c>
      <c r="D1743" s="209" t="n">
        <v>0</v>
      </c>
      <c r="E1743" s="224" t="e">
        <f aca="false">VLOOKUP(A1743,SINAPI_MO!$A$1:$E$59566,4,0)</f>
        <v>#N/A</v>
      </c>
      <c r="F1743" s="225" t="e">
        <f aca="false">ROUND(D1743*E1743,2)</f>
        <v>#N/A</v>
      </c>
    </row>
    <row r="1744" customFormat="false" ht="19.4" hidden="false" customHeight="false" outlineLevel="0" collapsed="false">
      <c r="A1744" s="207" t="n">
        <v>103164</v>
      </c>
      <c r="B1744" s="208" t="s">
        <v>1918</v>
      </c>
      <c r="C1744" s="2" t="s">
        <v>1651</v>
      </c>
      <c r="D1744" s="209" t="n">
        <v>0</v>
      </c>
      <c r="E1744" s="224" t="e">
        <f aca="false">VLOOKUP(A1744,SINAPI_MO!$A$1:$E$59566,4,0)</f>
        <v>#N/A</v>
      </c>
      <c r="F1744" s="225" t="e">
        <f aca="false">ROUND(D1744*E1744,2)</f>
        <v>#N/A</v>
      </c>
    </row>
    <row r="1745" customFormat="false" ht="19.4" hidden="false" customHeight="false" outlineLevel="0" collapsed="false">
      <c r="A1745" s="207" t="n">
        <v>103163</v>
      </c>
      <c r="B1745" s="208" t="s">
        <v>1919</v>
      </c>
      <c r="C1745" s="2" t="s">
        <v>1653</v>
      </c>
      <c r="D1745" s="209" t="n">
        <v>0</v>
      </c>
      <c r="E1745" s="224" t="e">
        <f aca="false">VLOOKUP(A1745,SINAPI_MO!$A$1:$E$59566,4,0)</f>
        <v>#N/A</v>
      </c>
      <c r="F1745" s="225" t="e">
        <f aca="false">ROUND(D1745*E1745,2)</f>
        <v>#N/A</v>
      </c>
    </row>
    <row r="1746" customFormat="false" ht="19.4" hidden="false" customHeight="false" outlineLevel="0" collapsed="false">
      <c r="A1746" s="207" t="n">
        <v>103158</v>
      </c>
      <c r="B1746" s="208" t="s">
        <v>1920</v>
      </c>
      <c r="C1746" s="2" t="s">
        <v>1651</v>
      </c>
      <c r="D1746" s="209" t="n">
        <v>0</v>
      </c>
      <c r="E1746" s="224" t="e">
        <f aca="false">VLOOKUP(A1746,SINAPI_MO!$A$1:$E$59566,4,0)</f>
        <v>#N/A</v>
      </c>
      <c r="F1746" s="225" t="e">
        <f aca="false">ROUND(D1746*E1746,2)</f>
        <v>#N/A</v>
      </c>
    </row>
    <row r="1747" customFormat="false" ht="19.4" hidden="false" customHeight="false" outlineLevel="0" collapsed="false">
      <c r="A1747" s="207" t="n">
        <v>103157</v>
      </c>
      <c r="B1747" s="208" t="s">
        <v>1921</v>
      </c>
      <c r="C1747" s="2" t="s">
        <v>1653</v>
      </c>
      <c r="D1747" s="209" t="n">
        <v>0</v>
      </c>
      <c r="E1747" s="224" t="e">
        <f aca="false">VLOOKUP(A1747,SINAPI_MO!$A$1:$E$59566,4,0)</f>
        <v>#N/A</v>
      </c>
      <c r="F1747" s="225" t="e">
        <f aca="false">ROUND(D1747*E1747,2)</f>
        <v>#N/A</v>
      </c>
    </row>
    <row r="1748" customFormat="false" ht="19.4" hidden="false" customHeight="false" outlineLevel="0" collapsed="false">
      <c r="A1748" s="207" t="n">
        <v>103176</v>
      </c>
      <c r="B1748" s="208" t="s">
        <v>1922</v>
      </c>
      <c r="C1748" s="2" t="s">
        <v>1651</v>
      </c>
      <c r="D1748" s="209" t="n">
        <v>0</v>
      </c>
      <c r="E1748" s="224" t="e">
        <f aca="false">VLOOKUP(A1748,SINAPI_MO!$A$1:$E$59566,4,0)</f>
        <v>#N/A</v>
      </c>
      <c r="F1748" s="225" t="e">
        <f aca="false">ROUND(D1748*E1748,2)</f>
        <v>#N/A</v>
      </c>
    </row>
    <row r="1749" customFormat="false" ht="19.4" hidden="false" customHeight="false" outlineLevel="0" collapsed="false">
      <c r="A1749" s="207" t="n">
        <v>103175</v>
      </c>
      <c r="B1749" s="208" t="s">
        <v>1923</v>
      </c>
      <c r="C1749" s="2" t="s">
        <v>1653</v>
      </c>
      <c r="D1749" s="209" t="n">
        <v>0</v>
      </c>
      <c r="E1749" s="224" t="e">
        <f aca="false">VLOOKUP(A1749,SINAPI_MO!$A$1:$E$59566,4,0)</f>
        <v>#N/A</v>
      </c>
      <c r="F1749" s="225" t="e">
        <f aca="false">ROUND(D1749*E1749,2)</f>
        <v>#N/A</v>
      </c>
    </row>
    <row r="1750" customFormat="false" ht="19.4" hidden="false" customHeight="false" outlineLevel="0" collapsed="false">
      <c r="A1750" s="207" t="n">
        <v>103182</v>
      </c>
      <c r="B1750" s="208" t="s">
        <v>1924</v>
      </c>
      <c r="C1750" s="2" t="s">
        <v>1651</v>
      </c>
      <c r="D1750" s="209" t="n">
        <v>0</v>
      </c>
      <c r="E1750" s="224" t="e">
        <f aca="false">VLOOKUP(A1750,SINAPI_MO!$A$1:$E$59566,4,0)</f>
        <v>#N/A</v>
      </c>
      <c r="F1750" s="225" t="e">
        <f aca="false">ROUND(D1750*E1750,2)</f>
        <v>#N/A</v>
      </c>
    </row>
    <row r="1751" customFormat="false" ht="19.4" hidden="false" customHeight="false" outlineLevel="0" collapsed="false">
      <c r="A1751" s="207" t="n">
        <v>103181</v>
      </c>
      <c r="B1751" s="208" t="s">
        <v>1925</v>
      </c>
      <c r="C1751" s="2" t="s">
        <v>1653</v>
      </c>
      <c r="D1751" s="209" t="n">
        <v>0</v>
      </c>
      <c r="E1751" s="224" t="e">
        <f aca="false">VLOOKUP(A1751,SINAPI_MO!$A$1:$E$59566,4,0)</f>
        <v>#N/A</v>
      </c>
      <c r="F1751" s="225" t="e">
        <f aca="false">ROUND(D1751*E1751,2)</f>
        <v>#N/A</v>
      </c>
    </row>
    <row r="1752" customFormat="false" ht="19.4" hidden="false" customHeight="false" outlineLevel="0" collapsed="false">
      <c r="A1752" s="207" t="n">
        <v>103170</v>
      </c>
      <c r="B1752" s="208" t="s">
        <v>1926</v>
      </c>
      <c r="C1752" s="2" t="s">
        <v>1651</v>
      </c>
      <c r="D1752" s="209" t="n">
        <v>0</v>
      </c>
      <c r="E1752" s="224" t="e">
        <f aca="false">VLOOKUP(A1752,SINAPI_MO!$A$1:$E$59566,4,0)</f>
        <v>#N/A</v>
      </c>
      <c r="F1752" s="225" t="e">
        <f aca="false">ROUND(D1752*E1752,2)</f>
        <v>#N/A</v>
      </c>
    </row>
    <row r="1753" customFormat="false" ht="19.4" hidden="false" customHeight="false" outlineLevel="0" collapsed="false">
      <c r="A1753" s="207" t="n">
        <v>103169</v>
      </c>
      <c r="B1753" s="208" t="s">
        <v>1927</v>
      </c>
      <c r="C1753" s="2" t="s">
        <v>1653</v>
      </c>
      <c r="D1753" s="209" t="n">
        <v>0</v>
      </c>
      <c r="E1753" s="224" t="e">
        <f aca="false">VLOOKUP(A1753,SINAPI_MO!$A$1:$E$59566,4,0)</f>
        <v>#N/A</v>
      </c>
      <c r="F1753" s="225" t="e">
        <f aca="false">ROUND(D1753*E1753,2)</f>
        <v>#N/A</v>
      </c>
    </row>
    <row r="1754" customFormat="false" ht="12.8" hidden="false" customHeight="false" outlineLevel="0" collapsed="false">
      <c r="A1754" s="207" t="n">
        <v>102869</v>
      </c>
      <c r="B1754" s="208" t="s">
        <v>1928</v>
      </c>
      <c r="C1754" s="2" t="s">
        <v>1651</v>
      </c>
      <c r="D1754" s="209" t="n">
        <v>0</v>
      </c>
      <c r="E1754" s="224" t="e">
        <f aca="false">VLOOKUP(A1754,SINAPI_MO!$A$1:$E$59566,4,0)</f>
        <v>#N/A</v>
      </c>
      <c r="F1754" s="225" t="e">
        <f aca="false">ROUND(D1754*E1754,2)</f>
        <v>#N/A</v>
      </c>
    </row>
    <row r="1755" customFormat="false" ht="12.8" hidden="false" customHeight="false" outlineLevel="0" collapsed="false">
      <c r="A1755" s="207" t="n">
        <v>102868</v>
      </c>
      <c r="B1755" s="208" t="s">
        <v>1929</v>
      </c>
      <c r="C1755" s="2" t="s">
        <v>1653</v>
      </c>
      <c r="D1755" s="209" t="n">
        <v>0</v>
      </c>
      <c r="E1755" s="224" t="e">
        <f aca="false">VLOOKUP(A1755,SINAPI_MO!$A$1:$E$59566,4,0)</f>
        <v>#N/A</v>
      </c>
      <c r="F1755" s="225" t="e">
        <f aca="false">ROUND(D1755*E1755,2)</f>
        <v>#N/A</v>
      </c>
    </row>
    <row r="1756" customFormat="false" ht="19.4" hidden="false" customHeight="false" outlineLevel="0" collapsed="false">
      <c r="A1756" s="207" t="n">
        <v>106326</v>
      </c>
      <c r="B1756" s="208" t="s">
        <v>1930</v>
      </c>
      <c r="C1756" s="2" t="s">
        <v>1651</v>
      </c>
      <c r="D1756" s="209" t="n">
        <v>0</v>
      </c>
      <c r="E1756" s="224" t="e">
        <f aca="false">VLOOKUP(A1756,SINAPI_MO!$A$1:$E$59566,4,0)</f>
        <v>#N/A</v>
      </c>
      <c r="F1756" s="225" t="e">
        <f aca="false">ROUND(D1756*E1756,2)</f>
        <v>#N/A</v>
      </c>
    </row>
    <row r="1757" customFormat="false" ht="19.4" hidden="false" customHeight="false" outlineLevel="0" collapsed="false">
      <c r="A1757" s="207" t="n">
        <v>106325</v>
      </c>
      <c r="B1757" s="208" t="s">
        <v>1931</v>
      </c>
      <c r="C1757" s="2" t="s">
        <v>1653</v>
      </c>
      <c r="D1757" s="209" t="n">
        <v>0</v>
      </c>
      <c r="E1757" s="224" t="e">
        <f aca="false">VLOOKUP(A1757,SINAPI_MO!$A$1:$E$59566,4,0)</f>
        <v>#N/A</v>
      </c>
      <c r="F1757" s="225" t="e">
        <f aca="false">ROUND(D1757*E1757,2)</f>
        <v>#N/A</v>
      </c>
    </row>
    <row r="1758" customFormat="false" ht="19.4" hidden="false" customHeight="false" outlineLevel="0" collapsed="false">
      <c r="A1758" s="207" t="n">
        <v>92113</v>
      </c>
      <c r="B1758" s="208" t="s">
        <v>1932</v>
      </c>
      <c r="C1758" s="2" t="s">
        <v>1651</v>
      </c>
      <c r="D1758" s="209" t="n">
        <v>1.04</v>
      </c>
      <c r="E1758" s="224" t="n">
        <f aca="false">VLOOKUP(A1758,SINAPI_MO!$A$1:$E$59566,4,0)</f>
        <v>0</v>
      </c>
      <c r="F1758" s="225" t="n">
        <f aca="false">ROUND(D1758*E1758,2)</f>
        <v>0</v>
      </c>
    </row>
    <row r="1759" customFormat="false" ht="19.4" hidden="false" customHeight="false" outlineLevel="0" collapsed="false">
      <c r="A1759" s="207" t="n">
        <v>92112</v>
      </c>
      <c r="B1759" s="208" t="s">
        <v>1933</v>
      </c>
      <c r="C1759" s="2" t="s">
        <v>1653</v>
      </c>
      <c r="D1759" s="209" t="n">
        <v>3.37</v>
      </c>
      <c r="E1759" s="224" t="n">
        <f aca="false">VLOOKUP(A1759,SINAPI_MO!$A$1:$E$59566,4,0)</f>
        <v>0</v>
      </c>
      <c r="F1759" s="225" t="n">
        <f aca="false">ROUND(D1759*E1759,2)</f>
        <v>0</v>
      </c>
    </row>
    <row r="1760" customFormat="false" ht="28.35" hidden="false" customHeight="false" outlineLevel="0" collapsed="false">
      <c r="A1760" s="207" t="n">
        <v>90675</v>
      </c>
      <c r="B1760" s="208" t="s">
        <v>1934</v>
      </c>
      <c r="C1760" s="2" t="s">
        <v>1651</v>
      </c>
      <c r="D1760" s="209" t="n">
        <v>346.45</v>
      </c>
      <c r="E1760" s="224" t="n">
        <f aca="false">VLOOKUP(A1760,SINAPI_MO!$A$1:$E$59566,4,0)</f>
        <v>0.1035</v>
      </c>
      <c r="F1760" s="225" t="n">
        <f aca="false">ROUND(D1760*E1760,2)</f>
        <v>35.86</v>
      </c>
    </row>
    <row r="1761" customFormat="false" ht="28.35" hidden="false" customHeight="false" outlineLevel="0" collapsed="false">
      <c r="A1761" s="207" t="n">
        <v>90674</v>
      </c>
      <c r="B1761" s="208" t="s">
        <v>1935</v>
      </c>
      <c r="C1761" s="2" t="s">
        <v>1653</v>
      </c>
      <c r="D1761" s="209" t="n">
        <v>774.83</v>
      </c>
      <c r="E1761" s="224" t="n">
        <f aca="false">VLOOKUP(A1761,SINAPI_MO!$A$1:$E$59566,4,0)</f>
        <v>0.0463</v>
      </c>
      <c r="F1761" s="225" t="n">
        <f aca="false">ROUND(D1761*E1761,2)</f>
        <v>35.87</v>
      </c>
    </row>
    <row r="1762" customFormat="false" ht="28.35" hidden="false" customHeight="false" outlineLevel="0" collapsed="false">
      <c r="A1762" s="207" t="n">
        <v>93225</v>
      </c>
      <c r="B1762" s="208" t="s">
        <v>1936</v>
      </c>
      <c r="C1762" s="2" t="s">
        <v>1651</v>
      </c>
      <c r="D1762" s="209" t="n">
        <v>512.1</v>
      </c>
      <c r="E1762" s="224" t="n">
        <f aca="false">VLOOKUP(A1762,SINAPI_MO!$A$1:$E$59566,4,0)</f>
        <v>0.07</v>
      </c>
      <c r="F1762" s="225" t="n">
        <f aca="false">ROUND(D1762*E1762,2)</f>
        <v>35.85</v>
      </c>
    </row>
    <row r="1763" customFormat="false" ht="28.35" hidden="false" customHeight="false" outlineLevel="0" collapsed="false">
      <c r="A1763" s="207" t="n">
        <v>93224</v>
      </c>
      <c r="B1763" s="208" t="s">
        <v>1937</v>
      </c>
      <c r="C1763" s="2" t="s">
        <v>1653</v>
      </c>
      <c r="D1763" s="209" t="n">
        <v>1141.27</v>
      </c>
      <c r="E1763" s="224" t="n">
        <f aca="false">VLOOKUP(A1763,SINAPI_MO!$A$1:$E$59566,4,0)</f>
        <v>0.0314</v>
      </c>
      <c r="F1763" s="225" t="n">
        <f aca="false">ROUND(D1763*E1763,2)</f>
        <v>35.84</v>
      </c>
    </row>
    <row r="1764" customFormat="false" ht="19.4" hidden="false" customHeight="false" outlineLevel="0" collapsed="false">
      <c r="A1764" s="207" t="n">
        <v>104696</v>
      </c>
      <c r="B1764" s="208" t="s">
        <v>1938</v>
      </c>
      <c r="C1764" s="2" t="s">
        <v>1651</v>
      </c>
      <c r="D1764" s="209" t="n">
        <v>37.05</v>
      </c>
      <c r="E1764" s="224" t="n">
        <f aca="false">VLOOKUP(A1764,SINAPI_MO!$A$1:$E$59566,4,0)</f>
        <v>0.9679</v>
      </c>
      <c r="F1764" s="225" t="n">
        <f aca="false">ROUND(D1764*E1764,2)</f>
        <v>35.86</v>
      </c>
    </row>
    <row r="1765" customFormat="false" ht="19.4" hidden="false" customHeight="false" outlineLevel="0" collapsed="false">
      <c r="A1765" s="207" t="n">
        <v>104695</v>
      </c>
      <c r="B1765" s="208" t="s">
        <v>1939</v>
      </c>
      <c r="C1765" s="2" t="s">
        <v>1653</v>
      </c>
      <c r="D1765" s="209" t="n">
        <v>40.44</v>
      </c>
      <c r="E1765" s="224" t="n">
        <f aca="false">VLOOKUP(A1765,SINAPI_MO!$A$1:$E$59566,4,0)</f>
        <v>0.8867</v>
      </c>
      <c r="F1765" s="225" t="n">
        <f aca="false">ROUND(D1765*E1765,2)</f>
        <v>35.86</v>
      </c>
    </row>
    <row r="1766" customFormat="false" ht="19.4" hidden="false" customHeight="false" outlineLevel="0" collapsed="false">
      <c r="A1766" s="207" t="n">
        <v>90681</v>
      </c>
      <c r="B1766" s="208" t="s">
        <v>1940</v>
      </c>
      <c r="C1766" s="2" t="s">
        <v>1651</v>
      </c>
      <c r="D1766" s="209" t="n">
        <v>184.36</v>
      </c>
      <c r="E1766" s="224" t="n">
        <f aca="false">VLOOKUP(A1766,SINAPI_MO!$A$1:$E$59566,4,0)</f>
        <v>0.1945</v>
      </c>
      <c r="F1766" s="225" t="n">
        <f aca="false">ROUND(D1766*E1766,2)</f>
        <v>35.86</v>
      </c>
    </row>
    <row r="1767" customFormat="false" ht="19.4" hidden="false" customHeight="false" outlineLevel="0" collapsed="false">
      <c r="A1767" s="207" t="n">
        <v>90680</v>
      </c>
      <c r="B1767" s="208" t="s">
        <v>1941</v>
      </c>
      <c r="C1767" s="2" t="s">
        <v>1653</v>
      </c>
      <c r="D1767" s="209" t="n">
        <v>424.94</v>
      </c>
      <c r="E1767" s="224" t="n">
        <f aca="false">VLOOKUP(A1767,SINAPI_MO!$A$1:$E$59566,4,0)</f>
        <v>0.0844</v>
      </c>
      <c r="F1767" s="225" t="n">
        <f aca="false">ROUND(D1767*E1767,2)</f>
        <v>35.86</v>
      </c>
    </row>
    <row r="1768" customFormat="false" ht="19.4" hidden="false" customHeight="false" outlineLevel="0" collapsed="false">
      <c r="A1768" s="207" t="n">
        <v>102875</v>
      </c>
      <c r="B1768" s="208" t="s">
        <v>1942</v>
      </c>
      <c r="C1768" s="2" t="s">
        <v>1651</v>
      </c>
      <c r="D1768" s="209" t="n">
        <v>489.48</v>
      </c>
      <c r="E1768" s="224" t="n">
        <f aca="false">VLOOKUP(A1768,SINAPI_MO!$A$1:$E$59566,4,0)</f>
        <v>0.0733</v>
      </c>
      <c r="F1768" s="225" t="n">
        <f aca="false">ROUND(D1768*E1768,2)</f>
        <v>35.88</v>
      </c>
    </row>
    <row r="1769" customFormat="false" ht="19.4" hidden="false" customHeight="false" outlineLevel="0" collapsed="false">
      <c r="A1769" s="207" t="n">
        <v>102874</v>
      </c>
      <c r="B1769" s="208" t="s">
        <v>1943</v>
      </c>
      <c r="C1769" s="2" t="s">
        <v>1653</v>
      </c>
      <c r="D1769" s="209" t="n">
        <v>1058.34</v>
      </c>
      <c r="E1769" s="224" t="n">
        <f aca="false">VLOOKUP(A1769,SINAPI_MO!$A$1:$E$59566,4,0)</f>
        <v>0.0339</v>
      </c>
      <c r="F1769" s="225" t="n">
        <f aca="false">ROUND(D1769*E1769,2)</f>
        <v>35.88</v>
      </c>
    </row>
    <row r="1770" customFormat="false" ht="19.4" hidden="false" customHeight="false" outlineLevel="0" collapsed="false">
      <c r="A1770" s="207" t="n">
        <v>102965</v>
      </c>
      <c r="B1770" s="208" t="s">
        <v>1944</v>
      </c>
      <c r="C1770" s="2" t="s">
        <v>1651</v>
      </c>
      <c r="D1770" s="209" t="n">
        <v>256</v>
      </c>
      <c r="E1770" s="224" t="n">
        <f aca="false">VLOOKUP(A1770,SINAPI_MO!$A$1:$E$59566,4,0)</f>
        <v>0.1401</v>
      </c>
      <c r="F1770" s="225" t="n">
        <f aca="false">ROUND(D1770*E1770,2)</f>
        <v>35.87</v>
      </c>
    </row>
    <row r="1771" customFormat="false" ht="19.4" hidden="false" customHeight="false" outlineLevel="0" collapsed="false">
      <c r="A1771" s="207" t="n">
        <v>102964</v>
      </c>
      <c r="B1771" s="208" t="s">
        <v>1945</v>
      </c>
      <c r="C1771" s="2" t="s">
        <v>1653</v>
      </c>
      <c r="D1771" s="209" t="n">
        <v>505.02</v>
      </c>
      <c r="E1771" s="224" t="n">
        <f aca="false">VLOOKUP(A1771,SINAPI_MO!$A$1:$E$59566,4,0)</f>
        <v>0.071</v>
      </c>
      <c r="F1771" s="225" t="n">
        <f aca="false">ROUND(D1771*E1771,2)</f>
        <v>35.86</v>
      </c>
    </row>
    <row r="1772" customFormat="false" ht="12.8" hidden="false" customHeight="false" outlineLevel="0" collapsed="false">
      <c r="A1772" s="207" t="n">
        <v>90626</v>
      </c>
      <c r="B1772" s="208" t="s">
        <v>1946</v>
      </c>
      <c r="C1772" s="2" t="s">
        <v>1651</v>
      </c>
      <c r="D1772" s="209" t="n">
        <v>3.97</v>
      </c>
      <c r="E1772" s="224" t="n">
        <f aca="false">VLOOKUP(A1772,SINAPI_MO!$A$1:$E$59566,4,0)</f>
        <v>0</v>
      </c>
      <c r="F1772" s="225" t="n">
        <f aca="false">ROUND(D1772*E1772,2)</f>
        <v>0</v>
      </c>
    </row>
    <row r="1773" customFormat="false" ht="12.8" hidden="false" customHeight="false" outlineLevel="0" collapsed="false">
      <c r="A1773" s="207" t="n">
        <v>90625</v>
      </c>
      <c r="B1773" s="208" t="s">
        <v>1947</v>
      </c>
      <c r="C1773" s="2" t="s">
        <v>1653</v>
      </c>
      <c r="D1773" s="209" t="n">
        <v>11.2</v>
      </c>
      <c r="E1773" s="224" t="n">
        <f aca="false">VLOOKUP(A1773,SINAPI_MO!$A$1:$E$59566,4,0)</f>
        <v>0</v>
      </c>
      <c r="F1773" s="225" t="n">
        <f aca="false">ROUND(D1773*E1773,2)</f>
        <v>0</v>
      </c>
    </row>
    <row r="1774" customFormat="false" ht="19.4" hidden="false" customHeight="false" outlineLevel="0" collapsed="false">
      <c r="A1774" s="207" t="n">
        <v>102881</v>
      </c>
      <c r="B1774" s="208" t="s">
        <v>1948</v>
      </c>
      <c r="C1774" s="2" t="s">
        <v>1651</v>
      </c>
      <c r="D1774" s="209" t="n">
        <v>666.25</v>
      </c>
      <c r="E1774" s="224" t="n">
        <f aca="false">VLOOKUP(A1774,SINAPI_MO!$A$1:$E$59566,4,0)</f>
        <v>0.0538</v>
      </c>
      <c r="F1774" s="225" t="n">
        <f aca="false">ROUND(D1774*E1774,2)</f>
        <v>35.84</v>
      </c>
    </row>
    <row r="1775" customFormat="false" ht="19.4" hidden="false" customHeight="false" outlineLevel="0" collapsed="false">
      <c r="A1775" s="207" t="n">
        <v>102880</v>
      </c>
      <c r="B1775" s="208" t="s">
        <v>1949</v>
      </c>
      <c r="C1775" s="2" t="s">
        <v>1653</v>
      </c>
      <c r="D1775" s="209" t="n">
        <v>1470.34</v>
      </c>
      <c r="E1775" s="224" t="n">
        <f aca="false">VLOOKUP(A1775,SINAPI_MO!$A$1:$E$59566,4,0)</f>
        <v>0.0244</v>
      </c>
      <c r="F1775" s="225" t="n">
        <f aca="false">ROUND(D1775*E1775,2)</f>
        <v>35.88</v>
      </c>
    </row>
    <row r="1776" customFormat="false" ht="19.4" hidden="false" customHeight="false" outlineLevel="0" collapsed="false">
      <c r="A1776" s="207" t="n">
        <v>103225</v>
      </c>
      <c r="B1776" s="208" t="s">
        <v>1950</v>
      </c>
      <c r="C1776" s="2" t="s">
        <v>1651</v>
      </c>
      <c r="D1776" s="209" t="n">
        <v>228.64</v>
      </c>
      <c r="E1776" s="224" t="n">
        <f aca="false">VLOOKUP(A1776,SINAPI_MO!$A$1:$E$59566,4,0)</f>
        <v>0.1568</v>
      </c>
      <c r="F1776" s="225" t="n">
        <f aca="false">ROUND(D1776*E1776,2)</f>
        <v>35.85</v>
      </c>
    </row>
    <row r="1777" customFormat="false" ht="19.4" hidden="false" customHeight="false" outlineLevel="0" collapsed="false">
      <c r="A1777" s="207" t="n">
        <v>103224</v>
      </c>
      <c r="B1777" s="208" t="s">
        <v>1951</v>
      </c>
      <c r="C1777" s="2" t="s">
        <v>1653</v>
      </c>
      <c r="D1777" s="209" t="n">
        <v>454.32</v>
      </c>
      <c r="E1777" s="224" t="n">
        <f aca="false">VLOOKUP(A1777,SINAPI_MO!$A$1:$E$59566,4,0)</f>
        <v>0.0789</v>
      </c>
      <c r="F1777" s="225" t="n">
        <f aca="false">ROUND(D1777*E1777,2)</f>
        <v>35.85</v>
      </c>
    </row>
    <row r="1778" customFormat="false" ht="19.4" hidden="false" customHeight="false" outlineLevel="0" collapsed="false">
      <c r="A1778" s="207" t="n">
        <v>103237</v>
      </c>
      <c r="B1778" s="208" t="s">
        <v>1952</v>
      </c>
      <c r="C1778" s="2" t="s">
        <v>1651</v>
      </c>
      <c r="D1778" s="209" t="n">
        <v>640.71</v>
      </c>
      <c r="E1778" s="224" t="n">
        <f aca="false">VLOOKUP(A1778,SINAPI_MO!$A$1:$E$59566,4,0)</f>
        <v>0.056</v>
      </c>
      <c r="F1778" s="225" t="n">
        <f aca="false">ROUND(D1778*E1778,2)</f>
        <v>35.88</v>
      </c>
    </row>
    <row r="1779" customFormat="false" ht="19.4" hidden="false" customHeight="false" outlineLevel="0" collapsed="false">
      <c r="A1779" s="207" t="n">
        <v>103236</v>
      </c>
      <c r="B1779" s="208" t="s">
        <v>1953</v>
      </c>
      <c r="C1779" s="2" t="s">
        <v>1653</v>
      </c>
      <c r="D1779" s="209" t="n">
        <v>1370.77</v>
      </c>
      <c r="E1779" s="224" t="n">
        <f aca="false">VLOOKUP(A1779,SINAPI_MO!$A$1:$E$59566,4,0)</f>
        <v>0.0262</v>
      </c>
      <c r="F1779" s="225" t="n">
        <f aca="false">ROUND(D1779*E1779,2)</f>
        <v>35.91</v>
      </c>
    </row>
    <row r="1780" customFormat="false" ht="19.4" hidden="false" customHeight="false" outlineLevel="0" collapsed="false">
      <c r="A1780" s="207" t="n">
        <v>103231</v>
      </c>
      <c r="B1780" s="208" t="s">
        <v>1954</v>
      </c>
      <c r="C1780" s="2" t="s">
        <v>1651</v>
      </c>
      <c r="D1780" s="209" t="n">
        <v>478.15</v>
      </c>
      <c r="E1780" s="224" t="n">
        <f aca="false">VLOOKUP(A1780,SINAPI_MO!$A$1:$E$59566,4,0)</f>
        <v>0.075</v>
      </c>
      <c r="F1780" s="225" t="n">
        <f aca="false">ROUND(D1780*E1780,2)</f>
        <v>35.86</v>
      </c>
    </row>
    <row r="1781" customFormat="false" ht="19.4" hidden="false" customHeight="false" outlineLevel="0" collapsed="false">
      <c r="A1781" s="207" t="n">
        <v>103230</v>
      </c>
      <c r="B1781" s="208" t="s">
        <v>1955</v>
      </c>
      <c r="C1781" s="2" t="s">
        <v>1653</v>
      </c>
      <c r="D1781" s="209" t="n">
        <v>1002.66</v>
      </c>
      <c r="E1781" s="224" t="n">
        <f aca="false">VLOOKUP(A1781,SINAPI_MO!$A$1:$E$59566,4,0)</f>
        <v>0.0358</v>
      </c>
      <c r="F1781" s="225" t="n">
        <f aca="false">ROUND(D1781*E1781,2)</f>
        <v>35.9</v>
      </c>
    </row>
    <row r="1782" customFormat="false" ht="12.8" hidden="false" customHeight="false" outlineLevel="0" collapsed="false">
      <c r="A1782" s="207" t="n">
        <v>102975</v>
      </c>
      <c r="B1782" s="208" t="s">
        <v>1956</v>
      </c>
      <c r="C1782" s="2" t="s">
        <v>1651</v>
      </c>
      <c r="D1782" s="209" t="n">
        <v>154.05</v>
      </c>
      <c r="E1782" s="224" t="n">
        <f aca="false">VLOOKUP(A1782,SINAPI_MO!$A$1:$E$59566,4,0)</f>
        <v>0.2328</v>
      </c>
      <c r="F1782" s="225" t="n">
        <f aca="false">ROUND(D1782*E1782,2)</f>
        <v>35.86</v>
      </c>
    </row>
    <row r="1783" customFormat="false" ht="12.8" hidden="false" customHeight="false" outlineLevel="0" collapsed="false">
      <c r="A1783" s="207" t="n">
        <v>102976</v>
      </c>
      <c r="B1783" s="208" t="s">
        <v>1957</v>
      </c>
      <c r="C1783" s="2" t="s">
        <v>1653</v>
      </c>
      <c r="D1783" s="209" t="n">
        <v>290.91</v>
      </c>
      <c r="E1783" s="224" t="n">
        <f aca="false">VLOOKUP(A1783,SINAPI_MO!$A$1:$E$59566,4,0)</f>
        <v>0.1233</v>
      </c>
      <c r="F1783" s="225" t="n">
        <f aca="false">ROUND(D1783*E1783,2)</f>
        <v>35.87</v>
      </c>
    </row>
    <row r="1784" customFormat="false" ht="19.4" hidden="false" customHeight="false" outlineLevel="0" collapsed="false">
      <c r="A1784" s="207" t="n">
        <v>90632</v>
      </c>
      <c r="B1784" s="208" t="s">
        <v>1958</v>
      </c>
      <c r="C1784" s="2" t="s">
        <v>1651</v>
      </c>
      <c r="D1784" s="209" t="n">
        <v>104.7</v>
      </c>
      <c r="E1784" s="224" t="n">
        <f aca="false">VLOOKUP(A1784,SINAPI_MO!$A$1:$E$59566,4,0)</f>
        <v>0.3425</v>
      </c>
      <c r="F1784" s="225" t="n">
        <f aca="false">ROUND(D1784*E1784,2)</f>
        <v>35.86</v>
      </c>
    </row>
    <row r="1785" customFormat="false" ht="19.4" hidden="false" customHeight="false" outlineLevel="0" collapsed="false">
      <c r="A1785" s="207" t="n">
        <v>90631</v>
      </c>
      <c r="B1785" s="208" t="s">
        <v>1959</v>
      </c>
      <c r="C1785" s="2" t="s">
        <v>1653</v>
      </c>
      <c r="D1785" s="209" t="n">
        <v>174.14</v>
      </c>
      <c r="E1785" s="224" t="n">
        <f aca="false">VLOOKUP(A1785,SINAPI_MO!$A$1:$E$59566,4,0)</f>
        <v>0.2059</v>
      </c>
      <c r="F1785" s="225" t="n">
        <f aca="false">ROUND(D1785*E1785,2)</f>
        <v>35.86</v>
      </c>
    </row>
    <row r="1786" customFormat="false" ht="19.4" hidden="false" customHeight="false" outlineLevel="0" collapsed="false">
      <c r="A1786" s="207" t="n">
        <v>95709</v>
      </c>
      <c r="B1786" s="208" t="s">
        <v>1960</v>
      </c>
      <c r="C1786" s="2" t="s">
        <v>1651</v>
      </c>
      <c r="D1786" s="209" t="n">
        <v>105.37</v>
      </c>
      <c r="E1786" s="224" t="n">
        <f aca="false">VLOOKUP(A1786,SINAPI_MO!$A$1:$E$59566,4,0)</f>
        <v>0.3403</v>
      </c>
      <c r="F1786" s="225" t="n">
        <f aca="false">ROUND(D1786*E1786,2)</f>
        <v>35.86</v>
      </c>
    </row>
    <row r="1787" customFormat="false" ht="19.4" hidden="false" customHeight="false" outlineLevel="0" collapsed="false">
      <c r="A1787" s="207" t="n">
        <v>95708</v>
      </c>
      <c r="B1787" s="208" t="s">
        <v>1961</v>
      </c>
      <c r="C1787" s="2" t="s">
        <v>1653</v>
      </c>
      <c r="D1787" s="209" t="n">
        <v>178.14</v>
      </c>
      <c r="E1787" s="224" t="n">
        <f aca="false">VLOOKUP(A1787,SINAPI_MO!$A$1:$E$59566,4,0)</f>
        <v>0.2013</v>
      </c>
      <c r="F1787" s="225" t="n">
        <f aca="false">ROUND(D1787*E1787,2)</f>
        <v>35.86</v>
      </c>
    </row>
    <row r="1788" customFormat="false" ht="19.4" hidden="false" customHeight="false" outlineLevel="0" collapsed="false">
      <c r="A1788" s="207" t="n">
        <v>91278</v>
      </c>
      <c r="B1788" s="208" t="s">
        <v>1962</v>
      </c>
      <c r="C1788" s="2" t="s">
        <v>1651</v>
      </c>
      <c r="D1788" s="209" t="n">
        <v>0.86</v>
      </c>
      <c r="E1788" s="224" t="n">
        <f aca="false">VLOOKUP(A1788,SINAPI_MO!$A$1:$E$59566,4,0)</f>
        <v>0</v>
      </c>
      <c r="F1788" s="225" t="n">
        <f aca="false">ROUND(D1788*E1788,2)</f>
        <v>0</v>
      </c>
    </row>
    <row r="1789" customFormat="false" ht="19.4" hidden="false" customHeight="false" outlineLevel="0" collapsed="false">
      <c r="A1789" s="207" t="n">
        <v>91277</v>
      </c>
      <c r="B1789" s="208" t="s">
        <v>1963</v>
      </c>
      <c r="C1789" s="2" t="s">
        <v>1653</v>
      </c>
      <c r="D1789" s="209" t="n">
        <v>10.74</v>
      </c>
      <c r="E1789" s="224" t="n">
        <f aca="false">VLOOKUP(A1789,SINAPI_MO!$A$1:$E$59566,4,0)</f>
        <v>0</v>
      </c>
      <c r="F1789" s="225" t="n">
        <f aca="false">ROUND(D1789*E1789,2)</f>
        <v>0</v>
      </c>
    </row>
    <row r="1790" customFormat="false" ht="12.8" hidden="false" customHeight="false" outlineLevel="0" collapsed="false">
      <c r="A1790" s="207" t="n">
        <v>102887</v>
      </c>
      <c r="B1790" s="208" t="s">
        <v>1964</v>
      </c>
      <c r="C1790" s="2" t="s">
        <v>1651</v>
      </c>
      <c r="D1790" s="209" t="n">
        <v>0</v>
      </c>
      <c r="E1790" s="224" t="e">
        <f aca="false">VLOOKUP(A1790,SINAPI_MO!$A$1:$E$59566,4,0)</f>
        <v>#N/A</v>
      </c>
      <c r="F1790" s="225" t="e">
        <f aca="false">ROUND(D1790*E1790,2)</f>
        <v>#N/A</v>
      </c>
    </row>
    <row r="1791" customFormat="false" ht="12.8" hidden="false" customHeight="false" outlineLevel="0" collapsed="false">
      <c r="A1791" s="207" t="n">
        <v>102886</v>
      </c>
      <c r="B1791" s="208" t="s">
        <v>1965</v>
      </c>
      <c r="C1791" s="2" t="s">
        <v>1653</v>
      </c>
      <c r="D1791" s="209" t="n">
        <v>0</v>
      </c>
      <c r="E1791" s="224" t="e">
        <f aca="false">VLOOKUP(A1791,SINAPI_MO!$A$1:$E$59566,4,0)</f>
        <v>#N/A</v>
      </c>
      <c r="F1791" s="225" t="e">
        <f aca="false">ROUND(D1791*E1791,2)</f>
        <v>#N/A</v>
      </c>
    </row>
    <row r="1792" customFormat="false" ht="12.8" hidden="false" customHeight="false" outlineLevel="0" collapsed="false">
      <c r="A1792" s="207" t="n">
        <v>95277</v>
      </c>
      <c r="B1792" s="208" t="s">
        <v>1966</v>
      </c>
      <c r="C1792" s="2" t="s">
        <v>1651</v>
      </c>
      <c r="D1792" s="209" t="n">
        <v>0.73</v>
      </c>
      <c r="E1792" s="224" t="n">
        <f aca="false">VLOOKUP(A1792,SINAPI_MO!$A$1:$E$59566,4,0)</f>
        <v>0</v>
      </c>
      <c r="F1792" s="225" t="n">
        <f aca="false">ROUND(D1792*E1792,2)</f>
        <v>0</v>
      </c>
    </row>
    <row r="1793" customFormat="false" ht="12.8" hidden="false" customHeight="false" outlineLevel="0" collapsed="false">
      <c r="A1793" s="207" t="n">
        <v>95276</v>
      </c>
      <c r="B1793" s="208" t="s">
        <v>1967</v>
      </c>
      <c r="C1793" s="2" t="s">
        <v>1653</v>
      </c>
      <c r="D1793" s="209" t="n">
        <v>3.78</v>
      </c>
      <c r="E1793" s="224" t="n">
        <f aca="false">VLOOKUP(A1793,SINAPI_MO!$A$1:$E$59566,4,0)</f>
        <v>0</v>
      </c>
      <c r="F1793" s="225" t="n">
        <f aca="false">ROUND(D1793*E1793,2)</f>
        <v>0</v>
      </c>
    </row>
    <row r="1794" customFormat="false" ht="19.4" hidden="false" customHeight="false" outlineLevel="0" collapsed="false">
      <c r="A1794" s="207" t="n">
        <v>106254</v>
      </c>
      <c r="B1794" s="208" t="s">
        <v>1968</v>
      </c>
      <c r="C1794" s="2" t="s">
        <v>1651</v>
      </c>
      <c r="D1794" s="209" t="n">
        <v>0</v>
      </c>
      <c r="E1794" s="224" t="e">
        <f aca="false">VLOOKUP(A1794,SINAPI_MO!$A$1:$E$59566,4,0)</f>
        <v>#N/A</v>
      </c>
      <c r="F1794" s="225" t="e">
        <f aca="false">ROUND(D1794*E1794,2)</f>
        <v>#N/A</v>
      </c>
    </row>
    <row r="1795" customFormat="false" ht="19.4" hidden="false" customHeight="false" outlineLevel="0" collapsed="false">
      <c r="A1795" s="207" t="n">
        <v>106249</v>
      </c>
      <c r="B1795" s="208" t="s">
        <v>1969</v>
      </c>
      <c r="C1795" s="2" t="s">
        <v>1653</v>
      </c>
      <c r="D1795" s="209" t="n">
        <v>0</v>
      </c>
      <c r="E1795" s="224" t="e">
        <f aca="false">VLOOKUP(A1795,SINAPI_MO!$A$1:$E$59566,4,0)</f>
        <v>#N/A</v>
      </c>
      <c r="F1795" s="225" t="e">
        <f aca="false">ROUND(D1795*E1795,2)</f>
        <v>#N/A</v>
      </c>
    </row>
    <row r="1796" customFormat="false" ht="19.4" hidden="false" customHeight="false" outlineLevel="0" collapsed="false">
      <c r="A1796" s="207" t="n">
        <v>88430</v>
      </c>
      <c r="B1796" s="208" t="s">
        <v>1970</v>
      </c>
      <c r="C1796" s="2" t="s">
        <v>1651</v>
      </c>
      <c r="D1796" s="209" t="n">
        <v>5.82</v>
      </c>
      <c r="E1796" s="224" t="n">
        <f aca="false">VLOOKUP(A1796,SINAPI_MO!$A$1:$E$59566,4,0)</f>
        <v>0</v>
      </c>
      <c r="F1796" s="225" t="n">
        <f aca="false">ROUND(D1796*E1796,2)</f>
        <v>0</v>
      </c>
    </row>
    <row r="1797" customFormat="false" ht="19.4" hidden="false" customHeight="false" outlineLevel="0" collapsed="false">
      <c r="A1797" s="207" t="n">
        <v>88418</v>
      </c>
      <c r="B1797" s="208" t="s">
        <v>1971</v>
      </c>
      <c r="C1797" s="2" t="s">
        <v>1653</v>
      </c>
      <c r="D1797" s="209" t="n">
        <v>12.82</v>
      </c>
      <c r="E1797" s="224" t="n">
        <f aca="false">VLOOKUP(A1797,SINAPI_MO!$A$1:$E$59566,4,0)</f>
        <v>0</v>
      </c>
      <c r="F1797" s="225" t="n">
        <f aca="false">ROUND(D1797*E1797,2)</f>
        <v>0</v>
      </c>
    </row>
    <row r="1798" customFormat="false" ht="19.4" hidden="false" customHeight="false" outlineLevel="0" collapsed="false">
      <c r="A1798" s="207" t="n">
        <v>88438</v>
      </c>
      <c r="B1798" s="208" t="s">
        <v>1972</v>
      </c>
      <c r="C1798" s="2" t="s">
        <v>1651</v>
      </c>
      <c r="D1798" s="209" t="n">
        <v>7.72</v>
      </c>
      <c r="E1798" s="224" t="n">
        <f aca="false">VLOOKUP(A1798,SINAPI_MO!$A$1:$E$59566,4,0)</f>
        <v>0</v>
      </c>
      <c r="F1798" s="225" t="n">
        <f aca="false">ROUND(D1798*E1798,2)</f>
        <v>0</v>
      </c>
    </row>
    <row r="1799" customFormat="false" ht="19.4" hidden="false" customHeight="false" outlineLevel="0" collapsed="false">
      <c r="A1799" s="207" t="n">
        <v>88433</v>
      </c>
      <c r="B1799" s="208" t="s">
        <v>1973</v>
      </c>
      <c r="C1799" s="2" t="s">
        <v>1653</v>
      </c>
      <c r="D1799" s="209" t="n">
        <v>16.64</v>
      </c>
      <c r="E1799" s="224" t="n">
        <f aca="false">VLOOKUP(A1799,SINAPI_MO!$A$1:$E$59566,4,0)</f>
        <v>0</v>
      </c>
      <c r="F1799" s="225" t="n">
        <f aca="false">ROUND(D1799*E1799,2)</f>
        <v>0</v>
      </c>
    </row>
    <row r="1800" customFormat="false" ht="19.4" hidden="false" customHeight="false" outlineLevel="0" collapsed="false">
      <c r="A1800" s="207" t="n">
        <v>90669</v>
      </c>
      <c r="B1800" s="208" t="s">
        <v>1974</v>
      </c>
      <c r="C1800" s="2" t="s">
        <v>1651</v>
      </c>
      <c r="D1800" s="209" t="n">
        <v>8.94</v>
      </c>
      <c r="E1800" s="224" t="n">
        <f aca="false">VLOOKUP(A1800,SINAPI_MO!$A$1:$E$59566,4,0)</f>
        <v>0</v>
      </c>
      <c r="F1800" s="225" t="n">
        <f aca="false">ROUND(D1800*E1800,2)</f>
        <v>0</v>
      </c>
    </row>
    <row r="1801" customFormat="false" ht="19.4" hidden="false" customHeight="false" outlineLevel="0" collapsed="false">
      <c r="A1801" s="207" t="n">
        <v>90668</v>
      </c>
      <c r="B1801" s="208" t="s">
        <v>1975</v>
      </c>
      <c r="C1801" s="2" t="s">
        <v>1653</v>
      </c>
      <c r="D1801" s="209" t="n">
        <v>33.02</v>
      </c>
      <c r="E1801" s="224" t="n">
        <f aca="false">VLOOKUP(A1801,SINAPI_MO!$A$1:$E$59566,4,0)</f>
        <v>0</v>
      </c>
      <c r="F1801" s="225" t="n">
        <f aca="false">ROUND(D1801*E1801,2)</f>
        <v>0</v>
      </c>
    </row>
    <row r="1802" customFormat="false" ht="12.8" hidden="false" customHeight="false" outlineLevel="0" collapsed="false">
      <c r="A1802" s="207" t="n">
        <v>102980</v>
      </c>
      <c r="B1802" s="208" t="s">
        <v>1976</v>
      </c>
      <c r="C1802" s="2" t="s">
        <v>1651</v>
      </c>
      <c r="D1802" s="209" t="n">
        <v>0</v>
      </c>
      <c r="E1802" s="224" t="e">
        <f aca="false">VLOOKUP(A1802,SINAPI_MO!$A$1:$E$59566,4,0)</f>
        <v>#N/A</v>
      </c>
      <c r="F1802" s="225" t="e">
        <f aca="false">ROUND(D1802*E1802,2)</f>
        <v>#N/A</v>
      </c>
    </row>
    <row r="1803" customFormat="false" ht="12.8" hidden="false" customHeight="false" outlineLevel="0" collapsed="false">
      <c r="A1803" s="207" t="n">
        <v>102981</v>
      </c>
      <c r="B1803" s="208" t="s">
        <v>1977</v>
      </c>
      <c r="C1803" s="2" t="s">
        <v>1653</v>
      </c>
      <c r="D1803" s="209" t="n">
        <v>0</v>
      </c>
      <c r="E1803" s="224" t="e">
        <f aca="false">VLOOKUP(A1803,SINAPI_MO!$A$1:$E$59566,4,0)</f>
        <v>#N/A</v>
      </c>
      <c r="F1803" s="225" t="e">
        <f aca="false">ROUND(D1803*E1803,2)</f>
        <v>#N/A</v>
      </c>
    </row>
    <row r="1804" customFormat="false" ht="19.4" hidden="false" customHeight="false" outlineLevel="0" collapsed="false">
      <c r="A1804" s="207" t="n">
        <v>5946</v>
      </c>
      <c r="B1804" s="208" t="s">
        <v>1978</v>
      </c>
      <c r="C1804" s="2" t="s">
        <v>1651</v>
      </c>
      <c r="D1804" s="209" t="n">
        <v>110.27</v>
      </c>
      <c r="E1804" s="224" t="n">
        <f aca="false">VLOOKUP(A1804,SINAPI_MO!$A$1:$E$59566,4,0)</f>
        <v>0.3324</v>
      </c>
      <c r="F1804" s="225" t="n">
        <f aca="false">ROUND(D1804*E1804,2)</f>
        <v>36.65</v>
      </c>
    </row>
    <row r="1805" customFormat="false" ht="19.4" hidden="false" customHeight="false" outlineLevel="0" collapsed="false">
      <c r="A1805" s="207" t="n">
        <v>5944</v>
      </c>
      <c r="B1805" s="208" t="s">
        <v>1979</v>
      </c>
      <c r="C1805" s="2" t="s">
        <v>1653</v>
      </c>
      <c r="D1805" s="209" t="n">
        <v>254.79</v>
      </c>
      <c r="E1805" s="224" t="n">
        <f aca="false">VLOOKUP(A1805,SINAPI_MO!$A$1:$E$59566,4,0)</f>
        <v>0.1438</v>
      </c>
      <c r="F1805" s="225" t="n">
        <f aca="false">ROUND(D1805*E1805,2)</f>
        <v>36.64</v>
      </c>
    </row>
    <row r="1806" customFormat="false" ht="19.4" hidden="false" customHeight="false" outlineLevel="0" collapsed="false">
      <c r="A1806" s="207" t="n">
        <v>5942</v>
      </c>
      <c r="B1806" s="208" t="s">
        <v>1980</v>
      </c>
      <c r="C1806" s="2" t="s">
        <v>1651</v>
      </c>
      <c r="D1806" s="209" t="n">
        <v>89.75</v>
      </c>
      <c r="E1806" s="224" t="n">
        <f aca="false">VLOOKUP(A1806,SINAPI_MO!$A$1:$E$59566,4,0)</f>
        <v>0.4084</v>
      </c>
      <c r="F1806" s="225" t="n">
        <f aca="false">ROUND(D1806*E1806,2)</f>
        <v>36.65</v>
      </c>
    </row>
    <row r="1807" customFormat="false" ht="19.4" hidden="false" customHeight="false" outlineLevel="0" collapsed="false">
      <c r="A1807" s="207" t="n">
        <v>5940</v>
      </c>
      <c r="B1807" s="208" t="s">
        <v>1981</v>
      </c>
      <c r="C1807" s="2" t="s">
        <v>1653</v>
      </c>
      <c r="D1807" s="209" t="n">
        <v>188.85</v>
      </c>
      <c r="E1807" s="224" t="n">
        <f aca="false">VLOOKUP(A1807,SINAPI_MO!$A$1:$E$59566,4,0)</f>
        <v>0.1941</v>
      </c>
      <c r="F1807" s="225" t="n">
        <f aca="false">ROUND(D1807*E1807,2)</f>
        <v>36.66</v>
      </c>
    </row>
    <row r="1808" customFormat="false" ht="12.8" hidden="false" customHeight="false" outlineLevel="0" collapsed="false">
      <c r="A1808" s="207" t="n">
        <v>102893</v>
      </c>
      <c r="B1808" s="208" t="s">
        <v>1982</v>
      </c>
      <c r="C1808" s="2" t="s">
        <v>1651</v>
      </c>
      <c r="D1808" s="209" t="n">
        <v>0</v>
      </c>
      <c r="E1808" s="224" t="e">
        <f aca="false">VLOOKUP(A1808,SINAPI_MO!$A$1:$E$59566,4,0)</f>
        <v>#N/A</v>
      </c>
      <c r="F1808" s="225" t="e">
        <f aca="false">ROUND(D1808*E1808,2)</f>
        <v>#N/A</v>
      </c>
    </row>
    <row r="1809" customFormat="false" ht="12.8" hidden="false" customHeight="false" outlineLevel="0" collapsed="false">
      <c r="A1809" s="207" t="n">
        <v>102892</v>
      </c>
      <c r="B1809" s="208" t="s">
        <v>1983</v>
      </c>
      <c r="C1809" s="2" t="s">
        <v>1653</v>
      </c>
      <c r="D1809" s="209" t="n">
        <v>0</v>
      </c>
      <c r="E1809" s="224" t="e">
        <f aca="false">VLOOKUP(A1809,SINAPI_MO!$A$1:$E$59566,4,0)</f>
        <v>#N/A</v>
      </c>
      <c r="F1809" s="225" t="e">
        <f aca="false">ROUND(D1809*E1809,2)</f>
        <v>#N/A</v>
      </c>
    </row>
    <row r="1810" customFormat="false" ht="12.8" hidden="false" customHeight="false" outlineLevel="0" collapsed="false">
      <c r="A1810" s="207" t="n">
        <v>89251</v>
      </c>
      <c r="B1810" s="208" t="s">
        <v>1984</v>
      </c>
      <c r="C1810" s="2" t="s">
        <v>1651</v>
      </c>
      <c r="D1810" s="209" t="n">
        <v>371.62</v>
      </c>
      <c r="E1810" s="224" t="n">
        <f aca="false">VLOOKUP(A1810,SINAPI_MO!$A$1:$E$59566,4,0)</f>
        <v>0.0986</v>
      </c>
      <c r="F1810" s="225" t="n">
        <f aca="false">ROUND(D1810*E1810,2)</f>
        <v>36.64</v>
      </c>
    </row>
    <row r="1811" customFormat="false" ht="12.8" hidden="false" customHeight="false" outlineLevel="0" collapsed="false">
      <c r="A1811" s="207" t="n">
        <v>89250</v>
      </c>
      <c r="B1811" s="208" t="s">
        <v>1985</v>
      </c>
      <c r="C1811" s="2" t="s">
        <v>1653</v>
      </c>
      <c r="D1811" s="209" t="n">
        <v>1213.11</v>
      </c>
      <c r="E1811" s="224" t="n">
        <f aca="false">VLOOKUP(A1811,SINAPI_MO!$A$1:$E$59566,4,0)</f>
        <v>0.0302</v>
      </c>
      <c r="F1811" s="225" t="n">
        <f aca="false">ROUND(D1811*E1811,2)</f>
        <v>36.64</v>
      </c>
    </row>
    <row r="1812" customFormat="false" ht="19.4" hidden="false" customHeight="false" outlineLevel="0" collapsed="false">
      <c r="A1812" s="207" t="n">
        <v>102959</v>
      </c>
      <c r="B1812" s="208" t="s">
        <v>1986</v>
      </c>
      <c r="C1812" s="2" t="s">
        <v>1651</v>
      </c>
      <c r="D1812" s="209" t="n">
        <v>0</v>
      </c>
      <c r="E1812" s="224" t="e">
        <f aca="false">VLOOKUP(A1812,SINAPI_MO!$A$1:$E$59566,4,0)</f>
        <v>#N/A</v>
      </c>
      <c r="F1812" s="225" t="e">
        <f aca="false">ROUND(D1812*E1812,2)</f>
        <v>#N/A</v>
      </c>
    </row>
    <row r="1813" customFormat="false" ht="19.4" hidden="false" customHeight="false" outlineLevel="0" collapsed="false">
      <c r="A1813" s="207" t="n">
        <v>102958</v>
      </c>
      <c r="B1813" s="208" t="s">
        <v>1987</v>
      </c>
      <c r="C1813" s="2" t="s">
        <v>1653</v>
      </c>
      <c r="D1813" s="209" t="n">
        <v>0</v>
      </c>
      <c r="E1813" s="224" t="e">
        <f aca="false">VLOOKUP(A1813,SINAPI_MO!$A$1:$E$59566,4,0)</f>
        <v>#N/A</v>
      </c>
      <c r="F1813" s="225" t="e">
        <f aca="false">ROUND(D1813*E1813,2)</f>
        <v>#N/A</v>
      </c>
    </row>
    <row r="1814" customFormat="false" ht="28.35" hidden="false" customHeight="false" outlineLevel="0" collapsed="false">
      <c r="A1814" s="207" t="n">
        <v>5681</v>
      </c>
      <c r="B1814" s="208" t="s">
        <v>1988</v>
      </c>
      <c r="C1814" s="2" t="s">
        <v>1651</v>
      </c>
      <c r="D1814" s="209" t="n">
        <v>62.45</v>
      </c>
      <c r="E1814" s="224" t="n">
        <f aca="false">VLOOKUP(A1814,SINAPI_MO!$A$1:$E$59566,4,0)</f>
        <v>0.5403</v>
      </c>
      <c r="F1814" s="225" t="n">
        <f aca="false">ROUND(D1814*E1814,2)</f>
        <v>33.74</v>
      </c>
    </row>
    <row r="1815" customFormat="false" ht="28.35" hidden="false" customHeight="false" outlineLevel="0" collapsed="false">
      <c r="A1815" s="207" t="n">
        <v>5680</v>
      </c>
      <c r="B1815" s="208" t="s">
        <v>1989</v>
      </c>
      <c r="C1815" s="2" t="s">
        <v>1653</v>
      </c>
      <c r="D1815" s="209" t="n">
        <v>137.56</v>
      </c>
      <c r="E1815" s="224" t="n">
        <f aca="false">VLOOKUP(A1815,SINAPI_MO!$A$1:$E$59566,4,0)</f>
        <v>0.2453</v>
      </c>
      <c r="F1815" s="225" t="n">
        <f aca="false">ROUND(D1815*E1815,2)</f>
        <v>33.74</v>
      </c>
    </row>
    <row r="1816" customFormat="false" ht="28.35" hidden="false" customHeight="false" outlineLevel="0" collapsed="false">
      <c r="A1816" s="207" t="n">
        <v>5877</v>
      </c>
      <c r="B1816" s="208" t="s">
        <v>1990</v>
      </c>
      <c r="C1816" s="2" t="s">
        <v>1651</v>
      </c>
      <c r="D1816" s="209" t="n">
        <v>64.89</v>
      </c>
      <c r="E1816" s="224" t="n">
        <f aca="false">VLOOKUP(A1816,SINAPI_MO!$A$1:$E$59566,4,0)</f>
        <v>0.52</v>
      </c>
      <c r="F1816" s="225" t="n">
        <f aca="false">ROUND(D1816*E1816,2)</f>
        <v>33.74</v>
      </c>
    </row>
    <row r="1817" customFormat="false" ht="28.35" hidden="false" customHeight="false" outlineLevel="0" collapsed="false">
      <c r="A1817" s="207" t="n">
        <v>5875</v>
      </c>
      <c r="B1817" s="208" t="s">
        <v>1991</v>
      </c>
      <c r="C1817" s="2" t="s">
        <v>1653</v>
      </c>
      <c r="D1817" s="209" t="n">
        <v>138.26</v>
      </c>
      <c r="E1817" s="224" t="n">
        <f aca="false">VLOOKUP(A1817,SINAPI_MO!$A$1:$E$59566,4,0)</f>
        <v>0.244</v>
      </c>
      <c r="F1817" s="225" t="n">
        <f aca="false">ROUND(D1817*E1817,2)</f>
        <v>33.74</v>
      </c>
    </row>
    <row r="1818" customFormat="false" ht="28.35" hidden="false" customHeight="false" outlineLevel="0" collapsed="false">
      <c r="A1818" s="207" t="n">
        <v>5679</v>
      </c>
      <c r="B1818" s="208" t="s">
        <v>1992</v>
      </c>
      <c r="C1818" s="2" t="s">
        <v>1651</v>
      </c>
      <c r="D1818" s="209" t="n">
        <v>66.03</v>
      </c>
      <c r="E1818" s="224" t="n">
        <f aca="false">VLOOKUP(A1818,SINAPI_MO!$A$1:$E$59566,4,0)</f>
        <v>0.511</v>
      </c>
      <c r="F1818" s="225" t="n">
        <f aca="false">ROUND(D1818*E1818,2)</f>
        <v>33.74</v>
      </c>
    </row>
    <row r="1819" customFormat="false" ht="28.35" hidden="false" customHeight="false" outlineLevel="0" collapsed="false">
      <c r="A1819" s="207" t="n">
        <v>5678</v>
      </c>
      <c r="B1819" s="208" t="s">
        <v>1993</v>
      </c>
      <c r="C1819" s="2" t="s">
        <v>1653</v>
      </c>
      <c r="D1819" s="209" t="n">
        <v>149.98</v>
      </c>
      <c r="E1819" s="224" t="n">
        <f aca="false">VLOOKUP(A1819,SINAPI_MO!$A$1:$E$59566,4,0)</f>
        <v>0.225</v>
      </c>
      <c r="F1819" s="225" t="n">
        <f aca="false">ROUND(D1819*E1819,2)</f>
        <v>33.75</v>
      </c>
    </row>
    <row r="1820" customFormat="false" ht="19.4" hidden="false" customHeight="false" outlineLevel="0" collapsed="false">
      <c r="A1820" s="207" t="n">
        <v>6880</v>
      </c>
      <c r="B1820" s="208" t="s">
        <v>1994</v>
      </c>
      <c r="C1820" s="2" t="s">
        <v>1651</v>
      </c>
      <c r="D1820" s="209" t="n">
        <v>86.89</v>
      </c>
      <c r="E1820" s="224" t="n">
        <f aca="false">VLOOKUP(A1820,SINAPI_MO!$A$1:$E$59566,4,0)</f>
        <v>0.3559</v>
      </c>
      <c r="F1820" s="225" t="n">
        <f aca="false">ROUND(D1820*E1820,2)</f>
        <v>30.92</v>
      </c>
    </row>
    <row r="1821" customFormat="false" ht="19.4" hidden="false" customHeight="false" outlineLevel="0" collapsed="false">
      <c r="A1821" s="207" t="n">
        <v>6879</v>
      </c>
      <c r="B1821" s="208" t="s">
        <v>1995</v>
      </c>
      <c r="C1821" s="2" t="s">
        <v>1653</v>
      </c>
      <c r="D1821" s="209" t="n">
        <v>207.8</v>
      </c>
      <c r="E1821" s="224" t="n">
        <f aca="false">VLOOKUP(A1821,SINAPI_MO!$A$1:$E$59566,4,0)</f>
        <v>0.1488</v>
      </c>
      <c r="F1821" s="225" t="n">
        <f aca="false">ROUND(D1821*E1821,2)</f>
        <v>30.92</v>
      </c>
    </row>
    <row r="1822" customFormat="false" ht="19.4" hidden="false" customHeight="false" outlineLevel="0" collapsed="false">
      <c r="A1822" s="207" t="n">
        <v>96464</v>
      </c>
      <c r="B1822" s="208" t="s">
        <v>1996</v>
      </c>
      <c r="C1822" s="2" t="s">
        <v>1651</v>
      </c>
      <c r="D1822" s="209" t="n">
        <v>90.32</v>
      </c>
      <c r="E1822" s="224" t="n">
        <f aca="false">VLOOKUP(A1822,SINAPI_MO!$A$1:$E$59566,4,0)</f>
        <v>0.3423</v>
      </c>
      <c r="F1822" s="225" t="n">
        <f aca="false">ROUND(D1822*E1822,2)</f>
        <v>30.92</v>
      </c>
    </row>
    <row r="1823" customFormat="false" ht="19.4" hidden="false" customHeight="false" outlineLevel="0" collapsed="false">
      <c r="A1823" s="207" t="n">
        <v>96463</v>
      </c>
      <c r="B1823" s="208" t="s">
        <v>1997</v>
      </c>
      <c r="C1823" s="2" t="s">
        <v>1653</v>
      </c>
      <c r="D1823" s="209" t="n">
        <v>214.02</v>
      </c>
      <c r="E1823" s="224" t="n">
        <f aca="false">VLOOKUP(A1823,SINAPI_MO!$A$1:$E$59566,4,0)</f>
        <v>0.1445</v>
      </c>
      <c r="F1823" s="225" t="n">
        <f aca="false">ROUND(D1823*E1823,2)</f>
        <v>30.93</v>
      </c>
    </row>
    <row r="1824" customFormat="false" ht="19.4" hidden="false" customHeight="false" outlineLevel="0" collapsed="false">
      <c r="A1824" s="207" t="n">
        <v>7050</v>
      </c>
      <c r="B1824" s="208" t="s">
        <v>1998</v>
      </c>
      <c r="C1824" s="2" t="s">
        <v>1651</v>
      </c>
      <c r="D1824" s="209" t="n">
        <v>80.63</v>
      </c>
      <c r="E1824" s="224" t="n">
        <f aca="false">VLOOKUP(A1824,SINAPI_MO!$A$1:$E$59566,4,0)</f>
        <v>0.3835</v>
      </c>
      <c r="F1824" s="225" t="n">
        <f aca="false">ROUND(D1824*E1824,2)</f>
        <v>30.92</v>
      </c>
    </row>
    <row r="1825" customFormat="false" ht="19.4" hidden="false" customHeight="false" outlineLevel="0" collapsed="false">
      <c r="A1825" s="207" t="n">
        <v>7049</v>
      </c>
      <c r="B1825" s="208" t="s">
        <v>1999</v>
      </c>
      <c r="C1825" s="2" t="s">
        <v>1653</v>
      </c>
      <c r="D1825" s="209" t="n">
        <v>220.62</v>
      </c>
      <c r="E1825" s="224" t="n">
        <f aca="false">VLOOKUP(A1825,SINAPI_MO!$A$1:$E$59566,4,0)</f>
        <v>0.1402</v>
      </c>
      <c r="F1825" s="225" t="n">
        <f aca="false">ROUND(D1825*E1825,2)</f>
        <v>30.93</v>
      </c>
    </row>
    <row r="1826" customFormat="false" ht="19.4" hidden="false" customHeight="false" outlineLevel="0" collapsed="false">
      <c r="A1826" s="207" t="n">
        <v>95632</v>
      </c>
      <c r="B1826" s="208" t="s">
        <v>2000</v>
      </c>
      <c r="C1826" s="2" t="s">
        <v>1651</v>
      </c>
      <c r="D1826" s="209" t="n">
        <v>84.49</v>
      </c>
      <c r="E1826" s="224" t="n">
        <f aca="false">VLOOKUP(A1826,SINAPI_MO!$A$1:$E$59566,4,0)</f>
        <v>0.366</v>
      </c>
      <c r="F1826" s="225" t="n">
        <f aca="false">ROUND(D1826*E1826,2)</f>
        <v>30.92</v>
      </c>
    </row>
    <row r="1827" customFormat="false" ht="19.4" hidden="false" customHeight="false" outlineLevel="0" collapsed="false">
      <c r="A1827" s="207" t="n">
        <v>95631</v>
      </c>
      <c r="B1827" s="208" t="s">
        <v>2001</v>
      </c>
      <c r="C1827" s="2" t="s">
        <v>1653</v>
      </c>
      <c r="D1827" s="209" t="n">
        <v>228.36</v>
      </c>
      <c r="E1827" s="224" t="n">
        <f aca="false">VLOOKUP(A1827,SINAPI_MO!$A$1:$E$59566,4,0)</f>
        <v>0.1354</v>
      </c>
      <c r="F1827" s="225" t="n">
        <f aca="false">ROUND(D1827*E1827,2)</f>
        <v>30.92</v>
      </c>
    </row>
    <row r="1828" customFormat="false" ht="19.4" hidden="false" customHeight="false" outlineLevel="0" collapsed="false">
      <c r="A1828" s="207" t="n">
        <v>5685</v>
      </c>
      <c r="B1828" s="208" t="s">
        <v>2002</v>
      </c>
      <c r="C1828" s="2" t="s">
        <v>1651</v>
      </c>
      <c r="D1828" s="209" t="n">
        <v>66.72</v>
      </c>
      <c r="E1828" s="224" t="n">
        <f aca="false">VLOOKUP(A1828,SINAPI_MO!$A$1:$E$59566,4,0)</f>
        <v>0.4634</v>
      </c>
      <c r="F1828" s="225" t="n">
        <f aca="false">ROUND(D1828*E1828,2)</f>
        <v>30.92</v>
      </c>
    </row>
    <row r="1829" customFormat="false" ht="19.4" hidden="false" customHeight="false" outlineLevel="0" collapsed="false">
      <c r="A1829" s="207" t="n">
        <v>5684</v>
      </c>
      <c r="B1829" s="208" t="s">
        <v>2003</v>
      </c>
      <c r="C1829" s="2" t="s">
        <v>1653</v>
      </c>
      <c r="D1829" s="209" t="n">
        <v>160.3</v>
      </c>
      <c r="E1829" s="224" t="n">
        <f aca="false">VLOOKUP(A1829,SINAPI_MO!$A$1:$E$59566,4,0)</f>
        <v>0.1929</v>
      </c>
      <c r="F1829" s="225" t="n">
        <f aca="false">ROUND(D1829*E1829,2)</f>
        <v>30.92</v>
      </c>
    </row>
    <row r="1830" customFormat="false" ht="19.4" hidden="false" customHeight="false" outlineLevel="0" collapsed="false">
      <c r="A1830" s="207" t="n">
        <v>93244</v>
      </c>
      <c r="B1830" s="208" t="s">
        <v>2004</v>
      </c>
      <c r="C1830" s="2" t="s">
        <v>1651</v>
      </c>
      <c r="D1830" s="209" t="n">
        <v>68.2</v>
      </c>
      <c r="E1830" s="224" t="n">
        <f aca="false">VLOOKUP(A1830,SINAPI_MO!$A$1:$E$59566,4,0)</f>
        <v>0.4534</v>
      </c>
      <c r="F1830" s="225" t="n">
        <f aca="false">ROUND(D1830*E1830,2)</f>
        <v>30.92</v>
      </c>
    </row>
    <row r="1831" customFormat="false" ht="19.4" hidden="false" customHeight="false" outlineLevel="0" collapsed="false">
      <c r="A1831" s="207" t="n">
        <v>73436</v>
      </c>
      <c r="B1831" s="208" t="s">
        <v>2005</v>
      </c>
      <c r="C1831" s="2" t="s">
        <v>1653</v>
      </c>
      <c r="D1831" s="209" t="n">
        <v>163.19</v>
      </c>
      <c r="E1831" s="224" t="n">
        <f aca="false">VLOOKUP(A1831,SINAPI_MO!$A$1:$E$59566,4,0)</f>
        <v>0.1895</v>
      </c>
      <c r="F1831" s="225" t="n">
        <f aca="false">ROUND(D1831*E1831,2)</f>
        <v>30.92</v>
      </c>
    </row>
    <row r="1832" customFormat="false" ht="19.4" hidden="false" customHeight="false" outlineLevel="0" collapsed="false">
      <c r="A1832" s="207" t="n">
        <v>5881</v>
      </c>
      <c r="B1832" s="208" t="s">
        <v>2006</v>
      </c>
      <c r="C1832" s="2" t="s">
        <v>1651</v>
      </c>
      <c r="D1832" s="209" t="n">
        <v>79.85</v>
      </c>
      <c r="E1832" s="224" t="n">
        <f aca="false">VLOOKUP(A1832,SINAPI_MO!$A$1:$E$59566,4,0)</f>
        <v>0.3872</v>
      </c>
      <c r="F1832" s="225" t="n">
        <f aca="false">ROUND(D1832*E1832,2)</f>
        <v>30.92</v>
      </c>
    </row>
    <row r="1833" customFormat="false" ht="19.4" hidden="false" customHeight="false" outlineLevel="0" collapsed="false">
      <c r="A1833" s="207" t="n">
        <v>5879</v>
      </c>
      <c r="B1833" s="208" t="s">
        <v>2007</v>
      </c>
      <c r="C1833" s="2" t="s">
        <v>1653</v>
      </c>
      <c r="D1833" s="209" t="n">
        <v>140.33</v>
      </c>
      <c r="E1833" s="224" t="n">
        <f aca="false">VLOOKUP(A1833,SINAPI_MO!$A$1:$E$59566,4,0)</f>
        <v>0.2203</v>
      </c>
      <c r="F1833" s="225" t="n">
        <f aca="false">ROUND(D1833*E1833,2)</f>
        <v>30.91</v>
      </c>
    </row>
    <row r="1834" customFormat="false" ht="19.4" hidden="false" customHeight="false" outlineLevel="0" collapsed="false">
      <c r="A1834" s="207" t="n">
        <v>5865</v>
      </c>
      <c r="B1834" s="208" t="s">
        <v>2008</v>
      </c>
      <c r="C1834" s="2" t="s">
        <v>1651</v>
      </c>
      <c r="D1834" s="209" t="n">
        <v>10.8</v>
      </c>
      <c r="E1834" s="224" t="n">
        <f aca="false">VLOOKUP(A1834,SINAPI_MO!$A$1:$E$59566,4,0)</f>
        <v>0</v>
      </c>
      <c r="F1834" s="225" t="n">
        <f aca="false">ROUND(D1834*E1834,2)</f>
        <v>0</v>
      </c>
    </row>
    <row r="1835" customFormat="false" ht="19.4" hidden="false" customHeight="false" outlineLevel="0" collapsed="false">
      <c r="A1835" s="207" t="n">
        <v>5863</v>
      </c>
      <c r="B1835" s="208" t="s">
        <v>2009</v>
      </c>
      <c r="C1835" s="2" t="s">
        <v>1653</v>
      </c>
      <c r="D1835" s="209" t="n">
        <v>21.46</v>
      </c>
      <c r="E1835" s="224" t="n">
        <f aca="false">VLOOKUP(A1835,SINAPI_MO!$A$1:$E$59566,4,0)</f>
        <v>0</v>
      </c>
      <c r="F1835" s="225" t="n">
        <f aca="false">ROUND(D1835*E1835,2)</f>
        <v>0</v>
      </c>
    </row>
    <row r="1836" customFormat="false" ht="19.4" hidden="false" customHeight="false" outlineLevel="0" collapsed="false">
      <c r="A1836" s="207" t="n">
        <v>5869</v>
      </c>
      <c r="B1836" s="208" t="s">
        <v>2010</v>
      </c>
      <c r="C1836" s="2" t="s">
        <v>1651</v>
      </c>
      <c r="D1836" s="209" t="n">
        <v>74.89</v>
      </c>
      <c r="E1836" s="224" t="n">
        <f aca="false">VLOOKUP(A1836,SINAPI_MO!$A$1:$E$59566,4,0)</f>
        <v>0.4129</v>
      </c>
      <c r="F1836" s="225" t="n">
        <f aca="false">ROUND(D1836*E1836,2)</f>
        <v>30.92</v>
      </c>
    </row>
    <row r="1837" customFormat="false" ht="19.4" hidden="false" customHeight="false" outlineLevel="0" collapsed="false">
      <c r="A1837" s="207" t="n">
        <v>5867</v>
      </c>
      <c r="B1837" s="208" t="s">
        <v>2011</v>
      </c>
      <c r="C1837" s="2" t="s">
        <v>1653</v>
      </c>
      <c r="D1837" s="209" t="n">
        <v>159.94</v>
      </c>
      <c r="E1837" s="224" t="n">
        <f aca="false">VLOOKUP(A1837,SINAPI_MO!$A$1:$E$59566,4,0)</f>
        <v>0.1933</v>
      </c>
      <c r="F1837" s="225" t="n">
        <f aca="false">ROUND(D1837*E1837,2)</f>
        <v>30.92</v>
      </c>
    </row>
    <row r="1838" customFormat="false" ht="19.4" hidden="false" customHeight="false" outlineLevel="0" collapsed="false">
      <c r="A1838" s="207" t="n">
        <v>95271</v>
      </c>
      <c r="B1838" s="208" t="s">
        <v>2012</v>
      </c>
      <c r="C1838" s="2" t="s">
        <v>1651</v>
      </c>
      <c r="D1838" s="209" t="n">
        <v>0.73</v>
      </c>
      <c r="E1838" s="224" t="n">
        <f aca="false">VLOOKUP(A1838,SINAPI_MO!$A$1:$E$59566,4,0)</f>
        <v>0</v>
      </c>
      <c r="F1838" s="225" t="n">
        <f aca="false">ROUND(D1838*E1838,2)</f>
        <v>0</v>
      </c>
    </row>
    <row r="1839" customFormat="false" ht="19.4" hidden="false" customHeight="false" outlineLevel="0" collapsed="false">
      <c r="A1839" s="207" t="n">
        <v>95270</v>
      </c>
      <c r="B1839" s="208" t="s">
        <v>2013</v>
      </c>
      <c r="C1839" s="2" t="s">
        <v>1653</v>
      </c>
      <c r="D1839" s="209" t="n">
        <v>10.34</v>
      </c>
      <c r="E1839" s="224" t="n">
        <f aca="false">VLOOKUP(A1839,SINAPI_MO!$A$1:$E$59566,4,0)</f>
        <v>0</v>
      </c>
      <c r="F1839" s="225" t="n">
        <f aca="false">ROUND(D1839*E1839,2)</f>
        <v>0</v>
      </c>
    </row>
    <row r="1840" customFormat="false" ht="12.8" hidden="false" customHeight="false" outlineLevel="0" collapsed="false">
      <c r="A1840" s="207" t="n">
        <v>91693</v>
      </c>
      <c r="B1840" s="208" t="s">
        <v>2014</v>
      </c>
      <c r="C1840" s="2" t="s">
        <v>1651</v>
      </c>
      <c r="D1840" s="209" t="n">
        <v>35.99</v>
      </c>
      <c r="E1840" s="224" t="n">
        <f aca="false">VLOOKUP(A1840,SINAPI_MO!$A$1:$E$59566,4,0)</f>
        <v>0.9964</v>
      </c>
      <c r="F1840" s="225" t="n">
        <f aca="false">ROUND(D1840*E1840,2)</f>
        <v>35.86</v>
      </c>
    </row>
    <row r="1841" customFormat="false" ht="12.8" hidden="false" customHeight="false" outlineLevel="0" collapsed="false">
      <c r="A1841" s="207" t="n">
        <v>91692</v>
      </c>
      <c r="B1841" s="208" t="s">
        <v>2015</v>
      </c>
      <c r="C1841" s="2" t="s">
        <v>1653</v>
      </c>
      <c r="D1841" s="209" t="n">
        <v>37.45</v>
      </c>
      <c r="E1841" s="224" t="n">
        <f aca="false">VLOOKUP(A1841,SINAPI_MO!$A$1:$E$59566,4,0)</f>
        <v>0.9575</v>
      </c>
      <c r="F1841" s="225" t="n">
        <f aca="false">ROUND(D1841*E1841,2)</f>
        <v>35.86</v>
      </c>
    </row>
    <row r="1842" customFormat="false" ht="19.4" hidden="false" customHeight="false" outlineLevel="0" collapsed="false">
      <c r="A1842" s="207" t="n">
        <v>102929</v>
      </c>
      <c r="B1842" s="208" t="s">
        <v>2016</v>
      </c>
      <c r="C1842" s="2" t="s">
        <v>1651</v>
      </c>
      <c r="D1842" s="209" t="n">
        <v>0</v>
      </c>
      <c r="E1842" s="224" t="e">
        <f aca="false">VLOOKUP(A1842,SINAPI_MO!$A$1:$E$59566,4,0)</f>
        <v>#N/A</v>
      </c>
      <c r="F1842" s="225" t="e">
        <f aca="false">ROUND(D1842*E1842,2)</f>
        <v>#N/A</v>
      </c>
    </row>
    <row r="1843" customFormat="false" ht="19.4" hidden="false" customHeight="false" outlineLevel="0" collapsed="false">
      <c r="A1843" s="207" t="n">
        <v>102928</v>
      </c>
      <c r="B1843" s="208" t="s">
        <v>2017</v>
      </c>
      <c r="C1843" s="2" t="s">
        <v>1653</v>
      </c>
      <c r="D1843" s="209" t="n">
        <v>0</v>
      </c>
      <c r="E1843" s="224" t="e">
        <f aca="false">VLOOKUP(A1843,SINAPI_MO!$A$1:$E$59566,4,0)</f>
        <v>#N/A</v>
      </c>
      <c r="F1843" s="225" t="e">
        <f aca="false">ROUND(D1843*E1843,2)</f>
        <v>#N/A</v>
      </c>
    </row>
    <row r="1844" customFormat="false" ht="12.8" hidden="false" customHeight="false" outlineLevel="0" collapsed="false">
      <c r="A1844" s="207" t="n">
        <v>95140</v>
      </c>
      <c r="B1844" s="208" t="s">
        <v>2018</v>
      </c>
      <c r="C1844" s="2" t="s">
        <v>1651</v>
      </c>
      <c r="D1844" s="209" t="n">
        <v>0.03</v>
      </c>
      <c r="E1844" s="224" t="n">
        <f aca="false">VLOOKUP(A1844,SINAPI_MO!$A$1:$E$59566,4,0)</f>
        <v>0</v>
      </c>
      <c r="F1844" s="225" t="n">
        <f aca="false">ROUND(D1844*E1844,2)</f>
        <v>0</v>
      </c>
    </row>
    <row r="1845" customFormat="false" ht="12.8" hidden="false" customHeight="false" outlineLevel="0" collapsed="false">
      <c r="A1845" s="207" t="n">
        <v>95139</v>
      </c>
      <c r="B1845" s="208" t="s">
        <v>2019</v>
      </c>
      <c r="C1845" s="2" t="s">
        <v>1653</v>
      </c>
      <c r="D1845" s="209" t="n">
        <v>0.05</v>
      </c>
      <c r="E1845" s="224" t="n">
        <f aca="false">VLOOKUP(A1845,SINAPI_MO!$A$1:$E$59566,4,0)</f>
        <v>0</v>
      </c>
      <c r="F1845" s="225" t="n">
        <f aca="false">ROUND(D1845*E1845,2)</f>
        <v>0</v>
      </c>
    </row>
    <row r="1846" customFormat="false" ht="12.8" hidden="false" customHeight="false" outlineLevel="0" collapsed="false">
      <c r="A1846" s="207" t="n">
        <v>89027</v>
      </c>
      <c r="B1846" s="208" t="s">
        <v>2020</v>
      </c>
      <c r="C1846" s="2" t="s">
        <v>1651</v>
      </c>
      <c r="D1846" s="209" t="n">
        <v>5.49</v>
      </c>
      <c r="E1846" s="224" t="n">
        <f aca="false">VLOOKUP(A1846,SINAPI_MO!$A$1:$E$59566,4,0)</f>
        <v>0</v>
      </c>
      <c r="F1846" s="225" t="n">
        <f aca="false">ROUND(D1846*E1846,2)</f>
        <v>0</v>
      </c>
    </row>
    <row r="1847" customFormat="false" ht="12.8" hidden="false" customHeight="false" outlineLevel="0" collapsed="false">
      <c r="A1847" s="207" t="n">
        <v>89028</v>
      </c>
      <c r="B1847" s="208" t="s">
        <v>2021</v>
      </c>
      <c r="C1847" s="2" t="s">
        <v>1653</v>
      </c>
      <c r="D1847" s="209" t="n">
        <v>184.89</v>
      </c>
      <c r="E1847" s="224" t="n">
        <f aca="false">VLOOKUP(A1847,SINAPI_MO!$A$1:$E$59566,4,0)</f>
        <v>0</v>
      </c>
      <c r="F1847" s="225" t="n">
        <f aca="false">ROUND(D1847*E1847,2)</f>
        <v>0</v>
      </c>
    </row>
    <row r="1848" customFormat="false" ht="12.8" hidden="false" customHeight="false" outlineLevel="0" collapsed="false">
      <c r="A1848" s="207" t="n">
        <v>7031</v>
      </c>
      <c r="B1848" s="208" t="s">
        <v>2022</v>
      </c>
      <c r="C1848" s="2" t="s">
        <v>1651</v>
      </c>
      <c r="D1848" s="209" t="n">
        <v>6.76</v>
      </c>
      <c r="E1848" s="224" t="n">
        <f aca="false">VLOOKUP(A1848,SINAPI_MO!$A$1:$E$59566,4,0)</f>
        <v>0</v>
      </c>
      <c r="F1848" s="225" t="n">
        <f aca="false">ROUND(D1848*E1848,2)</f>
        <v>0</v>
      </c>
    </row>
    <row r="1849" customFormat="false" ht="12.8" hidden="false" customHeight="false" outlineLevel="0" collapsed="false">
      <c r="A1849" s="207" t="n">
        <v>7030</v>
      </c>
      <c r="B1849" s="208" t="s">
        <v>2023</v>
      </c>
      <c r="C1849" s="2" t="s">
        <v>1653</v>
      </c>
      <c r="D1849" s="209" t="n">
        <v>274.49</v>
      </c>
      <c r="E1849" s="224" t="n">
        <f aca="false">VLOOKUP(A1849,SINAPI_MO!$A$1:$E$59566,4,0)</f>
        <v>0</v>
      </c>
      <c r="F1849" s="225" t="n">
        <f aca="false">ROUND(D1849*E1849,2)</f>
        <v>0</v>
      </c>
    </row>
    <row r="1850" customFormat="false" ht="19.4" hidden="false" customHeight="false" outlineLevel="0" collapsed="false">
      <c r="A1850" s="207" t="n">
        <v>102947</v>
      </c>
      <c r="B1850" s="208" t="s">
        <v>2024</v>
      </c>
      <c r="C1850" s="2" t="s">
        <v>1651</v>
      </c>
      <c r="D1850" s="209" t="n">
        <v>0</v>
      </c>
      <c r="E1850" s="224" t="e">
        <f aca="false">VLOOKUP(A1850,SINAPI_MO!$A$1:$E$59566,4,0)</f>
        <v>#N/A</v>
      </c>
      <c r="F1850" s="225" t="e">
        <f aca="false">ROUND(D1850*E1850,2)</f>
        <v>#N/A</v>
      </c>
    </row>
    <row r="1851" customFormat="false" ht="19.4" hidden="false" customHeight="false" outlineLevel="0" collapsed="false">
      <c r="A1851" s="207" t="n">
        <v>102946</v>
      </c>
      <c r="B1851" s="208" t="s">
        <v>2025</v>
      </c>
      <c r="C1851" s="2" t="s">
        <v>1653</v>
      </c>
      <c r="D1851" s="209" t="n">
        <v>0</v>
      </c>
      <c r="E1851" s="224" t="e">
        <f aca="false">VLOOKUP(A1851,SINAPI_MO!$A$1:$E$59566,4,0)</f>
        <v>#N/A</v>
      </c>
      <c r="F1851" s="225" t="e">
        <f aca="false">ROUND(D1851*E1851,2)</f>
        <v>#N/A</v>
      </c>
    </row>
    <row r="1852" customFormat="false" ht="19.4" hidden="false" customHeight="false" outlineLevel="0" collapsed="false">
      <c r="A1852" s="207" t="n">
        <v>104092</v>
      </c>
      <c r="B1852" s="208" t="s">
        <v>2026</v>
      </c>
      <c r="C1852" s="2" t="s">
        <v>1651</v>
      </c>
      <c r="D1852" s="209" t="n">
        <v>0.05</v>
      </c>
      <c r="E1852" s="224" t="n">
        <f aca="false">VLOOKUP(A1852,SINAPI_MO!$A$1:$E$59566,4,0)</f>
        <v>0</v>
      </c>
      <c r="F1852" s="225" t="n">
        <f aca="false">ROUND(D1852*E1852,2)</f>
        <v>0</v>
      </c>
    </row>
    <row r="1853" customFormat="false" ht="19.4" hidden="false" customHeight="false" outlineLevel="0" collapsed="false">
      <c r="A1853" s="207" t="n">
        <v>104091</v>
      </c>
      <c r="B1853" s="208" t="s">
        <v>2027</v>
      </c>
      <c r="C1853" s="2" t="s">
        <v>1653</v>
      </c>
      <c r="D1853" s="209" t="n">
        <v>0.79</v>
      </c>
      <c r="E1853" s="224" t="n">
        <f aca="false">VLOOKUP(A1853,SINAPI_MO!$A$1:$E$59566,4,0)</f>
        <v>0</v>
      </c>
      <c r="F1853" s="225" t="n">
        <f aca="false">ROUND(D1853*E1853,2)</f>
        <v>0</v>
      </c>
    </row>
    <row r="1854" customFormat="false" ht="19.4" hidden="false" customHeight="false" outlineLevel="0" collapsed="false">
      <c r="A1854" s="207" t="n">
        <v>104098</v>
      </c>
      <c r="B1854" s="208" t="s">
        <v>2028</v>
      </c>
      <c r="C1854" s="2" t="s">
        <v>1651</v>
      </c>
      <c r="D1854" s="209" t="n">
        <v>0.06</v>
      </c>
      <c r="E1854" s="224" t="n">
        <f aca="false">VLOOKUP(A1854,SINAPI_MO!$A$1:$E$59566,4,0)</f>
        <v>0</v>
      </c>
      <c r="F1854" s="225" t="n">
        <f aca="false">ROUND(D1854*E1854,2)</f>
        <v>0</v>
      </c>
    </row>
    <row r="1855" customFormat="false" ht="19.4" hidden="false" customHeight="false" outlineLevel="0" collapsed="false">
      <c r="A1855" s="207" t="n">
        <v>104097</v>
      </c>
      <c r="B1855" s="208" t="s">
        <v>2029</v>
      </c>
      <c r="C1855" s="2" t="s">
        <v>1653</v>
      </c>
      <c r="D1855" s="209" t="n">
        <v>1.08</v>
      </c>
      <c r="E1855" s="224" t="n">
        <f aca="false">VLOOKUP(A1855,SINAPI_MO!$A$1:$E$59566,4,0)</f>
        <v>0</v>
      </c>
      <c r="F1855" s="225" t="n">
        <f aca="false">ROUND(D1855*E1855,2)</f>
        <v>0</v>
      </c>
    </row>
    <row r="1856" customFormat="false" ht="12.8" hidden="false" customHeight="false" outlineLevel="0" collapsed="false">
      <c r="A1856" s="207" t="n">
        <v>102905</v>
      </c>
      <c r="B1856" s="208" t="s">
        <v>2030</v>
      </c>
      <c r="C1856" s="2" t="s">
        <v>1651</v>
      </c>
      <c r="D1856" s="209" t="n">
        <v>0</v>
      </c>
      <c r="E1856" s="224" t="e">
        <f aca="false">VLOOKUP(A1856,SINAPI_MO!$A$1:$E$59566,4,0)</f>
        <v>#N/A</v>
      </c>
      <c r="F1856" s="225" t="e">
        <f aca="false">ROUND(D1856*E1856,2)</f>
        <v>#N/A</v>
      </c>
    </row>
    <row r="1857" customFormat="false" ht="12.8" hidden="false" customHeight="false" outlineLevel="0" collapsed="false">
      <c r="A1857" s="207" t="n">
        <v>102904</v>
      </c>
      <c r="B1857" s="208" t="s">
        <v>2031</v>
      </c>
      <c r="C1857" s="2" t="s">
        <v>1653</v>
      </c>
      <c r="D1857" s="209" t="n">
        <v>0</v>
      </c>
      <c r="E1857" s="224" t="e">
        <f aca="false">VLOOKUP(A1857,SINAPI_MO!$A$1:$E$59566,4,0)</f>
        <v>#N/A</v>
      </c>
      <c r="F1857" s="225" t="e">
        <f aca="false">ROUND(D1857*E1857,2)</f>
        <v>#N/A</v>
      </c>
    </row>
    <row r="1858" customFormat="false" ht="12.8" hidden="false" customHeight="false" outlineLevel="0" collapsed="false">
      <c r="A1858" s="207" t="n">
        <v>89031</v>
      </c>
      <c r="B1858" s="208" t="s">
        <v>2032</v>
      </c>
      <c r="C1858" s="2" t="s">
        <v>1651</v>
      </c>
      <c r="D1858" s="209" t="n">
        <v>81.88</v>
      </c>
      <c r="E1858" s="224" t="n">
        <f aca="false">VLOOKUP(A1858,SINAPI_MO!$A$1:$E$59566,4,0)</f>
        <v>0.438</v>
      </c>
      <c r="F1858" s="225" t="n">
        <f aca="false">ROUND(D1858*E1858,2)</f>
        <v>35.86</v>
      </c>
    </row>
    <row r="1859" customFormat="false" ht="12.8" hidden="false" customHeight="false" outlineLevel="0" collapsed="false">
      <c r="A1859" s="207" t="n">
        <v>89032</v>
      </c>
      <c r="B1859" s="208" t="s">
        <v>2033</v>
      </c>
      <c r="C1859" s="2" t="s">
        <v>1653</v>
      </c>
      <c r="D1859" s="209" t="n">
        <v>202.68</v>
      </c>
      <c r="E1859" s="224" t="n">
        <f aca="false">VLOOKUP(A1859,SINAPI_MO!$A$1:$E$59566,4,0)</f>
        <v>0.1769</v>
      </c>
      <c r="F1859" s="225" t="n">
        <f aca="false">ROUND(D1859*E1859,2)</f>
        <v>35.85</v>
      </c>
    </row>
    <row r="1860" customFormat="false" ht="12.8" hidden="false" customHeight="false" outlineLevel="0" collapsed="false">
      <c r="A1860" s="207" t="n">
        <v>88844</v>
      </c>
      <c r="B1860" s="208" t="s">
        <v>2034</v>
      </c>
      <c r="C1860" s="2" t="s">
        <v>1651</v>
      </c>
      <c r="D1860" s="209" t="n">
        <v>84.03</v>
      </c>
      <c r="E1860" s="224" t="n">
        <f aca="false">VLOOKUP(A1860,SINAPI_MO!$A$1:$E$59566,4,0)</f>
        <v>0.4268</v>
      </c>
      <c r="F1860" s="225" t="n">
        <f aca="false">ROUND(D1860*E1860,2)</f>
        <v>35.86</v>
      </c>
    </row>
    <row r="1861" customFormat="false" ht="12.8" hidden="false" customHeight="false" outlineLevel="0" collapsed="false">
      <c r="A1861" s="207" t="n">
        <v>88843</v>
      </c>
      <c r="B1861" s="208" t="s">
        <v>2035</v>
      </c>
      <c r="C1861" s="2" t="s">
        <v>1653</v>
      </c>
      <c r="D1861" s="209" t="n">
        <v>223.48</v>
      </c>
      <c r="E1861" s="224" t="n">
        <f aca="false">VLOOKUP(A1861,SINAPI_MO!$A$1:$E$59566,4,0)</f>
        <v>0.1605</v>
      </c>
      <c r="F1861" s="225" t="n">
        <f aca="false">ROUND(D1861*E1861,2)</f>
        <v>35.87</v>
      </c>
    </row>
    <row r="1862" customFormat="false" ht="19.4" hidden="false" customHeight="false" outlineLevel="0" collapsed="false">
      <c r="A1862" s="207" t="n">
        <v>5853</v>
      </c>
      <c r="B1862" s="208" t="s">
        <v>2036</v>
      </c>
      <c r="C1862" s="2" t="s">
        <v>1651</v>
      </c>
      <c r="D1862" s="209" t="n">
        <v>95.52</v>
      </c>
      <c r="E1862" s="224" t="n">
        <f aca="false">VLOOKUP(A1862,SINAPI_MO!$A$1:$E$59566,4,0)</f>
        <v>0.3754</v>
      </c>
      <c r="F1862" s="225" t="n">
        <f aca="false">ROUND(D1862*E1862,2)</f>
        <v>35.86</v>
      </c>
    </row>
    <row r="1863" customFormat="false" ht="19.4" hidden="false" customHeight="false" outlineLevel="0" collapsed="false">
      <c r="A1863" s="207" t="n">
        <v>5851</v>
      </c>
      <c r="B1863" s="208" t="s">
        <v>2037</v>
      </c>
      <c r="C1863" s="2" t="s">
        <v>1653</v>
      </c>
      <c r="D1863" s="209" t="n">
        <v>265.15</v>
      </c>
      <c r="E1863" s="224" t="n">
        <f aca="false">VLOOKUP(A1863,SINAPI_MO!$A$1:$E$59566,4,0)</f>
        <v>0.1352</v>
      </c>
      <c r="F1863" s="225" t="n">
        <f aca="false">ROUND(D1863*E1863,2)</f>
        <v>35.85</v>
      </c>
    </row>
    <row r="1864" customFormat="false" ht="12.8" hidden="false" customHeight="false" outlineLevel="0" collapsed="false">
      <c r="A1864" s="207" t="n">
        <v>5849</v>
      </c>
      <c r="B1864" s="208" t="s">
        <v>2038</v>
      </c>
      <c r="C1864" s="2" t="s">
        <v>1651</v>
      </c>
      <c r="D1864" s="209" t="n">
        <v>95.16</v>
      </c>
      <c r="E1864" s="224" t="n">
        <f aca="false">VLOOKUP(A1864,SINAPI_MO!$A$1:$E$59566,4,0)</f>
        <v>0.3768</v>
      </c>
      <c r="F1864" s="225" t="n">
        <f aca="false">ROUND(D1864*E1864,2)</f>
        <v>35.86</v>
      </c>
    </row>
    <row r="1865" customFormat="false" ht="12.8" hidden="false" customHeight="false" outlineLevel="0" collapsed="false">
      <c r="A1865" s="207" t="n">
        <v>5847</v>
      </c>
      <c r="B1865" s="208" t="s">
        <v>2039</v>
      </c>
      <c r="C1865" s="2" t="s">
        <v>1653</v>
      </c>
      <c r="D1865" s="209" t="n">
        <v>277.09</v>
      </c>
      <c r="E1865" s="224" t="n">
        <f aca="false">VLOOKUP(A1865,SINAPI_MO!$A$1:$E$59566,4,0)</f>
        <v>0.1294</v>
      </c>
      <c r="F1865" s="225" t="n">
        <f aca="false">ROUND(D1865*E1865,2)</f>
        <v>35.86</v>
      </c>
    </row>
    <row r="1866" customFormat="false" ht="12.8" hidden="false" customHeight="false" outlineLevel="0" collapsed="false">
      <c r="A1866" s="207" t="n">
        <v>5857</v>
      </c>
      <c r="B1866" s="208" t="s">
        <v>2040</v>
      </c>
      <c r="C1866" s="2" t="s">
        <v>1651</v>
      </c>
      <c r="D1866" s="209" t="n">
        <v>231.32</v>
      </c>
      <c r="E1866" s="224" t="n">
        <f aca="false">VLOOKUP(A1866,SINAPI_MO!$A$1:$E$59566,4,0)</f>
        <v>0.155</v>
      </c>
      <c r="F1866" s="225" t="n">
        <f aca="false">ROUND(D1866*E1866,2)</f>
        <v>35.85</v>
      </c>
    </row>
    <row r="1867" customFormat="false" ht="12.8" hidden="false" customHeight="false" outlineLevel="0" collapsed="false">
      <c r="A1867" s="207" t="n">
        <v>5855</v>
      </c>
      <c r="B1867" s="208" t="s">
        <v>2041</v>
      </c>
      <c r="C1867" s="2" t="s">
        <v>1653</v>
      </c>
      <c r="D1867" s="209" t="n">
        <v>694.96</v>
      </c>
      <c r="E1867" s="224" t="n">
        <f aca="false">VLOOKUP(A1867,SINAPI_MO!$A$1:$E$59566,4,0)</f>
        <v>0.0516</v>
      </c>
      <c r="F1867" s="225" t="n">
        <f aca="false">ROUND(D1867*E1867,2)</f>
        <v>35.86</v>
      </c>
    </row>
    <row r="1868" customFormat="false" ht="12.8" hidden="false" customHeight="false" outlineLevel="0" collapsed="false">
      <c r="A1868" s="207" t="n">
        <v>96021</v>
      </c>
      <c r="B1868" s="208" t="s">
        <v>2042</v>
      </c>
      <c r="C1868" s="2" t="s">
        <v>1651</v>
      </c>
      <c r="D1868" s="209" t="n">
        <v>66.26</v>
      </c>
      <c r="E1868" s="224" t="n">
        <f aca="false">VLOOKUP(A1868,SINAPI_MO!$A$1:$E$59566,4,0)</f>
        <v>0.5412</v>
      </c>
      <c r="F1868" s="225" t="n">
        <f aca="false">ROUND(D1868*E1868,2)</f>
        <v>35.86</v>
      </c>
    </row>
    <row r="1869" customFormat="false" ht="12.8" hidden="false" customHeight="false" outlineLevel="0" collapsed="false">
      <c r="A1869" s="207" t="n">
        <v>96020</v>
      </c>
      <c r="B1869" s="208" t="s">
        <v>2043</v>
      </c>
      <c r="C1869" s="2" t="s">
        <v>1653</v>
      </c>
      <c r="D1869" s="209" t="n">
        <v>191.06</v>
      </c>
      <c r="E1869" s="224" t="n">
        <f aca="false">VLOOKUP(A1869,SINAPI_MO!$A$1:$E$59566,4,0)</f>
        <v>0.1877</v>
      </c>
      <c r="F1869" s="225" t="n">
        <f aca="false">ROUND(D1869*E1869,2)</f>
        <v>35.86</v>
      </c>
    </row>
    <row r="1870" customFormat="false" ht="12.8" hidden="false" customHeight="false" outlineLevel="0" collapsed="false">
      <c r="A1870" s="207" t="n">
        <v>96014</v>
      </c>
      <c r="B1870" s="208" t="s">
        <v>2044</v>
      </c>
      <c r="C1870" s="2" t="s">
        <v>1651</v>
      </c>
      <c r="D1870" s="209" t="n">
        <v>66.59</v>
      </c>
      <c r="E1870" s="224" t="n">
        <f aca="false">VLOOKUP(A1870,SINAPI_MO!$A$1:$E$59566,4,0)</f>
        <v>0.5385</v>
      </c>
      <c r="F1870" s="225" t="n">
        <f aca="false">ROUND(D1870*E1870,2)</f>
        <v>35.86</v>
      </c>
    </row>
    <row r="1871" customFormat="false" ht="12.8" hidden="false" customHeight="false" outlineLevel="0" collapsed="false">
      <c r="A1871" s="207" t="n">
        <v>96013</v>
      </c>
      <c r="B1871" s="208" t="s">
        <v>2045</v>
      </c>
      <c r="C1871" s="2" t="s">
        <v>1653</v>
      </c>
      <c r="D1871" s="209" t="n">
        <v>191.67</v>
      </c>
      <c r="E1871" s="224" t="n">
        <f aca="false">VLOOKUP(A1871,SINAPI_MO!$A$1:$E$59566,4,0)</f>
        <v>0.1871</v>
      </c>
      <c r="F1871" s="225" t="n">
        <f aca="false">ROUND(D1871*E1871,2)</f>
        <v>35.86</v>
      </c>
    </row>
    <row r="1872" customFormat="false" ht="12.8" hidden="false" customHeight="false" outlineLevel="0" collapsed="false">
      <c r="A1872" s="207" t="n">
        <v>96029</v>
      </c>
      <c r="B1872" s="208" t="s">
        <v>2046</v>
      </c>
      <c r="C1872" s="2" t="s">
        <v>1651</v>
      </c>
      <c r="D1872" s="209" t="n">
        <v>59.62</v>
      </c>
      <c r="E1872" s="224" t="n">
        <f aca="false">VLOOKUP(A1872,SINAPI_MO!$A$1:$E$59566,4,0)</f>
        <v>0.6015</v>
      </c>
      <c r="F1872" s="225" t="n">
        <f aca="false">ROUND(D1872*E1872,2)</f>
        <v>35.86</v>
      </c>
    </row>
    <row r="1873" customFormat="false" ht="12.8" hidden="false" customHeight="false" outlineLevel="0" collapsed="false">
      <c r="A1873" s="207" t="n">
        <v>96028</v>
      </c>
      <c r="B1873" s="208" t="s">
        <v>2047</v>
      </c>
      <c r="C1873" s="2" t="s">
        <v>1653</v>
      </c>
      <c r="D1873" s="209" t="n">
        <v>148.8</v>
      </c>
      <c r="E1873" s="224" t="n">
        <f aca="false">VLOOKUP(A1873,SINAPI_MO!$A$1:$E$59566,4,0)</f>
        <v>0.241</v>
      </c>
      <c r="F1873" s="225" t="n">
        <f aca="false">ROUND(D1873*E1873,2)</f>
        <v>35.86</v>
      </c>
    </row>
    <row r="1874" customFormat="false" ht="12.8" hidden="false" customHeight="false" outlineLevel="0" collapsed="false">
      <c r="A1874" s="207" t="n">
        <v>96155</v>
      </c>
      <c r="B1874" s="208" t="s">
        <v>2048</v>
      </c>
      <c r="C1874" s="2" t="s">
        <v>1651</v>
      </c>
      <c r="D1874" s="209" t="n">
        <v>59.95</v>
      </c>
      <c r="E1874" s="224" t="n">
        <f aca="false">VLOOKUP(A1874,SINAPI_MO!$A$1:$E$59566,4,0)</f>
        <v>0.5982</v>
      </c>
      <c r="F1874" s="225" t="n">
        <f aca="false">ROUND(D1874*E1874,2)</f>
        <v>35.86</v>
      </c>
    </row>
    <row r="1875" customFormat="false" ht="12.8" hidden="false" customHeight="false" outlineLevel="0" collapsed="false">
      <c r="A1875" s="207" t="n">
        <v>96157</v>
      </c>
      <c r="B1875" s="208" t="s">
        <v>2049</v>
      </c>
      <c r="C1875" s="2" t="s">
        <v>1653</v>
      </c>
      <c r="D1875" s="209" t="n">
        <v>149.41</v>
      </c>
      <c r="E1875" s="224" t="n">
        <f aca="false">VLOOKUP(A1875,SINAPI_MO!$A$1:$E$59566,4,0)</f>
        <v>0.24</v>
      </c>
      <c r="F1875" s="225" t="n">
        <f aca="false">ROUND(D1875*E1875,2)</f>
        <v>35.86</v>
      </c>
    </row>
    <row r="1876" customFormat="false" ht="12.8" hidden="false" customHeight="false" outlineLevel="0" collapsed="false">
      <c r="A1876" s="207" t="n">
        <v>5845</v>
      </c>
      <c r="B1876" s="208" t="s">
        <v>2050</v>
      </c>
      <c r="C1876" s="2" t="s">
        <v>1651</v>
      </c>
      <c r="D1876" s="209" t="n">
        <v>60.79</v>
      </c>
      <c r="E1876" s="224" t="n">
        <f aca="false">VLOOKUP(A1876,SINAPI_MO!$A$1:$E$59566,4,0)</f>
        <v>0.5899</v>
      </c>
      <c r="F1876" s="225" t="n">
        <f aca="false">ROUND(D1876*E1876,2)</f>
        <v>35.86</v>
      </c>
    </row>
    <row r="1877" customFormat="false" ht="12.8" hidden="false" customHeight="false" outlineLevel="0" collapsed="false">
      <c r="A1877" s="207" t="n">
        <v>5843</v>
      </c>
      <c r="B1877" s="208" t="s">
        <v>2051</v>
      </c>
      <c r="C1877" s="2" t="s">
        <v>1653</v>
      </c>
      <c r="D1877" s="209" t="n">
        <v>180.83</v>
      </c>
      <c r="E1877" s="224" t="n">
        <f aca="false">VLOOKUP(A1877,SINAPI_MO!$A$1:$E$59566,4,0)</f>
        <v>0.1983</v>
      </c>
      <c r="F1877" s="225" t="n">
        <f aca="false">ROUND(D1877*E1877,2)</f>
        <v>35.86</v>
      </c>
    </row>
    <row r="1878" customFormat="false" ht="12.8" hidden="false" customHeight="false" outlineLevel="0" collapsed="false">
      <c r="A1878" s="207" t="n">
        <v>89036</v>
      </c>
      <c r="B1878" s="208" t="s">
        <v>2052</v>
      </c>
      <c r="C1878" s="2" t="s">
        <v>1651</v>
      </c>
      <c r="D1878" s="209" t="n">
        <v>54.11</v>
      </c>
      <c r="E1878" s="224" t="n">
        <f aca="false">VLOOKUP(A1878,SINAPI_MO!$A$1:$E$59566,4,0)</f>
        <v>0.6627</v>
      </c>
      <c r="F1878" s="225" t="n">
        <f aca="false">ROUND(D1878*E1878,2)</f>
        <v>35.86</v>
      </c>
    </row>
    <row r="1879" customFormat="false" ht="12.8" hidden="false" customHeight="false" outlineLevel="0" collapsed="false">
      <c r="A1879" s="207" t="n">
        <v>89035</v>
      </c>
      <c r="B1879" s="208" t="s">
        <v>2053</v>
      </c>
      <c r="C1879" s="2" t="s">
        <v>1653</v>
      </c>
      <c r="D1879" s="209" t="n">
        <v>138.53</v>
      </c>
      <c r="E1879" s="224" t="n">
        <f aca="false">VLOOKUP(A1879,SINAPI_MO!$A$1:$E$59566,4,0)</f>
        <v>0.2589</v>
      </c>
      <c r="F1879" s="225" t="n">
        <f aca="false">ROUND(D1879*E1879,2)</f>
        <v>35.87</v>
      </c>
    </row>
    <row r="1880" customFormat="false" ht="12.8" hidden="false" customHeight="false" outlineLevel="0" collapsed="false">
      <c r="A1880" s="207" t="n">
        <v>102911</v>
      </c>
      <c r="B1880" s="208" t="s">
        <v>2054</v>
      </c>
      <c r="C1880" s="2" t="s">
        <v>1651</v>
      </c>
      <c r="D1880" s="209" t="n">
        <v>0</v>
      </c>
      <c r="E1880" s="224" t="e">
        <f aca="false">VLOOKUP(A1880,SINAPI_MO!$A$1:$E$59566,4,0)</f>
        <v>#N/A</v>
      </c>
      <c r="F1880" s="225" t="e">
        <f aca="false">ROUND(D1880*E1880,2)</f>
        <v>#N/A</v>
      </c>
    </row>
    <row r="1881" customFormat="false" ht="12.8" hidden="false" customHeight="false" outlineLevel="0" collapsed="false">
      <c r="A1881" s="207" t="n">
        <v>102910</v>
      </c>
      <c r="B1881" s="208" t="s">
        <v>2055</v>
      </c>
      <c r="C1881" s="2" t="s">
        <v>1653</v>
      </c>
      <c r="D1881" s="209" t="n">
        <v>0</v>
      </c>
      <c r="E1881" s="224" t="e">
        <f aca="false">VLOOKUP(A1881,SINAPI_MO!$A$1:$E$59566,4,0)</f>
        <v>#N/A</v>
      </c>
      <c r="F1881" s="225" t="e">
        <f aca="false">ROUND(D1881*E1881,2)</f>
        <v>#N/A</v>
      </c>
    </row>
    <row r="1882" customFormat="false" ht="12.8" hidden="false" customHeight="false" outlineLevel="0" collapsed="false">
      <c r="A1882" s="207" t="n">
        <v>93440</v>
      </c>
      <c r="B1882" s="208" t="s">
        <v>2056</v>
      </c>
      <c r="C1882" s="2" t="s">
        <v>1651</v>
      </c>
      <c r="D1882" s="209" t="n">
        <v>153.8</v>
      </c>
      <c r="E1882" s="224" t="n">
        <f aca="false">VLOOKUP(A1882,SINAPI_MO!$A$1:$E$59566,4,0)</f>
        <v>0.9218</v>
      </c>
      <c r="F1882" s="225" t="n">
        <f aca="false">ROUND(D1882*E1882,2)</f>
        <v>141.77</v>
      </c>
    </row>
    <row r="1883" customFormat="false" ht="12.8" hidden="false" customHeight="false" outlineLevel="0" collapsed="false">
      <c r="A1883" s="207" t="n">
        <v>93439</v>
      </c>
      <c r="B1883" s="208" t="s">
        <v>2057</v>
      </c>
      <c r="C1883" s="2" t="s">
        <v>1653</v>
      </c>
      <c r="D1883" s="209" t="n">
        <v>278.35</v>
      </c>
      <c r="E1883" s="224" t="n">
        <f aca="false">VLOOKUP(A1883,SINAPI_MO!$A$1:$E$59566,4,0)</f>
        <v>0.5093</v>
      </c>
      <c r="F1883" s="225" t="n">
        <f aca="false">ROUND(D1883*E1883,2)</f>
        <v>141.76</v>
      </c>
    </row>
    <row r="1884" customFormat="false" ht="12.8" hidden="false" customHeight="false" outlineLevel="0" collapsed="false">
      <c r="A1884" s="207" t="n">
        <v>100648</v>
      </c>
      <c r="B1884" s="208" t="s">
        <v>2058</v>
      </c>
      <c r="C1884" s="2" t="s">
        <v>1651</v>
      </c>
      <c r="D1884" s="209" t="n">
        <v>605.81</v>
      </c>
      <c r="E1884" s="224" t="n">
        <f aca="false">VLOOKUP(A1884,SINAPI_MO!$A$1:$E$59566,4,0)</f>
        <v>0.079</v>
      </c>
      <c r="F1884" s="225" t="n">
        <f aca="false">ROUND(D1884*E1884,2)</f>
        <v>47.86</v>
      </c>
    </row>
    <row r="1885" customFormat="false" ht="12.8" hidden="false" customHeight="false" outlineLevel="0" collapsed="false">
      <c r="A1885" s="207" t="n">
        <v>100647</v>
      </c>
      <c r="B1885" s="208" t="s">
        <v>2059</v>
      </c>
      <c r="C1885" s="2" t="s">
        <v>1653</v>
      </c>
      <c r="D1885" s="209" t="n">
        <v>6758.98</v>
      </c>
      <c r="E1885" s="224" t="n">
        <f aca="false">VLOOKUP(A1885,SINAPI_MO!$A$1:$E$59566,4,0)</f>
        <v>0.0071</v>
      </c>
      <c r="F1885" s="225" t="n">
        <f aca="false">ROUND(D1885*E1885,2)</f>
        <v>47.99</v>
      </c>
    </row>
    <row r="1886" customFormat="false" ht="12.8" hidden="false" customHeight="false" outlineLevel="0" collapsed="false">
      <c r="A1886" s="207" t="n">
        <v>5829</v>
      </c>
      <c r="B1886" s="208" t="s">
        <v>2060</v>
      </c>
      <c r="C1886" s="2" t="s">
        <v>1651</v>
      </c>
      <c r="D1886" s="209" t="n">
        <v>184.36</v>
      </c>
      <c r="E1886" s="224" t="n">
        <f aca="false">VLOOKUP(A1886,SINAPI_MO!$A$1:$E$59566,4,0)</f>
        <v>0.769</v>
      </c>
      <c r="F1886" s="225" t="n">
        <f aca="false">ROUND(D1886*E1886,2)</f>
        <v>141.77</v>
      </c>
    </row>
    <row r="1887" customFormat="false" ht="12.8" hidden="false" customHeight="false" outlineLevel="0" collapsed="false">
      <c r="A1887" s="207" t="n">
        <v>5823</v>
      </c>
      <c r="B1887" s="208" t="s">
        <v>2061</v>
      </c>
      <c r="C1887" s="2" t="s">
        <v>1653</v>
      </c>
      <c r="D1887" s="209" t="n">
        <v>244.25</v>
      </c>
      <c r="E1887" s="224" t="n">
        <f aca="false">VLOOKUP(A1887,SINAPI_MO!$A$1:$E$59566,4,0)</f>
        <v>0.5804</v>
      </c>
      <c r="F1887" s="225" t="n">
        <f aca="false">ROUND(D1887*E1887,2)</f>
        <v>141.76</v>
      </c>
    </row>
    <row r="1888" customFormat="false" ht="28.35" hidden="false" customHeight="false" outlineLevel="0" collapsed="false">
      <c r="A1888" s="207" t="n">
        <v>106095</v>
      </c>
      <c r="B1888" s="208" t="s">
        <v>2062</v>
      </c>
      <c r="C1888" s="2" t="s">
        <v>1651</v>
      </c>
      <c r="D1888" s="209" t="n">
        <v>112.06</v>
      </c>
      <c r="E1888" s="224" t="n">
        <f aca="false">VLOOKUP(A1888,SINAPI_MO!$A$1:$E$59566,4,0)</f>
        <v>0.2368</v>
      </c>
      <c r="F1888" s="225" t="n">
        <f aca="false">ROUND(D1888*E1888,2)</f>
        <v>26.54</v>
      </c>
    </row>
    <row r="1889" customFormat="false" ht="28.35" hidden="false" customHeight="false" outlineLevel="0" collapsed="false">
      <c r="A1889" s="207" t="n">
        <v>106094</v>
      </c>
      <c r="B1889" s="208" t="s">
        <v>2063</v>
      </c>
      <c r="C1889" s="2" t="s">
        <v>1653</v>
      </c>
      <c r="D1889" s="209" t="n">
        <v>342.14</v>
      </c>
      <c r="E1889" s="224" t="n">
        <f aca="false">VLOOKUP(A1889,SINAPI_MO!$A$1:$E$59566,4,0)</f>
        <v>0.0776</v>
      </c>
      <c r="F1889" s="225" t="n">
        <f aca="false">ROUND(D1889*E1889,2)</f>
        <v>26.55</v>
      </c>
    </row>
    <row r="1890" customFormat="false" ht="12.8" hidden="false" customHeight="false" outlineLevel="0" collapsed="false">
      <c r="A1890" s="207" t="n">
        <v>100642</v>
      </c>
      <c r="B1890" s="208" t="s">
        <v>2064</v>
      </c>
      <c r="C1890" s="2" t="s">
        <v>1651</v>
      </c>
      <c r="D1890" s="209" t="n">
        <v>311.08</v>
      </c>
      <c r="E1890" s="224" t="n">
        <f aca="false">VLOOKUP(A1890,SINAPI_MO!$A$1:$E$59566,4,0)</f>
        <v>0.1538</v>
      </c>
      <c r="F1890" s="225" t="n">
        <f aca="false">ROUND(D1890*E1890,2)</f>
        <v>47.84</v>
      </c>
    </row>
    <row r="1891" customFormat="false" ht="12.8" hidden="false" customHeight="false" outlineLevel="0" collapsed="false">
      <c r="A1891" s="207" t="n">
        <v>100641</v>
      </c>
      <c r="B1891" s="208" t="s">
        <v>2065</v>
      </c>
      <c r="C1891" s="2" t="s">
        <v>1653</v>
      </c>
      <c r="D1891" s="209" t="n">
        <v>4954.95</v>
      </c>
      <c r="E1891" s="224" t="n">
        <f aca="false">VLOOKUP(A1891,SINAPI_MO!$A$1:$E$59566,4,0)</f>
        <v>0.0097</v>
      </c>
      <c r="F1891" s="225" t="n">
        <f aca="false">ROUND(D1891*E1891,2)</f>
        <v>48.06</v>
      </c>
    </row>
    <row r="1892" customFormat="false" ht="12.8" hidden="false" customHeight="false" outlineLevel="0" collapsed="false">
      <c r="A1892" s="207" t="n">
        <v>93434</v>
      </c>
      <c r="B1892" s="208" t="s">
        <v>2066</v>
      </c>
      <c r="C1892" s="2" t="s">
        <v>1651</v>
      </c>
      <c r="D1892" s="209" t="n">
        <v>356.06</v>
      </c>
      <c r="E1892" s="224" t="n">
        <f aca="false">VLOOKUP(A1892,SINAPI_MO!$A$1:$E$59566,4,0)</f>
        <v>0.3982</v>
      </c>
      <c r="F1892" s="225" t="n">
        <f aca="false">ROUND(D1892*E1892,2)</f>
        <v>141.78</v>
      </c>
    </row>
    <row r="1893" customFormat="false" ht="12.8" hidden="false" customHeight="false" outlineLevel="0" collapsed="false">
      <c r="A1893" s="207" t="n">
        <v>93433</v>
      </c>
      <c r="B1893" s="208" t="s">
        <v>2067</v>
      </c>
      <c r="C1893" s="2" t="s">
        <v>1653</v>
      </c>
      <c r="D1893" s="209" t="n">
        <v>2757.11</v>
      </c>
      <c r="E1893" s="224" t="n">
        <f aca="false">VLOOKUP(A1893,SINAPI_MO!$A$1:$E$59566,4,0)</f>
        <v>0.0514</v>
      </c>
      <c r="F1893" s="225" t="n">
        <f aca="false">ROUND(D1893*E1893,2)</f>
        <v>141.72</v>
      </c>
    </row>
    <row r="1894" customFormat="false" ht="12.8" hidden="false" customHeight="false" outlineLevel="0" collapsed="false">
      <c r="A1894" s="207" t="n">
        <v>95122</v>
      </c>
      <c r="B1894" s="208" t="s">
        <v>2068</v>
      </c>
      <c r="C1894" s="2" t="s">
        <v>1651</v>
      </c>
      <c r="D1894" s="209" t="n">
        <v>240.13</v>
      </c>
      <c r="E1894" s="224" t="n">
        <f aca="false">VLOOKUP(A1894,SINAPI_MO!$A$1:$E$59566,4,0)</f>
        <v>0.5904</v>
      </c>
      <c r="F1894" s="225" t="n">
        <f aca="false">ROUND(D1894*E1894,2)</f>
        <v>141.77</v>
      </c>
    </row>
    <row r="1895" customFormat="false" ht="12.8" hidden="false" customHeight="false" outlineLevel="0" collapsed="false">
      <c r="A1895" s="207" t="n">
        <v>95121</v>
      </c>
      <c r="B1895" s="208" t="s">
        <v>2069</v>
      </c>
      <c r="C1895" s="2" t="s">
        <v>1653</v>
      </c>
      <c r="D1895" s="209" t="n">
        <v>387.4</v>
      </c>
      <c r="E1895" s="224" t="n">
        <f aca="false">VLOOKUP(A1895,SINAPI_MO!$A$1:$E$59566,4,0)</f>
        <v>0.366</v>
      </c>
      <c r="F1895" s="225" t="n">
        <f aca="false">ROUND(D1895*E1895,2)</f>
        <v>141.79</v>
      </c>
    </row>
    <row r="1896" customFormat="false" ht="12.8" hidden="false" customHeight="false" outlineLevel="0" collapsed="false">
      <c r="A1896" s="207" t="n">
        <v>103662</v>
      </c>
      <c r="B1896" s="208" t="s">
        <v>2070</v>
      </c>
      <c r="C1896" s="2" t="s">
        <v>1651</v>
      </c>
      <c r="D1896" s="209" t="n">
        <v>0</v>
      </c>
      <c r="E1896" s="224" t="e">
        <f aca="false">VLOOKUP(A1896,SINAPI_MO!$A$1:$E$59566,4,0)</f>
        <v>#N/A</v>
      </c>
      <c r="F1896" s="225" t="e">
        <f aca="false">ROUND(D1896*E1896,2)</f>
        <v>#N/A</v>
      </c>
    </row>
    <row r="1897" customFormat="false" ht="12.8" hidden="false" customHeight="false" outlineLevel="0" collapsed="false">
      <c r="A1897" s="207" t="n">
        <v>103661</v>
      </c>
      <c r="B1897" s="208" t="s">
        <v>2071</v>
      </c>
      <c r="C1897" s="2" t="s">
        <v>1653</v>
      </c>
      <c r="D1897" s="209" t="n">
        <v>0</v>
      </c>
      <c r="E1897" s="224" t="e">
        <f aca="false">VLOOKUP(A1897,SINAPI_MO!$A$1:$E$59566,4,0)</f>
        <v>#N/A</v>
      </c>
      <c r="F1897" s="225" t="e">
        <f aca="false">ROUND(D1897*E1897,2)</f>
        <v>#N/A</v>
      </c>
    </row>
    <row r="1898" customFormat="false" ht="12.8" hidden="false" customHeight="false" outlineLevel="0" collapsed="false">
      <c r="A1898" s="207" t="n">
        <v>5841</v>
      </c>
      <c r="B1898" s="208" t="s">
        <v>2072</v>
      </c>
      <c r="C1898" s="2" t="s">
        <v>1651</v>
      </c>
      <c r="D1898" s="209" t="n">
        <v>6.12</v>
      </c>
      <c r="E1898" s="224" t="n">
        <f aca="false">VLOOKUP(A1898,SINAPI_MO!$A$1:$E$59566,4,0)</f>
        <v>0</v>
      </c>
      <c r="F1898" s="225" t="n">
        <f aca="false">ROUND(D1898*E1898,2)</f>
        <v>0</v>
      </c>
    </row>
    <row r="1899" customFormat="false" ht="12.8" hidden="false" customHeight="false" outlineLevel="0" collapsed="false">
      <c r="A1899" s="207" t="n">
        <v>5839</v>
      </c>
      <c r="B1899" s="208" t="s">
        <v>2073</v>
      </c>
      <c r="C1899" s="2" t="s">
        <v>1653</v>
      </c>
      <c r="D1899" s="209" t="n">
        <v>12.18</v>
      </c>
      <c r="E1899" s="224" t="n">
        <f aca="false">VLOOKUP(A1899,SINAPI_MO!$A$1:$E$59566,4,0)</f>
        <v>0</v>
      </c>
      <c r="F1899" s="225" t="n">
        <f aca="false">ROUND(D1899*E1899,2)</f>
        <v>0</v>
      </c>
    </row>
    <row r="1900" customFormat="false" ht="12.8" hidden="false" customHeight="false" outlineLevel="0" collapsed="false">
      <c r="A1900" s="207" t="n">
        <v>90587</v>
      </c>
      <c r="B1900" s="208" t="s">
        <v>2074</v>
      </c>
      <c r="C1900" s="2" t="s">
        <v>1651</v>
      </c>
      <c r="D1900" s="209" t="n">
        <v>0.6</v>
      </c>
      <c r="E1900" s="224" t="n">
        <f aca="false">VLOOKUP(A1900,SINAPI_MO!$A$1:$E$59566,4,0)</f>
        <v>0</v>
      </c>
      <c r="F1900" s="225" t="n">
        <f aca="false">ROUND(D1900*E1900,2)</f>
        <v>0</v>
      </c>
    </row>
    <row r="1901" customFormat="false" ht="12.8" hidden="false" customHeight="false" outlineLevel="0" collapsed="false">
      <c r="A1901" s="207" t="n">
        <v>90586</v>
      </c>
      <c r="B1901" s="208" t="s">
        <v>2075</v>
      </c>
      <c r="C1901" s="2" t="s">
        <v>1653</v>
      </c>
      <c r="D1901" s="209" t="n">
        <v>1.52</v>
      </c>
      <c r="E1901" s="224" t="n">
        <f aca="false">VLOOKUP(A1901,SINAPI_MO!$A$1:$E$59566,4,0)</f>
        <v>0</v>
      </c>
      <c r="F1901" s="225" t="n">
        <f aca="false">ROUND(D1901*E1901,2)</f>
        <v>0</v>
      </c>
    </row>
    <row r="1902" customFormat="false" ht="19.4" hidden="false" customHeight="false" outlineLevel="0" collapsed="false">
      <c r="A1902" s="207" t="n">
        <v>106392</v>
      </c>
      <c r="B1902" s="208" t="s">
        <v>2076</v>
      </c>
      <c r="C1902" s="2" t="s">
        <v>1651</v>
      </c>
      <c r="D1902" s="209" t="n">
        <v>137.76</v>
      </c>
      <c r="E1902" s="224" t="n">
        <f aca="false">VLOOKUP(A1902,SINAPI_MO!$A$1:$E$59566,4,0)</f>
        <v>0.266</v>
      </c>
      <c r="F1902" s="225" t="n">
        <f aca="false">ROUND(D1902*E1902,2)</f>
        <v>36.64</v>
      </c>
    </row>
    <row r="1903" customFormat="false" ht="19.4" hidden="false" customHeight="false" outlineLevel="0" collapsed="false">
      <c r="A1903" s="207" t="n">
        <v>106389</v>
      </c>
      <c r="B1903" s="208" t="s">
        <v>2077</v>
      </c>
      <c r="C1903" s="2" t="s">
        <v>1653</v>
      </c>
      <c r="D1903" s="209" t="n">
        <v>353.03</v>
      </c>
      <c r="E1903" s="224" t="n">
        <f aca="false">VLOOKUP(A1903,SINAPI_MO!$A$1:$E$59566,4,0)</f>
        <v>0.1038</v>
      </c>
      <c r="F1903" s="225" t="n">
        <f aca="false">ROUND(D1903*E1903,2)</f>
        <v>36.64</v>
      </c>
    </row>
    <row r="1904" customFormat="false" ht="19.4" hidden="false" customHeight="false" outlineLevel="0" collapsed="false">
      <c r="A1904" s="207" t="n">
        <v>106391</v>
      </c>
      <c r="B1904" s="208" t="s">
        <v>2078</v>
      </c>
      <c r="C1904" s="2" t="s">
        <v>1651</v>
      </c>
      <c r="D1904" s="209" t="n">
        <v>275.1</v>
      </c>
      <c r="E1904" s="224" t="n">
        <f aca="false">VLOOKUP(A1904,SINAPI_MO!$A$1:$E$59566,4,0)</f>
        <v>0.1332</v>
      </c>
      <c r="F1904" s="225" t="n">
        <f aca="false">ROUND(D1904*E1904,2)</f>
        <v>36.64</v>
      </c>
    </row>
    <row r="1905" customFormat="false" ht="19.4" hidden="false" customHeight="false" outlineLevel="0" collapsed="false">
      <c r="A1905" s="207" t="n">
        <v>106388</v>
      </c>
      <c r="B1905" s="208" t="s">
        <v>2079</v>
      </c>
      <c r="C1905" s="2" t="s">
        <v>1653</v>
      </c>
      <c r="D1905" s="209" t="n">
        <v>674.35</v>
      </c>
      <c r="E1905" s="224" t="n">
        <f aca="false">VLOOKUP(A1905,SINAPI_MO!$A$1:$E$59566,4,0)</f>
        <v>0.0543</v>
      </c>
      <c r="F1905" s="225" t="n">
        <f aca="false">ROUND(D1905*E1905,2)</f>
        <v>36.62</v>
      </c>
    </row>
    <row r="1906" customFormat="false" ht="19.4" hidden="false" customHeight="false" outlineLevel="0" collapsed="false">
      <c r="A1906" s="207" t="n">
        <v>5837</v>
      </c>
      <c r="B1906" s="208" t="s">
        <v>2080</v>
      </c>
      <c r="C1906" s="2" t="s">
        <v>1651</v>
      </c>
      <c r="D1906" s="209" t="n">
        <v>159.14</v>
      </c>
      <c r="E1906" s="224" t="n">
        <f aca="false">VLOOKUP(A1906,SINAPI_MO!$A$1:$E$59566,4,0)</f>
        <v>0.2303</v>
      </c>
      <c r="F1906" s="225" t="n">
        <f aca="false">ROUND(D1906*E1906,2)</f>
        <v>36.65</v>
      </c>
    </row>
    <row r="1907" customFormat="false" ht="19.4" hidden="false" customHeight="false" outlineLevel="0" collapsed="false">
      <c r="A1907" s="207" t="n">
        <v>5835</v>
      </c>
      <c r="B1907" s="208" t="s">
        <v>2081</v>
      </c>
      <c r="C1907" s="2" t="s">
        <v>1653</v>
      </c>
      <c r="D1907" s="209" t="n">
        <v>395.5</v>
      </c>
      <c r="E1907" s="224" t="n">
        <f aca="false">VLOOKUP(A1907,SINAPI_MO!$A$1:$E$59566,4,0)</f>
        <v>0.0927</v>
      </c>
      <c r="F1907" s="225" t="n">
        <f aca="false">ROUND(D1907*E1907,2)</f>
        <v>36.66</v>
      </c>
    </row>
    <row r="1908" customFormat="false" ht="19.4" hidden="false" customHeight="false" outlineLevel="0" collapsed="false">
      <c r="A1908" s="207" t="n">
        <v>89257</v>
      </c>
      <c r="B1908" s="208" t="s">
        <v>2082</v>
      </c>
      <c r="C1908" s="2" t="s">
        <v>1653</v>
      </c>
      <c r="D1908" s="209" t="n">
        <v>342.77</v>
      </c>
      <c r="E1908" s="224" t="n">
        <f aca="false">VLOOKUP(A1908,SINAPI_MO!$A$1:$E$59566,4,0)</f>
        <v>0.1069</v>
      </c>
      <c r="F1908" s="225" t="n">
        <f aca="false">ROUND(D1908*E1908,2)</f>
        <v>36.64</v>
      </c>
    </row>
    <row r="1909" customFormat="false" ht="19.4" hidden="false" customHeight="false" outlineLevel="0" collapsed="false">
      <c r="A1909" s="207" t="n">
        <v>89258</v>
      </c>
      <c r="B1909" s="208" t="s">
        <v>2083</v>
      </c>
      <c r="C1909" s="2" t="s">
        <v>1651</v>
      </c>
      <c r="D1909" s="209" t="n">
        <v>137.03</v>
      </c>
      <c r="E1909" s="224" t="n">
        <f aca="false">VLOOKUP(A1909,SINAPI_MO!$A$1:$E$59566,4,0)</f>
        <v>0.2675</v>
      </c>
      <c r="F1909" s="225" t="n">
        <f aca="false">ROUND(D1909*E1909,2)</f>
        <v>36.66</v>
      </c>
    </row>
    <row r="1910" customFormat="false" ht="19.4" hidden="false" customHeight="false" outlineLevel="0" collapsed="false">
      <c r="A1910" s="207" t="n">
        <v>106393</v>
      </c>
      <c r="B1910" s="208" t="s">
        <v>2084</v>
      </c>
      <c r="C1910" s="2" t="s">
        <v>1651</v>
      </c>
      <c r="D1910" s="209" t="n">
        <v>156.61</v>
      </c>
      <c r="E1910" s="224" t="n">
        <f aca="false">VLOOKUP(A1910,SINAPI_MO!$A$1:$E$59566,4,0)</f>
        <v>0.234</v>
      </c>
      <c r="F1910" s="225" t="n">
        <f aca="false">ROUND(D1910*E1910,2)</f>
        <v>36.65</v>
      </c>
    </row>
    <row r="1911" customFormat="false" ht="19.4" hidden="false" customHeight="false" outlineLevel="0" collapsed="false">
      <c r="A1911" s="207" t="n">
        <v>106390</v>
      </c>
      <c r="B1911" s="208" t="s">
        <v>2085</v>
      </c>
      <c r="C1911" s="2" t="s">
        <v>1653</v>
      </c>
      <c r="D1911" s="209" t="n">
        <v>376.37</v>
      </c>
      <c r="E1911" s="224" t="n">
        <f aca="false">VLOOKUP(A1911,SINAPI_MO!$A$1:$E$59566,4,0)</f>
        <v>0.0974</v>
      </c>
      <c r="F1911" s="225" t="n">
        <f aca="false">ROUND(D1911*E1911,2)</f>
        <v>36.66</v>
      </c>
    </row>
    <row r="1912" customFormat="false" ht="12.8" hidden="false" customHeight="false" outlineLevel="0" collapsed="false">
      <c r="A1912" s="207" t="n">
        <v>97621</v>
      </c>
      <c r="B1912" s="208" t="s">
        <v>2086</v>
      </c>
      <c r="C1912" s="2" t="s">
        <v>262</v>
      </c>
      <c r="D1912" s="209" t="n">
        <v>126.21</v>
      </c>
      <c r="E1912" s="224" t="n">
        <f aca="false">VLOOKUP(A1912,SINAPI_MO!$A$1:$E$59566,4,0)</f>
        <v>1</v>
      </c>
      <c r="F1912" s="225" t="n">
        <f aca="false">ROUND(D1912*E1912,2)</f>
        <v>126.21</v>
      </c>
    </row>
    <row r="1913" customFormat="false" ht="12.8" hidden="false" customHeight="false" outlineLevel="0" collapsed="false">
      <c r="A1913" s="207" t="n">
        <v>97622</v>
      </c>
      <c r="B1913" s="208" t="s">
        <v>2087</v>
      </c>
      <c r="C1913" s="2" t="s">
        <v>262</v>
      </c>
      <c r="D1913" s="209" t="n">
        <v>61.51</v>
      </c>
      <c r="E1913" s="224" t="n">
        <f aca="false">VLOOKUP(A1913,SINAPI_MO!$A$1:$E$59566,4,0)</f>
        <v>1</v>
      </c>
      <c r="F1913" s="225" t="n">
        <f aca="false">ROUND(D1913*E1913,2)</f>
        <v>61.51</v>
      </c>
    </row>
    <row r="1914" customFormat="false" ht="12.8" hidden="false" customHeight="false" outlineLevel="0" collapsed="false">
      <c r="A1914" s="207" t="n">
        <v>97623</v>
      </c>
      <c r="B1914" s="208" t="s">
        <v>2088</v>
      </c>
      <c r="C1914" s="2" t="s">
        <v>262</v>
      </c>
      <c r="D1914" s="209" t="n">
        <v>188.43</v>
      </c>
      <c r="E1914" s="224" t="n">
        <f aca="false">VLOOKUP(A1914,SINAPI_MO!$A$1:$E$59566,4,0)</f>
        <v>1</v>
      </c>
      <c r="F1914" s="225" t="n">
        <f aca="false">ROUND(D1914*E1914,2)</f>
        <v>188.43</v>
      </c>
    </row>
    <row r="1915" customFormat="false" ht="12.8" hidden="false" customHeight="false" outlineLevel="0" collapsed="false">
      <c r="A1915" s="207" t="n">
        <v>97624</v>
      </c>
      <c r="B1915" s="208" t="s">
        <v>2089</v>
      </c>
      <c r="C1915" s="2" t="s">
        <v>262</v>
      </c>
      <c r="D1915" s="209" t="n">
        <v>115.65</v>
      </c>
      <c r="E1915" s="224" t="n">
        <f aca="false">VLOOKUP(A1915,SINAPI_MO!$A$1:$E$59566,4,0)</f>
        <v>1</v>
      </c>
      <c r="F1915" s="225" t="n">
        <f aca="false">ROUND(D1915*E1915,2)</f>
        <v>115.65</v>
      </c>
    </row>
    <row r="1916" customFormat="false" ht="12.8" hidden="false" customHeight="false" outlineLevel="0" collapsed="false">
      <c r="A1916" s="207" t="n">
        <v>97625</v>
      </c>
      <c r="B1916" s="208" t="s">
        <v>2090</v>
      </c>
      <c r="C1916" s="2" t="s">
        <v>262</v>
      </c>
      <c r="D1916" s="209" t="n">
        <v>57.83</v>
      </c>
      <c r="E1916" s="224" t="n">
        <f aca="false">VLOOKUP(A1916,SINAPI_MO!$A$1:$E$59566,4,0)</f>
        <v>0.2402</v>
      </c>
      <c r="F1916" s="225" t="n">
        <f aca="false">ROUND(D1916*E1916,2)</f>
        <v>13.89</v>
      </c>
    </row>
    <row r="1917" customFormat="false" ht="12.8" hidden="false" customHeight="false" outlineLevel="0" collapsed="false">
      <c r="A1917" s="207" t="n">
        <v>104791</v>
      </c>
      <c r="B1917" s="208" t="s">
        <v>2091</v>
      </c>
      <c r="C1917" s="2" t="s">
        <v>175</v>
      </c>
      <c r="D1917" s="209" t="n">
        <v>2.81</v>
      </c>
      <c r="E1917" s="224" t="n">
        <f aca="false">VLOOKUP(A1917,SINAPI_MO!$A$1:$E$59566,4,0)</f>
        <v>0.8648</v>
      </c>
      <c r="F1917" s="225" t="n">
        <f aca="false">ROUND(D1917*E1917,2)</f>
        <v>2.43</v>
      </c>
    </row>
    <row r="1918" customFormat="false" ht="12.8" hidden="false" customHeight="false" outlineLevel="0" collapsed="false">
      <c r="A1918" s="207" t="n">
        <v>97631</v>
      </c>
      <c r="B1918" s="208" t="s">
        <v>2092</v>
      </c>
      <c r="C1918" s="2" t="s">
        <v>175</v>
      </c>
      <c r="D1918" s="209" t="n">
        <v>12.32</v>
      </c>
      <c r="E1918" s="224" t="n">
        <f aca="false">VLOOKUP(A1918,SINAPI_MO!$A$1:$E$59566,4,0)</f>
        <v>1</v>
      </c>
      <c r="F1918" s="225" t="n">
        <f aca="false">ROUND(D1918*E1918,2)</f>
        <v>12.32</v>
      </c>
    </row>
    <row r="1919" customFormat="false" ht="19.4" hidden="false" customHeight="false" outlineLevel="0" collapsed="false">
      <c r="A1919" s="207" t="n">
        <v>97630</v>
      </c>
      <c r="B1919" s="208" t="s">
        <v>2093</v>
      </c>
      <c r="C1919" s="2" t="s">
        <v>262</v>
      </c>
      <c r="D1919" s="209" t="n">
        <v>0</v>
      </c>
      <c r="E1919" s="224" t="e">
        <f aca="false">VLOOKUP(A1919,SINAPI_MO!$A$1:$E$59566,4,0)</f>
        <v>#N/A</v>
      </c>
      <c r="F1919" s="225" t="e">
        <f aca="false">ROUND(D1919*E1919,2)</f>
        <v>#N/A</v>
      </c>
    </row>
    <row r="1920" customFormat="false" ht="12.8" hidden="false" customHeight="false" outlineLevel="0" collapsed="false">
      <c r="A1920" s="207" t="n">
        <v>104796</v>
      </c>
      <c r="B1920" s="208" t="s">
        <v>2094</v>
      </c>
      <c r="C1920" s="2" t="s">
        <v>183</v>
      </c>
      <c r="D1920" s="209" t="n">
        <v>15.09</v>
      </c>
      <c r="E1920" s="224" t="n">
        <f aca="false">VLOOKUP(A1920,SINAPI_MO!$A$1:$E$59566,4,0)</f>
        <v>0.7594</v>
      </c>
      <c r="F1920" s="225" t="n">
        <f aca="false">ROUND(D1920*E1920,2)</f>
        <v>11.46</v>
      </c>
    </row>
    <row r="1921" customFormat="false" ht="12.8" hidden="false" customHeight="false" outlineLevel="0" collapsed="false">
      <c r="A1921" s="207" t="n">
        <v>97628</v>
      </c>
      <c r="B1921" s="208" t="s">
        <v>2095</v>
      </c>
      <c r="C1921" s="2" t="s">
        <v>262</v>
      </c>
      <c r="D1921" s="209" t="n">
        <v>287.9</v>
      </c>
      <c r="E1921" s="224" t="n">
        <f aca="false">VLOOKUP(A1921,SINAPI_MO!$A$1:$E$59566,4,0)</f>
        <v>1</v>
      </c>
      <c r="F1921" s="225" t="n">
        <f aca="false">ROUND(D1921*E1921,2)</f>
        <v>287.9</v>
      </c>
    </row>
    <row r="1922" customFormat="false" ht="12.8" hidden="false" customHeight="false" outlineLevel="0" collapsed="false">
      <c r="A1922" s="207" t="n">
        <v>97629</v>
      </c>
      <c r="B1922" s="208" t="s">
        <v>2096</v>
      </c>
      <c r="C1922" s="2" t="s">
        <v>262</v>
      </c>
      <c r="D1922" s="209" t="n">
        <v>23.54</v>
      </c>
      <c r="E1922" s="224" t="n">
        <f aca="false">VLOOKUP(A1922,SINAPI_MO!$A$1:$E$59566,4,0)</f>
        <v>0.6984</v>
      </c>
      <c r="F1922" s="225" t="n">
        <f aca="false">ROUND(D1922*E1922,2)</f>
        <v>16.44</v>
      </c>
    </row>
    <row r="1923" customFormat="false" ht="12.8" hidden="false" customHeight="false" outlineLevel="0" collapsed="false">
      <c r="A1923" s="207" t="n">
        <v>97626</v>
      </c>
      <c r="B1923" s="208" t="s">
        <v>2097</v>
      </c>
      <c r="C1923" s="2" t="s">
        <v>262</v>
      </c>
      <c r="D1923" s="209" t="n">
        <v>618.18</v>
      </c>
      <c r="E1923" s="224" t="n">
        <f aca="false">VLOOKUP(A1923,SINAPI_MO!$A$1:$E$59566,4,0)</f>
        <v>1</v>
      </c>
      <c r="F1923" s="225" t="n">
        <f aca="false">ROUND(D1923*E1923,2)</f>
        <v>618.18</v>
      </c>
    </row>
    <row r="1924" customFormat="false" ht="19.4" hidden="false" customHeight="false" outlineLevel="0" collapsed="false">
      <c r="A1924" s="207" t="n">
        <v>97627</v>
      </c>
      <c r="B1924" s="208" t="s">
        <v>2098</v>
      </c>
      <c r="C1924" s="2" t="s">
        <v>262</v>
      </c>
      <c r="D1924" s="209" t="n">
        <v>50.58</v>
      </c>
      <c r="E1924" s="224" t="n">
        <f aca="false">VLOOKUP(A1924,SINAPI_MO!$A$1:$E$59566,4,0)</f>
        <v>0.6983</v>
      </c>
      <c r="F1924" s="225" t="n">
        <f aca="false">ROUND(D1924*E1924,2)</f>
        <v>35.32</v>
      </c>
    </row>
    <row r="1925" customFormat="false" ht="12.8" hidden="false" customHeight="false" outlineLevel="0" collapsed="false">
      <c r="A1925" s="207" t="n">
        <v>104789</v>
      </c>
      <c r="B1925" s="208" t="s">
        <v>2099</v>
      </c>
      <c r="C1925" s="2" t="s">
        <v>262</v>
      </c>
      <c r="D1925" s="209" t="n">
        <v>216.47</v>
      </c>
      <c r="E1925" s="224" t="n">
        <f aca="false">VLOOKUP(A1925,SINAPI_MO!$A$1:$E$59566,4,0)</f>
        <v>1</v>
      </c>
      <c r="F1925" s="225" t="n">
        <f aca="false">ROUND(D1925*E1925,2)</f>
        <v>216.47</v>
      </c>
    </row>
    <row r="1926" customFormat="false" ht="12.8" hidden="false" customHeight="false" outlineLevel="0" collapsed="false">
      <c r="A1926" s="207" t="n">
        <v>104790</v>
      </c>
      <c r="B1926" s="208" t="s">
        <v>2100</v>
      </c>
      <c r="C1926" s="2" t="s">
        <v>262</v>
      </c>
      <c r="D1926" s="209" t="n">
        <v>120.76</v>
      </c>
      <c r="E1926" s="224" t="n">
        <f aca="false">VLOOKUP(A1926,SINAPI_MO!$A$1:$E$59566,4,0)</f>
        <v>0.6096</v>
      </c>
      <c r="F1926" s="225" t="n">
        <f aca="false">ROUND(D1926*E1926,2)</f>
        <v>73.62</v>
      </c>
    </row>
    <row r="1927" customFormat="false" ht="12.8" hidden="false" customHeight="false" outlineLevel="0" collapsed="false">
      <c r="A1927" s="207" t="n">
        <v>97633</v>
      </c>
      <c r="B1927" s="208" t="s">
        <v>2101</v>
      </c>
      <c r="C1927" s="2" t="s">
        <v>175</v>
      </c>
      <c r="D1927" s="209" t="n">
        <v>24.61</v>
      </c>
      <c r="E1927" s="224" t="n">
        <f aca="false">VLOOKUP(A1927,SINAPI_MO!$A$1:$E$59566,4,0)</f>
        <v>1</v>
      </c>
      <c r="F1927" s="225" t="n">
        <f aca="false">ROUND(D1927*E1927,2)</f>
        <v>24.61</v>
      </c>
    </row>
    <row r="1928" customFormat="false" ht="12.8" hidden="false" customHeight="false" outlineLevel="0" collapsed="false">
      <c r="A1928" s="207" t="n">
        <v>97634</v>
      </c>
      <c r="B1928" s="208" t="s">
        <v>2102</v>
      </c>
      <c r="C1928" s="2" t="s">
        <v>175</v>
      </c>
      <c r="D1928" s="209" t="n">
        <v>3.8</v>
      </c>
      <c r="E1928" s="224" t="n">
        <f aca="false">VLOOKUP(A1928,SINAPI_MO!$A$1:$E$59566,4,0)</f>
        <v>0.9053</v>
      </c>
      <c r="F1928" s="225" t="n">
        <f aca="false">ROUND(D1928*E1928,2)</f>
        <v>3.44</v>
      </c>
    </row>
    <row r="1929" customFormat="false" ht="12.8" hidden="false" customHeight="false" outlineLevel="0" collapsed="false">
      <c r="A1929" s="207" t="n">
        <v>97632</v>
      </c>
      <c r="B1929" s="208" t="s">
        <v>2103</v>
      </c>
      <c r="C1929" s="2" t="s">
        <v>183</v>
      </c>
      <c r="D1929" s="209" t="n">
        <v>2.81</v>
      </c>
      <c r="E1929" s="224" t="n">
        <f aca="false">VLOOKUP(A1929,SINAPI_MO!$A$1:$E$59566,4,0)</f>
        <v>1</v>
      </c>
      <c r="F1929" s="225" t="n">
        <f aca="false">ROUND(D1929*E1929,2)</f>
        <v>2.81</v>
      </c>
    </row>
    <row r="1930" customFormat="false" ht="12.8" hidden="false" customHeight="false" outlineLevel="0" collapsed="false">
      <c r="A1930" s="207" t="n">
        <v>97636</v>
      </c>
      <c r="B1930" s="208" t="s">
        <v>2104</v>
      </c>
      <c r="C1930" s="2" t="s">
        <v>175</v>
      </c>
      <c r="D1930" s="209" t="n">
        <v>22.98</v>
      </c>
      <c r="E1930" s="224" t="n">
        <f aca="false">VLOOKUP(A1930,SINAPI_MO!$A$1:$E$59566,4,0)</f>
        <v>0.4765</v>
      </c>
      <c r="F1930" s="225" t="n">
        <f aca="false">ROUND(D1930*E1930,2)</f>
        <v>10.95</v>
      </c>
    </row>
    <row r="1931" customFormat="false" ht="12.8" hidden="false" customHeight="false" outlineLevel="0" collapsed="false">
      <c r="A1931" s="207" t="n">
        <v>104797</v>
      </c>
      <c r="B1931" s="208" t="s">
        <v>2105</v>
      </c>
      <c r="C1931" s="2" t="s">
        <v>183</v>
      </c>
      <c r="D1931" s="209" t="n">
        <v>18.87</v>
      </c>
      <c r="E1931" s="224" t="n">
        <f aca="false">VLOOKUP(A1931,SINAPI_MO!$A$1:$E$59566,4,0)</f>
        <v>0.7594</v>
      </c>
      <c r="F1931" s="225" t="n">
        <f aca="false">ROUND(D1931*E1931,2)</f>
        <v>14.33</v>
      </c>
    </row>
    <row r="1932" customFormat="false" ht="12.8" hidden="false" customHeight="false" outlineLevel="0" collapsed="false">
      <c r="A1932" s="207" t="n">
        <v>104803</v>
      </c>
      <c r="B1932" s="208" t="s">
        <v>2106</v>
      </c>
      <c r="C1932" s="2" t="s">
        <v>183</v>
      </c>
      <c r="D1932" s="209" t="n">
        <v>4.85</v>
      </c>
      <c r="E1932" s="224" t="n">
        <f aca="false">VLOOKUP(A1932,SINAPI_MO!$A$1:$E$59566,4,0)</f>
        <v>1</v>
      </c>
      <c r="F1932" s="225" t="n">
        <f aca="false">ROUND(D1932*E1932,2)</f>
        <v>4.85</v>
      </c>
    </row>
    <row r="1933" customFormat="false" ht="12.8" hidden="false" customHeight="false" outlineLevel="0" collapsed="false">
      <c r="A1933" s="207" t="n">
        <v>97664</v>
      </c>
      <c r="B1933" s="208" t="s">
        <v>2107</v>
      </c>
      <c r="C1933" s="2" t="s">
        <v>170</v>
      </c>
      <c r="D1933" s="209" t="n">
        <v>1.7</v>
      </c>
      <c r="E1933" s="224" t="n">
        <f aca="false">VLOOKUP(A1933,SINAPI_MO!$A$1:$E$59566,4,0)</f>
        <v>1</v>
      </c>
      <c r="F1933" s="225" t="n">
        <f aca="false">ROUND(D1933*E1933,2)</f>
        <v>1.7</v>
      </c>
    </row>
    <row r="1934" customFormat="false" ht="19.4" hidden="false" customHeight="false" outlineLevel="0" collapsed="false">
      <c r="A1934" s="207" t="n">
        <v>104801</v>
      </c>
      <c r="B1934" s="208" t="s">
        <v>2108</v>
      </c>
      <c r="C1934" s="2" t="s">
        <v>175</v>
      </c>
      <c r="D1934" s="209" t="n">
        <v>15.02</v>
      </c>
      <c r="E1934" s="224" t="n">
        <f aca="false">VLOOKUP(A1934,SINAPI_MO!$A$1:$E$59566,4,0)</f>
        <v>1</v>
      </c>
      <c r="F1934" s="225" t="n">
        <f aca="false">ROUND(D1934*E1934,2)</f>
        <v>15.02</v>
      </c>
    </row>
    <row r="1935" customFormat="false" ht="12.8" hidden="false" customHeight="false" outlineLevel="0" collapsed="false">
      <c r="A1935" s="207" t="n">
        <v>97661</v>
      </c>
      <c r="B1935" s="208" t="s">
        <v>2109</v>
      </c>
      <c r="C1935" s="2" t="s">
        <v>183</v>
      </c>
      <c r="D1935" s="209" t="n">
        <v>0.78</v>
      </c>
      <c r="E1935" s="224" t="n">
        <f aca="false">VLOOKUP(A1935,SINAPI_MO!$A$1:$E$59566,4,0)</f>
        <v>1</v>
      </c>
      <c r="F1935" s="225" t="n">
        <f aca="false">ROUND(D1935*E1935,2)</f>
        <v>0.78</v>
      </c>
    </row>
    <row r="1936" customFormat="false" ht="12.8" hidden="false" customHeight="false" outlineLevel="0" collapsed="false">
      <c r="A1936" s="207" t="n">
        <v>104794</v>
      </c>
      <c r="B1936" s="208" t="s">
        <v>2110</v>
      </c>
      <c r="C1936" s="2" t="s">
        <v>183</v>
      </c>
      <c r="D1936" s="209" t="n">
        <v>1.06</v>
      </c>
      <c r="E1936" s="224" t="n">
        <f aca="false">VLOOKUP(A1936,SINAPI_MO!$A$1:$E$59566,4,0)</f>
        <v>1</v>
      </c>
      <c r="F1936" s="225" t="n">
        <f aca="false">ROUND(D1936*E1936,2)</f>
        <v>1.06</v>
      </c>
    </row>
    <row r="1937" customFormat="false" ht="12.8" hidden="false" customHeight="false" outlineLevel="0" collapsed="false">
      <c r="A1937" s="207" t="n">
        <v>104795</v>
      </c>
      <c r="B1937" s="208" t="s">
        <v>2111</v>
      </c>
      <c r="C1937" s="2" t="s">
        <v>183</v>
      </c>
      <c r="D1937" s="209" t="n">
        <v>1.48</v>
      </c>
      <c r="E1937" s="224" t="n">
        <f aca="false">VLOOKUP(A1937,SINAPI_MO!$A$1:$E$59566,4,0)</f>
        <v>1</v>
      </c>
      <c r="F1937" s="225" t="n">
        <f aca="false">ROUND(D1937*E1937,2)</f>
        <v>1.48</v>
      </c>
    </row>
    <row r="1938" customFormat="false" ht="12.8" hidden="false" customHeight="false" outlineLevel="0" collapsed="false">
      <c r="A1938" s="207" t="n">
        <v>104792</v>
      </c>
      <c r="B1938" s="208" t="s">
        <v>2112</v>
      </c>
      <c r="C1938" s="2" t="s">
        <v>183</v>
      </c>
      <c r="D1938" s="209" t="n">
        <v>0.43</v>
      </c>
      <c r="E1938" s="224" t="n">
        <f aca="false">VLOOKUP(A1938,SINAPI_MO!$A$1:$E$59566,4,0)</f>
        <v>1</v>
      </c>
      <c r="F1938" s="225" t="n">
        <f aca="false">ROUND(D1938*E1938,2)</f>
        <v>0.43</v>
      </c>
    </row>
    <row r="1939" customFormat="false" ht="19.4" hidden="false" customHeight="false" outlineLevel="0" collapsed="false">
      <c r="A1939" s="207" t="n">
        <v>104793</v>
      </c>
      <c r="B1939" s="208" t="s">
        <v>2113</v>
      </c>
      <c r="C1939" s="2" t="s">
        <v>183</v>
      </c>
      <c r="D1939" s="209" t="n">
        <v>0.59</v>
      </c>
      <c r="E1939" s="224" t="n">
        <f aca="false">VLOOKUP(A1939,SINAPI_MO!$A$1:$E$59566,4,0)</f>
        <v>1</v>
      </c>
      <c r="F1939" s="225" t="n">
        <f aca="false">ROUND(D1939*E1939,2)</f>
        <v>0.59</v>
      </c>
    </row>
    <row r="1940" customFormat="false" ht="12.8" hidden="false" customHeight="false" outlineLevel="0" collapsed="false">
      <c r="A1940" s="207" t="n">
        <v>104800</v>
      </c>
      <c r="B1940" s="208" t="s">
        <v>2114</v>
      </c>
      <c r="C1940" s="2" t="s">
        <v>183</v>
      </c>
      <c r="D1940" s="209" t="n">
        <v>9.89</v>
      </c>
      <c r="E1940" s="224" t="n">
        <f aca="false">VLOOKUP(A1940,SINAPI_MO!$A$1:$E$59566,4,0)</f>
        <v>1</v>
      </c>
      <c r="F1940" s="225" t="n">
        <f aca="false">ROUND(D1940*E1940,2)</f>
        <v>9.89</v>
      </c>
    </row>
    <row r="1941" customFormat="false" ht="12.8" hidden="false" customHeight="false" outlineLevel="0" collapsed="false">
      <c r="A1941" s="207" t="n">
        <v>97638</v>
      </c>
      <c r="B1941" s="208" t="s">
        <v>2115</v>
      </c>
      <c r="C1941" s="2" t="s">
        <v>175</v>
      </c>
      <c r="D1941" s="209" t="n">
        <v>9.34</v>
      </c>
      <c r="E1941" s="224" t="n">
        <f aca="false">VLOOKUP(A1941,SINAPI_MO!$A$1:$E$59566,4,0)</f>
        <v>1</v>
      </c>
      <c r="F1941" s="225" t="n">
        <f aca="false">ROUND(D1941*E1941,2)</f>
        <v>9.34</v>
      </c>
    </row>
    <row r="1942" customFormat="false" ht="12.8" hidden="false" customHeight="false" outlineLevel="0" collapsed="false">
      <c r="A1942" s="207" t="n">
        <v>97641</v>
      </c>
      <c r="B1942" s="208" t="s">
        <v>2116</v>
      </c>
      <c r="C1942" s="2" t="s">
        <v>175</v>
      </c>
      <c r="D1942" s="209" t="n">
        <v>3.16</v>
      </c>
      <c r="E1942" s="224" t="n">
        <f aca="false">VLOOKUP(A1942,SINAPI_MO!$A$1:$E$59566,4,0)</f>
        <v>1</v>
      </c>
      <c r="F1942" s="225" t="n">
        <f aca="false">ROUND(D1942*E1942,2)</f>
        <v>3.16</v>
      </c>
    </row>
    <row r="1943" customFormat="false" ht="12.8" hidden="false" customHeight="false" outlineLevel="0" collapsed="false">
      <c r="A1943" s="207" t="n">
        <v>97640</v>
      </c>
      <c r="B1943" s="208" t="s">
        <v>2117</v>
      </c>
      <c r="C1943" s="2" t="s">
        <v>175</v>
      </c>
      <c r="D1943" s="209" t="n">
        <v>2.17</v>
      </c>
      <c r="E1943" s="224" t="n">
        <f aca="false">VLOOKUP(A1943,SINAPI_MO!$A$1:$E$59566,4,0)</f>
        <v>1</v>
      </c>
      <c r="F1943" s="225" t="n">
        <f aca="false">ROUND(D1943*E1943,2)</f>
        <v>2.17</v>
      </c>
    </row>
    <row r="1944" customFormat="false" ht="12.8" hidden="false" customHeight="false" outlineLevel="0" collapsed="false">
      <c r="A1944" s="207" t="n">
        <v>97660</v>
      </c>
      <c r="B1944" s="208" t="s">
        <v>2118</v>
      </c>
      <c r="C1944" s="2" t="s">
        <v>170</v>
      </c>
      <c r="D1944" s="209" t="n">
        <v>0.72</v>
      </c>
      <c r="E1944" s="224" t="n">
        <f aca="false">VLOOKUP(A1944,SINAPI_MO!$A$1:$E$59566,4,0)</f>
        <v>1</v>
      </c>
      <c r="F1944" s="225" t="n">
        <f aca="false">ROUND(D1944*E1944,2)</f>
        <v>0.72</v>
      </c>
    </row>
    <row r="1945" customFormat="false" ht="12.8" hidden="false" customHeight="false" outlineLevel="0" collapsed="false">
      <c r="A1945" s="207" t="n">
        <v>97645</v>
      </c>
      <c r="B1945" s="208" t="s">
        <v>2119</v>
      </c>
      <c r="C1945" s="2" t="s">
        <v>175</v>
      </c>
      <c r="D1945" s="209" t="n">
        <v>26.52</v>
      </c>
      <c r="E1945" s="224" t="n">
        <f aca="false">VLOOKUP(A1945,SINAPI_MO!$A$1:$E$59566,4,0)</f>
        <v>1</v>
      </c>
      <c r="F1945" s="225" t="n">
        <f aca="false">ROUND(D1945*E1945,2)</f>
        <v>26.52</v>
      </c>
    </row>
    <row r="1946" customFormat="false" ht="12.8" hidden="false" customHeight="false" outlineLevel="0" collapsed="false">
      <c r="A1946" s="207" t="n">
        <v>97663</v>
      </c>
      <c r="B1946" s="208" t="s">
        <v>2120</v>
      </c>
      <c r="C1946" s="2" t="s">
        <v>170</v>
      </c>
      <c r="D1946" s="209" t="n">
        <v>13.61</v>
      </c>
      <c r="E1946" s="224" t="n">
        <f aca="false">VLOOKUP(A1946,SINAPI_MO!$A$1:$E$59566,4,0)</f>
        <v>1</v>
      </c>
      <c r="F1946" s="225" t="n">
        <f aca="false">ROUND(D1946*E1946,2)</f>
        <v>13.61</v>
      </c>
    </row>
    <row r="1947" customFormat="false" ht="12.8" hidden="false" customHeight="false" outlineLevel="0" collapsed="false">
      <c r="A1947" s="207" t="n">
        <v>97665</v>
      </c>
      <c r="B1947" s="208" t="s">
        <v>2121</v>
      </c>
      <c r="C1947" s="2" t="s">
        <v>170</v>
      </c>
      <c r="D1947" s="209" t="n">
        <v>1.97</v>
      </c>
      <c r="E1947" s="224" t="n">
        <f aca="false">VLOOKUP(A1947,SINAPI_MO!$A$1:$E$59566,4,0)</f>
        <v>1</v>
      </c>
      <c r="F1947" s="225" t="n">
        <f aca="false">ROUND(D1947*E1947,2)</f>
        <v>1.97</v>
      </c>
    </row>
    <row r="1948" customFormat="false" ht="12.8" hidden="false" customHeight="false" outlineLevel="0" collapsed="false">
      <c r="A1948" s="207" t="n">
        <v>97666</v>
      </c>
      <c r="B1948" s="208" t="s">
        <v>2122</v>
      </c>
      <c r="C1948" s="2" t="s">
        <v>170</v>
      </c>
      <c r="D1948" s="209" t="n">
        <v>9.93</v>
      </c>
      <c r="E1948" s="224" t="n">
        <f aca="false">VLOOKUP(A1948,SINAPI_MO!$A$1:$E$59566,4,0)</f>
        <v>1</v>
      </c>
      <c r="F1948" s="225" t="n">
        <f aca="false">ROUND(D1948*E1948,2)</f>
        <v>9.93</v>
      </c>
    </row>
    <row r="1949" customFormat="false" ht="12.8" hidden="false" customHeight="false" outlineLevel="0" collapsed="false">
      <c r="A1949" s="207" t="n">
        <v>97635</v>
      </c>
      <c r="B1949" s="208" t="s">
        <v>2123</v>
      </c>
      <c r="C1949" s="2" t="s">
        <v>175</v>
      </c>
      <c r="D1949" s="209" t="n">
        <v>16.91</v>
      </c>
      <c r="E1949" s="224" t="n">
        <f aca="false">VLOOKUP(A1949,SINAPI_MO!$A$1:$E$59566,4,0)</f>
        <v>1</v>
      </c>
      <c r="F1949" s="225" t="n">
        <f aca="false">ROUND(D1949*E1949,2)</f>
        <v>16.91</v>
      </c>
    </row>
    <row r="1950" customFormat="false" ht="12.8" hidden="false" customHeight="false" outlineLevel="0" collapsed="false">
      <c r="A1950" s="207" t="n">
        <v>97643</v>
      </c>
      <c r="B1950" s="208" t="s">
        <v>2124</v>
      </c>
      <c r="C1950" s="2" t="s">
        <v>175</v>
      </c>
      <c r="D1950" s="209" t="n">
        <v>27.13</v>
      </c>
      <c r="E1950" s="224" t="n">
        <f aca="false">VLOOKUP(A1950,SINAPI_MO!$A$1:$E$59566,4,0)</f>
        <v>1</v>
      </c>
      <c r="F1950" s="225" t="n">
        <f aca="false">ROUND(D1950*E1950,2)</f>
        <v>27.13</v>
      </c>
    </row>
    <row r="1951" customFormat="false" ht="12.8" hidden="false" customHeight="false" outlineLevel="0" collapsed="false">
      <c r="A1951" s="207" t="n">
        <v>104799</v>
      </c>
      <c r="B1951" s="208" t="s">
        <v>2125</v>
      </c>
      <c r="C1951" s="2" t="s">
        <v>175</v>
      </c>
      <c r="D1951" s="209" t="n">
        <v>12.05</v>
      </c>
      <c r="E1951" s="224" t="n">
        <f aca="false">VLOOKUP(A1951,SINAPI_MO!$A$1:$E$59566,4,0)</f>
        <v>1</v>
      </c>
      <c r="F1951" s="225" t="n">
        <f aca="false">ROUND(D1951*E1951,2)</f>
        <v>12.05</v>
      </c>
    </row>
    <row r="1952" customFormat="false" ht="12.8" hidden="false" customHeight="false" outlineLevel="0" collapsed="false">
      <c r="A1952" s="207" t="n">
        <v>97639</v>
      </c>
      <c r="B1952" s="208" t="s">
        <v>2126</v>
      </c>
      <c r="C1952" s="2" t="s">
        <v>175</v>
      </c>
      <c r="D1952" s="209" t="n">
        <v>22.18</v>
      </c>
      <c r="E1952" s="224" t="n">
        <f aca="false">VLOOKUP(A1952,SINAPI_MO!$A$1:$E$59566,4,0)</f>
        <v>1</v>
      </c>
      <c r="F1952" s="225" t="n">
        <f aca="false">ROUND(D1952*E1952,2)</f>
        <v>22.18</v>
      </c>
    </row>
    <row r="1953" customFormat="false" ht="12.8" hidden="false" customHeight="false" outlineLevel="0" collapsed="false">
      <c r="A1953" s="207" t="n">
        <v>97644</v>
      </c>
      <c r="B1953" s="208" t="s">
        <v>2127</v>
      </c>
      <c r="C1953" s="2" t="s">
        <v>175</v>
      </c>
      <c r="D1953" s="209" t="n">
        <v>10.27</v>
      </c>
      <c r="E1953" s="224" t="n">
        <f aca="false">VLOOKUP(A1953,SINAPI_MO!$A$1:$E$59566,4,0)</f>
        <v>1</v>
      </c>
      <c r="F1953" s="225" t="n">
        <f aca="false">ROUND(D1953*E1953,2)</f>
        <v>10.27</v>
      </c>
    </row>
    <row r="1954" customFormat="false" ht="12.8" hidden="false" customHeight="false" outlineLevel="0" collapsed="false">
      <c r="A1954" s="207" t="n">
        <v>97648</v>
      </c>
      <c r="B1954" s="208" t="s">
        <v>2128</v>
      </c>
      <c r="C1954" s="2" t="s">
        <v>175</v>
      </c>
      <c r="D1954" s="209" t="n">
        <v>2.19</v>
      </c>
      <c r="E1954" s="224" t="n">
        <f aca="false">VLOOKUP(A1954,SINAPI_MO!$A$1:$E$59566,4,0)</f>
        <v>1</v>
      </c>
      <c r="F1954" s="225" t="n">
        <f aca="false">ROUND(D1954*E1954,2)</f>
        <v>2.19</v>
      </c>
    </row>
    <row r="1955" customFormat="false" ht="19.4" hidden="false" customHeight="false" outlineLevel="0" collapsed="false">
      <c r="A1955" s="207" t="n">
        <v>104798</v>
      </c>
      <c r="B1955" s="208" t="s">
        <v>2129</v>
      </c>
      <c r="C1955" s="2" t="s">
        <v>170</v>
      </c>
      <c r="D1955" s="209" t="n">
        <v>15.35</v>
      </c>
      <c r="E1955" s="224" t="n">
        <f aca="false">VLOOKUP(A1955,SINAPI_MO!$A$1:$E$59566,4,0)</f>
        <v>1</v>
      </c>
      <c r="F1955" s="225" t="n">
        <f aca="false">ROUND(D1955*E1955,2)</f>
        <v>15.35</v>
      </c>
    </row>
    <row r="1956" customFormat="false" ht="12.8" hidden="false" customHeight="false" outlineLevel="0" collapsed="false">
      <c r="A1956" s="207" t="n">
        <v>97637</v>
      </c>
      <c r="B1956" s="208" t="s">
        <v>2130</v>
      </c>
      <c r="C1956" s="2" t="s">
        <v>175</v>
      </c>
      <c r="D1956" s="209" t="n">
        <v>3.21</v>
      </c>
      <c r="E1956" s="224" t="n">
        <f aca="false">VLOOKUP(A1956,SINAPI_MO!$A$1:$E$59566,4,0)</f>
        <v>1</v>
      </c>
      <c r="F1956" s="225" t="n">
        <f aca="false">ROUND(D1956*E1956,2)</f>
        <v>3.21</v>
      </c>
    </row>
    <row r="1957" customFormat="false" ht="19.4" hidden="false" customHeight="false" outlineLevel="0" collapsed="false">
      <c r="A1957" s="207" t="n">
        <v>104802</v>
      </c>
      <c r="B1957" s="208" t="s">
        <v>2131</v>
      </c>
      <c r="C1957" s="2" t="s">
        <v>175</v>
      </c>
      <c r="D1957" s="209" t="n">
        <v>9.99</v>
      </c>
      <c r="E1957" s="224" t="n">
        <f aca="false">VLOOKUP(A1957,SINAPI_MO!$A$1:$E$59566,4,0)</f>
        <v>1</v>
      </c>
      <c r="F1957" s="225" t="n">
        <f aca="false">ROUND(D1957*E1957,2)</f>
        <v>9.99</v>
      </c>
    </row>
    <row r="1958" customFormat="false" ht="12.8" hidden="false" customHeight="false" outlineLevel="0" collapsed="false">
      <c r="A1958" s="207" t="n">
        <v>97647</v>
      </c>
      <c r="B1958" s="208" t="s">
        <v>2132</v>
      </c>
      <c r="C1958" s="2" t="s">
        <v>175</v>
      </c>
      <c r="D1958" s="209" t="n">
        <v>3.81</v>
      </c>
      <c r="E1958" s="224" t="n">
        <f aca="false">VLOOKUP(A1958,SINAPI_MO!$A$1:$E$59566,4,0)</f>
        <v>1</v>
      </c>
      <c r="F1958" s="225" t="n">
        <f aca="false">ROUND(D1958*E1958,2)</f>
        <v>3.81</v>
      </c>
    </row>
    <row r="1959" customFormat="false" ht="19.4" hidden="false" customHeight="false" outlineLevel="0" collapsed="false">
      <c r="A1959" s="207" t="n">
        <v>97649</v>
      </c>
      <c r="B1959" s="208" t="s">
        <v>2133</v>
      </c>
      <c r="C1959" s="2" t="s">
        <v>175</v>
      </c>
      <c r="D1959" s="209" t="n">
        <v>4.83</v>
      </c>
      <c r="E1959" s="224" t="n">
        <f aca="false">VLOOKUP(A1959,SINAPI_MO!$A$1:$E$59566,4,0)</f>
        <v>0.8675</v>
      </c>
      <c r="F1959" s="225" t="n">
        <f aca="false">ROUND(D1959*E1959,2)</f>
        <v>4.19</v>
      </c>
    </row>
    <row r="1960" customFormat="false" ht="12.8" hidden="false" customHeight="false" outlineLevel="0" collapsed="false">
      <c r="A1960" s="207" t="n">
        <v>97652</v>
      </c>
      <c r="B1960" s="208" t="s">
        <v>2134</v>
      </c>
      <c r="C1960" s="2" t="s">
        <v>170</v>
      </c>
      <c r="D1960" s="209" t="n">
        <v>203.18</v>
      </c>
      <c r="E1960" s="224" t="n">
        <f aca="false">VLOOKUP(A1960,SINAPI_MO!$A$1:$E$59566,4,0)</f>
        <v>1</v>
      </c>
      <c r="F1960" s="225" t="n">
        <f aca="false">ROUND(D1960*E1960,2)</f>
        <v>203.18</v>
      </c>
    </row>
    <row r="1961" customFormat="false" ht="19.4" hidden="false" customHeight="false" outlineLevel="0" collapsed="false">
      <c r="A1961" s="207" t="n">
        <v>97654</v>
      </c>
      <c r="B1961" s="208" t="s">
        <v>2135</v>
      </c>
      <c r="C1961" s="2" t="s">
        <v>170</v>
      </c>
      <c r="D1961" s="209" t="n">
        <v>189.5</v>
      </c>
      <c r="E1961" s="224" t="n">
        <f aca="false">VLOOKUP(A1961,SINAPI_MO!$A$1:$E$59566,4,0)</f>
        <v>0.4908</v>
      </c>
      <c r="F1961" s="225" t="n">
        <f aca="false">ROUND(D1961*E1961,2)</f>
        <v>93.01</v>
      </c>
    </row>
    <row r="1962" customFormat="false" ht="12.8" hidden="false" customHeight="false" outlineLevel="0" collapsed="false">
      <c r="A1962" s="207" t="n">
        <v>97651</v>
      </c>
      <c r="B1962" s="208" t="s">
        <v>2136</v>
      </c>
      <c r="C1962" s="2" t="s">
        <v>170</v>
      </c>
      <c r="D1962" s="209" t="n">
        <v>89.63</v>
      </c>
      <c r="E1962" s="224" t="n">
        <f aca="false">VLOOKUP(A1962,SINAPI_MO!$A$1:$E$59566,4,0)</f>
        <v>1</v>
      </c>
      <c r="F1962" s="225" t="n">
        <f aca="false">ROUND(D1962*E1962,2)</f>
        <v>89.63</v>
      </c>
    </row>
    <row r="1963" customFormat="false" ht="12.8" hidden="false" customHeight="false" outlineLevel="0" collapsed="false">
      <c r="A1963" s="207" t="n">
        <v>97653</v>
      </c>
      <c r="B1963" s="208" t="s">
        <v>2137</v>
      </c>
      <c r="C1963" s="2" t="s">
        <v>170</v>
      </c>
      <c r="D1963" s="209" t="n">
        <v>152.33</v>
      </c>
      <c r="E1963" s="224" t="n">
        <f aca="false">VLOOKUP(A1963,SINAPI_MO!$A$1:$E$59566,4,0)</f>
        <v>0.3666</v>
      </c>
      <c r="F1963" s="225" t="n">
        <f aca="false">ROUND(D1963*E1963,2)</f>
        <v>55.84</v>
      </c>
    </row>
    <row r="1964" customFormat="false" ht="12.8" hidden="false" customHeight="false" outlineLevel="0" collapsed="false">
      <c r="A1964" s="207" t="n">
        <v>97657</v>
      </c>
      <c r="B1964" s="208" t="s">
        <v>2138</v>
      </c>
      <c r="C1964" s="2" t="s">
        <v>170</v>
      </c>
      <c r="D1964" s="209" t="n">
        <v>723.11</v>
      </c>
      <c r="E1964" s="224" t="n">
        <f aca="false">VLOOKUP(A1964,SINAPI_MO!$A$1:$E$59566,4,0)</f>
        <v>0.5377</v>
      </c>
      <c r="F1964" s="225" t="n">
        <f aca="false">ROUND(D1964*E1964,2)</f>
        <v>388.82</v>
      </c>
    </row>
    <row r="1965" customFormat="false" ht="19.4" hidden="false" customHeight="false" outlineLevel="0" collapsed="false">
      <c r="A1965" s="207" t="n">
        <v>97659</v>
      </c>
      <c r="B1965" s="208" t="s">
        <v>2139</v>
      </c>
      <c r="C1965" s="2" t="s">
        <v>170</v>
      </c>
      <c r="D1965" s="209" t="n">
        <v>331.07</v>
      </c>
      <c r="E1965" s="224" t="n">
        <f aca="false">VLOOKUP(A1965,SINAPI_MO!$A$1:$E$59566,4,0)</f>
        <v>0.475</v>
      </c>
      <c r="F1965" s="225" t="n">
        <f aca="false">ROUND(D1965*E1965,2)</f>
        <v>157.26</v>
      </c>
    </row>
    <row r="1966" customFormat="false" ht="12.8" hidden="false" customHeight="false" outlineLevel="0" collapsed="false">
      <c r="A1966" s="207" t="n">
        <v>97656</v>
      </c>
      <c r="B1966" s="208" t="s">
        <v>2140</v>
      </c>
      <c r="C1966" s="2" t="s">
        <v>170</v>
      </c>
      <c r="D1966" s="209" t="n">
        <v>364.83</v>
      </c>
      <c r="E1966" s="224" t="n">
        <f aca="false">VLOOKUP(A1966,SINAPI_MO!$A$1:$E$59566,4,0)</f>
        <v>0.5378</v>
      </c>
      <c r="F1966" s="225" t="n">
        <f aca="false">ROUND(D1966*E1966,2)</f>
        <v>196.21</v>
      </c>
    </row>
    <row r="1967" customFormat="false" ht="12.8" hidden="false" customHeight="false" outlineLevel="0" collapsed="false">
      <c r="A1967" s="207" t="n">
        <v>97658</v>
      </c>
      <c r="B1967" s="208" t="s">
        <v>2141</v>
      </c>
      <c r="C1967" s="2" t="s">
        <v>170</v>
      </c>
      <c r="D1967" s="209" t="n">
        <v>238.21</v>
      </c>
      <c r="E1967" s="224" t="n">
        <f aca="false">VLOOKUP(A1967,SINAPI_MO!$A$1:$E$59566,4,0)</f>
        <v>0.4147</v>
      </c>
      <c r="F1967" s="225" t="n">
        <f aca="false">ROUND(D1967*E1967,2)</f>
        <v>98.79</v>
      </c>
    </row>
    <row r="1968" customFormat="false" ht="12.8" hidden="false" customHeight="false" outlineLevel="0" collapsed="false">
      <c r="A1968" s="207" t="n">
        <v>97650</v>
      </c>
      <c r="B1968" s="208" t="s">
        <v>2142</v>
      </c>
      <c r="C1968" s="2" t="s">
        <v>175</v>
      </c>
      <c r="D1968" s="209" t="n">
        <v>8.22</v>
      </c>
      <c r="E1968" s="224" t="n">
        <f aca="false">VLOOKUP(A1968,SINAPI_MO!$A$1:$E$59566,4,0)</f>
        <v>1</v>
      </c>
      <c r="F1968" s="225" t="n">
        <f aca="false">ROUND(D1968*E1968,2)</f>
        <v>8.22</v>
      </c>
    </row>
    <row r="1969" customFormat="false" ht="12.8" hidden="false" customHeight="false" outlineLevel="0" collapsed="false">
      <c r="A1969" s="207" t="n">
        <v>97642</v>
      </c>
      <c r="B1969" s="208" t="s">
        <v>2143</v>
      </c>
      <c r="C1969" s="2" t="s">
        <v>175</v>
      </c>
      <c r="D1969" s="209" t="n">
        <v>3.12</v>
      </c>
      <c r="E1969" s="224" t="n">
        <f aca="false">VLOOKUP(A1969,SINAPI_MO!$A$1:$E$59566,4,0)</f>
        <v>1</v>
      </c>
      <c r="F1969" s="225" t="n">
        <f aca="false">ROUND(D1969*E1969,2)</f>
        <v>3.12</v>
      </c>
    </row>
    <row r="1970" customFormat="false" ht="12.8" hidden="false" customHeight="false" outlineLevel="0" collapsed="false">
      <c r="A1970" s="207" t="n">
        <v>97655</v>
      </c>
      <c r="B1970" s="208" t="s">
        <v>2144</v>
      </c>
      <c r="C1970" s="2" t="s">
        <v>175</v>
      </c>
      <c r="D1970" s="209" t="n">
        <v>40.15</v>
      </c>
      <c r="E1970" s="224" t="n">
        <f aca="false">VLOOKUP(A1970,SINAPI_MO!$A$1:$E$59566,4,0)</f>
        <v>0.466</v>
      </c>
      <c r="F1970" s="225" t="n">
        <f aca="false">ROUND(D1970*E1970,2)</f>
        <v>18.71</v>
      </c>
    </row>
    <row r="1971" customFormat="false" ht="12.8" hidden="false" customHeight="false" outlineLevel="0" collapsed="false">
      <c r="A1971" s="207" t="n">
        <v>97662</v>
      </c>
      <c r="B1971" s="208" t="s">
        <v>2145</v>
      </c>
      <c r="C1971" s="2" t="s">
        <v>183</v>
      </c>
      <c r="D1971" s="209" t="n">
        <v>0.54</v>
      </c>
      <c r="E1971" s="224" t="n">
        <f aca="false">VLOOKUP(A1971,SINAPI_MO!$A$1:$E$59566,4,0)</f>
        <v>1</v>
      </c>
      <c r="F1971" s="225" t="n">
        <f aca="false">ROUND(D1971*E1971,2)</f>
        <v>0.54</v>
      </c>
    </row>
    <row r="1972" customFormat="false" ht="19.4" hidden="false" customHeight="false" outlineLevel="0" collapsed="false">
      <c r="A1972" s="207" t="n">
        <v>97646</v>
      </c>
      <c r="B1972" s="208" t="s">
        <v>2146</v>
      </c>
      <c r="C1972" s="2" t="s">
        <v>175</v>
      </c>
      <c r="D1972" s="209" t="n">
        <v>0</v>
      </c>
      <c r="E1972" s="224" t="e">
        <f aca="false">VLOOKUP(A1972,SINAPI_MO!$A$1:$E$59566,4,0)</f>
        <v>#N/A</v>
      </c>
      <c r="F1972" s="225" t="e">
        <f aca="false">ROUND(D1972*E1972,2)</f>
        <v>#N/A</v>
      </c>
    </row>
    <row r="1973" customFormat="false" ht="12.8" hidden="false" customHeight="false" outlineLevel="0" collapsed="false">
      <c r="A1973" s="207" t="n">
        <v>92712</v>
      </c>
      <c r="B1973" s="208" t="s">
        <v>2147</v>
      </c>
      <c r="C1973" s="2" t="s">
        <v>2148</v>
      </c>
      <c r="D1973" s="209" t="n">
        <v>0.25</v>
      </c>
      <c r="E1973" s="224" t="n">
        <f aca="false">VLOOKUP(A1973,SINAPI_MO!$A$1:$E$59566,4,0)</f>
        <v>0</v>
      </c>
      <c r="F1973" s="225" t="n">
        <f aca="false">ROUND(D1973*E1973,2)</f>
        <v>0</v>
      </c>
    </row>
    <row r="1974" customFormat="false" ht="12.8" hidden="false" customHeight="false" outlineLevel="0" collapsed="false">
      <c r="A1974" s="207" t="n">
        <v>92713</v>
      </c>
      <c r="B1974" s="208" t="s">
        <v>2149</v>
      </c>
      <c r="C1974" s="2" t="s">
        <v>2148</v>
      </c>
      <c r="D1974" s="209" t="n">
        <v>0.05</v>
      </c>
      <c r="E1974" s="224" t="n">
        <f aca="false">VLOOKUP(A1974,SINAPI_MO!$A$1:$E$59566,4,0)</f>
        <v>0</v>
      </c>
      <c r="F1974" s="225" t="n">
        <f aca="false">ROUND(D1974*E1974,2)</f>
        <v>0</v>
      </c>
    </row>
    <row r="1975" customFormat="false" ht="12.8" hidden="false" customHeight="false" outlineLevel="0" collapsed="false">
      <c r="A1975" s="207" t="n">
        <v>92714</v>
      </c>
      <c r="B1975" s="208" t="s">
        <v>2150</v>
      </c>
      <c r="C1975" s="2" t="s">
        <v>2148</v>
      </c>
      <c r="D1975" s="209" t="n">
        <v>0.32</v>
      </c>
      <c r="E1975" s="224" t="n">
        <f aca="false">VLOOKUP(A1975,SINAPI_MO!$A$1:$E$59566,4,0)</f>
        <v>0</v>
      </c>
      <c r="F1975" s="225" t="n">
        <f aca="false">ROUND(D1975*E1975,2)</f>
        <v>0</v>
      </c>
    </row>
    <row r="1976" customFormat="false" ht="19.4" hidden="false" customHeight="false" outlineLevel="0" collapsed="false">
      <c r="A1976" s="207" t="n">
        <v>92715</v>
      </c>
      <c r="B1976" s="208" t="s">
        <v>2151</v>
      </c>
      <c r="C1976" s="2" t="s">
        <v>2148</v>
      </c>
      <c r="D1976" s="209" t="n">
        <v>115.24</v>
      </c>
      <c r="E1976" s="224" t="n">
        <f aca="false">VLOOKUP(A1976,SINAPI_MO!$A$1:$E$59566,4,0)</f>
        <v>0</v>
      </c>
      <c r="F1976" s="225" t="n">
        <f aca="false">ROUND(D1976*E1976,2)</f>
        <v>0</v>
      </c>
    </row>
    <row r="1977" customFormat="false" ht="19.4" hidden="false" customHeight="false" outlineLevel="0" collapsed="false">
      <c r="A1977" s="207" t="n">
        <v>103663</v>
      </c>
      <c r="B1977" s="208" t="s">
        <v>2152</v>
      </c>
      <c r="C1977" s="2" t="s">
        <v>2148</v>
      </c>
      <c r="D1977" s="209" t="n">
        <v>0</v>
      </c>
      <c r="E1977" s="224" t="e">
        <f aca="false">VLOOKUP(A1977,SINAPI_MO!$A$1:$E$59566,4,0)</f>
        <v>#N/A</v>
      </c>
      <c r="F1977" s="225" t="e">
        <f aca="false">ROUND(D1977*E1977,2)</f>
        <v>#N/A</v>
      </c>
    </row>
    <row r="1978" customFormat="false" ht="19.4" hidden="false" customHeight="false" outlineLevel="0" collapsed="false">
      <c r="A1978" s="207" t="n">
        <v>104390</v>
      </c>
      <c r="B1978" s="208" t="s">
        <v>2153</v>
      </c>
      <c r="C1978" s="2" t="s">
        <v>2148</v>
      </c>
      <c r="D1978" s="209" t="n">
        <v>0</v>
      </c>
      <c r="E1978" s="224" t="e">
        <f aca="false">VLOOKUP(A1978,SINAPI_MO!$A$1:$E$59566,4,0)</f>
        <v>#N/A</v>
      </c>
      <c r="F1978" s="225" t="e">
        <f aca="false">ROUND(D1978*E1978,2)</f>
        <v>#N/A</v>
      </c>
    </row>
    <row r="1979" customFormat="false" ht="19.4" hidden="false" customHeight="false" outlineLevel="0" collapsed="false">
      <c r="A1979" s="207" t="n">
        <v>103664</v>
      </c>
      <c r="B1979" s="208" t="s">
        <v>2154</v>
      </c>
      <c r="C1979" s="2" t="s">
        <v>2148</v>
      </c>
      <c r="D1979" s="209" t="n">
        <v>0</v>
      </c>
      <c r="E1979" s="224" t="e">
        <f aca="false">VLOOKUP(A1979,SINAPI_MO!$A$1:$E$59566,4,0)</f>
        <v>#N/A</v>
      </c>
      <c r="F1979" s="225" t="e">
        <f aca="false">ROUND(D1979*E1979,2)</f>
        <v>#N/A</v>
      </c>
    </row>
    <row r="1980" customFormat="false" ht="19.4" hidden="false" customHeight="false" outlineLevel="0" collapsed="false">
      <c r="A1980" s="207" t="n">
        <v>104451</v>
      </c>
      <c r="B1980" s="208" t="s">
        <v>2155</v>
      </c>
      <c r="C1980" s="2" t="s">
        <v>2148</v>
      </c>
      <c r="D1980" s="209" t="n">
        <v>0</v>
      </c>
      <c r="E1980" s="224" t="e">
        <f aca="false">VLOOKUP(A1980,SINAPI_MO!$A$1:$E$59566,4,0)</f>
        <v>#N/A</v>
      </c>
      <c r="F1980" s="225" t="e">
        <f aca="false">ROUND(D1980*E1980,2)</f>
        <v>#N/A</v>
      </c>
    </row>
    <row r="1981" customFormat="false" ht="19.4" hidden="false" customHeight="false" outlineLevel="0" collapsed="false">
      <c r="A1981" s="207" t="n">
        <v>103666</v>
      </c>
      <c r="B1981" s="208" t="s">
        <v>2156</v>
      </c>
      <c r="C1981" s="2" t="s">
        <v>2148</v>
      </c>
      <c r="D1981" s="209" t="n">
        <v>138.34</v>
      </c>
      <c r="E1981" s="224" t="n">
        <f aca="false">VLOOKUP(A1981,SINAPI_MO!$A$1:$E$59566,4,0)</f>
        <v>0</v>
      </c>
      <c r="F1981" s="225" t="n">
        <f aca="false">ROUND(D1981*E1981,2)</f>
        <v>0</v>
      </c>
    </row>
    <row r="1982" customFormat="false" ht="12.8" hidden="false" customHeight="false" outlineLevel="0" collapsed="false">
      <c r="A1982" s="207" t="n">
        <v>89212</v>
      </c>
      <c r="B1982" s="208" t="s">
        <v>2157</v>
      </c>
      <c r="C1982" s="2" t="s">
        <v>2148</v>
      </c>
      <c r="D1982" s="209" t="n">
        <v>29.12</v>
      </c>
      <c r="E1982" s="224" t="n">
        <f aca="false">VLOOKUP(A1982,SINAPI_MO!$A$1:$E$59566,4,0)</f>
        <v>0</v>
      </c>
      <c r="F1982" s="225" t="n">
        <f aca="false">ROUND(D1982*E1982,2)</f>
        <v>0</v>
      </c>
    </row>
    <row r="1983" customFormat="false" ht="12.8" hidden="false" customHeight="false" outlineLevel="0" collapsed="false">
      <c r="A1983" s="207" t="n">
        <v>89213</v>
      </c>
      <c r="B1983" s="208" t="s">
        <v>2158</v>
      </c>
      <c r="C1983" s="2" t="s">
        <v>2148</v>
      </c>
      <c r="D1983" s="209" t="n">
        <v>8.98</v>
      </c>
      <c r="E1983" s="224" t="n">
        <f aca="false">VLOOKUP(A1983,SINAPI_MO!$A$1:$E$59566,4,0)</f>
        <v>0</v>
      </c>
      <c r="F1983" s="225" t="n">
        <f aca="false">ROUND(D1983*E1983,2)</f>
        <v>0</v>
      </c>
    </row>
    <row r="1984" customFormat="false" ht="12.8" hidden="false" customHeight="false" outlineLevel="0" collapsed="false">
      <c r="A1984" s="207" t="n">
        <v>89214</v>
      </c>
      <c r="B1984" s="208" t="s">
        <v>2159</v>
      </c>
      <c r="C1984" s="2" t="s">
        <v>2148</v>
      </c>
      <c r="D1984" s="209" t="n">
        <v>27.34</v>
      </c>
      <c r="E1984" s="224" t="n">
        <f aca="false">VLOOKUP(A1984,SINAPI_MO!$A$1:$E$59566,4,0)</f>
        <v>0</v>
      </c>
      <c r="F1984" s="225" t="n">
        <f aca="false">ROUND(D1984*E1984,2)</f>
        <v>0</v>
      </c>
    </row>
    <row r="1985" customFormat="false" ht="12.8" hidden="false" customHeight="false" outlineLevel="0" collapsed="false">
      <c r="A1985" s="207" t="n">
        <v>89215</v>
      </c>
      <c r="B1985" s="208" t="s">
        <v>2160</v>
      </c>
      <c r="C1985" s="2" t="s">
        <v>2148</v>
      </c>
      <c r="D1985" s="209" t="n">
        <v>94.67</v>
      </c>
      <c r="E1985" s="224" t="n">
        <f aca="false">VLOOKUP(A1985,SINAPI_MO!$A$1:$E$59566,4,0)</f>
        <v>0</v>
      </c>
      <c r="F1985" s="225" t="n">
        <f aca="false">ROUND(D1985*E1985,2)</f>
        <v>0</v>
      </c>
    </row>
    <row r="1986" customFormat="false" ht="19.4" hidden="false" customHeight="false" outlineLevel="0" collapsed="false">
      <c r="A1986" s="207" t="n">
        <v>87441</v>
      </c>
      <c r="B1986" s="208" t="s">
        <v>2161</v>
      </c>
      <c r="C1986" s="2" t="s">
        <v>2148</v>
      </c>
      <c r="D1986" s="209" t="n">
        <v>0.39</v>
      </c>
      <c r="E1986" s="224" t="n">
        <f aca="false">VLOOKUP(A1986,SINAPI_MO!$A$1:$E$59566,4,0)</f>
        <v>0</v>
      </c>
      <c r="F1986" s="225" t="n">
        <f aca="false">ROUND(D1986*E1986,2)</f>
        <v>0</v>
      </c>
    </row>
    <row r="1987" customFormat="false" ht="19.4" hidden="false" customHeight="false" outlineLevel="0" collapsed="false">
      <c r="A1987" s="207" t="n">
        <v>87442</v>
      </c>
      <c r="B1987" s="208" t="s">
        <v>2162</v>
      </c>
      <c r="C1987" s="2" t="s">
        <v>2148</v>
      </c>
      <c r="D1987" s="209" t="n">
        <v>0.09</v>
      </c>
      <c r="E1987" s="224" t="n">
        <f aca="false">VLOOKUP(A1987,SINAPI_MO!$A$1:$E$59566,4,0)</f>
        <v>0</v>
      </c>
      <c r="F1987" s="225" t="n">
        <f aca="false">ROUND(D1987*E1987,2)</f>
        <v>0</v>
      </c>
    </row>
    <row r="1988" customFormat="false" ht="19.4" hidden="false" customHeight="false" outlineLevel="0" collapsed="false">
      <c r="A1988" s="207" t="n">
        <v>87443</v>
      </c>
      <c r="B1988" s="208" t="s">
        <v>2163</v>
      </c>
      <c r="C1988" s="2" t="s">
        <v>2148</v>
      </c>
      <c r="D1988" s="209" t="n">
        <v>0.49</v>
      </c>
      <c r="E1988" s="224" t="n">
        <f aca="false">VLOOKUP(A1988,SINAPI_MO!$A$1:$E$59566,4,0)</f>
        <v>0</v>
      </c>
      <c r="F1988" s="225" t="n">
        <f aca="false">ROUND(D1988*E1988,2)</f>
        <v>0</v>
      </c>
    </row>
    <row r="1989" customFormat="false" ht="19.4" hidden="false" customHeight="false" outlineLevel="0" collapsed="false">
      <c r="A1989" s="207" t="n">
        <v>87444</v>
      </c>
      <c r="B1989" s="208" t="s">
        <v>2164</v>
      </c>
      <c r="C1989" s="2" t="s">
        <v>2148</v>
      </c>
      <c r="D1989" s="209" t="n">
        <v>4.27</v>
      </c>
      <c r="E1989" s="224" t="n">
        <f aca="false">VLOOKUP(A1989,SINAPI_MO!$A$1:$E$59566,4,0)</f>
        <v>0</v>
      </c>
      <c r="F1989" s="225" t="n">
        <f aca="false">ROUND(D1989*E1989,2)</f>
        <v>0</v>
      </c>
    </row>
    <row r="1990" customFormat="false" ht="19.4" hidden="false" customHeight="false" outlineLevel="0" collapsed="false">
      <c r="A1990" s="207" t="n">
        <v>93229</v>
      </c>
      <c r="B1990" s="208" t="s">
        <v>2165</v>
      </c>
      <c r="C1990" s="2" t="s">
        <v>2148</v>
      </c>
      <c r="D1990" s="209" t="n">
        <v>0.36</v>
      </c>
      <c r="E1990" s="224" t="n">
        <f aca="false">VLOOKUP(A1990,SINAPI_MO!$A$1:$E$59566,4,0)</f>
        <v>0</v>
      </c>
      <c r="F1990" s="225" t="n">
        <f aca="false">ROUND(D1990*E1990,2)</f>
        <v>0</v>
      </c>
    </row>
    <row r="1991" customFormat="false" ht="19.4" hidden="false" customHeight="false" outlineLevel="0" collapsed="false">
      <c r="A1991" s="207" t="n">
        <v>93230</v>
      </c>
      <c r="B1991" s="208" t="s">
        <v>2166</v>
      </c>
      <c r="C1991" s="2" t="s">
        <v>2148</v>
      </c>
      <c r="D1991" s="209" t="n">
        <v>0.08</v>
      </c>
      <c r="E1991" s="224" t="n">
        <f aca="false">VLOOKUP(A1991,SINAPI_MO!$A$1:$E$59566,4,0)</f>
        <v>0</v>
      </c>
      <c r="F1991" s="225" t="n">
        <f aca="false">ROUND(D1991*E1991,2)</f>
        <v>0</v>
      </c>
    </row>
    <row r="1992" customFormat="false" ht="19.4" hidden="false" customHeight="false" outlineLevel="0" collapsed="false">
      <c r="A1992" s="207" t="n">
        <v>93231</v>
      </c>
      <c r="B1992" s="208" t="s">
        <v>2167</v>
      </c>
      <c r="C1992" s="2" t="s">
        <v>2148</v>
      </c>
      <c r="D1992" s="209" t="n">
        <v>0.45</v>
      </c>
      <c r="E1992" s="224" t="n">
        <f aca="false">VLOOKUP(A1992,SINAPI_MO!$A$1:$E$59566,4,0)</f>
        <v>0</v>
      </c>
      <c r="F1992" s="225" t="n">
        <f aca="false">ROUND(D1992*E1992,2)</f>
        <v>0</v>
      </c>
    </row>
    <row r="1993" customFormat="false" ht="19.4" hidden="false" customHeight="false" outlineLevel="0" collapsed="false">
      <c r="A1993" s="207" t="n">
        <v>93232</v>
      </c>
      <c r="B1993" s="208" t="s">
        <v>2168</v>
      </c>
      <c r="C1993" s="2" t="s">
        <v>2148</v>
      </c>
      <c r="D1993" s="209" t="n">
        <v>4.82</v>
      </c>
      <c r="E1993" s="224" t="n">
        <f aca="false">VLOOKUP(A1993,SINAPI_MO!$A$1:$E$59566,4,0)</f>
        <v>0</v>
      </c>
      <c r="F1993" s="225" t="n">
        <f aca="false">ROUND(D1993*E1993,2)</f>
        <v>0</v>
      </c>
    </row>
    <row r="1994" customFormat="false" ht="19.4" hidden="false" customHeight="false" outlineLevel="0" collapsed="false">
      <c r="A1994" s="207" t="n">
        <v>102948</v>
      </c>
      <c r="B1994" s="208" t="s">
        <v>2169</v>
      </c>
      <c r="C1994" s="2" t="s">
        <v>2148</v>
      </c>
      <c r="D1994" s="209" t="n">
        <v>0</v>
      </c>
      <c r="E1994" s="224" t="e">
        <f aca="false">VLOOKUP(A1994,SINAPI_MO!$A$1:$E$59566,4,0)</f>
        <v>#N/A</v>
      </c>
      <c r="F1994" s="225" t="e">
        <f aca="false">ROUND(D1994*E1994,2)</f>
        <v>#N/A</v>
      </c>
    </row>
    <row r="1995" customFormat="false" ht="19.4" hidden="false" customHeight="false" outlineLevel="0" collapsed="false">
      <c r="A1995" s="207" t="n">
        <v>102949</v>
      </c>
      <c r="B1995" s="208" t="s">
        <v>2170</v>
      </c>
      <c r="C1995" s="2" t="s">
        <v>2148</v>
      </c>
      <c r="D1995" s="209" t="n">
        <v>0</v>
      </c>
      <c r="E1995" s="224" t="e">
        <f aca="false">VLOOKUP(A1995,SINAPI_MO!$A$1:$E$59566,4,0)</f>
        <v>#N/A</v>
      </c>
      <c r="F1995" s="225" t="e">
        <f aca="false">ROUND(D1995*E1995,2)</f>
        <v>#N/A</v>
      </c>
    </row>
    <row r="1996" customFormat="false" ht="19.4" hidden="false" customHeight="false" outlineLevel="0" collapsed="false">
      <c r="A1996" s="207" t="n">
        <v>102950</v>
      </c>
      <c r="B1996" s="208" t="s">
        <v>2171</v>
      </c>
      <c r="C1996" s="2" t="s">
        <v>2148</v>
      </c>
      <c r="D1996" s="209" t="n">
        <v>0</v>
      </c>
      <c r="E1996" s="224" t="e">
        <f aca="false">VLOOKUP(A1996,SINAPI_MO!$A$1:$E$59566,4,0)</f>
        <v>#N/A</v>
      </c>
      <c r="F1996" s="225" t="e">
        <f aca="false">ROUND(D1996*E1996,2)</f>
        <v>#N/A</v>
      </c>
    </row>
    <row r="1997" customFormat="false" ht="19.4" hidden="false" customHeight="false" outlineLevel="0" collapsed="false">
      <c r="A1997" s="207" t="n">
        <v>102951</v>
      </c>
      <c r="B1997" s="208" t="s">
        <v>2172</v>
      </c>
      <c r="C1997" s="2" t="s">
        <v>2148</v>
      </c>
      <c r="D1997" s="209" t="n">
        <v>0.64</v>
      </c>
      <c r="E1997" s="224" t="n">
        <f aca="false">VLOOKUP(A1997,SINAPI_MO!$A$1:$E$59566,4,0)</f>
        <v>0</v>
      </c>
      <c r="F1997" s="225" t="n">
        <f aca="false">ROUND(D1997*E1997,2)</f>
        <v>0</v>
      </c>
    </row>
    <row r="1998" customFormat="false" ht="19.4" hidden="false" customHeight="false" outlineLevel="0" collapsed="false">
      <c r="A1998" s="207" t="n">
        <v>88826</v>
      </c>
      <c r="B1998" s="208" t="s">
        <v>2173</v>
      </c>
      <c r="C1998" s="2" t="s">
        <v>2148</v>
      </c>
      <c r="D1998" s="209" t="n">
        <v>0.29</v>
      </c>
      <c r="E1998" s="224" t="n">
        <f aca="false">VLOOKUP(A1998,SINAPI_MO!$A$1:$E$59566,4,0)</f>
        <v>0</v>
      </c>
      <c r="F1998" s="225" t="n">
        <f aca="false">ROUND(D1998*E1998,2)</f>
        <v>0</v>
      </c>
    </row>
    <row r="1999" customFormat="false" ht="19.4" hidden="false" customHeight="false" outlineLevel="0" collapsed="false">
      <c r="A1999" s="207" t="n">
        <v>88827</v>
      </c>
      <c r="B1999" s="208" t="s">
        <v>2174</v>
      </c>
      <c r="C1999" s="2" t="s">
        <v>2148</v>
      </c>
      <c r="D1999" s="209" t="n">
        <v>0.06</v>
      </c>
      <c r="E1999" s="224" t="n">
        <f aca="false">VLOOKUP(A1999,SINAPI_MO!$A$1:$E$59566,4,0)</f>
        <v>0</v>
      </c>
      <c r="F1999" s="225" t="n">
        <f aca="false">ROUND(D1999*E1999,2)</f>
        <v>0</v>
      </c>
    </row>
    <row r="2000" customFormat="false" ht="19.4" hidden="false" customHeight="false" outlineLevel="0" collapsed="false">
      <c r="A2000" s="207" t="n">
        <v>88828</v>
      </c>
      <c r="B2000" s="208" t="s">
        <v>2175</v>
      </c>
      <c r="C2000" s="2" t="s">
        <v>2148</v>
      </c>
      <c r="D2000" s="209" t="n">
        <v>0.31</v>
      </c>
      <c r="E2000" s="224" t="n">
        <f aca="false">VLOOKUP(A2000,SINAPI_MO!$A$1:$E$59566,4,0)</f>
        <v>0</v>
      </c>
      <c r="F2000" s="225" t="n">
        <f aca="false">ROUND(D2000*E2000,2)</f>
        <v>0</v>
      </c>
    </row>
    <row r="2001" customFormat="false" ht="19.4" hidden="false" customHeight="false" outlineLevel="0" collapsed="false">
      <c r="A2001" s="207" t="n">
        <v>88829</v>
      </c>
      <c r="B2001" s="208" t="s">
        <v>2176</v>
      </c>
      <c r="C2001" s="2" t="s">
        <v>2148</v>
      </c>
      <c r="D2001" s="209" t="n">
        <v>1.27</v>
      </c>
      <c r="E2001" s="224" t="n">
        <f aca="false">VLOOKUP(A2001,SINAPI_MO!$A$1:$E$59566,4,0)</f>
        <v>0</v>
      </c>
      <c r="F2001" s="225" t="n">
        <f aca="false">ROUND(D2001*E2001,2)</f>
        <v>0</v>
      </c>
    </row>
    <row r="2002" customFormat="false" ht="19.4" hidden="false" customHeight="false" outlineLevel="0" collapsed="false">
      <c r="A2002" s="207" t="n">
        <v>89221</v>
      </c>
      <c r="B2002" s="208" t="s">
        <v>2177</v>
      </c>
      <c r="C2002" s="2" t="s">
        <v>2148</v>
      </c>
      <c r="D2002" s="209" t="n">
        <v>1.18</v>
      </c>
      <c r="E2002" s="224" t="n">
        <f aca="false">VLOOKUP(A2002,SINAPI_MO!$A$1:$E$59566,4,0)</f>
        <v>0</v>
      </c>
      <c r="F2002" s="225" t="n">
        <f aca="false">ROUND(D2002*E2002,2)</f>
        <v>0</v>
      </c>
    </row>
    <row r="2003" customFormat="false" ht="19.4" hidden="false" customHeight="false" outlineLevel="0" collapsed="false">
      <c r="A2003" s="207" t="n">
        <v>89222</v>
      </c>
      <c r="B2003" s="208" t="s">
        <v>2178</v>
      </c>
      <c r="C2003" s="2" t="s">
        <v>2148</v>
      </c>
      <c r="D2003" s="209" t="n">
        <v>0.27</v>
      </c>
      <c r="E2003" s="224" t="n">
        <f aca="false">VLOOKUP(A2003,SINAPI_MO!$A$1:$E$59566,4,0)</f>
        <v>0</v>
      </c>
      <c r="F2003" s="225" t="n">
        <f aca="false">ROUND(D2003*E2003,2)</f>
        <v>0</v>
      </c>
    </row>
    <row r="2004" customFormat="false" ht="19.4" hidden="false" customHeight="false" outlineLevel="0" collapsed="false">
      <c r="A2004" s="207" t="n">
        <v>89223</v>
      </c>
      <c r="B2004" s="208" t="s">
        <v>2179</v>
      </c>
      <c r="C2004" s="2" t="s">
        <v>2148</v>
      </c>
      <c r="D2004" s="209" t="n">
        <v>1.29</v>
      </c>
      <c r="E2004" s="224" t="n">
        <f aca="false">VLOOKUP(A2004,SINAPI_MO!$A$1:$E$59566,4,0)</f>
        <v>0</v>
      </c>
      <c r="F2004" s="225" t="n">
        <f aca="false">ROUND(D2004*E2004,2)</f>
        <v>0</v>
      </c>
    </row>
    <row r="2005" customFormat="false" ht="19.4" hidden="false" customHeight="false" outlineLevel="0" collapsed="false">
      <c r="A2005" s="207" t="n">
        <v>89224</v>
      </c>
      <c r="B2005" s="208" t="s">
        <v>2180</v>
      </c>
      <c r="C2005" s="2" t="s">
        <v>2148</v>
      </c>
      <c r="D2005" s="209" t="n">
        <v>2.55</v>
      </c>
      <c r="E2005" s="224" t="n">
        <f aca="false">VLOOKUP(A2005,SINAPI_MO!$A$1:$E$59566,4,0)</f>
        <v>0</v>
      </c>
      <c r="F2005" s="225" t="n">
        <f aca="false">ROUND(D2005*E2005,2)</f>
        <v>0</v>
      </c>
    </row>
    <row r="2006" customFormat="false" ht="19.4" hidden="false" customHeight="false" outlineLevel="0" collapsed="false">
      <c r="A2006" s="207" t="n">
        <v>89274</v>
      </c>
      <c r="B2006" s="208" t="s">
        <v>2181</v>
      </c>
      <c r="C2006" s="2" t="s">
        <v>2148</v>
      </c>
      <c r="D2006" s="209" t="n">
        <v>1.43</v>
      </c>
      <c r="E2006" s="224" t="n">
        <f aca="false">VLOOKUP(A2006,SINAPI_MO!$A$1:$E$59566,4,0)</f>
        <v>0</v>
      </c>
      <c r="F2006" s="225" t="n">
        <f aca="false">ROUND(D2006*E2006,2)</f>
        <v>0</v>
      </c>
    </row>
    <row r="2007" customFormat="false" ht="19.4" hidden="false" customHeight="false" outlineLevel="0" collapsed="false">
      <c r="A2007" s="207" t="n">
        <v>89275</v>
      </c>
      <c r="B2007" s="208" t="s">
        <v>2182</v>
      </c>
      <c r="C2007" s="2" t="s">
        <v>2148</v>
      </c>
      <c r="D2007" s="209" t="n">
        <v>0.33</v>
      </c>
      <c r="E2007" s="224" t="n">
        <f aca="false">VLOOKUP(A2007,SINAPI_MO!$A$1:$E$59566,4,0)</f>
        <v>0</v>
      </c>
      <c r="F2007" s="225" t="n">
        <f aca="false">ROUND(D2007*E2007,2)</f>
        <v>0</v>
      </c>
    </row>
    <row r="2008" customFormat="false" ht="19.4" hidden="false" customHeight="false" outlineLevel="0" collapsed="false">
      <c r="A2008" s="207" t="n">
        <v>89276</v>
      </c>
      <c r="B2008" s="208" t="s">
        <v>2183</v>
      </c>
      <c r="C2008" s="2" t="s">
        <v>2148</v>
      </c>
      <c r="D2008" s="209" t="n">
        <v>1.79</v>
      </c>
      <c r="E2008" s="224" t="n">
        <f aca="false">VLOOKUP(A2008,SINAPI_MO!$A$1:$E$59566,4,0)</f>
        <v>0</v>
      </c>
      <c r="F2008" s="225" t="n">
        <f aca="false">ROUND(D2008*E2008,2)</f>
        <v>0</v>
      </c>
    </row>
    <row r="2009" customFormat="false" ht="19.4" hidden="false" customHeight="false" outlineLevel="0" collapsed="false">
      <c r="A2009" s="207" t="n">
        <v>89277</v>
      </c>
      <c r="B2009" s="208" t="s">
        <v>2184</v>
      </c>
      <c r="C2009" s="2" t="s">
        <v>2148</v>
      </c>
      <c r="D2009" s="209" t="n">
        <v>8.54</v>
      </c>
      <c r="E2009" s="224" t="n">
        <f aca="false">VLOOKUP(A2009,SINAPI_MO!$A$1:$E$59566,4,0)</f>
        <v>0</v>
      </c>
      <c r="F2009" s="225" t="n">
        <f aca="false">ROUND(D2009*E2009,2)</f>
        <v>0</v>
      </c>
    </row>
    <row r="2010" customFormat="false" ht="19.4" hidden="false" customHeight="false" outlineLevel="0" collapsed="false">
      <c r="A2010" s="207" t="n">
        <v>90646</v>
      </c>
      <c r="B2010" s="208" t="s">
        <v>2185</v>
      </c>
      <c r="C2010" s="2" t="s">
        <v>2148</v>
      </c>
      <c r="D2010" s="209" t="n">
        <v>0.91</v>
      </c>
      <c r="E2010" s="224" t="n">
        <f aca="false">VLOOKUP(A2010,SINAPI_MO!$A$1:$E$59566,4,0)</f>
        <v>0</v>
      </c>
      <c r="F2010" s="225" t="n">
        <f aca="false">ROUND(D2010*E2010,2)</f>
        <v>0</v>
      </c>
    </row>
    <row r="2011" customFormat="false" ht="19.4" hidden="false" customHeight="false" outlineLevel="0" collapsed="false">
      <c r="A2011" s="207" t="n">
        <v>90647</v>
      </c>
      <c r="B2011" s="208" t="s">
        <v>2186</v>
      </c>
      <c r="C2011" s="2" t="s">
        <v>2148</v>
      </c>
      <c r="D2011" s="209" t="n">
        <v>0.21</v>
      </c>
      <c r="E2011" s="224" t="n">
        <f aca="false">VLOOKUP(A2011,SINAPI_MO!$A$1:$E$59566,4,0)</f>
        <v>0</v>
      </c>
      <c r="F2011" s="225" t="n">
        <f aca="false">ROUND(D2011*E2011,2)</f>
        <v>0</v>
      </c>
    </row>
    <row r="2012" customFormat="false" ht="19.4" hidden="false" customHeight="false" outlineLevel="0" collapsed="false">
      <c r="A2012" s="207" t="n">
        <v>90648</v>
      </c>
      <c r="B2012" s="208" t="s">
        <v>2187</v>
      </c>
      <c r="C2012" s="2" t="s">
        <v>2148</v>
      </c>
      <c r="D2012" s="209" t="n">
        <v>1</v>
      </c>
      <c r="E2012" s="224" t="n">
        <f aca="false">VLOOKUP(A2012,SINAPI_MO!$A$1:$E$59566,4,0)</f>
        <v>0</v>
      </c>
      <c r="F2012" s="225" t="n">
        <f aca="false">ROUND(D2012*E2012,2)</f>
        <v>0</v>
      </c>
    </row>
    <row r="2013" customFormat="false" ht="19.4" hidden="false" customHeight="false" outlineLevel="0" collapsed="false">
      <c r="A2013" s="207" t="n">
        <v>90649</v>
      </c>
      <c r="B2013" s="208" t="s">
        <v>2188</v>
      </c>
      <c r="C2013" s="2" t="s">
        <v>2148</v>
      </c>
      <c r="D2013" s="209" t="n">
        <v>9.89</v>
      </c>
      <c r="E2013" s="224" t="n">
        <f aca="false">VLOOKUP(A2013,SINAPI_MO!$A$1:$E$59566,4,0)</f>
        <v>0</v>
      </c>
      <c r="F2013" s="225" t="n">
        <f aca="false">ROUND(D2013*E2013,2)</f>
        <v>0</v>
      </c>
    </row>
    <row r="2014" customFormat="false" ht="12.8" hidden="false" customHeight="false" outlineLevel="0" collapsed="false">
      <c r="A2014" s="207" t="n">
        <v>106096</v>
      </c>
      <c r="B2014" s="208" t="s">
        <v>2189</v>
      </c>
      <c r="C2014" s="2" t="s">
        <v>2148</v>
      </c>
      <c r="D2014" s="209" t="n">
        <v>0</v>
      </c>
      <c r="E2014" s="224" t="e">
        <f aca="false">VLOOKUP(A2014,SINAPI_MO!$A$1:$E$59566,4,0)</f>
        <v>#N/A</v>
      </c>
      <c r="F2014" s="225" t="e">
        <f aca="false">ROUND(D2014*E2014,2)</f>
        <v>#N/A</v>
      </c>
    </row>
    <row r="2015" customFormat="false" ht="12.8" hidden="false" customHeight="false" outlineLevel="0" collapsed="false">
      <c r="A2015" s="207" t="n">
        <v>106097</v>
      </c>
      <c r="B2015" s="208" t="s">
        <v>2190</v>
      </c>
      <c r="C2015" s="2" t="s">
        <v>2148</v>
      </c>
      <c r="D2015" s="209" t="n">
        <v>0</v>
      </c>
      <c r="E2015" s="224" t="e">
        <f aca="false">VLOOKUP(A2015,SINAPI_MO!$A$1:$E$59566,4,0)</f>
        <v>#N/A</v>
      </c>
      <c r="F2015" s="225" t="e">
        <f aca="false">ROUND(D2015*E2015,2)</f>
        <v>#N/A</v>
      </c>
    </row>
    <row r="2016" customFormat="false" ht="12.8" hidden="false" customHeight="false" outlineLevel="0" collapsed="false">
      <c r="A2016" s="207" t="n">
        <v>106098</v>
      </c>
      <c r="B2016" s="208" t="s">
        <v>2191</v>
      </c>
      <c r="C2016" s="2" t="s">
        <v>2148</v>
      </c>
      <c r="D2016" s="209" t="n">
        <v>0</v>
      </c>
      <c r="E2016" s="224" t="e">
        <f aca="false">VLOOKUP(A2016,SINAPI_MO!$A$1:$E$59566,4,0)</f>
        <v>#N/A</v>
      </c>
      <c r="F2016" s="225" t="e">
        <f aca="false">ROUND(D2016*E2016,2)</f>
        <v>#N/A</v>
      </c>
    </row>
    <row r="2017" customFormat="false" ht="12.8" hidden="false" customHeight="false" outlineLevel="0" collapsed="false">
      <c r="A2017" s="207" t="n">
        <v>106099</v>
      </c>
      <c r="B2017" s="208" t="s">
        <v>2192</v>
      </c>
      <c r="C2017" s="2" t="s">
        <v>2148</v>
      </c>
      <c r="D2017" s="209" t="n">
        <v>1.07</v>
      </c>
      <c r="E2017" s="224" t="n">
        <f aca="false">VLOOKUP(A2017,SINAPI_MO!$A$1:$E$59566,4,0)</f>
        <v>0</v>
      </c>
      <c r="F2017" s="225" t="n">
        <f aca="false">ROUND(D2017*E2017,2)</f>
        <v>0</v>
      </c>
    </row>
    <row r="2018" customFormat="false" ht="12.8" hidden="false" customHeight="false" outlineLevel="0" collapsed="false">
      <c r="A2018" s="207" t="n">
        <v>90652</v>
      </c>
      <c r="B2018" s="208" t="s">
        <v>2193</v>
      </c>
      <c r="C2018" s="2" t="s">
        <v>2148</v>
      </c>
      <c r="D2018" s="209" t="n">
        <v>3.54</v>
      </c>
      <c r="E2018" s="224" t="n">
        <f aca="false">VLOOKUP(A2018,SINAPI_MO!$A$1:$E$59566,4,0)</f>
        <v>0</v>
      </c>
      <c r="F2018" s="225" t="n">
        <f aca="false">ROUND(D2018*E2018,2)</f>
        <v>0</v>
      </c>
    </row>
    <row r="2019" customFormat="false" ht="12.8" hidden="false" customHeight="false" outlineLevel="0" collapsed="false">
      <c r="A2019" s="207" t="n">
        <v>90653</v>
      </c>
      <c r="B2019" s="208" t="s">
        <v>2194</v>
      </c>
      <c r="C2019" s="2" t="s">
        <v>2148</v>
      </c>
      <c r="D2019" s="209" t="n">
        <v>0.81</v>
      </c>
      <c r="E2019" s="224" t="n">
        <f aca="false">VLOOKUP(A2019,SINAPI_MO!$A$1:$E$59566,4,0)</f>
        <v>0</v>
      </c>
      <c r="F2019" s="225" t="n">
        <f aca="false">ROUND(D2019*E2019,2)</f>
        <v>0</v>
      </c>
    </row>
    <row r="2020" customFormat="false" ht="12.8" hidden="false" customHeight="false" outlineLevel="0" collapsed="false">
      <c r="A2020" s="207" t="n">
        <v>90654</v>
      </c>
      <c r="B2020" s="208" t="s">
        <v>2195</v>
      </c>
      <c r="C2020" s="2" t="s">
        <v>2148</v>
      </c>
      <c r="D2020" s="209" t="n">
        <v>3.87</v>
      </c>
      <c r="E2020" s="224" t="n">
        <f aca="false">VLOOKUP(A2020,SINAPI_MO!$A$1:$E$59566,4,0)</f>
        <v>0</v>
      </c>
      <c r="F2020" s="225" t="n">
        <f aca="false">ROUND(D2020*E2020,2)</f>
        <v>0</v>
      </c>
    </row>
    <row r="2021" customFormat="false" ht="12.8" hidden="false" customHeight="false" outlineLevel="0" collapsed="false">
      <c r="A2021" s="207" t="n">
        <v>90655</v>
      </c>
      <c r="B2021" s="208" t="s">
        <v>2196</v>
      </c>
      <c r="C2021" s="2" t="s">
        <v>2148</v>
      </c>
      <c r="D2021" s="209" t="n">
        <v>6.51</v>
      </c>
      <c r="E2021" s="224" t="n">
        <f aca="false">VLOOKUP(A2021,SINAPI_MO!$A$1:$E$59566,4,0)</f>
        <v>0</v>
      </c>
      <c r="F2021" s="225" t="n">
        <f aca="false">ROUND(D2021*E2021,2)</f>
        <v>0</v>
      </c>
    </row>
    <row r="2022" customFormat="false" ht="12.8" hidden="false" customHeight="false" outlineLevel="0" collapsed="false">
      <c r="A2022" s="207" t="n">
        <v>90658</v>
      </c>
      <c r="B2022" s="208" t="s">
        <v>2197</v>
      </c>
      <c r="C2022" s="2" t="s">
        <v>2148</v>
      </c>
      <c r="D2022" s="209" t="n">
        <v>3.79</v>
      </c>
      <c r="E2022" s="224" t="n">
        <f aca="false">VLOOKUP(A2022,SINAPI_MO!$A$1:$E$59566,4,0)</f>
        <v>0</v>
      </c>
      <c r="F2022" s="225" t="n">
        <f aca="false">ROUND(D2022*E2022,2)</f>
        <v>0</v>
      </c>
    </row>
    <row r="2023" customFormat="false" ht="12.8" hidden="false" customHeight="false" outlineLevel="0" collapsed="false">
      <c r="A2023" s="207" t="n">
        <v>90659</v>
      </c>
      <c r="B2023" s="208" t="s">
        <v>2198</v>
      </c>
      <c r="C2023" s="2" t="s">
        <v>2148</v>
      </c>
      <c r="D2023" s="209" t="n">
        <v>0.87</v>
      </c>
      <c r="E2023" s="224" t="n">
        <f aca="false">VLOOKUP(A2023,SINAPI_MO!$A$1:$E$59566,4,0)</f>
        <v>0</v>
      </c>
      <c r="F2023" s="225" t="n">
        <f aca="false">ROUND(D2023*E2023,2)</f>
        <v>0</v>
      </c>
    </row>
    <row r="2024" customFormat="false" ht="12.8" hidden="false" customHeight="false" outlineLevel="0" collapsed="false">
      <c r="A2024" s="207" t="n">
        <v>90660</v>
      </c>
      <c r="B2024" s="208" t="s">
        <v>2199</v>
      </c>
      <c r="C2024" s="2" t="s">
        <v>2148</v>
      </c>
      <c r="D2024" s="209" t="n">
        <v>4.15</v>
      </c>
      <c r="E2024" s="224" t="n">
        <f aca="false">VLOOKUP(A2024,SINAPI_MO!$A$1:$E$59566,4,0)</f>
        <v>0</v>
      </c>
      <c r="F2024" s="225" t="n">
        <f aca="false">ROUND(D2024*E2024,2)</f>
        <v>0</v>
      </c>
    </row>
    <row r="2025" customFormat="false" ht="12.8" hidden="false" customHeight="false" outlineLevel="0" collapsed="false">
      <c r="A2025" s="207" t="n">
        <v>90661</v>
      </c>
      <c r="B2025" s="208" t="s">
        <v>2200</v>
      </c>
      <c r="C2025" s="2" t="s">
        <v>2148</v>
      </c>
      <c r="D2025" s="209" t="n">
        <v>6.51</v>
      </c>
      <c r="E2025" s="224" t="n">
        <f aca="false">VLOOKUP(A2025,SINAPI_MO!$A$1:$E$59566,4,0)</f>
        <v>0</v>
      </c>
      <c r="F2025" s="225" t="n">
        <f aca="false">ROUND(D2025*E2025,2)</f>
        <v>0</v>
      </c>
    </row>
    <row r="2026" customFormat="false" ht="19.4" hidden="false" customHeight="false" outlineLevel="0" collapsed="false">
      <c r="A2026" s="207" t="n">
        <v>89019</v>
      </c>
      <c r="B2026" s="208" t="s">
        <v>2201</v>
      </c>
      <c r="C2026" s="2" t="s">
        <v>2148</v>
      </c>
      <c r="D2026" s="209" t="n">
        <v>0.57</v>
      </c>
      <c r="E2026" s="224" t="n">
        <f aca="false">VLOOKUP(A2026,SINAPI_MO!$A$1:$E$59566,4,0)</f>
        <v>0</v>
      </c>
      <c r="F2026" s="225" t="n">
        <f aca="false">ROUND(D2026*E2026,2)</f>
        <v>0</v>
      </c>
    </row>
    <row r="2027" customFormat="false" ht="19.4" hidden="false" customHeight="false" outlineLevel="0" collapsed="false">
      <c r="A2027" s="207" t="n">
        <v>89020</v>
      </c>
      <c r="B2027" s="208" t="s">
        <v>2202</v>
      </c>
      <c r="C2027" s="2" t="s">
        <v>2148</v>
      </c>
      <c r="D2027" s="209" t="n">
        <v>0.13</v>
      </c>
      <c r="E2027" s="224" t="n">
        <f aca="false">VLOOKUP(A2027,SINAPI_MO!$A$1:$E$59566,4,0)</f>
        <v>0</v>
      </c>
      <c r="F2027" s="225" t="n">
        <f aca="false">ROUND(D2027*E2027,2)</f>
        <v>0</v>
      </c>
    </row>
    <row r="2028" customFormat="false" ht="19.4" hidden="false" customHeight="false" outlineLevel="0" collapsed="false">
      <c r="A2028" s="207" t="n">
        <v>5800</v>
      </c>
      <c r="B2028" s="208" t="s">
        <v>2203</v>
      </c>
      <c r="C2028" s="2" t="s">
        <v>2148</v>
      </c>
      <c r="D2028" s="209" t="n">
        <v>0.62</v>
      </c>
      <c r="E2028" s="224" t="n">
        <f aca="false">VLOOKUP(A2028,SINAPI_MO!$A$1:$E$59566,4,0)</f>
        <v>0</v>
      </c>
      <c r="F2028" s="225" t="n">
        <f aca="false">ROUND(D2028*E2028,2)</f>
        <v>0</v>
      </c>
    </row>
    <row r="2029" customFormat="false" ht="19.4" hidden="false" customHeight="false" outlineLevel="0" collapsed="false">
      <c r="A2029" s="207" t="n">
        <v>53866</v>
      </c>
      <c r="B2029" s="208" t="s">
        <v>2204</v>
      </c>
      <c r="C2029" s="2" t="s">
        <v>2148</v>
      </c>
      <c r="D2029" s="209" t="n">
        <v>1.95</v>
      </c>
      <c r="E2029" s="224" t="n">
        <f aca="false">VLOOKUP(A2029,SINAPI_MO!$A$1:$E$59566,4,0)</f>
        <v>0</v>
      </c>
      <c r="F2029" s="225" t="n">
        <f aca="false">ROUND(D2029*E2029,2)</f>
        <v>0</v>
      </c>
    </row>
    <row r="2030" customFormat="false" ht="19.4" hidden="false" customHeight="false" outlineLevel="0" collapsed="false">
      <c r="A2030" s="207" t="n">
        <v>90639</v>
      </c>
      <c r="B2030" s="208" t="s">
        <v>2205</v>
      </c>
      <c r="C2030" s="2" t="s">
        <v>2148</v>
      </c>
      <c r="D2030" s="209" t="n">
        <v>5.44</v>
      </c>
      <c r="E2030" s="224" t="n">
        <f aca="false">VLOOKUP(A2030,SINAPI_MO!$A$1:$E$59566,4,0)</f>
        <v>0</v>
      </c>
      <c r="F2030" s="225" t="n">
        <f aca="false">ROUND(D2030*E2030,2)</f>
        <v>0</v>
      </c>
    </row>
    <row r="2031" customFormat="false" ht="19.4" hidden="false" customHeight="false" outlineLevel="0" collapsed="false">
      <c r="A2031" s="207" t="n">
        <v>90640</v>
      </c>
      <c r="B2031" s="208" t="s">
        <v>2206</v>
      </c>
      <c r="C2031" s="2" t="s">
        <v>2148</v>
      </c>
      <c r="D2031" s="209" t="n">
        <v>1.25</v>
      </c>
      <c r="E2031" s="224" t="n">
        <f aca="false">VLOOKUP(A2031,SINAPI_MO!$A$1:$E$59566,4,0)</f>
        <v>0</v>
      </c>
      <c r="F2031" s="225" t="n">
        <f aca="false">ROUND(D2031*E2031,2)</f>
        <v>0</v>
      </c>
    </row>
    <row r="2032" customFormat="false" ht="19.4" hidden="false" customHeight="false" outlineLevel="0" collapsed="false">
      <c r="A2032" s="207" t="n">
        <v>90641</v>
      </c>
      <c r="B2032" s="208" t="s">
        <v>2207</v>
      </c>
      <c r="C2032" s="2" t="s">
        <v>2148</v>
      </c>
      <c r="D2032" s="209" t="n">
        <v>5.95</v>
      </c>
      <c r="E2032" s="224" t="n">
        <f aca="false">VLOOKUP(A2032,SINAPI_MO!$A$1:$E$59566,4,0)</f>
        <v>0</v>
      </c>
      <c r="F2032" s="225" t="n">
        <f aca="false">ROUND(D2032*E2032,2)</f>
        <v>0</v>
      </c>
    </row>
    <row r="2033" customFormat="false" ht="19.4" hidden="false" customHeight="false" outlineLevel="0" collapsed="false">
      <c r="A2033" s="207" t="n">
        <v>90642</v>
      </c>
      <c r="B2033" s="208" t="s">
        <v>2208</v>
      </c>
      <c r="C2033" s="2" t="s">
        <v>2148</v>
      </c>
      <c r="D2033" s="209" t="n">
        <v>12.81</v>
      </c>
      <c r="E2033" s="224" t="n">
        <f aca="false">VLOOKUP(A2033,SINAPI_MO!$A$1:$E$59566,4,0)</f>
        <v>0</v>
      </c>
      <c r="F2033" s="225" t="n">
        <f aca="false">ROUND(D2033*E2033,2)</f>
        <v>0</v>
      </c>
    </row>
    <row r="2034" customFormat="false" ht="12.8" hidden="false" customHeight="false" outlineLevel="0" collapsed="false">
      <c r="A2034" s="207" t="n">
        <v>102806</v>
      </c>
      <c r="B2034" s="208" t="s">
        <v>2209</v>
      </c>
      <c r="C2034" s="2" t="s">
        <v>2148</v>
      </c>
      <c r="D2034" s="209" t="n">
        <v>0</v>
      </c>
      <c r="E2034" s="224" t="e">
        <f aca="false">VLOOKUP(A2034,SINAPI_MO!$A$1:$E$59566,4,0)</f>
        <v>#N/A</v>
      </c>
      <c r="F2034" s="225" t="e">
        <f aca="false">ROUND(D2034*E2034,2)</f>
        <v>#N/A</v>
      </c>
    </row>
    <row r="2035" customFormat="false" ht="12.8" hidden="false" customHeight="false" outlineLevel="0" collapsed="false">
      <c r="A2035" s="207" t="n">
        <v>102807</v>
      </c>
      <c r="B2035" s="208" t="s">
        <v>2210</v>
      </c>
      <c r="C2035" s="2" t="s">
        <v>2148</v>
      </c>
      <c r="D2035" s="209" t="n">
        <v>0</v>
      </c>
      <c r="E2035" s="224" t="e">
        <f aca="false">VLOOKUP(A2035,SINAPI_MO!$A$1:$E$59566,4,0)</f>
        <v>#N/A</v>
      </c>
      <c r="F2035" s="225" t="e">
        <f aca="false">ROUND(D2035*E2035,2)</f>
        <v>#N/A</v>
      </c>
    </row>
    <row r="2036" customFormat="false" ht="12.8" hidden="false" customHeight="false" outlineLevel="0" collapsed="false">
      <c r="A2036" s="207" t="n">
        <v>102808</v>
      </c>
      <c r="B2036" s="208" t="s">
        <v>2211</v>
      </c>
      <c r="C2036" s="2" t="s">
        <v>2148</v>
      </c>
      <c r="D2036" s="209" t="n">
        <v>0</v>
      </c>
      <c r="E2036" s="224" t="e">
        <f aca="false">VLOOKUP(A2036,SINAPI_MO!$A$1:$E$59566,4,0)</f>
        <v>#N/A</v>
      </c>
      <c r="F2036" s="225" t="e">
        <f aca="false">ROUND(D2036*E2036,2)</f>
        <v>#N/A</v>
      </c>
    </row>
    <row r="2037" customFormat="false" ht="12.8" hidden="false" customHeight="false" outlineLevel="0" collapsed="false">
      <c r="A2037" s="207" t="n">
        <v>102809</v>
      </c>
      <c r="B2037" s="208" t="s">
        <v>2212</v>
      </c>
      <c r="C2037" s="2" t="s">
        <v>2148</v>
      </c>
      <c r="D2037" s="209" t="n">
        <v>18.66</v>
      </c>
      <c r="E2037" s="224" t="n">
        <f aca="false">VLOOKUP(A2037,SINAPI_MO!$A$1:$E$59566,4,0)</f>
        <v>0</v>
      </c>
      <c r="F2037" s="225" t="n">
        <f aca="false">ROUND(D2037*E2037,2)</f>
        <v>0</v>
      </c>
    </row>
    <row r="2038" customFormat="false" ht="19.4" hidden="false" customHeight="false" outlineLevel="0" collapsed="false">
      <c r="A2038" s="207" t="n">
        <v>92140</v>
      </c>
      <c r="B2038" s="208" t="s">
        <v>2213</v>
      </c>
      <c r="C2038" s="2" t="s">
        <v>2148</v>
      </c>
      <c r="D2038" s="209" t="n">
        <v>4.96</v>
      </c>
      <c r="E2038" s="224" t="n">
        <f aca="false">VLOOKUP(A2038,SINAPI_MO!$A$1:$E$59566,4,0)</f>
        <v>0</v>
      </c>
      <c r="F2038" s="225" t="n">
        <f aca="false">ROUND(D2038*E2038,2)</f>
        <v>0</v>
      </c>
    </row>
    <row r="2039" customFormat="false" ht="19.4" hidden="false" customHeight="false" outlineLevel="0" collapsed="false">
      <c r="A2039" s="207" t="n">
        <v>92142</v>
      </c>
      <c r="B2039" s="208" t="s">
        <v>2214</v>
      </c>
      <c r="C2039" s="2" t="s">
        <v>2148</v>
      </c>
      <c r="D2039" s="209" t="n">
        <v>0.62</v>
      </c>
      <c r="E2039" s="224" t="n">
        <f aca="false">VLOOKUP(A2039,SINAPI_MO!$A$1:$E$59566,4,0)</f>
        <v>0</v>
      </c>
      <c r="F2039" s="225" t="n">
        <f aca="false">ROUND(D2039*E2039,2)</f>
        <v>0</v>
      </c>
    </row>
    <row r="2040" customFormat="false" ht="12.8" hidden="false" customHeight="false" outlineLevel="0" collapsed="false">
      <c r="A2040" s="207" t="n">
        <v>92141</v>
      </c>
      <c r="B2040" s="208" t="s">
        <v>2215</v>
      </c>
      <c r="C2040" s="2" t="s">
        <v>2148</v>
      </c>
      <c r="D2040" s="209" t="n">
        <v>1.53</v>
      </c>
      <c r="E2040" s="224" t="n">
        <f aca="false">VLOOKUP(A2040,SINAPI_MO!$A$1:$E$59566,4,0)</f>
        <v>0</v>
      </c>
      <c r="F2040" s="225" t="n">
        <f aca="false">ROUND(D2040*E2040,2)</f>
        <v>0</v>
      </c>
    </row>
    <row r="2041" customFormat="false" ht="19.4" hidden="false" customHeight="false" outlineLevel="0" collapsed="false">
      <c r="A2041" s="207" t="n">
        <v>92143</v>
      </c>
      <c r="B2041" s="208" t="s">
        <v>2216</v>
      </c>
      <c r="C2041" s="2" t="s">
        <v>2148</v>
      </c>
      <c r="D2041" s="209" t="n">
        <v>6.2</v>
      </c>
      <c r="E2041" s="224" t="n">
        <f aca="false">VLOOKUP(A2041,SINAPI_MO!$A$1:$E$59566,4,0)</f>
        <v>0</v>
      </c>
      <c r="F2041" s="225" t="n">
        <f aca="false">ROUND(D2041*E2041,2)</f>
        <v>0</v>
      </c>
    </row>
    <row r="2042" customFormat="false" ht="19.4" hidden="false" customHeight="false" outlineLevel="0" collapsed="false">
      <c r="A2042" s="207" t="n">
        <v>92144</v>
      </c>
      <c r="B2042" s="208" t="s">
        <v>2217</v>
      </c>
      <c r="C2042" s="2" t="s">
        <v>2148</v>
      </c>
      <c r="D2042" s="209" t="n">
        <v>41.94</v>
      </c>
      <c r="E2042" s="224" t="n">
        <f aca="false">VLOOKUP(A2042,SINAPI_MO!$A$1:$E$59566,4,0)</f>
        <v>0</v>
      </c>
      <c r="F2042" s="225" t="n">
        <f aca="false">ROUND(D2042*E2042,2)</f>
        <v>0</v>
      </c>
    </row>
    <row r="2043" customFormat="false" ht="12.8" hidden="false" customHeight="false" outlineLevel="0" collapsed="false">
      <c r="A2043" s="207" t="n">
        <v>92133</v>
      </c>
      <c r="B2043" s="208" t="s">
        <v>2218</v>
      </c>
      <c r="C2043" s="2" t="s">
        <v>2148</v>
      </c>
      <c r="D2043" s="209" t="n">
        <v>13.55</v>
      </c>
      <c r="E2043" s="224" t="n">
        <f aca="false">VLOOKUP(A2043,SINAPI_MO!$A$1:$E$59566,4,0)</f>
        <v>0</v>
      </c>
      <c r="F2043" s="225" t="n">
        <f aca="false">ROUND(D2043*E2043,2)</f>
        <v>0</v>
      </c>
    </row>
    <row r="2044" customFormat="false" ht="12.8" hidden="false" customHeight="false" outlineLevel="0" collapsed="false">
      <c r="A2044" s="207" t="n">
        <v>92135</v>
      </c>
      <c r="B2044" s="208" t="s">
        <v>2219</v>
      </c>
      <c r="C2044" s="2" t="s">
        <v>2148</v>
      </c>
      <c r="D2044" s="209" t="n">
        <v>1.69</v>
      </c>
      <c r="E2044" s="224" t="n">
        <f aca="false">VLOOKUP(A2044,SINAPI_MO!$A$1:$E$59566,4,0)</f>
        <v>0</v>
      </c>
      <c r="F2044" s="225" t="n">
        <f aca="false">ROUND(D2044*E2044,2)</f>
        <v>0</v>
      </c>
    </row>
    <row r="2045" customFormat="false" ht="12.8" hidden="false" customHeight="false" outlineLevel="0" collapsed="false">
      <c r="A2045" s="207" t="n">
        <v>92134</v>
      </c>
      <c r="B2045" s="208" t="s">
        <v>2220</v>
      </c>
      <c r="C2045" s="2" t="s">
        <v>2148</v>
      </c>
      <c r="D2045" s="209" t="n">
        <v>4.18</v>
      </c>
      <c r="E2045" s="224" t="n">
        <f aca="false">VLOOKUP(A2045,SINAPI_MO!$A$1:$E$59566,4,0)</f>
        <v>0</v>
      </c>
      <c r="F2045" s="225" t="n">
        <f aca="false">ROUND(D2045*E2045,2)</f>
        <v>0</v>
      </c>
    </row>
    <row r="2046" customFormat="false" ht="12.8" hidden="false" customHeight="false" outlineLevel="0" collapsed="false">
      <c r="A2046" s="207" t="n">
        <v>92136</v>
      </c>
      <c r="B2046" s="208" t="s">
        <v>2221</v>
      </c>
      <c r="C2046" s="2" t="s">
        <v>2148</v>
      </c>
      <c r="D2046" s="209" t="n">
        <v>16.94</v>
      </c>
      <c r="E2046" s="224" t="n">
        <f aca="false">VLOOKUP(A2046,SINAPI_MO!$A$1:$E$59566,4,0)</f>
        <v>0</v>
      </c>
      <c r="F2046" s="225" t="n">
        <f aca="false">ROUND(D2046*E2046,2)</f>
        <v>0</v>
      </c>
    </row>
    <row r="2047" customFormat="false" ht="12.8" hidden="false" customHeight="false" outlineLevel="0" collapsed="false">
      <c r="A2047" s="207" t="n">
        <v>92137</v>
      </c>
      <c r="B2047" s="208" t="s">
        <v>2222</v>
      </c>
      <c r="C2047" s="2" t="s">
        <v>2148</v>
      </c>
      <c r="D2047" s="209" t="n">
        <v>35.92</v>
      </c>
      <c r="E2047" s="224" t="n">
        <f aca="false">VLOOKUP(A2047,SINAPI_MO!$A$1:$E$59566,4,0)</f>
        <v>0</v>
      </c>
      <c r="F2047" s="225" t="n">
        <f aca="false">ROUND(D2047*E2047,2)</f>
        <v>0</v>
      </c>
    </row>
    <row r="2048" customFormat="false" ht="19.4" hidden="false" customHeight="false" outlineLevel="0" collapsed="false">
      <c r="A2048" s="207" t="n">
        <v>91380</v>
      </c>
      <c r="B2048" s="208" t="s">
        <v>2223</v>
      </c>
      <c r="C2048" s="2" t="s">
        <v>2148</v>
      </c>
      <c r="D2048" s="209" t="n">
        <v>34.99</v>
      </c>
      <c r="E2048" s="224" t="n">
        <f aca="false">VLOOKUP(A2048,SINAPI_MO!$A$1:$E$59566,4,0)</f>
        <v>0</v>
      </c>
      <c r="F2048" s="225" t="n">
        <f aca="false">ROUND(D2048*E2048,2)</f>
        <v>0</v>
      </c>
    </row>
    <row r="2049" customFormat="false" ht="19.4" hidden="false" customHeight="false" outlineLevel="0" collapsed="false">
      <c r="A2049" s="207" t="n">
        <v>91382</v>
      </c>
      <c r="B2049" s="208" t="s">
        <v>2224</v>
      </c>
      <c r="C2049" s="2" t="s">
        <v>2148</v>
      </c>
      <c r="D2049" s="209" t="n">
        <v>5.4</v>
      </c>
      <c r="E2049" s="224" t="n">
        <f aca="false">VLOOKUP(A2049,SINAPI_MO!$A$1:$E$59566,4,0)</f>
        <v>0</v>
      </c>
      <c r="F2049" s="225" t="n">
        <f aca="false">ROUND(D2049*E2049,2)</f>
        <v>0</v>
      </c>
    </row>
    <row r="2050" customFormat="false" ht="19.4" hidden="false" customHeight="false" outlineLevel="0" collapsed="false">
      <c r="A2050" s="207" t="n">
        <v>91381</v>
      </c>
      <c r="B2050" s="208" t="s">
        <v>2225</v>
      </c>
      <c r="C2050" s="2" t="s">
        <v>2148</v>
      </c>
      <c r="D2050" s="209" t="n">
        <v>13.38</v>
      </c>
      <c r="E2050" s="224" t="n">
        <f aca="false">VLOOKUP(A2050,SINAPI_MO!$A$1:$E$59566,4,0)</f>
        <v>0</v>
      </c>
      <c r="F2050" s="225" t="n">
        <f aca="false">ROUND(D2050*E2050,2)</f>
        <v>0</v>
      </c>
    </row>
    <row r="2051" customFormat="false" ht="19.4" hidden="false" customHeight="false" outlineLevel="0" collapsed="false">
      <c r="A2051" s="207" t="n">
        <v>91383</v>
      </c>
      <c r="B2051" s="208" t="s">
        <v>2226</v>
      </c>
      <c r="C2051" s="2" t="s">
        <v>2148</v>
      </c>
      <c r="D2051" s="209" t="n">
        <v>62.81</v>
      </c>
      <c r="E2051" s="224" t="n">
        <f aca="false">VLOOKUP(A2051,SINAPI_MO!$A$1:$E$59566,4,0)</f>
        <v>0</v>
      </c>
      <c r="F2051" s="225" t="n">
        <f aca="false">ROUND(D2051*E2051,2)</f>
        <v>0</v>
      </c>
    </row>
    <row r="2052" customFormat="false" ht="19.4" hidden="false" customHeight="false" outlineLevel="0" collapsed="false">
      <c r="A2052" s="207" t="n">
        <v>91384</v>
      </c>
      <c r="B2052" s="208" t="s">
        <v>2227</v>
      </c>
      <c r="C2052" s="2" t="s">
        <v>2148</v>
      </c>
      <c r="D2052" s="209" t="n">
        <v>144.57</v>
      </c>
      <c r="E2052" s="224" t="n">
        <f aca="false">VLOOKUP(A2052,SINAPI_MO!$A$1:$E$59566,4,0)</f>
        <v>0</v>
      </c>
      <c r="F2052" s="225" t="n">
        <f aca="false">ROUND(D2052*E2052,2)</f>
        <v>0</v>
      </c>
    </row>
    <row r="2053" customFormat="false" ht="19.4" hidden="false" customHeight="false" outlineLevel="0" collapsed="false">
      <c r="A2053" s="207" t="n">
        <v>96030</v>
      </c>
      <c r="B2053" s="208" t="s">
        <v>2228</v>
      </c>
      <c r="C2053" s="2" t="s">
        <v>2148</v>
      </c>
      <c r="D2053" s="209" t="n">
        <v>42.35</v>
      </c>
      <c r="E2053" s="224" t="n">
        <f aca="false">VLOOKUP(A2053,SINAPI_MO!$A$1:$E$59566,4,0)</f>
        <v>0</v>
      </c>
      <c r="F2053" s="225" t="n">
        <f aca="false">ROUND(D2053*E2053,2)</f>
        <v>0</v>
      </c>
    </row>
    <row r="2054" customFormat="false" ht="19.4" hidden="false" customHeight="false" outlineLevel="0" collapsed="false">
      <c r="A2054" s="207" t="n">
        <v>96032</v>
      </c>
      <c r="B2054" s="208" t="s">
        <v>2229</v>
      </c>
      <c r="C2054" s="2" t="s">
        <v>2148</v>
      </c>
      <c r="D2054" s="209" t="n">
        <v>5.98</v>
      </c>
      <c r="E2054" s="224" t="n">
        <f aca="false">VLOOKUP(A2054,SINAPI_MO!$A$1:$E$59566,4,0)</f>
        <v>0</v>
      </c>
      <c r="F2054" s="225" t="n">
        <f aca="false">ROUND(D2054*E2054,2)</f>
        <v>0</v>
      </c>
    </row>
    <row r="2055" customFormat="false" ht="19.4" hidden="false" customHeight="false" outlineLevel="0" collapsed="false">
      <c r="A2055" s="207" t="n">
        <v>96031</v>
      </c>
      <c r="B2055" s="208" t="s">
        <v>2230</v>
      </c>
      <c r="C2055" s="2" t="s">
        <v>2148</v>
      </c>
      <c r="D2055" s="209" t="n">
        <v>14.89</v>
      </c>
      <c r="E2055" s="224" t="n">
        <f aca="false">VLOOKUP(A2055,SINAPI_MO!$A$1:$E$59566,4,0)</f>
        <v>0</v>
      </c>
      <c r="F2055" s="225" t="n">
        <f aca="false">ROUND(D2055*E2055,2)</f>
        <v>0</v>
      </c>
    </row>
    <row r="2056" customFormat="false" ht="19.4" hidden="false" customHeight="false" outlineLevel="0" collapsed="false">
      <c r="A2056" s="207" t="n">
        <v>96033</v>
      </c>
      <c r="B2056" s="208" t="s">
        <v>2231</v>
      </c>
      <c r="C2056" s="2" t="s">
        <v>2148</v>
      </c>
      <c r="D2056" s="209" t="n">
        <v>68.94</v>
      </c>
      <c r="E2056" s="224" t="n">
        <f aca="false">VLOOKUP(A2056,SINAPI_MO!$A$1:$E$59566,4,0)</f>
        <v>0</v>
      </c>
      <c r="F2056" s="225" t="n">
        <f aca="false">ROUND(D2056*E2056,2)</f>
        <v>0</v>
      </c>
    </row>
    <row r="2057" customFormat="false" ht="19.4" hidden="false" customHeight="false" outlineLevel="0" collapsed="false">
      <c r="A2057" s="207" t="n">
        <v>96034</v>
      </c>
      <c r="B2057" s="208" t="s">
        <v>2232</v>
      </c>
      <c r="C2057" s="2" t="s">
        <v>2148</v>
      </c>
      <c r="D2057" s="209" t="n">
        <v>144.57</v>
      </c>
      <c r="E2057" s="224" t="n">
        <f aca="false">VLOOKUP(A2057,SINAPI_MO!$A$1:$E$59566,4,0)</f>
        <v>0</v>
      </c>
      <c r="F2057" s="225" t="n">
        <f aca="false">ROUND(D2057*E2057,2)</f>
        <v>0</v>
      </c>
    </row>
    <row r="2058" customFormat="false" ht="19.4" hidden="false" customHeight="false" outlineLevel="0" collapsed="false">
      <c r="A2058" s="207" t="n">
        <v>89870</v>
      </c>
      <c r="B2058" s="208" t="s">
        <v>2233</v>
      </c>
      <c r="C2058" s="2" t="s">
        <v>2148</v>
      </c>
      <c r="D2058" s="209" t="n">
        <v>46.07</v>
      </c>
      <c r="E2058" s="224" t="n">
        <f aca="false">VLOOKUP(A2058,SINAPI_MO!$A$1:$E$59566,4,0)</f>
        <v>0</v>
      </c>
      <c r="F2058" s="225" t="n">
        <f aca="false">ROUND(D2058*E2058,2)</f>
        <v>0</v>
      </c>
    </row>
    <row r="2059" customFormat="false" ht="19.4" hidden="false" customHeight="false" outlineLevel="0" collapsed="false">
      <c r="A2059" s="207" t="n">
        <v>89872</v>
      </c>
      <c r="B2059" s="208" t="s">
        <v>2234</v>
      </c>
      <c r="C2059" s="2" t="s">
        <v>2148</v>
      </c>
      <c r="D2059" s="209" t="n">
        <v>6.44</v>
      </c>
      <c r="E2059" s="224" t="n">
        <f aca="false">VLOOKUP(A2059,SINAPI_MO!$A$1:$E$59566,4,0)</f>
        <v>0</v>
      </c>
      <c r="F2059" s="225" t="n">
        <f aca="false">ROUND(D2059*E2059,2)</f>
        <v>0</v>
      </c>
    </row>
    <row r="2060" customFormat="false" ht="19.4" hidden="false" customHeight="false" outlineLevel="0" collapsed="false">
      <c r="A2060" s="207" t="n">
        <v>89871</v>
      </c>
      <c r="B2060" s="208" t="s">
        <v>2235</v>
      </c>
      <c r="C2060" s="2" t="s">
        <v>2148</v>
      </c>
      <c r="D2060" s="209" t="n">
        <v>15.96</v>
      </c>
      <c r="E2060" s="224" t="n">
        <f aca="false">VLOOKUP(A2060,SINAPI_MO!$A$1:$E$59566,4,0)</f>
        <v>0</v>
      </c>
      <c r="F2060" s="225" t="n">
        <f aca="false">ROUND(D2060*E2060,2)</f>
        <v>0</v>
      </c>
    </row>
    <row r="2061" customFormat="false" ht="19.4" hidden="false" customHeight="false" outlineLevel="0" collapsed="false">
      <c r="A2061" s="207" t="n">
        <v>89873</v>
      </c>
      <c r="B2061" s="208" t="s">
        <v>2236</v>
      </c>
      <c r="C2061" s="2" t="s">
        <v>2148</v>
      </c>
      <c r="D2061" s="209" t="n">
        <v>78.13</v>
      </c>
      <c r="E2061" s="224" t="n">
        <f aca="false">VLOOKUP(A2061,SINAPI_MO!$A$1:$E$59566,4,0)</f>
        <v>0</v>
      </c>
      <c r="F2061" s="225" t="n">
        <f aca="false">ROUND(D2061*E2061,2)</f>
        <v>0</v>
      </c>
    </row>
    <row r="2062" customFormat="false" ht="19.4" hidden="false" customHeight="false" outlineLevel="0" collapsed="false">
      <c r="A2062" s="207" t="n">
        <v>89874</v>
      </c>
      <c r="B2062" s="208" t="s">
        <v>2237</v>
      </c>
      <c r="C2062" s="2" t="s">
        <v>2148</v>
      </c>
      <c r="D2062" s="209" t="n">
        <v>179.76</v>
      </c>
      <c r="E2062" s="224" t="n">
        <f aca="false">VLOOKUP(A2062,SINAPI_MO!$A$1:$E$59566,4,0)</f>
        <v>0</v>
      </c>
      <c r="F2062" s="225" t="n">
        <f aca="false">ROUND(D2062*E2062,2)</f>
        <v>0</v>
      </c>
    </row>
    <row r="2063" customFormat="false" ht="19.4" hidden="false" customHeight="false" outlineLevel="0" collapsed="false">
      <c r="A2063" s="207" t="n">
        <v>89878</v>
      </c>
      <c r="B2063" s="208" t="s">
        <v>2238</v>
      </c>
      <c r="C2063" s="2" t="s">
        <v>2148</v>
      </c>
      <c r="D2063" s="209" t="n">
        <v>49.56</v>
      </c>
      <c r="E2063" s="224" t="n">
        <f aca="false">VLOOKUP(A2063,SINAPI_MO!$A$1:$E$59566,4,0)</f>
        <v>0</v>
      </c>
      <c r="F2063" s="225" t="n">
        <f aca="false">ROUND(D2063*E2063,2)</f>
        <v>0</v>
      </c>
    </row>
    <row r="2064" customFormat="false" ht="19.4" hidden="false" customHeight="false" outlineLevel="0" collapsed="false">
      <c r="A2064" s="207" t="n">
        <v>89880</v>
      </c>
      <c r="B2064" s="208" t="s">
        <v>2239</v>
      </c>
      <c r="C2064" s="2" t="s">
        <v>2148</v>
      </c>
      <c r="D2064" s="209" t="n">
        <v>6.81</v>
      </c>
      <c r="E2064" s="224" t="n">
        <f aca="false">VLOOKUP(A2064,SINAPI_MO!$A$1:$E$59566,4,0)</f>
        <v>0</v>
      </c>
      <c r="F2064" s="225" t="n">
        <f aca="false">ROUND(D2064*E2064,2)</f>
        <v>0</v>
      </c>
    </row>
    <row r="2065" customFormat="false" ht="19.4" hidden="false" customHeight="false" outlineLevel="0" collapsed="false">
      <c r="A2065" s="207" t="n">
        <v>89879</v>
      </c>
      <c r="B2065" s="208" t="s">
        <v>2240</v>
      </c>
      <c r="C2065" s="2" t="s">
        <v>2148</v>
      </c>
      <c r="D2065" s="209" t="n">
        <v>16.86</v>
      </c>
      <c r="E2065" s="224" t="n">
        <f aca="false">VLOOKUP(A2065,SINAPI_MO!$A$1:$E$59566,4,0)</f>
        <v>0</v>
      </c>
      <c r="F2065" s="225" t="n">
        <f aca="false">ROUND(D2065*E2065,2)</f>
        <v>0</v>
      </c>
    </row>
    <row r="2066" customFormat="false" ht="19.4" hidden="false" customHeight="false" outlineLevel="0" collapsed="false">
      <c r="A2066" s="207" t="n">
        <v>89881</v>
      </c>
      <c r="B2066" s="208" t="s">
        <v>2241</v>
      </c>
      <c r="C2066" s="2" t="s">
        <v>2148</v>
      </c>
      <c r="D2066" s="209" t="n">
        <v>83.19</v>
      </c>
      <c r="E2066" s="224" t="n">
        <f aca="false">VLOOKUP(A2066,SINAPI_MO!$A$1:$E$59566,4,0)</f>
        <v>0</v>
      </c>
      <c r="F2066" s="225" t="n">
        <f aca="false">ROUND(D2066*E2066,2)</f>
        <v>0</v>
      </c>
    </row>
    <row r="2067" customFormat="false" ht="19.4" hidden="false" customHeight="false" outlineLevel="0" collapsed="false">
      <c r="A2067" s="207" t="n">
        <v>89882</v>
      </c>
      <c r="B2067" s="208" t="s">
        <v>2242</v>
      </c>
      <c r="C2067" s="2" t="s">
        <v>2148</v>
      </c>
      <c r="D2067" s="209" t="n">
        <v>207.4</v>
      </c>
      <c r="E2067" s="224" t="n">
        <f aca="false">VLOOKUP(A2067,SINAPI_MO!$A$1:$E$59566,4,0)</f>
        <v>0</v>
      </c>
      <c r="F2067" s="225" t="n">
        <f aca="false">ROUND(D2067*E2067,2)</f>
        <v>0</v>
      </c>
    </row>
    <row r="2068" customFormat="false" ht="19.4" hidden="false" customHeight="false" outlineLevel="0" collapsed="false">
      <c r="A2068" s="207" t="n">
        <v>7058</v>
      </c>
      <c r="B2068" s="208" t="s">
        <v>2243</v>
      </c>
      <c r="C2068" s="2" t="s">
        <v>2148</v>
      </c>
      <c r="D2068" s="209" t="n">
        <v>27.49</v>
      </c>
      <c r="E2068" s="224" t="n">
        <f aca="false">VLOOKUP(A2068,SINAPI_MO!$A$1:$E$59566,4,0)</f>
        <v>0</v>
      </c>
      <c r="F2068" s="225" t="n">
        <f aca="false">ROUND(D2068*E2068,2)</f>
        <v>0</v>
      </c>
    </row>
    <row r="2069" customFormat="false" ht="19.4" hidden="false" customHeight="false" outlineLevel="0" collapsed="false">
      <c r="A2069" s="207" t="n">
        <v>91402</v>
      </c>
      <c r="B2069" s="208" t="s">
        <v>2244</v>
      </c>
      <c r="C2069" s="2" t="s">
        <v>2148</v>
      </c>
      <c r="D2069" s="209" t="n">
        <v>4.25</v>
      </c>
      <c r="E2069" s="224" t="n">
        <f aca="false">VLOOKUP(A2069,SINAPI_MO!$A$1:$E$59566,4,0)</f>
        <v>0</v>
      </c>
      <c r="F2069" s="225" t="n">
        <f aca="false">ROUND(D2069*E2069,2)</f>
        <v>0</v>
      </c>
    </row>
    <row r="2070" customFormat="false" ht="19.4" hidden="false" customHeight="false" outlineLevel="0" collapsed="false">
      <c r="A2070" s="207" t="n">
        <v>7059</v>
      </c>
      <c r="B2070" s="208" t="s">
        <v>2245</v>
      </c>
      <c r="C2070" s="2" t="s">
        <v>2148</v>
      </c>
      <c r="D2070" s="209" t="n">
        <v>10.55</v>
      </c>
      <c r="E2070" s="224" t="n">
        <f aca="false">VLOOKUP(A2070,SINAPI_MO!$A$1:$E$59566,4,0)</f>
        <v>0</v>
      </c>
      <c r="F2070" s="225" t="n">
        <f aca="false">ROUND(D2070*E2070,2)</f>
        <v>0</v>
      </c>
    </row>
    <row r="2071" customFormat="false" ht="19.4" hidden="false" customHeight="false" outlineLevel="0" collapsed="false">
      <c r="A2071" s="207" t="n">
        <v>7060</v>
      </c>
      <c r="B2071" s="208" t="s">
        <v>2246</v>
      </c>
      <c r="C2071" s="2" t="s">
        <v>2148</v>
      </c>
      <c r="D2071" s="209" t="n">
        <v>49.46</v>
      </c>
      <c r="E2071" s="224" t="n">
        <f aca="false">VLOOKUP(A2071,SINAPI_MO!$A$1:$E$59566,4,0)</f>
        <v>0</v>
      </c>
      <c r="F2071" s="225" t="n">
        <f aca="false">ROUND(D2071*E2071,2)</f>
        <v>0</v>
      </c>
    </row>
    <row r="2072" customFormat="false" ht="19.4" hidden="false" customHeight="false" outlineLevel="0" collapsed="false">
      <c r="A2072" s="207" t="n">
        <v>7061</v>
      </c>
      <c r="B2072" s="208" t="s">
        <v>2247</v>
      </c>
      <c r="C2072" s="2" t="s">
        <v>2148</v>
      </c>
      <c r="D2072" s="209" t="n">
        <v>83.08</v>
      </c>
      <c r="E2072" s="224" t="n">
        <f aca="false">VLOOKUP(A2072,SINAPI_MO!$A$1:$E$59566,4,0)</f>
        <v>0</v>
      </c>
      <c r="F2072" s="225" t="n">
        <f aca="false">ROUND(D2072*E2072,2)</f>
        <v>0</v>
      </c>
    </row>
    <row r="2073" customFormat="false" ht="19.4" hidden="false" customHeight="false" outlineLevel="0" collapsed="false">
      <c r="A2073" s="207" t="n">
        <v>91367</v>
      </c>
      <c r="B2073" s="208" t="s">
        <v>2248</v>
      </c>
      <c r="C2073" s="2" t="s">
        <v>2148</v>
      </c>
      <c r="D2073" s="209" t="n">
        <v>26.58</v>
      </c>
      <c r="E2073" s="224" t="n">
        <f aca="false">VLOOKUP(A2073,SINAPI_MO!$A$1:$E$59566,4,0)</f>
        <v>0</v>
      </c>
      <c r="F2073" s="225" t="n">
        <f aca="false">ROUND(D2073*E2073,2)</f>
        <v>0</v>
      </c>
    </row>
    <row r="2074" customFormat="false" ht="19.4" hidden="false" customHeight="false" outlineLevel="0" collapsed="false">
      <c r="A2074" s="207" t="n">
        <v>91369</v>
      </c>
      <c r="B2074" s="208" t="s">
        <v>2249</v>
      </c>
      <c r="C2074" s="2" t="s">
        <v>2148</v>
      </c>
      <c r="D2074" s="209" t="n">
        <v>4.1</v>
      </c>
      <c r="E2074" s="224" t="n">
        <f aca="false">VLOOKUP(A2074,SINAPI_MO!$A$1:$E$59566,4,0)</f>
        <v>0</v>
      </c>
      <c r="F2074" s="225" t="n">
        <f aca="false">ROUND(D2074*E2074,2)</f>
        <v>0</v>
      </c>
    </row>
    <row r="2075" customFormat="false" ht="19.4" hidden="false" customHeight="false" outlineLevel="0" collapsed="false">
      <c r="A2075" s="207" t="n">
        <v>91368</v>
      </c>
      <c r="B2075" s="208" t="s">
        <v>2250</v>
      </c>
      <c r="C2075" s="2" t="s">
        <v>2148</v>
      </c>
      <c r="D2075" s="209" t="n">
        <v>10.17</v>
      </c>
      <c r="E2075" s="224" t="n">
        <f aca="false">VLOOKUP(A2075,SINAPI_MO!$A$1:$E$59566,4,0)</f>
        <v>0</v>
      </c>
      <c r="F2075" s="225" t="n">
        <f aca="false">ROUND(D2075*E2075,2)</f>
        <v>0</v>
      </c>
    </row>
    <row r="2076" customFormat="false" ht="19.4" hidden="false" customHeight="false" outlineLevel="0" collapsed="false">
      <c r="A2076" s="207" t="n">
        <v>5695</v>
      </c>
      <c r="B2076" s="208" t="s">
        <v>2251</v>
      </c>
      <c r="C2076" s="2" t="s">
        <v>2148</v>
      </c>
      <c r="D2076" s="209" t="n">
        <v>47.82</v>
      </c>
      <c r="E2076" s="224" t="n">
        <f aca="false">VLOOKUP(A2076,SINAPI_MO!$A$1:$E$59566,4,0)</f>
        <v>0</v>
      </c>
      <c r="F2076" s="225" t="n">
        <f aca="false">ROUND(D2076*E2076,2)</f>
        <v>0</v>
      </c>
    </row>
    <row r="2077" customFormat="false" ht="19.4" hidden="false" customHeight="false" outlineLevel="0" collapsed="false">
      <c r="A2077" s="207" t="n">
        <v>53792</v>
      </c>
      <c r="B2077" s="208" t="s">
        <v>2252</v>
      </c>
      <c r="C2077" s="2" t="s">
        <v>2148</v>
      </c>
      <c r="D2077" s="209" t="n">
        <v>103.27</v>
      </c>
      <c r="E2077" s="224" t="n">
        <f aca="false">VLOOKUP(A2077,SINAPI_MO!$A$1:$E$59566,4,0)</f>
        <v>0</v>
      </c>
      <c r="F2077" s="225" t="n">
        <f aca="false">ROUND(D2077*E2077,2)</f>
        <v>0</v>
      </c>
    </row>
    <row r="2078" customFormat="false" ht="28.35" hidden="false" customHeight="false" outlineLevel="0" collapsed="false">
      <c r="A2078" s="207" t="n">
        <v>106347</v>
      </c>
      <c r="B2078" s="208" t="s">
        <v>2253</v>
      </c>
      <c r="C2078" s="2" t="s">
        <v>2148</v>
      </c>
      <c r="D2078" s="209" t="n">
        <v>0</v>
      </c>
      <c r="E2078" s="224" t="e">
        <f aca="false">VLOOKUP(A2078,SINAPI_MO!$A$1:$E$59566,4,0)</f>
        <v>#N/A</v>
      </c>
      <c r="F2078" s="225" t="e">
        <f aca="false">ROUND(D2078*E2078,2)</f>
        <v>#N/A</v>
      </c>
    </row>
    <row r="2079" customFormat="false" ht="28.35" hidden="false" customHeight="false" outlineLevel="0" collapsed="false">
      <c r="A2079" s="207" t="n">
        <v>106350</v>
      </c>
      <c r="B2079" s="208" t="s">
        <v>2254</v>
      </c>
      <c r="C2079" s="2" t="s">
        <v>2148</v>
      </c>
      <c r="D2079" s="209" t="n">
        <v>0</v>
      </c>
      <c r="E2079" s="224" t="e">
        <f aca="false">VLOOKUP(A2079,SINAPI_MO!$A$1:$E$59566,4,0)</f>
        <v>#N/A</v>
      </c>
      <c r="F2079" s="225" t="e">
        <f aca="false">ROUND(D2079*E2079,2)</f>
        <v>#N/A</v>
      </c>
    </row>
    <row r="2080" customFormat="false" ht="28.35" hidden="false" customHeight="false" outlineLevel="0" collapsed="false">
      <c r="A2080" s="207" t="n">
        <v>106348</v>
      </c>
      <c r="B2080" s="208" t="s">
        <v>2255</v>
      </c>
      <c r="C2080" s="2" t="s">
        <v>2148</v>
      </c>
      <c r="D2080" s="209" t="n">
        <v>0</v>
      </c>
      <c r="E2080" s="224" t="e">
        <f aca="false">VLOOKUP(A2080,SINAPI_MO!$A$1:$E$59566,4,0)</f>
        <v>#N/A</v>
      </c>
      <c r="F2080" s="225" t="e">
        <f aca="false">ROUND(D2080*E2080,2)</f>
        <v>#N/A</v>
      </c>
    </row>
    <row r="2081" customFormat="false" ht="28.35" hidden="false" customHeight="false" outlineLevel="0" collapsed="false">
      <c r="A2081" s="207" t="n">
        <v>106349</v>
      </c>
      <c r="B2081" s="208" t="s">
        <v>2256</v>
      </c>
      <c r="C2081" s="2" t="s">
        <v>2148</v>
      </c>
      <c r="D2081" s="209" t="n">
        <v>0</v>
      </c>
      <c r="E2081" s="224" t="e">
        <f aca="false">VLOOKUP(A2081,SINAPI_MO!$A$1:$E$59566,4,0)</f>
        <v>#N/A</v>
      </c>
      <c r="F2081" s="225" t="e">
        <f aca="false">ROUND(D2081*E2081,2)</f>
        <v>#N/A</v>
      </c>
    </row>
    <row r="2082" customFormat="false" ht="28.35" hidden="false" customHeight="false" outlineLevel="0" collapsed="false">
      <c r="A2082" s="207" t="n">
        <v>106351</v>
      </c>
      <c r="B2082" s="208" t="s">
        <v>2257</v>
      </c>
      <c r="C2082" s="2" t="s">
        <v>2148</v>
      </c>
      <c r="D2082" s="209" t="n">
        <v>201.78</v>
      </c>
      <c r="E2082" s="224" t="n">
        <f aca="false">VLOOKUP(A2082,SINAPI_MO!$A$1:$E$59566,4,0)</f>
        <v>0</v>
      </c>
      <c r="F2082" s="225" t="n">
        <f aca="false">ROUND(D2082*E2082,2)</f>
        <v>0</v>
      </c>
    </row>
    <row r="2083" customFormat="false" ht="28.35" hidden="false" customHeight="false" outlineLevel="0" collapsed="false">
      <c r="A2083" s="207" t="n">
        <v>106337</v>
      </c>
      <c r="B2083" s="208" t="s">
        <v>2258</v>
      </c>
      <c r="C2083" s="2" t="s">
        <v>2148</v>
      </c>
      <c r="D2083" s="209" t="n">
        <v>0</v>
      </c>
      <c r="E2083" s="224" t="e">
        <f aca="false">VLOOKUP(A2083,SINAPI_MO!$A$1:$E$59566,4,0)</f>
        <v>#N/A</v>
      </c>
      <c r="F2083" s="225" t="e">
        <f aca="false">ROUND(D2083*E2083,2)</f>
        <v>#N/A</v>
      </c>
    </row>
    <row r="2084" customFormat="false" ht="28.35" hidden="false" customHeight="false" outlineLevel="0" collapsed="false">
      <c r="A2084" s="207" t="n">
        <v>106340</v>
      </c>
      <c r="B2084" s="208" t="s">
        <v>2259</v>
      </c>
      <c r="C2084" s="2" t="s">
        <v>2148</v>
      </c>
      <c r="D2084" s="209" t="n">
        <v>0</v>
      </c>
      <c r="E2084" s="224" t="e">
        <f aca="false">VLOOKUP(A2084,SINAPI_MO!$A$1:$E$59566,4,0)</f>
        <v>#N/A</v>
      </c>
      <c r="F2084" s="225" t="e">
        <f aca="false">ROUND(D2084*E2084,2)</f>
        <v>#N/A</v>
      </c>
    </row>
    <row r="2085" customFormat="false" ht="28.35" hidden="false" customHeight="false" outlineLevel="0" collapsed="false">
      <c r="A2085" s="207" t="n">
        <v>106338</v>
      </c>
      <c r="B2085" s="208" t="s">
        <v>2260</v>
      </c>
      <c r="C2085" s="2" t="s">
        <v>2148</v>
      </c>
      <c r="D2085" s="209" t="n">
        <v>0</v>
      </c>
      <c r="E2085" s="224" t="e">
        <f aca="false">VLOOKUP(A2085,SINAPI_MO!$A$1:$E$59566,4,0)</f>
        <v>#N/A</v>
      </c>
      <c r="F2085" s="225" t="e">
        <f aca="false">ROUND(D2085*E2085,2)</f>
        <v>#N/A</v>
      </c>
    </row>
    <row r="2086" customFormat="false" ht="28.35" hidden="false" customHeight="false" outlineLevel="0" collapsed="false">
      <c r="A2086" s="207" t="n">
        <v>106339</v>
      </c>
      <c r="B2086" s="208" t="s">
        <v>2261</v>
      </c>
      <c r="C2086" s="2" t="s">
        <v>2148</v>
      </c>
      <c r="D2086" s="209" t="n">
        <v>0</v>
      </c>
      <c r="E2086" s="224" t="e">
        <f aca="false">VLOOKUP(A2086,SINAPI_MO!$A$1:$E$59566,4,0)</f>
        <v>#N/A</v>
      </c>
      <c r="F2086" s="225" t="e">
        <f aca="false">ROUND(D2086*E2086,2)</f>
        <v>#N/A</v>
      </c>
    </row>
    <row r="2087" customFormat="false" ht="28.35" hidden="false" customHeight="false" outlineLevel="0" collapsed="false">
      <c r="A2087" s="207" t="n">
        <v>106341</v>
      </c>
      <c r="B2087" s="208" t="s">
        <v>2262</v>
      </c>
      <c r="C2087" s="2" t="s">
        <v>2148</v>
      </c>
      <c r="D2087" s="209" t="n">
        <v>273.82</v>
      </c>
      <c r="E2087" s="224" t="n">
        <f aca="false">VLOOKUP(A2087,SINAPI_MO!$A$1:$E$59566,4,0)</f>
        <v>0</v>
      </c>
      <c r="F2087" s="225" t="n">
        <f aca="false">ROUND(D2087*E2087,2)</f>
        <v>0</v>
      </c>
    </row>
    <row r="2088" customFormat="false" ht="19.4" hidden="false" customHeight="false" outlineLevel="0" collapsed="false">
      <c r="A2088" s="207" t="n">
        <v>92237</v>
      </c>
      <c r="B2088" s="208" t="s">
        <v>2263</v>
      </c>
      <c r="C2088" s="2" t="s">
        <v>2148</v>
      </c>
      <c r="D2088" s="209" t="n">
        <v>32.74</v>
      </c>
      <c r="E2088" s="224" t="n">
        <f aca="false">VLOOKUP(A2088,SINAPI_MO!$A$1:$E$59566,4,0)</f>
        <v>0</v>
      </c>
      <c r="F2088" s="225" t="n">
        <f aca="false">ROUND(D2088*E2088,2)</f>
        <v>0</v>
      </c>
    </row>
    <row r="2089" customFormat="false" ht="28.35" hidden="false" customHeight="false" outlineLevel="0" collapsed="false">
      <c r="A2089" s="207" t="n">
        <v>92239</v>
      </c>
      <c r="B2089" s="208" t="s">
        <v>2264</v>
      </c>
      <c r="C2089" s="2" t="s">
        <v>2148</v>
      </c>
      <c r="D2089" s="209" t="n">
        <v>5.33</v>
      </c>
      <c r="E2089" s="224" t="n">
        <f aca="false">VLOOKUP(A2089,SINAPI_MO!$A$1:$E$59566,4,0)</f>
        <v>0</v>
      </c>
      <c r="F2089" s="225" t="n">
        <f aca="false">ROUND(D2089*E2089,2)</f>
        <v>0</v>
      </c>
    </row>
    <row r="2090" customFormat="false" ht="19.4" hidden="false" customHeight="false" outlineLevel="0" collapsed="false">
      <c r="A2090" s="207" t="n">
        <v>92238</v>
      </c>
      <c r="B2090" s="208" t="s">
        <v>2265</v>
      </c>
      <c r="C2090" s="2" t="s">
        <v>2148</v>
      </c>
      <c r="D2090" s="209" t="n">
        <v>13.19</v>
      </c>
      <c r="E2090" s="224" t="n">
        <f aca="false">VLOOKUP(A2090,SINAPI_MO!$A$1:$E$59566,4,0)</f>
        <v>0</v>
      </c>
      <c r="F2090" s="225" t="n">
        <f aca="false">ROUND(D2090*E2090,2)</f>
        <v>0</v>
      </c>
    </row>
    <row r="2091" customFormat="false" ht="19.4" hidden="false" customHeight="false" outlineLevel="0" collapsed="false">
      <c r="A2091" s="207" t="n">
        <v>92240</v>
      </c>
      <c r="B2091" s="208" t="s">
        <v>2266</v>
      </c>
      <c r="C2091" s="2" t="s">
        <v>2148</v>
      </c>
      <c r="D2091" s="209" t="n">
        <v>58.83</v>
      </c>
      <c r="E2091" s="224" t="n">
        <f aca="false">VLOOKUP(A2091,SINAPI_MO!$A$1:$E$59566,4,0)</f>
        <v>0</v>
      </c>
      <c r="F2091" s="225" t="n">
        <f aca="false">ROUND(D2091*E2091,2)</f>
        <v>0</v>
      </c>
    </row>
    <row r="2092" customFormat="false" ht="28.35" hidden="false" customHeight="false" outlineLevel="0" collapsed="false">
      <c r="A2092" s="207" t="n">
        <v>92241</v>
      </c>
      <c r="B2092" s="208" t="s">
        <v>2267</v>
      </c>
      <c r="C2092" s="2" t="s">
        <v>2148</v>
      </c>
      <c r="D2092" s="209" t="n">
        <v>281.51</v>
      </c>
      <c r="E2092" s="224" t="n">
        <f aca="false">VLOOKUP(A2092,SINAPI_MO!$A$1:$E$59566,4,0)</f>
        <v>0</v>
      </c>
      <c r="F2092" s="225" t="n">
        <f aca="false">ROUND(D2092*E2092,2)</f>
        <v>0</v>
      </c>
    </row>
    <row r="2093" customFormat="false" ht="19.4" hidden="false" customHeight="false" outlineLevel="0" collapsed="false">
      <c r="A2093" s="207" t="n">
        <v>91640</v>
      </c>
      <c r="B2093" s="208" t="s">
        <v>2268</v>
      </c>
      <c r="C2093" s="2" t="s">
        <v>2148</v>
      </c>
      <c r="D2093" s="209" t="n">
        <v>44.97</v>
      </c>
      <c r="E2093" s="224" t="n">
        <f aca="false">VLOOKUP(A2093,SINAPI_MO!$A$1:$E$59566,4,0)</f>
        <v>0</v>
      </c>
      <c r="F2093" s="225" t="n">
        <f aca="false">ROUND(D2093*E2093,2)</f>
        <v>0</v>
      </c>
    </row>
    <row r="2094" customFormat="false" ht="28.35" hidden="false" customHeight="false" outlineLevel="0" collapsed="false">
      <c r="A2094" s="207" t="n">
        <v>91642</v>
      </c>
      <c r="B2094" s="208" t="s">
        <v>2269</v>
      </c>
      <c r="C2094" s="2" t="s">
        <v>2148</v>
      </c>
      <c r="D2094" s="209" t="n">
        <v>7.34</v>
      </c>
      <c r="E2094" s="224" t="n">
        <f aca="false">VLOOKUP(A2094,SINAPI_MO!$A$1:$E$59566,4,0)</f>
        <v>0</v>
      </c>
      <c r="F2094" s="225" t="n">
        <f aca="false">ROUND(D2094*E2094,2)</f>
        <v>0</v>
      </c>
    </row>
    <row r="2095" customFormat="false" ht="19.4" hidden="false" customHeight="false" outlineLevel="0" collapsed="false">
      <c r="A2095" s="207" t="n">
        <v>91641</v>
      </c>
      <c r="B2095" s="208" t="s">
        <v>2270</v>
      </c>
      <c r="C2095" s="2" t="s">
        <v>2148</v>
      </c>
      <c r="D2095" s="209" t="n">
        <v>18.16</v>
      </c>
      <c r="E2095" s="224" t="n">
        <f aca="false">VLOOKUP(A2095,SINAPI_MO!$A$1:$E$59566,4,0)</f>
        <v>0</v>
      </c>
      <c r="F2095" s="225" t="n">
        <f aca="false">ROUND(D2095*E2095,2)</f>
        <v>0</v>
      </c>
    </row>
    <row r="2096" customFormat="false" ht="19.4" hidden="false" customHeight="false" outlineLevel="0" collapsed="false">
      <c r="A2096" s="207" t="n">
        <v>91643</v>
      </c>
      <c r="B2096" s="208" t="s">
        <v>2271</v>
      </c>
      <c r="C2096" s="2" t="s">
        <v>2148</v>
      </c>
      <c r="D2096" s="209" t="n">
        <v>81.17</v>
      </c>
      <c r="E2096" s="224" t="n">
        <f aca="false">VLOOKUP(A2096,SINAPI_MO!$A$1:$E$59566,4,0)</f>
        <v>0</v>
      </c>
      <c r="F2096" s="225" t="n">
        <f aca="false">ROUND(D2096*E2096,2)</f>
        <v>0</v>
      </c>
    </row>
    <row r="2097" customFormat="false" ht="28.35" hidden="false" customHeight="false" outlineLevel="0" collapsed="false">
      <c r="A2097" s="207" t="n">
        <v>91644</v>
      </c>
      <c r="B2097" s="208" t="s">
        <v>2272</v>
      </c>
      <c r="C2097" s="2" t="s">
        <v>2148</v>
      </c>
      <c r="D2097" s="209" t="n">
        <v>307.07</v>
      </c>
      <c r="E2097" s="224" t="n">
        <f aca="false">VLOOKUP(A2097,SINAPI_MO!$A$1:$E$59566,4,0)</f>
        <v>0</v>
      </c>
      <c r="F2097" s="225" t="n">
        <f aca="false">ROUND(D2097*E2097,2)</f>
        <v>0</v>
      </c>
    </row>
    <row r="2098" customFormat="false" ht="28.35" hidden="false" customHeight="false" outlineLevel="0" collapsed="false">
      <c r="A2098" s="207" t="n">
        <v>92105</v>
      </c>
      <c r="B2098" s="208" t="s">
        <v>2273</v>
      </c>
      <c r="C2098" s="2" t="s">
        <v>2148</v>
      </c>
      <c r="D2098" s="209" t="n">
        <v>196.17</v>
      </c>
      <c r="E2098" s="224" t="n">
        <f aca="false">VLOOKUP(A2098,SINAPI_MO!$A$1:$E$59566,4,0)</f>
        <v>0</v>
      </c>
      <c r="F2098" s="225" t="n">
        <f aca="false">ROUND(D2098*E2098,2)</f>
        <v>0</v>
      </c>
    </row>
    <row r="2099" customFormat="false" ht="28.35" hidden="false" customHeight="false" outlineLevel="0" collapsed="false">
      <c r="A2099" s="207" t="n">
        <v>92101</v>
      </c>
      <c r="B2099" s="208" t="s">
        <v>2274</v>
      </c>
      <c r="C2099" s="2" t="s">
        <v>2148</v>
      </c>
      <c r="D2099" s="209" t="n">
        <v>50.72</v>
      </c>
      <c r="E2099" s="224" t="n">
        <f aca="false">VLOOKUP(A2099,SINAPI_MO!$A$1:$E$59566,4,0)</f>
        <v>0</v>
      </c>
      <c r="F2099" s="225" t="n">
        <f aca="false">ROUND(D2099*E2099,2)</f>
        <v>0</v>
      </c>
    </row>
    <row r="2100" customFormat="false" ht="28.35" hidden="false" customHeight="false" outlineLevel="0" collapsed="false">
      <c r="A2100" s="207" t="n">
        <v>92103</v>
      </c>
      <c r="B2100" s="208" t="s">
        <v>2275</v>
      </c>
      <c r="C2100" s="2" t="s">
        <v>2148</v>
      </c>
      <c r="D2100" s="209" t="n">
        <v>6.54</v>
      </c>
      <c r="E2100" s="224" t="n">
        <f aca="false">VLOOKUP(A2100,SINAPI_MO!$A$1:$E$59566,4,0)</f>
        <v>0</v>
      </c>
      <c r="F2100" s="225" t="n">
        <f aca="false">ROUND(D2100*E2100,2)</f>
        <v>0</v>
      </c>
    </row>
    <row r="2101" customFormat="false" ht="28.35" hidden="false" customHeight="false" outlineLevel="0" collapsed="false">
      <c r="A2101" s="207" t="n">
        <v>92102</v>
      </c>
      <c r="B2101" s="208" t="s">
        <v>2276</v>
      </c>
      <c r="C2101" s="2" t="s">
        <v>2148</v>
      </c>
      <c r="D2101" s="209" t="n">
        <v>16.18</v>
      </c>
      <c r="E2101" s="224" t="n">
        <f aca="false">VLOOKUP(A2101,SINAPI_MO!$A$1:$E$59566,4,0)</f>
        <v>0</v>
      </c>
      <c r="F2101" s="225" t="n">
        <f aca="false">ROUND(D2101*E2101,2)</f>
        <v>0</v>
      </c>
    </row>
    <row r="2102" customFormat="false" ht="28.35" hidden="false" customHeight="false" outlineLevel="0" collapsed="false">
      <c r="A2102" s="207" t="n">
        <v>92104</v>
      </c>
      <c r="B2102" s="208" t="s">
        <v>2277</v>
      </c>
      <c r="C2102" s="2" t="s">
        <v>2148</v>
      </c>
      <c r="D2102" s="209" t="n">
        <v>80.89</v>
      </c>
      <c r="E2102" s="224" t="n">
        <f aca="false">VLOOKUP(A2102,SINAPI_MO!$A$1:$E$59566,4,0)</f>
        <v>0</v>
      </c>
      <c r="F2102" s="225" t="n">
        <f aca="false">ROUND(D2102*E2102,2)</f>
        <v>0</v>
      </c>
    </row>
    <row r="2103" customFormat="false" ht="19.4" hidden="false" customHeight="false" outlineLevel="0" collapsed="false">
      <c r="A2103" s="207" t="n">
        <v>91396</v>
      </c>
      <c r="B2103" s="208" t="s">
        <v>2278</v>
      </c>
      <c r="C2103" s="2" t="s">
        <v>2148</v>
      </c>
      <c r="D2103" s="209" t="n">
        <v>34</v>
      </c>
      <c r="E2103" s="224" t="n">
        <f aca="false">VLOOKUP(A2103,SINAPI_MO!$A$1:$E$59566,4,0)</f>
        <v>0</v>
      </c>
      <c r="F2103" s="225" t="n">
        <f aca="false">ROUND(D2103*E2103,2)</f>
        <v>0</v>
      </c>
    </row>
    <row r="2104" customFormat="false" ht="19.4" hidden="false" customHeight="false" outlineLevel="0" collapsed="false">
      <c r="A2104" s="207" t="n">
        <v>91398</v>
      </c>
      <c r="B2104" s="208" t="s">
        <v>2279</v>
      </c>
      <c r="C2104" s="2" t="s">
        <v>2148</v>
      </c>
      <c r="D2104" s="209" t="n">
        <v>5.34</v>
      </c>
      <c r="E2104" s="224" t="n">
        <f aca="false">VLOOKUP(A2104,SINAPI_MO!$A$1:$E$59566,4,0)</f>
        <v>0</v>
      </c>
      <c r="F2104" s="225" t="n">
        <f aca="false">ROUND(D2104*E2104,2)</f>
        <v>0</v>
      </c>
    </row>
    <row r="2105" customFormat="false" ht="19.4" hidden="false" customHeight="false" outlineLevel="0" collapsed="false">
      <c r="A2105" s="207" t="n">
        <v>91397</v>
      </c>
      <c r="B2105" s="208" t="s">
        <v>2280</v>
      </c>
      <c r="C2105" s="2" t="s">
        <v>2148</v>
      </c>
      <c r="D2105" s="209" t="n">
        <v>13.22</v>
      </c>
      <c r="E2105" s="224" t="n">
        <f aca="false">VLOOKUP(A2105,SINAPI_MO!$A$1:$E$59566,4,0)</f>
        <v>0</v>
      </c>
      <c r="F2105" s="225" t="n">
        <f aca="false">ROUND(D2105*E2105,2)</f>
        <v>0</v>
      </c>
    </row>
    <row r="2106" customFormat="false" ht="19.4" hidden="false" customHeight="false" outlineLevel="0" collapsed="false">
      <c r="A2106" s="207" t="n">
        <v>5763</v>
      </c>
      <c r="B2106" s="208" t="s">
        <v>2281</v>
      </c>
      <c r="C2106" s="2" t="s">
        <v>2148</v>
      </c>
      <c r="D2106" s="209" t="n">
        <v>60.59</v>
      </c>
      <c r="E2106" s="224" t="n">
        <f aca="false">VLOOKUP(A2106,SINAPI_MO!$A$1:$E$59566,4,0)</f>
        <v>0</v>
      </c>
      <c r="F2106" s="225" t="n">
        <f aca="false">ROUND(D2106*E2106,2)</f>
        <v>0</v>
      </c>
    </row>
    <row r="2107" customFormat="false" ht="19.4" hidden="false" customHeight="false" outlineLevel="0" collapsed="false">
      <c r="A2107" s="207" t="n">
        <v>53831</v>
      </c>
      <c r="B2107" s="208" t="s">
        <v>2282</v>
      </c>
      <c r="C2107" s="2" t="s">
        <v>2148</v>
      </c>
      <c r="D2107" s="209" t="n">
        <v>196.17</v>
      </c>
      <c r="E2107" s="224" t="n">
        <f aca="false">VLOOKUP(A2107,SINAPI_MO!$A$1:$E$59566,4,0)</f>
        <v>0</v>
      </c>
      <c r="F2107" s="225" t="n">
        <f aca="false">ROUND(D2107*E2107,2)</f>
        <v>0</v>
      </c>
    </row>
    <row r="2108" customFormat="false" ht="19.4" hidden="false" customHeight="false" outlineLevel="0" collapsed="false">
      <c r="A2108" s="207" t="n">
        <v>106222</v>
      </c>
      <c r="B2108" s="208" t="s">
        <v>2283</v>
      </c>
      <c r="C2108" s="2" t="s">
        <v>2148</v>
      </c>
      <c r="D2108" s="209" t="n">
        <v>33.68</v>
      </c>
      <c r="E2108" s="224" t="n">
        <f aca="false">VLOOKUP(A2108,SINAPI_MO!$A$1:$E$59566,4,0)</f>
        <v>0</v>
      </c>
      <c r="F2108" s="225" t="n">
        <f aca="false">ROUND(D2108*E2108,2)</f>
        <v>0</v>
      </c>
    </row>
    <row r="2109" customFormat="false" ht="19.4" hidden="false" customHeight="false" outlineLevel="0" collapsed="false">
      <c r="A2109" s="207" t="n">
        <v>106225</v>
      </c>
      <c r="B2109" s="208" t="s">
        <v>2284</v>
      </c>
      <c r="C2109" s="2" t="s">
        <v>2148</v>
      </c>
      <c r="D2109" s="209" t="n">
        <v>5.22</v>
      </c>
      <c r="E2109" s="224" t="n">
        <f aca="false">VLOOKUP(A2109,SINAPI_MO!$A$1:$E$59566,4,0)</f>
        <v>0</v>
      </c>
      <c r="F2109" s="225" t="n">
        <f aca="false">ROUND(D2109*E2109,2)</f>
        <v>0</v>
      </c>
    </row>
    <row r="2110" customFormat="false" ht="19.4" hidden="false" customHeight="false" outlineLevel="0" collapsed="false">
      <c r="A2110" s="207" t="n">
        <v>106223</v>
      </c>
      <c r="B2110" s="208" t="s">
        <v>2285</v>
      </c>
      <c r="C2110" s="2" t="s">
        <v>2148</v>
      </c>
      <c r="D2110" s="209" t="n">
        <v>12.91</v>
      </c>
      <c r="E2110" s="224" t="n">
        <f aca="false">VLOOKUP(A2110,SINAPI_MO!$A$1:$E$59566,4,0)</f>
        <v>0</v>
      </c>
      <c r="F2110" s="225" t="n">
        <f aca="false">ROUND(D2110*E2110,2)</f>
        <v>0</v>
      </c>
    </row>
    <row r="2111" customFormat="false" ht="19.4" hidden="false" customHeight="false" outlineLevel="0" collapsed="false">
      <c r="A2111" s="207" t="n">
        <v>106224</v>
      </c>
      <c r="B2111" s="208" t="s">
        <v>2286</v>
      </c>
      <c r="C2111" s="2" t="s">
        <v>2148</v>
      </c>
      <c r="D2111" s="209" t="n">
        <v>59.26</v>
      </c>
      <c r="E2111" s="224" t="n">
        <f aca="false">VLOOKUP(A2111,SINAPI_MO!$A$1:$E$59566,4,0)</f>
        <v>0</v>
      </c>
      <c r="F2111" s="225" t="n">
        <f aca="false">ROUND(D2111*E2111,2)</f>
        <v>0</v>
      </c>
    </row>
    <row r="2112" customFormat="false" ht="19.4" hidden="false" customHeight="false" outlineLevel="0" collapsed="false">
      <c r="A2112" s="207" t="n">
        <v>106226</v>
      </c>
      <c r="B2112" s="208" t="s">
        <v>2287</v>
      </c>
      <c r="C2112" s="2" t="s">
        <v>2148</v>
      </c>
      <c r="D2112" s="209" t="n">
        <v>160.91</v>
      </c>
      <c r="E2112" s="224" t="n">
        <f aca="false">VLOOKUP(A2112,SINAPI_MO!$A$1:$E$59566,4,0)</f>
        <v>0</v>
      </c>
      <c r="F2112" s="225" t="n">
        <f aca="false">ROUND(D2112*E2112,2)</f>
        <v>0</v>
      </c>
    </row>
    <row r="2113" customFormat="false" ht="19.4" hidden="false" customHeight="false" outlineLevel="0" collapsed="false">
      <c r="A2113" s="207" t="n">
        <v>91359</v>
      </c>
      <c r="B2113" s="208" t="s">
        <v>2288</v>
      </c>
      <c r="C2113" s="2" t="s">
        <v>2148</v>
      </c>
      <c r="D2113" s="209" t="n">
        <v>24.44</v>
      </c>
      <c r="E2113" s="224" t="n">
        <f aca="false">VLOOKUP(A2113,SINAPI_MO!$A$1:$E$59566,4,0)</f>
        <v>0</v>
      </c>
      <c r="F2113" s="225" t="n">
        <f aca="false">ROUND(D2113*E2113,2)</f>
        <v>0</v>
      </c>
    </row>
    <row r="2114" customFormat="false" ht="19.4" hidden="false" customHeight="false" outlineLevel="0" collapsed="false">
      <c r="A2114" s="207" t="n">
        <v>91361</v>
      </c>
      <c r="B2114" s="208" t="s">
        <v>2289</v>
      </c>
      <c r="C2114" s="2" t="s">
        <v>2148</v>
      </c>
      <c r="D2114" s="209" t="n">
        <v>3.8</v>
      </c>
      <c r="E2114" s="224" t="n">
        <f aca="false">VLOOKUP(A2114,SINAPI_MO!$A$1:$E$59566,4,0)</f>
        <v>0</v>
      </c>
      <c r="F2114" s="225" t="n">
        <f aca="false">ROUND(D2114*E2114,2)</f>
        <v>0</v>
      </c>
    </row>
    <row r="2115" customFormat="false" ht="19.4" hidden="false" customHeight="false" outlineLevel="0" collapsed="false">
      <c r="A2115" s="207" t="n">
        <v>91360</v>
      </c>
      <c r="B2115" s="208" t="s">
        <v>2290</v>
      </c>
      <c r="C2115" s="2" t="s">
        <v>2148</v>
      </c>
      <c r="D2115" s="209" t="n">
        <v>9.41</v>
      </c>
      <c r="E2115" s="224" t="n">
        <f aca="false">VLOOKUP(A2115,SINAPI_MO!$A$1:$E$59566,4,0)</f>
        <v>0</v>
      </c>
      <c r="F2115" s="225" t="n">
        <f aca="false">ROUND(D2115*E2115,2)</f>
        <v>0</v>
      </c>
    </row>
    <row r="2116" customFormat="false" ht="19.4" hidden="false" customHeight="false" outlineLevel="0" collapsed="false">
      <c r="A2116" s="207" t="n">
        <v>53882</v>
      </c>
      <c r="B2116" s="208" t="s">
        <v>2291</v>
      </c>
      <c r="C2116" s="2" t="s">
        <v>2148</v>
      </c>
      <c r="D2116" s="209" t="n">
        <v>43.2</v>
      </c>
      <c r="E2116" s="224" t="n">
        <f aca="false">VLOOKUP(A2116,SINAPI_MO!$A$1:$E$59566,4,0)</f>
        <v>0</v>
      </c>
      <c r="F2116" s="225" t="n">
        <f aca="false">ROUND(D2116*E2116,2)</f>
        <v>0</v>
      </c>
    </row>
    <row r="2117" customFormat="false" ht="19.4" hidden="false" customHeight="false" outlineLevel="0" collapsed="false">
      <c r="A2117" s="207" t="n">
        <v>5747</v>
      </c>
      <c r="B2117" s="208" t="s">
        <v>2292</v>
      </c>
      <c r="C2117" s="2" t="s">
        <v>2148</v>
      </c>
      <c r="D2117" s="209" t="n">
        <v>161.22</v>
      </c>
      <c r="E2117" s="224" t="n">
        <f aca="false">VLOOKUP(A2117,SINAPI_MO!$A$1:$E$59566,4,0)</f>
        <v>0</v>
      </c>
      <c r="F2117" s="225" t="n">
        <f aca="false">ROUND(D2117*E2117,2)</f>
        <v>0</v>
      </c>
    </row>
    <row r="2118" customFormat="false" ht="19.4" hidden="false" customHeight="false" outlineLevel="0" collapsed="false">
      <c r="A2118" s="207" t="n">
        <v>104699</v>
      </c>
      <c r="B2118" s="208" t="s">
        <v>2293</v>
      </c>
      <c r="C2118" s="2" t="s">
        <v>2148</v>
      </c>
      <c r="D2118" s="209" t="n">
        <v>0</v>
      </c>
      <c r="E2118" s="224" t="e">
        <f aca="false">VLOOKUP(A2118,SINAPI_MO!$A$1:$E$59566,4,0)</f>
        <v>#N/A</v>
      </c>
      <c r="F2118" s="225" t="e">
        <f aca="false">ROUND(D2118*E2118,2)</f>
        <v>#N/A</v>
      </c>
    </row>
    <row r="2119" customFormat="false" ht="19.4" hidden="false" customHeight="false" outlineLevel="0" collapsed="false">
      <c r="A2119" s="207" t="n">
        <v>104702</v>
      </c>
      <c r="B2119" s="208" t="s">
        <v>2294</v>
      </c>
      <c r="C2119" s="2" t="s">
        <v>2148</v>
      </c>
      <c r="D2119" s="209" t="n">
        <v>0</v>
      </c>
      <c r="E2119" s="224" t="e">
        <f aca="false">VLOOKUP(A2119,SINAPI_MO!$A$1:$E$59566,4,0)</f>
        <v>#N/A</v>
      </c>
      <c r="F2119" s="225" t="e">
        <f aca="false">ROUND(D2119*E2119,2)</f>
        <v>#N/A</v>
      </c>
    </row>
    <row r="2120" customFormat="false" ht="19.4" hidden="false" customHeight="false" outlineLevel="0" collapsed="false">
      <c r="A2120" s="207" t="n">
        <v>104700</v>
      </c>
      <c r="B2120" s="208" t="s">
        <v>2295</v>
      </c>
      <c r="C2120" s="2" t="s">
        <v>2148</v>
      </c>
      <c r="D2120" s="209" t="n">
        <v>0</v>
      </c>
      <c r="E2120" s="224" t="e">
        <f aca="false">VLOOKUP(A2120,SINAPI_MO!$A$1:$E$59566,4,0)</f>
        <v>#N/A</v>
      </c>
      <c r="F2120" s="225" t="e">
        <f aca="false">ROUND(D2120*E2120,2)</f>
        <v>#N/A</v>
      </c>
    </row>
    <row r="2121" customFormat="false" ht="19.4" hidden="false" customHeight="false" outlineLevel="0" collapsed="false">
      <c r="A2121" s="207" t="n">
        <v>104701</v>
      </c>
      <c r="B2121" s="208" t="s">
        <v>2296</v>
      </c>
      <c r="C2121" s="2" t="s">
        <v>2148</v>
      </c>
      <c r="D2121" s="209" t="n">
        <v>0</v>
      </c>
      <c r="E2121" s="224" t="e">
        <f aca="false">VLOOKUP(A2121,SINAPI_MO!$A$1:$E$59566,4,0)</f>
        <v>#N/A</v>
      </c>
      <c r="F2121" s="225" t="e">
        <f aca="false">ROUND(D2121*E2121,2)</f>
        <v>#N/A</v>
      </c>
    </row>
    <row r="2122" customFormat="false" ht="19.4" hidden="false" customHeight="false" outlineLevel="0" collapsed="false">
      <c r="A2122" s="207" t="n">
        <v>104703</v>
      </c>
      <c r="B2122" s="208" t="s">
        <v>2297</v>
      </c>
      <c r="C2122" s="2" t="s">
        <v>2148</v>
      </c>
      <c r="D2122" s="209" t="n">
        <v>94.3</v>
      </c>
      <c r="E2122" s="224" t="n">
        <f aca="false">VLOOKUP(A2122,SINAPI_MO!$A$1:$E$59566,4,0)</f>
        <v>0</v>
      </c>
      <c r="F2122" s="225" t="n">
        <f aca="false">ROUND(D2122*E2122,2)</f>
        <v>0</v>
      </c>
    </row>
    <row r="2123" customFormat="false" ht="28.35" hidden="false" customHeight="false" outlineLevel="0" collapsed="false">
      <c r="A2123" s="207" t="n">
        <v>91390</v>
      </c>
      <c r="B2123" s="208" t="s">
        <v>2298</v>
      </c>
      <c r="C2123" s="2" t="s">
        <v>2148</v>
      </c>
      <c r="D2123" s="209" t="n">
        <v>22.98</v>
      </c>
      <c r="E2123" s="224" t="n">
        <f aca="false">VLOOKUP(A2123,SINAPI_MO!$A$1:$E$59566,4,0)</f>
        <v>0</v>
      </c>
      <c r="F2123" s="225" t="n">
        <f aca="false">ROUND(D2123*E2123,2)</f>
        <v>0</v>
      </c>
    </row>
    <row r="2124" customFormat="false" ht="28.35" hidden="false" customHeight="false" outlineLevel="0" collapsed="false">
      <c r="A2124" s="207" t="n">
        <v>91392</v>
      </c>
      <c r="B2124" s="208" t="s">
        <v>2299</v>
      </c>
      <c r="C2124" s="2" t="s">
        <v>2148</v>
      </c>
      <c r="D2124" s="209" t="n">
        <v>3.68</v>
      </c>
      <c r="E2124" s="224" t="n">
        <f aca="false">VLOOKUP(A2124,SINAPI_MO!$A$1:$E$59566,4,0)</f>
        <v>0</v>
      </c>
      <c r="F2124" s="225" t="n">
        <f aca="false">ROUND(D2124*E2124,2)</f>
        <v>0</v>
      </c>
    </row>
    <row r="2125" customFormat="false" ht="19.4" hidden="false" customHeight="false" outlineLevel="0" collapsed="false">
      <c r="A2125" s="207" t="n">
        <v>91391</v>
      </c>
      <c r="B2125" s="208" t="s">
        <v>2300</v>
      </c>
      <c r="C2125" s="2" t="s">
        <v>2148</v>
      </c>
      <c r="D2125" s="209" t="n">
        <v>9.13</v>
      </c>
      <c r="E2125" s="224" t="n">
        <f aca="false">VLOOKUP(A2125,SINAPI_MO!$A$1:$E$59566,4,0)</f>
        <v>0</v>
      </c>
      <c r="F2125" s="225" t="n">
        <f aca="false">ROUND(D2125*E2125,2)</f>
        <v>0</v>
      </c>
    </row>
    <row r="2126" customFormat="false" ht="28.35" hidden="false" customHeight="false" outlineLevel="0" collapsed="false">
      <c r="A2126" s="207" t="n">
        <v>73335</v>
      </c>
      <c r="B2126" s="208" t="s">
        <v>2301</v>
      </c>
      <c r="C2126" s="2" t="s">
        <v>2148</v>
      </c>
      <c r="D2126" s="209" t="n">
        <v>41.8</v>
      </c>
      <c r="E2126" s="224" t="n">
        <f aca="false">VLOOKUP(A2126,SINAPI_MO!$A$1:$E$59566,4,0)</f>
        <v>0</v>
      </c>
      <c r="F2126" s="225" t="n">
        <f aca="false">ROUND(D2126*E2126,2)</f>
        <v>0</v>
      </c>
    </row>
    <row r="2127" customFormat="false" ht="28.35" hidden="false" customHeight="false" outlineLevel="0" collapsed="false">
      <c r="A2127" s="207" t="n">
        <v>73340</v>
      </c>
      <c r="B2127" s="208" t="s">
        <v>2302</v>
      </c>
      <c r="C2127" s="2" t="s">
        <v>2148</v>
      </c>
      <c r="D2127" s="209" t="n">
        <v>157.8</v>
      </c>
      <c r="E2127" s="224" t="n">
        <f aca="false">VLOOKUP(A2127,SINAPI_MO!$A$1:$E$59566,4,0)</f>
        <v>0</v>
      </c>
      <c r="F2127" s="225" t="n">
        <f aca="false">ROUND(D2127*E2127,2)</f>
        <v>0</v>
      </c>
    </row>
    <row r="2128" customFormat="false" ht="19.4" hidden="false" customHeight="false" outlineLevel="0" collapsed="false">
      <c r="A2128" s="207" t="n">
        <v>89264</v>
      </c>
      <c r="B2128" s="208" t="s">
        <v>2303</v>
      </c>
      <c r="C2128" s="2" t="s">
        <v>2148</v>
      </c>
      <c r="D2128" s="209" t="n">
        <v>25.17</v>
      </c>
      <c r="E2128" s="224" t="n">
        <f aca="false">VLOOKUP(A2128,SINAPI_MO!$A$1:$E$59566,4,0)</f>
        <v>0</v>
      </c>
      <c r="F2128" s="225" t="n">
        <f aca="false">ROUND(D2128*E2128,2)</f>
        <v>0</v>
      </c>
    </row>
    <row r="2129" customFormat="false" ht="28.35" hidden="false" customHeight="false" outlineLevel="0" collapsed="false">
      <c r="A2129" s="207" t="n">
        <v>89266</v>
      </c>
      <c r="B2129" s="208" t="s">
        <v>2304</v>
      </c>
      <c r="C2129" s="2" t="s">
        <v>2148</v>
      </c>
      <c r="D2129" s="209" t="n">
        <v>4.04</v>
      </c>
      <c r="E2129" s="224" t="n">
        <f aca="false">VLOOKUP(A2129,SINAPI_MO!$A$1:$E$59566,4,0)</f>
        <v>0</v>
      </c>
      <c r="F2129" s="225" t="n">
        <f aca="false">ROUND(D2129*E2129,2)</f>
        <v>0</v>
      </c>
    </row>
    <row r="2130" customFormat="false" ht="19.4" hidden="false" customHeight="false" outlineLevel="0" collapsed="false">
      <c r="A2130" s="207" t="n">
        <v>89265</v>
      </c>
      <c r="B2130" s="208" t="s">
        <v>2305</v>
      </c>
      <c r="C2130" s="2" t="s">
        <v>2148</v>
      </c>
      <c r="D2130" s="209" t="n">
        <v>10.01</v>
      </c>
      <c r="E2130" s="224" t="n">
        <f aca="false">VLOOKUP(A2130,SINAPI_MO!$A$1:$E$59566,4,0)</f>
        <v>0</v>
      </c>
      <c r="F2130" s="225" t="n">
        <f aca="false">ROUND(D2130*E2130,2)</f>
        <v>0</v>
      </c>
    </row>
    <row r="2131" customFormat="false" ht="19.4" hidden="false" customHeight="false" outlineLevel="0" collapsed="false">
      <c r="A2131" s="207" t="n">
        <v>5705</v>
      </c>
      <c r="B2131" s="208" t="s">
        <v>2306</v>
      </c>
      <c r="C2131" s="2" t="s">
        <v>2148</v>
      </c>
      <c r="D2131" s="209" t="n">
        <v>45.82</v>
      </c>
      <c r="E2131" s="224" t="n">
        <f aca="false">VLOOKUP(A2131,SINAPI_MO!$A$1:$E$59566,4,0)</f>
        <v>0</v>
      </c>
      <c r="F2131" s="225" t="n">
        <f aca="false">ROUND(D2131*E2131,2)</f>
        <v>0</v>
      </c>
    </row>
    <row r="2132" customFormat="false" ht="28.35" hidden="false" customHeight="false" outlineLevel="0" collapsed="false">
      <c r="A2132" s="207" t="n">
        <v>53797</v>
      </c>
      <c r="B2132" s="208" t="s">
        <v>2307</v>
      </c>
      <c r="C2132" s="2" t="s">
        <v>2148</v>
      </c>
      <c r="D2132" s="209" t="n">
        <v>118.76</v>
      </c>
      <c r="E2132" s="224" t="n">
        <f aca="false">VLOOKUP(A2132,SINAPI_MO!$A$1:$E$59566,4,0)</f>
        <v>0</v>
      </c>
      <c r="F2132" s="225" t="n">
        <f aca="false">ROUND(D2132*E2132,2)</f>
        <v>0</v>
      </c>
    </row>
    <row r="2133" customFormat="false" ht="28.35" hidden="false" customHeight="false" outlineLevel="0" collapsed="false">
      <c r="A2133" s="207" t="n">
        <v>106327</v>
      </c>
      <c r="B2133" s="208" t="s">
        <v>2308</v>
      </c>
      <c r="C2133" s="2" t="s">
        <v>2148</v>
      </c>
      <c r="D2133" s="209" t="n">
        <v>0</v>
      </c>
      <c r="E2133" s="224" t="e">
        <f aca="false">VLOOKUP(A2133,SINAPI_MO!$A$1:$E$59566,4,0)</f>
        <v>#N/A</v>
      </c>
      <c r="F2133" s="225" t="e">
        <f aca="false">ROUND(D2133*E2133,2)</f>
        <v>#N/A</v>
      </c>
    </row>
    <row r="2134" customFormat="false" ht="28.35" hidden="false" customHeight="false" outlineLevel="0" collapsed="false">
      <c r="A2134" s="207" t="n">
        <v>106330</v>
      </c>
      <c r="B2134" s="208" t="s">
        <v>2309</v>
      </c>
      <c r="C2134" s="2" t="s">
        <v>2148</v>
      </c>
      <c r="D2134" s="209" t="n">
        <v>0</v>
      </c>
      <c r="E2134" s="224" t="e">
        <f aca="false">VLOOKUP(A2134,SINAPI_MO!$A$1:$E$59566,4,0)</f>
        <v>#N/A</v>
      </c>
      <c r="F2134" s="225" t="e">
        <f aca="false">ROUND(D2134*E2134,2)</f>
        <v>#N/A</v>
      </c>
    </row>
    <row r="2135" customFormat="false" ht="28.35" hidden="false" customHeight="false" outlineLevel="0" collapsed="false">
      <c r="A2135" s="207" t="n">
        <v>106328</v>
      </c>
      <c r="B2135" s="208" t="s">
        <v>2310</v>
      </c>
      <c r="C2135" s="2" t="s">
        <v>2148</v>
      </c>
      <c r="D2135" s="209" t="n">
        <v>0</v>
      </c>
      <c r="E2135" s="224" t="e">
        <f aca="false">VLOOKUP(A2135,SINAPI_MO!$A$1:$E$59566,4,0)</f>
        <v>#N/A</v>
      </c>
      <c r="F2135" s="225" t="e">
        <f aca="false">ROUND(D2135*E2135,2)</f>
        <v>#N/A</v>
      </c>
    </row>
    <row r="2136" customFormat="false" ht="28.35" hidden="false" customHeight="false" outlineLevel="0" collapsed="false">
      <c r="A2136" s="207" t="n">
        <v>106329</v>
      </c>
      <c r="B2136" s="208" t="s">
        <v>2311</v>
      </c>
      <c r="C2136" s="2" t="s">
        <v>2148</v>
      </c>
      <c r="D2136" s="209" t="n">
        <v>0</v>
      </c>
      <c r="E2136" s="224" t="e">
        <f aca="false">VLOOKUP(A2136,SINAPI_MO!$A$1:$E$59566,4,0)</f>
        <v>#N/A</v>
      </c>
      <c r="F2136" s="225" t="e">
        <f aca="false">ROUND(D2136*E2136,2)</f>
        <v>#N/A</v>
      </c>
    </row>
    <row r="2137" customFormat="false" ht="28.35" hidden="false" customHeight="false" outlineLevel="0" collapsed="false">
      <c r="A2137" s="207" t="n">
        <v>106331</v>
      </c>
      <c r="B2137" s="208" t="s">
        <v>2312</v>
      </c>
      <c r="C2137" s="2" t="s">
        <v>2148</v>
      </c>
      <c r="D2137" s="209" t="n">
        <v>101.44</v>
      </c>
      <c r="E2137" s="224" t="n">
        <f aca="false">VLOOKUP(A2137,SINAPI_MO!$A$1:$E$59566,4,0)</f>
        <v>0</v>
      </c>
      <c r="F2137" s="225" t="n">
        <f aca="false">ROUND(D2137*E2137,2)</f>
        <v>0</v>
      </c>
    </row>
    <row r="2138" customFormat="false" ht="28.35" hidden="false" customHeight="false" outlineLevel="0" collapsed="false">
      <c r="A2138" s="207" t="n">
        <v>106227</v>
      </c>
      <c r="B2138" s="208" t="s">
        <v>2313</v>
      </c>
      <c r="C2138" s="2" t="s">
        <v>2148</v>
      </c>
      <c r="D2138" s="209" t="n">
        <v>36.68</v>
      </c>
      <c r="E2138" s="224" t="n">
        <f aca="false">VLOOKUP(A2138,SINAPI_MO!$A$1:$E$59566,4,0)</f>
        <v>0</v>
      </c>
      <c r="F2138" s="225" t="n">
        <f aca="false">ROUND(D2138*E2138,2)</f>
        <v>0</v>
      </c>
    </row>
    <row r="2139" customFormat="false" ht="28.35" hidden="false" customHeight="false" outlineLevel="0" collapsed="false">
      <c r="A2139" s="207" t="n">
        <v>106230</v>
      </c>
      <c r="B2139" s="208" t="s">
        <v>2314</v>
      </c>
      <c r="C2139" s="2" t="s">
        <v>2148</v>
      </c>
      <c r="D2139" s="209" t="n">
        <v>6.09</v>
      </c>
      <c r="E2139" s="224" t="n">
        <f aca="false">VLOOKUP(A2139,SINAPI_MO!$A$1:$E$59566,4,0)</f>
        <v>0</v>
      </c>
      <c r="F2139" s="225" t="n">
        <f aca="false">ROUND(D2139*E2139,2)</f>
        <v>0</v>
      </c>
    </row>
    <row r="2140" customFormat="false" ht="19.4" hidden="false" customHeight="false" outlineLevel="0" collapsed="false">
      <c r="A2140" s="207" t="n">
        <v>106228</v>
      </c>
      <c r="B2140" s="208" t="s">
        <v>2315</v>
      </c>
      <c r="C2140" s="2" t="s">
        <v>2148</v>
      </c>
      <c r="D2140" s="209" t="n">
        <v>15.07</v>
      </c>
      <c r="E2140" s="224" t="n">
        <f aca="false">VLOOKUP(A2140,SINAPI_MO!$A$1:$E$59566,4,0)</f>
        <v>0</v>
      </c>
      <c r="F2140" s="225" t="n">
        <f aca="false">ROUND(D2140*E2140,2)</f>
        <v>0</v>
      </c>
    </row>
    <row r="2141" customFormat="false" ht="28.35" hidden="false" customHeight="false" outlineLevel="0" collapsed="false">
      <c r="A2141" s="207" t="n">
        <v>106229</v>
      </c>
      <c r="B2141" s="208" t="s">
        <v>2316</v>
      </c>
      <c r="C2141" s="2" t="s">
        <v>2148</v>
      </c>
      <c r="D2141" s="209" t="n">
        <v>68.77</v>
      </c>
      <c r="E2141" s="224" t="n">
        <f aca="false">VLOOKUP(A2141,SINAPI_MO!$A$1:$E$59566,4,0)</f>
        <v>0</v>
      </c>
      <c r="F2141" s="225" t="n">
        <f aca="false">ROUND(D2141*E2141,2)</f>
        <v>0</v>
      </c>
    </row>
    <row r="2142" customFormat="false" ht="28.35" hidden="false" customHeight="false" outlineLevel="0" collapsed="false">
      <c r="A2142" s="207" t="n">
        <v>106231</v>
      </c>
      <c r="B2142" s="208" t="s">
        <v>2317</v>
      </c>
      <c r="C2142" s="2" t="s">
        <v>2148</v>
      </c>
      <c r="D2142" s="209" t="n">
        <v>160.91</v>
      </c>
      <c r="E2142" s="224" t="n">
        <f aca="false">VLOOKUP(A2142,SINAPI_MO!$A$1:$E$59566,4,0)</f>
        <v>0</v>
      </c>
      <c r="F2142" s="225" t="n">
        <f aca="false">ROUND(D2142*E2142,2)</f>
        <v>0</v>
      </c>
    </row>
    <row r="2143" customFormat="false" ht="28.35" hidden="false" customHeight="false" outlineLevel="0" collapsed="false">
      <c r="A2143" s="207" t="n">
        <v>106342</v>
      </c>
      <c r="B2143" s="208" t="s">
        <v>2318</v>
      </c>
      <c r="C2143" s="2" t="s">
        <v>2148</v>
      </c>
      <c r="D2143" s="209" t="n">
        <v>0</v>
      </c>
      <c r="E2143" s="224" t="e">
        <f aca="false">VLOOKUP(A2143,SINAPI_MO!$A$1:$E$59566,4,0)</f>
        <v>#N/A</v>
      </c>
      <c r="F2143" s="225" t="e">
        <f aca="false">ROUND(D2143*E2143,2)</f>
        <v>#N/A</v>
      </c>
    </row>
    <row r="2144" customFormat="false" ht="28.35" hidden="false" customHeight="false" outlineLevel="0" collapsed="false">
      <c r="A2144" s="207" t="n">
        <v>106345</v>
      </c>
      <c r="B2144" s="208" t="s">
        <v>2319</v>
      </c>
      <c r="C2144" s="2" t="s">
        <v>2148</v>
      </c>
      <c r="D2144" s="209" t="n">
        <v>0</v>
      </c>
      <c r="E2144" s="224" t="e">
        <f aca="false">VLOOKUP(A2144,SINAPI_MO!$A$1:$E$59566,4,0)</f>
        <v>#N/A</v>
      </c>
      <c r="F2144" s="225" t="e">
        <f aca="false">ROUND(D2144*E2144,2)</f>
        <v>#N/A</v>
      </c>
    </row>
    <row r="2145" customFormat="false" ht="28.35" hidden="false" customHeight="false" outlineLevel="0" collapsed="false">
      <c r="A2145" s="207" t="n">
        <v>106343</v>
      </c>
      <c r="B2145" s="208" t="s">
        <v>2320</v>
      </c>
      <c r="C2145" s="2" t="s">
        <v>2148</v>
      </c>
      <c r="D2145" s="209" t="n">
        <v>0</v>
      </c>
      <c r="E2145" s="224" t="e">
        <f aca="false">VLOOKUP(A2145,SINAPI_MO!$A$1:$E$59566,4,0)</f>
        <v>#N/A</v>
      </c>
      <c r="F2145" s="225" t="e">
        <f aca="false">ROUND(D2145*E2145,2)</f>
        <v>#N/A</v>
      </c>
    </row>
    <row r="2146" customFormat="false" ht="28.35" hidden="false" customHeight="false" outlineLevel="0" collapsed="false">
      <c r="A2146" s="207" t="n">
        <v>106344</v>
      </c>
      <c r="B2146" s="208" t="s">
        <v>2321</v>
      </c>
      <c r="C2146" s="2" t="s">
        <v>2148</v>
      </c>
      <c r="D2146" s="209" t="n">
        <v>0</v>
      </c>
      <c r="E2146" s="224" t="e">
        <f aca="false">VLOOKUP(A2146,SINAPI_MO!$A$1:$E$59566,4,0)</f>
        <v>#N/A</v>
      </c>
      <c r="F2146" s="225" t="e">
        <f aca="false">ROUND(D2146*E2146,2)</f>
        <v>#N/A</v>
      </c>
    </row>
    <row r="2147" customFormat="false" ht="28.35" hidden="false" customHeight="false" outlineLevel="0" collapsed="false">
      <c r="A2147" s="207" t="n">
        <v>106346</v>
      </c>
      <c r="B2147" s="208" t="s">
        <v>2322</v>
      </c>
      <c r="C2147" s="2" t="s">
        <v>2148</v>
      </c>
      <c r="D2147" s="209" t="n">
        <v>160.91</v>
      </c>
      <c r="E2147" s="224" t="n">
        <f aca="false">VLOOKUP(A2147,SINAPI_MO!$A$1:$E$59566,4,0)</f>
        <v>0</v>
      </c>
      <c r="F2147" s="225" t="n">
        <f aca="false">ROUND(D2147*E2147,2)</f>
        <v>0</v>
      </c>
    </row>
    <row r="2148" customFormat="false" ht="28.35" hidden="false" customHeight="false" outlineLevel="0" collapsed="false">
      <c r="A2148" s="207" t="n">
        <v>106332</v>
      </c>
      <c r="B2148" s="208" t="s">
        <v>2323</v>
      </c>
      <c r="C2148" s="2" t="s">
        <v>2148</v>
      </c>
      <c r="D2148" s="209" t="n">
        <v>0</v>
      </c>
      <c r="E2148" s="224" t="e">
        <f aca="false">VLOOKUP(A2148,SINAPI_MO!$A$1:$E$59566,4,0)</f>
        <v>#N/A</v>
      </c>
      <c r="F2148" s="225" t="e">
        <f aca="false">ROUND(D2148*E2148,2)</f>
        <v>#N/A</v>
      </c>
    </row>
    <row r="2149" customFormat="false" ht="28.35" hidden="false" customHeight="false" outlineLevel="0" collapsed="false">
      <c r="A2149" s="207" t="n">
        <v>106335</v>
      </c>
      <c r="B2149" s="208" t="s">
        <v>2324</v>
      </c>
      <c r="C2149" s="2" t="s">
        <v>2148</v>
      </c>
      <c r="D2149" s="209" t="n">
        <v>0</v>
      </c>
      <c r="E2149" s="224" t="e">
        <f aca="false">VLOOKUP(A2149,SINAPI_MO!$A$1:$E$59566,4,0)</f>
        <v>#N/A</v>
      </c>
      <c r="F2149" s="225" t="e">
        <f aca="false">ROUND(D2149*E2149,2)</f>
        <v>#N/A</v>
      </c>
    </row>
    <row r="2150" customFormat="false" ht="28.35" hidden="false" customHeight="false" outlineLevel="0" collapsed="false">
      <c r="A2150" s="207" t="n">
        <v>106333</v>
      </c>
      <c r="B2150" s="208" t="s">
        <v>2325</v>
      </c>
      <c r="C2150" s="2" t="s">
        <v>2148</v>
      </c>
      <c r="D2150" s="209" t="n">
        <v>0</v>
      </c>
      <c r="E2150" s="224" t="e">
        <f aca="false">VLOOKUP(A2150,SINAPI_MO!$A$1:$E$59566,4,0)</f>
        <v>#N/A</v>
      </c>
      <c r="F2150" s="225" t="e">
        <f aca="false">ROUND(D2150*E2150,2)</f>
        <v>#N/A</v>
      </c>
    </row>
    <row r="2151" customFormat="false" ht="28.35" hidden="false" customHeight="false" outlineLevel="0" collapsed="false">
      <c r="A2151" s="207" t="n">
        <v>106334</v>
      </c>
      <c r="B2151" s="208" t="s">
        <v>2326</v>
      </c>
      <c r="C2151" s="2" t="s">
        <v>2148</v>
      </c>
      <c r="D2151" s="209" t="n">
        <v>0</v>
      </c>
      <c r="E2151" s="224" t="e">
        <f aca="false">VLOOKUP(A2151,SINAPI_MO!$A$1:$E$59566,4,0)</f>
        <v>#N/A</v>
      </c>
      <c r="F2151" s="225" t="e">
        <f aca="false">ROUND(D2151*E2151,2)</f>
        <v>#N/A</v>
      </c>
    </row>
    <row r="2152" customFormat="false" ht="28.35" hidden="false" customHeight="false" outlineLevel="0" collapsed="false">
      <c r="A2152" s="207" t="n">
        <v>106336</v>
      </c>
      <c r="B2152" s="208" t="s">
        <v>2327</v>
      </c>
      <c r="C2152" s="2" t="s">
        <v>2148</v>
      </c>
      <c r="D2152" s="209" t="n">
        <v>160.91</v>
      </c>
      <c r="E2152" s="224" t="n">
        <f aca="false">VLOOKUP(A2152,SINAPI_MO!$A$1:$E$59566,4,0)</f>
        <v>0</v>
      </c>
      <c r="F2152" s="225" t="n">
        <f aca="false">ROUND(D2152*E2152,2)</f>
        <v>0</v>
      </c>
    </row>
    <row r="2153" customFormat="false" ht="19.4" hidden="false" customHeight="false" outlineLevel="0" collapsed="false">
      <c r="A2153" s="207" t="n">
        <v>91354</v>
      </c>
      <c r="B2153" s="208" t="s">
        <v>2328</v>
      </c>
      <c r="C2153" s="2" t="s">
        <v>2148</v>
      </c>
      <c r="D2153" s="209" t="n">
        <v>20.92</v>
      </c>
      <c r="E2153" s="224" t="n">
        <f aca="false">VLOOKUP(A2153,SINAPI_MO!$A$1:$E$59566,4,0)</f>
        <v>0</v>
      </c>
      <c r="F2153" s="225" t="n">
        <f aca="false">ROUND(D2153*E2153,2)</f>
        <v>0</v>
      </c>
    </row>
    <row r="2154" customFormat="false" ht="19.4" hidden="false" customHeight="false" outlineLevel="0" collapsed="false">
      <c r="A2154" s="207" t="n">
        <v>91356</v>
      </c>
      <c r="B2154" s="208" t="s">
        <v>2329</v>
      </c>
      <c r="C2154" s="2" t="s">
        <v>2148</v>
      </c>
      <c r="D2154" s="209" t="n">
        <v>3.47</v>
      </c>
      <c r="E2154" s="224" t="n">
        <f aca="false">VLOOKUP(A2154,SINAPI_MO!$A$1:$E$59566,4,0)</f>
        <v>0</v>
      </c>
      <c r="F2154" s="225" t="n">
        <f aca="false">ROUND(D2154*E2154,2)</f>
        <v>0</v>
      </c>
    </row>
    <row r="2155" customFormat="false" ht="19.4" hidden="false" customHeight="false" outlineLevel="0" collapsed="false">
      <c r="A2155" s="207" t="n">
        <v>91355</v>
      </c>
      <c r="B2155" s="208" t="s">
        <v>2330</v>
      </c>
      <c r="C2155" s="2" t="s">
        <v>2148</v>
      </c>
      <c r="D2155" s="209" t="n">
        <v>8.6</v>
      </c>
      <c r="E2155" s="224" t="n">
        <f aca="false">VLOOKUP(A2155,SINAPI_MO!$A$1:$E$59566,4,0)</f>
        <v>0</v>
      </c>
      <c r="F2155" s="225" t="n">
        <f aca="false">ROUND(D2155*E2155,2)</f>
        <v>0</v>
      </c>
    </row>
    <row r="2156" customFormat="false" ht="19.4" hidden="false" customHeight="false" outlineLevel="0" collapsed="false">
      <c r="A2156" s="207" t="n">
        <v>5751</v>
      </c>
      <c r="B2156" s="208" t="s">
        <v>2331</v>
      </c>
      <c r="C2156" s="2" t="s">
        <v>2148</v>
      </c>
      <c r="D2156" s="209" t="n">
        <v>39.22</v>
      </c>
      <c r="E2156" s="224" t="n">
        <f aca="false">VLOOKUP(A2156,SINAPI_MO!$A$1:$E$59566,4,0)</f>
        <v>0</v>
      </c>
      <c r="F2156" s="225" t="n">
        <f aca="false">ROUND(D2156*E2156,2)</f>
        <v>0</v>
      </c>
    </row>
    <row r="2157" customFormat="false" ht="19.4" hidden="false" customHeight="false" outlineLevel="0" collapsed="false">
      <c r="A2157" s="207" t="n">
        <v>53827</v>
      </c>
      <c r="B2157" s="208" t="s">
        <v>2332</v>
      </c>
      <c r="C2157" s="2" t="s">
        <v>2148</v>
      </c>
      <c r="D2157" s="209" t="n">
        <v>116.26</v>
      </c>
      <c r="E2157" s="224" t="n">
        <f aca="false">VLOOKUP(A2157,SINAPI_MO!$A$1:$E$59566,4,0)</f>
        <v>0</v>
      </c>
      <c r="F2157" s="225" t="n">
        <f aca="false">ROUND(D2157*E2157,2)</f>
        <v>0</v>
      </c>
    </row>
    <row r="2158" customFormat="false" ht="19.4" hidden="false" customHeight="false" outlineLevel="0" collapsed="false">
      <c r="A2158" s="207" t="n">
        <v>91375</v>
      </c>
      <c r="B2158" s="208" t="s">
        <v>2333</v>
      </c>
      <c r="C2158" s="2" t="s">
        <v>2148</v>
      </c>
      <c r="D2158" s="209" t="n">
        <v>22.97</v>
      </c>
      <c r="E2158" s="224" t="n">
        <f aca="false">VLOOKUP(A2158,SINAPI_MO!$A$1:$E$59566,4,0)</f>
        <v>0</v>
      </c>
      <c r="F2158" s="225" t="n">
        <f aca="false">ROUND(D2158*E2158,2)</f>
        <v>0</v>
      </c>
    </row>
    <row r="2159" customFormat="false" ht="19.4" hidden="false" customHeight="false" outlineLevel="0" collapsed="false">
      <c r="A2159" s="207" t="n">
        <v>91377</v>
      </c>
      <c r="B2159" s="208" t="s">
        <v>2334</v>
      </c>
      <c r="C2159" s="2" t="s">
        <v>2148</v>
      </c>
      <c r="D2159" s="209" t="n">
        <v>3.81</v>
      </c>
      <c r="E2159" s="224" t="n">
        <f aca="false">VLOOKUP(A2159,SINAPI_MO!$A$1:$E$59566,4,0)</f>
        <v>0</v>
      </c>
      <c r="F2159" s="225" t="n">
        <f aca="false">ROUND(D2159*E2159,2)</f>
        <v>0</v>
      </c>
    </row>
    <row r="2160" customFormat="false" ht="19.4" hidden="false" customHeight="false" outlineLevel="0" collapsed="false">
      <c r="A2160" s="207" t="n">
        <v>91376</v>
      </c>
      <c r="B2160" s="208" t="s">
        <v>2335</v>
      </c>
      <c r="C2160" s="2" t="s">
        <v>2148</v>
      </c>
      <c r="D2160" s="209" t="n">
        <v>9.44</v>
      </c>
      <c r="E2160" s="224" t="n">
        <f aca="false">VLOOKUP(A2160,SINAPI_MO!$A$1:$E$59566,4,0)</f>
        <v>0</v>
      </c>
      <c r="F2160" s="225" t="n">
        <f aca="false">ROUND(D2160*E2160,2)</f>
        <v>0</v>
      </c>
    </row>
    <row r="2161" customFormat="false" ht="19.4" hidden="false" customHeight="false" outlineLevel="0" collapsed="false">
      <c r="A2161" s="207" t="n">
        <v>5754</v>
      </c>
      <c r="B2161" s="208" t="s">
        <v>2336</v>
      </c>
      <c r="C2161" s="2" t="s">
        <v>2148</v>
      </c>
      <c r="D2161" s="209" t="n">
        <v>43.06</v>
      </c>
      <c r="E2161" s="224" t="n">
        <f aca="false">VLOOKUP(A2161,SINAPI_MO!$A$1:$E$59566,4,0)</f>
        <v>0</v>
      </c>
      <c r="F2161" s="225" t="n">
        <f aca="false">ROUND(D2161*E2161,2)</f>
        <v>0</v>
      </c>
    </row>
    <row r="2162" customFormat="false" ht="19.4" hidden="false" customHeight="false" outlineLevel="0" collapsed="false">
      <c r="A2162" s="207" t="n">
        <v>53829</v>
      </c>
      <c r="B2162" s="208" t="s">
        <v>2337</v>
      </c>
      <c r="C2162" s="2" t="s">
        <v>2148</v>
      </c>
      <c r="D2162" s="209" t="n">
        <v>118.76</v>
      </c>
      <c r="E2162" s="224" t="n">
        <f aca="false">VLOOKUP(A2162,SINAPI_MO!$A$1:$E$59566,4,0)</f>
        <v>0</v>
      </c>
      <c r="F2162" s="225" t="n">
        <f aca="false">ROUND(D2162*E2162,2)</f>
        <v>0</v>
      </c>
    </row>
    <row r="2163" customFormat="false" ht="19.4" hidden="false" customHeight="false" outlineLevel="0" collapsed="false">
      <c r="A2163" s="207" t="n">
        <v>91026</v>
      </c>
      <c r="B2163" s="208" t="s">
        <v>2338</v>
      </c>
      <c r="C2163" s="2" t="s">
        <v>2148</v>
      </c>
      <c r="D2163" s="209" t="n">
        <v>29.51</v>
      </c>
      <c r="E2163" s="224" t="n">
        <f aca="false">VLOOKUP(A2163,SINAPI_MO!$A$1:$E$59566,4,0)</f>
        <v>0</v>
      </c>
      <c r="F2163" s="225" t="n">
        <f aca="false">ROUND(D2163*E2163,2)</f>
        <v>0</v>
      </c>
    </row>
    <row r="2164" customFormat="false" ht="19.4" hidden="false" customHeight="false" outlineLevel="0" collapsed="false">
      <c r="A2164" s="207" t="n">
        <v>91028</v>
      </c>
      <c r="B2164" s="208" t="s">
        <v>2339</v>
      </c>
      <c r="C2164" s="2" t="s">
        <v>2148</v>
      </c>
      <c r="D2164" s="209" t="n">
        <v>4.77</v>
      </c>
      <c r="E2164" s="224" t="n">
        <f aca="false">VLOOKUP(A2164,SINAPI_MO!$A$1:$E$59566,4,0)</f>
        <v>0</v>
      </c>
      <c r="F2164" s="225" t="n">
        <f aca="false">ROUND(D2164*E2164,2)</f>
        <v>0</v>
      </c>
    </row>
    <row r="2165" customFormat="false" ht="19.4" hidden="false" customHeight="false" outlineLevel="0" collapsed="false">
      <c r="A2165" s="207" t="n">
        <v>91027</v>
      </c>
      <c r="B2165" s="208" t="s">
        <v>2340</v>
      </c>
      <c r="C2165" s="2" t="s">
        <v>2148</v>
      </c>
      <c r="D2165" s="209" t="n">
        <v>11.81</v>
      </c>
      <c r="E2165" s="224" t="n">
        <f aca="false">VLOOKUP(A2165,SINAPI_MO!$A$1:$E$59566,4,0)</f>
        <v>0</v>
      </c>
      <c r="F2165" s="225" t="n">
        <f aca="false">ROUND(D2165*E2165,2)</f>
        <v>0</v>
      </c>
    </row>
    <row r="2166" customFormat="false" ht="19.4" hidden="false" customHeight="false" outlineLevel="0" collapsed="false">
      <c r="A2166" s="207" t="n">
        <v>91029</v>
      </c>
      <c r="B2166" s="208" t="s">
        <v>2341</v>
      </c>
      <c r="C2166" s="2" t="s">
        <v>2148</v>
      </c>
      <c r="D2166" s="209" t="n">
        <v>54.05</v>
      </c>
      <c r="E2166" s="224" t="n">
        <f aca="false">VLOOKUP(A2166,SINAPI_MO!$A$1:$E$59566,4,0)</f>
        <v>0</v>
      </c>
      <c r="F2166" s="225" t="n">
        <f aca="false">ROUND(D2166*E2166,2)</f>
        <v>0</v>
      </c>
    </row>
    <row r="2167" customFormat="false" ht="19.4" hidden="false" customHeight="false" outlineLevel="0" collapsed="false">
      <c r="A2167" s="207" t="n">
        <v>91030</v>
      </c>
      <c r="B2167" s="208" t="s">
        <v>2342</v>
      </c>
      <c r="C2167" s="2" t="s">
        <v>2148</v>
      </c>
      <c r="D2167" s="209" t="n">
        <v>149.57</v>
      </c>
      <c r="E2167" s="224" t="n">
        <f aca="false">VLOOKUP(A2167,SINAPI_MO!$A$1:$E$59566,4,0)</f>
        <v>0</v>
      </c>
      <c r="F2167" s="225" t="n">
        <f aca="false">ROUND(D2167*E2167,2)</f>
        <v>0</v>
      </c>
    </row>
    <row r="2168" customFormat="false" ht="28.35" hidden="false" customHeight="false" outlineLevel="0" collapsed="false">
      <c r="A2168" s="207" t="n">
        <v>106237</v>
      </c>
      <c r="B2168" s="208" t="s">
        <v>2343</v>
      </c>
      <c r="C2168" s="2" t="s">
        <v>2148</v>
      </c>
      <c r="D2168" s="209" t="n">
        <v>0</v>
      </c>
      <c r="E2168" s="224" t="e">
        <f aca="false">VLOOKUP(A2168,SINAPI_MO!$A$1:$E$59566,4,0)</f>
        <v>#N/A</v>
      </c>
      <c r="F2168" s="225" t="e">
        <f aca="false">ROUND(D2168*E2168,2)</f>
        <v>#N/A</v>
      </c>
    </row>
    <row r="2169" customFormat="false" ht="28.35" hidden="false" customHeight="false" outlineLevel="0" collapsed="false">
      <c r="A2169" s="207" t="n">
        <v>106240</v>
      </c>
      <c r="B2169" s="208" t="s">
        <v>2344</v>
      </c>
      <c r="C2169" s="2" t="s">
        <v>2148</v>
      </c>
      <c r="D2169" s="209" t="n">
        <v>0</v>
      </c>
      <c r="E2169" s="224" t="e">
        <f aca="false">VLOOKUP(A2169,SINAPI_MO!$A$1:$E$59566,4,0)</f>
        <v>#N/A</v>
      </c>
      <c r="F2169" s="225" t="e">
        <f aca="false">ROUND(D2169*E2169,2)</f>
        <v>#N/A</v>
      </c>
    </row>
    <row r="2170" customFormat="false" ht="28.35" hidden="false" customHeight="false" outlineLevel="0" collapsed="false">
      <c r="A2170" s="207" t="n">
        <v>106238</v>
      </c>
      <c r="B2170" s="208" t="s">
        <v>2345</v>
      </c>
      <c r="C2170" s="2" t="s">
        <v>2148</v>
      </c>
      <c r="D2170" s="209" t="n">
        <v>0</v>
      </c>
      <c r="E2170" s="224" t="e">
        <f aca="false">VLOOKUP(A2170,SINAPI_MO!$A$1:$E$59566,4,0)</f>
        <v>#N/A</v>
      </c>
      <c r="F2170" s="225" t="e">
        <f aca="false">ROUND(D2170*E2170,2)</f>
        <v>#N/A</v>
      </c>
    </row>
    <row r="2171" customFormat="false" ht="28.35" hidden="false" customHeight="false" outlineLevel="0" collapsed="false">
      <c r="A2171" s="207" t="n">
        <v>106239</v>
      </c>
      <c r="B2171" s="208" t="s">
        <v>2346</v>
      </c>
      <c r="C2171" s="2" t="s">
        <v>2148</v>
      </c>
      <c r="D2171" s="209" t="n">
        <v>0</v>
      </c>
      <c r="E2171" s="224" t="e">
        <f aca="false">VLOOKUP(A2171,SINAPI_MO!$A$1:$E$59566,4,0)</f>
        <v>#N/A</v>
      </c>
      <c r="F2171" s="225" t="e">
        <f aca="false">ROUND(D2171*E2171,2)</f>
        <v>#N/A</v>
      </c>
    </row>
    <row r="2172" customFormat="false" ht="28.35" hidden="false" customHeight="false" outlineLevel="0" collapsed="false">
      <c r="A2172" s="207" t="n">
        <v>106241</v>
      </c>
      <c r="B2172" s="208" t="s">
        <v>2347</v>
      </c>
      <c r="C2172" s="2" t="s">
        <v>2148</v>
      </c>
      <c r="D2172" s="209" t="n">
        <v>226.24</v>
      </c>
      <c r="E2172" s="224" t="n">
        <f aca="false">VLOOKUP(A2172,SINAPI_MO!$A$1:$E$59566,4,0)</f>
        <v>0</v>
      </c>
      <c r="F2172" s="225" t="n">
        <f aca="false">ROUND(D2172*E2172,2)</f>
        <v>0</v>
      </c>
    </row>
    <row r="2173" customFormat="false" ht="28.35" hidden="false" customHeight="false" outlineLevel="0" collapsed="false">
      <c r="A2173" s="207" t="n">
        <v>106352</v>
      </c>
      <c r="B2173" s="208" t="s">
        <v>2348</v>
      </c>
      <c r="C2173" s="2" t="s">
        <v>2148</v>
      </c>
      <c r="D2173" s="209" t="n">
        <v>0</v>
      </c>
      <c r="E2173" s="224" t="e">
        <f aca="false">VLOOKUP(A2173,SINAPI_MO!$A$1:$E$59566,4,0)</f>
        <v>#N/A</v>
      </c>
      <c r="F2173" s="225" t="e">
        <f aca="false">ROUND(D2173*E2173,2)</f>
        <v>#N/A</v>
      </c>
    </row>
    <row r="2174" customFormat="false" ht="28.35" hidden="false" customHeight="false" outlineLevel="0" collapsed="false">
      <c r="A2174" s="207" t="n">
        <v>106355</v>
      </c>
      <c r="B2174" s="208" t="s">
        <v>2349</v>
      </c>
      <c r="C2174" s="2" t="s">
        <v>2148</v>
      </c>
      <c r="D2174" s="209" t="n">
        <v>0</v>
      </c>
      <c r="E2174" s="224" t="e">
        <f aca="false">VLOOKUP(A2174,SINAPI_MO!$A$1:$E$59566,4,0)</f>
        <v>#N/A</v>
      </c>
      <c r="F2174" s="225" t="e">
        <f aca="false">ROUND(D2174*E2174,2)</f>
        <v>#N/A</v>
      </c>
    </row>
    <row r="2175" customFormat="false" ht="19.4" hidden="false" customHeight="false" outlineLevel="0" collapsed="false">
      <c r="A2175" s="207" t="n">
        <v>106353</v>
      </c>
      <c r="B2175" s="208" t="s">
        <v>2350</v>
      </c>
      <c r="C2175" s="2" t="s">
        <v>2148</v>
      </c>
      <c r="D2175" s="209" t="n">
        <v>0</v>
      </c>
      <c r="E2175" s="224" t="e">
        <f aca="false">VLOOKUP(A2175,SINAPI_MO!$A$1:$E$59566,4,0)</f>
        <v>#N/A</v>
      </c>
      <c r="F2175" s="225" t="e">
        <f aca="false">ROUND(D2175*E2175,2)</f>
        <v>#N/A</v>
      </c>
    </row>
    <row r="2176" customFormat="false" ht="28.35" hidden="false" customHeight="false" outlineLevel="0" collapsed="false">
      <c r="A2176" s="207" t="n">
        <v>106354</v>
      </c>
      <c r="B2176" s="208" t="s">
        <v>2351</v>
      </c>
      <c r="C2176" s="2" t="s">
        <v>2148</v>
      </c>
      <c r="D2176" s="209" t="n">
        <v>0</v>
      </c>
      <c r="E2176" s="224" t="e">
        <f aca="false">VLOOKUP(A2176,SINAPI_MO!$A$1:$E$59566,4,0)</f>
        <v>#N/A</v>
      </c>
      <c r="F2176" s="225" t="e">
        <f aca="false">ROUND(D2176*E2176,2)</f>
        <v>#N/A</v>
      </c>
    </row>
    <row r="2177" customFormat="false" ht="28.35" hidden="false" customHeight="false" outlineLevel="0" collapsed="false">
      <c r="A2177" s="207" t="n">
        <v>106356</v>
      </c>
      <c r="B2177" s="208" t="s">
        <v>2352</v>
      </c>
      <c r="C2177" s="2" t="s">
        <v>2148</v>
      </c>
      <c r="D2177" s="209" t="n">
        <v>226.24</v>
      </c>
      <c r="E2177" s="224" t="n">
        <f aca="false">VLOOKUP(A2177,SINAPI_MO!$A$1:$E$59566,4,0)</f>
        <v>0</v>
      </c>
      <c r="F2177" s="225" t="n">
        <f aca="false">ROUND(D2177*E2177,2)</f>
        <v>0</v>
      </c>
    </row>
    <row r="2178" customFormat="false" ht="28.35" hidden="false" customHeight="false" outlineLevel="0" collapsed="false">
      <c r="A2178" s="207" t="n">
        <v>106357</v>
      </c>
      <c r="B2178" s="208" t="s">
        <v>2353</v>
      </c>
      <c r="C2178" s="2" t="s">
        <v>2148</v>
      </c>
      <c r="D2178" s="209" t="n">
        <v>0</v>
      </c>
      <c r="E2178" s="224" t="e">
        <f aca="false">VLOOKUP(A2178,SINAPI_MO!$A$1:$E$59566,4,0)</f>
        <v>#N/A</v>
      </c>
      <c r="F2178" s="225" t="e">
        <f aca="false">ROUND(D2178*E2178,2)</f>
        <v>#N/A</v>
      </c>
    </row>
    <row r="2179" customFormat="false" ht="28.35" hidden="false" customHeight="false" outlineLevel="0" collapsed="false">
      <c r="A2179" s="207" t="n">
        <v>106360</v>
      </c>
      <c r="B2179" s="208" t="s">
        <v>2354</v>
      </c>
      <c r="C2179" s="2" t="s">
        <v>2148</v>
      </c>
      <c r="D2179" s="209" t="n">
        <v>0</v>
      </c>
      <c r="E2179" s="224" t="e">
        <f aca="false">VLOOKUP(A2179,SINAPI_MO!$A$1:$E$59566,4,0)</f>
        <v>#N/A</v>
      </c>
      <c r="F2179" s="225" t="e">
        <f aca="false">ROUND(D2179*E2179,2)</f>
        <v>#N/A</v>
      </c>
    </row>
    <row r="2180" customFormat="false" ht="28.35" hidden="false" customHeight="false" outlineLevel="0" collapsed="false">
      <c r="A2180" s="207" t="n">
        <v>106358</v>
      </c>
      <c r="B2180" s="208" t="s">
        <v>2355</v>
      </c>
      <c r="C2180" s="2" t="s">
        <v>2148</v>
      </c>
      <c r="D2180" s="209" t="n">
        <v>0</v>
      </c>
      <c r="E2180" s="224" t="e">
        <f aca="false">VLOOKUP(A2180,SINAPI_MO!$A$1:$E$59566,4,0)</f>
        <v>#N/A</v>
      </c>
      <c r="F2180" s="225" t="e">
        <f aca="false">ROUND(D2180*E2180,2)</f>
        <v>#N/A</v>
      </c>
    </row>
    <row r="2181" customFormat="false" ht="28.35" hidden="false" customHeight="false" outlineLevel="0" collapsed="false">
      <c r="A2181" s="207" t="n">
        <v>106359</v>
      </c>
      <c r="B2181" s="208" t="s">
        <v>2356</v>
      </c>
      <c r="C2181" s="2" t="s">
        <v>2148</v>
      </c>
      <c r="D2181" s="209" t="n">
        <v>0</v>
      </c>
      <c r="E2181" s="224" t="e">
        <f aca="false">VLOOKUP(A2181,SINAPI_MO!$A$1:$E$59566,4,0)</f>
        <v>#N/A</v>
      </c>
      <c r="F2181" s="225" t="e">
        <f aca="false">ROUND(D2181*E2181,2)</f>
        <v>#N/A</v>
      </c>
    </row>
    <row r="2182" customFormat="false" ht="28.35" hidden="false" customHeight="false" outlineLevel="0" collapsed="false">
      <c r="A2182" s="207" t="n">
        <v>106361</v>
      </c>
      <c r="B2182" s="208" t="s">
        <v>2357</v>
      </c>
      <c r="C2182" s="2" t="s">
        <v>2148</v>
      </c>
      <c r="D2182" s="209" t="n">
        <v>307.07</v>
      </c>
      <c r="E2182" s="224" t="n">
        <f aca="false">VLOOKUP(A2182,SINAPI_MO!$A$1:$E$59566,4,0)</f>
        <v>0</v>
      </c>
      <c r="F2182" s="225" t="n">
        <f aca="false">ROUND(D2182*E2182,2)</f>
        <v>0</v>
      </c>
    </row>
    <row r="2183" customFormat="false" ht="19.4" hidden="false" customHeight="false" outlineLevel="0" collapsed="false">
      <c r="A2183" s="207" t="n">
        <v>102812</v>
      </c>
      <c r="B2183" s="208" t="s">
        <v>2358</v>
      </c>
      <c r="C2183" s="2" t="s">
        <v>2148</v>
      </c>
      <c r="D2183" s="209" t="n">
        <v>0</v>
      </c>
      <c r="E2183" s="224" t="e">
        <f aca="false">VLOOKUP(A2183,SINAPI_MO!$A$1:$E$59566,4,0)</f>
        <v>#N/A</v>
      </c>
      <c r="F2183" s="225" t="e">
        <f aca="false">ROUND(D2183*E2183,2)</f>
        <v>#N/A</v>
      </c>
    </row>
    <row r="2184" customFormat="false" ht="19.4" hidden="false" customHeight="false" outlineLevel="0" collapsed="false">
      <c r="A2184" s="207" t="n">
        <v>102813</v>
      </c>
      <c r="B2184" s="208" t="s">
        <v>2359</v>
      </c>
      <c r="C2184" s="2" t="s">
        <v>2148</v>
      </c>
      <c r="D2184" s="209" t="n">
        <v>0</v>
      </c>
      <c r="E2184" s="224" t="e">
        <f aca="false">VLOOKUP(A2184,SINAPI_MO!$A$1:$E$59566,4,0)</f>
        <v>#N/A</v>
      </c>
      <c r="F2184" s="225" t="e">
        <f aca="false">ROUND(D2184*E2184,2)</f>
        <v>#N/A</v>
      </c>
    </row>
    <row r="2185" customFormat="false" ht="19.4" hidden="false" customHeight="false" outlineLevel="0" collapsed="false">
      <c r="A2185" s="207" t="n">
        <v>102814</v>
      </c>
      <c r="B2185" s="208" t="s">
        <v>2360</v>
      </c>
      <c r="C2185" s="2" t="s">
        <v>2148</v>
      </c>
      <c r="D2185" s="209" t="n">
        <v>0</v>
      </c>
      <c r="E2185" s="224" t="e">
        <f aca="false">VLOOKUP(A2185,SINAPI_MO!$A$1:$E$59566,4,0)</f>
        <v>#N/A</v>
      </c>
      <c r="F2185" s="225" t="e">
        <f aca="false">ROUND(D2185*E2185,2)</f>
        <v>#N/A</v>
      </c>
    </row>
    <row r="2186" customFormat="false" ht="19.4" hidden="false" customHeight="false" outlineLevel="0" collapsed="false">
      <c r="A2186" s="207" t="n">
        <v>102815</v>
      </c>
      <c r="B2186" s="208" t="s">
        <v>2361</v>
      </c>
      <c r="C2186" s="2" t="s">
        <v>2148</v>
      </c>
      <c r="D2186" s="209" t="n">
        <v>3.46</v>
      </c>
      <c r="E2186" s="224" t="n">
        <f aca="false">VLOOKUP(A2186,SINAPI_MO!$A$1:$E$59566,4,0)</f>
        <v>0</v>
      </c>
      <c r="F2186" s="225" t="n">
        <f aca="false">ROUND(D2186*E2186,2)</f>
        <v>0</v>
      </c>
    </row>
    <row r="2187" customFormat="false" ht="19.4" hidden="false" customHeight="false" outlineLevel="0" collapsed="false">
      <c r="A2187" s="207" t="n">
        <v>91529</v>
      </c>
      <c r="B2187" s="208" t="s">
        <v>2362</v>
      </c>
      <c r="C2187" s="2" t="s">
        <v>2148</v>
      </c>
      <c r="D2187" s="209" t="n">
        <v>1.01</v>
      </c>
      <c r="E2187" s="224" t="n">
        <f aca="false">VLOOKUP(A2187,SINAPI_MO!$A$1:$E$59566,4,0)</f>
        <v>0</v>
      </c>
      <c r="F2187" s="225" t="n">
        <f aca="false">ROUND(D2187*E2187,2)</f>
        <v>0</v>
      </c>
    </row>
    <row r="2188" customFormat="false" ht="12.8" hidden="false" customHeight="false" outlineLevel="0" collapsed="false">
      <c r="A2188" s="207" t="n">
        <v>91530</v>
      </c>
      <c r="B2188" s="208" t="s">
        <v>2363</v>
      </c>
      <c r="C2188" s="2" t="s">
        <v>2148</v>
      </c>
      <c r="D2188" s="209" t="n">
        <v>0.27</v>
      </c>
      <c r="E2188" s="224" t="n">
        <f aca="false">VLOOKUP(A2188,SINAPI_MO!$A$1:$E$59566,4,0)</f>
        <v>0</v>
      </c>
      <c r="F2188" s="225" t="n">
        <f aca="false">ROUND(D2188*E2188,2)</f>
        <v>0</v>
      </c>
    </row>
    <row r="2189" customFormat="false" ht="19.4" hidden="false" customHeight="false" outlineLevel="0" collapsed="false">
      <c r="A2189" s="207" t="n">
        <v>91531</v>
      </c>
      <c r="B2189" s="208" t="s">
        <v>2364</v>
      </c>
      <c r="C2189" s="2" t="s">
        <v>2148</v>
      </c>
      <c r="D2189" s="209" t="n">
        <v>1.26</v>
      </c>
      <c r="E2189" s="224" t="n">
        <f aca="false">VLOOKUP(A2189,SINAPI_MO!$A$1:$E$59566,4,0)</f>
        <v>0</v>
      </c>
      <c r="F2189" s="225" t="n">
        <f aca="false">ROUND(D2189*E2189,2)</f>
        <v>0</v>
      </c>
    </row>
    <row r="2190" customFormat="false" ht="19.4" hidden="false" customHeight="false" outlineLevel="0" collapsed="false">
      <c r="A2190" s="207" t="n">
        <v>91532</v>
      </c>
      <c r="B2190" s="208" t="s">
        <v>2365</v>
      </c>
      <c r="C2190" s="2" t="s">
        <v>2148</v>
      </c>
      <c r="D2190" s="209" t="n">
        <v>6.45</v>
      </c>
      <c r="E2190" s="224" t="n">
        <f aca="false">VLOOKUP(A2190,SINAPI_MO!$A$1:$E$59566,4,0)</f>
        <v>0</v>
      </c>
      <c r="F2190" s="225" t="n">
        <f aca="false">ROUND(D2190*E2190,2)</f>
        <v>0</v>
      </c>
    </row>
    <row r="2191" customFormat="false" ht="12.8" hidden="false" customHeight="false" outlineLevel="0" collapsed="false">
      <c r="A2191" s="207" t="n">
        <v>95260</v>
      </c>
      <c r="B2191" s="208" t="s">
        <v>2366</v>
      </c>
      <c r="C2191" s="2" t="s">
        <v>2148</v>
      </c>
      <c r="D2191" s="209" t="n">
        <v>0.81</v>
      </c>
      <c r="E2191" s="224" t="n">
        <f aca="false">VLOOKUP(A2191,SINAPI_MO!$A$1:$E$59566,4,0)</f>
        <v>0</v>
      </c>
      <c r="F2191" s="225" t="n">
        <f aca="false">ROUND(D2191*E2191,2)</f>
        <v>0</v>
      </c>
    </row>
    <row r="2192" customFormat="false" ht="12.8" hidden="false" customHeight="false" outlineLevel="0" collapsed="false">
      <c r="A2192" s="207" t="n">
        <v>95261</v>
      </c>
      <c r="B2192" s="208" t="s">
        <v>2367</v>
      </c>
      <c r="C2192" s="2" t="s">
        <v>2148</v>
      </c>
      <c r="D2192" s="209" t="n">
        <v>0.21</v>
      </c>
      <c r="E2192" s="224" t="n">
        <f aca="false">VLOOKUP(A2192,SINAPI_MO!$A$1:$E$59566,4,0)</f>
        <v>0</v>
      </c>
      <c r="F2192" s="225" t="n">
        <f aca="false">ROUND(D2192*E2192,2)</f>
        <v>0</v>
      </c>
    </row>
    <row r="2193" customFormat="false" ht="12.8" hidden="false" customHeight="false" outlineLevel="0" collapsed="false">
      <c r="A2193" s="207" t="n">
        <v>95262</v>
      </c>
      <c r="B2193" s="208" t="s">
        <v>2368</v>
      </c>
      <c r="C2193" s="2" t="s">
        <v>2148</v>
      </c>
      <c r="D2193" s="209" t="n">
        <v>1.02</v>
      </c>
      <c r="E2193" s="224" t="n">
        <f aca="false">VLOOKUP(A2193,SINAPI_MO!$A$1:$E$59566,4,0)</f>
        <v>0</v>
      </c>
      <c r="F2193" s="225" t="n">
        <f aca="false">ROUND(D2193*E2193,2)</f>
        <v>0</v>
      </c>
    </row>
    <row r="2194" customFormat="false" ht="19.4" hidden="false" customHeight="false" outlineLevel="0" collapsed="false">
      <c r="A2194" s="207" t="n">
        <v>95263</v>
      </c>
      <c r="B2194" s="208" t="s">
        <v>2369</v>
      </c>
      <c r="C2194" s="2" t="s">
        <v>2148</v>
      </c>
      <c r="D2194" s="209" t="n">
        <v>4.89</v>
      </c>
      <c r="E2194" s="224" t="n">
        <f aca="false">VLOOKUP(A2194,SINAPI_MO!$A$1:$E$59566,4,0)</f>
        <v>0</v>
      </c>
      <c r="F2194" s="225" t="n">
        <f aca="false">ROUND(D2194*E2194,2)</f>
        <v>0</v>
      </c>
    </row>
    <row r="2195" customFormat="false" ht="19.4" hidden="false" customHeight="false" outlineLevel="0" collapsed="false">
      <c r="A2195" s="207" t="n">
        <v>90968</v>
      </c>
      <c r="B2195" s="208" t="s">
        <v>2370</v>
      </c>
      <c r="C2195" s="2" t="s">
        <v>2148</v>
      </c>
      <c r="D2195" s="209" t="n">
        <v>7.04</v>
      </c>
      <c r="E2195" s="224" t="n">
        <f aca="false">VLOOKUP(A2195,SINAPI_MO!$A$1:$E$59566,4,0)</f>
        <v>0</v>
      </c>
      <c r="F2195" s="225" t="n">
        <f aca="false">ROUND(D2195*E2195,2)</f>
        <v>0</v>
      </c>
    </row>
    <row r="2196" customFormat="false" ht="19.4" hidden="false" customHeight="false" outlineLevel="0" collapsed="false">
      <c r="A2196" s="207" t="n">
        <v>90969</v>
      </c>
      <c r="B2196" s="208" t="s">
        <v>2371</v>
      </c>
      <c r="C2196" s="2" t="s">
        <v>2148</v>
      </c>
      <c r="D2196" s="209" t="n">
        <v>1.89</v>
      </c>
      <c r="E2196" s="224" t="n">
        <f aca="false">VLOOKUP(A2196,SINAPI_MO!$A$1:$E$59566,4,0)</f>
        <v>0</v>
      </c>
      <c r="F2196" s="225" t="n">
        <f aca="false">ROUND(D2196*E2196,2)</f>
        <v>0</v>
      </c>
    </row>
    <row r="2197" customFormat="false" ht="19.4" hidden="false" customHeight="false" outlineLevel="0" collapsed="false">
      <c r="A2197" s="207" t="n">
        <v>90970</v>
      </c>
      <c r="B2197" s="208" t="s">
        <v>2372</v>
      </c>
      <c r="C2197" s="2" t="s">
        <v>2148</v>
      </c>
      <c r="D2197" s="209" t="n">
        <v>8.81</v>
      </c>
      <c r="E2197" s="224" t="n">
        <f aca="false">VLOOKUP(A2197,SINAPI_MO!$A$1:$E$59566,4,0)</f>
        <v>0</v>
      </c>
      <c r="F2197" s="225" t="n">
        <f aca="false">ROUND(D2197*E2197,2)</f>
        <v>0</v>
      </c>
    </row>
    <row r="2198" customFormat="false" ht="19.4" hidden="false" customHeight="false" outlineLevel="0" collapsed="false">
      <c r="A2198" s="207" t="n">
        <v>90971</v>
      </c>
      <c r="B2198" s="208" t="s">
        <v>2373</v>
      </c>
      <c r="C2198" s="2" t="s">
        <v>2148</v>
      </c>
      <c r="D2198" s="209" t="n">
        <v>61.79</v>
      </c>
      <c r="E2198" s="224" t="n">
        <f aca="false">VLOOKUP(A2198,SINAPI_MO!$A$1:$E$59566,4,0)</f>
        <v>0</v>
      </c>
      <c r="F2198" s="225" t="n">
        <f aca="false">ROUND(D2198*E2198,2)</f>
        <v>0</v>
      </c>
    </row>
    <row r="2199" customFormat="false" ht="19.4" hidden="false" customHeight="false" outlineLevel="0" collapsed="false">
      <c r="A2199" s="207" t="n">
        <v>90992</v>
      </c>
      <c r="B2199" s="208" t="s">
        <v>2374</v>
      </c>
      <c r="C2199" s="2" t="s">
        <v>2148</v>
      </c>
      <c r="D2199" s="209" t="n">
        <v>8.35</v>
      </c>
      <c r="E2199" s="224" t="n">
        <f aca="false">VLOOKUP(A2199,SINAPI_MO!$A$1:$E$59566,4,0)</f>
        <v>0</v>
      </c>
      <c r="F2199" s="225" t="n">
        <f aca="false">ROUND(D2199*E2199,2)</f>
        <v>0</v>
      </c>
    </row>
    <row r="2200" customFormat="false" ht="19.4" hidden="false" customHeight="false" outlineLevel="0" collapsed="false">
      <c r="A2200" s="207" t="n">
        <v>90993</v>
      </c>
      <c r="B2200" s="208" t="s">
        <v>2375</v>
      </c>
      <c r="C2200" s="2" t="s">
        <v>2148</v>
      </c>
      <c r="D2200" s="209" t="n">
        <v>2.24</v>
      </c>
      <c r="E2200" s="224" t="n">
        <f aca="false">VLOOKUP(A2200,SINAPI_MO!$A$1:$E$59566,4,0)</f>
        <v>0</v>
      </c>
      <c r="F2200" s="225" t="n">
        <f aca="false">ROUND(D2200*E2200,2)</f>
        <v>0</v>
      </c>
    </row>
    <row r="2201" customFormat="false" ht="19.4" hidden="false" customHeight="false" outlineLevel="0" collapsed="false">
      <c r="A2201" s="207" t="n">
        <v>90994</v>
      </c>
      <c r="B2201" s="208" t="s">
        <v>2376</v>
      </c>
      <c r="C2201" s="2" t="s">
        <v>2148</v>
      </c>
      <c r="D2201" s="209" t="n">
        <v>10.45</v>
      </c>
      <c r="E2201" s="224" t="n">
        <f aca="false">VLOOKUP(A2201,SINAPI_MO!$A$1:$E$59566,4,0)</f>
        <v>0</v>
      </c>
      <c r="F2201" s="225" t="n">
        <f aca="false">ROUND(D2201*E2201,2)</f>
        <v>0</v>
      </c>
    </row>
    <row r="2202" customFormat="false" ht="19.4" hidden="false" customHeight="false" outlineLevel="0" collapsed="false">
      <c r="A2202" s="207" t="n">
        <v>90995</v>
      </c>
      <c r="B2202" s="208" t="s">
        <v>2377</v>
      </c>
      <c r="C2202" s="2" t="s">
        <v>2148</v>
      </c>
      <c r="D2202" s="209" t="n">
        <v>83.93</v>
      </c>
      <c r="E2202" s="224" t="n">
        <f aca="false">VLOOKUP(A2202,SINAPI_MO!$A$1:$E$59566,4,0)</f>
        <v>0</v>
      </c>
      <c r="F2202" s="225" t="n">
        <f aca="false">ROUND(D2202*E2202,2)</f>
        <v>0</v>
      </c>
    </row>
    <row r="2203" customFormat="false" ht="19.4" hidden="false" customHeight="false" outlineLevel="0" collapsed="false">
      <c r="A2203" s="207" t="n">
        <v>90957</v>
      </c>
      <c r="B2203" s="208" t="s">
        <v>2378</v>
      </c>
      <c r="C2203" s="2" t="s">
        <v>2148</v>
      </c>
      <c r="D2203" s="209" t="n">
        <v>5.26</v>
      </c>
      <c r="E2203" s="224" t="n">
        <f aca="false">VLOOKUP(A2203,SINAPI_MO!$A$1:$E$59566,4,0)</f>
        <v>0</v>
      </c>
      <c r="F2203" s="225" t="n">
        <f aca="false">ROUND(D2203*E2203,2)</f>
        <v>0</v>
      </c>
    </row>
    <row r="2204" customFormat="false" ht="19.4" hidden="false" customHeight="false" outlineLevel="0" collapsed="false">
      <c r="A2204" s="207" t="n">
        <v>90958</v>
      </c>
      <c r="B2204" s="208" t="s">
        <v>2379</v>
      </c>
      <c r="C2204" s="2" t="s">
        <v>2148</v>
      </c>
      <c r="D2204" s="209" t="n">
        <v>1.41</v>
      </c>
      <c r="E2204" s="224" t="n">
        <f aca="false">VLOOKUP(A2204,SINAPI_MO!$A$1:$E$59566,4,0)</f>
        <v>0</v>
      </c>
      <c r="F2204" s="225" t="n">
        <f aca="false">ROUND(D2204*E2204,2)</f>
        <v>0</v>
      </c>
    </row>
    <row r="2205" customFormat="false" ht="19.4" hidden="false" customHeight="false" outlineLevel="0" collapsed="false">
      <c r="A2205" s="207" t="n">
        <v>5797</v>
      </c>
      <c r="B2205" s="208" t="s">
        <v>2380</v>
      </c>
      <c r="C2205" s="2" t="s">
        <v>2148</v>
      </c>
      <c r="D2205" s="209" t="n">
        <v>6.58</v>
      </c>
      <c r="E2205" s="224" t="n">
        <f aca="false">VLOOKUP(A2205,SINAPI_MO!$A$1:$E$59566,4,0)</f>
        <v>0</v>
      </c>
      <c r="F2205" s="225" t="n">
        <f aca="false">ROUND(D2205*E2205,2)</f>
        <v>0</v>
      </c>
    </row>
    <row r="2206" customFormat="false" ht="19.4" hidden="false" customHeight="false" outlineLevel="0" collapsed="false">
      <c r="A2206" s="207" t="n">
        <v>53865</v>
      </c>
      <c r="B2206" s="208" t="s">
        <v>2381</v>
      </c>
      <c r="C2206" s="2" t="s">
        <v>2148</v>
      </c>
      <c r="D2206" s="209" t="n">
        <v>48.06</v>
      </c>
      <c r="E2206" s="224" t="n">
        <f aca="false">VLOOKUP(A2206,SINAPI_MO!$A$1:$E$59566,4,0)</f>
        <v>0</v>
      </c>
      <c r="F2206" s="225" t="n">
        <f aca="false">ROUND(D2206*E2206,2)</f>
        <v>0</v>
      </c>
    </row>
    <row r="2207" customFormat="false" ht="19.4" hidden="false" customHeight="false" outlineLevel="0" collapsed="false">
      <c r="A2207" s="207" t="n">
        <v>90975</v>
      </c>
      <c r="B2207" s="208" t="s">
        <v>2382</v>
      </c>
      <c r="C2207" s="2" t="s">
        <v>2148</v>
      </c>
      <c r="D2207" s="209" t="n">
        <v>17.89</v>
      </c>
      <c r="E2207" s="224" t="n">
        <f aca="false">VLOOKUP(A2207,SINAPI_MO!$A$1:$E$59566,4,0)</f>
        <v>0</v>
      </c>
      <c r="F2207" s="225" t="n">
        <f aca="false">ROUND(D2207*E2207,2)</f>
        <v>0</v>
      </c>
    </row>
    <row r="2208" customFormat="false" ht="19.4" hidden="false" customHeight="false" outlineLevel="0" collapsed="false">
      <c r="A2208" s="207" t="n">
        <v>90976</v>
      </c>
      <c r="B2208" s="208" t="s">
        <v>2383</v>
      </c>
      <c r="C2208" s="2" t="s">
        <v>2148</v>
      </c>
      <c r="D2208" s="209" t="n">
        <v>4.8</v>
      </c>
      <c r="E2208" s="224" t="n">
        <f aca="false">VLOOKUP(A2208,SINAPI_MO!$A$1:$E$59566,4,0)</f>
        <v>0</v>
      </c>
      <c r="F2208" s="225" t="n">
        <f aca="false">ROUND(D2208*E2208,2)</f>
        <v>0</v>
      </c>
    </row>
    <row r="2209" customFormat="false" ht="19.4" hidden="false" customHeight="false" outlineLevel="0" collapsed="false">
      <c r="A2209" s="207" t="n">
        <v>90977</v>
      </c>
      <c r="B2209" s="208" t="s">
        <v>2384</v>
      </c>
      <c r="C2209" s="2" t="s">
        <v>2148</v>
      </c>
      <c r="D2209" s="209" t="n">
        <v>22.39</v>
      </c>
      <c r="E2209" s="224" t="n">
        <f aca="false">VLOOKUP(A2209,SINAPI_MO!$A$1:$E$59566,4,0)</f>
        <v>0</v>
      </c>
      <c r="F2209" s="225" t="n">
        <f aca="false">ROUND(D2209*E2209,2)</f>
        <v>0</v>
      </c>
    </row>
    <row r="2210" customFormat="false" ht="19.4" hidden="false" customHeight="false" outlineLevel="0" collapsed="false">
      <c r="A2210" s="207" t="n">
        <v>90978</v>
      </c>
      <c r="B2210" s="208" t="s">
        <v>2385</v>
      </c>
      <c r="C2210" s="2" t="s">
        <v>2148</v>
      </c>
      <c r="D2210" s="209" t="n">
        <v>160.3</v>
      </c>
      <c r="E2210" s="224" t="n">
        <f aca="false">VLOOKUP(A2210,SINAPI_MO!$A$1:$E$59566,4,0)</f>
        <v>0</v>
      </c>
      <c r="F2210" s="225" t="n">
        <f aca="false">ROUND(D2210*E2210,2)</f>
        <v>0</v>
      </c>
    </row>
    <row r="2211" customFormat="false" ht="19.4" hidden="false" customHeight="false" outlineLevel="0" collapsed="false">
      <c r="A2211" s="207" t="n">
        <v>90960</v>
      </c>
      <c r="B2211" s="208" t="s">
        <v>2386</v>
      </c>
      <c r="C2211" s="2" t="s">
        <v>2148</v>
      </c>
      <c r="D2211" s="209" t="n">
        <v>7.02</v>
      </c>
      <c r="E2211" s="224" t="n">
        <f aca="false">VLOOKUP(A2211,SINAPI_MO!$A$1:$E$59566,4,0)</f>
        <v>0</v>
      </c>
      <c r="F2211" s="225" t="n">
        <f aca="false">ROUND(D2211*E2211,2)</f>
        <v>0</v>
      </c>
    </row>
    <row r="2212" customFormat="false" ht="19.4" hidden="false" customHeight="false" outlineLevel="0" collapsed="false">
      <c r="A2212" s="207" t="n">
        <v>90961</v>
      </c>
      <c r="B2212" s="208" t="s">
        <v>2387</v>
      </c>
      <c r="C2212" s="2" t="s">
        <v>2148</v>
      </c>
      <c r="D2212" s="209" t="n">
        <v>1.88</v>
      </c>
      <c r="E2212" s="224" t="n">
        <f aca="false">VLOOKUP(A2212,SINAPI_MO!$A$1:$E$59566,4,0)</f>
        <v>0</v>
      </c>
      <c r="F2212" s="225" t="n">
        <f aca="false">ROUND(D2212*E2212,2)</f>
        <v>0</v>
      </c>
    </row>
    <row r="2213" customFormat="false" ht="19.4" hidden="false" customHeight="false" outlineLevel="0" collapsed="false">
      <c r="A2213" s="207" t="n">
        <v>90962</v>
      </c>
      <c r="B2213" s="208" t="s">
        <v>2388</v>
      </c>
      <c r="C2213" s="2" t="s">
        <v>2148</v>
      </c>
      <c r="D2213" s="209" t="n">
        <v>8.79</v>
      </c>
      <c r="E2213" s="224" t="n">
        <f aca="false">VLOOKUP(A2213,SINAPI_MO!$A$1:$E$59566,4,0)</f>
        <v>0</v>
      </c>
      <c r="F2213" s="225" t="n">
        <f aca="false">ROUND(D2213*E2213,2)</f>
        <v>0</v>
      </c>
    </row>
    <row r="2214" customFormat="false" ht="19.4" hidden="false" customHeight="false" outlineLevel="0" collapsed="false">
      <c r="A2214" s="207" t="n">
        <v>90963</v>
      </c>
      <c r="B2214" s="208" t="s">
        <v>2389</v>
      </c>
      <c r="C2214" s="2" t="s">
        <v>2148</v>
      </c>
      <c r="D2214" s="209" t="n">
        <v>15.25</v>
      </c>
      <c r="E2214" s="224" t="n">
        <f aca="false">VLOOKUP(A2214,SINAPI_MO!$A$1:$E$59566,4,0)</f>
        <v>0</v>
      </c>
      <c r="F2214" s="225" t="n">
        <f aca="false">ROUND(D2214*E2214,2)</f>
        <v>0</v>
      </c>
    </row>
    <row r="2215" customFormat="false" ht="19.4" hidden="false" customHeight="false" outlineLevel="0" collapsed="false">
      <c r="A2215" s="207" t="n">
        <v>102966</v>
      </c>
      <c r="B2215" s="208" t="s">
        <v>2390</v>
      </c>
      <c r="C2215" s="2" t="s">
        <v>2148</v>
      </c>
      <c r="D2215" s="209" t="n">
        <v>0.22</v>
      </c>
      <c r="E2215" s="224" t="n">
        <f aca="false">VLOOKUP(A2215,SINAPI_MO!$A$1:$E$59566,4,0)</f>
        <v>0</v>
      </c>
      <c r="F2215" s="225" t="n">
        <f aca="false">ROUND(D2215*E2215,2)</f>
        <v>0</v>
      </c>
    </row>
    <row r="2216" customFormat="false" ht="19.4" hidden="false" customHeight="false" outlineLevel="0" collapsed="false">
      <c r="A2216" s="207" t="n">
        <v>102967</v>
      </c>
      <c r="B2216" s="208" t="s">
        <v>2391</v>
      </c>
      <c r="C2216" s="2" t="s">
        <v>2148</v>
      </c>
      <c r="D2216" s="209" t="n">
        <v>0.04</v>
      </c>
      <c r="E2216" s="224" t="n">
        <f aca="false">VLOOKUP(A2216,SINAPI_MO!$A$1:$E$59566,4,0)</f>
        <v>0</v>
      </c>
      <c r="F2216" s="225" t="n">
        <f aca="false">ROUND(D2216*E2216,2)</f>
        <v>0</v>
      </c>
    </row>
    <row r="2217" customFormat="false" ht="19.4" hidden="false" customHeight="false" outlineLevel="0" collapsed="false">
      <c r="A2217" s="207" t="n">
        <v>102968</v>
      </c>
      <c r="B2217" s="208" t="s">
        <v>2392</v>
      </c>
      <c r="C2217" s="2" t="s">
        <v>2148</v>
      </c>
      <c r="D2217" s="209" t="n">
        <v>0.21</v>
      </c>
      <c r="E2217" s="224" t="n">
        <f aca="false">VLOOKUP(A2217,SINAPI_MO!$A$1:$E$59566,4,0)</f>
        <v>0</v>
      </c>
      <c r="F2217" s="225" t="n">
        <f aca="false">ROUND(D2217*E2217,2)</f>
        <v>0</v>
      </c>
    </row>
    <row r="2218" customFormat="false" ht="19.4" hidden="false" customHeight="false" outlineLevel="0" collapsed="false">
      <c r="A2218" s="207" t="n">
        <v>102969</v>
      </c>
      <c r="B2218" s="208" t="s">
        <v>2393</v>
      </c>
      <c r="C2218" s="2" t="s">
        <v>2148</v>
      </c>
      <c r="D2218" s="209" t="n">
        <v>0.15</v>
      </c>
      <c r="E2218" s="224" t="n">
        <f aca="false">VLOOKUP(A2218,SINAPI_MO!$A$1:$E$59566,4,0)</f>
        <v>0</v>
      </c>
      <c r="F2218" s="225" t="n">
        <f aca="false">ROUND(D2218*E2218,2)</f>
        <v>0</v>
      </c>
    </row>
    <row r="2219" customFormat="false" ht="19.4" hidden="false" customHeight="false" outlineLevel="0" collapsed="false">
      <c r="A2219" s="207" t="n">
        <v>102818</v>
      </c>
      <c r="B2219" s="208" t="s">
        <v>2394</v>
      </c>
      <c r="C2219" s="2" t="s">
        <v>2148</v>
      </c>
      <c r="D2219" s="209" t="n">
        <v>0</v>
      </c>
      <c r="E2219" s="224" t="e">
        <f aca="false">VLOOKUP(A2219,SINAPI_MO!$A$1:$E$59566,4,0)</f>
        <v>#N/A</v>
      </c>
      <c r="F2219" s="225" t="e">
        <f aca="false">ROUND(D2219*E2219,2)</f>
        <v>#N/A</v>
      </c>
    </row>
    <row r="2220" customFormat="false" ht="19.4" hidden="false" customHeight="false" outlineLevel="0" collapsed="false">
      <c r="A2220" s="207" t="n">
        <v>102819</v>
      </c>
      <c r="B2220" s="208" t="s">
        <v>2395</v>
      </c>
      <c r="C2220" s="2" t="s">
        <v>2148</v>
      </c>
      <c r="D2220" s="209" t="n">
        <v>0</v>
      </c>
      <c r="E2220" s="224" t="e">
        <f aca="false">VLOOKUP(A2220,SINAPI_MO!$A$1:$E$59566,4,0)</f>
        <v>#N/A</v>
      </c>
      <c r="F2220" s="225" t="e">
        <f aca="false">ROUND(D2220*E2220,2)</f>
        <v>#N/A</v>
      </c>
    </row>
    <row r="2221" customFormat="false" ht="19.4" hidden="false" customHeight="false" outlineLevel="0" collapsed="false">
      <c r="A2221" s="207" t="n">
        <v>102820</v>
      </c>
      <c r="B2221" s="208" t="s">
        <v>2396</v>
      </c>
      <c r="C2221" s="2" t="s">
        <v>2148</v>
      </c>
      <c r="D2221" s="209" t="n">
        <v>0</v>
      </c>
      <c r="E2221" s="224" t="e">
        <f aca="false">VLOOKUP(A2221,SINAPI_MO!$A$1:$E$59566,4,0)</f>
        <v>#N/A</v>
      </c>
      <c r="F2221" s="225" t="e">
        <f aca="false">ROUND(D2221*E2221,2)</f>
        <v>#N/A</v>
      </c>
    </row>
    <row r="2222" customFormat="false" ht="19.4" hidden="false" customHeight="false" outlineLevel="0" collapsed="false">
      <c r="A2222" s="207" t="n">
        <v>102832</v>
      </c>
      <c r="B2222" s="208" t="s">
        <v>2397</v>
      </c>
      <c r="C2222" s="2" t="s">
        <v>2148</v>
      </c>
      <c r="D2222" s="209" t="n">
        <v>8.67</v>
      </c>
      <c r="E2222" s="224" t="n">
        <f aca="false">VLOOKUP(A2222,SINAPI_MO!$A$1:$E$59566,4,0)</f>
        <v>0</v>
      </c>
      <c r="F2222" s="225" t="n">
        <f aca="false">ROUND(D2222*E2222,2)</f>
        <v>0</v>
      </c>
    </row>
    <row r="2223" customFormat="false" ht="19.4" hidden="false" customHeight="false" outlineLevel="0" collapsed="false">
      <c r="A2223" s="207" t="n">
        <v>102823</v>
      </c>
      <c r="B2223" s="208" t="s">
        <v>2398</v>
      </c>
      <c r="C2223" s="2" t="s">
        <v>2148</v>
      </c>
      <c r="D2223" s="209" t="n">
        <v>0</v>
      </c>
      <c r="E2223" s="224" t="e">
        <f aca="false">VLOOKUP(A2223,SINAPI_MO!$A$1:$E$59566,4,0)</f>
        <v>#N/A</v>
      </c>
      <c r="F2223" s="225" t="e">
        <f aca="false">ROUND(D2223*E2223,2)</f>
        <v>#N/A</v>
      </c>
    </row>
    <row r="2224" customFormat="false" ht="19.4" hidden="false" customHeight="false" outlineLevel="0" collapsed="false">
      <c r="A2224" s="207" t="n">
        <v>102824</v>
      </c>
      <c r="B2224" s="208" t="s">
        <v>2399</v>
      </c>
      <c r="C2224" s="2" t="s">
        <v>2148</v>
      </c>
      <c r="D2224" s="209" t="n">
        <v>0</v>
      </c>
      <c r="E2224" s="224" t="e">
        <f aca="false">VLOOKUP(A2224,SINAPI_MO!$A$1:$E$59566,4,0)</f>
        <v>#N/A</v>
      </c>
      <c r="F2224" s="225" t="e">
        <f aca="false">ROUND(D2224*E2224,2)</f>
        <v>#N/A</v>
      </c>
    </row>
    <row r="2225" customFormat="false" ht="19.4" hidden="false" customHeight="false" outlineLevel="0" collapsed="false">
      <c r="A2225" s="207" t="n">
        <v>102825</v>
      </c>
      <c r="B2225" s="208" t="s">
        <v>2400</v>
      </c>
      <c r="C2225" s="2" t="s">
        <v>2148</v>
      </c>
      <c r="D2225" s="209" t="n">
        <v>0</v>
      </c>
      <c r="E2225" s="224" t="e">
        <f aca="false">VLOOKUP(A2225,SINAPI_MO!$A$1:$E$59566,4,0)</f>
        <v>#N/A</v>
      </c>
      <c r="F2225" s="225" t="e">
        <f aca="false">ROUND(D2225*E2225,2)</f>
        <v>#N/A</v>
      </c>
    </row>
    <row r="2226" customFormat="false" ht="19.4" hidden="false" customHeight="false" outlineLevel="0" collapsed="false">
      <c r="A2226" s="207" t="n">
        <v>102826</v>
      </c>
      <c r="B2226" s="208" t="s">
        <v>2401</v>
      </c>
      <c r="C2226" s="2" t="s">
        <v>2148</v>
      </c>
      <c r="D2226" s="209" t="n">
        <v>6.5</v>
      </c>
      <c r="E2226" s="224" t="n">
        <f aca="false">VLOOKUP(A2226,SINAPI_MO!$A$1:$E$59566,4,0)</f>
        <v>0</v>
      </c>
      <c r="F2226" s="225" t="n">
        <f aca="false">ROUND(D2226*E2226,2)</f>
        <v>0</v>
      </c>
    </row>
    <row r="2227" customFormat="false" ht="19.4" hidden="false" customHeight="false" outlineLevel="0" collapsed="false">
      <c r="A2227" s="207" t="n">
        <v>103934</v>
      </c>
      <c r="B2227" s="208" t="s">
        <v>2402</v>
      </c>
      <c r="C2227" s="2" t="s">
        <v>2148</v>
      </c>
      <c r="D2227" s="209" t="n">
        <v>0</v>
      </c>
      <c r="E2227" s="224" t="e">
        <f aca="false">VLOOKUP(A2227,SINAPI_MO!$A$1:$E$59566,4,0)</f>
        <v>#N/A</v>
      </c>
      <c r="F2227" s="225" t="e">
        <f aca="false">ROUND(D2227*E2227,2)</f>
        <v>#N/A</v>
      </c>
    </row>
    <row r="2228" customFormat="false" ht="19.4" hidden="false" customHeight="false" outlineLevel="0" collapsed="false">
      <c r="A2228" s="207" t="n">
        <v>103935</v>
      </c>
      <c r="B2228" s="208" t="s">
        <v>2403</v>
      </c>
      <c r="C2228" s="2" t="s">
        <v>2148</v>
      </c>
      <c r="D2228" s="209" t="n">
        <v>0</v>
      </c>
      <c r="E2228" s="224" t="e">
        <f aca="false">VLOOKUP(A2228,SINAPI_MO!$A$1:$E$59566,4,0)</f>
        <v>#N/A</v>
      </c>
      <c r="F2228" s="225" t="e">
        <f aca="false">ROUND(D2228*E2228,2)</f>
        <v>#N/A</v>
      </c>
    </row>
    <row r="2229" customFormat="false" ht="19.4" hidden="false" customHeight="false" outlineLevel="0" collapsed="false">
      <c r="A2229" s="207" t="n">
        <v>103936</v>
      </c>
      <c r="B2229" s="208" t="s">
        <v>2404</v>
      </c>
      <c r="C2229" s="2" t="s">
        <v>2148</v>
      </c>
      <c r="D2229" s="209" t="n">
        <v>0</v>
      </c>
      <c r="E2229" s="224" t="e">
        <f aca="false">VLOOKUP(A2229,SINAPI_MO!$A$1:$E$59566,4,0)</f>
        <v>#N/A</v>
      </c>
      <c r="F2229" s="225" t="e">
        <f aca="false">ROUND(D2229*E2229,2)</f>
        <v>#N/A</v>
      </c>
    </row>
    <row r="2230" customFormat="false" ht="19.4" hidden="false" customHeight="false" outlineLevel="0" collapsed="false">
      <c r="A2230" s="207" t="n">
        <v>103937</v>
      </c>
      <c r="B2230" s="208" t="s">
        <v>2405</v>
      </c>
      <c r="C2230" s="2" t="s">
        <v>2148</v>
      </c>
      <c r="D2230" s="209" t="n">
        <v>1.56</v>
      </c>
      <c r="E2230" s="224" t="n">
        <f aca="false">VLOOKUP(A2230,SINAPI_MO!$A$1:$E$59566,4,0)</f>
        <v>0</v>
      </c>
      <c r="F2230" s="225" t="n">
        <f aca="false">ROUND(D2230*E2230,2)</f>
        <v>0</v>
      </c>
    </row>
    <row r="2231" customFormat="false" ht="19.4" hidden="false" customHeight="false" outlineLevel="0" collapsed="false">
      <c r="A2231" s="207" t="n">
        <v>103940</v>
      </c>
      <c r="B2231" s="208" t="s">
        <v>2406</v>
      </c>
      <c r="C2231" s="2" t="s">
        <v>2148</v>
      </c>
      <c r="D2231" s="209" t="n">
        <v>0</v>
      </c>
      <c r="E2231" s="224" t="e">
        <f aca="false">VLOOKUP(A2231,SINAPI_MO!$A$1:$E$59566,4,0)</f>
        <v>#N/A</v>
      </c>
      <c r="F2231" s="225" t="e">
        <f aca="false">ROUND(D2231*E2231,2)</f>
        <v>#N/A</v>
      </c>
    </row>
    <row r="2232" customFormat="false" ht="19.4" hidden="false" customHeight="false" outlineLevel="0" collapsed="false">
      <c r="A2232" s="207" t="n">
        <v>103941</v>
      </c>
      <c r="B2232" s="208" t="s">
        <v>2407</v>
      </c>
      <c r="C2232" s="2" t="s">
        <v>2148</v>
      </c>
      <c r="D2232" s="209" t="n">
        <v>0</v>
      </c>
      <c r="E2232" s="224" t="e">
        <f aca="false">VLOOKUP(A2232,SINAPI_MO!$A$1:$E$59566,4,0)</f>
        <v>#N/A</v>
      </c>
      <c r="F2232" s="225" t="e">
        <f aca="false">ROUND(D2232*E2232,2)</f>
        <v>#N/A</v>
      </c>
    </row>
    <row r="2233" customFormat="false" ht="19.4" hidden="false" customHeight="false" outlineLevel="0" collapsed="false">
      <c r="A2233" s="207" t="n">
        <v>103942</v>
      </c>
      <c r="B2233" s="208" t="s">
        <v>2408</v>
      </c>
      <c r="C2233" s="2" t="s">
        <v>2148</v>
      </c>
      <c r="D2233" s="209" t="n">
        <v>0</v>
      </c>
      <c r="E2233" s="224" t="e">
        <f aca="false">VLOOKUP(A2233,SINAPI_MO!$A$1:$E$59566,4,0)</f>
        <v>#N/A</v>
      </c>
      <c r="F2233" s="225" t="e">
        <f aca="false">ROUND(D2233*E2233,2)</f>
        <v>#N/A</v>
      </c>
    </row>
    <row r="2234" customFormat="false" ht="19.4" hidden="false" customHeight="false" outlineLevel="0" collapsed="false">
      <c r="A2234" s="207" t="n">
        <v>103943</v>
      </c>
      <c r="B2234" s="208" t="s">
        <v>2409</v>
      </c>
      <c r="C2234" s="2" t="s">
        <v>2148</v>
      </c>
      <c r="D2234" s="209" t="n">
        <v>1.56</v>
      </c>
      <c r="E2234" s="224" t="n">
        <f aca="false">VLOOKUP(A2234,SINAPI_MO!$A$1:$E$59566,4,0)</f>
        <v>0</v>
      </c>
      <c r="F2234" s="225" t="n">
        <f aca="false">ROUND(D2234*E2234,2)</f>
        <v>0</v>
      </c>
    </row>
    <row r="2235" customFormat="false" ht="19.4" hidden="false" customHeight="false" outlineLevel="0" collapsed="false">
      <c r="A2235" s="207" t="n">
        <v>106406</v>
      </c>
      <c r="B2235" s="208" t="s">
        <v>2410</v>
      </c>
      <c r="C2235" s="2" t="s">
        <v>2148</v>
      </c>
      <c r="D2235" s="209" t="n">
        <v>12.86</v>
      </c>
      <c r="E2235" s="224" t="n">
        <f aca="false">VLOOKUP(A2235,SINAPI_MO!$A$1:$E$59566,4,0)</f>
        <v>0</v>
      </c>
      <c r="F2235" s="225" t="n">
        <f aca="false">ROUND(D2235*E2235,2)</f>
        <v>0</v>
      </c>
    </row>
    <row r="2236" customFormat="false" ht="19.4" hidden="false" customHeight="false" outlineLevel="0" collapsed="false">
      <c r="A2236" s="207" t="n">
        <v>106407</v>
      </c>
      <c r="B2236" s="208" t="s">
        <v>2411</v>
      </c>
      <c r="C2236" s="2" t="s">
        <v>2148</v>
      </c>
      <c r="D2236" s="209" t="n">
        <v>2.64</v>
      </c>
      <c r="E2236" s="224" t="n">
        <f aca="false">VLOOKUP(A2236,SINAPI_MO!$A$1:$E$59566,4,0)</f>
        <v>0</v>
      </c>
      <c r="F2236" s="225" t="n">
        <f aca="false">ROUND(D2236*E2236,2)</f>
        <v>0</v>
      </c>
    </row>
    <row r="2237" customFormat="false" ht="19.4" hidden="false" customHeight="false" outlineLevel="0" collapsed="false">
      <c r="A2237" s="207" t="n">
        <v>106408</v>
      </c>
      <c r="B2237" s="208" t="s">
        <v>2412</v>
      </c>
      <c r="C2237" s="2" t="s">
        <v>2148</v>
      </c>
      <c r="D2237" s="209" t="n">
        <v>8.93</v>
      </c>
      <c r="E2237" s="224" t="n">
        <f aca="false">VLOOKUP(A2237,SINAPI_MO!$A$1:$E$59566,4,0)</f>
        <v>0</v>
      </c>
      <c r="F2237" s="225" t="n">
        <f aca="false">ROUND(D2237*E2237,2)</f>
        <v>0</v>
      </c>
    </row>
    <row r="2238" customFormat="false" ht="19.4" hidden="false" customHeight="false" outlineLevel="0" collapsed="false">
      <c r="A2238" s="207" t="n">
        <v>106409</v>
      </c>
      <c r="B2238" s="208" t="s">
        <v>2413</v>
      </c>
      <c r="C2238" s="2" t="s">
        <v>2148</v>
      </c>
      <c r="D2238" s="209" t="n">
        <v>4.2</v>
      </c>
      <c r="E2238" s="224" t="n">
        <f aca="false">VLOOKUP(A2238,SINAPI_MO!$A$1:$E$59566,4,0)</f>
        <v>0</v>
      </c>
      <c r="F2238" s="225" t="n">
        <f aca="false">ROUND(D2238*E2238,2)</f>
        <v>0</v>
      </c>
    </row>
    <row r="2239" customFormat="false" ht="19.4" hidden="false" customHeight="false" outlineLevel="0" collapsed="false">
      <c r="A2239" s="207" t="n">
        <v>91279</v>
      </c>
      <c r="B2239" s="208" t="s">
        <v>2414</v>
      </c>
      <c r="C2239" s="2" t="s">
        <v>2148</v>
      </c>
      <c r="D2239" s="209" t="n">
        <v>0.51</v>
      </c>
      <c r="E2239" s="224" t="n">
        <f aca="false">VLOOKUP(A2239,SINAPI_MO!$A$1:$E$59566,4,0)</f>
        <v>0</v>
      </c>
      <c r="F2239" s="225" t="n">
        <f aca="false">ROUND(D2239*E2239,2)</f>
        <v>0</v>
      </c>
    </row>
    <row r="2240" customFormat="false" ht="19.4" hidden="false" customHeight="false" outlineLevel="0" collapsed="false">
      <c r="A2240" s="207" t="n">
        <v>91280</v>
      </c>
      <c r="B2240" s="208" t="s">
        <v>2415</v>
      </c>
      <c r="C2240" s="2" t="s">
        <v>2148</v>
      </c>
      <c r="D2240" s="209" t="n">
        <v>0.11</v>
      </c>
      <c r="E2240" s="224" t="n">
        <f aca="false">VLOOKUP(A2240,SINAPI_MO!$A$1:$E$59566,4,0)</f>
        <v>0</v>
      </c>
      <c r="F2240" s="225" t="n">
        <f aca="false">ROUND(D2240*E2240,2)</f>
        <v>0</v>
      </c>
    </row>
    <row r="2241" customFormat="false" ht="19.4" hidden="false" customHeight="false" outlineLevel="0" collapsed="false">
      <c r="A2241" s="207" t="n">
        <v>91281</v>
      </c>
      <c r="B2241" s="208" t="s">
        <v>2416</v>
      </c>
      <c r="C2241" s="2" t="s">
        <v>2148</v>
      </c>
      <c r="D2241" s="209" t="n">
        <v>0.64</v>
      </c>
      <c r="E2241" s="224" t="n">
        <f aca="false">VLOOKUP(A2241,SINAPI_MO!$A$1:$E$59566,4,0)</f>
        <v>0</v>
      </c>
      <c r="F2241" s="225" t="n">
        <f aca="false">ROUND(D2241*E2241,2)</f>
        <v>0</v>
      </c>
    </row>
    <row r="2242" customFormat="false" ht="19.4" hidden="false" customHeight="false" outlineLevel="0" collapsed="false">
      <c r="A2242" s="207" t="n">
        <v>91282</v>
      </c>
      <c r="B2242" s="208" t="s">
        <v>2417</v>
      </c>
      <c r="C2242" s="2" t="s">
        <v>2148</v>
      </c>
      <c r="D2242" s="209" t="n">
        <v>9.09</v>
      </c>
      <c r="E2242" s="224" t="n">
        <f aca="false">VLOOKUP(A2242,SINAPI_MO!$A$1:$E$59566,4,0)</f>
        <v>0</v>
      </c>
      <c r="F2242" s="225" t="n">
        <f aca="false">ROUND(D2242*E2242,2)</f>
        <v>0</v>
      </c>
    </row>
    <row r="2243" customFormat="false" ht="12.8" hidden="false" customHeight="false" outlineLevel="0" collapsed="false">
      <c r="A2243" s="207" t="n">
        <v>95278</v>
      </c>
      <c r="B2243" s="208" t="s">
        <v>2418</v>
      </c>
      <c r="C2243" s="2" t="s">
        <v>2148</v>
      </c>
      <c r="D2243" s="209" t="n">
        <v>0.73</v>
      </c>
      <c r="E2243" s="224" t="n">
        <f aca="false">VLOOKUP(A2243,SINAPI_MO!$A$1:$E$59566,4,0)</f>
        <v>0</v>
      </c>
      <c r="F2243" s="225" t="n">
        <f aca="false">ROUND(D2243*E2243,2)</f>
        <v>0</v>
      </c>
    </row>
    <row r="2244" customFormat="false" ht="12.8" hidden="false" customHeight="false" outlineLevel="0" collapsed="false">
      <c r="A2244" s="207" t="n">
        <v>95279</v>
      </c>
      <c r="B2244" s="208" t="s">
        <v>2419</v>
      </c>
      <c r="C2244" s="2" t="s">
        <v>2148</v>
      </c>
      <c r="D2244" s="209" t="n">
        <v>0.15</v>
      </c>
      <c r="E2244" s="224" t="n">
        <f aca="false">VLOOKUP(A2244,SINAPI_MO!$A$1:$E$59566,4,0)</f>
        <v>0</v>
      </c>
      <c r="F2244" s="225" t="n">
        <f aca="false">ROUND(D2244*E2244,2)</f>
        <v>0</v>
      </c>
    </row>
    <row r="2245" customFormat="false" ht="12.8" hidden="false" customHeight="false" outlineLevel="0" collapsed="false">
      <c r="A2245" s="207" t="n">
        <v>95280</v>
      </c>
      <c r="B2245" s="208" t="s">
        <v>2420</v>
      </c>
      <c r="C2245" s="2" t="s">
        <v>2148</v>
      </c>
      <c r="D2245" s="209" t="n">
        <v>0.71</v>
      </c>
      <c r="E2245" s="224" t="n">
        <f aca="false">VLOOKUP(A2245,SINAPI_MO!$A$1:$E$59566,4,0)</f>
        <v>0</v>
      </c>
      <c r="F2245" s="225" t="n">
        <f aca="false">ROUND(D2245*E2245,2)</f>
        <v>0</v>
      </c>
    </row>
    <row r="2246" customFormat="false" ht="19.4" hidden="false" customHeight="false" outlineLevel="0" collapsed="false">
      <c r="A2246" s="207" t="n">
        <v>95281</v>
      </c>
      <c r="B2246" s="208" t="s">
        <v>2421</v>
      </c>
      <c r="C2246" s="2" t="s">
        <v>2148</v>
      </c>
      <c r="D2246" s="209" t="n">
        <v>9.02</v>
      </c>
      <c r="E2246" s="224" t="n">
        <f aca="false">VLOOKUP(A2246,SINAPI_MO!$A$1:$E$59566,4,0)</f>
        <v>0</v>
      </c>
      <c r="F2246" s="225" t="n">
        <f aca="false">ROUND(D2246*E2246,2)</f>
        <v>0</v>
      </c>
    </row>
    <row r="2247" customFormat="false" ht="12.8" hidden="false" customHeight="false" outlineLevel="0" collapsed="false">
      <c r="A2247" s="207" t="n">
        <v>95124</v>
      </c>
      <c r="B2247" s="208" t="s">
        <v>2422</v>
      </c>
      <c r="C2247" s="2" t="s">
        <v>2148</v>
      </c>
      <c r="D2247" s="209" t="n">
        <v>6.26</v>
      </c>
      <c r="E2247" s="224" t="n">
        <f aca="false">VLOOKUP(A2247,SINAPI_MO!$A$1:$E$59566,4,0)</f>
        <v>0</v>
      </c>
      <c r="F2247" s="225" t="n">
        <f aca="false">ROUND(D2247*E2247,2)</f>
        <v>0</v>
      </c>
    </row>
    <row r="2248" customFormat="false" ht="12.8" hidden="false" customHeight="false" outlineLevel="0" collapsed="false">
      <c r="A2248" s="207" t="n">
        <v>95123</v>
      </c>
      <c r="B2248" s="208" t="s">
        <v>2423</v>
      </c>
      <c r="C2248" s="2" t="s">
        <v>2148</v>
      </c>
      <c r="D2248" s="209" t="n">
        <v>20.31</v>
      </c>
      <c r="E2248" s="224" t="n">
        <f aca="false">VLOOKUP(A2248,SINAPI_MO!$A$1:$E$59566,4,0)</f>
        <v>0</v>
      </c>
      <c r="F2248" s="225" t="n">
        <f aca="false">ROUND(D2248*E2248,2)</f>
        <v>0</v>
      </c>
    </row>
    <row r="2249" customFormat="false" ht="12.8" hidden="false" customHeight="false" outlineLevel="0" collapsed="false">
      <c r="A2249" s="207" t="n">
        <v>95125</v>
      </c>
      <c r="B2249" s="208" t="s">
        <v>2424</v>
      </c>
      <c r="C2249" s="2" t="s">
        <v>2148</v>
      </c>
      <c r="D2249" s="209" t="n">
        <v>22.22</v>
      </c>
      <c r="E2249" s="224" t="n">
        <f aca="false">VLOOKUP(A2249,SINAPI_MO!$A$1:$E$59566,4,0)</f>
        <v>0</v>
      </c>
      <c r="F2249" s="225" t="n">
        <f aca="false">ROUND(D2249*E2249,2)</f>
        <v>0</v>
      </c>
    </row>
    <row r="2250" customFormat="false" ht="12.8" hidden="false" customHeight="false" outlineLevel="0" collapsed="false">
      <c r="A2250" s="207" t="n">
        <v>95126</v>
      </c>
      <c r="B2250" s="208" t="s">
        <v>2425</v>
      </c>
      <c r="C2250" s="2" t="s">
        <v>2148</v>
      </c>
      <c r="D2250" s="209" t="n">
        <v>150.12</v>
      </c>
      <c r="E2250" s="224" t="n">
        <f aca="false">VLOOKUP(A2250,SINAPI_MO!$A$1:$E$59566,4,0)</f>
        <v>0</v>
      </c>
      <c r="F2250" s="225" t="n">
        <f aca="false">ROUND(D2250*E2250,2)</f>
        <v>0</v>
      </c>
    </row>
    <row r="2251" customFormat="false" ht="12.8" hidden="false" customHeight="false" outlineLevel="0" collapsed="false">
      <c r="A2251" s="207" t="n">
        <v>92040</v>
      </c>
      <c r="B2251" s="208" t="s">
        <v>2426</v>
      </c>
      <c r="C2251" s="2" t="s">
        <v>2148</v>
      </c>
      <c r="D2251" s="209" t="n">
        <v>7.36</v>
      </c>
      <c r="E2251" s="224" t="n">
        <f aca="false">VLOOKUP(A2251,SINAPI_MO!$A$1:$E$59566,4,0)</f>
        <v>0</v>
      </c>
      <c r="F2251" s="225" t="n">
        <f aca="false">ROUND(D2251*E2251,2)</f>
        <v>0</v>
      </c>
    </row>
    <row r="2252" customFormat="false" ht="12.8" hidden="false" customHeight="false" outlineLevel="0" collapsed="false">
      <c r="A2252" s="207" t="n">
        <v>92041</v>
      </c>
      <c r="B2252" s="208" t="s">
        <v>2427</v>
      </c>
      <c r="C2252" s="2" t="s">
        <v>2148</v>
      </c>
      <c r="D2252" s="209" t="n">
        <v>1.51</v>
      </c>
      <c r="E2252" s="224" t="n">
        <f aca="false">VLOOKUP(A2252,SINAPI_MO!$A$1:$E$59566,4,0)</f>
        <v>0</v>
      </c>
      <c r="F2252" s="225" t="n">
        <f aca="false">ROUND(D2252*E2252,2)</f>
        <v>0</v>
      </c>
    </row>
    <row r="2253" customFormat="false" ht="12.8" hidden="false" customHeight="false" outlineLevel="0" collapsed="false">
      <c r="A2253" s="207" t="n">
        <v>92042</v>
      </c>
      <c r="B2253" s="208" t="s">
        <v>2428</v>
      </c>
      <c r="C2253" s="2" t="s">
        <v>2148</v>
      </c>
      <c r="D2253" s="209" t="n">
        <v>6.13</v>
      </c>
      <c r="E2253" s="224" t="n">
        <f aca="false">VLOOKUP(A2253,SINAPI_MO!$A$1:$E$59566,4,0)</f>
        <v>0</v>
      </c>
      <c r="F2253" s="225" t="n">
        <f aca="false">ROUND(D2253*E2253,2)</f>
        <v>0</v>
      </c>
    </row>
    <row r="2254" customFormat="false" ht="19.4" hidden="false" customHeight="false" outlineLevel="0" collapsed="false">
      <c r="A2254" s="207" t="n">
        <v>106410</v>
      </c>
      <c r="B2254" s="208" t="s">
        <v>2429</v>
      </c>
      <c r="C2254" s="2" t="s">
        <v>2148</v>
      </c>
      <c r="D2254" s="209" t="n">
        <v>6.19</v>
      </c>
      <c r="E2254" s="224" t="n">
        <f aca="false">VLOOKUP(A2254,SINAPI_MO!$A$1:$E$59566,4,0)</f>
        <v>0</v>
      </c>
      <c r="F2254" s="225" t="n">
        <f aca="false">ROUND(D2254*E2254,2)</f>
        <v>0</v>
      </c>
    </row>
    <row r="2255" customFormat="false" ht="19.4" hidden="false" customHeight="false" outlineLevel="0" collapsed="false">
      <c r="A2255" s="207" t="n">
        <v>106411</v>
      </c>
      <c r="B2255" s="208" t="s">
        <v>2430</v>
      </c>
      <c r="C2255" s="2" t="s">
        <v>2148</v>
      </c>
      <c r="D2255" s="209" t="n">
        <v>2.63</v>
      </c>
      <c r="E2255" s="224" t="n">
        <f aca="false">VLOOKUP(A2255,SINAPI_MO!$A$1:$E$59566,4,0)</f>
        <v>0</v>
      </c>
      <c r="F2255" s="225" t="n">
        <f aca="false">ROUND(D2255*E2255,2)</f>
        <v>0</v>
      </c>
    </row>
    <row r="2256" customFormat="false" ht="19.4" hidden="false" customHeight="false" outlineLevel="0" collapsed="false">
      <c r="A2256" s="207" t="n">
        <v>106412</v>
      </c>
      <c r="B2256" s="208" t="s">
        <v>2431</v>
      </c>
      <c r="C2256" s="2" t="s">
        <v>2148</v>
      </c>
      <c r="D2256" s="209" t="n">
        <v>6.78</v>
      </c>
      <c r="E2256" s="224" t="n">
        <f aca="false">VLOOKUP(A2256,SINAPI_MO!$A$1:$E$59566,4,0)</f>
        <v>0</v>
      </c>
      <c r="F2256" s="225" t="n">
        <f aca="false">ROUND(D2256*E2256,2)</f>
        <v>0</v>
      </c>
    </row>
    <row r="2257" customFormat="false" ht="19.4" hidden="false" customHeight="false" outlineLevel="0" collapsed="false">
      <c r="A2257" s="207" t="n">
        <v>106413</v>
      </c>
      <c r="B2257" s="208" t="s">
        <v>2432</v>
      </c>
      <c r="C2257" s="2" t="s">
        <v>2148</v>
      </c>
      <c r="D2257" s="209" t="n">
        <v>2.59</v>
      </c>
      <c r="E2257" s="224" t="n">
        <f aca="false">VLOOKUP(A2257,SINAPI_MO!$A$1:$E$59566,4,0)</f>
        <v>0</v>
      </c>
      <c r="F2257" s="225" t="n">
        <f aca="false">ROUND(D2257*E2257,2)</f>
        <v>0</v>
      </c>
    </row>
    <row r="2258" customFormat="false" ht="12.8" hidden="false" customHeight="false" outlineLevel="0" collapsed="false">
      <c r="A2258" s="207" t="n">
        <v>102829</v>
      </c>
      <c r="B2258" s="208" t="s">
        <v>2433</v>
      </c>
      <c r="C2258" s="2" t="s">
        <v>2148</v>
      </c>
      <c r="D2258" s="209" t="n">
        <v>0</v>
      </c>
      <c r="E2258" s="224" t="e">
        <f aca="false">VLOOKUP(A2258,SINAPI_MO!$A$1:$E$59566,4,0)</f>
        <v>#N/A</v>
      </c>
      <c r="F2258" s="225" t="e">
        <f aca="false">ROUND(D2258*E2258,2)</f>
        <v>#N/A</v>
      </c>
    </row>
    <row r="2259" customFormat="false" ht="12.8" hidden="false" customHeight="false" outlineLevel="0" collapsed="false">
      <c r="A2259" s="207" t="n">
        <v>102830</v>
      </c>
      <c r="B2259" s="208" t="s">
        <v>2434</v>
      </c>
      <c r="C2259" s="2" t="s">
        <v>2148</v>
      </c>
      <c r="D2259" s="209" t="n">
        <v>0</v>
      </c>
      <c r="E2259" s="224" t="e">
        <f aca="false">VLOOKUP(A2259,SINAPI_MO!$A$1:$E$59566,4,0)</f>
        <v>#N/A</v>
      </c>
      <c r="F2259" s="225" t="e">
        <f aca="false">ROUND(D2259*E2259,2)</f>
        <v>#N/A</v>
      </c>
    </row>
    <row r="2260" customFormat="false" ht="12.8" hidden="false" customHeight="false" outlineLevel="0" collapsed="false">
      <c r="A2260" s="207" t="n">
        <v>102831</v>
      </c>
      <c r="B2260" s="208" t="s">
        <v>2435</v>
      </c>
      <c r="C2260" s="2" t="s">
        <v>2148</v>
      </c>
      <c r="D2260" s="209" t="n">
        <v>0</v>
      </c>
      <c r="E2260" s="224" t="e">
        <f aca="false">VLOOKUP(A2260,SINAPI_MO!$A$1:$E$59566,4,0)</f>
        <v>#N/A</v>
      </c>
      <c r="F2260" s="225" t="e">
        <f aca="false">ROUND(D2260*E2260,2)</f>
        <v>#N/A</v>
      </c>
    </row>
    <row r="2261" customFormat="false" ht="12.8" hidden="false" customHeight="false" outlineLevel="0" collapsed="false">
      <c r="A2261" s="207" t="n">
        <v>92114</v>
      </c>
      <c r="B2261" s="208" t="s">
        <v>2436</v>
      </c>
      <c r="C2261" s="2" t="s">
        <v>2148</v>
      </c>
      <c r="D2261" s="209" t="n">
        <v>0.21</v>
      </c>
      <c r="E2261" s="224" t="n">
        <f aca="false">VLOOKUP(A2261,SINAPI_MO!$A$1:$E$59566,4,0)</f>
        <v>0</v>
      </c>
      <c r="F2261" s="225" t="n">
        <f aca="false">ROUND(D2261*E2261,2)</f>
        <v>0</v>
      </c>
    </row>
    <row r="2262" customFormat="false" ht="12.8" hidden="false" customHeight="false" outlineLevel="0" collapsed="false">
      <c r="A2262" s="207" t="n">
        <v>92115</v>
      </c>
      <c r="B2262" s="208" t="s">
        <v>2437</v>
      </c>
      <c r="C2262" s="2" t="s">
        <v>2148</v>
      </c>
      <c r="D2262" s="209" t="n">
        <v>0.04</v>
      </c>
      <c r="E2262" s="224" t="n">
        <f aca="false">VLOOKUP(A2262,SINAPI_MO!$A$1:$E$59566,4,0)</f>
        <v>0</v>
      </c>
      <c r="F2262" s="225" t="n">
        <f aca="false">ROUND(D2262*E2262,2)</f>
        <v>0</v>
      </c>
    </row>
    <row r="2263" customFormat="false" ht="12.8" hidden="false" customHeight="false" outlineLevel="0" collapsed="false">
      <c r="A2263" s="207" t="n">
        <v>92116</v>
      </c>
      <c r="B2263" s="208" t="s">
        <v>2438</v>
      </c>
      <c r="C2263" s="2" t="s">
        <v>2148</v>
      </c>
      <c r="D2263" s="209" t="n">
        <v>0.15</v>
      </c>
      <c r="E2263" s="224" t="n">
        <f aca="false">VLOOKUP(A2263,SINAPI_MO!$A$1:$E$59566,4,0)</f>
        <v>0</v>
      </c>
      <c r="F2263" s="225" t="n">
        <f aca="false">ROUND(D2263*E2263,2)</f>
        <v>0</v>
      </c>
    </row>
    <row r="2264" customFormat="false" ht="12.8" hidden="false" customHeight="false" outlineLevel="0" collapsed="false">
      <c r="A2264" s="207" t="n">
        <v>102912</v>
      </c>
      <c r="B2264" s="208" t="s">
        <v>2439</v>
      </c>
      <c r="C2264" s="2" t="s">
        <v>2148</v>
      </c>
      <c r="D2264" s="209" t="n">
        <v>0</v>
      </c>
      <c r="E2264" s="224" t="e">
        <f aca="false">VLOOKUP(A2264,SINAPI_MO!$A$1:$E$59566,4,0)</f>
        <v>#N/A</v>
      </c>
      <c r="F2264" s="225" t="e">
        <f aca="false">ROUND(D2264*E2264,2)</f>
        <v>#N/A</v>
      </c>
    </row>
    <row r="2265" customFormat="false" ht="12.8" hidden="false" customHeight="false" outlineLevel="0" collapsed="false">
      <c r="A2265" s="207" t="n">
        <v>102913</v>
      </c>
      <c r="B2265" s="208" t="s">
        <v>2440</v>
      </c>
      <c r="C2265" s="2" t="s">
        <v>2148</v>
      </c>
      <c r="D2265" s="209" t="n">
        <v>0</v>
      </c>
      <c r="E2265" s="224" t="e">
        <f aca="false">VLOOKUP(A2265,SINAPI_MO!$A$1:$E$59566,4,0)</f>
        <v>#N/A</v>
      </c>
      <c r="F2265" s="225" t="e">
        <f aca="false">ROUND(D2265*E2265,2)</f>
        <v>#N/A</v>
      </c>
    </row>
    <row r="2266" customFormat="false" ht="12.8" hidden="false" customHeight="false" outlineLevel="0" collapsed="false">
      <c r="A2266" s="207" t="n">
        <v>102914</v>
      </c>
      <c r="B2266" s="208" t="s">
        <v>2441</v>
      </c>
      <c r="C2266" s="2" t="s">
        <v>2148</v>
      </c>
      <c r="D2266" s="209" t="n">
        <v>0</v>
      </c>
      <c r="E2266" s="224" t="e">
        <f aca="false">VLOOKUP(A2266,SINAPI_MO!$A$1:$E$59566,4,0)</f>
        <v>#N/A</v>
      </c>
      <c r="F2266" s="225" t="e">
        <f aca="false">ROUND(D2266*E2266,2)</f>
        <v>#N/A</v>
      </c>
    </row>
    <row r="2267" customFormat="false" ht="12.8" hidden="false" customHeight="false" outlineLevel="0" collapsed="false">
      <c r="A2267" s="207" t="n">
        <v>102915</v>
      </c>
      <c r="B2267" s="208" t="s">
        <v>2442</v>
      </c>
      <c r="C2267" s="2" t="s">
        <v>2148</v>
      </c>
      <c r="D2267" s="209" t="n">
        <v>0.64</v>
      </c>
      <c r="E2267" s="224" t="n">
        <f aca="false">VLOOKUP(A2267,SINAPI_MO!$A$1:$E$59566,4,0)</f>
        <v>0</v>
      </c>
      <c r="F2267" s="225" t="n">
        <f aca="false">ROUND(D2267*E2267,2)</f>
        <v>0</v>
      </c>
    </row>
    <row r="2268" customFormat="false" ht="19.4" hidden="false" customHeight="false" outlineLevel="0" collapsed="false">
      <c r="A2268" s="207" t="n">
        <v>95716</v>
      </c>
      <c r="B2268" s="208" t="s">
        <v>2443</v>
      </c>
      <c r="C2268" s="2" t="s">
        <v>2148</v>
      </c>
      <c r="D2268" s="209" t="n">
        <v>65.91</v>
      </c>
      <c r="E2268" s="224" t="n">
        <f aca="false">VLOOKUP(A2268,SINAPI_MO!$A$1:$E$59566,4,0)</f>
        <v>0</v>
      </c>
      <c r="F2268" s="225" t="n">
        <f aca="false">ROUND(D2268*E2268,2)</f>
        <v>0</v>
      </c>
    </row>
    <row r="2269" customFormat="false" ht="19.4" hidden="false" customHeight="false" outlineLevel="0" collapsed="false">
      <c r="A2269" s="207" t="n">
        <v>95717</v>
      </c>
      <c r="B2269" s="208" t="s">
        <v>2444</v>
      </c>
      <c r="C2269" s="2" t="s">
        <v>2148</v>
      </c>
      <c r="D2269" s="209" t="n">
        <v>17.42</v>
      </c>
      <c r="E2269" s="224" t="n">
        <f aca="false">VLOOKUP(A2269,SINAPI_MO!$A$1:$E$59566,4,0)</f>
        <v>0</v>
      </c>
      <c r="F2269" s="225" t="n">
        <f aca="false">ROUND(D2269*E2269,2)</f>
        <v>0</v>
      </c>
    </row>
    <row r="2270" customFormat="false" ht="19.4" hidden="false" customHeight="false" outlineLevel="0" collapsed="false">
      <c r="A2270" s="207" t="n">
        <v>95718</v>
      </c>
      <c r="B2270" s="208" t="s">
        <v>2445</v>
      </c>
      <c r="C2270" s="2" t="s">
        <v>2148</v>
      </c>
      <c r="D2270" s="209" t="n">
        <v>82.39</v>
      </c>
      <c r="E2270" s="224" t="n">
        <f aca="false">VLOOKUP(A2270,SINAPI_MO!$A$1:$E$59566,4,0)</f>
        <v>0</v>
      </c>
      <c r="F2270" s="225" t="n">
        <f aca="false">ROUND(D2270*E2270,2)</f>
        <v>0</v>
      </c>
    </row>
    <row r="2271" customFormat="false" ht="19.4" hidden="false" customHeight="false" outlineLevel="0" collapsed="false">
      <c r="A2271" s="207" t="n">
        <v>95719</v>
      </c>
      <c r="B2271" s="208" t="s">
        <v>2446</v>
      </c>
      <c r="C2271" s="2" t="s">
        <v>2148</v>
      </c>
      <c r="D2271" s="209" t="n">
        <v>91.68</v>
      </c>
      <c r="E2271" s="224" t="n">
        <f aca="false">VLOOKUP(A2271,SINAPI_MO!$A$1:$E$59566,4,0)</f>
        <v>0</v>
      </c>
      <c r="F2271" s="225" t="n">
        <f aca="false">ROUND(D2271*E2271,2)</f>
        <v>0</v>
      </c>
    </row>
    <row r="2272" customFormat="false" ht="19.4" hidden="false" customHeight="false" outlineLevel="0" collapsed="false">
      <c r="A2272" s="207" t="n">
        <v>104712</v>
      </c>
      <c r="B2272" s="208" t="s">
        <v>2447</v>
      </c>
      <c r="C2272" s="2" t="s">
        <v>2148</v>
      </c>
      <c r="D2272" s="209" t="n">
        <v>61.95</v>
      </c>
      <c r="E2272" s="224" t="n">
        <f aca="false">VLOOKUP(A2272,SINAPI_MO!$A$1:$E$59566,4,0)</f>
        <v>0</v>
      </c>
      <c r="F2272" s="225" t="n">
        <f aca="false">ROUND(D2272*E2272,2)</f>
        <v>0</v>
      </c>
    </row>
    <row r="2273" customFormat="false" ht="19.4" hidden="false" customHeight="false" outlineLevel="0" collapsed="false">
      <c r="A2273" s="207" t="n">
        <v>104713</v>
      </c>
      <c r="B2273" s="208" t="s">
        <v>2448</v>
      </c>
      <c r="C2273" s="2" t="s">
        <v>2148</v>
      </c>
      <c r="D2273" s="209" t="n">
        <v>16.37</v>
      </c>
      <c r="E2273" s="224" t="n">
        <f aca="false">VLOOKUP(A2273,SINAPI_MO!$A$1:$E$59566,4,0)</f>
        <v>0</v>
      </c>
      <c r="F2273" s="225" t="n">
        <f aca="false">ROUND(D2273*E2273,2)</f>
        <v>0</v>
      </c>
    </row>
    <row r="2274" customFormat="false" ht="19.4" hidden="false" customHeight="false" outlineLevel="0" collapsed="false">
      <c r="A2274" s="207" t="n">
        <v>104714</v>
      </c>
      <c r="B2274" s="208" t="s">
        <v>2449</v>
      </c>
      <c r="C2274" s="2" t="s">
        <v>2148</v>
      </c>
      <c r="D2274" s="209" t="n">
        <v>77.43</v>
      </c>
      <c r="E2274" s="224" t="n">
        <f aca="false">VLOOKUP(A2274,SINAPI_MO!$A$1:$E$59566,4,0)</f>
        <v>0</v>
      </c>
      <c r="F2274" s="225" t="n">
        <f aca="false">ROUND(D2274*E2274,2)</f>
        <v>0</v>
      </c>
    </row>
    <row r="2275" customFormat="false" ht="19.4" hidden="false" customHeight="false" outlineLevel="0" collapsed="false">
      <c r="A2275" s="207" t="n">
        <v>104715</v>
      </c>
      <c r="B2275" s="208" t="s">
        <v>2450</v>
      </c>
      <c r="C2275" s="2" t="s">
        <v>2148</v>
      </c>
      <c r="D2275" s="209" t="n">
        <v>91.68</v>
      </c>
      <c r="E2275" s="224" t="n">
        <f aca="false">VLOOKUP(A2275,SINAPI_MO!$A$1:$E$59566,4,0)</f>
        <v>0</v>
      </c>
      <c r="F2275" s="225" t="n">
        <f aca="false">ROUND(D2275*E2275,2)</f>
        <v>0</v>
      </c>
    </row>
    <row r="2276" customFormat="false" ht="19.4" hidden="false" customHeight="false" outlineLevel="0" collapsed="false">
      <c r="A2276" s="207" t="n">
        <v>106394</v>
      </c>
      <c r="B2276" s="208" t="s">
        <v>2451</v>
      </c>
      <c r="C2276" s="2" t="s">
        <v>2148</v>
      </c>
      <c r="D2276" s="209" t="n">
        <v>0</v>
      </c>
      <c r="E2276" s="224" t="e">
        <f aca="false">VLOOKUP(A2276,SINAPI_MO!$A$1:$E$59566,4,0)</f>
        <v>#N/A</v>
      </c>
      <c r="F2276" s="225" t="e">
        <f aca="false">ROUND(D2276*E2276,2)</f>
        <v>#N/A</v>
      </c>
    </row>
    <row r="2277" customFormat="false" ht="19.4" hidden="false" customHeight="false" outlineLevel="0" collapsed="false">
      <c r="A2277" s="207" t="n">
        <v>106395</v>
      </c>
      <c r="B2277" s="208" t="s">
        <v>2452</v>
      </c>
      <c r="C2277" s="2" t="s">
        <v>2148</v>
      </c>
      <c r="D2277" s="209" t="n">
        <v>0</v>
      </c>
      <c r="E2277" s="224" t="e">
        <f aca="false">VLOOKUP(A2277,SINAPI_MO!$A$1:$E$59566,4,0)</f>
        <v>#N/A</v>
      </c>
      <c r="F2277" s="225" t="e">
        <f aca="false">ROUND(D2277*E2277,2)</f>
        <v>#N/A</v>
      </c>
    </row>
    <row r="2278" customFormat="false" ht="19.4" hidden="false" customHeight="false" outlineLevel="0" collapsed="false">
      <c r="A2278" s="207" t="n">
        <v>106396</v>
      </c>
      <c r="B2278" s="208" t="s">
        <v>2453</v>
      </c>
      <c r="C2278" s="2" t="s">
        <v>2148</v>
      </c>
      <c r="D2278" s="209" t="n">
        <v>0</v>
      </c>
      <c r="E2278" s="224" t="e">
        <f aca="false">VLOOKUP(A2278,SINAPI_MO!$A$1:$E$59566,4,0)</f>
        <v>#N/A</v>
      </c>
      <c r="F2278" s="225" t="e">
        <f aca="false">ROUND(D2278*E2278,2)</f>
        <v>#N/A</v>
      </c>
    </row>
    <row r="2279" customFormat="false" ht="19.4" hidden="false" customHeight="false" outlineLevel="0" collapsed="false">
      <c r="A2279" s="207" t="n">
        <v>106397</v>
      </c>
      <c r="B2279" s="208" t="s">
        <v>2454</v>
      </c>
      <c r="C2279" s="2" t="s">
        <v>2148</v>
      </c>
      <c r="D2279" s="209" t="n">
        <v>91.68</v>
      </c>
      <c r="E2279" s="224" t="n">
        <f aca="false">VLOOKUP(A2279,SINAPI_MO!$A$1:$E$59566,4,0)</f>
        <v>0</v>
      </c>
      <c r="F2279" s="225" t="n">
        <f aca="false">ROUND(D2279*E2279,2)</f>
        <v>0</v>
      </c>
    </row>
    <row r="2280" customFormat="false" ht="28.35" hidden="false" customHeight="false" outlineLevel="0" collapsed="false">
      <c r="A2280" s="207" t="n">
        <v>106400</v>
      </c>
      <c r="B2280" s="208" t="s">
        <v>2455</v>
      </c>
      <c r="C2280" s="2" t="s">
        <v>2148</v>
      </c>
      <c r="D2280" s="209" t="n">
        <v>0</v>
      </c>
      <c r="E2280" s="224" t="e">
        <f aca="false">VLOOKUP(A2280,SINAPI_MO!$A$1:$E$59566,4,0)</f>
        <v>#N/A</v>
      </c>
      <c r="F2280" s="225" t="e">
        <f aca="false">ROUND(D2280*E2280,2)</f>
        <v>#N/A</v>
      </c>
    </row>
    <row r="2281" customFormat="false" ht="28.35" hidden="false" customHeight="false" outlineLevel="0" collapsed="false">
      <c r="A2281" s="207" t="n">
        <v>106401</v>
      </c>
      <c r="B2281" s="208" t="s">
        <v>2456</v>
      </c>
      <c r="C2281" s="2" t="s">
        <v>2148</v>
      </c>
      <c r="D2281" s="209" t="n">
        <v>0</v>
      </c>
      <c r="E2281" s="224" t="e">
        <f aca="false">VLOOKUP(A2281,SINAPI_MO!$A$1:$E$59566,4,0)</f>
        <v>#N/A</v>
      </c>
      <c r="F2281" s="225" t="e">
        <f aca="false">ROUND(D2281*E2281,2)</f>
        <v>#N/A</v>
      </c>
    </row>
    <row r="2282" customFormat="false" ht="28.35" hidden="false" customHeight="false" outlineLevel="0" collapsed="false">
      <c r="A2282" s="207" t="n">
        <v>106402</v>
      </c>
      <c r="B2282" s="208" t="s">
        <v>2457</v>
      </c>
      <c r="C2282" s="2" t="s">
        <v>2148</v>
      </c>
      <c r="D2282" s="209" t="n">
        <v>0</v>
      </c>
      <c r="E2282" s="224" t="e">
        <f aca="false">VLOOKUP(A2282,SINAPI_MO!$A$1:$E$59566,4,0)</f>
        <v>#N/A</v>
      </c>
      <c r="F2282" s="225" t="e">
        <f aca="false">ROUND(D2282*E2282,2)</f>
        <v>#N/A</v>
      </c>
    </row>
    <row r="2283" customFormat="false" ht="28.35" hidden="false" customHeight="false" outlineLevel="0" collapsed="false">
      <c r="A2283" s="207" t="n">
        <v>106403</v>
      </c>
      <c r="B2283" s="208" t="s">
        <v>2458</v>
      </c>
      <c r="C2283" s="2" t="s">
        <v>2148</v>
      </c>
      <c r="D2283" s="209" t="n">
        <v>91.68</v>
      </c>
      <c r="E2283" s="224" t="n">
        <f aca="false">VLOOKUP(A2283,SINAPI_MO!$A$1:$E$59566,4,0)</f>
        <v>0</v>
      </c>
      <c r="F2283" s="225" t="n">
        <f aca="false">ROUND(D2283*E2283,2)</f>
        <v>0</v>
      </c>
    </row>
    <row r="2284" customFormat="false" ht="19.4" hidden="false" customHeight="false" outlineLevel="0" collapsed="false">
      <c r="A2284" s="207" t="n">
        <v>102894</v>
      </c>
      <c r="B2284" s="208" t="s">
        <v>2459</v>
      </c>
      <c r="C2284" s="2" t="s">
        <v>2148</v>
      </c>
      <c r="D2284" s="209" t="n">
        <v>0</v>
      </c>
      <c r="E2284" s="224" t="e">
        <f aca="false">VLOOKUP(A2284,SINAPI_MO!$A$1:$E$59566,4,0)</f>
        <v>#N/A</v>
      </c>
      <c r="F2284" s="225" t="e">
        <f aca="false">ROUND(D2284*E2284,2)</f>
        <v>#N/A</v>
      </c>
    </row>
    <row r="2285" customFormat="false" ht="19.4" hidden="false" customHeight="false" outlineLevel="0" collapsed="false">
      <c r="A2285" s="207" t="n">
        <v>104161</v>
      </c>
      <c r="B2285" s="208" t="s">
        <v>2460</v>
      </c>
      <c r="C2285" s="2" t="s">
        <v>2148</v>
      </c>
      <c r="D2285" s="209" t="n">
        <v>0</v>
      </c>
      <c r="E2285" s="224" t="e">
        <f aca="false">VLOOKUP(A2285,SINAPI_MO!$A$1:$E$59566,4,0)</f>
        <v>#N/A</v>
      </c>
      <c r="F2285" s="225" t="e">
        <f aca="false">ROUND(D2285*E2285,2)</f>
        <v>#N/A</v>
      </c>
    </row>
    <row r="2286" customFormat="false" ht="19.4" hidden="false" customHeight="false" outlineLevel="0" collapsed="false">
      <c r="A2286" s="207" t="n">
        <v>102896</v>
      </c>
      <c r="B2286" s="208" t="s">
        <v>2461</v>
      </c>
      <c r="C2286" s="2" t="s">
        <v>2148</v>
      </c>
      <c r="D2286" s="209" t="n">
        <v>0</v>
      </c>
      <c r="E2286" s="224" t="e">
        <f aca="false">VLOOKUP(A2286,SINAPI_MO!$A$1:$E$59566,4,0)</f>
        <v>#N/A</v>
      </c>
      <c r="F2286" s="225" t="e">
        <f aca="false">ROUND(D2286*E2286,2)</f>
        <v>#N/A</v>
      </c>
    </row>
    <row r="2287" customFormat="false" ht="19.4" hidden="false" customHeight="false" outlineLevel="0" collapsed="false">
      <c r="A2287" s="207" t="n">
        <v>102897</v>
      </c>
      <c r="B2287" s="208" t="s">
        <v>2462</v>
      </c>
      <c r="C2287" s="2" t="s">
        <v>2148</v>
      </c>
      <c r="D2287" s="209" t="n">
        <v>91.68</v>
      </c>
      <c r="E2287" s="224" t="n">
        <f aca="false">VLOOKUP(A2287,SINAPI_MO!$A$1:$E$59566,4,0)</f>
        <v>0</v>
      </c>
      <c r="F2287" s="225" t="n">
        <f aca="false">ROUND(D2287*E2287,2)</f>
        <v>0</v>
      </c>
    </row>
    <row r="2288" customFormat="false" ht="19.4" hidden="false" customHeight="false" outlineLevel="0" collapsed="false">
      <c r="A2288" s="207" t="n">
        <v>5627</v>
      </c>
      <c r="B2288" s="208" t="s">
        <v>2463</v>
      </c>
      <c r="C2288" s="2" t="s">
        <v>2148</v>
      </c>
      <c r="D2288" s="209" t="n">
        <v>47.6</v>
      </c>
      <c r="E2288" s="224" t="n">
        <f aca="false">VLOOKUP(A2288,SINAPI_MO!$A$1:$E$59566,4,0)</f>
        <v>0</v>
      </c>
      <c r="F2288" s="225" t="n">
        <f aca="false">ROUND(D2288*E2288,2)</f>
        <v>0</v>
      </c>
    </row>
    <row r="2289" customFormat="false" ht="19.4" hidden="false" customHeight="false" outlineLevel="0" collapsed="false">
      <c r="A2289" s="207" t="n">
        <v>5628</v>
      </c>
      <c r="B2289" s="208" t="s">
        <v>2464</v>
      </c>
      <c r="C2289" s="2" t="s">
        <v>2148</v>
      </c>
      <c r="D2289" s="209" t="n">
        <v>12.58</v>
      </c>
      <c r="E2289" s="224" t="n">
        <f aca="false">VLOOKUP(A2289,SINAPI_MO!$A$1:$E$59566,4,0)</f>
        <v>0</v>
      </c>
      <c r="F2289" s="225" t="n">
        <f aca="false">ROUND(D2289*E2289,2)</f>
        <v>0</v>
      </c>
    </row>
    <row r="2290" customFormat="false" ht="19.4" hidden="false" customHeight="false" outlineLevel="0" collapsed="false">
      <c r="A2290" s="207" t="n">
        <v>5629</v>
      </c>
      <c r="B2290" s="208" t="s">
        <v>2465</v>
      </c>
      <c r="C2290" s="2" t="s">
        <v>2148</v>
      </c>
      <c r="D2290" s="209" t="n">
        <v>59.5</v>
      </c>
      <c r="E2290" s="224" t="n">
        <f aca="false">VLOOKUP(A2290,SINAPI_MO!$A$1:$E$59566,4,0)</f>
        <v>0</v>
      </c>
      <c r="F2290" s="225" t="n">
        <f aca="false">ROUND(D2290*E2290,2)</f>
        <v>0</v>
      </c>
    </row>
    <row r="2291" customFormat="false" ht="19.4" hidden="false" customHeight="false" outlineLevel="0" collapsed="false">
      <c r="A2291" s="207" t="n">
        <v>5630</v>
      </c>
      <c r="B2291" s="208" t="s">
        <v>2466</v>
      </c>
      <c r="C2291" s="2" t="s">
        <v>2148</v>
      </c>
      <c r="D2291" s="209" t="n">
        <v>65.69</v>
      </c>
      <c r="E2291" s="224" t="n">
        <f aca="false">VLOOKUP(A2291,SINAPI_MO!$A$1:$E$59566,4,0)</f>
        <v>0</v>
      </c>
      <c r="F2291" s="225" t="n">
        <f aca="false">ROUND(D2291*E2291,2)</f>
        <v>0</v>
      </c>
    </row>
    <row r="2292" customFormat="false" ht="19.4" hidden="false" customHeight="false" outlineLevel="0" collapsed="false">
      <c r="A2292" s="207" t="n">
        <v>88900</v>
      </c>
      <c r="B2292" s="208" t="s">
        <v>2467</v>
      </c>
      <c r="C2292" s="2" t="s">
        <v>2148</v>
      </c>
      <c r="D2292" s="209" t="n">
        <v>53.86</v>
      </c>
      <c r="E2292" s="224" t="n">
        <f aca="false">VLOOKUP(A2292,SINAPI_MO!$A$1:$E$59566,4,0)</f>
        <v>0</v>
      </c>
      <c r="F2292" s="225" t="n">
        <f aca="false">ROUND(D2292*E2292,2)</f>
        <v>0</v>
      </c>
    </row>
    <row r="2293" customFormat="false" ht="19.4" hidden="false" customHeight="false" outlineLevel="0" collapsed="false">
      <c r="A2293" s="207" t="n">
        <v>88902</v>
      </c>
      <c r="B2293" s="208" t="s">
        <v>2468</v>
      </c>
      <c r="C2293" s="2" t="s">
        <v>2148</v>
      </c>
      <c r="D2293" s="209" t="n">
        <v>14.23</v>
      </c>
      <c r="E2293" s="224" t="n">
        <f aca="false">VLOOKUP(A2293,SINAPI_MO!$A$1:$E$59566,4,0)</f>
        <v>0</v>
      </c>
      <c r="F2293" s="225" t="n">
        <f aca="false">ROUND(D2293*E2293,2)</f>
        <v>0</v>
      </c>
    </row>
    <row r="2294" customFormat="false" ht="19.4" hidden="false" customHeight="false" outlineLevel="0" collapsed="false">
      <c r="A2294" s="207" t="n">
        <v>88903</v>
      </c>
      <c r="B2294" s="208" t="s">
        <v>2469</v>
      </c>
      <c r="C2294" s="2" t="s">
        <v>2148</v>
      </c>
      <c r="D2294" s="209" t="n">
        <v>67.32</v>
      </c>
      <c r="E2294" s="224" t="n">
        <f aca="false">VLOOKUP(A2294,SINAPI_MO!$A$1:$E$59566,4,0)</f>
        <v>0</v>
      </c>
      <c r="F2294" s="225" t="n">
        <f aca="false">ROUND(D2294*E2294,2)</f>
        <v>0</v>
      </c>
    </row>
    <row r="2295" customFormat="false" ht="19.4" hidden="false" customHeight="false" outlineLevel="0" collapsed="false">
      <c r="A2295" s="207" t="n">
        <v>88904</v>
      </c>
      <c r="B2295" s="208" t="s">
        <v>2470</v>
      </c>
      <c r="C2295" s="2" t="s">
        <v>2148</v>
      </c>
      <c r="D2295" s="209" t="n">
        <v>91.68</v>
      </c>
      <c r="E2295" s="224" t="n">
        <f aca="false">VLOOKUP(A2295,SINAPI_MO!$A$1:$E$59566,4,0)</f>
        <v>0</v>
      </c>
      <c r="F2295" s="225" t="n">
        <f aca="false">ROUND(D2295*E2295,2)</f>
        <v>0</v>
      </c>
    </row>
    <row r="2296" customFormat="false" ht="19.4" hidden="false" customHeight="false" outlineLevel="0" collapsed="false">
      <c r="A2296" s="207" t="n">
        <v>88569</v>
      </c>
      <c r="B2296" s="208" t="s">
        <v>2471</v>
      </c>
      <c r="C2296" s="2" t="s">
        <v>2148</v>
      </c>
      <c r="D2296" s="209" t="n">
        <v>4.21</v>
      </c>
      <c r="E2296" s="224" t="n">
        <f aca="false">VLOOKUP(A2296,SINAPI_MO!$A$1:$E$59566,4,0)</f>
        <v>0</v>
      </c>
      <c r="F2296" s="225" t="n">
        <f aca="false">ROUND(D2296*E2296,2)</f>
        <v>0</v>
      </c>
    </row>
    <row r="2297" customFormat="false" ht="19.4" hidden="false" customHeight="false" outlineLevel="0" collapsed="false">
      <c r="A2297" s="207" t="n">
        <v>88570</v>
      </c>
      <c r="B2297" s="208" t="s">
        <v>2472</v>
      </c>
      <c r="C2297" s="2" t="s">
        <v>2148</v>
      </c>
      <c r="D2297" s="209" t="n">
        <v>1.46</v>
      </c>
      <c r="E2297" s="224" t="n">
        <f aca="false">VLOOKUP(A2297,SINAPI_MO!$A$1:$E$59566,4,0)</f>
        <v>0</v>
      </c>
      <c r="F2297" s="225" t="n">
        <f aca="false">ROUND(D2297*E2297,2)</f>
        <v>0</v>
      </c>
    </row>
    <row r="2298" customFormat="false" ht="19.4" hidden="false" customHeight="false" outlineLevel="0" collapsed="false">
      <c r="A2298" s="207" t="n">
        <v>5765</v>
      </c>
      <c r="B2298" s="208" t="s">
        <v>2473</v>
      </c>
      <c r="C2298" s="2" t="s">
        <v>2148</v>
      </c>
      <c r="D2298" s="209" t="n">
        <v>5.27</v>
      </c>
      <c r="E2298" s="224" t="n">
        <f aca="false">VLOOKUP(A2298,SINAPI_MO!$A$1:$E$59566,4,0)</f>
        <v>0</v>
      </c>
      <c r="F2298" s="225" t="n">
        <f aca="false">ROUND(D2298*E2298,2)</f>
        <v>0</v>
      </c>
    </row>
    <row r="2299" customFormat="false" ht="19.4" hidden="false" customHeight="false" outlineLevel="0" collapsed="false">
      <c r="A2299" s="207" t="n">
        <v>5766</v>
      </c>
      <c r="B2299" s="208" t="s">
        <v>2474</v>
      </c>
      <c r="C2299" s="2" t="s">
        <v>2148</v>
      </c>
      <c r="D2299" s="209" t="n">
        <v>3</v>
      </c>
      <c r="E2299" s="224" t="n">
        <f aca="false">VLOOKUP(A2299,SINAPI_MO!$A$1:$E$59566,4,0)</f>
        <v>0</v>
      </c>
      <c r="F2299" s="225" t="n">
        <f aca="false">ROUND(D2299*E2299,2)</f>
        <v>0</v>
      </c>
    </row>
    <row r="2300" customFormat="false" ht="19.4" hidden="false" customHeight="false" outlineLevel="0" collapsed="false">
      <c r="A2300" s="207" t="n">
        <v>91468</v>
      </c>
      <c r="B2300" s="208" t="s">
        <v>2475</v>
      </c>
      <c r="C2300" s="2" t="s">
        <v>2148</v>
      </c>
      <c r="D2300" s="209" t="n">
        <v>29.87</v>
      </c>
      <c r="E2300" s="224" t="n">
        <f aca="false">VLOOKUP(A2300,SINAPI_MO!$A$1:$E$59566,4,0)</f>
        <v>0</v>
      </c>
      <c r="F2300" s="225" t="n">
        <f aca="false">ROUND(D2300*E2300,2)</f>
        <v>0</v>
      </c>
    </row>
    <row r="2301" customFormat="false" ht="19.4" hidden="false" customHeight="false" outlineLevel="0" collapsed="false">
      <c r="A2301" s="207" t="n">
        <v>91484</v>
      </c>
      <c r="B2301" s="208" t="s">
        <v>2476</v>
      </c>
      <c r="C2301" s="2" t="s">
        <v>2148</v>
      </c>
      <c r="D2301" s="209" t="n">
        <v>4.72</v>
      </c>
      <c r="E2301" s="224" t="n">
        <f aca="false">VLOOKUP(A2301,SINAPI_MO!$A$1:$E$59566,4,0)</f>
        <v>0</v>
      </c>
      <c r="F2301" s="225" t="n">
        <f aca="false">ROUND(D2301*E2301,2)</f>
        <v>0</v>
      </c>
    </row>
    <row r="2302" customFormat="false" ht="19.4" hidden="false" customHeight="false" outlineLevel="0" collapsed="false">
      <c r="A2302" s="207" t="n">
        <v>91469</v>
      </c>
      <c r="B2302" s="208" t="s">
        <v>2477</v>
      </c>
      <c r="C2302" s="2" t="s">
        <v>2148</v>
      </c>
      <c r="D2302" s="209" t="n">
        <v>11.7</v>
      </c>
      <c r="E2302" s="224" t="n">
        <f aca="false">VLOOKUP(A2302,SINAPI_MO!$A$1:$E$59566,4,0)</f>
        <v>0</v>
      </c>
      <c r="F2302" s="225" t="n">
        <f aca="false">ROUND(D2302*E2302,2)</f>
        <v>0</v>
      </c>
    </row>
    <row r="2303" customFormat="false" ht="19.4" hidden="false" customHeight="false" outlineLevel="0" collapsed="false">
      <c r="A2303" s="207" t="n">
        <v>83361</v>
      </c>
      <c r="B2303" s="208" t="s">
        <v>2478</v>
      </c>
      <c r="C2303" s="2" t="s">
        <v>2148</v>
      </c>
      <c r="D2303" s="209" t="n">
        <v>50.34</v>
      </c>
      <c r="E2303" s="224" t="n">
        <f aca="false">VLOOKUP(A2303,SINAPI_MO!$A$1:$E$59566,4,0)</f>
        <v>0</v>
      </c>
      <c r="F2303" s="225" t="n">
        <f aca="false">ROUND(D2303*E2303,2)</f>
        <v>0</v>
      </c>
    </row>
    <row r="2304" customFormat="false" ht="28.35" hidden="false" customHeight="false" outlineLevel="0" collapsed="false">
      <c r="A2304" s="207" t="n">
        <v>91485</v>
      </c>
      <c r="B2304" s="208" t="s">
        <v>2479</v>
      </c>
      <c r="C2304" s="2" t="s">
        <v>2148</v>
      </c>
      <c r="D2304" s="209" t="n">
        <v>157.8</v>
      </c>
      <c r="E2304" s="224" t="n">
        <f aca="false">VLOOKUP(A2304,SINAPI_MO!$A$1:$E$59566,4,0)</f>
        <v>0</v>
      </c>
      <c r="F2304" s="225" t="n">
        <f aca="false">ROUND(D2304*E2304,2)</f>
        <v>0</v>
      </c>
    </row>
    <row r="2305" customFormat="false" ht="19.4" hidden="false" customHeight="false" outlineLevel="0" collapsed="false">
      <c r="A2305" s="207" t="n">
        <v>102835</v>
      </c>
      <c r="B2305" s="208" t="s">
        <v>2480</v>
      </c>
      <c r="C2305" s="2" t="s">
        <v>2148</v>
      </c>
      <c r="D2305" s="209" t="n">
        <v>0</v>
      </c>
      <c r="E2305" s="224" t="e">
        <f aca="false">VLOOKUP(A2305,SINAPI_MO!$A$1:$E$59566,4,0)</f>
        <v>#N/A</v>
      </c>
      <c r="F2305" s="225" t="e">
        <f aca="false">ROUND(D2305*E2305,2)</f>
        <v>#N/A</v>
      </c>
    </row>
    <row r="2306" customFormat="false" ht="19.4" hidden="false" customHeight="false" outlineLevel="0" collapsed="false">
      <c r="A2306" s="207" t="n">
        <v>102836</v>
      </c>
      <c r="B2306" s="208" t="s">
        <v>2481</v>
      </c>
      <c r="C2306" s="2" t="s">
        <v>2148</v>
      </c>
      <c r="D2306" s="209" t="n">
        <v>0</v>
      </c>
      <c r="E2306" s="224" t="e">
        <f aca="false">VLOOKUP(A2306,SINAPI_MO!$A$1:$E$59566,4,0)</f>
        <v>#N/A</v>
      </c>
      <c r="F2306" s="225" t="e">
        <f aca="false">ROUND(D2306*E2306,2)</f>
        <v>#N/A</v>
      </c>
    </row>
    <row r="2307" customFormat="false" ht="19.4" hidden="false" customHeight="false" outlineLevel="0" collapsed="false">
      <c r="A2307" s="207" t="n">
        <v>102837</v>
      </c>
      <c r="B2307" s="208" t="s">
        <v>2482</v>
      </c>
      <c r="C2307" s="2" t="s">
        <v>2148</v>
      </c>
      <c r="D2307" s="209" t="n">
        <v>0</v>
      </c>
      <c r="E2307" s="224" t="e">
        <f aca="false">VLOOKUP(A2307,SINAPI_MO!$A$1:$E$59566,4,0)</f>
        <v>#N/A</v>
      </c>
      <c r="F2307" s="225" t="e">
        <f aca="false">ROUND(D2307*E2307,2)</f>
        <v>#N/A</v>
      </c>
    </row>
    <row r="2308" customFormat="false" ht="12.8" hidden="false" customHeight="false" outlineLevel="0" collapsed="false">
      <c r="A2308" s="207" t="n">
        <v>89230</v>
      </c>
      <c r="B2308" s="208" t="s">
        <v>2483</v>
      </c>
      <c r="C2308" s="2" t="s">
        <v>2148</v>
      </c>
      <c r="D2308" s="209" t="n">
        <v>126.34</v>
      </c>
      <c r="E2308" s="224" t="n">
        <f aca="false">VLOOKUP(A2308,SINAPI_MO!$A$1:$E$59566,4,0)</f>
        <v>0</v>
      </c>
      <c r="F2308" s="225" t="n">
        <f aca="false">ROUND(D2308*E2308,2)</f>
        <v>0</v>
      </c>
    </row>
    <row r="2309" customFormat="false" ht="12.8" hidden="false" customHeight="false" outlineLevel="0" collapsed="false">
      <c r="A2309" s="207" t="n">
        <v>89231</v>
      </c>
      <c r="B2309" s="208" t="s">
        <v>2484</v>
      </c>
      <c r="C2309" s="2" t="s">
        <v>2148</v>
      </c>
      <c r="D2309" s="209" t="n">
        <v>38.68</v>
      </c>
      <c r="E2309" s="224" t="n">
        <f aca="false">VLOOKUP(A2309,SINAPI_MO!$A$1:$E$59566,4,0)</f>
        <v>0</v>
      </c>
      <c r="F2309" s="225" t="n">
        <f aca="false">ROUND(D2309*E2309,2)</f>
        <v>0</v>
      </c>
    </row>
    <row r="2310" customFormat="false" ht="12.8" hidden="false" customHeight="false" outlineLevel="0" collapsed="false">
      <c r="A2310" s="207" t="n">
        <v>89232</v>
      </c>
      <c r="B2310" s="208" t="s">
        <v>2485</v>
      </c>
      <c r="C2310" s="2" t="s">
        <v>2148</v>
      </c>
      <c r="D2310" s="209" t="n">
        <v>225.36</v>
      </c>
      <c r="E2310" s="224" t="n">
        <f aca="false">VLOOKUP(A2310,SINAPI_MO!$A$1:$E$59566,4,0)</f>
        <v>0</v>
      </c>
      <c r="F2310" s="225" t="n">
        <f aca="false">ROUND(D2310*E2310,2)</f>
        <v>0</v>
      </c>
    </row>
    <row r="2311" customFormat="false" ht="19.4" hidden="false" customHeight="false" outlineLevel="0" collapsed="false">
      <c r="A2311" s="207" t="n">
        <v>89233</v>
      </c>
      <c r="B2311" s="208" t="s">
        <v>2486</v>
      </c>
      <c r="C2311" s="2" t="s">
        <v>2148</v>
      </c>
      <c r="D2311" s="209" t="n">
        <v>170.37</v>
      </c>
      <c r="E2311" s="224" t="n">
        <f aca="false">VLOOKUP(A2311,SINAPI_MO!$A$1:$E$59566,4,0)</f>
        <v>0</v>
      </c>
      <c r="F2311" s="225" t="n">
        <f aca="false">ROUND(D2311*E2311,2)</f>
        <v>0</v>
      </c>
    </row>
    <row r="2312" customFormat="false" ht="12.8" hidden="false" customHeight="false" outlineLevel="0" collapsed="false">
      <c r="A2312" s="207" t="n">
        <v>89236</v>
      </c>
      <c r="B2312" s="208" t="s">
        <v>2487</v>
      </c>
      <c r="C2312" s="2" t="s">
        <v>2148</v>
      </c>
      <c r="D2312" s="209" t="n">
        <v>295.13</v>
      </c>
      <c r="E2312" s="224" t="n">
        <f aca="false">VLOOKUP(A2312,SINAPI_MO!$A$1:$E$59566,4,0)</f>
        <v>0</v>
      </c>
      <c r="F2312" s="225" t="n">
        <f aca="false">ROUND(D2312*E2312,2)</f>
        <v>0</v>
      </c>
    </row>
    <row r="2313" customFormat="false" ht="12.8" hidden="false" customHeight="false" outlineLevel="0" collapsed="false">
      <c r="A2313" s="207" t="n">
        <v>89237</v>
      </c>
      <c r="B2313" s="208" t="s">
        <v>2488</v>
      </c>
      <c r="C2313" s="2" t="s">
        <v>2148</v>
      </c>
      <c r="D2313" s="209" t="n">
        <v>90.37</v>
      </c>
      <c r="E2313" s="224" t="n">
        <f aca="false">VLOOKUP(A2313,SINAPI_MO!$A$1:$E$59566,4,0)</f>
        <v>0</v>
      </c>
      <c r="F2313" s="225" t="n">
        <f aca="false">ROUND(D2313*E2313,2)</f>
        <v>0</v>
      </c>
    </row>
    <row r="2314" customFormat="false" ht="12.8" hidden="false" customHeight="false" outlineLevel="0" collapsed="false">
      <c r="A2314" s="207" t="n">
        <v>89238</v>
      </c>
      <c r="B2314" s="208" t="s">
        <v>2489</v>
      </c>
      <c r="C2314" s="2" t="s">
        <v>2148</v>
      </c>
      <c r="D2314" s="209" t="n">
        <v>526.44</v>
      </c>
      <c r="E2314" s="224" t="n">
        <f aca="false">VLOOKUP(A2314,SINAPI_MO!$A$1:$E$59566,4,0)</f>
        <v>0</v>
      </c>
      <c r="F2314" s="225" t="n">
        <f aca="false">ROUND(D2314*E2314,2)</f>
        <v>0</v>
      </c>
    </row>
    <row r="2315" customFormat="false" ht="19.4" hidden="false" customHeight="false" outlineLevel="0" collapsed="false">
      <c r="A2315" s="207" t="n">
        <v>89239</v>
      </c>
      <c r="B2315" s="208" t="s">
        <v>2490</v>
      </c>
      <c r="C2315" s="2" t="s">
        <v>2148</v>
      </c>
      <c r="D2315" s="209" t="n">
        <v>450.54</v>
      </c>
      <c r="E2315" s="224" t="n">
        <f aca="false">VLOOKUP(A2315,SINAPI_MO!$A$1:$E$59566,4,0)</f>
        <v>0</v>
      </c>
      <c r="F2315" s="225" t="n">
        <f aca="false">ROUND(D2315*E2315,2)</f>
        <v>0</v>
      </c>
    </row>
    <row r="2316" customFormat="false" ht="28.35" hidden="false" customHeight="false" outlineLevel="0" collapsed="false">
      <c r="A2316" s="207" t="n">
        <v>102930</v>
      </c>
      <c r="B2316" s="208" t="s">
        <v>2491</v>
      </c>
      <c r="C2316" s="2" t="s">
        <v>2148</v>
      </c>
      <c r="D2316" s="209" t="n">
        <v>0</v>
      </c>
      <c r="E2316" s="224" t="e">
        <f aca="false">VLOOKUP(A2316,SINAPI_MO!$A$1:$E$59566,4,0)</f>
        <v>#N/A</v>
      </c>
      <c r="F2316" s="225" t="e">
        <f aca="false">ROUND(D2316*E2316,2)</f>
        <v>#N/A</v>
      </c>
    </row>
    <row r="2317" customFormat="false" ht="28.35" hidden="false" customHeight="false" outlineLevel="0" collapsed="false">
      <c r="A2317" s="207" t="n">
        <v>102931</v>
      </c>
      <c r="B2317" s="208" t="s">
        <v>2492</v>
      </c>
      <c r="C2317" s="2" t="s">
        <v>2148</v>
      </c>
      <c r="D2317" s="209" t="n">
        <v>0</v>
      </c>
      <c r="E2317" s="224" t="e">
        <f aca="false">VLOOKUP(A2317,SINAPI_MO!$A$1:$E$59566,4,0)</f>
        <v>#N/A</v>
      </c>
      <c r="F2317" s="225" t="e">
        <f aca="false">ROUND(D2317*E2317,2)</f>
        <v>#N/A</v>
      </c>
    </row>
    <row r="2318" customFormat="false" ht="28.35" hidden="false" customHeight="false" outlineLevel="0" collapsed="false">
      <c r="A2318" s="207" t="n">
        <v>102932</v>
      </c>
      <c r="B2318" s="208" t="s">
        <v>2493</v>
      </c>
      <c r="C2318" s="2" t="s">
        <v>2148</v>
      </c>
      <c r="D2318" s="209" t="n">
        <v>0</v>
      </c>
      <c r="E2318" s="224" t="e">
        <f aca="false">VLOOKUP(A2318,SINAPI_MO!$A$1:$E$59566,4,0)</f>
        <v>#N/A</v>
      </c>
      <c r="F2318" s="225" t="e">
        <f aca="false">ROUND(D2318*E2318,2)</f>
        <v>#N/A</v>
      </c>
    </row>
    <row r="2319" customFormat="false" ht="28.35" hidden="false" customHeight="false" outlineLevel="0" collapsed="false">
      <c r="A2319" s="207" t="n">
        <v>102933</v>
      </c>
      <c r="B2319" s="208" t="s">
        <v>2494</v>
      </c>
      <c r="C2319" s="2" t="s">
        <v>2148</v>
      </c>
      <c r="D2319" s="209" t="n">
        <v>0.95</v>
      </c>
      <c r="E2319" s="224" t="n">
        <f aca="false">VLOOKUP(A2319,SINAPI_MO!$A$1:$E$59566,4,0)</f>
        <v>0</v>
      </c>
      <c r="F2319" s="225" t="n">
        <f aca="false">ROUND(D2319*E2319,2)</f>
        <v>0</v>
      </c>
    </row>
    <row r="2320" customFormat="false" ht="12.8" hidden="false" customHeight="false" outlineLevel="0" collapsed="false">
      <c r="A2320" s="207" t="n">
        <v>93411</v>
      </c>
      <c r="B2320" s="208" t="s">
        <v>2495</v>
      </c>
      <c r="C2320" s="2" t="s">
        <v>2148</v>
      </c>
      <c r="D2320" s="209" t="n">
        <v>0.35</v>
      </c>
      <c r="E2320" s="224" t="n">
        <f aca="false">VLOOKUP(A2320,SINAPI_MO!$A$1:$E$59566,4,0)</f>
        <v>0</v>
      </c>
      <c r="F2320" s="225" t="n">
        <f aca="false">ROUND(D2320*E2320,2)</f>
        <v>0</v>
      </c>
    </row>
    <row r="2321" customFormat="false" ht="12.8" hidden="false" customHeight="false" outlineLevel="0" collapsed="false">
      <c r="A2321" s="207" t="n">
        <v>93412</v>
      </c>
      <c r="B2321" s="208" t="s">
        <v>2496</v>
      </c>
      <c r="C2321" s="2" t="s">
        <v>2148</v>
      </c>
      <c r="D2321" s="209" t="n">
        <v>0.12</v>
      </c>
      <c r="E2321" s="224" t="n">
        <f aca="false">VLOOKUP(A2321,SINAPI_MO!$A$1:$E$59566,4,0)</f>
        <v>0</v>
      </c>
      <c r="F2321" s="225" t="n">
        <f aca="false">ROUND(D2321*E2321,2)</f>
        <v>0</v>
      </c>
    </row>
    <row r="2322" customFormat="false" ht="12.8" hidden="false" customHeight="false" outlineLevel="0" collapsed="false">
      <c r="A2322" s="207" t="n">
        <v>93413</v>
      </c>
      <c r="B2322" s="208" t="s">
        <v>2497</v>
      </c>
      <c r="C2322" s="2" t="s">
        <v>2148</v>
      </c>
      <c r="D2322" s="209" t="n">
        <v>0.31</v>
      </c>
      <c r="E2322" s="224" t="n">
        <f aca="false">VLOOKUP(A2322,SINAPI_MO!$A$1:$E$59566,4,0)</f>
        <v>0</v>
      </c>
      <c r="F2322" s="225" t="n">
        <f aca="false">ROUND(D2322*E2322,2)</f>
        <v>0</v>
      </c>
    </row>
    <row r="2323" customFormat="false" ht="19.4" hidden="false" customHeight="false" outlineLevel="0" collapsed="false">
      <c r="A2323" s="207" t="n">
        <v>93414</v>
      </c>
      <c r="B2323" s="208" t="s">
        <v>2498</v>
      </c>
      <c r="C2323" s="2" t="s">
        <v>2148</v>
      </c>
      <c r="D2323" s="209" t="n">
        <v>11.41</v>
      </c>
      <c r="E2323" s="224" t="n">
        <f aca="false">VLOOKUP(A2323,SINAPI_MO!$A$1:$E$59566,4,0)</f>
        <v>0</v>
      </c>
      <c r="F2323" s="225" t="n">
        <f aca="false">ROUND(D2323*E2323,2)</f>
        <v>0</v>
      </c>
    </row>
    <row r="2324" customFormat="false" ht="19.4" hidden="false" customHeight="false" outlineLevel="0" collapsed="false">
      <c r="A2324" s="207" t="n">
        <v>88855</v>
      </c>
      <c r="B2324" s="208" t="s">
        <v>2499</v>
      </c>
      <c r="C2324" s="2" t="s">
        <v>2148</v>
      </c>
      <c r="D2324" s="209" t="n">
        <v>4.19</v>
      </c>
      <c r="E2324" s="224" t="n">
        <f aca="false">VLOOKUP(A2324,SINAPI_MO!$A$1:$E$59566,4,0)</f>
        <v>0</v>
      </c>
      <c r="F2324" s="225" t="n">
        <f aca="false">ROUND(D2324*E2324,2)</f>
        <v>0</v>
      </c>
    </row>
    <row r="2325" customFormat="false" ht="12.8" hidden="false" customHeight="false" outlineLevel="0" collapsed="false">
      <c r="A2325" s="207" t="n">
        <v>88856</v>
      </c>
      <c r="B2325" s="208" t="s">
        <v>2500</v>
      </c>
      <c r="C2325" s="2" t="s">
        <v>2148</v>
      </c>
      <c r="D2325" s="209" t="n">
        <v>1.15</v>
      </c>
      <c r="E2325" s="224" t="n">
        <f aca="false">VLOOKUP(A2325,SINAPI_MO!$A$1:$E$59566,4,0)</f>
        <v>0</v>
      </c>
      <c r="F2325" s="225" t="n">
        <f aca="false">ROUND(D2325*E2325,2)</f>
        <v>0</v>
      </c>
    </row>
    <row r="2326" customFormat="false" ht="19.4" hidden="false" customHeight="false" outlineLevel="0" collapsed="false">
      <c r="A2326" s="207" t="n">
        <v>5658</v>
      </c>
      <c r="B2326" s="208" t="s">
        <v>2501</v>
      </c>
      <c r="C2326" s="2" t="s">
        <v>2148</v>
      </c>
      <c r="D2326" s="209" t="n">
        <v>2.91</v>
      </c>
      <c r="E2326" s="224" t="n">
        <f aca="false">VLOOKUP(A2326,SINAPI_MO!$A$1:$E$59566,4,0)</f>
        <v>0</v>
      </c>
      <c r="F2326" s="225" t="n">
        <f aca="false">ROUND(D2326*E2326,2)</f>
        <v>0</v>
      </c>
    </row>
    <row r="2327" customFormat="false" ht="12.8" hidden="false" customHeight="false" outlineLevel="0" collapsed="false">
      <c r="A2327" s="207" t="n">
        <v>53840</v>
      </c>
      <c r="B2327" s="208" t="s">
        <v>2502</v>
      </c>
      <c r="C2327" s="2" t="s">
        <v>2148</v>
      </c>
      <c r="D2327" s="209" t="n">
        <v>3.29</v>
      </c>
      <c r="E2327" s="224" t="n">
        <f aca="false">VLOOKUP(A2327,SINAPI_MO!$A$1:$E$59566,4,0)</f>
        <v>0</v>
      </c>
      <c r="F2327" s="225" t="n">
        <f aca="false">ROUND(D2327*E2327,2)</f>
        <v>0</v>
      </c>
    </row>
    <row r="2328" customFormat="false" ht="12.8" hidden="false" customHeight="false" outlineLevel="0" collapsed="false">
      <c r="A2328" s="207" t="n">
        <v>87026</v>
      </c>
      <c r="B2328" s="208" t="s">
        <v>2503</v>
      </c>
      <c r="C2328" s="2" t="s">
        <v>2148</v>
      </c>
      <c r="D2328" s="209" t="n">
        <v>0.9</v>
      </c>
      <c r="E2328" s="224" t="n">
        <f aca="false">VLOOKUP(A2328,SINAPI_MO!$A$1:$E$59566,4,0)</f>
        <v>0</v>
      </c>
      <c r="F2328" s="225" t="n">
        <f aca="false">ROUND(D2328*E2328,2)</f>
        <v>0</v>
      </c>
    </row>
    <row r="2329" customFormat="false" ht="12.8" hidden="false" customHeight="false" outlineLevel="0" collapsed="false">
      <c r="A2329" s="207" t="n">
        <v>53841</v>
      </c>
      <c r="B2329" s="208" t="s">
        <v>2504</v>
      </c>
      <c r="C2329" s="2" t="s">
        <v>2148</v>
      </c>
      <c r="D2329" s="209" t="n">
        <v>2.28</v>
      </c>
      <c r="E2329" s="224" t="n">
        <f aca="false">VLOOKUP(A2329,SINAPI_MO!$A$1:$E$59566,4,0)</f>
        <v>0</v>
      </c>
      <c r="F2329" s="225" t="n">
        <f aca="false">ROUND(D2329*E2329,2)</f>
        <v>0</v>
      </c>
    </row>
    <row r="2330" customFormat="false" ht="12.8" hidden="false" customHeight="false" outlineLevel="0" collapsed="false">
      <c r="A2330" s="207" t="n">
        <v>95209</v>
      </c>
      <c r="B2330" s="208" t="s">
        <v>2505</v>
      </c>
      <c r="C2330" s="2" t="s">
        <v>2148</v>
      </c>
      <c r="D2330" s="209" t="n">
        <v>12.15</v>
      </c>
      <c r="E2330" s="224" t="n">
        <f aca="false">VLOOKUP(A2330,SINAPI_MO!$A$1:$E$59566,4,0)</f>
        <v>0</v>
      </c>
      <c r="F2330" s="225" t="n">
        <f aca="false">ROUND(D2330*E2330,2)</f>
        <v>0</v>
      </c>
    </row>
    <row r="2331" customFormat="false" ht="12.8" hidden="false" customHeight="false" outlineLevel="0" collapsed="false">
      <c r="A2331" s="207" t="n">
        <v>95210</v>
      </c>
      <c r="B2331" s="208" t="s">
        <v>2506</v>
      </c>
      <c r="C2331" s="2" t="s">
        <v>2148</v>
      </c>
      <c r="D2331" s="209" t="n">
        <v>57.48</v>
      </c>
      <c r="E2331" s="224" t="n">
        <f aca="false">VLOOKUP(A2331,SINAPI_MO!$A$1:$E$59566,4,0)</f>
        <v>0</v>
      </c>
      <c r="F2331" s="225" t="n">
        <f aca="false">ROUND(D2331*E2331,2)</f>
        <v>0</v>
      </c>
    </row>
    <row r="2332" customFormat="false" ht="12.8" hidden="false" customHeight="false" outlineLevel="0" collapsed="false">
      <c r="A2332" s="207" t="n">
        <v>95211</v>
      </c>
      <c r="B2332" s="208" t="s">
        <v>2507</v>
      </c>
      <c r="C2332" s="2" t="s">
        <v>2148</v>
      </c>
      <c r="D2332" s="209" t="n">
        <v>9.53</v>
      </c>
      <c r="E2332" s="224" t="n">
        <f aca="false">VLOOKUP(A2332,SINAPI_MO!$A$1:$E$59566,4,0)</f>
        <v>0</v>
      </c>
      <c r="F2332" s="225" t="n">
        <f aca="false">ROUND(D2332*E2332,2)</f>
        <v>0</v>
      </c>
    </row>
    <row r="2333" customFormat="false" ht="12.8" hidden="false" customHeight="false" outlineLevel="0" collapsed="false">
      <c r="A2333" s="207" t="n">
        <v>93267</v>
      </c>
      <c r="B2333" s="208" t="s">
        <v>2508</v>
      </c>
      <c r="C2333" s="2" t="s">
        <v>2148</v>
      </c>
      <c r="D2333" s="209" t="n">
        <v>26.09</v>
      </c>
      <c r="E2333" s="224" t="n">
        <f aca="false">VLOOKUP(A2333,SINAPI_MO!$A$1:$E$59566,4,0)</f>
        <v>0</v>
      </c>
      <c r="F2333" s="225" t="n">
        <f aca="false">ROUND(D2333*E2333,2)</f>
        <v>0</v>
      </c>
    </row>
    <row r="2334" customFormat="false" ht="12.8" hidden="false" customHeight="false" outlineLevel="0" collapsed="false">
      <c r="A2334" s="207" t="n">
        <v>93269</v>
      </c>
      <c r="B2334" s="208" t="s">
        <v>2509</v>
      </c>
      <c r="C2334" s="2" t="s">
        <v>2148</v>
      </c>
      <c r="D2334" s="209" t="n">
        <v>9.78</v>
      </c>
      <c r="E2334" s="224" t="n">
        <f aca="false">VLOOKUP(A2334,SINAPI_MO!$A$1:$E$59566,4,0)</f>
        <v>0</v>
      </c>
      <c r="F2334" s="225" t="n">
        <f aca="false">ROUND(D2334*E2334,2)</f>
        <v>0</v>
      </c>
    </row>
    <row r="2335" customFormat="false" ht="12.8" hidden="false" customHeight="false" outlineLevel="0" collapsed="false">
      <c r="A2335" s="207" t="n">
        <v>93270</v>
      </c>
      <c r="B2335" s="208" t="s">
        <v>2510</v>
      </c>
      <c r="C2335" s="2" t="s">
        <v>2148</v>
      </c>
      <c r="D2335" s="209" t="n">
        <v>25.36</v>
      </c>
      <c r="E2335" s="224" t="n">
        <f aca="false">VLOOKUP(A2335,SINAPI_MO!$A$1:$E$59566,4,0)</f>
        <v>0</v>
      </c>
      <c r="F2335" s="225" t="n">
        <f aca="false">ROUND(D2335*E2335,2)</f>
        <v>0</v>
      </c>
    </row>
    <row r="2336" customFormat="false" ht="12.8" hidden="false" customHeight="false" outlineLevel="0" collapsed="false">
      <c r="A2336" s="207" t="n">
        <v>93271</v>
      </c>
      <c r="B2336" s="208" t="s">
        <v>2511</v>
      </c>
      <c r="C2336" s="2" t="s">
        <v>2148</v>
      </c>
      <c r="D2336" s="209" t="n">
        <v>9.53</v>
      </c>
      <c r="E2336" s="224" t="n">
        <f aca="false">VLOOKUP(A2336,SINAPI_MO!$A$1:$E$59566,4,0)</f>
        <v>0</v>
      </c>
      <c r="F2336" s="225" t="n">
        <f aca="false">ROUND(D2336*E2336,2)</f>
        <v>0</v>
      </c>
    </row>
    <row r="2337" customFormat="false" ht="12.8" hidden="false" customHeight="false" outlineLevel="0" collapsed="false">
      <c r="A2337" s="207" t="n">
        <v>95208</v>
      </c>
      <c r="B2337" s="208" t="s">
        <v>2512</v>
      </c>
      <c r="C2337" s="2" t="s">
        <v>2148</v>
      </c>
      <c r="D2337" s="209" t="n">
        <v>52.55</v>
      </c>
      <c r="E2337" s="224" t="n">
        <f aca="false">VLOOKUP(A2337,SINAPI_MO!$A$1:$E$59566,4,0)</f>
        <v>0</v>
      </c>
      <c r="F2337" s="225" t="n">
        <f aca="false">ROUND(D2337*E2337,2)</f>
        <v>0</v>
      </c>
    </row>
    <row r="2338" customFormat="false" ht="19.4" hidden="false" customHeight="false" outlineLevel="0" collapsed="false">
      <c r="A2338" s="207" t="n">
        <v>83761</v>
      </c>
      <c r="B2338" s="208" t="s">
        <v>2513</v>
      </c>
      <c r="C2338" s="2" t="s">
        <v>2148</v>
      </c>
      <c r="D2338" s="209" t="n">
        <v>9.88</v>
      </c>
      <c r="E2338" s="224" t="n">
        <f aca="false">VLOOKUP(A2338,SINAPI_MO!$A$1:$E$59566,4,0)</f>
        <v>0</v>
      </c>
      <c r="F2338" s="225" t="n">
        <f aca="false">ROUND(D2338*E2338,2)</f>
        <v>0</v>
      </c>
    </row>
    <row r="2339" customFormat="false" ht="19.4" hidden="false" customHeight="false" outlineLevel="0" collapsed="false">
      <c r="A2339" s="207" t="n">
        <v>83764</v>
      </c>
      <c r="B2339" s="208" t="s">
        <v>2514</v>
      </c>
      <c r="C2339" s="2" t="s">
        <v>2148</v>
      </c>
      <c r="D2339" s="209" t="n">
        <v>3.48</v>
      </c>
      <c r="E2339" s="224" t="n">
        <f aca="false">VLOOKUP(A2339,SINAPI_MO!$A$1:$E$59566,4,0)</f>
        <v>0</v>
      </c>
      <c r="F2339" s="225" t="n">
        <f aca="false">ROUND(D2339*E2339,2)</f>
        <v>0</v>
      </c>
    </row>
    <row r="2340" customFormat="false" ht="19.4" hidden="false" customHeight="false" outlineLevel="0" collapsed="false">
      <c r="A2340" s="207" t="n">
        <v>83762</v>
      </c>
      <c r="B2340" s="208" t="s">
        <v>2515</v>
      </c>
      <c r="C2340" s="2" t="s">
        <v>2148</v>
      </c>
      <c r="D2340" s="209" t="n">
        <v>8.82</v>
      </c>
      <c r="E2340" s="224" t="n">
        <f aca="false">VLOOKUP(A2340,SINAPI_MO!$A$1:$E$59566,4,0)</f>
        <v>0</v>
      </c>
      <c r="F2340" s="225" t="n">
        <f aca="false">ROUND(D2340*E2340,2)</f>
        <v>0</v>
      </c>
    </row>
    <row r="2341" customFormat="false" ht="19.4" hidden="false" customHeight="false" outlineLevel="0" collapsed="false">
      <c r="A2341" s="207" t="n">
        <v>83763</v>
      </c>
      <c r="B2341" s="208" t="s">
        <v>2516</v>
      </c>
      <c r="C2341" s="2" t="s">
        <v>2148</v>
      </c>
      <c r="D2341" s="209" t="n">
        <v>51.17</v>
      </c>
      <c r="E2341" s="224" t="n">
        <f aca="false">VLOOKUP(A2341,SINAPI_MO!$A$1:$E$59566,4,0)</f>
        <v>0</v>
      </c>
      <c r="F2341" s="225" t="n">
        <f aca="false">ROUND(D2341*E2341,2)</f>
        <v>0</v>
      </c>
    </row>
    <row r="2342" customFormat="false" ht="12.8" hidden="false" customHeight="false" outlineLevel="0" collapsed="false">
      <c r="A2342" s="207" t="n">
        <v>95874</v>
      </c>
      <c r="B2342" s="208" t="s">
        <v>2517</v>
      </c>
      <c r="C2342" s="2" t="s">
        <v>2148</v>
      </c>
      <c r="D2342" s="209" t="n">
        <v>10.56</v>
      </c>
      <c r="E2342" s="224" t="n">
        <f aca="false">VLOOKUP(A2342,SINAPI_MO!$A$1:$E$59566,4,0)</f>
        <v>0</v>
      </c>
      <c r="F2342" s="225" t="n">
        <f aca="false">ROUND(D2342*E2342,2)</f>
        <v>0</v>
      </c>
    </row>
    <row r="2343" customFormat="false" ht="12.8" hidden="false" customHeight="false" outlineLevel="0" collapsed="false">
      <c r="A2343" s="207" t="n">
        <v>95869</v>
      </c>
      <c r="B2343" s="208" t="s">
        <v>2518</v>
      </c>
      <c r="C2343" s="2" t="s">
        <v>2148</v>
      </c>
      <c r="D2343" s="209" t="n">
        <v>3.72</v>
      </c>
      <c r="E2343" s="224" t="n">
        <f aca="false">VLOOKUP(A2343,SINAPI_MO!$A$1:$E$59566,4,0)</f>
        <v>0</v>
      </c>
      <c r="F2343" s="225" t="n">
        <f aca="false">ROUND(D2343*E2343,2)</f>
        <v>0</v>
      </c>
    </row>
    <row r="2344" customFormat="false" ht="12.8" hidden="false" customHeight="false" outlineLevel="0" collapsed="false">
      <c r="A2344" s="207" t="n">
        <v>95870</v>
      </c>
      <c r="B2344" s="208" t="s">
        <v>2519</v>
      </c>
      <c r="C2344" s="2" t="s">
        <v>2148</v>
      </c>
      <c r="D2344" s="209" t="n">
        <v>9.42</v>
      </c>
      <c r="E2344" s="224" t="n">
        <f aca="false">VLOOKUP(A2344,SINAPI_MO!$A$1:$E$59566,4,0)</f>
        <v>0</v>
      </c>
      <c r="F2344" s="225" t="n">
        <f aca="false">ROUND(D2344*E2344,2)</f>
        <v>0</v>
      </c>
    </row>
    <row r="2345" customFormat="false" ht="19.4" hidden="false" customHeight="false" outlineLevel="0" collapsed="false">
      <c r="A2345" s="207" t="n">
        <v>95871</v>
      </c>
      <c r="B2345" s="208" t="s">
        <v>2520</v>
      </c>
      <c r="C2345" s="2" t="s">
        <v>2148</v>
      </c>
      <c r="D2345" s="209" t="n">
        <v>278.4</v>
      </c>
      <c r="E2345" s="224" t="n">
        <f aca="false">VLOOKUP(A2345,SINAPI_MO!$A$1:$E$59566,4,0)</f>
        <v>0</v>
      </c>
      <c r="F2345" s="225" t="n">
        <f aca="false">ROUND(D2345*E2345,2)</f>
        <v>0</v>
      </c>
    </row>
    <row r="2346" customFormat="false" ht="19.4" hidden="false" customHeight="false" outlineLevel="0" collapsed="false">
      <c r="A2346" s="207" t="n">
        <v>104684</v>
      </c>
      <c r="B2346" s="208" t="s">
        <v>2521</v>
      </c>
      <c r="C2346" s="2" t="s">
        <v>2148</v>
      </c>
      <c r="D2346" s="209" t="n">
        <v>0</v>
      </c>
      <c r="E2346" s="224" t="e">
        <f aca="false">VLOOKUP(A2346,SINAPI_MO!$A$1:$E$59566,4,0)</f>
        <v>#N/A</v>
      </c>
      <c r="F2346" s="225" t="e">
        <f aca="false">ROUND(D2346*E2346,2)</f>
        <v>#N/A</v>
      </c>
    </row>
    <row r="2347" customFormat="false" ht="19.4" hidden="false" customHeight="false" outlineLevel="0" collapsed="false">
      <c r="A2347" s="207" t="n">
        <v>104685</v>
      </c>
      <c r="B2347" s="208" t="s">
        <v>2522</v>
      </c>
      <c r="C2347" s="2" t="s">
        <v>2148</v>
      </c>
      <c r="D2347" s="209" t="n">
        <v>0</v>
      </c>
      <c r="E2347" s="224" t="e">
        <f aca="false">VLOOKUP(A2347,SINAPI_MO!$A$1:$E$59566,4,0)</f>
        <v>#N/A</v>
      </c>
      <c r="F2347" s="225" t="e">
        <f aca="false">ROUND(D2347*E2347,2)</f>
        <v>#N/A</v>
      </c>
    </row>
    <row r="2348" customFormat="false" ht="19.4" hidden="false" customHeight="false" outlineLevel="0" collapsed="false">
      <c r="A2348" s="207" t="n">
        <v>104686</v>
      </c>
      <c r="B2348" s="208" t="s">
        <v>2523</v>
      </c>
      <c r="C2348" s="2" t="s">
        <v>2148</v>
      </c>
      <c r="D2348" s="209" t="n">
        <v>0</v>
      </c>
      <c r="E2348" s="224" t="e">
        <f aca="false">VLOOKUP(A2348,SINAPI_MO!$A$1:$E$59566,4,0)</f>
        <v>#N/A</v>
      </c>
      <c r="F2348" s="225" t="e">
        <f aca="false">ROUND(D2348*E2348,2)</f>
        <v>#N/A</v>
      </c>
    </row>
    <row r="2349" customFormat="false" ht="19.4" hidden="false" customHeight="false" outlineLevel="0" collapsed="false">
      <c r="A2349" s="207" t="n">
        <v>104687</v>
      </c>
      <c r="B2349" s="208" t="s">
        <v>2524</v>
      </c>
      <c r="C2349" s="2" t="s">
        <v>2148</v>
      </c>
      <c r="D2349" s="209" t="n">
        <v>458.23</v>
      </c>
      <c r="E2349" s="224" t="n">
        <f aca="false">VLOOKUP(A2349,SINAPI_MO!$A$1:$E$59566,4,0)</f>
        <v>0</v>
      </c>
      <c r="F2349" s="225" t="n">
        <f aca="false">ROUND(D2349*E2349,2)</f>
        <v>0</v>
      </c>
    </row>
    <row r="2350" customFormat="false" ht="12.8" hidden="false" customHeight="false" outlineLevel="0" collapsed="false">
      <c r="A2350" s="207" t="n">
        <v>73303</v>
      </c>
      <c r="B2350" s="208" t="s">
        <v>2525</v>
      </c>
      <c r="C2350" s="2" t="s">
        <v>2148</v>
      </c>
      <c r="D2350" s="209" t="n">
        <v>7.42</v>
      </c>
      <c r="E2350" s="224" t="n">
        <f aca="false">VLOOKUP(A2350,SINAPI_MO!$A$1:$E$59566,4,0)</f>
        <v>0</v>
      </c>
      <c r="F2350" s="225" t="n">
        <f aca="false">ROUND(D2350*E2350,2)</f>
        <v>0</v>
      </c>
    </row>
    <row r="2351" customFormat="false" ht="12.8" hidden="false" customHeight="false" outlineLevel="0" collapsed="false">
      <c r="A2351" s="207" t="n">
        <v>93235</v>
      </c>
      <c r="B2351" s="208" t="s">
        <v>2526</v>
      </c>
      <c r="C2351" s="2" t="s">
        <v>2148</v>
      </c>
      <c r="D2351" s="209" t="n">
        <v>2.61</v>
      </c>
      <c r="E2351" s="224" t="n">
        <f aca="false">VLOOKUP(A2351,SINAPI_MO!$A$1:$E$59566,4,0)</f>
        <v>0</v>
      </c>
      <c r="F2351" s="225" t="n">
        <f aca="false">ROUND(D2351*E2351,2)</f>
        <v>0</v>
      </c>
    </row>
    <row r="2352" customFormat="false" ht="12.8" hidden="false" customHeight="false" outlineLevel="0" collapsed="false">
      <c r="A2352" s="207" t="n">
        <v>73307</v>
      </c>
      <c r="B2352" s="208" t="s">
        <v>2527</v>
      </c>
      <c r="C2352" s="2" t="s">
        <v>2148</v>
      </c>
      <c r="D2352" s="209" t="n">
        <v>6.62</v>
      </c>
      <c r="E2352" s="224" t="n">
        <f aca="false">VLOOKUP(A2352,SINAPI_MO!$A$1:$E$59566,4,0)</f>
        <v>0</v>
      </c>
      <c r="F2352" s="225" t="n">
        <f aca="false">ROUND(D2352*E2352,2)</f>
        <v>0</v>
      </c>
    </row>
    <row r="2353" customFormat="false" ht="12.8" hidden="false" customHeight="false" outlineLevel="0" collapsed="false">
      <c r="A2353" s="207" t="n">
        <v>73311</v>
      </c>
      <c r="B2353" s="208" t="s">
        <v>2528</v>
      </c>
      <c r="C2353" s="2" t="s">
        <v>2148</v>
      </c>
      <c r="D2353" s="209" t="n">
        <v>181.59</v>
      </c>
      <c r="E2353" s="224" t="n">
        <f aca="false">VLOOKUP(A2353,SINAPI_MO!$A$1:$E$59566,4,0)</f>
        <v>0</v>
      </c>
      <c r="F2353" s="225" t="n">
        <f aca="false">ROUND(D2353*E2353,2)</f>
        <v>0</v>
      </c>
    </row>
    <row r="2354" customFormat="false" ht="12.8" hidden="false" customHeight="false" outlineLevel="0" collapsed="false">
      <c r="A2354" s="207" t="n">
        <v>93423</v>
      </c>
      <c r="B2354" s="208" t="s">
        <v>2529</v>
      </c>
      <c r="C2354" s="2" t="s">
        <v>2148</v>
      </c>
      <c r="D2354" s="209" t="n">
        <v>6.6</v>
      </c>
      <c r="E2354" s="224" t="n">
        <f aca="false">VLOOKUP(A2354,SINAPI_MO!$A$1:$E$59566,4,0)</f>
        <v>0</v>
      </c>
      <c r="F2354" s="225" t="n">
        <f aca="false">ROUND(D2354*E2354,2)</f>
        <v>0</v>
      </c>
    </row>
    <row r="2355" customFormat="false" ht="12.8" hidden="false" customHeight="false" outlineLevel="0" collapsed="false">
      <c r="A2355" s="207" t="n">
        <v>93424</v>
      </c>
      <c r="B2355" s="208" t="s">
        <v>2530</v>
      </c>
      <c r="C2355" s="2" t="s">
        <v>2148</v>
      </c>
      <c r="D2355" s="209" t="n">
        <v>2.32</v>
      </c>
      <c r="E2355" s="224" t="n">
        <f aca="false">VLOOKUP(A2355,SINAPI_MO!$A$1:$E$59566,4,0)</f>
        <v>0</v>
      </c>
      <c r="F2355" s="225" t="n">
        <f aca="false">ROUND(D2355*E2355,2)</f>
        <v>0</v>
      </c>
    </row>
    <row r="2356" customFormat="false" ht="12.8" hidden="false" customHeight="false" outlineLevel="0" collapsed="false">
      <c r="A2356" s="207" t="n">
        <v>93425</v>
      </c>
      <c r="B2356" s="208" t="s">
        <v>2531</v>
      </c>
      <c r="C2356" s="2" t="s">
        <v>2148</v>
      </c>
      <c r="D2356" s="209" t="n">
        <v>5.89</v>
      </c>
      <c r="E2356" s="224" t="n">
        <f aca="false">VLOOKUP(A2356,SINAPI_MO!$A$1:$E$59566,4,0)</f>
        <v>0</v>
      </c>
      <c r="F2356" s="225" t="n">
        <f aca="false">ROUND(D2356*E2356,2)</f>
        <v>0</v>
      </c>
    </row>
    <row r="2357" customFormat="false" ht="12.8" hidden="false" customHeight="false" outlineLevel="0" collapsed="false">
      <c r="A2357" s="207" t="n">
        <v>93426</v>
      </c>
      <c r="B2357" s="208" t="s">
        <v>2532</v>
      </c>
      <c r="C2357" s="2" t="s">
        <v>2148</v>
      </c>
      <c r="D2357" s="209" t="n">
        <v>163.41</v>
      </c>
      <c r="E2357" s="224" t="n">
        <f aca="false">VLOOKUP(A2357,SINAPI_MO!$A$1:$E$59566,4,0)</f>
        <v>0</v>
      </c>
      <c r="F2357" s="225" t="n">
        <f aca="false">ROUND(D2357*E2357,2)</f>
        <v>0</v>
      </c>
    </row>
    <row r="2358" customFormat="false" ht="12.8" hidden="false" customHeight="false" outlineLevel="0" collapsed="false">
      <c r="A2358" s="207" t="n">
        <v>93417</v>
      </c>
      <c r="B2358" s="208" t="s">
        <v>2533</v>
      </c>
      <c r="C2358" s="2" t="s">
        <v>2148</v>
      </c>
      <c r="D2358" s="209" t="n">
        <v>4.66</v>
      </c>
      <c r="E2358" s="224" t="n">
        <f aca="false">VLOOKUP(A2358,SINAPI_MO!$A$1:$E$59566,4,0)</f>
        <v>0</v>
      </c>
      <c r="F2358" s="225" t="n">
        <f aca="false">ROUND(D2358*E2358,2)</f>
        <v>0</v>
      </c>
    </row>
    <row r="2359" customFormat="false" ht="12.8" hidden="false" customHeight="false" outlineLevel="0" collapsed="false">
      <c r="A2359" s="207" t="n">
        <v>93418</v>
      </c>
      <c r="B2359" s="208" t="s">
        <v>2534</v>
      </c>
      <c r="C2359" s="2" t="s">
        <v>2148</v>
      </c>
      <c r="D2359" s="209" t="n">
        <v>1.64</v>
      </c>
      <c r="E2359" s="224" t="n">
        <f aca="false">VLOOKUP(A2359,SINAPI_MO!$A$1:$E$59566,4,0)</f>
        <v>0</v>
      </c>
      <c r="F2359" s="225" t="n">
        <f aca="false">ROUND(D2359*E2359,2)</f>
        <v>0</v>
      </c>
    </row>
    <row r="2360" customFormat="false" ht="12.8" hidden="false" customHeight="false" outlineLevel="0" collapsed="false">
      <c r="A2360" s="207" t="n">
        <v>93419</v>
      </c>
      <c r="B2360" s="208" t="s">
        <v>2535</v>
      </c>
      <c r="C2360" s="2" t="s">
        <v>2148</v>
      </c>
      <c r="D2360" s="209" t="n">
        <v>4.16</v>
      </c>
      <c r="E2360" s="224" t="n">
        <f aca="false">VLOOKUP(A2360,SINAPI_MO!$A$1:$E$59566,4,0)</f>
        <v>0</v>
      </c>
      <c r="F2360" s="225" t="n">
        <f aca="false">ROUND(D2360*E2360,2)</f>
        <v>0</v>
      </c>
    </row>
    <row r="2361" customFormat="false" ht="12.8" hidden="false" customHeight="false" outlineLevel="0" collapsed="false">
      <c r="A2361" s="207" t="n">
        <v>93420</v>
      </c>
      <c r="B2361" s="208" t="s">
        <v>2536</v>
      </c>
      <c r="C2361" s="2" t="s">
        <v>2148</v>
      </c>
      <c r="D2361" s="209" t="n">
        <v>68.38</v>
      </c>
      <c r="E2361" s="224" t="n">
        <f aca="false">VLOOKUP(A2361,SINAPI_MO!$A$1:$E$59566,4,0)</f>
        <v>0</v>
      </c>
      <c r="F2361" s="225" t="n">
        <f aca="false">ROUND(D2361*E2361,2)</f>
        <v>0</v>
      </c>
    </row>
    <row r="2362" customFormat="false" ht="12.8" hidden="false" customHeight="false" outlineLevel="0" collapsed="false">
      <c r="A2362" s="207" t="n">
        <v>93277</v>
      </c>
      <c r="B2362" s="208" t="s">
        <v>2537</v>
      </c>
      <c r="C2362" s="2" t="s">
        <v>2148</v>
      </c>
      <c r="D2362" s="209" t="n">
        <v>0.24</v>
      </c>
      <c r="E2362" s="224" t="n">
        <f aca="false">VLOOKUP(A2362,SINAPI_MO!$A$1:$E$59566,4,0)</f>
        <v>0</v>
      </c>
      <c r="F2362" s="225" t="n">
        <f aca="false">ROUND(D2362*E2362,2)</f>
        <v>0</v>
      </c>
    </row>
    <row r="2363" customFormat="false" ht="12.8" hidden="false" customHeight="false" outlineLevel="0" collapsed="false">
      <c r="A2363" s="207" t="n">
        <v>93278</v>
      </c>
      <c r="B2363" s="208" t="s">
        <v>2538</v>
      </c>
      <c r="C2363" s="2" t="s">
        <v>2148</v>
      </c>
      <c r="D2363" s="209" t="n">
        <v>0.05</v>
      </c>
      <c r="E2363" s="224" t="n">
        <f aca="false">VLOOKUP(A2363,SINAPI_MO!$A$1:$E$59566,4,0)</f>
        <v>0</v>
      </c>
      <c r="F2363" s="225" t="n">
        <f aca="false">ROUND(D2363*E2363,2)</f>
        <v>0</v>
      </c>
    </row>
    <row r="2364" customFormat="false" ht="12.8" hidden="false" customHeight="false" outlineLevel="0" collapsed="false">
      <c r="A2364" s="207" t="n">
        <v>93279</v>
      </c>
      <c r="B2364" s="208" t="s">
        <v>2539</v>
      </c>
      <c r="C2364" s="2" t="s">
        <v>2148</v>
      </c>
      <c r="D2364" s="209" t="n">
        <v>0.22</v>
      </c>
      <c r="E2364" s="224" t="n">
        <f aca="false">VLOOKUP(A2364,SINAPI_MO!$A$1:$E$59566,4,0)</f>
        <v>0</v>
      </c>
      <c r="F2364" s="225" t="n">
        <f aca="false">ROUND(D2364*E2364,2)</f>
        <v>0</v>
      </c>
    </row>
    <row r="2365" customFormat="false" ht="19.4" hidden="false" customHeight="false" outlineLevel="0" collapsed="false">
      <c r="A2365" s="207" t="n">
        <v>93280</v>
      </c>
      <c r="B2365" s="208" t="s">
        <v>2540</v>
      </c>
      <c r="C2365" s="2" t="s">
        <v>2148</v>
      </c>
      <c r="D2365" s="209" t="n">
        <v>0.79</v>
      </c>
      <c r="E2365" s="224" t="n">
        <f aca="false">VLOOKUP(A2365,SINAPI_MO!$A$1:$E$59566,4,0)</f>
        <v>0</v>
      </c>
      <c r="F2365" s="225" t="n">
        <f aca="false">ROUND(D2365*E2365,2)</f>
        <v>0</v>
      </c>
    </row>
    <row r="2366" customFormat="false" ht="12.8" hidden="false" customHeight="false" outlineLevel="0" collapsed="false">
      <c r="A2366" s="207" t="n">
        <v>104909</v>
      </c>
      <c r="B2366" s="208" t="s">
        <v>2541</v>
      </c>
      <c r="C2366" s="2" t="s">
        <v>2148</v>
      </c>
      <c r="D2366" s="209" t="n">
        <v>0</v>
      </c>
      <c r="E2366" s="224" t="e">
        <f aca="false">VLOOKUP(A2366,SINAPI_MO!$A$1:$E$59566,4,0)</f>
        <v>#N/A</v>
      </c>
      <c r="F2366" s="225" t="e">
        <f aca="false">ROUND(D2366*E2366,2)</f>
        <v>#N/A</v>
      </c>
    </row>
    <row r="2367" customFormat="false" ht="12.8" hidden="false" customHeight="false" outlineLevel="0" collapsed="false">
      <c r="A2367" s="207" t="n">
        <v>104910</v>
      </c>
      <c r="B2367" s="208" t="s">
        <v>2542</v>
      </c>
      <c r="C2367" s="2" t="s">
        <v>2148</v>
      </c>
      <c r="D2367" s="209" t="n">
        <v>0</v>
      </c>
      <c r="E2367" s="224" t="e">
        <f aca="false">VLOOKUP(A2367,SINAPI_MO!$A$1:$E$59566,4,0)</f>
        <v>#N/A</v>
      </c>
      <c r="F2367" s="225" t="e">
        <f aca="false">ROUND(D2367*E2367,2)</f>
        <v>#N/A</v>
      </c>
    </row>
    <row r="2368" customFormat="false" ht="12.8" hidden="false" customHeight="false" outlineLevel="0" collapsed="false">
      <c r="A2368" s="207" t="n">
        <v>104911</v>
      </c>
      <c r="B2368" s="208" t="s">
        <v>2543</v>
      </c>
      <c r="C2368" s="2" t="s">
        <v>2148</v>
      </c>
      <c r="D2368" s="209" t="n">
        <v>0</v>
      </c>
      <c r="E2368" s="224" t="e">
        <f aca="false">VLOOKUP(A2368,SINAPI_MO!$A$1:$E$59566,4,0)</f>
        <v>#N/A</v>
      </c>
      <c r="F2368" s="225" t="e">
        <f aca="false">ROUND(D2368*E2368,2)</f>
        <v>#N/A</v>
      </c>
    </row>
    <row r="2369" customFormat="false" ht="12.8" hidden="false" customHeight="false" outlineLevel="0" collapsed="false">
      <c r="A2369" s="207" t="n">
        <v>104912</v>
      </c>
      <c r="B2369" s="208" t="s">
        <v>2544</v>
      </c>
      <c r="C2369" s="2" t="s">
        <v>2148</v>
      </c>
      <c r="D2369" s="209" t="n">
        <v>39.01</v>
      </c>
      <c r="E2369" s="224" t="n">
        <f aca="false">VLOOKUP(A2369,SINAPI_MO!$A$1:$E$59566,4,0)</f>
        <v>0</v>
      </c>
      <c r="F2369" s="225" t="n">
        <f aca="false">ROUND(D2369*E2369,2)</f>
        <v>0</v>
      </c>
    </row>
    <row r="2370" customFormat="false" ht="19.4" hidden="false" customHeight="false" outlineLevel="0" collapsed="false">
      <c r="A2370" s="207" t="n">
        <v>102840</v>
      </c>
      <c r="B2370" s="208" t="s">
        <v>2545</v>
      </c>
      <c r="C2370" s="2" t="s">
        <v>2148</v>
      </c>
      <c r="D2370" s="209" t="n">
        <v>0</v>
      </c>
      <c r="E2370" s="224" t="e">
        <f aca="false">VLOOKUP(A2370,SINAPI_MO!$A$1:$E$59566,4,0)</f>
        <v>#N/A</v>
      </c>
      <c r="F2370" s="225" t="e">
        <f aca="false">ROUND(D2370*E2370,2)</f>
        <v>#N/A</v>
      </c>
    </row>
    <row r="2371" customFormat="false" ht="19.4" hidden="false" customHeight="false" outlineLevel="0" collapsed="false">
      <c r="A2371" s="207" t="n">
        <v>102841</v>
      </c>
      <c r="B2371" s="208" t="s">
        <v>2546</v>
      </c>
      <c r="C2371" s="2" t="s">
        <v>2148</v>
      </c>
      <c r="D2371" s="209" t="n">
        <v>0</v>
      </c>
      <c r="E2371" s="224" t="e">
        <f aca="false">VLOOKUP(A2371,SINAPI_MO!$A$1:$E$59566,4,0)</f>
        <v>#N/A</v>
      </c>
      <c r="F2371" s="225" t="e">
        <f aca="false">ROUND(D2371*E2371,2)</f>
        <v>#N/A</v>
      </c>
    </row>
    <row r="2372" customFormat="false" ht="19.4" hidden="false" customHeight="false" outlineLevel="0" collapsed="false">
      <c r="A2372" s="207" t="n">
        <v>102842</v>
      </c>
      <c r="B2372" s="208" t="s">
        <v>2547</v>
      </c>
      <c r="C2372" s="2" t="s">
        <v>2148</v>
      </c>
      <c r="D2372" s="209" t="n">
        <v>0</v>
      </c>
      <c r="E2372" s="224" t="e">
        <f aca="false">VLOOKUP(A2372,SINAPI_MO!$A$1:$E$59566,4,0)</f>
        <v>#N/A</v>
      </c>
      <c r="F2372" s="225" t="e">
        <f aca="false">ROUND(D2372*E2372,2)</f>
        <v>#N/A</v>
      </c>
    </row>
    <row r="2373" customFormat="false" ht="19.4" hidden="false" customHeight="false" outlineLevel="0" collapsed="false">
      <c r="A2373" s="207" t="n">
        <v>102843</v>
      </c>
      <c r="B2373" s="208" t="s">
        <v>2548</v>
      </c>
      <c r="C2373" s="2" t="s">
        <v>2148</v>
      </c>
      <c r="D2373" s="209" t="n">
        <v>137.25</v>
      </c>
      <c r="E2373" s="224" t="n">
        <f aca="false">VLOOKUP(A2373,SINAPI_MO!$A$1:$E$59566,4,0)</f>
        <v>0</v>
      </c>
      <c r="F2373" s="225" t="n">
        <f aca="false">ROUND(D2373*E2373,2)</f>
        <v>0</v>
      </c>
    </row>
    <row r="2374" customFormat="false" ht="19.4" hidden="false" customHeight="false" outlineLevel="0" collapsed="false">
      <c r="A2374" s="207" t="n">
        <v>89267</v>
      </c>
      <c r="B2374" s="208" t="s">
        <v>2549</v>
      </c>
      <c r="C2374" s="2" t="s">
        <v>2148</v>
      </c>
      <c r="D2374" s="209" t="n">
        <v>50.69</v>
      </c>
      <c r="E2374" s="224" t="n">
        <f aca="false">VLOOKUP(A2374,SINAPI_MO!$A$1:$E$59566,4,0)</f>
        <v>0</v>
      </c>
      <c r="F2374" s="225" t="n">
        <f aca="false">ROUND(D2374*E2374,2)</f>
        <v>0</v>
      </c>
    </row>
    <row r="2375" customFormat="false" ht="19.4" hidden="false" customHeight="false" outlineLevel="0" collapsed="false">
      <c r="A2375" s="207" t="n">
        <v>89269</v>
      </c>
      <c r="B2375" s="208" t="s">
        <v>2550</v>
      </c>
      <c r="C2375" s="2" t="s">
        <v>2148</v>
      </c>
      <c r="D2375" s="209" t="n">
        <v>7.22</v>
      </c>
      <c r="E2375" s="224" t="n">
        <f aca="false">VLOOKUP(A2375,SINAPI_MO!$A$1:$E$59566,4,0)</f>
        <v>0</v>
      </c>
      <c r="F2375" s="225" t="n">
        <f aca="false">ROUND(D2375*E2375,2)</f>
        <v>0</v>
      </c>
    </row>
    <row r="2376" customFormat="false" ht="19.4" hidden="false" customHeight="false" outlineLevel="0" collapsed="false">
      <c r="A2376" s="207" t="n">
        <v>89268</v>
      </c>
      <c r="B2376" s="208" t="s">
        <v>2551</v>
      </c>
      <c r="C2376" s="2" t="s">
        <v>2148</v>
      </c>
      <c r="D2376" s="209" t="n">
        <v>17.87</v>
      </c>
      <c r="E2376" s="224" t="n">
        <f aca="false">VLOOKUP(A2376,SINAPI_MO!$A$1:$E$59566,4,0)</f>
        <v>0</v>
      </c>
      <c r="F2376" s="225" t="n">
        <f aca="false">ROUND(D2376*E2376,2)</f>
        <v>0</v>
      </c>
    </row>
    <row r="2377" customFormat="false" ht="19.4" hidden="false" customHeight="false" outlineLevel="0" collapsed="false">
      <c r="A2377" s="207" t="n">
        <v>89270</v>
      </c>
      <c r="B2377" s="208" t="s">
        <v>2552</v>
      </c>
      <c r="C2377" s="2" t="s">
        <v>2148</v>
      </c>
      <c r="D2377" s="209" t="n">
        <v>81.49</v>
      </c>
      <c r="E2377" s="224" t="n">
        <f aca="false">VLOOKUP(A2377,SINAPI_MO!$A$1:$E$59566,4,0)</f>
        <v>0</v>
      </c>
      <c r="F2377" s="225" t="n">
        <f aca="false">ROUND(D2377*E2377,2)</f>
        <v>0</v>
      </c>
    </row>
    <row r="2378" customFormat="false" ht="19.4" hidden="false" customHeight="false" outlineLevel="0" collapsed="false">
      <c r="A2378" s="207" t="n">
        <v>89271</v>
      </c>
      <c r="B2378" s="208" t="s">
        <v>2553</v>
      </c>
      <c r="C2378" s="2" t="s">
        <v>2148</v>
      </c>
      <c r="D2378" s="209" t="n">
        <v>29.58</v>
      </c>
      <c r="E2378" s="224" t="n">
        <f aca="false">VLOOKUP(A2378,SINAPI_MO!$A$1:$E$59566,4,0)</f>
        <v>0</v>
      </c>
      <c r="F2378" s="225" t="n">
        <f aca="false">ROUND(D2378*E2378,2)</f>
        <v>0</v>
      </c>
    </row>
    <row r="2379" customFormat="false" ht="19.4" hidden="false" customHeight="false" outlineLevel="0" collapsed="false">
      <c r="A2379" s="207" t="n">
        <v>93283</v>
      </c>
      <c r="B2379" s="208" t="s">
        <v>2554</v>
      </c>
      <c r="C2379" s="2" t="s">
        <v>2148</v>
      </c>
      <c r="D2379" s="209" t="n">
        <v>97.49</v>
      </c>
      <c r="E2379" s="224" t="n">
        <f aca="false">VLOOKUP(A2379,SINAPI_MO!$A$1:$E$59566,4,0)</f>
        <v>0</v>
      </c>
      <c r="F2379" s="225" t="n">
        <f aca="false">ROUND(D2379*E2379,2)</f>
        <v>0</v>
      </c>
    </row>
    <row r="2380" customFormat="false" ht="19.4" hidden="false" customHeight="false" outlineLevel="0" collapsed="false">
      <c r="A2380" s="207" t="n">
        <v>93296</v>
      </c>
      <c r="B2380" s="208" t="s">
        <v>2555</v>
      </c>
      <c r="C2380" s="2" t="s">
        <v>2148</v>
      </c>
      <c r="D2380" s="209" t="n">
        <v>13.89</v>
      </c>
      <c r="E2380" s="224" t="n">
        <f aca="false">VLOOKUP(A2380,SINAPI_MO!$A$1:$E$59566,4,0)</f>
        <v>0</v>
      </c>
      <c r="F2380" s="225" t="n">
        <f aca="false">ROUND(D2380*E2380,2)</f>
        <v>0</v>
      </c>
    </row>
    <row r="2381" customFormat="false" ht="19.4" hidden="false" customHeight="false" outlineLevel="0" collapsed="false">
      <c r="A2381" s="207" t="n">
        <v>93284</v>
      </c>
      <c r="B2381" s="208" t="s">
        <v>2556</v>
      </c>
      <c r="C2381" s="2" t="s">
        <v>2148</v>
      </c>
      <c r="D2381" s="209" t="n">
        <v>34.36</v>
      </c>
      <c r="E2381" s="224" t="n">
        <f aca="false">VLOOKUP(A2381,SINAPI_MO!$A$1:$E$59566,4,0)</f>
        <v>0</v>
      </c>
      <c r="F2381" s="225" t="n">
        <f aca="false">ROUND(D2381*E2381,2)</f>
        <v>0</v>
      </c>
    </row>
    <row r="2382" customFormat="false" ht="19.4" hidden="false" customHeight="false" outlineLevel="0" collapsed="false">
      <c r="A2382" s="207" t="n">
        <v>93285</v>
      </c>
      <c r="B2382" s="208" t="s">
        <v>2557</v>
      </c>
      <c r="C2382" s="2" t="s">
        <v>2148</v>
      </c>
      <c r="D2382" s="209" t="n">
        <v>156.72</v>
      </c>
      <c r="E2382" s="224" t="n">
        <f aca="false">VLOOKUP(A2382,SINAPI_MO!$A$1:$E$59566,4,0)</f>
        <v>0</v>
      </c>
      <c r="F2382" s="225" t="n">
        <f aca="false">ROUND(D2382*E2382,2)</f>
        <v>0</v>
      </c>
    </row>
    <row r="2383" customFormat="false" ht="19.4" hidden="false" customHeight="false" outlineLevel="0" collapsed="false">
      <c r="A2383" s="207" t="n">
        <v>93286</v>
      </c>
      <c r="B2383" s="208" t="s">
        <v>2558</v>
      </c>
      <c r="C2383" s="2" t="s">
        <v>2148</v>
      </c>
      <c r="D2383" s="209" t="n">
        <v>13.26</v>
      </c>
      <c r="E2383" s="224" t="n">
        <f aca="false">VLOOKUP(A2383,SINAPI_MO!$A$1:$E$59566,4,0)</f>
        <v>0</v>
      </c>
      <c r="F2383" s="225" t="n">
        <f aca="false">ROUND(D2383*E2383,2)</f>
        <v>0</v>
      </c>
    </row>
    <row r="2384" customFormat="false" ht="19.4" hidden="false" customHeight="false" outlineLevel="0" collapsed="false">
      <c r="A2384" s="207" t="n">
        <v>104706</v>
      </c>
      <c r="B2384" s="208" t="s">
        <v>2559</v>
      </c>
      <c r="C2384" s="2" t="s">
        <v>2148</v>
      </c>
      <c r="D2384" s="209" t="n">
        <v>0</v>
      </c>
      <c r="E2384" s="224" t="e">
        <f aca="false">VLOOKUP(A2384,SINAPI_MO!$A$1:$E$59566,4,0)</f>
        <v>#N/A</v>
      </c>
      <c r="F2384" s="225" t="e">
        <f aca="false">ROUND(D2384*E2384,2)</f>
        <v>#N/A</v>
      </c>
    </row>
    <row r="2385" customFormat="false" ht="19.4" hidden="false" customHeight="false" outlineLevel="0" collapsed="false">
      <c r="A2385" s="207" t="n">
        <v>104707</v>
      </c>
      <c r="B2385" s="208" t="s">
        <v>2560</v>
      </c>
      <c r="C2385" s="2" t="s">
        <v>2148</v>
      </c>
      <c r="D2385" s="209" t="n">
        <v>0</v>
      </c>
      <c r="E2385" s="224" t="e">
        <f aca="false">VLOOKUP(A2385,SINAPI_MO!$A$1:$E$59566,4,0)</f>
        <v>#N/A</v>
      </c>
      <c r="F2385" s="225" t="e">
        <f aca="false">ROUND(D2385*E2385,2)</f>
        <v>#N/A</v>
      </c>
    </row>
    <row r="2386" customFormat="false" ht="19.4" hidden="false" customHeight="false" outlineLevel="0" collapsed="false">
      <c r="A2386" s="207" t="n">
        <v>104708</v>
      </c>
      <c r="B2386" s="208" t="s">
        <v>2561</v>
      </c>
      <c r="C2386" s="2" t="s">
        <v>2148</v>
      </c>
      <c r="D2386" s="209" t="n">
        <v>0</v>
      </c>
      <c r="E2386" s="224" t="e">
        <f aca="false">VLOOKUP(A2386,SINAPI_MO!$A$1:$E$59566,4,0)</f>
        <v>#N/A</v>
      </c>
      <c r="F2386" s="225" t="e">
        <f aca="false">ROUND(D2386*E2386,2)</f>
        <v>#N/A</v>
      </c>
    </row>
    <row r="2387" customFormat="false" ht="19.4" hidden="false" customHeight="false" outlineLevel="0" collapsed="false">
      <c r="A2387" s="207" t="n">
        <v>104709</v>
      </c>
      <c r="B2387" s="208" t="s">
        <v>2562</v>
      </c>
      <c r="C2387" s="2" t="s">
        <v>2148</v>
      </c>
      <c r="D2387" s="209" t="n">
        <v>1192.55</v>
      </c>
      <c r="E2387" s="224" t="n">
        <f aca="false">VLOOKUP(A2387,SINAPI_MO!$A$1:$E$59566,4,0)</f>
        <v>0</v>
      </c>
      <c r="F2387" s="225" t="n">
        <f aca="false">ROUND(D2387*E2387,2)</f>
        <v>0</v>
      </c>
    </row>
    <row r="2388" customFormat="false" ht="19.4" hidden="false" customHeight="false" outlineLevel="0" collapsed="false">
      <c r="A2388" s="207" t="n">
        <v>104903</v>
      </c>
      <c r="B2388" s="208" t="s">
        <v>2563</v>
      </c>
      <c r="C2388" s="2" t="s">
        <v>2148</v>
      </c>
      <c r="D2388" s="209" t="n">
        <v>0</v>
      </c>
      <c r="E2388" s="224" t="e">
        <f aca="false">VLOOKUP(A2388,SINAPI_MO!$A$1:$E$59566,4,0)</f>
        <v>#N/A</v>
      </c>
      <c r="F2388" s="225" t="e">
        <f aca="false">ROUND(D2388*E2388,2)</f>
        <v>#N/A</v>
      </c>
    </row>
    <row r="2389" customFormat="false" ht="19.4" hidden="false" customHeight="false" outlineLevel="0" collapsed="false">
      <c r="A2389" s="207" t="n">
        <v>104904</v>
      </c>
      <c r="B2389" s="208" t="s">
        <v>2564</v>
      </c>
      <c r="C2389" s="2" t="s">
        <v>2148</v>
      </c>
      <c r="D2389" s="209" t="n">
        <v>0</v>
      </c>
      <c r="E2389" s="224" t="e">
        <f aca="false">VLOOKUP(A2389,SINAPI_MO!$A$1:$E$59566,4,0)</f>
        <v>#N/A</v>
      </c>
      <c r="F2389" s="225" t="e">
        <f aca="false">ROUND(D2389*E2389,2)</f>
        <v>#N/A</v>
      </c>
    </row>
    <row r="2390" customFormat="false" ht="19.4" hidden="false" customHeight="false" outlineLevel="0" collapsed="false">
      <c r="A2390" s="207" t="n">
        <v>104905</v>
      </c>
      <c r="B2390" s="208" t="s">
        <v>2565</v>
      </c>
      <c r="C2390" s="2" t="s">
        <v>2148</v>
      </c>
      <c r="D2390" s="209" t="n">
        <v>0</v>
      </c>
      <c r="E2390" s="224" t="e">
        <f aca="false">VLOOKUP(A2390,SINAPI_MO!$A$1:$E$59566,4,0)</f>
        <v>#N/A</v>
      </c>
      <c r="F2390" s="225" t="e">
        <f aca="false">ROUND(D2390*E2390,2)</f>
        <v>#N/A</v>
      </c>
    </row>
    <row r="2391" customFormat="false" ht="19.4" hidden="false" customHeight="false" outlineLevel="0" collapsed="false">
      <c r="A2391" s="207" t="n">
        <v>104906</v>
      </c>
      <c r="B2391" s="208" t="s">
        <v>2566</v>
      </c>
      <c r="C2391" s="2" t="s">
        <v>2148</v>
      </c>
      <c r="D2391" s="209" t="n">
        <v>100.65</v>
      </c>
      <c r="E2391" s="224" t="n">
        <f aca="false">VLOOKUP(A2391,SINAPI_MO!$A$1:$E$59566,4,0)</f>
        <v>0</v>
      </c>
      <c r="F2391" s="225" t="n">
        <f aca="false">ROUND(D2391*E2391,2)</f>
        <v>0</v>
      </c>
    </row>
    <row r="2392" customFormat="false" ht="12.8" hidden="false" customHeight="false" outlineLevel="0" collapsed="false">
      <c r="A2392" s="207" t="n">
        <v>102846</v>
      </c>
      <c r="B2392" s="208" t="s">
        <v>2567</v>
      </c>
      <c r="C2392" s="2" t="s">
        <v>2148</v>
      </c>
      <c r="D2392" s="209" t="n">
        <v>0</v>
      </c>
      <c r="E2392" s="224" t="e">
        <f aca="false">VLOOKUP(A2392,SINAPI_MO!$A$1:$E$59566,4,0)</f>
        <v>#N/A</v>
      </c>
      <c r="F2392" s="225" t="e">
        <f aca="false">ROUND(D2392*E2392,2)</f>
        <v>#N/A</v>
      </c>
    </row>
    <row r="2393" customFormat="false" ht="12.8" hidden="false" customHeight="false" outlineLevel="0" collapsed="false">
      <c r="A2393" s="207" t="n">
        <v>102847</v>
      </c>
      <c r="B2393" s="208" t="s">
        <v>2568</v>
      </c>
      <c r="C2393" s="2" t="s">
        <v>2148</v>
      </c>
      <c r="D2393" s="209" t="n">
        <v>0</v>
      </c>
      <c r="E2393" s="224" t="e">
        <f aca="false">VLOOKUP(A2393,SINAPI_MO!$A$1:$E$59566,4,0)</f>
        <v>#N/A</v>
      </c>
      <c r="F2393" s="225" t="e">
        <f aca="false">ROUND(D2393*E2393,2)</f>
        <v>#N/A</v>
      </c>
    </row>
    <row r="2394" customFormat="false" ht="12.8" hidden="false" customHeight="false" outlineLevel="0" collapsed="false">
      <c r="A2394" s="207" t="n">
        <v>102848</v>
      </c>
      <c r="B2394" s="208" t="s">
        <v>2569</v>
      </c>
      <c r="C2394" s="2" t="s">
        <v>2148</v>
      </c>
      <c r="D2394" s="209" t="n">
        <v>0</v>
      </c>
      <c r="E2394" s="224" t="e">
        <f aca="false">VLOOKUP(A2394,SINAPI_MO!$A$1:$E$59566,4,0)</f>
        <v>#N/A</v>
      </c>
      <c r="F2394" s="225" t="e">
        <f aca="false">ROUND(D2394*E2394,2)</f>
        <v>#N/A</v>
      </c>
    </row>
    <row r="2395" customFormat="false" ht="12.8" hidden="false" customHeight="false" outlineLevel="0" collapsed="false">
      <c r="A2395" s="207" t="n">
        <v>102849</v>
      </c>
      <c r="B2395" s="208" t="s">
        <v>2570</v>
      </c>
      <c r="C2395" s="2" t="s">
        <v>2148</v>
      </c>
      <c r="D2395" s="209" t="n">
        <v>67.1</v>
      </c>
      <c r="E2395" s="224" t="n">
        <f aca="false">VLOOKUP(A2395,SINAPI_MO!$A$1:$E$59566,4,0)</f>
        <v>0</v>
      </c>
      <c r="F2395" s="225" t="n">
        <f aca="false">ROUND(D2395*E2395,2)</f>
        <v>0</v>
      </c>
    </row>
    <row r="2396" customFormat="false" ht="19.4" hidden="false" customHeight="false" outlineLevel="0" collapsed="false">
      <c r="A2396" s="207" t="n">
        <v>102852</v>
      </c>
      <c r="B2396" s="208" t="s">
        <v>2571</v>
      </c>
      <c r="C2396" s="2" t="s">
        <v>2148</v>
      </c>
      <c r="D2396" s="209" t="n">
        <v>0</v>
      </c>
      <c r="E2396" s="224" t="e">
        <f aca="false">VLOOKUP(A2396,SINAPI_MO!$A$1:$E$59566,4,0)</f>
        <v>#N/A</v>
      </c>
      <c r="F2396" s="225" t="e">
        <f aca="false">ROUND(D2396*E2396,2)</f>
        <v>#N/A</v>
      </c>
    </row>
    <row r="2397" customFormat="false" ht="19.4" hidden="false" customHeight="false" outlineLevel="0" collapsed="false">
      <c r="A2397" s="207" t="n">
        <v>102853</v>
      </c>
      <c r="B2397" s="208" t="s">
        <v>2572</v>
      </c>
      <c r="C2397" s="2" t="s">
        <v>2148</v>
      </c>
      <c r="D2397" s="209" t="n">
        <v>0</v>
      </c>
      <c r="E2397" s="224" t="e">
        <f aca="false">VLOOKUP(A2397,SINAPI_MO!$A$1:$E$59566,4,0)</f>
        <v>#N/A</v>
      </c>
      <c r="F2397" s="225" t="e">
        <f aca="false">ROUND(D2397*E2397,2)</f>
        <v>#N/A</v>
      </c>
    </row>
    <row r="2398" customFormat="false" ht="19.4" hidden="false" customHeight="false" outlineLevel="0" collapsed="false">
      <c r="A2398" s="207" t="n">
        <v>102854</v>
      </c>
      <c r="B2398" s="208" t="s">
        <v>2573</v>
      </c>
      <c r="C2398" s="2" t="s">
        <v>2148</v>
      </c>
      <c r="D2398" s="209" t="n">
        <v>0</v>
      </c>
      <c r="E2398" s="224" t="e">
        <f aca="false">VLOOKUP(A2398,SINAPI_MO!$A$1:$E$59566,4,0)</f>
        <v>#N/A</v>
      </c>
      <c r="F2398" s="225" t="e">
        <f aca="false">ROUND(D2398*E2398,2)</f>
        <v>#N/A</v>
      </c>
    </row>
    <row r="2399" customFormat="false" ht="19.4" hidden="false" customHeight="false" outlineLevel="0" collapsed="false">
      <c r="A2399" s="207" t="n">
        <v>102855</v>
      </c>
      <c r="B2399" s="208" t="s">
        <v>2574</v>
      </c>
      <c r="C2399" s="2" t="s">
        <v>2148</v>
      </c>
      <c r="D2399" s="209" t="n">
        <v>67.1</v>
      </c>
      <c r="E2399" s="224" t="n">
        <f aca="false">VLOOKUP(A2399,SINAPI_MO!$A$1:$E$59566,4,0)</f>
        <v>0</v>
      </c>
      <c r="F2399" s="225" t="n">
        <f aca="false">ROUND(D2399*E2399,2)</f>
        <v>0</v>
      </c>
    </row>
    <row r="2400" customFormat="false" ht="19.4" hidden="false" customHeight="false" outlineLevel="0" collapsed="false">
      <c r="A2400" s="207" t="n">
        <v>106242</v>
      </c>
      <c r="B2400" s="208" t="s">
        <v>2575</v>
      </c>
      <c r="C2400" s="2" t="s">
        <v>2148</v>
      </c>
      <c r="D2400" s="209" t="n">
        <v>49.52</v>
      </c>
      <c r="E2400" s="224" t="n">
        <f aca="false">VLOOKUP(A2400,SINAPI_MO!$A$1:$E$59566,4,0)</f>
        <v>0</v>
      </c>
      <c r="F2400" s="225" t="n">
        <f aca="false">ROUND(D2400*E2400,2)</f>
        <v>0</v>
      </c>
    </row>
    <row r="2401" customFormat="false" ht="19.4" hidden="false" customHeight="false" outlineLevel="0" collapsed="false">
      <c r="A2401" s="207" t="n">
        <v>106245</v>
      </c>
      <c r="B2401" s="208" t="s">
        <v>2576</v>
      </c>
      <c r="C2401" s="2" t="s">
        <v>2148</v>
      </c>
      <c r="D2401" s="209" t="n">
        <v>6.91</v>
      </c>
      <c r="E2401" s="224" t="n">
        <f aca="false">VLOOKUP(A2401,SINAPI_MO!$A$1:$E$59566,4,0)</f>
        <v>0</v>
      </c>
      <c r="F2401" s="225" t="n">
        <f aca="false">ROUND(D2401*E2401,2)</f>
        <v>0</v>
      </c>
    </row>
    <row r="2402" customFormat="false" ht="19.4" hidden="false" customHeight="false" outlineLevel="0" collapsed="false">
      <c r="A2402" s="207" t="n">
        <v>106243</v>
      </c>
      <c r="B2402" s="208" t="s">
        <v>2577</v>
      </c>
      <c r="C2402" s="2" t="s">
        <v>2148</v>
      </c>
      <c r="D2402" s="209" t="n">
        <v>17.07</v>
      </c>
      <c r="E2402" s="224" t="n">
        <f aca="false">VLOOKUP(A2402,SINAPI_MO!$A$1:$E$59566,4,0)</f>
        <v>0</v>
      </c>
      <c r="F2402" s="225" t="n">
        <f aca="false">ROUND(D2402*E2402,2)</f>
        <v>0</v>
      </c>
    </row>
    <row r="2403" customFormat="false" ht="19.4" hidden="false" customHeight="false" outlineLevel="0" collapsed="false">
      <c r="A2403" s="207" t="n">
        <v>106244</v>
      </c>
      <c r="B2403" s="208" t="s">
        <v>2578</v>
      </c>
      <c r="C2403" s="2" t="s">
        <v>2148</v>
      </c>
      <c r="D2403" s="209" t="n">
        <v>79.06</v>
      </c>
      <c r="E2403" s="224" t="n">
        <f aca="false">VLOOKUP(A2403,SINAPI_MO!$A$1:$E$59566,4,0)</f>
        <v>0</v>
      </c>
      <c r="F2403" s="225" t="n">
        <f aca="false">ROUND(D2403*E2403,2)</f>
        <v>0</v>
      </c>
    </row>
    <row r="2404" customFormat="false" ht="19.4" hidden="false" customHeight="false" outlineLevel="0" collapsed="false">
      <c r="A2404" s="207" t="n">
        <v>106246</v>
      </c>
      <c r="B2404" s="208" t="s">
        <v>2579</v>
      </c>
      <c r="C2404" s="2" t="s">
        <v>2148</v>
      </c>
      <c r="D2404" s="209" t="n">
        <v>160.91</v>
      </c>
      <c r="E2404" s="224" t="n">
        <f aca="false">VLOOKUP(A2404,SINAPI_MO!$A$1:$E$59566,4,0)</f>
        <v>0</v>
      </c>
      <c r="F2404" s="225" t="n">
        <f aca="false">ROUND(D2404*E2404,2)</f>
        <v>0</v>
      </c>
    </row>
    <row r="2405" customFormat="false" ht="19.4" hidden="false" customHeight="false" outlineLevel="0" collapsed="false">
      <c r="A2405" s="207" t="n">
        <v>93397</v>
      </c>
      <c r="B2405" s="208" t="s">
        <v>2580</v>
      </c>
      <c r="C2405" s="2" t="s">
        <v>2148</v>
      </c>
      <c r="D2405" s="209" t="n">
        <v>28.47</v>
      </c>
      <c r="E2405" s="224" t="n">
        <f aca="false">VLOOKUP(A2405,SINAPI_MO!$A$1:$E$59566,4,0)</f>
        <v>0</v>
      </c>
      <c r="F2405" s="225" t="n">
        <f aca="false">ROUND(D2405*E2405,2)</f>
        <v>0</v>
      </c>
    </row>
    <row r="2406" customFormat="false" ht="19.4" hidden="false" customHeight="false" outlineLevel="0" collapsed="false">
      <c r="A2406" s="207" t="n">
        <v>93399</v>
      </c>
      <c r="B2406" s="208" t="s">
        <v>2581</v>
      </c>
      <c r="C2406" s="2" t="s">
        <v>2148</v>
      </c>
      <c r="D2406" s="209" t="n">
        <v>4.38</v>
      </c>
      <c r="E2406" s="224" t="n">
        <f aca="false">VLOOKUP(A2406,SINAPI_MO!$A$1:$E$59566,4,0)</f>
        <v>0</v>
      </c>
      <c r="F2406" s="225" t="n">
        <f aca="false">ROUND(D2406*E2406,2)</f>
        <v>0</v>
      </c>
    </row>
    <row r="2407" customFormat="false" ht="19.4" hidden="false" customHeight="false" outlineLevel="0" collapsed="false">
      <c r="A2407" s="207" t="n">
        <v>93398</v>
      </c>
      <c r="B2407" s="208" t="s">
        <v>2582</v>
      </c>
      <c r="C2407" s="2" t="s">
        <v>2148</v>
      </c>
      <c r="D2407" s="209" t="n">
        <v>10.87</v>
      </c>
      <c r="E2407" s="224" t="n">
        <f aca="false">VLOOKUP(A2407,SINAPI_MO!$A$1:$E$59566,4,0)</f>
        <v>0</v>
      </c>
      <c r="F2407" s="225" t="n">
        <f aca="false">ROUND(D2407*E2407,2)</f>
        <v>0</v>
      </c>
    </row>
    <row r="2408" customFormat="false" ht="19.4" hidden="false" customHeight="false" outlineLevel="0" collapsed="false">
      <c r="A2408" s="207" t="n">
        <v>93400</v>
      </c>
      <c r="B2408" s="208" t="s">
        <v>2583</v>
      </c>
      <c r="C2408" s="2" t="s">
        <v>2148</v>
      </c>
      <c r="D2408" s="209" t="n">
        <v>49.94</v>
      </c>
      <c r="E2408" s="224" t="n">
        <f aca="false">VLOOKUP(A2408,SINAPI_MO!$A$1:$E$59566,4,0)</f>
        <v>0</v>
      </c>
      <c r="F2408" s="225" t="n">
        <f aca="false">ROUND(D2408*E2408,2)</f>
        <v>0</v>
      </c>
    </row>
    <row r="2409" customFormat="false" ht="19.4" hidden="false" customHeight="false" outlineLevel="0" collapsed="false">
      <c r="A2409" s="207" t="n">
        <v>93401</v>
      </c>
      <c r="B2409" s="208" t="s">
        <v>2584</v>
      </c>
      <c r="C2409" s="2" t="s">
        <v>2148</v>
      </c>
      <c r="D2409" s="209" t="n">
        <v>161.22</v>
      </c>
      <c r="E2409" s="224" t="n">
        <f aca="false">VLOOKUP(A2409,SINAPI_MO!$A$1:$E$59566,4,0)</f>
        <v>0</v>
      </c>
      <c r="F2409" s="225" t="n">
        <f aca="false">ROUND(D2409*E2409,2)</f>
        <v>0</v>
      </c>
    </row>
    <row r="2410" customFormat="false" ht="19.4" hidden="false" customHeight="false" outlineLevel="0" collapsed="false">
      <c r="A2410" s="207" t="n">
        <v>89259</v>
      </c>
      <c r="B2410" s="208" t="s">
        <v>2585</v>
      </c>
      <c r="C2410" s="2" t="s">
        <v>2148</v>
      </c>
      <c r="D2410" s="209" t="n">
        <v>30.72</v>
      </c>
      <c r="E2410" s="224" t="n">
        <f aca="false">VLOOKUP(A2410,SINAPI_MO!$A$1:$E$59566,4,0)</f>
        <v>0</v>
      </c>
      <c r="F2410" s="225" t="n">
        <f aca="false">ROUND(D2410*E2410,2)</f>
        <v>0</v>
      </c>
    </row>
    <row r="2411" customFormat="false" ht="19.4" hidden="false" customHeight="false" outlineLevel="0" collapsed="false">
      <c r="A2411" s="207" t="n">
        <v>91466</v>
      </c>
      <c r="B2411" s="208" t="s">
        <v>2586</v>
      </c>
      <c r="C2411" s="2" t="s">
        <v>2148</v>
      </c>
      <c r="D2411" s="209" t="n">
        <v>4.62</v>
      </c>
      <c r="E2411" s="224" t="n">
        <f aca="false">VLOOKUP(A2411,SINAPI_MO!$A$1:$E$59566,4,0)</f>
        <v>0</v>
      </c>
      <c r="F2411" s="225" t="n">
        <f aca="false">ROUND(D2411*E2411,2)</f>
        <v>0</v>
      </c>
    </row>
    <row r="2412" customFormat="false" ht="19.4" hidden="false" customHeight="false" outlineLevel="0" collapsed="false">
      <c r="A2412" s="207" t="n">
        <v>89260</v>
      </c>
      <c r="B2412" s="208" t="s">
        <v>2587</v>
      </c>
      <c r="C2412" s="2" t="s">
        <v>2148</v>
      </c>
      <c r="D2412" s="209" t="n">
        <v>11.46</v>
      </c>
      <c r="E2412" s="224" t="n">
        <f aca="false">VLOOKUP(A2412,SINAPI_MO!$A$1:$E$59566,4,0)</f>
        <v>0</v>
      </c>
      <c r="F2412" s="225" t="n">
        <f aca="false">ROUND(D2412*E2412,2)</f>
        <v>0</v>
      </c>
    </row>
    <row r="2413" customFormat="false" ht="19.4" hidden="false" customHeight="false" outlineLevel="0" collapsed="false">
      <c r="A2413" s="207" t="n">
        <v>89262</v>
      </c>
      <c r="B2413" s="208" t="s">
        <v>2588</v>
      </c>
      <c r="C2413" s="2" t="s">
        <v>2148</v>
      </c>
      <c r="D2413" s="209" t="n">
        <v>52.75</v>
      </c>
      <c r="E2413" s="224" t="n">
        <f aca="false">VLOOKUP(A2413,SINAPI_MO!$A$1:$E$59566,4,0)</f>
        <v>0</v>
      </c>
      <c r="F2413" s="225" t="n">
        <f aca="false">ROUND(D2413*E2413,2)</f>
        <v>0</v>
      </c>
    </row>
    <row r="2414" customFormat="false" ht="19.4" hidden="false" customHeight="false" outlineLevel="0" collapsed="false">
      <c r="A2414" s="207" t="n">
        <v>91467</v>
      </c>
      <c r="B2414" s="208" t="s">
        <v>2589</v>
      </c>
      <c r="C2414" s="2" t="s">
        <v>2148</v>
      </c>
      <c r="D2414" s="209" t="n">
        <v>161.22</v>
      </c>
      <c r="E2414" s="224" t="n">
        <f aca="false">VLOOKUP(A2414,SINAPI_MO!$A$1:$E$59566,4,0)</f>
        <v>0</v>
      </c>
      <c r="F2414" s="225" t="n">
        <f aca="false">ROUND(D2414*E2414,2)</f>
        <v>0</v>
      </c>
    </row>
    <row r="2415" customFormat="false" ht="28.35" hidden="false" customHeight="false" outlineLevel="0" collapsed="false">
      <c r="A2415" s="207" t="n">
        <v>105839</v>
      </c>
      <c r="B2415" s="208" t="s">
        <v>2590</v>
      </c>
      <c r="C2415" s="2" t="s">
        <v>2148</v>
      </c>
      <c r="D2415" s="209" t="n">
        <v>0</v>
      </c>
      <c r="E2415" s="224" t="e">
        <f aca="false">VLOOKUP(A2415,SINAPI_MO!$A$1:$E$59566,4,0)</f>
        <v>#N/A</v>
      </c>
      <c r="F2415" s="225" t="e">
        <f aca="false">ROUND(D2415*E2415,2)</f>
        <v>#N/A</v>
      </c>
    </row>
    <row r="2416" customFormat="false" ht="28.35" hidden="false" customHeight="false" outlineLevel="0" collapsed="false">
      <c r="A2416" s="207" t="n">
        <v>105842</v>
      </c>
      <c r="B2416" s="208" t="s">
        <v>2591</v>
      </c>
      <c r="C2416" s="2" t="s">
        <v>2148</v>
      </c>
      <c r="D2416" s="209" t="n">
        <v>0</v>
      </c>
      <c r="E2416" s="224" t="e">
        <f aca="false">VLOOKUP(A2416,SINAPI_MO!$A$1:$E$59566,4,0)</f>
        <v>#N/A</v>
      </c>
      <c r="F2416" s="225" t="e">
        <f aca="false">ROUND(D2416*E2416,2)</f>
        <v>#N/A</v>
      </c>
    </row>
    <row r="2417" customFormat="false" ht="28.35" hidden="false" customHeight="false" outlineLevel="0" collapsed="false">
      <c r="A2417" s="207" t="n">
        <v>105840</v>
      </c>
      <c r="B2417" s="208" t="s">
        <v>2592</v>
      </c>
      <c r="C2417" s="2" t="s">
        <v>2148</v>
      </c>
      <c r="D2417" s="209" t="n">
        <v>0</v>
      </c>
      <c r="E2417" s="224" t="e">
        <f aca="false">VLOOKUP(A2417,SINAPI_MO!$A$1:$E$59566,4,0)</f>
        <v>#N/A</v>
      </c>
      <c r="F2417" s="225" t="e">
        <f aca="false">ROUND(D2417*E2417,2)</f>
        <v>#N/A</v>
      </c>
    </row>
    <row r="2418" customFormat="false" ht="28.35" hidden="false" customHeight="false" outlineLevel="0" collapsed="false">
      <c r="A2418" s="207" t="n">
        <v>105841</v>
      </c>
      <c r="B2418" s="208" t="s">
        <v>2593</v>
      </c>
      <c r="C2418" s="2" t="s">
        <v>2148</v>
      </c>
      <c r="D2418" s="209" t="n">
        <v>0</v>
      </c>
      <c r="E2418" s="224" t="e">
        <f aca="false">VLOOKUP(A2418,SINAPI_MO!$A$1:$E$59566,4,0)</f>
        <v>#N/A</v>
      </c>
      <c r="F2418" s="225" t="e">
        <f aca="false">ROUND(D2418*E2418,2)</f>
        <v>#N/A</v>
      </c>
    </row>
    <row r="2419" customFormat="false" ht="28.35" hidden="false" customHeight="false" outlineLevel="0" collapsed="false">
      <c r="A2419" s="207" t="n">
        <v>105843</v>
      </c>
      <c r="B2419" s="208" t="s">
        <v>2594</v>
      </c>
      <c r="C2419" s="2" t="s">
        <v>2148</v>
      </c>
      <c r="D2419" s="209" t="n">
        <v>84.85</v>
      </c>
      <c r="E2419" s="224" t="n">
        <f aca="false">VLOOKUP(A2419,SINAPI_MO!$A$1:$E$59566,4,0)</f>
        <v>0</v>
      </c>
      <c r="F2419" s="225" t="n">
        <f aca="false">ROUND(D2419*E2419,2)</f>
        <v>0</v>
      </c>
    </row>
    <row r="2420" customFormat="false" ht="19.4" hidden="false" customHeight="false" outlineLevel="0" collapsed="false">
      <c r="A2420" s="207" t="n">
        <v>91629</v>
      </c>
      <c r="B2420" s="208" t="s">
        <v>2595</v>
      </c>
      <c r="C2420" s="2" t="s">
        <v>2148</v>
      </c>
      <c r="D2420" s="209" t="n">
        <v>24.46</v>
      </c>
      <c r="E2420" s="224" t="n">
        <f aca="false">VLOOKUP(A2420,SINAPI_MO!$A$1:$E$59566,4,0)</f>
        <v>0</v>
      </c>
      <c r="F2420" s="225" t="n">
        <f aca="false">ROUND(D2420*E2420,2)</f>
        <v>0</v>
      </c>
    </row>
    <row r="2421" customFormat="false" ht="19.4" hidden="false" customHeight="false" outlineLevel="0" collapsed="false">
      <c r="A2421" s="207" t="n">
        <v>91631</v>
      </c>
      <c r="B2421" s="208" t="s">
        <v>2596</v>
      </c>
      <c r="C2421" s="2" t="s">
        <v>2148</v>
      </c>
      <c r="D2421" s="209" t="n">
        <v>3.72</v>
      </c>
      <c r="E2421" s="224" t="n">
        <f aca="false">VLOOKUP(A2421,SINAPI_MO!$A$1:$E$59566,4,0)</f>
        <v>0</v>
      </c>
      <c r="F2421" s="225" t="n">
        <f aca="false">ROUND(D2421*E2421,2)</f>
        <v>0</v>
      </c>
    </row>
    <row r="2422" customFormat="false" ht="19.4" hidden="false" customHeight="false" outlineLevel="0" collapsed="false">
      <c r="A2422" s="207" t="n">
        <v>91630</v>
      </c>
      <c r="B2422" s="208" t="s">
        <v>2597</v>
      </c>
      <c r="C2422" s="2" t="s">
        <v>2148</v>
      </c>
      <c r="D2422" s="209" t="n">
        <v>9.22</v>
      </c>
      <c r="E2422" s="224" t="n">
        <f aca="false">VLOOKUP(A2422,SINAPI_MO!$A$1:$E$59566,4,0)</f>
        <v>0</v>
      </c>
      <c r="F2422" s="225" t="n">
        <f aca="false">ROUND(D2422*E2422,2)</f>
        <v>0</v>
      </c>
    </row>
    <row r="2423" customFormat="false" ht="19.4" hidden="false" customHeight="false" outlineLevel="0" collapsed="false">
      <c r="A2423" s="207" t="n">
        <v>91632</v>
      </c>
      <c r="B2423" s="208" t="s">
        <v>2598</v>
      </c>
      <c r="C2423" s="2" t="s">
        <v>2148</v>
      </c>
      <c r="D2423" s="209" t="n">
        <v>42.42</v>
      </c>
      <c r="E2423" s="224" t="n">
        <f aca="false">VLOOKUP(A2423,SINAPI_MO!$A$1:$E$59566,4,0)</f>
        <v>0</v>
      </c>
      <c r="F2423" s="225" t="n">
        <f aca="false">ROUND(D2423*E2423,2)</f>
        <v>0</v>
      </c>
    </row>
    <row r="2424" customFormat="false" ht="19.4" hidden="false" customHeight="false" outlineLevel="0" collapsed="false">
      <c r="A2424" s="207" t="n">
        <v>91633</v>
      </c>
      <c r="B2424" s="208" t="s">
        <v>2599</v>
      </c>
      <c r="C2424" s="2" t="s">
        <v>2148</v>
      </c>
      <c r="D2424" s="209" t="n">
        <v>136.45</v>
      </c>
      <c r="E2424" s="224" t="n">
        <f aca="false">VLOOKUP(A2424,SINAPI_MO!$A$1:$E$59566,4,0)</f>
        <v>0</v>
      </c>
      <c r="F2424" s="225" t="n">
        <f aca="false">ROUND(D2424*E2424,2)</f>
        <v>0</v>
      </c>
    </row>
    <row r="2425" customFormat="false" ht="28.35" hidden="false" customHeight="false" outlineLevel="0" collapsed="false">
      <c r="A2425" s="207" t="n">
        <v>105979</v>
      </c>
      <c r="B2425" s="208" t="s">
        <v>2600</v>
      </c>
      <c r="C2425" s="2" t="s">
        <v>2148</v>
      </c>
      <c r="D2425" s="209" t="n">
        <v>48.11</v>
      </c>
      <c r="E2425" s="224" t="n">
        <f aca="false">VLOOKUP(A2425,SINAPI_MO!$A$1:$E$59566,4,0)</f>
        <v>0</v>
      </c>
      <c r="F2425" s="225" t="n">
        <f aca="false">ROUND(D2425*E2425,2)</f>
        <v>0</v>
      </c>
    </row>
    <row r="2426" customFormat="false" ht="28.35" hidden="false" customHeight="false" outlineLevel="0" collapsed="false">
      <c r="A2426" s="207" t="n">
        <v>105982</v>
      </c>
      <c r="B2426" s="208" t="s">
        <v>2601</v>
      </c>
      <c r="C2426" s="2" t="s">
        <v>2148</v>
      </c>
      <c r="D2426" s="209" t="n">
        <v>6.75</v>
      </c>
      <c r="E2426" s="224" t="n">
        <f aca="false">VLOOKUP(A2426,SINAPI_MO!$A$1:$E$59566,4,0)</f>
        <v>0</v>
      </c>
      <c r="F2426" s="225" t="n">
        <f aca="false">ROUND(D2426*E2426,2)</f>
        <v>0</v>
      </c>
    </row>
    <row r="2427" customFormat="false" ht="28.35" hidden="false" customHeight="false" outlineLevel="0" collapsed="false">
      <c r="A2427" s="207" t="n">
        <v>105980</v>
      </c>
      <c r="B2427" s="208" t="s">
        <v>2602</v>
      </c>
      <c r="C2427" s="2" t="s">
        <v>2148</v>
      </c>
      <c r="D2427" s="209" t="n">
        <v>16.7</v>
      </c>
      <c r="E2427" s="224" t="n">
        <f aca="false">VLOOKUP(A2427,SINAPI_MO!$A$1:$E$59566,4,0)</f>
        <v>0</v>
      </c>
      <c r="F2427" s="225" t="n">
        <f aca="false">ROUND(D2427*E2427,2)</f>
        <v>0</v>
      </c>
    </row>
    <row r="2428" customFormat="false" ht="28.35" hidden="false" customHeight="false" outlineLevel="0" collapsed="false">
      <c r="A2428" s="207" t="n">
        <v>105981</v>
      </c>
      <c r="B2428" s="208" t="s">
        <v>2603</v>
      </c>
      <c r="C2428" s="2" t="s">
        <v>2148</v>
      </c>
      <c r="D2428" s="209" t="n">
        <v>77.3</v>
      </c>
      <c r="E2428" s="224" t="n">
        <f aca="false">VLOOKUP(A2428,SINAPI_MO!$A$1:$E$59566,4,0)</f>
        <v>0</v>
      </c>
      <c r="F2428" s="225" t="n">
        <f aca="false">ROUND(D2428*E2428,2)</f>
        <v>0</v>
      </c>
    </row>
    <row r="2429" customFormat="false" ht="28.35" hidden="false" customHeight="false" outlineLevel="0" collapsed="false">
      <c r="A2429" s="207" t="n">
        <v>105983</v>
      </c>
      <c r="B2429" s="208" t="s">
        <v>2604</v>
      </c>
      <c r="C2429" s="2" t="s">
        <v>2148</v>
      </c>
      <c r="D2429" s="209" t="n">
        <v>160.91</v>
      </c>
      <c r="E2429" s="224" t="n">
        <f aca="false">VLOOKUP(A2429,SINAPI_MO!$A$1:$E$59566,4,0)</f>
        <v>0</v>
      </c>
      <c r="F2429" s="225" t="n">
        <f aca="false">ROUND(D2429*E2429,2)</f>
        <v>0</v>
      </c>
    </row>
    <row r="2430" customFormat="false" ht="19.4" hidden="false" customHeight="false" outlineLevel="0" collapsed="false">
      <c r="A2430" s="207" t="n">
        <v>98760</v>
      </c>
      <c r="B2430" s="208" t="s">
        <v>2605</v>
      </c>
      <c r="C2430" s="2" t="s">
        <v>2148</v>
      </c>
      <c r="D2430" s="209" t="n">
        <v>0.06</v>
      </c>
      <c r="E2430" s="224" t="n">
        <f aca="false">VLOOKUP(A2430,SINAPI_MO!$A$1:$E$59566,4,0)</f>
        <v>0</v>
      </c>
      <c r="F2430" s="225" t="n">
        <f aca="false">ROUND(D2430*E2430,2)</f>
        <v>0</v>
      </c>
    </row>
    <row r="2431" customFormat="false" ht="19.4" hidden="false" customHeight="false" outlineLevel="0" collapsed="false">
      <c r="A2431" s="207" t="n">
        <v>98761</v>
      </c>
      <c r="B2431" s="208" t="s">
        <v>2606</v>
      </c>
      <c r="C2431" s="2" t="s">
        <v>2148</v>
      </c>
      <c r="D2431" s="209" t="n">
        <v>0.01</v>
      </c>
      <c r="E2431" s="224" t="n">
        <f aca="false">VLOOKUP(A2431,SINAPI_MO!$A$1:$E$59566,4,0)</f>
        <v>0</v>
      </c>
      <c r="F2431" s="225" t="n">
        <f aca="false">ROUND(D2431*E2431,2)</f>
        <v>0</v>
      </c>
    </row>
    <row r="2432" customFormat="false" ht="19.4" hidden="false" customHeight="false" outlineLevel="0" collapsed="false">
      <c r="A2432" s="207" t="n">
        <v>98762</v>
      </c>
      <c r="B2432" s="208" t="s">
        <v>2607</v>
      </c>
      <c r="C2432" s="2" t="s">
        <v>2148</v>
      </c>
      <c r="D2432" s="209" t="n">
        <v>0.08</v>
      </c>
      <c r="E2432" s="224" t="n">
        <f aca="false">VLOOKUP(A2432,SINAPI_MO!$A$1:$E$59566,4,0)</f>
        <v>0</v>
      </c>
      <c r="F2432" s="225" t="n">
        <f aca="false">ROUND(D2432*E2432,2)</f>
        <v>0</v>
      </c>
    </row>
    <row r="2433" customFormat="false" ht="19.4" hidden="false" customHeight="false" outlineLevel="0" collapsed="false">
      <c r="A2433" s="207" t="n">
        <v>98763</v>
      </c>
      <c r="B2433" s="208" t="s">
        <v>2608</v>
      </c>
      <c r="C2433" s="2" t="s">
        <v>2148</v>
      </c>
      <c r="D2433" s="209" t="n">
        <v>6.06</v>
      </c>
      <c r="E2433" s="224" t="n">
        <f aca="false">VLOOKUP(A2433,SINAPI_MO!$A$1:$E$59566,4,0)</f>
        <v>0</v>
      </c>
      <c r="F2433" s="225" t="n">
        <f aca="false">ROUND(D2433*E2433,2)</f>
        <v>0</v>
      </c>
    </row>
    <row r="2434" customFormat="false" ht="19.4" hidden="false" customHeight="false" outlineLevel="0" collapsed="false">
      <c r="A2434" s="207" t="n">
        <v>99829</v>
      </c>
      <c r="B2434" s="208" t="s">
        <v>2609</v>
      </c>
      <c r="C2434" s="2" t="s">
        <v>2148</v>
      </c>
      <c r="D2434" s="209" t="n">
        <v>0.18</v>
      </c>
      <c r="E2434" s="224" t="n">
        <f aca="false">VLOOKUP(A2434,SINAPI_MO!$A$1:$E$59566,4,0)</f>
        <v>0</v>
      </c>
      <c r="F2434" s="225" t="n">
        <f aca="false">ROUND(D2434*E2434,2)</f>
        <v>0</v>
      </c>
    </row>
    <row r="2435" customFormat="false" ht="19.4" hidden="false" customHeight="false" outlineLevel="0" collapsed="false">
      <c r="A2435" s="207" t="n">
        <v>99830</v>
      </c>
      <c r="B2435" s="208" t="s">
        <v>2610</v>
      </c>
      <c r="C2435" s="2" t="s">
        <v>2148</v>
      </c>
      <c r="D2435" s="209" t="n">
        <v>0.03</v>
      </c>
      <c r="E2435" s="224" t="n">
        <f aca="false">VLOOKUP(A2435,SINAPI_MO!$A$1:$E$59566,4,0)</f>
        <v>0</v>
      </c>
      <c r="F2435" s="225" t="n">
        <f aca="false">ROUND(D2435*E2435,2)</f>
        <v>0</v>
      </c>
    </row>
    <row r="2436" customFormat="false" ht="19.4" hidden="false" customHeight="false" outlineLevel="0" collapsed="false">
      <c r="A2436" s="207" t="n">
        <v>99831</v>
      </c>
      <c r="B2436" s="208" t="s">
        <v>2611</v>
      </c>
      <c r="C2436" s="2" t="s">
        <v>2148</v>
      </c>
      <c r="D2436" s="209" t="n">
        <v>0.12</v>
      </c>
      <c r="E2436" s="224" t="n">
        <f aca="false">VLOOKUP(A2436,SINAPI_MO!$A$1:$E$59566,4,0)</f>
        <v>0</v>
      </c>
      <c r="F2436" s="225" t="n">
        <f aca="false">ROUND(D2436*E2436,2)</f>
        <v>0</v>
      </c>
    </row>
    <row r="2437" customFormat="false" ht="19.4" hidden="false" customHeight="false" outlineLevel="0" collapsed="false">
      <c r="A2437" s="207" t="n">
        <v>99832</v>
      </c>
      <c r="B2437" s="208" t="s">
        <v>2612</v>
      </c>
      <c r="C2437" s="2" t="s">
        <v>2148</v>
      </c>
      <c r="D2437" s="209" t="n">
        <v>4.5</v>
      </c>
      <c r="E2437" s="224" t="n">
        <f aca="false">VLOOKUP(A2437,SINAPI_MO!$A$1:$E$59566,4,0)</f>
        <v>0</v>
      </c>
      <c r="F2437" s="225" t="n">
        <f aca="false">ROUND(D2437*E2437,2)</f>
        <v>0</v>
      </c>
    </row>
    <row r="2438" customFormat="false" ht="19.4" hidden="false" customHeight="false" outlineLevel="0" collapsed="false">
      <c r="A2438" s="207" t="n">
        <v>104516</v>
      </c>
      <c r="B2438" s="208" t="s">
        <v>2613</v>
      </c>
      <c r="C2438" s="2" t="s">
        <v>2148</v>
      </c>
      <c r="D2438" s="209" t="n">
        <v>0</v>
      </c>
      <c r="E2438" s="224" t="e">
        <f aca="false">VLOOKUP(A2438,SINAPI_MO!$A$1:$E$59566,4,0)</f>
        <v>#N/A</v>
      </c>
      <c r="F2438" s="225" t="e">
        <f aca="false">ROUND(D2438*E2438,2)</f>
        <v>#N/A</v>
      </c>
    </row>
    <row r="2439" customFormat="false" ht="19.4" hidden="false" customHeight="false" outlineLevel="0" collapsed="false">
      <c r="A2439" s="207" t="n">
        <v>104517</v>
      </c>
      <c r="B2439" s="208" t="s">
        <v>2614</v>
      </c>
      <c r="C2439" s="2" t="s">
        <v>2148</v>
      </c>
      <c r="D2439" s="209" t="n">
        <v>0</v>
      </c>
      <c r="E2439" s="224" t="e">
        <f aca="false">VLOOKUP(A2439,SINAPI_MO!$A$1:$E$59566,4,0)</f>
        <v>#N/A</v>
      </c>
      <c r="F2439" s="225" t="e">
        <f aca="false">ROUND(D2439*E2439,2)</f>
        <v>#N/A</v>
      </c>
    </row>
    <row r="2440" customFormat="false" ht="19.4" hidden="false" customHeight="false" outlineLevel="0" collapsed="false">
      <c r="A2440" s="207" t="n">
        <v>104518</v>
      </c>
      <c r="B2440" s="208" t="s">
        <v>2615</v>
      </c>
      <c r="C2440" s="2" t="s">
        <v>2148</v>
      </c>
      <c r="D2440" s="209" t="n">
        <v>0</v>
      </c>
      <c r="E2440" s="224" t="e">
        <f aca="false">VLOOKUP(A2440,SINAPI_MO!$A$1:$E$59566,4,0)</f>
        <v>#N/A</v>
      </c>
      <c r="F2440" s="225" t="e">
        <f aca="false">ROUND(D2440*E2440,2)</f>
        <v>#N/A</v>
      </c>
    </row>
    <row r="2441" customFormat="false" ht="19.4" hidden="false" customHeight="false" outlineLevel="0" collapsed="false">
      <c r="A2441" s="207" t="n">
        <v>104519</v>
      </c>
      <c r="B2441" s="208" t="s">
        <v>2616</v>
      </c>
      <c r="C2441" s="2" t="s">
        <v>2148</v>
      </c>
      <c r="D2441" s="209" t="n">
        <v>0.65</v>
      </c>
      <c r="E2441" s="224" t="n">
        <f aca="false">VLOOKUP(A2441,SINAPI_MO!$A$1:$E$59566,4,0)</f>
        <v>0</v>
      </c>
      <c r="F2441" s="225" t="n">
        <f aca="false">ROUND(D2441*E2441,2)</f>
        <v>0</v>
      </c>
    </row>
    <row r="2442" customFormat="false" ht="19.4" hidden="false" customHeight="false" outlineLevel="0" collapsed="false">
      <c r="A2442" s="207" t="n">
        <v>90682</v>
      </c>
      <c r="B2442" s="208" t="s">
        <v>2617</v>
      </c>
      <c r="C2442" s="2" t="s">
        <v>2148</v>
      </c>
      <c r="D2442" s="209" t="n">
        <v>38.08</v>
      </c>
      <c r="E2442" s="224" t="n">
        <f aca="false">VLOOKUP(A2442,SINAPI_MO!$A$1:$E$59566,4,0)</f>
        <v>0</v>
      </c>
      <c r="F2442" s="225" t="n">
        <f aca="false">ROUND(D2442*E2442,2)</f>
        <v>0</v>
      </c>
    </row>
    <row r="2443" customFormat="false" ht="19.4" hidden="false" customHeight="false" outlineLevel="0" collapsed="false">
      <c r="A2443" s="207" t="n">
        <v>90683</v>
      </c>
      <c r="B2443" s="208" t="s">
        <v>2618</v>
      </c>
      <c r="C2443" s="2" t="s">
        <v>2148</v>
      </c>
      <c r="D2443" s="209" t="n">
        <v>8.8</v>
      </c>
      <c r="E2443" s="224" t="n">
        <f aca="false">VLOOKUP(A2443,SINAPI_MO!$A$1:$E$59566,4,0)</f>
        <v>0</v>
      </c>
      <c r="F2443" s="225" t="n">
        <f aca="false">ROUND(D2443*E2443,2)</f>
        <v>0</v>
      </c>
    </row>
    <row r="2444" customFormat="false" ht="19.4" hidden="false" customHeight="false" outlineLevel="0" collapsed="false">
      <c r="A2444" s="207" t="n">
        <v>90684</v>
      </c>
      <c r="B2444" s="208" t="s">
        <v>2619</v>
      </c>
      <c r="C2444" s="2" t="s">
        <v>2148</v>
      </c>
      <c r="D2444" s="209" t="n">
        <v>41.65</v>
      </c>
      <c r="E2444" s="224" t="n">
        <f aca="false">VLOOKUP(A2444,SINAPI_MO!$A$1:$E$59566,4,0)</f>
        <v>0</v>
      </c>
      <c r="F2444" s="225" t="n">
        <f aca="false">ROUND(D2444*E2444,2)</f>
        <v>0</v>
      </c>
    </row>
    <row r="2445" customFormat="false" ht="19.4" hidden="false" customHeight="false" outlineLevel="0" collapsed="false">
      <c r="A2445" s="207" t="n">
        <v>90685</v>
      </c>
      <c r="B2445" s="208" t="s">
        <v>2620</v>
      </c>
      <c r="C2445" s="2" t="s">
        <v>2148</v>
      </c>
      <c r="D2445" s="209" t="n">
        <v>58.01</v>
      </c>
      <c r="E2445" s="224" t="n">
        <f aca="false">VLOOKUP(A2445,SINAPI_MO!$A$1:$E$59566,4,0)</f>
        <v>0</v>
      </c>
      <c r="F2445" s="225" t="n">
        <f aca="false">ROUND(D2445*E2445,2)</f>
        <v>0</v>
      </c>
    </row>
    <row r="2446" customFormat="false" ht="12.8" hidden="false" customHeight="false" outlineLevel="0" collapsed="false">
      <c r="A2446" s="207" t="n">
        <v>95114</v>
      </c>
      <c r="B2446" s="208" t="s">
        <v>2621</v>
      </c>
      <c r="C2446" s="2" t="s">
        <v>2148</v>
      </c>
      <c r="D2446" s="209" t="n">
        <v>0.51</v>
      </c>
      <c r="E2446" s="224" t="n">
        <f aca="false">VLOOKUP(A2446,SINAPI_MO!$A$1:$E$59566,4,0)</f>
        <v>0</v>
      </c>
      <c r="F2446" s="225" t="n">
        <f aca="false">ROUND(D2446*E2446,2)</f>
        <v>0</v>
      </c>
    </row>
    <row r="2447" customFormat="false" ht="12.8" hidden="false" customHeight="false" outlineLevel="0" collapsed="false">
      <c r="A2447" s="207" t="n">
        <v>95115</v>
      </c>
      <c r="B2447" s="208" t="s">
        <v>2622</v>
      </c>
      <c r="C2447" s="2" t="s">
        <v>2148</v>
      </c>
      <c r="D2447" s="209" t="n">
        <v>0.11</v>
      </c>
      <c r="E2447" s="224" t="n">
        <f aca="false">VLOOKUP(A2447,SINAPI_MO!$A$1:$E$59566,4,0)</f>
        <v>0</v>
      </c>
      <c r="F2447" s="225" t="n">
        <f aca="false">ROUND(D2447*E2447,2)</f>
        <v>0</v>
      </c>
    </row>
    <row r="2448" customFormat="false" ht="12.8" hidden="false" customHeight="false" outlineLevel="0" collapsed="false">
      <c r="A2448" s="207" t="n">
        <v>53863</v>
      </c>
      <c r="B2448" s="208" t="s">
        <v>2623</v>
      </c>
      <c r="C2448" s="2" t="s">
        <v>2148</v>
      </c>
      <c r="D2448" s="209" t="n">
        <v>0.64</v>
      </c>
      <c r="E2448" s="224" t="n">
        <f aca="false">VLOOKUP(A2448,SINAPI_MO!$A$1:$E$59566,4,0)</f>
        <v>0</v>
      </c>
      <c r="F2448" s="225" t="n">
        <f aca="false">ROUND(D2448*E2448,2)</f>
        <v>0</v>
      </c>
    </row>
    <row r="2449" customFormat="false" ht="12.8" hidden="false" customHeight="false" outlineLevel="0" collapsed="false">
      <c r="A2449" s="207" t="n">
        <v>104652</v>
      </c>
      <c r="B2449" s="208" t="s">
        <v>2624</v>
      </c>
      <c r="C2449" s="2" t="s">
        <v>2148</v>
      </c>
      <c r="D2449" s="209" t="n">
        <v>0</v>
      </c>
      <c r="E2449" s="224" t="e">
        <f aca="false">VLOOKUP(A2449,SINAPI_MO!$A$1:$E$59566,4,0)</f>
        <v>#N/A</v>
      </c>
      <c r="F2449" s="225" t="e">
        <f aca="false">ROUND(D2449*E2449,2)</f>
        <v>#N/A</v>
      </c>
    </row>
    <row r="2450" customFormat="false" ht="12.8" hidden="false" customHeight="false" outlineLevel="0" collapsed="false">
      <c r="A2450" s="207" t="n">
        <v>104653</v>
      </c>
      <c r="B2450" s="208" t="s">
        <v>2625</v>
      </c>
      <c r="C2450" s="2" t="s">
        <v>2148</v>
      </c>
      <c r="D2450" s="209" t="n">
        <v>0</v>
      </c>
      <c r="E2450" s="224" t="e">
        <f aca="false">VLOOKUP(A2450,SINAPI_MO!$A$1:$E$59566,4,0)</f>
        <v>#N/A</v>
      </c>
      <c r="F2450" s="225" t="e">
        <f aca="false">ROUND(D2450*E2450,2)</f>
        <v>#N/A</v>
      </c>
    </row>
    <row r="2451" customFormat="false" ht="12.8" hidden="false" customHeight="false" outlineLevel="0" collapsed="false">
      <c r="A2451" s="207" t="n">
        <v>104654</v>
      </c>
      <c r="B2451" s="208" t="s">
        <v>2626</v>
      </c>
      <c r="C2451" s="2" t="s">
        <v>2148</v>
      </c>
      <c r="D2451" s="209" t="n">
        <v>0</v>
      </c>
      <c r="E2451" s="224" t="e">
        <f aca="false">VLOOKUP(A2451,SINAPI_MO!$A$1:$E$59566,4,0)</f>
        <v>#N/A</v>
      </c>
      <c r="F2451" s="225" t="e">
        <f aca="false">ROUND(D2451*E2451,2)</f>
        <v>#N/A</v>
      </c>
    </row>
    <row r="2452" customFormat="false" ht="12.8" hidden="false" customHeight="false" outlineLevel="0" collapsed="false">
      <c r="A2452" s="207" t="n">
        <v>104655</v>
      </c>
      <c r="B2452" s="208" t="s">
        <v>2627</v>
      </c>
      <c r="C2452" s="2" t="s">
        <v>2148</v>
      </c>
      <c r="D2452" s="209" t="n">
        <v>0.69</v>
      </c>
      <c r="E2452" s="224" t="n">
        <f aca="false">VLOOKUP(A2452,SINAPI_MO!$A$1:$E$59566,4,0)</f>
        <v>0</v>
      </c>
      <c r="F2452" s="225" t="n">
        <f aca="false">ROUND(D2452*E2452,2)</f>
        <v>0</v>
      </c>
    </row>
    <row r="2453" customFormat="false" ht="19.4" hidden="false" customHeight="false" outlineLevel="0" collapsed="false">
      <c r="A2453" s="207" t="n">
        <v>102270</v>
      </c>
      <c r="B2453" s="208" t="s">
        <v>2628</v>
      </c>
      <c r="C2453" s="2" t="s">
        <v>2148</v>
      </c>
      <c r="D2453" s="209" t="n">
        <v>0.87</v>
      </c>
      <c r="E2453" s="224" t="n">
        <f aca="false">VLOOKUP(A2453,SINAPI_MO!$A$1:$E$59566,4,0)</f>
        <v>0</v>
      </c>
      <c r="F2453" s="225" t="n">
        <f aca="false">ROUND(D2453*E2453,2)</f>
        <v>0</v>
      </c>
    </row>
    <row r="2454" customFormat="false" ht="12.8" hidden="false" customHeight="false" outlineLevel="0" collapsed="false">
      <c r="A2454" s="207" t="n">
        <v>102271</v>
      </c>
      <c r="B2454" s="208" t="s">
        <v>2629</v>
      </c>
      <c r="C2454" s="2" t="s">
        <v>2148</v>
      </c>
      <c r="D2454" s="209" t="n">
        <v>0.2</v>
      </c>
      <c r="E2454" s="224" t="n">
        <f aca="false">VLOOKUP(A2454,SINAPI_MO!$A$1:$E$59566,4,0)</f>
        <v>0</v>
      </c>
      <c r="F2454" s="225" t="n">
        <f aca="false">ROUND(D2454*E2454,2)</f>
        <v>0</v>
      </c>
    </row>
    <row r="2455" customFormat="false" ht="19.4" hidden="false" customHeight="false" outlineLevel="0" collapsed="false">
      <c r="A2455" s="207" t="n">
        <v>102272</v>
      </c>
      <c r="B2455" s="208" t="s">
        <v>2630</v>
      </c>
      <c r="C2455" s="2" t="s">
        <v>2148</v>
      </c>
      <c r="D2455" s="209" t="n">
        <v>1.08</v>
      </c>
      <c r="E2455" s="224" t="n">
        <f aca="false">VLOOKUP(A2455,SINAPI_MO!$A$1:$E$59566,4,0)</f>
        <v>0</v>
      </c>
      <c r="F2455" s="225" t="n">
        <f aca="false">ROUND(D2455*E2455,2)</f>
        <v>0</v>
      </c>
    </row>
    <row r="2456" customFormat="false" ht="19.4" hidden="false" customHeight="false" outlineLevel="0" collapsed="false">
      <c r="A2456" s="207" t="n">
        <v>102273</v>
      </c>
      <c r="B2456" s="208" t="s">
        <v>2631</v>
      </c>
      <c r="C2456" s="2" t="s">
        <v>2148</v>
      </c>
      <c r="D2456" s="209" t="n">
        <v>1.73</v>
      </c>
      <c r="E2456" s="224" t="n">
        <f aca="false">VLOOKUP(A2456,SINAPI_MO!$A$1:$E$59566,4,0)</f>
        <v>0</v>
      </c>
      <c r="F2456" s="225" t="n">
        <f aca="false">ROUND(D2456*E2456,2)</f>
        <v>0</v>
      </c>
    </row>
    <row r="2457" customFormat="false" ht="12.8" hidden="false" customHeight="false" outlineLevel="0" collapsed="false">
      <c r="A2457" s="207" t="n">
        <v>95255</v>
      </c>
      <c r="B2457" s="208" t="s">
        <v>2632</v>
      </c>
      <c r="C2457" s="2" t="s">
        <v>2148</v>
      </c>
      <c r="D2457" s="209" t="n">
        <v>1.03</v>
      </c>
      <c r="E2457" s="224" t="n">
        <f aca="false">VLOOKUP(A2457,SINAPI_MO!$A$1:$E$59566,4,0)</f>
        <v>0</v>
      </c>
      <c r="F2457" s="225" t="n">
        <f aca="false">ROUND(D2457*E2457,2)</f>
        <v>0</v>
      </c>
    </row>
    <row r="2458" customFormat="false" ht="12.8" hidden="false" customHeight="false" outlineLevel="0" collapsed="false">
      <c r="A2458" s="207" t="n">
        <v>95256</v>
      </c>
      <c r="B2458" s="208" t="s">
        <v>2633</v>
      </c>
      <c r="C2458" s="2" t="s">
        <v>2148</v>
      </c>
      <c r="D2458" s="209" t="n">
        <v>0.24</v>
      </c>
      <c r="E2458" s="224" t="n">
        <f aca="false">VLOOKUP(A2458,SINAPI_MO!$A$1:$E$59566,4,0)</f>
        <v>0</v>
      </c>
      <c r="F2458" s="225" t="n">
        <f aca="false">ROUND(D2458*E2458,2)</f>
        <v>0</v>
      </c>
    </row>
    <row r="2459" customFormat="false" ht="12.8" hidden="false" customHeight="false" outlineLevel="0" collapsed="false">
      <c r="A2459" s="207" t="n">
        <v>95257</v>
      </c>
      <c r="B2459" s="208" t="s">
        <v>2634</v>
      </c>
      <c r="C2459" s="2" t="s">
        <v>2148</v>
      </c>
      <c r="D2459" s="209" t="n">
        <v>1.29</v>
      </c>
      <c r="E2459" s="224" t="n">
        <f aca="false">VLOOKUP(A2459,SINAPI_MO!$A$1:$E$59566,4,0)</f>
        <v>0</v>
      </c>
      <c r="F2459" s="225" t="n">
        <f aca="false">ROUND(D2459*E2459,2)</f>
        <v>0</v>
      </c>
    </row>
    <row r="2460" customFormat="false" ht="12.8" hidden="false" customHeight="false" outlineLevel="0" collapsed="false">
      <c r="A2460" s="207" t="n">
        <v>105913</v>
      </c>
      <c r="B2460" s="208" t="s">
        <v>2635</v>
      </c>
      <c r="C2460" s="2" t="s">
        <v>2148</v>
      </c>
      <c r="D2460" s="209" t="n">
        <v>0.88</v>
      </c>
      <c r="E2460" s="224" t="n">
        <f aca="false">VLOOKUP(A2460,SINAPI_MO!$A$1:$E$59566,4,0)</f>
        <v>0</v>
      </c>
      <c r="F2460" s="225" t="n">
        <f aca="false">ROUND(D2460*E2460,2)</f>
        <v>0</v>
      </c>
    </row>
    <row r="2461" customFormat="false" ht="12.8" hidden="false" customHeight="false" outlineLevel="0" collapsed="false">
      <c r="A2461" s="207" t="n">
        <v>105914</v>
      </c>
      <c r="B2461" s="208" t="s">
        <v>2636</v>
      </c>
      <c r="C2461" s="2" t="s">
        <v>2148</v>
      </c>
      <c r="D2461" s="209" t="n">
        <v>0.2</v>
      </c>
      <c r="E2461" s="224" t="n">
        <f aca="false">VLOOKUP(A2461,SINAPI_MO!$A$1:$E$59566,4,0)</f>
        <v>0</v>
      </c>
      <c r="F2461" s="225" t="n">
        <f aca="false">ROUND(D2461*E2461,2)</f>
        <v>0</v>
      </c>
    </row>
    <row r="2462" customFormat="false" ht="12.8" hidden="false" customHeight="false" outlineLevel="0" collapsed="false">
      <c r="A2462" s="207" t="n">
        <v>105915</v>
      </c>
      <c r="B2462" s="208" t="s">
        <v>2637</v>
      </c>
      <c r="C2462" s="2" t="s">
        <v>2148</v>
      </c>
      <c r="D2462" s="209" t="n">
        <v>1.1</v>
      </c>
      <c r="E2462" s="224" t="n">
        <f aca="false">VLOOKUP(A2462,SINAPI_MO!$A$1:$E$59566,4,0)</f>
        <v>0</v>
      </c>
      <c r="F2462" s="225" t="n">
        <f aca="false">ROUND(D2462*E2462,2)</f>
        <v>0</v>
      </c>
    </row>
    <row r="2463" customFormat="false" ht="28.35" hidden="false" customHeight="false" outlineLevel="0" collapsed="false">
      <c r="A2463" s="207" t="n">
        <v>103792</v>
      </c>
      <c r="B2463" s="208" t="s">
        <v>2638</v>
      </c>
      <c r="C2463" s="2" t="s">
        <v>2148</v>
      </c>
      <c r="D2463" s="209" t="n">
        <v>4.77</v>
      </c>
      <c r="E2463" s="224" t="n">
        <f aca="false">VLOOKUP(A2463,SINAPI_MO!$A$1:$E$59566,4,0)</f>
        <v>0</v>
      </c>
      <c r="F2463" s="225" t="n">
        <f aca="false">ROUND(D2463*E2463,2)</f>
        <v>0</v>
      </c>
    </row>
    <row r="2464" customFormat="false" ht="28.35" hidden="false" customHeight="false" outlineLevel="0" collapsed="false">
      <c r="A2464" s="207" t="n">
        <v>103789</v>
      </c>
      <c r="B2464" s="208" t="s">
        <v>2639</v>
      </c>
      <c r="C2464" s="2" t="s">
        <v>2148</v>
      </c>
      <c r="D2464" s="209" t="n">
        <v>0</v>
      </c>
      <c r="E2464" s="224" t="e">
        <f aca="false">VLOOKUP(A2464,SINAPI_MO!$A$1:$E$59566,4,0)</f>
        <v>#N/A</v>
      </c>
      <c r="F2464" s="225" t="e">
        <f aca="false">ROUND(D2464*E2464,2)</f>
        <v>#N/A</v>
      </c>
    </row>
    <row r="2465" customFormat="false" ht="28.35" hidden="false" customHeight="false" outlineLevel="0" collapsed="false">
      <c r="A2465" s="207" t="n">
        <v>103790</v>
      </c>
      <c r="B2465" s="208" t="s">
        <v>2640</v>
      </c>
      <c r="C2465" s="2" t="s">
        <v>2148</v>
      </c>
      <c r="D2465" s="209" t="n">
        <v>0</v>
      </c>
      <c r="E2465" s="224" t="e">
        <f aca="false">VLOOKUP(A2465,SINAPI_MO!$A$1:$E$59566,4,0)</f>
        <v>#N/A</v>
      </c>
      <c r="F2465" s="225" t="e">
        <f aca="false">ROUND(D2465*E2465,2)</f>
        <v>#N/A</v>
      </c>
    </row>
    <row r="2466" customFormat="false" ht="28.35" hidden="false" customHeight="false" outlineLevel="0" collapsed="false">
      <c r="A2466" s="207" t="n">
        <v>103791</v>
      </c>
      <c r="B2466" s="208" t="s">
        <v>2641</v>
      </c>
      <c r="C2466" s="2" t="s">
        <v>2148</v>
      </c>
      <c r="D2466" s="209" t="n">
        <v>0</v>
      </c>
      <c r="E2466" s="224" t="e">
        <f aca="false">VLOOKUP(A2466,SINAPI_MO!$A$1:$E$59566,4,0)</f>
        <v>#N/A</v>
      </c>
      <c r="F2466" s="225" t="e">
        <f aca="false">ROUND(D2466*E2466,2)</f>
        <v>#N/A</v>
      </c>
    </row>
    <row r="2467" customFormat="false" ht="19.4" hidden="false" customHeight="false" outlineLevel="0" collapsed="false">
      <c r="A2467" s="207" t="n">
        <v>96054</v>
      </c>
      <c r="B2467" s="208" t="s">
        <v>2642</v>
      </c>
      <c r="C2467" s="2" t="s">
        <v>2148</v>
      </c>
      <c r="D2467" s="209" t="n">
        <v>30.52</v>
      </c>
      <c r="E2467" s="224" t="n">
        <f aca="false">VLOOKUP(A2467,SINAPI_MO!$A$1:$E$59566,4,0)</f>
        <v>0</v>
      </c>
      <c r="F2467" s="225" t="n">
        <f aca="false">ROUND(D2467*E2467,2)</f>
        <v>0</v>
      </c>
    </row>
    <row r="2468" customFormat="false" ht="19.4" hidden="false" customHeight="false" outlineLevel="0" collapsed="false">
      <c r="A2468" s="207" t="n">
        <v>96060</v>
      </c>
      <c r="B2468" s="208" t="s">
        <v>2643</v>
      </c>
      <c r="C2468" s="2" t="s">
        <v>2148</v>
      </c>
      <c r="D2468" s="209" t="n">
        <v>6.35</v>
      </c>
      <c r="E2468" s="224" t="n">
        <f aca="false">VLOOKUP(A2468,SINAPI_MO!$A$1:$E$59566,4,0)</f>
        <v>0</v>
      </c>
      <c r="F2468" s="225" t="n">
        <f aca="false">ROUND(D2468*E2468,2)</f>
        <v>0</v>
      </c>
    </row>
    <row r="2469" customFormat="false" ht="19.4" hidden="false" customHeight="false" outlineLevel="0" collapsed="false">
      <c r="A2469" s="207" t="n">
        <v>96061</v>
      </c>
      <c r="B2469" s="208" t="s">
        <v>2644</v>
      </c>
      <c r="C2469" s="2" t="s">
        <v>2148</v>
      </c>
      <c r="D2469" s="209" t="n">
        <v>38.16</v>
      </c>
      <c r="E2469" s="224" t="n">
        <f aca="false">VLOOKUP(A2469,SINAPI_MO!$A$1:$E$59566,4,0)</f>
        <v>0</v>
      </c>
      <c r="F2469" s="225" t="n">
        <f aca="false">ROUND(D2469*E2469,2)</f>
        <v>0</v>
      </c>
    </row>
    <row r="2470" customFormat="false" ht="19.4" hidden="false" customHeight="false" outlineLevel="0" collapsed="false">
      <c r="A2470" s="207" t="n">
        <v>96062</v>
      </c>
      <c r="B2470" s="208" t="s">
        <v>2645</v>
      </c>
      <c r="C2470" s="2" t="s">
        <v>2148</v>
      </c>
      <c r="D2470" s="209" t="n">
        <v>40.62</v>
      </c>
      <c r="E2470" s="224" t="n">
        <f aca="false">VLOOKUP(A2470,SINAPI_MO!$A$1:$E$59566,4,0)</f>
        <v>0</v>
      </c>
      <c r="F2470" s="225" t="n">
        <f aca="false">ROUND(D2470*E2470,2)</f>
        <v>0</v>
      </c>
    </row>
    <row r="2471" customFormat="false" ht="19.4" hidden="false" customHeight="false" outlineLevel="0" collapsed="false">
      <c r="A2471" s="207" t="n">
        <v>90688</v>
      </c>
      <c r="B2471" s="208" t="s">
        <v>2646</v>
      </c>
      <c r="C2471" s="2" t="s">
        <v>2148</v>
      </c>
      <c r="D2471" s="209" t="n">
        <v>25.68</v>
      </c>
      <c r="E2471" s="224" t="n">
        <f aca="false">VLOOKUP(A2471,SINAPI_MO!$A$1:$E$59566,4,0)</f>
        <v>0</v>
      </c>
      <c r="F2471" s="225" t="n">
        <f aca="false">ROUND(D2471*E2471,2)</f>
        <v>0</v>
      </c>
    </row>
    <row r="2472" customFormat="false" ht="19.4" hidden="false" customHeight="false" outlineLevel="0" collapsed="false">
      <c r="A2472" s="207" t="n">
        <v>90689</v>
      </c>
      <c r="B2472" s="208" t="s">
        <v>2647</v>
      </c>
      <c r="C2472" s="2" t="s">
        <v>2148</v>
      </c>
      <c r="D2472" s="209" t="n">
        <v>5.07</v>
      </c>
      <c r="E2472" s="224" t="n">
        <f aca="false">VLOOKUP(A2472,SINAPI_MO!$A$1:$E$59566,4,0)</f>
        <v>0</v>
      </c>
      <c r="F2472" s="225" t="n">
        <f aca="false">ROUND(D2472*E2472,2)</f>
        <v>0</v>
      </c>
    </row>
    <row r="2473" customFormat="false" ht="19.4" hidden="false" customHeight="false" outlineLevel="0" collapsed="false">
      <c r="A2473" s="207" t="n">
        <v>90690</v>
      </c>
      <c r="B2473" s="208" t="s">
        <v>2648</v>
      </c>
      <c r="C2473" s="2" t="s">
        <v>2148</v>
      </c>
      <c r="D2473" s="209" t="n">
        <v>32.1</v>
      </c>
      <c r="E2473" s="224" t="n">
        <f aca="false">VLOOKUP(A2473,SINAPI_MO!$A$1:$E$59566,4,0)</f>
        <v>0</v>
      </c>
      <c r="F2473" s="225" t="n">
        <f aca="false">ROUND(D2473*E2473,2)</f>
        <v>0</v>
      </c>
    </row>
    <row r="2474" customFormat="false" ht="19.4" hidden="false" customHeight="false" outlineLevel="0" collapsed="false">
      <c r="A2474" s="207" t="n">
        <v>90691</v>
      </c>
      <c r="B2474" s="208" t="s">
        <v>2649</v>
      </c>
      <c r="C2474" s="2" t="s">
        <v>2148</v>
      </c>
      <c r="D2474" s="209" t="n">
        <v>40.62</v>
      </c>
      <c r="E2474" s="224" t="n">
        <f aca="false">VLOOKUP(A2474,SINAPI_MO!$A$1:$E$59566,4,0)</f>
        <v>0</v>
      </c>
      <c r="F2474" s="225" t="n">
        <f aca="false">ROUND(D2474*E2474,2)</f>
        <v>0</v>
      </c>
    </row>
    <row r="2475" customFormat="false" ht="12.8" hidden="false" customHeight="false" outlineLevel="0" collapsed="false">
      <c r="A2475" s="207" t="n">
        <v>96241</v>
      </c>
      <c r="B2475" s="208" t="s">
        <v>2650</v>
      </c>
      <c r="C2475" s="2" t="s">
        <v>2148</v>
      </c>
      <c r="D2475" s="209" t="n">
        <v>27.28</v>
      </c>
      <c r="E2475" s="224" t="n">
        <f aca="false">VLOOKUP(A2475,SINAPI_MO!$A$1:$E$59566,4,0)</f>
        <v>0</v>
      </c>
      <c r="F2475" s="225" t="n">
        <f aca="false">ROUND(D2475*E2475,2)</f>
        <v>0</v>
      </c>
    </row>
    <row r="2476" customFormat="false" ht="12.8" hidden="false" customHeight="false" outlineLevel="0" collapsed="false">
      <c r="A2476" s="207" t="n">
        <v>96242</v>
      </c>
      <c r="B2476" s="208" t="s">
        <v>2651</v>
      </c>
      <c r="C2476" s="2" t="s">
        <v>2148</v>
      </c>
      <c r="D2476" s="209" t="n">
        <v>7.21</v>
      </c>
      <c r="E2476" s="224" t="n">
        <f aca="false">VLOOKUP(A2476,SINAPI_MO!$A$1:$E$59566,4,0)</f>
        <v>0</v>
      </c>
      <c r="F2476" s="225" t="n">
        <f aca="false">ROUND(D2476*E2476,2)</f>
        <v>0</v>
      </c>
    </row>
    <row r="2477" customFormat="false" ht="12.8" hidden="false" customHeight="false" outlineLevel="0" collapsed="false">
      <c r="A2477" s="207" t="n">
        <v>96243</v>
      </c>
      <c r="B2477" s="208" t="s">
        <v>2652</v>
      </c>
      <c r="C2477" s="2" t="s">
        <v>2148</v>
      </c>
      <c r="D2477" s="209" t="n">
        <v>34.1</v>
      </c>
      <c r="E2477" s="224" t="n">
        <f aca="false">VLOOKUP(A2477,SINAPI_MO!$A$1:$E$59566,4,0)</f>
        <v>0</v>
      </c>
      <c r="F2477" s="225" t="n">
        <f aca="false">ROUND(D2477*E2477,2)</f>
        <v>0</v>
      </c>
    </row>
    <row r="2478" customFormat="false" ht="19.4" hidden="false" customHeight="false" outlineLevel="0" collapsed="false">
      <c r="A2478" s="207" t="n">
        <v>96244</v>
      </c>
      <c r="B2478" s="208" t="s">
        <v>2653</v>
      </c>
      <c r="C2478" s="2" t="s">
        <v>2148</v>
      </c>
      <c r="D2478" s="209" t="n">
        <v>17.75</v>
      </c>
      <c r="E2478" s="224" t="n">
        <f aca="false">VLOOKUP(A2478,SINAPI_MO!$A$1:$E$59566,4,0)</f>
        <v>0</v>
      </c>
      <c r="F2478" s="225" t="n">
        <f aca="false">ROUND(D2478*E2478,2)</f>
        <v>0</v>
      </c>
    </row>
    <row r="2479" customFormat="false" ht="19.4" hidden="false" customHeight="false" outlineLevel="0" collapsed="false">
      <c r="A2479" s="207" t="n">
        <v>88400</v>
      </c>
      <c r="B2479" s="208" t="s">
        <v>2654</v>
      </c>
      <c r="C2479" s="2" t="s">
        <v>2148</v>
      </c>
      <c r="D2479" s="209" t="n">
        <v>0.72</v>
      </c>
      <c r="E2479" s="224" t="n">
        <f aca="false">VLOOKUP(A2479,SINAPI_MO!$A$1:$E$59566,4,0)</f>
        <v>0</v>
      </c>
      <c r="F2479" s="225" t="n">
        <f aca="false">ROUND(D2479*E2479,2)</f>
        <v>0</v>
      </c>
    </row>
    <row r="2480" customFormat="false" ht="19.4" hidden="false" customHeight="false" outlineLevel="0" collapsed="false">
      <c r="A2480" s="207" t="n">
        <v>88401</v>
      </c>
      <c r="B2480" s="208" t="s">
        <v>2655</v>
      </c>
      <c r="C2480" s="2" t="s">
        <v>2148</v>
      </c>
      <c r="D2480" s="209" t="n">
        <v>0.16</v>
      </c>
      <c r="E2480" s="224" t="n">
        <f aca="false">VLOOKUP(A2480,SINAPI_MO!$A$1:$E$59566,4,0)</f>
        <v>0</v>
      </c>
      <c r="F2480" s="225" t="n">
        <f aca="false">ROUND(D2480*E2480,2)</f>
        <v>0</v>
      </c>
    </row>
    <row r="2481" customFormat="false" ht="19.4" hidden="false" customHeight="false" outlineLevel="0" collapsed="false">
      <c r="A2481" s="207" t="n">
        <v>88402</v>
      </c>
      <c r="B2481" s="208" t="s">
        <v>2656</v>
      </c>
      <c r="C2481" s="2" t="s">
        <v>2148</v>
      </c>
      <c r="D2481" s="209" t="n">
        <v>0.79</v>
      </c>
      <c r="E2481" s="224" t="n">
        <f aca="false">VLOOKUP(A2481,SINAPI_MO!$A$1:$E$59566,4,0)</f>
        <v>0</v>
      </c>
      <c r="F2481" s="225" t="n">
        <f aca="false">ROUND(D2481*E2481,2)</f>
        <v>0</v>
      </c>
    </row>
    <row r="2482" customFormat="false" ht="19.4" hidden="false" customHeight="false" outlineLevel="0" collapsed="false">
      <c r="A2482" s="207" t="n">
        <v>88403</v>
      </c>
      <c r="B2482" s="208" t="s">
        <v>2657</v>
      </c>
      <c r="C2482" s="2" t="s">
        <v>2148</v>
      </c>
      <c r="D2482" s="209" t="n">
        <v>1.91</v>
      </c>
      <c r="E2482" s="224" t="n">
        <f aca="false">VLOOKUP(A2482,SINAPI_MO!$A$1:$E$59566,4,0)</f>
        <v>0</v>
      </c>
      <c r="F2482" s="225" t="n">
        <f aca="false">ROUND(D2482*E2482,2)</f>
        <v>0</v>
      </c>
    </row>
    <row r="2483" customFormat="false" ht="19.4" hidden="false" customHeight="false" outlineLevel="0" collapsed="false">
      <c r="A2483" s="207" t="n">
        <v>88387</v>
      </c>
      <c r="B2483" s="208" t="s">
        <v>2658</v>
      </c>
      <c r="C2483" s="2" t="s">
        <v>2148</v>
      </c>
      <c r="D2483" s="209" t="n">
        <v>0.77</v>
      </c>
      <c r="E2483" s="224" t="n">
        <f aca="false">VLOOKUP(A2483,SINAPI_MO!$A$1:$E$59566,4,0)</f>
        <v>0</v>
      </c>
      <c r="F2483" s="225" t="n">
        <f aca="false">ROUND(D2483*E2483,2)</f>
        <v>0</v>
      </c>
    </row>
    <row r="2484" customFormat="false" ht="19.4" hidden="false" customHeight="false" outlineLevel="0" collapsed="false">
      <c r="A2484" s="207" t="n">
        <v>88389</v>
      </c>
      <c r="B2484" s="208" t="s">
        <v>2659</v>
      </c>
      <c r="C2484" s="2" t="s">
        <v>2148</v>
      </c>
      <c r="D2484" s="209" t="n">
        <v>0.17</v>
      </c>
      <c r="E2484" s="224" t="n">
        <f aca="false">VLOOKUP(A2484,SINAPI_MO!$A$1:$E$59566,4,0)</f>
        <v>0</v>
      </c>
      <c r="F2484" s="225" t="n">
        <f aca="false">ROUND(D2484*E2484,2)</f>
        <v>0</v>
      </c>
    </row>
    <row r="2485" customFormat="false" ht="19.4" hidden="false" customHeight="false" outlineLevel="0" collapsed="false">
      <c r="A2485" s="207" t="n">
        <v>88390</v>
      </c>
      <c r="B2485" s="208" t="s">
        <v>2660</v>
      </c>
      <c r="C2485" s="2" t="s">
        <v>2148</v>
      </c>
      <c r="D2485" s="209" t="n">
        <v>0.84</v>
      </c>
      <c r="E2485" s="224" t="n">
        <f aca="false">VLOOKUP(A2485,SINAPI_MO!$A$1:$E$59566,4,0)</f>
        <v>0</v>
      </c>
      <c r="F2485" s="225" t="n">
        <f aca="false">ROUND(D2485*E2485,2)</f>
        <v>0</v>
      </c>
    </row>
    <row r="2486" customFormat="false" ht="19.4" hidden="false" customHeight="false" outlineLevel="0" collapsed="false">
      <c r="A2486" s="207" t="n">
        <v>88391</v>
      </c>
      <c r="B2486" s="208" t="s">
        <v>2661</v>
      </c>
      <c r="C2486" s="2" t="s">
        <v>2148</v>
      </c>
      <c r="D2486" s="209" t="n">
        <v>3.19</v>
      </c>
      <c r="E2486" s="224" t="n">
        <f aca="false">VLOOKUP(A2486,SINAPI_MO!$A$1:$E$59566,4,0)</f>
        <v>0</v>
      </c>
      <c r="F2486" s="225" t="n">
        <f aca="false">ROUND(D2486*E2486,2)</f>
        <v>0</v>
      </c>
    </row>
    <row r="2487" customFormat="false" ht="19.4" hidden="false" customHeight="false" outlineLevel="0" collapsed="false">
      <c r="A2487" s="207" t="n">
        <v>88394</v>
      </c>
      <c r="B2487" s="208" t="s">
        <v>2662</v>
      </c>
      <c r="C2487" s="2" t="s">
        <v>2148</v>
      </c>
      <c r="D2487" s="209" t="n">
        <v>0.91</v>
      </c>
      <c r="E2487" s="224" t="n">
        <f aca="false">VLOOKUP(A2487,SINAPI_MO!$A$1:$E$59566,4,0)</f>
        <v>0</v>
      </c>
      <c r="F2487" s="225" t="n">
        <f aca="false">ROUND(D2487*E2487,2)</f>
        <v>0</v>
      </c>
    </row>
    <row r="2488" customFormat="false" ht="19.4" hidden="false" customHeight="false" outlineLevel="0" collapsed="false">
      <c r="A2488" s="207" t="n">
        <v>88395</v>
      </c>
      <c r="B2488" s="208" t="s">
        <v>2663</v>
      </c>
      <c r="C2488" s="2" t="s">
        <v>2148</v>
      </c>
      <c r="D2488" s="209" t="n">
        <v>0.21</v>
      </c>
      <c r="E2488" s="224" t="n">
        <f aca="false">VLOOKUP(A2488,SINAPI_MO!$A$1:$E$59566,4,0)</f>
        <v>0</v>
      </c>
      <c r="F2488" s="225" t="n">
        <f aca="false">ROUND(D2488*E2488,2)</f>
        <v>0</v>
      </c>
    </row>
    <row r="2489" customFormat="false" ht="19.4" hidden="false" customHeight="false" outlineLevel="0" collapsed="false">
      <c r="A2489" s="207" t="n">
        <v>88396</v>
      </c>
      <c r="B2489" s="208" t="s">
        <v>2664</v>
      </c>
      <c r="C2489" s="2" t="s">
        <v>2148</v>
      </c>
      <c r="D2489" s="209" t="n">
        <v>1</v>
      </c>
      <c r="E2489" s="224" t="n">
        <f aca="false">VLOOKUP(A2489,SINAPI_MO!$A$1:$E$59566,4,0)</f>
        <v>0</v>
      </c>
      <c r="F2489" s="225" t="n">
        <f aca="false">ROUND(D2489*E2489,2)</f>
        <v>0</v>
      </c>
    </row>
    <row r="2490" customFormat="false" ht="19.4" hidden="false" customHeight="false" outlineLevel="0" collapsed="false">
      <c r="A2490" s="207" t="n">
        <v>88397</v>
      </c>
      <c r="B2490" s="208" t="s">
        <v>2665</v>
      </c>
      <c r="C2490" s="2" t="s">
        <v>2148</v>
      </c>
      <c r="D2490" s="209" t="n">
        <v>4.78</v>
      </c>
      <c r="E2490" s="224" t="n">
        <f aca="false">VLOOKUP(A2490,SINAPI_MO!$A$1:$E$59566,4,0)</f>
        <v>0</v>
      </c>
      <c r="F2490" s="225" t="n">
        <f aca="false">ROUND(D2490*E2490,2)</f>
        <v>0</v>
      </c>
    </row>
    <row r="2491" customFormat="false" ht="19.4" hidden="false" customHeight="false" outlineLevel="0" collapsed="false">
      <c r="A2491" s="207" t="n">
        <v>90633</v>
      </c>
      <c r="B2491" s="208" t="s">
        <v>2666</v>
      </c>
      <c r="C2491" s="2" t="s">
        <v>2148</v>
      </c>
      <c r="D2491" s="209" t="n">
        <v>3.64</v>
      </c>
      <c r="E2491" s="224" t="n">
        <f aca="false">VLOOKUP(A2491,SINAPI_MO!$A$1:$E$59566,4,0)</f>
        <v>0</v>
      </c>
      <c r="F2491" s="225" t="n">
        <f aca="false">ROUND(D2491*E2491,2)</f>
        <v>0</v>
      </c>
    </row>
    <row r="2492" customFormat="false" ht="19.4" hidden="false" customHeight="false" outlineLevel="0" collapsed="false">
      <c r="A2492" s="207" t="n">
        <v>90634</v>
      </c>
      <c r="B2492" s="208" t="s">
        <v>2667</v>
      </c>
      <c r="C2492" s="2" t="s">
        <v>2148</v>
      </c>
      <c r="D2492" s="209" t="n">
        <v>0.84</v>
      </c>
      <c r="E2492" s="224" t="n">
        <f aca="false">VLOOKUP(A2492,SINAPI_MO!$A$1:$E$59566,4,0)</f>
        <v>0</v>
      </c>
      <c r="F2492" s="225" t="n">
        <f aca="false">ROUND(D2492*E2492,2)</f>
        <v>0</v>
      </c>
    </row>
    <row r="2493" customFormat="false" ht="19.4" hidden="false" customHeight="false" outlineLevel="0" collapsed="false">
      <c r="A2493" s="207" t="n">
        <v>90635</v>
      </c>
      <c r="B2493" s="208" t="s">
        <v>2668</v>
      </c>
      <c r="C2493" s="2" t="s">
        <v>2148</v>
      </c>
      <c r="D2493" s="209" t="n">
        <v>3.98</v>
      </c>
      <c r="E2493" s="224" t="n">
        <f aca="false">VLOOKUP(A2493,SINAPI_MO!$A$1:$E$59566,4,0)</f>
        <v>0</v>
      </c>
      <c r="F2493" s="225" t="n">
        <f aca="false">ROUND(D2493*E2493,2)</f>
        <v>0</v>
      </c>
    </row>
    <row r="2494" customFormat="false" ht="19.4" hidden="false" customHeight="false" outlineLevel="0" collapsed="false">
      <c r="A2494" s="207" t="n">
        <v>90636</v>
      </c>
      <c r="B2494" s="208" t="s">
        <v>2669</v>
      </c>
      <c r="C2494" s="2" t="s">
        <v>2148</v>
      </c>
      <c r="D2494" s="209" t="n">
        <v>6.38</v>
      </c>
      <c r="E2494" s="224" t="n">
        <f aca="false">VLOOKUP(A2494,SINAPI_MO!$A$1:$E$59566,4,0)</f>
        <v>0</v>
      </c>
      <c r="F2494" s="225" t="n">
        <f aca="false">ROUND(D2494*E2494,2)</f>
        <v>0</v>
      </c>
    </row>
    <row r="2495" customFormat="false" ht="19.4" hidden="false" customHeight="false" outlineLevel="0" collapsed="false">
      <c r="A2495" s="207" t="n">
        <v>103238</v>
      </c>
      <c r="B2495" s="208" t="s">
        <v>2670</v>
      </c>
      <c r="C2495" s="2" t="s">
        <v>2148</v>
      </c>
      <c r="D2495" s="209" t="n">
        <v>0</v>
      </c>
      <c r="E2495" s="224" t="e">
        <f aca="false">VLOOKUP(A2495,SINAPI_MO!$A$1:$E$59566,4,0)</f>
        <v>#N/A</v>
      </c>
      <c r="F2495" s="225" t="e">
        <f aca="false">ROUND(D2495*E2495,2)</f>
        <v>#N/A</v>
      </c>
    </row>
    <row r="2496" customFormat="false" ht="19.4" hidden="false" customHeight="false" outlineLevel="0" collapsed="false">
      <c r="A2496" s="207" t="n">
        <v>103239</v>
      </c>
      <c r="B2496" s="208" t="s">
        <v>2671</v>
      </c>
      <c r="C2496" s="2" t="s">
        <v>2148</v>
      </c>
      <c r="D2496" s="209" t="n">
        <v>0</v>
      </c>
      <c r="E2496" s="224" t="e">
        <f aca="false">VLOOKUP(A2496,SINAPI_MO!$A$1:$E$59566,4,0)</f>
        <v>#N/A</v>
      </c>
      <c r="F2496" s="225" t="e">
        <f aca="false">ROUND(D2496*E2496,2)</f>
        <v>#N/A</v>
      </c>
    </row>
    <row r="2497" customFormat="false" ht="19.4" hidden="false" customHeight="false" outlineLevel="0" collapsed="false">
      <c r="A2497" s="207" t="n">
        <v>103240</v>
      </c>
      <c r="B2497" s="208" t="s">
        <v>2672</v>
      </c>
      <c r="C2497" s="2" t="s">
        <v>2148</v>
      </c>
      <c r="D2497" s="209" t="n">
        <v>0</v>
      </c>
      <c r="E2497" s="224" t="e">
        <f aca="false">VLOOKUP(A2497,SINAPI_MO!$A$1:$E$59566,4,0)</f>
        <v>#N/A</v>
      </c>
      <c r="F2497" s="225" t="e">
        <f aca="false">ROUND(D2497*E2497,2)</f>
        <v>#N/A</v>
      </c>
    </row>
    <row r="2498" customFormat="false" ht="19.4" hidden="false" customHeight="false" outlineLevel="0" collapsed="false">
      <c r="A2498" s="207" t="n">
        <v>103241</v>
      </c>
      <c r="B2498" s="208" t="s">
        <v>2673</v>
      </c>
      <c r="C2498" s="2" t="s">
        <v>2148</v>
      </c>
      <c r="D2498" s="209" t="n">
        <v>11.96</v>
      </c>
      <c r="E2498" s="224" t="n">
        <f aca="false">VLOOKUP(A2498,SINAPI_MO!$A$1:$E$59566,4,0)</f>
        <v>0</v>
      </c>
      <c r="F2498" s="225" t="n">
        <f aca="false">ROUND(D2498*E2498,2)</f>
        <v>0</v>
      </c>
    </row>
    <row r="2499" customFormat="false" ht="19.4" hidden="false" customHeight="false" outlineLevel="0" collapsed="false">
      <c r="A2499" s="207" t="n">
        <v>88853</v>
      </c>
      <c r="B2499" s="208" t="s">
        <v>2674</v>
      </c>
      <c r="C2499" s="2" t="s">
        <v>2148</v>
      </c>
      <c r="D2499" s="209" t="n">
        <v>0.26</v>
      </c>
      <c r="E2499" s="224" t="n">
        <f aca="false">VLOOKUP(A2499,SINAPI_MO!$A$1:$E$59566,4,0)</f>
        <v>0</v>
      </c>
      <c r="F2499" s="225" t="n">
        <f aca="false">ROUND(D2499*E2499,2)</f>
        <v>0</v>
      </c>
    </row>
    <row r="2500" customFormat="false" ht="19.4" hidden="false" customHeight="false" outlineLevel="0" collapsed="false">
      <c r="A2500" s="207" t="n">
        <v>88854</v>
      </c>
      <c r="B2500" s="208" t="s">
        <v>2675</v>
      </c>
      <c r="C2500" s="2" t="s">
        <v>2148</v>
      </c>
      <c r="D2500" s="209" t="n">
        <v>0.06</v>
      </c>
      <c r="E2500" s="224" t="n">
        <f aca="false">VLOOKUP(A2500,SINAPI_MO!$A$1:$E$59566,4,0)</f>
        <v>0</v>
      </c>
      <c r="F2500" s="225" t="n">
        <f aca="false">ROUND(D2500*E2500,2)</f>
        <v>0</v>
      </c>
    </row>
    <row r="2501" customFormat="false" ht="19.4" hidden="false" customHeight="false" outlineLevel="0" collapsed="false">
      <c r="A2501" s="207" t="n">
        <v>5692</v>
      </c>
      <c r="B2501" s="208" t="s">
        <v>2676</v>
      </c>
      <c r="C2501" s="2" t="s">
        <v>2148</v>
      </c>
      <c r="D2501" s="209" t="n">
        <v>0.28</v>
      </c>
      <c r="E2501" s="224" t="n">
        <f aca="false">VLOOKUP(A2501,SINAPI_MO!$A$1:$E$59566,4,0)</f>
        <v>0</v>
      </c>
      <c r="F2501" s="225" t="n">
        <f aca="false">ROUND(D2501*E2501,2)</f>
        <v>0</v>
      </c>
    </row>
    <row r="2502" customFormat="false" ht="19.4" hidden="false" customHeight="false" outlineLevel="0" collapsed="false">
      <c r="A2502" s="207" t="n">
        <v>5693</v>
      </c>
      <c r="B2502" s="208" t="s">
        <v>2677</v>
      </c>
      <c r="C2502" s="2" t="s">
        <v>2148</v>
      </c>
      <c r="D2502" s="209" t="n">
        <v>21.56</v>
      </c>
      <c r="E2502" s="224" t="n">
        <f aca="false">VLOOKUP(A2502,SINAPI_MO!$A$1:$E$59566,4,0)</f>
        <v>0</v>
      </c>
      <c r="F2502" s="225" t="n">
        <f aca="false">ROUND(D2502*E2502,2)</f>
        <v>0</v>
      </c>
    </row>
    <row r="2503" customFormat="false" ht="19.4" hidden="false" customHeight="false" outlineLevel="0" collapsed="false">
      <c r="A2503" s="207" t="n">
        <v>7044</v>
      </c>
      <c r="B2503" s="208" t="s">
        <v>2678</v>
      </c>
      <c r="C2503" s="2" t="s">
        <v>2148</v>
      </c>
      <c r="D2503" s="209" t="n">
        <v>0.32</v>
      </c>
      <c r="E2503" s="224" t="n">
        <f aca="false">VLOOKUP(A2503,SINAPI_MO!$A$1:$E$59566,4,0)</f>
        <v>0</v>
      </c>
      <c r="F2503" s="225" t="n">
        <f aca="false">ROUND(D2503*E2503,2)</f>
        <v>0</v>
      </c>
    </row>
    <row r="2504" customFormat="false" ht="19.4" hidden="false" customHeight="false" outlineLevel="0" collapsed="false">
      <c r="A2504" s="207" t="n">
        <v>7045</v>
      </c>
      <c r="B2504" s="208" t="s">
        <v>2679</v>
      </c>
      <c r="C2504" s="2" t="s">
        <v>2148</v>
      </c>
      <c r="D2504" s="209" t="n">
        <v>0.07</v>
      </c>
      <c r="E2504" s="224" t="n">
        <f aca="false">VLOOKUP(A2504,SINAPI_MO!$A$1:$E$59566,4,0)</f>
        <v>0</v>
      </c>
      <c r="F2504" s="225" t="n">
        <f aca="false">ROUND(D2504*E2504,2)</f>
        <v>0</v>
      </c>
    </row>
    <row r="2505" customFormat="false" ht="19.4" hidden="false" customHeight="false" outlineLevel="0" collapsed="false">
      <c r="A2505" s="207" t="n">
        <v>7046</v>
      </c>
      <c r="B2505" s="208" t="s">
        <v>2680</v>
      </c>
      <c r="C2505" s="2" t="s">
        <v>2148</v>
      </c>
      <c r="D2505" s="209" t="n">
        <v>0.35</v>
      </c>
      <c r="E2505" s="224" t="n">
        <f aca="false">VLOOKUP(A2505,SINAPI_MO!$A$1:$E$59566,4,0)</f>
        <v>0</v>
      </c>
      <c r="F2505" s="225" t="n">
        <f aca="false">ROUND(D2505*E2505,2)</f>
        <v>0</v>
      </c>
    </row>
    <row r="2506" customFormat="false" ht="19.4" hidden="false" customHeight="false" outlineLevel="0" collapsed="false">
      <c r="A2506" s="207" t="n">
        <v>7047</v>
      </c>
      <c r="B2506" s="208" t="s">
        <v>2681</v>
      </c>
      <c r="C2506" s="2" t="s">
        <v>2148</v>
      </c>
      <c r="D2506" s="209" t="n">
        <v>25.45</v>
      </c>
      <c r="E2506" s="224" t="n">
        <f aca="false">VLOOKUP(A2506,SINAPI_MO!$A$1:$E$59566,4,0)</f>
        <v>0</v>
      </c>
      <c r="F2506" s="225" t="n">
        <f aca="false">ROUND(D2506*E2506,2)</f>
        <v>0</v>
      </c>
    </row>
    <row r="2507" customFormat="false" ht="19.4" hidden="false" customHeight="false" outlineLevel="0" collapsed="false">
      <c r="A2507" s="207" t="n">
        <v>89228</v>
      </c>
      <c r="B2507" s="208" t="s">
        <v>2682</v>
      </c>
      <c r="C2507" s="2" t="s">
        <v>2148</v>
      </c>
      <c r="D2507" s="209" t="n">
        <v>48</v>
      </c>
      <c r="E2507" s="224" t="n">
        <f aca="false">VLOOKUP(A2507,SINAPI_MO!$A$1:$E$59566,4,0)</f>
        <v>0</v>
      </c>
      <c r="F2507" s="225" t="n">
        <f aca="false">ROUND(D2507*E2507,2)</f>
        <v>0</v>
      </c>
    </row>
    <row r="2508" customFormat="false" ht="19.4" hidden="false" customHeight="false" outlineLevel="0" collapsed="false">
      <c r="A2508" s="207" t="n">
        <v>89229</v>
      </c>
      <c r="B2508" s="208" t="s">
        <v>2683</v>
      </c>
      <c r="C2508" s="2" t="s">
        <v>2148</v>
      </c>
      <c r="D2508" s="209" t="n">
        <v>16.92</v>
      </c>
      <c r="E2508" s="224" t="n">
        <f aca="false">VLOOKUP(A2508,SINAPI_MO!$A$1:$E$59566,4,0)</f>
        <v>0</v>
      </c>
      <c r="F2508" s="225" t="n">
        <f aca="false">ROUND(D2508*E2508,2)</f>
        <v>0</v>
      </c>
    </row>
    <row r="2509" customFormat="false" ht="19.4" hidden="false" customHeight="false" outlineLevel="0" collapsed="false">
      <c r="A2509" s="207" t="n">
        <v>5779</v>
      </c>
      <c r="B2509" s="208" t="s">
        <v>2684</v>
      </c>
      <c r="C2509" s="2" t="s">
        <v>2148</v>
      </c>
      <c r="D2509" s="209" t="n">
        <v>77.16</v>
      </c>
      <c r="E2509" s="224" t="n">
        <f aca="false">VLOOKUP(A2509,SINAPI_MO!$A$1:$E$59566,4,0)</f>
        <v>0</v>
      </c>
      <c r="F2509" s="225" t="n">
        <f aca="false">ROUND(D2509*E2509,2)</f>
        <v>0</v>
      </c>
    </row>
    <row r="2510" customFormat="false" ht="19.4" hidden="false" customHeight="false" outlineLevel="0" collapsed="false">
      <c r="A2510" s="207" t="n">
        <v>53849</v>
      </c>
      <c r="B2510" s="208" t="s">
        <v>2685</v>
      </c>
      <c r="C2510" s="2" t="s">
        <v>2148</v>
      </c>
      <c r="D2510" s="209" t="n">
        <v>85.33</v>
      </c>
      <c r="E2510" s="224" t="n">
        <f aca="false">VLOOKUP(A2510,SINAPI_MO!$A$1:$E$59566,4,0)</f>
        <v>0</v>
      </c>
      <c r="F2510" s="225" t="n">
        <f aca="false">ROUND(D2510*E2510,2)</f>
        <v>0</v>
      </c>
    </row>
    <row r="2511" customFormat="false" ht="12.8" hidden="false" customHeight="false" outlineLevel="0" collapsed="false">
      <c r="A2511" s="207" t="n">
        <v>95129</v>
      </c>
      <c r="B2511" s="208" t="s">
        <v>2686</v>
      </c>
      <c r="C2511" s="2" t="s">
        <v>2148</v>
      </c>
      <c r="D2511" s="209" t="n">
        <v>54.41</v>
      </c>
      <c r="E2511" s="224" t="n">
        <f aca="false">VLOOKUP(A2511,SINAPI_MO!$A$1:$E$59566,4,0)</f>
        <v>0</v>
      </c>
      <c r="F2511" s="225" t="n">
        <f aca="false">ROUND(D2511*E2511,2)</f>
        <v>0</v>
      </c>
    </row>
    <row r="2512" customFormat="false" ht="12.8" hidden="false" customHeight="false" outlineLevel="0" collapsed="false">
      <c r="A2512" s="207" t="n">
        <v>95130</v>
      </c>
      <c r="B2512" s="208" t="s">
        <v>2687</v>
      </c>
      <c r="C2512" s="2" t="s">
        <v>2148</v>
      </c>
      <c r="D2512" s="209" t="n">
        <v>19.73</v>
      </c>
      <c r="E2512" s="224" t="n">
        <f aca="false">VLOOKUP(A2512,SINAPI_MO!$A$1:$E$59566,4,0)</f>
        <v>0</v>
      </c>
      <c r="F2512" s="225" t="n">
        <f aca="false">ROUND(D2512*E2512,2)</f>
        <v>0</v>
      </c>
    </row>
    <row r="2513" customFormat="false" ht="12.8" hidden="false" customHeight="false" outlineLevel="0" collapsed="false">
      <c r="A2513" s="207" t="n">
        <v>95131</v>
      </c>
      <c r="B2513" s="208" t="s">
        <v>2688</v>
      </c>
      <c r="C2513" s="2" t="s">
        <v>2148</v>
      </c>
      <c r="D2513" s="209" t="n">
        <v>64.05</v>
      </c>
      <c r="E2513" s="224" t="n">
        <f aca="false">VLOOKUP(A2513,SINAPI_MO!$A$1:$E$59566,4,0)</f>
        <v>0</v>
      </c>
      <c r="F2513" s="225" t="n">
        <f aca="false">ROUND(D2513*E2513,2)</f>
        <v>0</v>
      </c>
    </row>
    <row r="2514" customFormat="false" ht="12.8" hidden="false" customHeight="false" outlineLevel="0" collapsed="false">
      <c r="A2514" s="207" t="n">
        <v>95132</v>
      </c>
      <c r="B2514" s="208" t="s">
        <v>2689</v>
      </c>
      <c r="C2514" s="2" t="s">
        <v>2148</v>
      </c>
      <c r="D2514" s="209" t="n">
        <v>32.87</v>
      </c>
      <c r="E2514" s="224" t="n">
        <f aca="false">VLOOKUP(A2514,SINAPI_MO!$A$1:$E$59566,4,0)</f>
        <v>0</v>
      </c>
      <c r="F2514" s="225" t="n">
        <f aca="false">ROUND(D2514*E2514,2)</f>
        <v>0</v>
      </c>
    </row>
    <row r="2515" customFormat="false" ht="19.4" hidden="false" customHeight="false" outlineLevel="0" collapsed="false">
      <c r="A2515" s="207" t="n">
        <v>102982</v>
      </c>
      <c r="B2515" s="208" t="s">
        <v>2690</v>
      </c>
      <c r="C2515" s="2" t="s">
        <v>2148</v>
      </c>
      <c r="D2515" s="209" t="n">
        <v>0</v>
      </c>
      <c r="E2515" s="224" t="e">
        <f aca="false">VLOOKUP(A2515,SINAPI_MO!$A$1:$E$59566,4,0)</f>
        <v>#N/A</v>
      </c>
      <c r="F2515" s="225" t="e">
        <f aca="false">ROUND(D2515*E2515,2)</f>
        <v>#N/A</v>
      </c>
    </row>
    <row r="2516" customFormat="false" ht="19.4" hidden="false" customHeight="false" outlineLevel="0" collapsed="false">
      <c r="A2516" s="207" t="n">
        <v>102983</v>
      </c>
      <c r="B2516" s="208" t="s">
        <v>2691</v>
      </c>
      <c r="C2516" s="2" t="s">
        <v>2148</v>
      </c>
      <c r="D2516" s="209" t="n">
        <v>0</v>
      </c>
      <c r="E2516" s="224" t="e">
        <f aca="false">VLOOKUP(A2516,SINAPI_MO!$A$1:$E$59566,4,0)</f>
        <v>#N/A</v>
      </c>
      <c r="F2516" s="225" t="e">
        <f aca="false">ROUND(D2516*E2516,2)</f>
        <v>#N/A</v>
      </c>
    </row>
    <row r="2517" customFormat="false" ht="19.4" hidden="false" customHeight="false" outlineLevel="0" collapsed="false">
      <c r="A2517" s="207" t="n">
        <v>102984</v>
      </c>
      <c r="B2517" s="208" t="s">
        <v>2692</v>
      </c>
      <c r="C2517" s="2" t="s">
        <v>2148</v>
      </c>
      <c r="D2517" s="209" t="n">
        <v>0</v>
      </c>
      <c r="E2517" s="224" t="e">
        <f aca="false">VLOOKUP(A2517,SINAPI_MO!$A$1:$E$59566,4,0)</f>
        <v>#N/A</v>
      </c>
      <c r="F2517" s="225" t="e">
        <f aca="false">ROUND(D2517*E2517,2)</f>
        <v>#N/A</v>
      </c>
    </row>
    <row r="2518" customFormat="false" ht="19.4" hidden="false" customHeight="false" outlineLevel="0" collapsed="false">
      <c r="A2518" s="207" t="n">
        <v>102985</v>
      </c>
      <c r="B2518" s="208" t="s">
        <v>2693</v>
      </c>
      <c r="C2518" s="2" t="s">
        <v>2148</v>
      </c>
      <c r="D2518" s="209" t="n">
        <v>15.25</v>
      </c>
      <c r="E2518" s="224" t="n">
        <f aca="false">VLOOKUP(A2518,SINAPI_MO!$A$1:$E$59566,4,0)</f>
        <v>0</v>
      </c>
      <c r="F2518" s="225" t="n">
        <f aca="false">ROUND(D2518*E2518,2)</f>
        <v>0</v>
      </c>
    </row>
    <row r="2519" customFormat="false" ht="12.8" hidden="false" customHeight="false" outlineLevel="0" collapsed="false">
      <c r="A2519" s="207" t="n">
        <v>92956</v>
      </c>
      <c r="B2519" s="208" t="s">
        <v>2694</v>
      </c>
      <c r="C2519" s="2" t="s">
        <v>2148</v>
      </c>
      <c r="D2519" s="209" t="n">
        <v>4.24</v>
      </c>
      <c r="E2519" s="224" t="n">
        <f aca="false">VLOOKUP(A2519,SINAPI_MO!$A$1:$E$59566,4,0)</f>
        <v>0</v>
      </c>
      <c r="F2519" s="225" t="n">
        <f aca="false">ROUND(D2519*E2519,2)</f>
        <v>0</v>
      </c>
    </row>
    <row r="2520" customFormat="false" ht="12.8" hidden="false" customHeight="false" outlineLevel="0" collapsed="false">
      <c r="A2520" s="207" t="n">
        <v>92957</v>
      </c>
      <c r="B2520" s="208" t="s">
        <v>2695</v>
      </c>
      <c r="C2520" s="2" t="s">
        <v>2148</v>
      </c>
      <c r="D2520" s="209" t="n">
        <v>0.98</v>
      </c>
      <c r="E2520" s="224" t="n">
        <f aca="false">VLOOKUP(A2520,SINAPI_MO!$A$1:$E$59566,4,0)</f>
        <v>0</v>
      </c>
      <c r="F2520" s="225" t="n">
        <f aca="false">ROUND(D2520*E2520,2)</f>
        <v>0</v>
      </c>
    </row>
    <row r="2521" customFormat="false" ht="12.8" hidden="false" customHeight="false" outlineLevel="0" collapsed="false">
      <c r="A2521" s="207" t="n">
        <v>92958</v>
      </c>
      <c r="B2521" s="208" t="s">
        <v>2696</v>
      </c>
      <c r="C2521" s="2" t="s">
        <v>2148</v>
      </c>
      <c r="D2521" s="209" t="n">
        <v>4.64</v>
      </c>
      <c r="E2521" s="224" t="n">
        <f aca="false">VLOOKUP(A2521,SINAPI_MO!$A$1:$E$59566,4,0)</f>
        <v>0</v>
      </c>
      <c r="F2521" s="225" t="n">
        <f aca="false">ROUND(D2521*E2521,2)</f>
        <v>0</v>
      </c>
    </row>
    <row r="2522" customFormat="false" ht="19.4" hidden="false" customHeight="false" outlineLevel="0" collapsed="false">
      <c r="A2522" s="207" t="n">
        <v>92959</v>
      </c>
      <c r="B2522" s="208" t="s">
        <v>2697</v>
      </c>
      <c r="C2522" s="2" t="s">
        <v>2148</v>
      </c>
      <c r="D2522" s="209" t="n">
        <v>9.45</v>
      </c>
      <c r="E2522" s="224" t="n">
        <f aca="false">VLOOKUP(A2522,SINAPI_MO!$A$1:$E$59566,4,0)</f>
        <v>0</v>
      </c>
      <c r="F2522" s="225" t="n">
        <f aca="false">ROUND(D2522*E2522,2)</f>
        <v>0</v>
      </c>
    </row>
    <row r="2523" customFormat="false" ht="19.4" hidden="false" customHeight="false" outlineLevel="0" collapsed="false">
      <c r="A2523" s="207" t="n">
        <v>102858</v>
      </c>
      <c r="B2523" s="208" t="s">
        <v>2698</v>
      </c>
      <c r="C2523" s="2" t="s">
        <v>2148</v>
      </c>
      <c r="D2523" s="209" t="n">
        <v>0</v>
      </c>
      <c r="E2523" s="224" t="e">
        <f aca="false">VLOOKUP(A2523,SINAPI_MO!$A$1:$E$59566,4,0)</f>
        <v>#N/A</v>
      </c>
      <c r="F2523" s="225" t="e">
        <f aca="false">ROUND(D2523*E2523,2)</f>
        <v>#N/A</v>
      </c>
    </row>
    <row r="2524" customFormat="false" ht="19.4" hidden="false" customHeight="false" outlineLevel="0" collapsed="false">
      <c r="A2524" s="207" t="n">
        <v>102859</v>
      </c>
      <c r="B2524" s="208" t="s">
        <v>2699</v>
      </c>
      <c r="C2524" s="2" t="s">
        <v>2148</v>
      </c>
      <c r="D2524" s="209" t="n">
        <v>0</v>
      </c>
      <c r="E2524" s="224" t="e">
        <f aca="false">VLOOKUP(A2524,SINAPI_MO!$A$1:$E$59566,4,0)</f>
        <v>#N/A</v>
      </c>
      <c r="F2524" s="225" t="e">
        <f aca="false">ROUND(D2524*E2524,2)</f>
        <v>#N/A</v>
      </c>
    </row>
    <row r="2525" customFormat="false" ht="19.4" hidden="false" customHeight="false" outlineLevel="0" collapsed="false">
      <c r="A2525" s="207" t="n">
        <v>102860</v>
      </c>
      <c r="B2525" s="208" t="s">
        <v>2700</v>
      </c>
      <c r="C2525" s="2" t="s">
        <v>2148</v>
      </c>
      <c r="D2525" s="209" t="n">
        <v>0</v>
      </c>
      <c r="E2525" s="224" t="e">
        <f aca="false">VLOOKUP(A2525,SINAPI_MO!$A$1:$E$59566,4,0)</f>
        <v>#N/A</v>
      </c>
      <c r="F2525" s="225" t="e">
        <f aca="false">ROUND(D2525*E2525,2)</f>
        <v>#N/A</v>
      </c>
    </row>
    <row r="2526" customFormat="false" ht="19.4" hidden="false" customHeight="false" outlineLevel="0" collapsed="false">
      <c r="A2526" s="207" t="n">
        <v>102861</v>
      </c>
      <c r="B2526" s="208" t="s">
        <v>2701</v>
      </c>
      <c r="C2526" s="2" t="s">
        <v>2148</v>
      </c>
      <c r="D2526" s="209" t="n">
        <v>1.27</v>
      </c>
      <c r="E2526" s="224" t="n">
        <f aca="false">VLOOKUP(A2526,SINAPI_MO!$A$1:$E$59566,4,0)</f>
        <v>0</v>
      </c>
      <c r="F2526" s="225" t="n">
        <f aca="false">ROUND(D2526*E2526,2)</f>
        <v>0</v>
      </c>
    </row>
    <row r="2527" customFormat="false" ht="19.4" hidden="false" customHeight="false" outlineLevel="0" collapsed="false">
      <c r="A2527" s="207" t="n">
        <v>93404</v>
      </c>
      <c r="B2527" s="208" t="s">
        <v>2702</v>
      </c>
      <c r="C2527" s="2" t="s">
        <v>2148</v>
      </c>
      <c r="D2527" s="209" t="n">
        <v>7.75</v>
      </c>
      <c r="E2527" s="224" t="n">
        <f aca="false">VLOOKUP(A2527,SINAPI_MO!$A$1:$E$59566,4,0)</f>
        <v>0</v>
      </c>
      <c r="F2527" s="225" t="n">
        <f aca="false">ROUND(D2527*E2527,2)</f>
        <v>0</v>
      </c>
    </row>
    <row r="2528" customFormat="false" ht="19.4" hidden="false" customHeight="false" outlineLevel="0" collapsed="false">
      <c r="A2528" s="207" t="n">
        <v>93405</v>
      </c>
      <c r="B2528" s="208" t="s">
        <v>2703</v>
      </c>
      <c r="C2528" s="2" t="s">
        <v>2148</v>
      </c>
      <c r="D2528" s="209" t="n">
        <v>1.98</v>
      </c>
      <c r="E2528" s="224" t="n">
        <f aca="false">VLOOKUP(A2528,SINAPI_MO!$A$1:$E$59566,4,0)</f>
        <v>0</v>
      </c>
      <c r="F2528" s="225" t="n">
        <f aca="false">ROUND(D2528*E2528,2)</f>
        <v>0</v>
      </c>
    </row>
    <row r="2529" customFormat="false" ht="19.4" hidden="false" customHeight="false" outlineLevel="0" collapsed="false">
      <c r="A2529" s="207" t="n">
        <v>93406</v>
      </c>
      <c r="B2529" s="208" t="s">
        <v>2704</v>
      </c>
      <c r="C2529" s="2" t="s">
        <v>2148</v>
      </c>
      <c r="D2529" s="209" t="n">
        <v>9.3</v>
      </c>
      <c r="E2529" s="224" t="n">
        <f aca="false">VLOOKUP(A2529,SINAPI_MO!$A$1:$E$59566,4,0)</f>
        <v>0</v>
      </c>
      <c r="F2529" s="225" t="n">
        <f aca="false">ROUND(D2529*E2529,2)</f>
        <v>0</v>
      </c>
    </row>
    <row r="2530" customFormat="false" ht="28.35" hidden="false" customHeight="false" outlineLevel="0" collapsed="false">
      <c r="A2530" s="207" t="n">
        <v>93407</v>
      </c>
      <c r="B2530" s="208" t="s">
        <v>2705</v>
      </c>
      <c r="C2530" s="2" t="s">
        <v>2148</v>
      </c>
      <c r="D2530" s="209" t="n">
        <v>48.06</v>
      </c>
      <c r="E2530" s="224" t="n">
        <f aca="false">VLOOKUP(A2530,SINAPI_MO!$A$1:$E$59566,4,0)</f>
        <v>0</v>
      </c>
      <c r="F2530" s="225" t="n">
        <f aca="false">ROUND(D2530*E2530,2)</f>
        <v>0</v>
      </c>
    </row>
    <row r="2531" customFormat="false" ht="12.8" hidden="false" customHeight="false" outlineLevel="0" collapsed="false">
      <c r="A2531" s="207" t="n">
        <v>102936</v>
      </c>
      <c r="B2531" s="208" t="s">
        <v>2706</v>
      </c>
      <c r="C2531" s="2" t="s">
        <v>2148</v>
      </c>
      <c r="D2531" s="209" t="n">
        <v>0</v>
      </c>
      <c r="E2531" s="224" t="e">
        <f aca="false">VLOOKUP(A2531,SINAPI_MO!$A$1:$E$59566,4,0)</f>
        <v>#N/A</v>
      </c>
      <c r="F2531" s="225" t="e">
        <f aca="false">ROUND(D2531*E2531,2)</f>
        <v>#N/A</v>
      </c>
    </row>
    <row r="2532" customFormat="false" ht="12.8" hidden="false" customHeight="false" outlineLevel="0" collapsed="false">
      <c r="A2532" s="207" t="n">
        <v>102937</v>
      </c>
      <c r="B2532" s="208" t="s">
        <v>2707</v>
      </c>
      <c r="C2532" s="2" t="s">
        <v>2148</v>
      </c>
      <c r="D2532" s="209" t="n">
        <v>0</v>
      </c>
      <c r="E2532" s="224" t="e">
        <f aca="false">VLOOKUP(A2532,SINAPI_MO!$A$1:$E$59566,4,0)</f>
        <v>#N/A</v>
      </c>
      <c r="F2532" s="225" t="e">
        <f aca="false">ROUND(D2532*E2532,2)</f>
        <v>#N/A</v>
      </c>
    </row>
    <row r="2533" customFormat="false" ht="12.8" hidden="false" customHeight="false" outlineLevel="0" collapsed="false">
      <c r="A2533" s="207" t="n">
        <v>102938</v>
      </c>
      <c r="B2533" s="208" t="s">
        <v>2708</v>
      </c>
      <c r="C2533" s="2" t="s">
        <v>2148</v>
      </c>
      <c r="D2533" s="209" t="n">
        <v>0</v>
      </c>
      <c r="E2533" s="224" t="e">
        <f aca="false">VLOOKUP(A2533,SINAPI_MO!$A$1:$E$59566,4,0)</f>
        <v>#N/A</v>
      </c>
      <c r="F2533" s="225" t="e">
        <f aca="false">ROUND(D2533*E2533,2)</f>
        <v>#N/A</v>
      </c>
    </row>
    <row r="2534" customFormat="false" ht="12.8" hidden="false" customHeight="false" outlineLevel="0" collapsed="false">
      <c r="A2534" s="207" t="n">
        <v>102939</v>
      </c>
      <c r="B2534" s="208" t="s">
        <v>2709</v>
      </c>
      <c r="C2534" s="2" t="s">
        <v>2148</v>
      </c>
      <c r="D2534" s="209" t="n">
        <v>9.53</v>
      </c>
      <c r="E2534" s="224" t="n">
        <f aca="false">VLOOKUP(A2534,SINAPI_MO!$A$1:$E$59566,4,0)</f>
        <v>0</v>
      </c>
      <c r="F2534" s="225" t="n">
        <f aca="false">ROUND(D2534*E2534,2)</f>
        <v>0</v>
      </c>
    </row>
    <row r="2535" customFormat="false" ht="19.4" hidden="false" customHeight="false" outlineLevel="0" collapsed="false">
      <c r="A2535" s="207" t="n">
        <v>103159</v>
      </c>
      <c r="B2535" s="208" t="s">
        <v>2710</v>
      </c>
      <c r="C2535" s="2" t="s">
        <v>2148</v>
      </c>
      <c r="D2535" s="209" t="n">
        <v>0</v>
      </c>
      <c r="E2535" s="224" t="e">
        <f aca="false">VLOOKUP(A2535,SINAPI_MO!$A$1:$E$59566,4,0)</f>
        <v>#N/A</v>
      </c>
      <c r="F2535" s="225" t="e">
        <f aca="false">ROUND(D2535*E2535,2)</f>
        <v>#N/A</v>
      </c>
    </row>
    <row r="2536" customFormat="false" ht="19.4" hidden="false" customHeight="false" outlineLevel="0" collapsed="false">
      <c r="A2536" s="207" t="n">
        <v>103160</v>
      </c>
      <c r="B2536" s="208" t="s">
        <v>2711</v>
      </c>
      <c r="C2536" s="2" t="s">
        <v>2148</v>
      </c>
      <c r="D2536" s="209" t="n">
        <v>0</v>
      </c>
      <c r="E2536" s="224" t="e">
        <f aca="false">VLOOKUP(A2536,SINAPI_MO!$A$1:$E$59566,4,0)</f>
        <v>#N/A</v>
      </c>
      <c r="F2536" s="225" t="e">
        <f aca="false">ROUND(D2536*E2536,2)</f>
        <v>#N/A</v>
      </c>
    </row>
    <row r="2537" customFormat="false" ht="19.4" hidden="false" customHeight="false" outlineLevel="0" collapsed="false">
      <c r="A2537" s="207" t="n">
        <v>103161</v>
      </c>
      <c r="B2537" s="208" t="s">
        <v>2712</v>
      </c>
      <c r="C2537" s="2" t="s">
        <v>2148</v>
      </c>
      <c r="D2537" s="209" t="n">
        <v>0</v>
      </c>
      <c r="E2537" s="224" t="e">
        <f aca="false">VLOOKUP(A2537,SINAPI_MO!$A$1:$E$59566,4,0)</f>
        <v>#N/A</v>
      </c>
      <c r="F2537" s="225" t="e">
        <f aca="false">ROUND(D2537*E2537,2)</f>
        <v>#N/A</v>
      </c>
    </row>
    <row r="2538" customFormat="false" ht="19.4" hidden="false" customHeight="false" outlineLevel="0" collapsed="false">
      <c r="A2538" s="207" t="n">
        <v>103162</v>
      </c>
      <c r="B2538" s="208" t="s">
        <v>2713</v>
      </c>
      <c r="C2538" s="2" t="s">
        <v>2148</v>
      </c>
      <c r="D2538" s="209" t="n">
        <v>0.68</v>
      </c>
      <c r="E2538" s="224" t="n">
        <f aca="false">VLOOKUP(A2538,SINAPI_MO!$A$1:$E$59566,4,0)</f>
        <v>0</v>
      </c>
      <c r="F2538" s="225" t="n">
        <f aca="false">ROUND(D2538*E2538,2)</f>
        <v>0</v>
      </c>
    </row>
    <row r="2539" customFormat="false" ht="19.4" hidden="false" customHeight="false" outlineLevel="0" collapsed="false">
      <c r="A2539" s="207" t="n">
        <v>103153</v>
      </c>
      <c r="B2539" s="208" t="s">
        <v>2714</v>
      </c>
      <c r="C2539" s="2" t="s">
        <v>2148</v>
      </c>
      <c r="D2539" s="209" t="n">
        <v>0</v>
      </c>
      <c r="E2539" s="224" t="e">
        <f aca="false">VLOOKUP(A2539,SINAPI_MO!$A$1:$E$59566,4,0)</f>
        <v>#N/A</v>
      </c>
      <c r="F2539" s="225" t="e">
        <f aca="false">ROUND(D2539*E2539,2)</f>
        <v>#N/A</v>
      </c>
    </row>
    <row r="2540" customFormat="false" ht="19.4" hidden="false" customHeight="false" outlineLevel="0" collapsed="false">
      <c r="A2540" s="207" t="n">
        <v>103154</v>
      </c>
      <c r="B2540" s="208" t="s">
        <v>2715</v>
      </c>
      <c r="C2540" s="2" t="s">
        <v>2148</v>
      </c>
      <c r="D2540" s="209" t="n">
        <v>0</v>
      </c>
      <c r="E2540" s="224" t="e">
        <f aca="false">VLOOKUP(A2540,SINAPI_MO!$A$1:$E$59566,4,0)</f>
        <v>#N/A</v>
      </c>
      <c r="F2540" s="225" t="e">
        <f aca="false">ROUND(D2540*E2540,2)</f>
        <v>#N/A</v>
      </c>
    </row>
    <row r="2541" customFormat="false" ht="19.4" hidden="false" customHeight="false" outlineLevel="0" collapsed="false">
      <c r="A2541" s="207" t="n">
        <v>103155</v>
      </c>
      <c r="B2541" s="208" t="s">
        <v>2716</v>
      </c>
      <c r="C2541" s="2" t="s">
        <v>2148</v>
      </c>
      <c r="D2541" s="209" t="n">
        <v>0</v>
      </c>
      <c r="E2541" s="224" t="e">
        <f aca="false">VLOOKUP(A2541,SINAPI_MO!$A$1:$E$59566,4,0)</f>
        <v>#N/A</v>
      </c>
      <c r="F2541" s="225" t="e">
        <f aca="false">ROUND(D2541*E2541,2)</f>
        <v>#N/A</v>
      </c>
    </row>
    <row r="2542" customFormat="false" ht="19.4" hidden="false" customHeight="false" outlineLevel="0" collapsed="false">
      <c r="A2542" s="207" t="n">
        <v>103156</v>
      </c>
      <c r="B2542" s="208" t="s">
        <v>2717</v>
      </c>
      <c r="C2542" s="2" t="s">
        <v>2148</v>
      </c>
      <c r="D2542" s="209" t="n">
        <v>2.42</v>
      </c>
      <c r="E2542" s="224" t="n">
        <f aca="false">VLOOKUP(A2542,SINAPI_MO!$A$1:$E$59566,4,0)</f>
        <v>0</v>
      </c>
      <c r="F2542" s="225" t="n">
        <f aca="false">ROUND(D2542*E2542,2)</f>
        <v>0</v>
      </c>
    </row>
    <row r="2543" customFormat="false" ht="19.4" hidden="false" customHeight="false" outlineLevel="0" collapsed="false">
      <c r="A2543" s="207" t="n">
        <v>103171</v>
      </c>
      <c r="B2543" s="208" t="s">
        <v>2718</v>
      </c>
      <c r="C2543" s="2" t="s">
        <v>2148</v>
      </c>
      <c r="D2543" s="209" t="n">
        <v>0</v>
      </c>
      <c r="E2543" s="224" t="e">
        <f aca="false">VLOOKUP(A2543,SINAPI_MO!$A$1:$E$59566,4,0)</f>
        <v>#N/A</v>
      </c>
      <c r="F2543" s="225" t="e">
        <f aca="false">ROUND(D2543*E2543,2)</f>
        <v>#N/A</v>
      </c>
    </row>
    <row r="2544" customFormat="false" ht="19.4" hidden="false" customHeight="false" outlineLevel="0" collapsed="false">
      <c r="A2544" s="207" t="n">
        <v>103172</v>
      </c>
      <c r="B2544" s="208" t="s">
        <v>2719</v>
      </c>
      <c r="C2544" s="2" t="s">
        <v>2148</v>
      </c>
      <c r="D2544" s="209" t="n">
        <v>0</v>
      </c>
      <c r="E2544" s="224" t="e">
        <f aca="false">VLOOKUP(A2544,SINAPI_MO!$A$1:$E$59566,4,0)</f>
        <v>#N/A</v>
      </c>
      <c r="F2544" s="225" t="e">
        <f aca="false">ROUND(D2544*E2544,2)</f>
        <v>#N/A</v>
      </c>
    </row>
    <row r="2545" customFormat="false" ht="19.4" hidden="false" customHeight="false" outlineLevel="0" collapsed="false">
      <c r="A2545" s="207" t="n">
        <v>103173</v>
      </c>
      <c r="B2545" s="208" t="s">
        <v>2720</v>
      </c>
      <c r="C2545" s="2" t="s">
        <v>2148</v>
      </c>
      <c r="D2545" s="209" t="n">
        <v>0</v>
      </c>
      <c r="E2545" s="224" t="e">
        <f aca="false">VLOOKUP(A2545,SINAPI_MO!$A$1:$E$59566,4,0)</f>
        <v>#N/A</v>
      </c>
      <c r="F2545" s="225" t="e">
        <f aca="false">ROUND(D2545*E2545,2)</f>
        <v>#N/A</v>
      </c>
    </row>
    <row r="2546" customFormat="false" ht="19.4" hidden="false" customHeight="false" outlineLevel="0" collapsed="false">
      <c r="A2546" s="207" t="n">
        <v>103174</v>
      </c>
      <c r="B2546" s="208" t="s">
        <v>2721</v>
      </c>
      <c r="C2546" s="2" t="s">
        <v>2148</v>
      </c>
      <c r="D2546" s="209" t="n">
        <v>1.93</v>
      </c>
      <c r="E2546" s="224" t="n">
        <f aca="false">VLOOKUP(A2546,SINAPI_MO!$A$1:$E$59566,4,0)</f>
        <v>0</v>
      </c>
      <c r="F2546" s="225" t="n">
        <f aca="false">ROUND(D2546*E2546,2)</f>
        <v>0</v>
      </c>
    </row>
    <row r="2547" customFormat="false" ht="19.4" hidden="false" customHeight="false" outlineLevel="0" collapsed="false">
      <c r="A2547" s="207" t="n">
        <v>103177</v>
      </c>
      <c r="B2547" s="208" t="s">
        <v>2722</v>
      </c>
      <c r="C2547" s="2" t="s">
        <v>2148</v>
      </c>
      <c r="D2547" s="209" t="n">
        <v>0</v>
      </c>
      <c r="E2547" s="224" t="e">
        <f aca="false">VLOOKUP(A2547,SINAPI_MO!$A$1:$E$59566,4,0)</f>
        <v>#N/A</v>
      </c>
      <c r="F2547" s="225" t="e">
        <f aca="false">ROUND(D2547*E2547,2)</f>
        <v>#N/A</v>
      </c>
    </row>
    <row r="2548" customFormat="false" ht="19.4" hidden="false" customHeight="false" outlineLevel="0" collapsed="false">
      <c r="A2548" s="207" t="n">
        <v>103178</v>
      </c>
      <c r="B2548" s="208" t="s">
        <v>2723</v>
      </c>
      <c r="C2548" s="2" t="s">
        <v>2148</v>
      </c>
      <c r="D2548" s="209" t="n">
        <v>0</v>
      </c>
      <c r="E2548" s="224" t="e">
        <f aca="false">VLOOKUP(A2548,SINAPI_MO!$A$1:$E$59566,4,0)</f>
        <v>#N/A</v>
      </c>
      <c r="F2548" s="225" t="e">
        <f aca="false">ROUND(D2548*E2548,2)</f>
        <v>#N/A</v>
      </c>
    </row>
    <row r="2549" customFormat="false" ht="19.4" hidden="false" customHeight="false" outlineLevel="0" collapsed="false">
      <c r="A2549" s="207" t="n">
        <v>103179</v>
      </c>
      <c r="B2549" s="208" t="s">
        <v>2724</v>
      </c>
      <c r="C2549" s="2" t="s">
        <v>2148</v>
      </c>
      <c r="D2549" s="209" t="n">
        <v>0</v>
      </c>
      <c r="E2549" s="224" t="e">
        <f aca="false">VLOOKUP(A2549,SINAPI_MO!$A$1:$E$59566,4,0)</f>
        <v>#N/A</v>
      </c>
      <c r="F2549" s="225" t="e">
        <f aca="false">ROUND(D2549*E2549,2)</f>
        <v>#N/A</v>
      </c>
    </row>
    <row r="2550" customFormat="false" ht="19.4" hidden="false" customHeight="false" outlineLevel="0" collapsed="false">
      <c r="A2550" s="207" t="n">
        <v>103180</v>
      </c>
      <c r="B2550" s="208" t="s">
        <v>2725</v>
      </c>
      <c r="C2550" s="2" t="s">
        <v>2148</v>
      </c>
      <c r="D2550" s="209" t="n">
        <v>4.45</v>
      </c>
      <c r="E2550" s="224" t="n">
        <f aca="false">VLOOKUP(A2550,SINAPI_MO!$A$1:$E$59566,4,0)</f>
        <v>0</v>
      </c>
      <c r="F2550" s="225" t="n">
        <f aca="false">ROUND(D2550*E2550,2)</f>
        <v>0</v>
      </c>
    </row>
    <row r="2551" customFormat="false" ht="19.4" hidden="false" customHeight="false" outlineLevel="0" collapsed="false">
      <c r="A2551" s="207" t="n">
        <v>103165</v>
      </c>
      <c r="B2551" s="208" t="s">
        <v>2726</v>
      </c>
      <c r="C2551" s="2" t="s">
        <v>2148</v>
      </c>
      <c r="D2551" s="209" t="n">
        <v>0</v>
      </c>
      <c r="E2551" s="224" t="e">
        <f aca="false">VLOOKUP(A2551,SINAPI_MO!$A$1:$E$59566,4,0)</f>
        <v>#N/A</v>
      </c>
      <c r="F2551" s="225" t="e">
        <f aca="false">ROUND(D2551*E2551,2)</f>
        <v>#N/A</v>
      </c>
    </row>
    <row r="2552" customFormat="false" ht="19.4" hidden="false" customHeight="false" outlineLevel="0" collapsed="false">
      <c r="A2552" s="207" t="n">
        <v>103166</v>
      </c>
      <c r="B2552" s="208" t="s">
        <v>2727</v>
      </c>
      <c r="C2552" s="2" t="s">
        <v>2148</v>
      </c>
      <c r="D2552" s="209" t="n">
        <v>0</v>
      </c>
      <c r="E2552" s="224" t="e">
        <f aca="false">VLOOKUP(A2552,SINAPI_MO!$A$1:$E$59566,4,0)</f>
        <v>#N/A</v>
      </c>
      <c r="F2552" s="225" t="e">
        <f aca="false">ROUND(D2552*E2552,2)</f>
        <v>#N/A</v>
      </c>
    </row>
    <row r="2553" customFormat="false" ht="19.4" hidden="false" customHeight="false" outlineLevel="0" collapsed="false">
      <c r="A2553" s="207" t="n">
        <v>103167</v>
      </c>
      <c r="B2553" s="208" t="s">
        <v>2728</v>
      </c>
      <c r="C2553" s="2" t="s">
        <v>2148</v>
      </c>
      <c r="D2553" s="209" t="n">
        <v>0</v>
      </c>
      <c r="E2553" s="224" t="e">
        <f aca="false">VLOOKUP(A2553,SINAPI_MO!$A$1:$E$59566,4,0)</f>
        <v>#N/A</v>
      </c>
      <c r="F2553" s="225" t="e">
        <f aca="false">ROUND(D2553*E2553,2)</f>
        <v>#N/A</v>
      </c>
    </row>
    <row r="2554" customFormat="false" ht="19.4" hidden="false" customHeight="false" outlineLevel="0" collapsed="false">
      <c r="A2554" s="207" t="n">
        <v>103168</v>
      </c>
      <c r="B2554" s="208" t="s">
        <v>2729</v>
      </c>
      <c r="C2554" s="2" t="s">
        <v>2148</v>
      </c>
      <c r="D2554" s="209" t="n">
        <v>0.77</v>
      </c>
      <c r="E2554" s="224" t="n">
        <f aca="false">VLOOKUP(A2554,SINAPI_MO!$A$1:$E$59566,4,0)</f>
        <v>0</v>
      </c>
      <c r="F2554" s="225" t="n">
        <f aca="false">ROUND(D2554*E2554,2)</f>
        <v>0</v>
      </c>
    </row>
    <row r="2555" customFormat="false" ht="12.8" hidden="false" customHeight="false" outlineLevel="0" collapsed="false">
      <c r="A2555" s="207" t="n">
        <v>102864</v>
      </c>
      <c r="B2555" s="208" t="s">
        <v>2730</v>
      </c>
      <c r="C2555" s="2" t="s">
        <v>2148</v>
      </c>
      <c r="D2555" s="209" t="n">
        <v>0</v>
      </c>
      <c r="E2555" s="224" t="e">
        <f aca="false">VLOOKUP(A2555,SINAPI_MO!$A$1:$E$59566,4,0)</f>
        <v>#N/A</v>
      </c>
      <c r="F2555" s="225" t="e">
        <f aca="false">ROUND(D2555*E2555,2)</f>
        <v>#N/A</v>
      </c>
    </row>
    <row r="2556" customFormat="false" ht="12.8" hidden="false" customHeight="false" outlineLevel="0" collapsed="false">
      <c r="A2556" s="207" t="n">
        <v>102865</v>
      </c>
      <c r="B2556" s="208" t="s">
        <v>2731</v>
      </c>
      <c r="C2556" s="2" t="s">
        <v>2148</v>
      </c>
      <c r="D2556" s="209" t="n">
        <v>0</v>
      </c>
      <c r="E2556" s="224" t="e">
        <f aca="false">VLOOKUP(A2556,SINAPI_MO!$A$1:$E$59566,4,0)</f>
        <v>#N/A</v>
      </c>
      <c r="F2556" s="225" t="e">
        <f aca="false">ROUND(D2556*E2556,2)</f>
        <v>#N/A</v>
      </c>
    </row>
    <row r="2557" customFormat="false" ht="12.8" hidden="false" customHeight="false" outlineLevel="0" collapsed="false">
      <c r="A2557" s="207" t="n">
        <v>102866</v>
      </c>
      <c r="B2557" s="208" t="s">
        <v>2732</v>
      </c>
      <c r="C2557" s="2" t="s">
        <v>2148</v>
      </c>
      <c r="D2557" s="209" t="n">
        <v>0</v>
      </c>
      <c r="E2557" s="224" t="e">
        <f aca="false">VLOOKUP(A2557,SINAPI_MO!$A$1:$E$59566,4,0)</f>
        <v>#N/A</v>
      </c>
      <c r="F2557" s="225" t="e">
        <f aca="false">ROUND(D2557*E2557,2)</f>
        <v>#N/A</v>
      </c>
    </row>
    <row r="2558" customFormat="false" ht="12.8" hidden="false" customHeight="false" outlineLevel="0" collapsed="false">
      <c r="A2558" s="207" t="n">
        <v>102867</v>
      </c>
      <c r="B2558" s="208" t="s">
        <v>2733</v>
      </c>
      <c r="C2558" s="2" t="s">
        <v>2148</v>
      </c>
      <c r="D2558" s="209" t="n">
        <v>0.69</v>
      </c>
      <c r="E2558" s="224" t="n">
        <f aca="false">VLOOKUP(A2558,SINAPI_MO!$A$1:$E$59566,4,0)</f>
        <v>0</v>
      </c>
      <c r="F2558" s="225" t="n">
        <f aca="false">ROUND(D2558*E2558,2)</f>
        <v>0</v>
      </c>
    </row>
    <row r="2559" customFormat="false" ht="19.4" hidden="false" customHeight="false" outlineLevel="0" collapsed="false">
      <c r="A2559" s="207" t="n">
        <v>106321</v>
      </c>
      <c r="B2559" s="208" t="s">
        <v>2734</v>
      </c>
      <c r="C2559" s="2" t="s">
        <v>2148</v>
      </c>
      <c r="D2559" s="209" t="n">
        <v>0</v>
      </c>
      <c r="E2559" s="224" t="e">
        <f aca="false">VLOOKUP(A2559,SINAPI_MO!$A$1:$E$59566,4,0)</f>
        <v>#N/A</v>
      </c>
      <c r="F2559" s="225" t="e">
        <f aca="false">ROUND(D2559*E2559,2)</f>
        <v>#N/A</v>
      </c>
    </row>
    <row r="2560" customFormat="false" ht="19.4" hidden="false" customHeight="false" outlineLevel="0" collapsed="false">
      <c r="A2560" s="207" t="n">
        <v>106322</v>
      </c>
      <c r="B2560" s="208" t="s">
        <v>2735</v>
      </c>
      <c r="C2560" s="2" t="s">
        <v>2148</v>
      </c>
      <c r="D2560" s="209" t="n">
        <v>0</v>
      </c>
      <c r="E2560" s="224" t="e">
        <f aca="false">VLOOKUP(A2560,SINAPI_MO!$A$1:$E$59566,4,0)</f>
        <v>#N/A</v>
      </c>
      <c r="F2560" s="225" t="e">
        <f aca="false">ROUND(D2560*E2560,2)</f>
        <v>#N/A</v>
      </c>
    </row>
    <row r="2561" customFormat="false" ht="19.4" hidden="false" customHeight="false" outlineLevel="0" collapsed="false">
      <c r="A2561" s="207" t="n">
        <v>106323</v>
      </c>
      <c r="B2561" s="208" t="s">
        <v>2736</v>
      </c>
      <c r="C2561" s="2" t="s">
        <v>2148</v>
      </c>
      <c r="D2561" s="209" t="n">
        <v>0</v>
      </c>
      <c r="E2561" s="224" t="e">
        <f aca="false">VLOOKUP(A2561,SINAPI_MO!$A$1:$E$59566,4,0)</f>
        <v>#N/A</v>
      </c>
      <c r="F2561" s="225" t="e">
        <f aca="false">ROUND(D2561*E2561,2)</f>
        <v>#N/A</v>
      </c>
    </row>
    <row r="2562" customFormat="false" ht="19.4" hidden="false" customHeight="false" outlineLevel="0" collapsed="false">
      <c r="A2562" s="207" t="n">
        <v>106324</v>
      </c>
      <c r="B2562" s="208" t="s">
        <v>2737</v>
      </c>
      <c r="C2562" s="2" t="s">
        <v>2148</v>
      </c>
      <c r="D2562" s="209" t="n">
        <v>0.64</v>
      </c>
      <c r="E2562" s="224" t="n">
        <f aca="false">VLOOKUP(A2562,SINAPI_MO!$A$1:$E$59566,4,0)</f>
        <v>0</v>
      </c>
      <c r="F2562" s="225" t="n">
        <f aca="false">ROUND(D2562*E2562,2)</f>
        <v>0</v>
      </c>
    </row>
    <row r="2563" customFormat="false" ht="19.4" hidden="false" customHeight="false" outlineLevel="0" collapsed="false">
      <c r="A2563" s="207" t="n">
        <v>92108</v>
      </c>
      <c r="B2563" s="208" t="s">
        <v>2738</v>
      </c>
      <c r="C2563" s="2" t="s">
        <v>2148</v>
      </c>
      <c r="D2563" s="209" t="n">
        <v>0.85</v>
      </c>
      <c r="E2563" s="224" t="n">
        <f aca="false">VLOOKUP(A2563,SINAPI_MO!$A$1:$E$59566,4,0)</f>
        <v>0</v>
      </c>
      <c r="F2563" s="225" t="n">
        <f aca="false">ROUND(D2563*E2563,2)</f>
        <v>0</v>
      </c>
    </row>
    <row r="2564" customFormat="false" ht="19.4" hidden="false" customHeight="false" outlineLevel="0" collapsed="false">
      <c r="A2564" s="207" t="n">
        <v>92109</v>
      </c>
      <c r="B2564" s="208" t="s">
        <v>2739</v>
      </c>
      <c r="C2564" s="2" t="s">
        <v>2148</v>
      </c>
      <c r="D2564" s="209" t="n">
        <v>0.19</v>
      </c>
      <c r="E2564" s="224" t="n">
        <f aca="false">VLOOKUP(A2564,SINAPI_MO!$A$1:$E$59566,4,0)</f>
        <v>0</v>
      </c>
      <c r="F2564" s="225" t="n">
        <f aca="false">ROUND(D2564*E2564,2)</f>
        <v>0</v>
      </c>
    </row>
    <row r="2565" customFormat="false" ht="19.4" hidden="false" customHeight="false" outlineLevel="0" collapsed="false">
      <c r="A2565" s="207" t="n">
        <v>92110</v>
      </c>
      <c r="B2565" s="208" t="s">
        <v>2740</v>
      </c>
      <c r="C2565" s="2" t="s">
        <v>2148</v>
      </c>
      <c r="D2565" s="209" t="n">
        <v>1.06</v>
      </c>
      <c r="E2565" s="224" t="n">
        <f aca="false">VLOOKUP(A2565,SINAPI_MO!$A$1:$E$59566,4,0)</f>
        <v>0</v>
      </c>
      <c r="F2565" s="225" t="n">
        <f aca="false">ROUND(D2565*E2565,2)</f>
        <v>0</v>
      </c>
    </row>
    <row r="2566" customFormat="false" ht="19.4" hidden="false" customHeight="false" outlineLevel="0" collapsed="false">
      <c r="A2566" s="207" t="n">
        <v>92111</v>
      </c>
      <c r="B2566" s="208" t="s">
        <v>2741</v>
      </c>
      <c r="C2566" s="2" t="s">
        <v>2148</v>
      </c>
      <c r="D2566" s="209" t="n">
        <v>1.27</v>
      </c>
      <c r="E2566" s="224" t="n">
        <f aca="false">VLOOKUP(A2566,SINAPI_MO!$A$1:$E$59566,4,0)</f>
        <v>0</v>
      </c>
      <c r="F2566" s="225" t="n">
        <f aca="false">ROUND(D2566*E2566,2)</f>
        <v>0</v>
      </c>
    </row>
    <row r="2567" customFormat="false" ht="28.35" hidden="false" customHeight="false" outlineLevel="0" collapsed="false">
      <c r="A2567" s="207" t="n">
        <v>90670</v>
      </c>
      <c r="B2567" s="208" t="s">
        <v>2742</v>
      </c>
      <c r="C2567" s="2" t="s">
        <v>2148</v>
      </c>
      <c r="D2567" s="209" t="n">
        <v>244.89</v>
      </c>
      <c r="E2567" s="224" t="n">
        <f aca="false">VLOOKUP(A2567,SINAPI_MO!$A$1:$E$59566,4,0)</f>
        <v>0</v>
      </c>
      <c r="F2567" s="225" t="n">
        <f aca="false">ROUND(D2567*E2567,2)</f>
        <v>0</v>
      </c>
    </row>
    <row r="2568" customFormat="false" ht="19.4" hidden="false" customHeight="false" outlineLevel="0" collapsed="false">
      <c r="A2568" s="207" t="n">
        <v>90671</v>
      </c>
      <c r="B2568" s="208" t="s">
        <v>2743</v>
      </c>
      <c r="C2568" s="2" t="s">
        <v>2148</v>
      </c>
      <c r="D2568" s="209" t="n">
        <v>65.7</v>
      </c>
      <c r="E2568" s="224" t="n">
        <f aca="false">VLOOKUP(A2568,SINAPI_MO!$A$1:$E$59566,4,0)</f>
        <v>0</v>
      </c>
      <c r="F2568" s="225" t="n">
        <f aca="false">ROUND(D2568*E2568,2)</f>
        <v>0</v>
      </c>
    </row>
    <row r="2569" customFormat="false" ht="28.35" hidden="false" customHeight="false" outlineLevel="0" collapsed="false">
      <c r="A2569" s="207" t="n">
        <v>90672</v>
      </c>
      <c r="B2569" s="208" t="s">
        <v>2744</v>
      </c>
      <c r="C2569" s="2" t="s">
        <v>2148</v>
      </c>
      <c r="D2569" s="209" t="n">
        <v>306.45</v>
      </c>
      <c r="E2569" s="224" t="n">
        <f aca="false">VLOOKUP(A2569,SINAPI_MO!$A$1:$E$59566,4,0)</f>
        <v>0</v>
      </c>
      <c r="F2569" s="225" t="n">
        <f aca="false">ROUND(D2569*E2569,2)</f>
        <v>0</v>
      </c>
    </row>
    <row r="2570" customFormat="false" ht="28.35" hidden="false" customHeight="false" outlineLevel="0" collapsed="false">
      <c r="A2570" s="207" t="n">
        <v>90673</v>
      </c>
      <c r="B2570" s="208" t="s">
        <v>2745</v>
      </c>
      <c r="C2570" s="2" t="s">
        <v>2148</v>
      </c>
      <c r="D2570" s="209" t="n">
        <v>121.93</v>
      </c>
      <c r="E2570" s="224" t="n">
        <f aca="false">VLOOKUP(A2570,SINAPI_MO!$A$1:$E$59566,4,0)</f>
        <v>0</v>
      </c>
      <c r="F2570" s="225" t="n">
        <f aca="false">ROUND(D2570*E2570,2)</f>
        <v>0</v>
      </c>
    </row>
    <row r="2571" customFormat="false" ht="28.35" hidden="false" customHeight="false" outlineLevel="0" collapsed="false">
      <c r="A2571" s="207" t="n">
        <v>93220</v>
      </c>
      <c r="B2571" s="208" t="s">
        <v>2746</v>
      </c>
      <c r="C2571" s="2" t="s">
        <v>2148</v>
      </c>
      <c r="D2571" s="209" t="n">
        <v>375.5</v>
      </c>
      <c r="E2571" s="224" t="n">
        <f aca="false">VLOOKUP(A2571,SINAPI_MO!$A$1:$E$59566,4,0)</f>
        <v>0</v>
      </c>
      <c r="F2571" s="225" t="n">
        <f aca="false">ROUND(D2571*E2571,2)</f>
        <v>0</v>
      </c>
    </row>
    <row r="2572" customFormat="false" ht="19.4" hidden="false" customHeight="false" outlineLevel="0" collapsed="false">
      <c r="A2572" s="207" t="n">
        <v>93221</v>
      </c>
      <c r="B2572" s="208" t="s">
        <v>2747</v>
      </c>
      <c r="C2572" s="2" t="s">
        <v>2148</v>
      </c>
      <c r="D2572" s="209" t="n">
        <v>100.74</v>
      </c>
      <c r="E2572" s="224" t="n">
        <f aca="false">VLOOKUP(A2572,SINAPI_MO!$A$1:$E$59566,4,0)</f>
        <v>0</v>
      </c>
      <c r="F2572" s="225" t="n">
        <f aca="false">ROUND(D2572*E2572,2)</f>
        <v>0</v>
      </c>
    </row>
    <row r="2573" customFormat="false" ht="28.35" hidden="false" customHeight="false" outlineLevel="0" collapsed="false">
      <c r="A2573" s="207" t="n">
        <v>93222</v>
      </c>
      <c r="B2573" s="208" t="s">
        <v>2748</v>
      </c>
      <c r="C2573" s="2" t="s">
        <v>2148</v>
      </c>
      <c r="D2573" s="209" t="n">
        <v>469.9</v>
      </c>
      <c r="E2573" s="224" t="n">
        <f aca="false">VLOOKUP(A2573,SINAPI_MO!$A$1:$E$59566,4,0)</f>
        <v>0</v>
      </c>
      <c r="F2573" s="225" t="n">
        <f aca="false">ROUND(D2573*E2573,2)</f>
        <v>0</v>
      </c>
    </row>
    <row r="2574" customFormat="false" ht="28.35" hidden="false" customHeight="false" outlineLevel="0" collapsed="false">
      <c r="A2574" s="207" t="n">
        <v>93223</v>
      </c>
      <c r="B2574" s="208" t="s">
        <v>2749</v>
      </c>
      <c r="C2574" s="2" t="s">
        <v>2148</v>
      </c>
      <c r="D2574" s="209" t="n">
        <v>159.27</v>
      </c>
      <c r="E2574" s="224" t="n">
        <f aca="false">VLOOKUP(A2574,SINAPI_MO!$A$1:$E$59566,4,0)</f>
        <v>0</v>
      </c>
      <c r="F2574" s="225" t="n">
        <f aca="false">ROUND(D2574*E2574,2)</f>
        <v>0</v>
      </c>
    </row>
    <row r="2575" customFormat="false" ht="19.4" hidden="false" customHeight="false" outlineLevel="0" collapsed="false">
      <c r="A2575" s="207" t="n">
        <v>104691</v>
      </c>
      <c r="B2575" s="208" t="s">
        <v>2750</v>
      </c>
      <c r="C2575" s="2" t="s">
        <v>2148</v>
      </c>
      <c r="D2575" s="209" t="n">
        <v>0.97</v>
      </c>
      <c r="E2575" s="224" t="n">
        <f aca="false">VLOOKUP(A2575,SINAPI_MO!$A$1:$E$59566,4,0)</f>
        <v>0</v>
      </c>
      <c r="F2575" s="225" t="n">
        <f aca="false">ROUND(D2575*E2575,2)</f>
        <v>0</v>
      </c>
    </row>
    <row r="2576" customFormat="false" ht="19.4" hidden="false" customHeight="false" outlineLevel="0" collapsed="false">
      <c r="A2576" s="207" t="n">
        <v>104692</v>
      </c>
      <c r="B2576" s="208" t="s">
        <v>2751</v>
      </c>
      <c r="C2576" s="2" t="s">
        <v>2148</v>
      </c>
      <c r="D2576" s="209" t="n">
        <v>0.22</v>
      </c>
      <c r="E2576" s="224" t="n">
        <f aca="false">VLOOKUP(A2576,SINAPI_MO!$A$1:$E$59566,4,0)</f>
        <v>0</v>
      </c>
      <c r="F2576" s="225" t="n">
        <f aca="false">ROUND(D2576*E2576,2)</f>
        <v>0</v>
      </c>
    </row>
    <row r="2577" customFormat="false" ht="19.4" hidden="false" customHeight="false" outlineLevel="0" collapsed="false">
      <c r="A2577" s="207" t="n">
        <v>104693</v>
      </c>
      <c r="B2577" s="208" t="s">
        <v>2752</v>
      </c>
      <c r="C2577" s="2" t="s">
        <v>2148</v>
      </c>
      <c r="D2577" s="209" t="n">
        <v>1.22</v>
      </c>
      <c r="E2577" s="224" t="n">
        <f aca="false">VLOOKUP(A2577,SINAPI_MO!$A$1:$E$59566,4,0)</f>
        <v>0</v>
      </c>
      <c r="F2577" s="225" t="n">
        <f aca="false">ROUND(D2577*E2577,2)</f>
        <v>0</v>
      </c>
    </row>
    <row r="2578" customFormat="false" ht="19.4" hidden="false" customHeight="false" outlineLevel="0" collapsed="false">
      <c r="A2578" s="207" t="n">
        <v>104694</v>
      </c>
      <c r="B2578" s="208" t="s">
        <v>2753</v>
      </c>
      <c r="C2578" s="2" t="s">
        <v>2148</v>
      </c>
      <c r="D2578" s="209" t="n">
        <v>2.17</v>
      </c>
      <c r="E2578" s="224" t="n">
        <f aca="false">VLOOKUP(A2578,SINAPI_MO!$A$1:$E$59566,4,0)</f>
        <v>0</v>
      </c>
      <c r="F2578" s="225" t="n">
        <f aca="false">ROUND(D2578*E2578,2)</f>
        <v>0</v>
      </c>
    </row>
    <row r="2579" customFormat="false" ht="19.4" hidden="false" customHeight="false" outlineLevel="0" collapsed="false">
      <c r="A2579" s="207" t="n">
        <v>90676</v>
      </c>
      <c r="B2579" s="208" t="s">
        <v>2754</v>
      </c>
      <c r="C2579" s="2" t="s">
        <v>2148</v>
      </c>
      <c r="D2579" s="209" t="n">
        <v>103.83</v>
      </c>
      <c r="E2579" s="224" t="n">
        <f aca="false">VLOOKUP(A2579,SINAPI_MO!$A$1:$E$59566,4,0)</f>
        <v>0</v>
      </c>
      <c r="F2579" s="225" t="n">
        <f aca="false">ROUND(D2579*E2579,2)</f>
        <v>0</v>
      </c>
    </row>
    <row r="2580" customFormat="false" ht="28.35" hidden="false" customHeight="false" outlineLevel="0" collapsed="false">
      <c r="A2580" s="207" t="n">
        <v>91021</v>
      </c>
      <c r="B2580" s="208" t="s">
        <v>2755</v>
      </c>
      <c r="C2580" s="2" t="s">
        <v>2148</v>
      </c>
      <c r="D2580" s="209" t="n">
        <v>12.88</v>
      </c>
      <c r="E2580" s="224" t="n">
        <f aca="false">VLOOKUP(A2580,SINAPI_MO!$A$1:$E$59566,4,0)</f>
        <v>0</v>
      </c>
      <c r="F2580" s="225" t="n">
        <f aca="false">ROUND(D2580*E2580,2)</f>
        <v>0</v>
      </c>
    </row>
    <row r="2581" customFormat="false" ht="19.4" hidden="false" customHeight="false" outlineLevel="0" collapsed="false">
      <c r="A2581" s="207" t="n">
        <v>90677</v>
      </c>
      <c r="B2581" s="208" t="s">
        <v>2756</v>
      </c>
      <c r="C2581" s="2" t="s">
        <v>2148</v>
      </c>
      <c r="D2581" s="209" t="n">
        <v>31.79</v>
      </c>
      <c r="E2581" s="224" t="n">
        <f aca="false">VLOOKUP(A2581,SINAPI_MO!$A$1:$E$59566,4,0)</f>
        <v>0</v>
      </c>
      <c r="F2581" s="225" t="n">
        <f aca="false">ROUND(D2581*E2581,2)</f>
        <v>0</v>
      </c>
    </row>
    <row r="2582" customFormat="false" ht="19.4" hidden="false" customHeight="false" outlineLevel="0" collapsed="false">
      <c r="A2582" s="207" t="n">
        <v>90678</v>
      </c>
      <c r="B2582" s="208" t="s">
        <v>2757</v>
      </c>
      <c r="C2582" s="2" t="s">
        <v>2148</v>
      </c>
      <c r="D2582" s="209" t="n">
        <v>147.07</v>
      </c>
      <c r="E2582" s="224" t="n">
        <f aca="false">VLOOKUP(A2582,SINAPI_MO!$A$1:$E$59566,4,0)</f>
        <v>0</v>
      </c>
      <c r="F2582" s="225" t="n">
        <f aca="false">ROUND(D2582*E2582,2)</f>
        <v>0</v>
      </c>
    </row>
    <row r="2583" customFormat="false" ht="28.35" hidden="false" customHeight="false" outlineLevel="0" collapsed="false">
      <c r="A2583" s="207" t="n">
        <v>90679</v>
      </c>
      <c r="B2583" s="208" t="s">
        <v>2758</v>
      </c>
      <c r="C2583" s="2" t="s">
        <v>2148</v>
      </c>
      <c r="D2583" s="209" t="n">
        <v>93.51</v>
      </c>
      <c r="E2583" s="224" t="n">
        <f aca="false">VLOOKUP(A2583,SINAPI_MO!$A$1:$E$59566,4,0)</f>
        <v>0</v>
      </c>
      <c r="F2583" s="225" t="n">
        <f aca="false">ROUND(D2583*E2583,2)</f>
        <v>0</v>
      </c>
    </row>
    <row r="2584" customFormat="false" ht="19.4" hidden="false" customHeight="false" outlineLevel="0" collapsed="false">
      <c r="A2584" s="207" t="n">
        <v>102870</v>
      </c>
      <c r="B2584" s="208" t="s">
        <v>2759</v>
      </c>
      <c r="C2584" s="2" t="s">
        <v>2148</v>
      </c>
      <c r="D2584" s="209" t="n">
        <v>357.14</v>
      </c>
      <c r="E2584" s="224" t="n">
        <f aca="false">VLOOKUP(A2584,SINAPI_MO!$A$1:$E$59566,4,0)</f>
        <v>0</v>
      </c>
      <c r="F2584" s="225" t="n">
        <f aca="false">ROUND(D2584*E2584,2)</f>
        <v>0</v>
      </c>
    </row>
    <row r="2585" customFormat="false" ht="19.4" hidden="false" customHeight="false" outlineLevel="0" collapsed="false">
      <c r="A2585" s="207" t="n">
        <v>102871</v>
      </c>
      <c r="B2585" s="208" t="s">
        <v>2760</v>
      </c>
      <c r="C2585" s="2" t="s">
        <v>2148</v>
      </c>
      <c r="D2585" s="209" t="n">
        <v>96.48</v>
      </c>
      <c r="E2585" s="224" t="n">
        <f aca="false">VLOOKUP(A2585,SINAPI_MO!$A$1:$E$59566,4,0)</f>
        <v>0</v>
      </c>
      <c r="F2585" s="225" t="n">
        <f aca="false">ROUND(D2585*E2585,2)</f>
        <v>0</v>
      </c>
    </row>
    <row r="2586" customFormat="false" ht="19.4" hidden="false" customHeight="false" outlineLevel="0" collapsed="false">
      <c r="A2586" s="207" t="n">
        <v>102872</v>
      </c>
      <c r="B2586" s="208" t="s">
        <v>2761</v>
      </c>
      <c r="C2586" s="2" t="s">
        <v>2148</v>
      </c>
      <c r="D2586" s="209" t="n">
        <v>446.93</v>
      </c>
      <c r="E2586" s="224" t="n">
        <f aca="false">VLOOKUP(A2586,SINAPI_MO!$A$1:$E$59566,4,0)</f>
        <v>0</v>
      </c>
      <c r="F2586" s="225" t="n">
        <f aca="false">ROUND(D2586*E2586,2)</f>
        <v>0</v>
      </c>
    </row>
    <row r="2587" customFormat="false" ht="19.4" hidden="false" customHeight="false" outlineLevel="0" collapsed="false">
      <c r="A2587" s="207" t="n">
        <v>102873</v>
      </c>
      <c r="B2587" s="208" t="s">
        <v>2762</v>
      </c>
      <c r="C2587" s="2" t="s">
        <v>2148</v>
      </c>
      <c r="D2587" s="209" t="n">
        <v>121.93</v>
      </c>
      <c r="E2587" s="224" t="n">
        <f aca="false">VLOOKUP(A2587,SINAPI_MO!$A$1:$E$59566,4,0)</f>
        <v>0</v>
      </c>
      <c r="F2587" s="225" t="n">
        <f aca="false">ROUND(D2587*E2587,2)</f>
        <v>0</v>
      </c>
    </row>
    <row r="2588" customFormat="false" ht="19.4" hidden="false" customHeight="false" outlineLevel="0" collapsed="false">
      <c r="A2588" s="207" t="n">
        <v>102960</v>
      </c>
      <c r="B2588" s="208" t="s">
        <v>2763</v>
      </c>
      <c r="C2588" s="2" t="s">
        <v>2148</v>
      </c>
      <c r="D2588" s="209" t="n">
        <v>173.32</v>
      </c>
      <c r="E2588" s="224" t="n">
        <f aca="false">VLOOKUP(A2588,SINAPI_MO!$A$1:$E$59566,4,0)</f>
        <v>0</v>
      </c>
      <c r="F2588" s="225" t="n">
        <f aca="false">ROUND(D2588*E2588,2)</f>
        <v>0</v>
      </c>
    </row>
    <row r="2589" customFormat="false" ht="19.4" hidden="false" customHeight="false" outlineLevel="0" collapsed="false">
      <c r="A2589" s="207" t="n">
        <v>102961</v>
      </c>
      <c r="B2589" s="208" t="s">
        <v>2764</v>
      </c>
      <c r="C2589" s="2" t="s">
        <v>2148</v>
      </c>
      <c r="D2589" s="209" t="n">
        <v>46.82</v>
      </c>
      <c r="E2589" s="224" t="n">
        <f aca="false">VLOOKUP(A2589,SINAPI_MO!$A$1:$E$59566,4,0)</f>
        <v>0</v>
      </c>
      <c r="F2589" s="225" t="n">
        <f aca="false">ROUND(D2589*E2589,2)</f>
        <v>0</v>
      </c>
    </row>
    <row r="2590" customFormat="false" ht="19.4" hidden="false" customHeight="false" outlineLevel="0" collapsed="false">
      <c r="A2590" s="207" t="n">
        <v>102962</v>
      </c>
      <c r="B2590" s="208" t="s">
        <v>2765</v>
      </c>
      <c r="C2590" s="2" t="s">
        <v>2148</v>
      </c>
      <c r="D2590" s="209" t="n">
        <v>162.59</v>
      </c>
      <c r="E2590" s="224" t="n">
        <f aca="false">VLOOKUP(A2590,SINAPI_MO!$A$1:$E$59566,4,0)</f>
        <v>0</v>
      </c>
      <c r="F2590" s="225" t="n">
        <f aca="false">ROUND(D2590*E2590,2)</f>
        <v>0</v>
      </c>
    </row>
    <row r="2591" customFormat="false" ht="19.4" hidden="false" customHeight="false" outlineLevel="0" collapsed="false">
      <c r="A2591" s="207" t="n">
        <v>102963</v>
      </c>
      <c r="B2591" s="208" t="s">
        <v>2766</v>
      </c>
      <c r="C2591" s="2" t="s">
        <v>2148</v>
      </c>
      <c r="D2591" s="209" t="n">
        <v>86.43</v>
      </c>
      <c r="E2591" s="224" t="n">
        <f aca="false">VLOOKUP(A2591,SINAPI_MO!$A$1:$E$59566,4,0)</f>
        <v>0</v>
      </c>
      <c r="F2591" s="225" t="n">
        <f aca="false">ROUND(D2591*E2591,2)</f>
        <v>0</v>
      </c>
    </row>
    <row r="2592" customFormat="false" ht="12.8" hidden="false" customHeight="false" outlineLevel="0" collapsed="false">
      <c r="A2592" s="207" t="n">
        <v>90621</v>
      </c>
      <c r="B2592" s="208" t="s">
        <v>2767</v>
      </c>
      <c r="C2592" s="2" t="s">
        <v>2148</v>
      </c>
      <c r="D2592" s="209" t="n">
        <v>3.23</v>
      </c>
      <c r="E2592" s="224" t="n">
        <f aca="false">VLOOKUP(A2592,SINAPI_MO!$A$1:$E$59566,4,0)</f>
        <v>0</v>
      </c>
      <c r="F2592" s="225" t="n">
        <f aca="false">ROUND(D2592*E2592,2)</f>
        <v>0</v>
      </c>
    </row>
    <row r="2593" customFormat="false" ht="12.8" hidden="false" customHeight="false" outlineLevel="0" collapsed="false">
      <c r="A2593" s="207" t="n">
        <v>90622</v>
      </c>
      <c r="B2593" s="208" t="s">
        <v>2768</v>
      </c>
      <c r="C2593" s="2" t="s">
        <v>2148</v>
      </c>
      <c r="D2593" s="209" t="n">
        <v>0.74</v>
      </c>
      <c r="E2593" s="224" t="n">
        <f aca="false">VLOOKUP(A2593,SINAPI_MO!$A$1:$E$59566,4,0)</f>
        <v>0</v>
      </c>
      <c r="F2593" s="225" t="n">
        <f aca="false">ROUND(D2593*E2593,2)</f>
        <v>0</v>
      </c>
    </row>
    <row r="2594" customFormat="false" ht="12.8" hidden="false" customHeight="false" outlineLevel="0" collapsed="false">
      <c r="A2594" s="207" t="n">
        <v>90623</v>
      </c>
      <c r="B2594" s="208" t="s">
        <v>2769</v>
      </c>
      <c r="C2594" s="2" t="s">
        <v>2148</v>
      </c>
      <c r="D2594" s="209" t="n">
        <v>4.04</v>
      </c>
      <c r="E2594" s="224" t="n">
        <f aca="false">VLOOKUP(A2594,SINAPI_MO!$A$1:$E$59566,4,0)</f>
        <v>0</v>
      </c>
      <c r="F2594" s="225" t="n">
        <f aca="false">ROUND(D2594*E2594,2)</f>
        <v>0</v>
      </c>
    </row>
    <row r="2595" customFormat="false" ht="19.4" hidden="false" customHeight="false" outlineLevel="0" collapsed="false">
      <c r="A2595" s="207" t="n">
        <v>90624</v>
      </c>
      <c r="B2595" s="208" t="s">
        <v>2770</v>
      </c>
      <c r="C2595" s="2" t="s">
        <v>2148</v>
      </c>
      <c r="D2595" s="209" t="n">
        <v>3.19</v>
      </c>
      <c r="E2595" s="224" t="n">
        <f aca="false">VLOOKUP(A2595,SINAPI_MO!$A$1:$E$59566,4,0)</f>
        <v>0</v>
      </c>
      <c r="F2595" s="225" t="n">
        <f aca="false">ROUND(D2595*E2595,2)</f>
        <v>0</v>
      </c>
    </row>
    <row r="2596" customFormat="false" ht="19.4" hidden="false" customHeight="false" outlineLevel="0" collapsed="false">
      <c r="A2596" s="207" t="n">
        <v>102876</v>
      </c>
      <c r="B2596" s="208" t="s">
        <v>2771</v>
      </c>
      <c r="C2596" s="2" t="s">
        <v>2148</v>
      </c>
      <c r="D2596" s="209" t="n">
        <v>496.31</v>
      </c>
      <c r="E2596" s="224" t="n">
        <f aca="false">VLOOKUP(A2596,SINAPI_MO!$A$1:$E$59566,4,0)</f>
        <v>0</v>
      </c>
      <c r="F2596" s="225" t="n">
        <f aca="false">ROUND(D2596*E2596,2)</f>
        <v>0</v>
      </c>
    </row>
    <row r="2597" customFormat="false" ht="19.4" hidden="false" customHeight="false" outlineLevel="0" collapsed="false">
      <c r="A2597" s="207" t="n">
        <v>102877</v>
      </c>
      <c r="B2597" s="208" t="s">
        <v>2772</v>
      </c>
      <c r="C2597" s="2" t="s">
        <v>2148</v>
      </c>
      <c r="D2597" s="209" t="n">
        <v>134.08</v>
      </c>
      <c r="E2597" s="224" t="n">
        <f aca="false">VLOOKUP(A2597,SINAPI_MO!$A$1:$E$59566,4,0)</f>
        <v>0</v>
      </c>
      <c r="F2597" s="225" t="n">
        <f aca="false">ROUND(D2597*E2597,2)</f>
        <v>0</v>
      </c>
    </row>
    <row r="2598" customFormat="false" ht="19.4" hidden="false" customHeight="false" outlineLevel="0" collapsed="false">
      <c r="A2598" s="207" t="n">
        <v>102878</v>
      </c>
      <c r="B2598" s="208" t="s">
        <v>2773</v>
      </c>
      <c r="C2598" s="2" t="s">
        <v>2148</v>
      </c>
      <c r="D2598" s="209" t="n">
        <v>621.09</v>
      </c>
      <c r="E2598" s="224" t="n">
        <f aca="false">VLOOKUP(A2598,SINAPI_MO!$A$1:$E$59566,4,0)</f>
        <v>0</v>
      </c>
      <c r="F2598" s="225" t="n">
        <f aca="false">ROUND(D2598*E2598,2)</f>
        <v>0</v>
      </c>
    </row>
    <row r="2599" customFormat="false" ht="19.4" hidden="false" customHeight="false" outlineLevel="0" collapsed="false">
      <c r="A2599" s="207" t="n">
        <v>102879</v>
      </c>
      <c r="B2599" s="208" t="s">
        <v>2774</v>
      </c>
      <c r="C2599" s="2" t="s">
        <v>2148</v>
      </c>
      <c r="D2599" s="209" t="n">
        <v>183</v>
      </c>
      <c r="E2599" s="224" t="n">
        <f aca="false">VLOOKUP(A2599,SINAPI_MO!$A$1:$E$59566,4,0)</f>
        <v>0</v>
      </c>
      <c r="F2599" s="225" t="n">
        <f aca="false">ROUND(D2599*E2599,2)</f>
        <v>0</v>
      </c>
    </row>
    <row r="2600" customFormat="false" ht="19.4" hidden="false" customHeight="false" outlineLevel="0" collapsed="false">
      <c r="A2600" s="207" t="n">
        <v>103220</v>
      </c>
      <c r="B2600" s="208" t="s">
        <v>2775</v>
      </c>
      <c r="C2600" s="2" t="s">
        <v>2148</v>
      </c>
      <c r="D2600" s="209" t="n">
        <v>151.78</v>
      </c>
      <c r="E2600" s="224" t="n">
        <f aca="false">VLOOKUP(A2600,SINAPI_MO!$A$1:$E$59566,4,0)</f>
        <v>0</v>
      </c>
      <c r="F2600" s="225" t="n">
        <f aca="false">ROUND(D2600*E2600,2)</f>
        <v>0</v>
      </c>
    </row>
    <row r="2601" customFormat="false" ht="19.4" hidden="false" customHeight="false" outlineLevel="0" collapsed="false">
      <c r="A2601" s="207" t="n">
        <v>103221</v>
      </c>
      <c r="B2601" s="208" t="s">
        <v>2776</v>
      </c>
      <c r="C2601" s="2" t="s">
        <v>2148</v>
      </c>
      <c r="D2601" s="209" t="n">
        <v>41</v>
      </c>
      <c r="E2601" s="224" t="n">
        <f aca="false">VLOOKUP(A2601,SINAPI_MO!$A$1:$E$59566,4,0)</f>
        <v>0</v>
      </c>
      <c r="F2601" s="225" t="n">
        <f aca="false">ROUND(D2601*E2601,2)</f>
        <v>0</v>
      </c>
    </row>
    <row r="2602" customFormat="false" ht="19.4" hidden="false" customHeight="false" outlineLevel="0" collapsed="false">
      <c r="A2602" s="207" t="n">
        <v>103222</v>
      </c>
      <c r="B2602" s="208" t="s">
        <v>2777</v>
      </c>
      <c r="C2602" s="2" t="s">
        <v>2148</v>
      </c>
      <c r="D2602" s="209" t="n">
        <v>189.94</v>
      </c>
      <c r="E2602" s="224" t="n">
        <f aca="false">VLOOKUP(A2602,SINAPI_MO!$A$1:$E$59566,4,0)</f>
        <v>0</v>
      </c>
      <c r="F2602" s="225" t="n">
        <f aca="false">ROUND(D2602*E2602,2)</f>
        <v>0</v>
      </c>
    </row>
    <row r="2603" customFormat="false" ht="19.4" hidden="false" customHeight="false" outlineLevel="0" collapsed="false">
      <c r="A2603" s="207" t="n">
        <v>103223</v>
      </c>
      <c r="B2603" s="208" t="s">
        <v>2778</v>
      </c>
      <c r="C2603" s="2" t="s">
        <v>2148</v>
      </c>
      <c r="D2603" s="209" t="n">
        <v>35.74</v>
      </c>
      <c r="E2603" s="224" t="n">
        <f aca="false">VLOOKUP(A2603,SINAPI_MO!$A$1:$E$59566,4,0)</f>
        <v>0</v>
      </c>
      <c r="F2603" s="225" t="n">
        <f aca="false">ROUND(D2603*E2603,2)</f>
        <v>0</v>
      </c>
    </row>
    <row r="2604" customFormat="false" ht="19.4" hidden="false" customHeight="false" outlineLevel="0" collapsed="false">
      <c r="A2604" s="207" t="n">
        <v>103232</v>
      </c>
      <c r="B2604" s="208" t="s">
        <v>2779</v>
      </c>
      <c r="C2604" s="2" t="s">
        <v>2148</v>
      </c>
      <c r="D2604" s="209" t="n">
        <v>476.2</v>
      </c>
      <c r="E2604" s="224" t="n">
        <f aca="false">VLOOKUP(A2604,SINAPI_MO!$A$1:$E$59566,4,0)</f>
        <v>0</v>
      </c>
      <c r="F2604" s="225" t="n">
        <f aca="false">ROUND(D2604*E2604,2)</f>
        <v>0</v>
      </c>
    </row>
    <row r="2605" customFormat="false" ht="19.4" hidden="false" customHeight="false" outlineLevel="0" collapsed="false">
      <c r="A2605" s="207" t="n">
        <v>103233</v>
      </c>
      <c r="B2605" s="208" t="s">
        <v>2780</v>
      </c>
      <c r="C2605" s="2" t="s">
        <v>2148</v>
      </c>
      <c r="D2605" s="209" t="n">
        <v>128.65</v>
      </c>
      <c r="E2605" s="224" t="n">
        <f aca="false">VLOOKUP(A2605,SINAPI_MO!$A$1:$E$59566,4,0)</f>
        <v>0</v>
      </c>
      <c r="F2605" s="225" t="n">
        <f aca="false">ROUND(D2605*E2605,2)</f>
        <v>0</v>
      </c>
    </row>
    <row r="2606" customFormat="false" ht="19.4" hidden="false" customHeight="false" outlineLevel="0" collapsed="false">
      <c r="A2606" s="207" t="n">
        <v>103234</v>
      </c>
      <c r="B2606" s="208" t="s">
        <v>2781</v>
      </c>
      <c r="C2606" s="2" t="s">
        <v>2148</v>
      </c>
      <c r="D2606" s="209" t="n">
        <v>625.4</v>
      </c>
      <c r="E2606" s="224" t="n">
        <f aca="false">VLOOKUP(A2606,SINAPI_MO!$A$1:$E$59566,4,0)</f>
        <v>0</v>
      </c>
      <c r="F2606" s="225" t="n">
        <f aca="false">ROUND(D2606*E2606,2)</f>
        <v>0</v>
      </c>
    </row>
    <row r="2607" customFormat="false" ht="19.4" hidden="false" customHeight="false" outlineLevel="0" collapsed="false">
      <c r="A2607" s="207" t="n">
        <v>103235</v>
      </c>
      <c r="B2607" s="208" t="s">
        <v>2782</v>
      </c>
      <c r="C2607" s="2" t="s">
        <v>2148</v>
      </c>
      <c r="D2607" s="209" t="n">
        <v>104.66</v>
      </c>
      <c r="E2607" s="224" t="n">
        <f aca="false">VLOOKUP(A2607,SINAPI_MO!$A$1:$E$59566,4,0)</f>
        <v>0</v>
      </c>
      <c r="F2607" s="225" t="n">
        <f aca="false">ROUND(D2607*E2607,2)</f>
        <v>0</v>
      </c>
    </row>
    <row r="2608" customFormat="false" ht="19.4" hidden="false" customHeight="false" outlineLevel="0" collapsed="false">
      <c r="A2608" s="207" t="n">
        <v>103228</v>
      </c>
      <c r="B2608" s="208" t="s">
        <v>2783</v>
      </c>
      <c r="C2608" s="2" t="s">
        <v>2148</v>
      </c>
      <c r="D2608" s="209" t="n">
        <v>435.76</v>
      </c>
      <c r="E2608" s="224" t="n">
        <f aca="false">VLOOKUP(A2608,SINAPI_MO!$A$1:$E$59566,4,0)</f>
        <v>0</v>
      </c>
      <c r="F2608" s="225" t="n">
        <f aca="false">ROUND(D2608*E2608,2)</f>
        <v>0</v>
      </c>
    </row>
    <row r="2609" customFormat="false" ht="19.4" hidden="false" customHeight="false" outlineLevel="0" collapsed="false">
      <c r="A2609" s="207" t="n">
        <v>103226</v>
      </c>
      <c r="B2609" s="208" t="s">
        <v>2784</v>
      </c>
      <c r="C2609" s="2" t="s">
        <v>2148</v>
      </c>
      <c r="D2609" s="209" t="n">
        <v>348.22</v>
      </c>
      <c r="E2609" s="224" t="n">
        <f aca="false">VLOOKUP(A2609,SINAPI_MO!$A$1:$E$59566,4,0)</f>
        <v>0</v>
      </c>
      <c r="F2609" s="225" t="n">
        <f aca="false">ROUND(D2609*E2609,2)</f>
        <v>0</v>
      </c>
    </row>
    <row r="2610" customFormat="false" ht="19.4" hidden="false" customHeight="false" outlineLevel="0" collapsed="false">
      <c r="A2610" s="207" t="n">
        <v>103227</v>
      </c>
      <c r="B2610" s="208" t="s">
        <v>2785</v>
      </c>
      <c r="C2610" s="2" t="s">
        <v>2148</v>
      </c>
      <c r="D2610" s="209" t="n">
        <v>94.07</v>
      </c>
      <c r="E2610" s="224" t="n">
        <f aca="false">VLOOKUP(A2610,SINAPI_MO!$A$1:$E$59566,4,0)</f>
        <v>0</v>
      </c>
      <c r="F2610" s="225" t="n">
        <f aca="false">ROUND(D2610*E2610,2)</f>
        <v>0</v>
      </c>
    </row>
    <row r="2611" customFormat="false" ht="19.4" hidden="false" customHeight="false" outlineLevel="0" collapsed="false">
      <c r="A2611" s="207" t="n">
        <v>103229</v>
      </c>
      <c r="B2611" s="208" t="s">
        <v>2786</v>
      </c>
      <c r="C2611" s="2" t="s">
        <v>2148</v>
      </c>
      <c r="D2611" s="209" t="n">
        <v>88.75</v>
      </c>
      <c r="E2611" s="224" t="n">
        <f aca="false">VLOOKUP(A2611,SINAPI_MO!$A$1:$E$59566,4,0)</f>
        <v>0</v>
      </c>
      <c r="F2611" s="225" t="n">
        <f aca="false">ROUND(D2611*E2611,2)</f>
        <v>0</v>
      </c>
    </row>
    <row r="2612" customFormat="false" ht="12.8" hidden="false" customHeight="false" outlineLevel="0" collapsed="false">
      <c r="A2612" s="207" t="n">
        <v>102972</v>
      </c>
      <c r="B2612" s="208" t="s">
        <v>2787</v>
      </c>
      <c r="C2612" s="2" t="s">
        <v>2148</v>
      </c>
      <c r="D2612" s="209" t="n">
        <v>92.51</v>
      </c>
      <c r="E2612" s="224" t="n">
        <f aca="false">VLOOKUP(A2612,SINAPI_MO!$A$1:$E$59566,4,0)</f>
        <v>0</v>
      </c>
      <c r="F2612" s="225" t="n">
        <f aca="false">ROUND(D2612*E2612,2)</f>
        <v>0</v>
      </c>
    </row>
    <row r="2613" customFormat="false" ht="12.8" hidden="false" customHeight="false" outlineLevel="0" collapsed="false">
      <c r="A2613" s="207" t="n">
        <v>102973</v>
      </c>
      <c r="B2613" s="208" t="s">
        <v>2788</v>
      </c>
      <c r="C2613" s="2" t="s">
        <v>2148</v>
      </c>
      <c r="D2613" s="209" t="n">
        <v>25.68</v>
      </c>
      <c r="E2613" s="224" t="n">
        <f aca="false">VLOOKUP(A2613,SINAPI_MO!$A$1:$E$59566,4,0)</f>
        <v>0</v>
      </c>
      <c r="F2613" s="225" t="n">
        <f aca="false">ROUND(D2613*E2613,2)</f>
        <v>0</v>
      </c>
    </row>
    <row r="2614" customFormat="false" ht="12.8" hidden="false" customHeight="false" outlineLevel="0" collapsed="false">
      <c r="A2614" s="207" t="n">
        <v>102974</v>
      </c>
      <c r="B2614" s="208" t="s">
        <v>2789</v>
      </c>
      <c r="C2614" s="2" t="s">
        <v>2148</v>
      </c>
      <c r="D2614" s="209" t="n">
        <v>86.78</v>
      </c>
      <c r="E2614" s="224" t="n">
        <f aca="false">VLOOKUP(A2614,SINAPI_MO!$A$1:$E$59566,4,0)</f>
        <v>0</v>
      </c>
      <c r="F2614" s="225" t="n">
        <f aca="false">ROUND(D2614*E2614,2)</f>
        <v>0</v>
      </c>
    </row>
    <row r="2615" customFormat="false" ht="19.4" hidden="false" customHeight="false" outlineLevel="0" collapsed="false">
      <c r="A2615" s="207" t="n">
        <v>96301</v>
      </c>
      <c r="B2615" s="208" t="s">
        <v>2790</v>
      </c>
      <c r="C2615" s="2" t="s">
        <v>2148</v>
      </c>
      <c r="D2615" s="209" t="n">
        <v>50.08</v>
      </c>
      <c r="E2615" s="224" t="n">
        <f aca="false">VLOOKUP(A2615,SINAPI_MO!$A$1:$E$59566,4,0)</f>
        <v>0</v>
      </c>
      <c r="F2615" s="225" t="n">
        <f aca="false">ROUND(D2615*E2615,2)</f>
        <v>0</v>
      </c>
    </row>
    <row r="2616" customFormat="false" ht="19.4" hidden="false" customHeight="false" outlineLevel="0" collapsed="false">
      <c r="A2616" s="207" t="n">
        <v>90627</v>
      </c>
      <c r="B2616" s="208" t="s">
        <v>2791</v>
      </c>
      <c r="C2616" s="2" t="s">
        <v>2148</v>
      </c>
      <c r="D2616" s="209" t="n">
        <v>54.28</v>
      </c>
      <c r="E2616" s="224" t="n">
        <f aca="false">VLOOKUP(A2616,SINAPI_MO!$A$1:$E$59566,4,0)</f>
        <v>0</v>
      </c>
      <c r="F2616" s="225" t="n">
        <f aca="false">ROUND(D2616*E2616,2)</f>
        <v>0</v>
      </c>
    </row>
    <row r="2617" customFormat="false" ht="19.4" hidden="false" customHeight="false" outlineLevel="0" collapsed="false">
      <c r="A2617" s="207" t="n">
        <v>90628</v>
      </c>
      <c r="B2617" s="208" t="s">
        <v>2792</v>
      </c>
      <c r="C2617" s="2" t="s">
        <v>2148</v>
      </c>
      <c r="D2617" s="209" t="n">
        <v>14.56</v>
      </c>
      <c r="E2617" s="224" t="n">
        <f aca="false">VLOOKUP(A2617,SINAPI_MO!$A$1:$E$59566,4,0)</f>
        <v>0</v>
      </c>
      <c r="F2617" s="225" t="n">
        <f aca="false">ROUND(D2617*E2617,2)</f>
        <v>0</v>
      </c>
    </row>
    <row r="2618" customFormat="false" ht="19.4" hidden="false" customHeight="false" outlineLevel="0" collapsed="false">
      <c r="A2618" s="207" t="n">
        <v>90629</v>
      </c>
      <c r="B2618" s="208" t="s">
        <v>2793</v>
      </c>
      <c r="C2618" s="2" t="s">
        <v>2148</v>
      </c>
      <c r="D2618" s="209" t="n">
        <v>67.93</v>
      </c>
      <c r="E2618" s="224" t="n">
        <f aca="false">VLOOKUP(A2618,SINAPI_MO!$A$1:$E$59566,4,0)</f>
        <v>0</v>
      </c>
      <c r="F2618" s="225" t="n">
        <f aca="false">ROUND(D2618*E2618,2)</f>
        <v>0</v>
      </c>
    </row>
    <row r="2619" customFormat="false" ht="19.4" hidden="false" customHeight="false" outlineLevel="0" collapsed="false">
      <c r="A2619" s="207" t="n">
        <v>90630</v>
      </c>
      <c r="B2619" s="208" t="s">
        <v>2794</v>
      </c>
      <c r="C2619" s="2" t="s">
        <v>2148</v>
      </c>
      <c r="D2619" s="209" t="n">
        <v>1.51</v>
      </c>
      <c r="E2619" s="224" t="n">
        <f aca="false">VLOOKUP(A2619,SINAPI_MO!$A$1:$E$59566,4,0)</f>
        <v>0</v>
      </c>
      <c r="F2619" s="225" t="n">
        <f aca="false">ROUND(D2619*E2619,2)</f>
        <v>0</v>
      </c>
    </row>
    <row r="2620" customFormat="false" ht="19.4" hidden="false" customHeight="false" outlineLevel="0" collapsed="false">
      <c r="A2620" s="207" t="n">
        <v>95704</v>
      </c>
      <c r="B2620" s="208" t="s">
        <v>2795</v>
      </c>
      <c r="C2620" s="2" t="s">
        <v>2148</v>
      </c>
      <c r="D2620" s="209" t="n">
        <v>54.81</v>
      </c>
      <c r="E2620" s="224" t="n">
        <f aca="false">VLOOKUP(A2620,SINAPI_MO!$A$1:$E$59566,4,0)</f>
        <v>0</v>
      </c>
      <c r="F2620" s="225" t="n">
        <f aca="false">ROUND(D2620*E2620,2)</f>
        <v>0</v>
      </c>
    </row>
    <row r="2621" customFormat="false" ht="12.8" hidden="false" customHeight="false" outlineLevel="0" collapsed="false">
      <c r="A2621" s="207" t="n">
        <v>95705</v>
      </c>
      <c r="B2621" s="208" t="s">
        <v>2796</v>
      </c>
      <c r="C2621" s="2" t="s">
        <v>2148</v>
      </c>
      <c r="D2621" s="209" t="n">
        <v>14.7</v>
      </c>
      <c r="E2621" s="224" t="n">
        <f aca="false">VLOOKUP(A2621,SINAPI_MO!$A$1:$E$59566,4,0)</f>
        <v>0</v>
      </c>
      <c r="F2621" s="225" t="n">
        <f aca="false">ROUND(D2621*E2621,2)</f>
        <v>0</v>
      </c>
    </row>
    <row r="2622" customFormat="false" ht="19.4" hidden="false" customHeight="false" outlineLevel="0" collapsed="false">
      <c r="A2622" s="207" t="n">
        <v>95706</v>
      </c>
      <c r="B2622" s="208" t="s">
        <v>2797</v>
      </c>
      <c r="C2622" s="2" t="s">
        <v>2148</v>
      </c>
      <c r="D2622" s="209" t="n">
        <v>68.59</v>
      </c>
      <c r="E2622" s="224" t="n">
        <f aca="false">VLOOKUP(A2622,SINAPI_MO!$A$1:$E$59566,4,0)</f>
        <v>0</v>
      </c>
      <c r="F2622" s="225" t="n">
        <f aca="false">ROUND(D2622*E2622,2)</f>
        <v>0</v>
      </c>
    </row>
    <row r="2623" customFormat="false" ht="19.4" hidden="false" customHeight="false" outlineLevel="0" collapsed="false">
      <c r="A2623" s="207" t="n">
        <v>95707</v>
      </c>
      <c r="B2623" s="208" t="s">
        <v>2798</v>
      </c>
      <c r="C2623" s="2" t="s">
        <v>2148</v>
      </c>
      <c r="D2623" s="209" t="n">
        <v>4.18</v>
      </c>
      <c r="E2623" s="224" t="n">
        <f aca="false">VLOOKUP(A2623,SINAPI_MO!$A$1:$E$59566,4,0)</f>
        <v>0</v>
      </c>
      <c r="F2623" s="225" t="n">
        <f aca="false">ROUND(D2623*E2623,2)</f>
        <v>0</v>
      </c>
    </row>
    <row r="2624" customFormat="false" ht="19.4" hidden="false" customHeight="false" outlineLevel="0" collapsed="false">
      <c r="A2624" s="207" t="n">
        <v>91273</v>
      </c>
      <c r="B2624" s="208" t="s">
        <v>2799</v>
      </c>
      <c r="C2624" s="2" t="s">
        <v>2148</v>
      </c>
      <c r="D2624" s="209" t="n">
        <v>0.68</v>
      </c>
      <c r="E2624" s="224" t="n">
        <f aca="false">VLOOKUP(A2624,SINAPI_MO!$A$1:$E$59566,4,0)</f>
        <v>0</v>
      </c>
      <c r="F2624" s="225" t="n">
        <f aca="false">ROUND(D2624*E2624,2)</f>
        <v>0</v>
      </c>
    </row>
    <row r="2625" customFormat="false" ht="19.4" hidden="false" customHeight="false" outlineLevel="0" collapsed="false">
      <c r="A2625" s="207" t="n">
        <v>91274</v>
      </c>
      <c r="B2625" s="208" t="s">
        <v>2800</v>
      </c>
      <c r="C2625" s="2" t="s">
        <v>2148</v>
      </c>
      <c r="D2625" s="209" t="n">
        <v>0.18</v>
      </c>
      <c r="E2625" s="224" t="n">
        <f aca="false">VLOOKUP(A2625,SINAPI_MO!$A$1:$E$59566,4,0)</f>
        <v>0</v>
      </c>
      <c r="F2625" s="225" t="n">
        <f aca="false">ROUND(D2625*E2625,2)</f>
        <v>0</v>
      </c>
    </row>
    <row r="2626" customFormat="false" ht="19.4" hidden="false" customHeight="false" outlineLevel="0" collapsed="false">
      <c r="A2626" s="207" t="n">
        <v>91275</v>
      </c>
      <c r="B2626" s="208" t="s">
        <v>2801</v>
      </c>
      <c r="C2626" s="2" t="s">
        <v>2148</v>
      </c>
      <c r="D2626" s="209" t="n">
        <v>0.86</v>
      </c>
      <c r="E2626" s="224" t="n">
        <f aca="false">VLOOKUP(A2626,SINAPI_MO!$A$1:$E$59566,4,0)</f>
        <v>0</v>
      </c>
      <c r="F2626" s="225" t="n">
        <f aca="false">ROUND(D2626*E2626,2)</f>
        <v>0</v>
      </c>
    </row>
    <row r="2627" customFormat="false" ht="19.4" hidden="false" customHeight="false" outlineLevel="0" collapsed="false">
      <c r="A2627" s="207" t="n">
        <v>91276</v>
      </c>
      <c r="B2627" s="208" t="s">
        <v>2802</v>
      </c>
      <c r="C2627" s="2" t="s">
        <v>2148</v>
      </c>
      <c r="D2627" s="209" t="n">
        <v>9.02</v>
      </c>
      <c r="E2627" s="224" t="n">
        <f aca="false">VLOOKUP(A2627,SINAPI_MO!$A$1:$E$59566,4,0)</f>
        <v>0</v>
      </c>
      <c r="F2627" s="225" t="n">
        <f aca="false">ROUND(D2627*E2627,2)</f>
        <v>0</v>
      </c>
    </row>
    <row r="2628" customFormat="false" ht="12.8" hidden="false" customHeight="false" outlineLevel="0" collapsed="false">
      <c r="A2628" s="207" t="n">
        <v>102882</v>
      </c>
      <c r="B2628" s="208" t="s">
        <v>2803</v>
      </c>
      <c r="C2628" s="2" t="s">
        <v>2148</v>
      </c>
      <c r="D2628" s="209" t="n">
        <v>0</v>
      </c>
      <c r="E2628" s="224" t="e">
        <f aca="false">VLOOKUP(A2628,SINAPI_MO!$A$1:$E$59566,4,0)</f>
        <v>#N/A</v>
      </c>
      <c r="F2628" s="225" t="e">
        <f aca="false">ROUND(D2628*E2628,2)</f>
        <v>#N/A</v>
      </c>
    </row>
    <row r="2629" customFormat="false" ht="12.8" hidden="false" customHeight="false" outlineLevel="0" collapsed="false">
      <c r="A2629" s="207" t="n">
        <v>102883</v>
      </c>
      <c r="B2629" s="208" t="s">
        <v>2804</v>
      </c>
      <c r="C2629" s="2" t="s">
        <v>2148</v>
      </c>
      <c r="D2629" s="209" t="n">
        <v>0</v>
      </c>
      <c r="E2629" s="224" t="e">
        <f aca="false">VLOOKUP(A2629,SINAPI_MO!$A$1:$E$59566,4,0)</f>
        <v>#N/A</v>
      </c>
      <c r="F2629" s="225" t="e">
        <f aca="false">ROUND(D2629*E2629,2)</f>
        <v>#N/A</v>
      </c>
    </row>
    <row r="2630" customFormat="false" ht="12.8" hidden="false" customHeight="false" outlineLevel="0" collapsed="false">
      <c r="A2630" s="207" t="n">
        <v>102884</v>
      </c>
      <c r="B2630" s="208" t="s">
        <v>2805</v>
      </c>
      <c r="C2630" s="2" t="s">
        <v>2148</v>
      </c>
      <c r="D2630" s="209" t="n">
        <v>0</v>
      </c>
      <c r="E2630" s="224" t="e">
        <f aca="false">VLOOKUP(A2630,SINAPI_MO!$A$1:$E$59566,4,0)</f>
        <v>#N/A</v>
      </c>
      <c r="F2630" s="225" t="e">
        <f aca="false">ROUND(D2630*E2630,2)</f>
        <v>#N/A</v>
      </c>
    </row>
    <row r="2631" customFormat="false" ht="12.8" hidden="false" customHeight="false" outlineLevel="0" collapsed="false">
      <c r="A2631" s="207" t="n">
        <v>102885</v>
      </c>
      <c r="B2631" s="208" t="s">
        <v>2806</v>
      </c>
      <c r="C2631" s="2" t="s">
        <v>2148</v>
      </c>
      <c r="D2631" s="209" t="n">
        <v>1.3</v>
      </c>
      <c r="E2631" s="224" t="n">
        <f aca="false">VLOOKUP(A2631,SINAPI_MO!$A$1:$E$59566,4,0)</f>
        <v>0</v>
      </c>
      <c r="F2631" s="225" t="n">
        <f aca="false">ROUND(D2631*E2631,2)</f>
        <v>0</v>
      </c>
    </row>
    <row r="2632" customFormat="false" ht="12.8" hidden="false" customHeight="false" outlineLevel="0" collapsed="false">
      <c r="A2632" s="207" t="n">
        <v>95272</v>
      </c>
      <c r="B2632" s="208" t="s">
        <v>2807</v>
      </c>
      <c r="C2632" s="2" t="s">
        <v>2148</v>
      </c>
      <c r="D2632" s="209" t="n">
        <v>0.6</v>
      </c>
      <c r="E2632" s="224" t="n">
        <f aca="false">VLOOKUP(A2632,SINAPI_MO!$A$1:$E$59566,4,0)</f>
        <v>0</v>
      </c>
      <c r="F2632" s="225" t="n">
        <f aca="false">ROUND(D2632*E2632,2)</f>
        <v>0</v>
      </c>
    </row>
    <row r="2633" customFormat="false" ht="12.8" hidden="false" customHeight="false" outlineLevel="0" collapsed="false">
      <c r="A2633" s="207" t="n">
        <v>95273</v>
      </c>
      <c r="B2633" s="208" t="s">
        <v>2808</v>
      </c>
      <c r="C2633" s="2" t="s">
        <v>2148</v>
      </c>
      <c r="D2633" s="209" t="n">
        <v>0.13</v>
      </c>
      <c r="E2633" s="224" t="n">
        <f aca="false">VLOOKUP(A2633,SINAPI_MO!$A$1:$E$59566,4,0)</f>
        <v>0</v>
      </c>
      <c r="F2633" s="225" t="n">
        <f aca="false">ROUND(D2633*E2633,2)</f>
        <v>0</v>
      </c>
    </row>
    <row r="2634" customFormat="false" ht="12.8" hidden="false" customHeight="false" outlineLevel="0" collapsed="false">
      <c r="A2634" s="207" t="n">
        <v>95274</v>
      </c>
      <c r="B2634" s="208" t="s">
        <v>2809</v>
      </c>
      <c r="C2634" s="2" t="s">
        <v>2148</v>
      </c>
      <c r="D2634" s="209" t="n">
        <v>0.46</v>
      </c>
      <c r="E2634" s="224" t="n">
        <f aca="false">VLOOKUP(A2634,SINAPI_MO!$A$1:$E$59566,4,0)</f>
        <v>0</v>
      </c>
      <c r="F2634" s="225" t="n">
        <f aca="false">ROUND(D2634*E2634,2)</f>
        <v>0</v>
      </c>
    </row>
    <row r="2635" customFormat="false" ht="19.4" hidden="false" customHeight="false" outlineLevel="0" collapsed="false">
      <c r="A2635" s="207" t="n">
        <v>95275</v>
      </c>
      <c r="B2635" s="208" t="s">
        <v>2810</v>
      </c>
      <c r="C2635" s="2" t="s">
        <v>2148</v>
      </c>
      <c r="D2635" s="209" t="n">
        <v>2.59</v>
      </c>
      <c r="E2635" s="224" t="n">
        <f aca="false">VLOOKUP(A2635,SINAPI_MO!$A$1:$E$59566,4,0)</f>
        <v>0</v>
      </c>
      <c r="F2635" s="225" t="n">
        <f aca="false">ROUND(D2635*E2635,2)</f>
        <v>0</v>
      </c>
    </row>
    <row r="2636" customFormat="false" ht="19.4" hidden="false" customHeight="false" outlineLevel="0" collapsed="false">
      <c r="A2636" s="207" t="n">
        <v>106232</v>
      </c>
      <c r="B2636" s="208" t="s">
        <v>2811</v>
      </c>
      <c r="C2636" s="2" t="s">
        <v>2148</v>
      </c>
      <c r="D2636" s="209" t="n">
        <v>0</v>
      </c>
      <c r="E2636" s="224" t="e">
        <f aca="false">VLOOKUP(A2636,SINAPI_MO!$A$1:$E$59566,4,0)</f>
        <v>#N/A</v>
      </c>
      <c r="F2636" s="225" t="e">
        <f aca="false">ROUND(D2636*E2636,2)</f>
        <v>#N/A</v>
      </c>
    </row>
    <row r="2637" customFormat="false" ht="19.4" hidden="false" customHeight="false" outlineLevel="0" collapsed="false">
      <c r="A2637" s="207" t="n">
        <v>106235</v>
      </c>
      <c r="B2637" s="208" t="s">
        <v>2812</v>
      </c>
      <c r="C2637" s="2" t="s">
        <v>2148</v>
      </c>
      <c r="D2637" s="209" t="n">
        <v>0</v>
      </c>
      <c r="E2637" s="224" t="e">
        <f aca="false">VLOOKUP(A2637,SINAPI_MO!$A$1:$E$59566,4,0)</f>
        <v>#N/A</v>
      </c>
      <c r="F2637" s="225" t="e">
        <f aca="false">ROUND(D2637*E2637,2)</f>
        <v>#N/A</v>
      </c>
    </row>
    <row r="2638" customFormat="false" ht="19.4" hidden="false" customHeight="false" outlineLevel="0" collapsed="false">
      <c r="A2638" s="207" t="n">
        <v>106233</v>
      </c>
      <c r="B2638" s="208" t="s">
        <v>2813</v>
      </c>
      <c r="C2638" s="2" t="s">
        <v>2148</v>
      </c>
      <c r="D2638" s="209" t="n">
        <v>0</v>
      </c>
      <c r="E2638" s="224" t="e">
        <f aca="false">VLOOKUP(A2638,SINAPI_MO!$A$1:$E$59566,4,0)</f>
        <v>#N/A</v>
      </c>
      <c r="F2638" s="225" t="e">
        <f aca="false">ROUND(D2638*E2638,2)</f>
        <v>#N/A</v>
      </c>
    </row>
    <row r="2639" customFormat="false" ht="19.4" hidden="false" customHeight="false" outlineLevel="0" collapsed="false">
      <c r="A2639" s="207" t="n">
        <v>106234</v>
      </c>
      <c r="B2639" s="208" t="s">
        <v>2814</v>
      </c>
      <c r="C2639" s="2" t="s">
        <v>2148</v>
      </c>
      <c r="D2639" s="209" t="n">
        <v>0</v>
      </c>
      <c r="E2639" s="224" t="e">
        <f aca="false">VLOOKUP(A2639,SINAPI_MO!$A$1:$E$59566,4,0)</f>
        <v>#N/A</v>
      </c>
      <c r="F2639" s="225" t="e">
        <f aca="false">ROUND(D2639*E2639,2)</f>
        <v>#N/A</v>
      </c>
    </row>
    <row r="2640" customFormat="false" ht="19.4" hidden="false" customHeight="false" outlineLevel="0" collapsed="false">
      <c r="A2640" s="207" t="n">
        <v>106236</v>
      </c>
      <c r="B2640" s="208" t="s">
        <v>2815</v>
      </c>
      <c r="C2640" s="2" t="s">
        <v>2148</v>
      </c>
      <c r="D2640" s="209" t="n">
        <v>157.8</v>
      </c>
      <c r="E2640" s="224" t="n">
        <f aca="false">VLOOKUP(A2640,SINAPI_MO!$A$1:$E$59566,4,0)</f>
        <v>0</v>
      </c>
      <c r="F2640" s="225" t="n">
        <f aca="false">ROUND(D2640*E2640,2)</f>
        <v>0</v>
      </c>
    </row>
    <row r="2641" customFormat="false" ht="19.4" hidden="false" customHeight="false" outlineLevel="0" collapsed="false">
      <c r="A2641" s="207" t="n">
        <v>88419</v>
      </c>
      <c r="B2641" s="208" t="s">
        <v>2816</v>
      </c>
      <c r="C2641" s="2" t="s">
        <v>2148</v>
      </c>
      <c r="D2641" s="209" t="n">
        <v>4.73</v>
      </c>
      <c r="E2641" s="224" t="n">
        <f aca="false">VLOOKUP(A2641,SINAPI_MO!$A$1:$E$59566,4,0)</f>
        <v>0</v>
      </c>
      <c r="F2641" s="225" t="n">
        <f aca="false">ROUND(D2641*E2641,2)</f>
        <v>0</v>
      </c>
    </row>
    <row r="2642" customFormat="false" ht="19.4" hidden="false" customHeight="false" outlineLevel="0" collapsed="false">
      <c r="A2642" s="207" t="n">
        <v>88422</v>
      </c>
      <c r="B2642" s="208" t="s">
        <v>2817</v>
      </c>
      <c r="C2642" s="2" t="s">
        <v>2148</v>
      </c>
      <c r="D2642" s="209" t="n">
        <v>1.09</v>
      </c>
      <c r="E2642" s="224" t="n">
        <f aca="false">VLOOKUP(A2642,SINAPI_MO!$A$1:$E$59566,4,0)</f>
        <v>0</v>
      </c>
      <c r="F2642" s="225" t="n">
        <f aca="false">ROUND(D2642*E2642,2)</f>
        <v>0</v>
      </c>
    </row>
    <row r="2643" customFormat="false" ht="19.4" hidden="false" customHeight="false" outlineLevel="0" collapsed="false">
      <c r="A2643" s="207" t="n">
        <v>88425</v>
      </c>
      <c r="B2643" s="208" t="s">
        <v>2818</v>
      </c>
      <c r="C2643" s="2" t="s">
        <v>2148</v>
      </c>
      <c r="D2643" s="209" t="n">
        <v>5.92</v>
      </c>
      <c r="E2643" s="224" t="n">
        <f aca="false">VLOOKUP(A2643,SINAPI_MO!$A$1:$E$59566,4,0)</f>
        <v>0</v>
      </c>
      <c r="F2643" s="225" t="n">
        <f aca="false">ROUND(D2643*E2643,2)</f>
        <v>0</v>
      </c>
    </row>
    <row r="2644" customFormat="false" ht="19.4" hidden="false" customHeight="false" outlineLevel="0" collapsed="false">
      <c r="A2644" s="207" t="n">
        <v>88427</v>
      </c>
      <c r="B2644" s="208" t="s">
        <v>2819</v>
      </c>
      <c r="C2644" s="2" t="s">
        <v>2148</v>
      </c>
      <c r="D2644" s="209" t="n">
        <v>1.08</v>
      </c>
      <c r="E2644" s="224" t="n">
        <f aca="false">VLOOKUP(A2644,SINAPI_MO!$A$1:$E$59566,4,0)</f>
        <v>0</v>
      </c>
      <c r="F2644" s="225" t="n">
        <f aca="false">ROUND(D2644*E2644,2)</f>
        <v>0</v>
      </c>
    </row>
    <row r="2645" customFormat="false" ht="19.4" hidden="false" customHeight="false" outlineLevel="0" collapsed="false">
      <c r="A2645" s="207" t="n">
        <v>88434</v>
      </c>
      <c r="B2645" s="208" t="s">
        <v>2820</v>
      </c>
      <c r="C2645" s="2" t="s">
        <v>2148</v>
      </c>
      <c r="D2645" s="209" t="n">
        <v>6.27</v>
      </c>
      <c r="E2645" s="224" t="n">
        <f aca="false">VLOOKUP(A2645,SINAPI_MO!$A$1:$E$59566,4,0)</f>
        <v>0</v>
      </c>
      <c r="F2645" s="225" t="n">
        <f aca="false">ROUND(D2645*E2645,2)</f>
        <v>0</v>
      </c>
    </row>
    <row r="2646" customFormat="false" ht="19.4" hidden="false" customHeight="false" outlineLevel="0" collapsed="false">
      <c r="A2646" s="207" t="n">
        <v>88435</v>
      </c>
      <c r="B2646" s="208" t="s">
        <v>2821</v>
      </c>
      <c r="C2646" s="2" t="s">
        <v>2148</v>
      </c>
      <c r="D2646" s="209" t="n">
        <v>1.45</v>
      </c>
      <c r="E2646" s="224" t="n">
        <f aca="false">VLOOKUP(A2646,SINAPI_MO!$A$1:$E$59566,4,0)</f>
        <v>0</v>
      </c>
      <c r="F2646" s="225" t="n">
        <f aca="false">ROUND(D2646*E2646,2)</f>
        <v>0</v>
      </c>
    </row>
    <row r="2647" customFormat="false" ht="19.4" hidden="false" customHeight="false" outlineLevel="0" collapsed="false">
      <c r="A2647" s="207" t="n">
        <v>88436</v>
      </c>
      <c r="B2647" s="208" t="s">
        <v>2822</v>
      </c>
      <c r="C2647" s="2" t="s">
        <v>2148</v>
      </c>
      <c r="D2647" s="209" t="n">
        <v>7.84</v>
      </c>
      <c r="E2647" s="224" t="n">
        <f aca="false">VLOOKUP(A2647,SINAPI_MO!$A$1:$E$59566,4,0)</f>
        <v>0</v>
      </c>
      <c r="F2647" s="225" t="n">
        <f aca="false">ROUND(D2647*E2647,2)</f>
        <v>0</v>
      </c>
    </row>
    <row r="2648" customFormat="false" ht="19.4" hidden="false" customHeight="false" outlineLevel="0" collapsed="false">
      <c r="A2648" s="207" t="n">
        <v>88437</v>
      </c>
      <c r="B2648" s="208" t="s">
        <v>2823</v>
      </c>
      <c r="C2648" s="2" t="s">
        <v>2148</v>
      </c>
      <c r="D2648" s="209" t="n">
        <v>1.08</v>
      </c>
      <c r="E2648" s="224" t="n">
        <f aca="false">VLOOKUP(A2648,SINAPI_MO!$A$1:$E$59566,4,0)</f>
        <v>0</v>
      </c>
      <c r="F2648" s="225" t="n">
        <f aca="false">ROUND(D2648*E2648,2)</f>
        <v>0</v>
      </c>
    </row>
    <row r="2649" customFormat="false" ht="19.4" hidden="false" customHeight="false" outlineLevel="0" collapsed="false">
      <c r="A2649" s="207" t="n">
        <v>90664</v>
      </c>
      <c r="B2649" s="208" t="s">
        <v>2824</v>
      </c>
      <c r="C2649" s="2" t="s">
        <v>2148</v>
      </c>
      <c r="D2649" s="209" t="n">
        <v>7.06</v>
      </c>
      <c r="E2649" s="224" t="n">
        <f aca="false">VLOOKUP(A2649,SINAPI_MO!$A$1:$E$59566,4,0)</f>
        <v>0</v>
      </c>
      <c r="F2649" s="225" t="n">
        <f aca="false">ROUND(D2649*E2649,2)</f>
        <v>0</v>
      </c>
    </row>
    <row r="2650" customFormat="false" ht="19.4" hidden="false" customHeight="false" outlineLevel="0" collapsed="false">
      <c r="A2650" s="207" t="n">
        <v>90665</v>
      </c>
      <c r="B2650" s="208" t="s">
        <v>2825</v>
      </c>
      <c r="C2650" s="2" t="s">
        <v>2148</v>
      </c>
      <c r="D2650" s="209" t="n">
        <v>1.88</v>
      </c>
      <c r="E2650" s="224" t="n">
        <f aca="false">VLOOKUP(A2650,SINAPI_MO!$A$1:$E$59566,4,0)</f>
        <v>0</v>
      </c>
      <c r="F2650" s="225" t="n">
        <f aca="false">ROUND(D2650*E2650,2)</f>
        <v>0</v>
      </c>
    </row>
    <row r="2651" customFormat="false" ht="19.4" hidden="false" customHeight="false" outlineLevel="0" collapsed="false">
      <c r="A2651" s="207" t="n">
        <v>90666</v>
      </c>
      <c r="B2651" s="208" t="s">
        <v>2826</v>
      </c>
      <c r="C2651" s="2" t="s">
        <v>2148</v>
      </c>
      <c r="D2651" s="209" t="n">
        <v>8.83</v>
      </c>
      <c r="E2651" s="224" t="n">
        <f aca="false">VLOOKUP(A2651,SINAPI_MO!$A$1:$E$59566,4,0)</f>
        <v>0</v>
      </c>
      <c r="F2651" s="225" t="n">
        <f aca="false">ROUND(D2651*E2651,2)</f>
        <v>0</v>
      </c>
    </row>
    <row r="2652" customFormat="false" ht="19.4" hidden="false" customHeight="false" outlineLevel="0" collapsed="false">
      <c r="A2652" s="207" t="n">
        <v>90667</v>
      </c>
      <c r="B2652" s="208" t="s">
        <v>2827</v>
      </c>
      <c r="C2652" s="2" t="s">
        <v>2148</v>
      </c>
      <c r="D2652" s="209" t="n">
        <v>15.25</v>
      </c>
      <c r="E2652" s="224" t="n">
        <f aca="false">VLOOKUP(A2652,SINAPI_MO!$A$1:$E$59566,4,0)</f>
        <v>0</v>
      </c>
      <c r="F2652" s="225" t="n">
        <f aca="false">ROUND(D2652*E2652,2)</f>
        <v>0</v>
      </c>
    </row>
    <row r="2653" customFormat="false" ht="12.8" hidden="false" customHeight="false" outlineLevel="0" collapsed="false">
      <c r="A2653" s="207" t="n">
        <v>102977</v>
      </c>
      <c r="B2653" s="208" t="s">
        <v>2828</v>
      </c>
      <c r="C2653" s="2" t="s">
        <v>2148</v>
      </c>
      <c r="D2653" s="209" t="n">
        <v>0</v>
      </c>
      <c r="E2653" s="224" t="e">
        <f aca="false">VLOOKUP(A2653,SINAPI_MO!$A$1:$E$59566,4,0)</f>
        <v>#N/A</v>
      </c>
      <c r="F2653" s="225" t="e">
        <f aca="false">ROUND(D2653*E2653,2)</f>
        <v>#N/A</v>
      </c>
    </row>
    <row r="2654" customFormat="false" ht="12.8" hidden="false" customHeight="false" outlineLevel="0" collapsed="false">
      <c r="A2654" s="207" t="n">
        <v>102978</v>
      </c>
      <c r="B2654" s="208" t="s">
        <v>2829</v>
      </c>
      <c r="C2654" s="2" t="s">
        <v>2148</v>
      </c>
      <c r="D2654" s="209" t="n">
        <v>0</v>
      </c>
      <c r="E2654" s="224" t="e">
        <f aca="false">VLOOKUP(A2654,SINAPI_MO!$A$1:$E$59566,4,0)</f>
        <v>#N/A</v>
      </c>
      <c r="F2654" s="225" t="e">
        <f aca="false">ROUND(D2654*E2654,2)</f>
        <v>#N/A</v>
      </c>
    </row>
    <row r="2655" customFormat="false" ht="12.8" hidden="false" customHeight="false" outlineLevel="0" collapsed="false">
      <c r="A2655" s="207" t="n">
        <v>102979</v>
      </c>
      <c r="B2655" s="208" t="s">
        <v>2830</v>
      </c>
      <c r="C2655" s="2" t="s">
        <v>2148</v>
      </c>
      <c r="D2655" s="209" t="n">
        <v>0</v>
      </c>
      <c r="E2655" s="224" t="e">
        <f aca="false">VLOOKUP(A2655,SINAPI_MO!$A$1:$E$59566,4,0)</f>
        <v>#N/A</v>
      </c>
      <c r="F2655" s="225" t="e">
        <f aca="false">ROUND(D2655*E2655,2)</f>
        <v>#N/A</v>
      </c>
    </row>
    <row r="2656" customFormat="false" ht="12.8" hidden="false" customHeight="false" outlineLevel="0" collapsed="false">
      <c r="A2656" s="207" t="n">
        <v>95217</v>
      </c>
      <c r="B2656" s="208" t="s">
        <v>2831</v>
      </c>
      <c r="C2656" s="2" t="s">
        <v>2148</v>
      </c>
      <c r="D2656" s="209" t="n">
        <v>0.64</v>
      </c>
      <c r="E2656" s="224" t="n">
        <f aca="false">VLOOKUP(A2656,SINAPI_MO!$A$1:$E$59566,4,0)</f>
        <v>0</v>
      </c>
      <c r="F2656" s="225" t="n">
        <f aca="false">ROUND(D2656*E2656,2)</f>
        <v>0</v>
      </c>
    </row>
    <row r="2657" customFormat="false" ht="19.4" hidden="false" customHeight="false" outlineLevel="0" collapsed="false">
      <c r="A2657" s="207" t="n">
        <v>89130</v>
      </c>
      <c r="B2657" s="208" t="s">
        <v>2832</v>
      </c>
      <c r="C2657" s="2" t="s">
        <v>2148</v>
      </c>
      <c r="D2657" s="209" t="n">
        <v>58.23</v>
      </c>
      <c r="E2657" s="224" t="n">
        <f aca="false">VLOOKUP(A2657,SINAPI_MO!$A$1:$E$59566,4,0)</f>
        <v>0</v>
      </c>
      <c r="F2657" s="225" t="n">
        <f aca="false">ROUND(D2657*E2657,2)</f>
        <v>0</v>
      </c>
    </row>
    <row r="2658" customFormat="false" ht="19.4" hidden="false" customHeight="false" outlineLevel="0" collapsed="false">
      <c r="A2658" s="207" t="n">
        <v>89131</v>
      </c>
      <c r="B2658" s="208" t="s">
        <v>2833</v>
      </c>
      <c r="C2658" s="2" t="s">
        <v>2148</v>
      </c>
      <c r="D2658" s="209" t="n">
        <v>15.39</v>
      </c>
      <c r="E2658" s="224" t="n">
        <f aca="false">VLOOKUP(A2658,SINAPI_MO!$A$1:$E$59566,4,0)</f>
        <v>0</v>
      </c>
      <c r="F2658" s="225" t="n">
        <f aca="false">ROUND(D2658*E2658,2)</f>
        <v>0</v>
      </c>
    </row>
    <row r="2659" customFormat="false" ht="19.4" hidden="false" customHeight="false" outlineLevel="0" collapsed="false">
      <c r="A2659" s="207" t="n">
        <v>53861</v>
      </c>
      <c r="B2659" s="208" t="s">
        <v>2834</v>
      </c>
      <c r="C2659" s="2" t="s">
        <v>2148</v>
      </c>
      <c r="D2659" s="209" t="n">
        <v>72.79</v>
      </c>
      <c r="E2659" s="224" t="n">
        <f aca="false">VLOOKUP(A2659,SINAPI_MO!$A$1:$E$59566,4,0)</f>
        <v>0</v>
      </c>
      <c r="F2659" s="225" t="n">
        <f aca="false">ROUND(D2659*E2659,2)</f>
        <v>0</v>
      </c>
    </row>
    <row r="2660" customFormat="false" ht="19.4" hidden="false" customHeight="false" outlineLevel="0" collapsed="false">
      <c r="A2660" s="207" t="n">
        <v>5787</v>
      </c>
      <c r="B2660" s="208" t="s">
        <v>2835</v>
      </c>
      <c r="C2660" s="2" t="s">
        <v>2148</v>
      </c>
      <c r="D2660" s="209" t="n">
        <v>71.73</v>
      </c>
      <c r="E2660" s="224" t="n">
        <f aca="false">VLOOKUP(A2660,SINAPI_MO!$A$1:$E$59566,4,0)</f>
        <v>0</v>
      </c>
      <c r="F2660" s="225" t="n">
        <f aca="false">ROUND(D2660*E2660,2)</f>
        <v>0</v>
      </c>
    </row>
    <row r="2661" customFormat="false" ht="19.4" hidden="false" customHeight="false" outlineLevel="0" collapsed="false">
      <c r="A2661" s="207" t="n">
        <v>89128</v>
      </c>
      <c r="B2661" s="208" t="s">
        <v>2836</v>
      </c>
      <c r="C2661" s="2" t="s">
        <v>2148</v>
      </c>
      <c r="D2661" s="209" t="n">
        <v>42</v>
      </c>
      <c r="E2661" s="224" t="n">
        <f aca="false">VLOOKUP(A2661,SINAPI_MO!$A$1:$E$59566,4,0)</f>
        <v>0</v>
      </c>
      <c r="F2661" s="225" t="n">
        <f aca="false">ROUND(D2661*E2661,2)</f>
        <v>0</v>
      </c>
    </row>
    <row r="2662" customFormat="false" ht="19.4" hidden="false" customHeight="false" outlineLevel="0" collapsed="false">
      <c r="A2662" s="207" t="n">
        <v>89129</v>
      </c>
      <c r="B2662" s="208" t="s">
        <v>2837</v>
      </c>
      <c r="C2662" s="2" t="s">
        <v>2148</v>
      </c>
      <c r="D2662" s="209" t="n">
        <v>11.1</v>
      </c>
      <c r="E2662" s="224" t="n">
        <f aca="false">VLOOKUP(A2662,SINAPI_MO!$A$1:$E$59566,4,0)</f>
        <v>0</v>
      </c>
      <c r="F2662" s="225" t="n">
        <f aca="false">ROUND(D2662*E2662,2)</f>
        <v>0</v>
      </c>
    </row>
    <row r="2663" customFormat="false" ht="19.4" hidden="false" customHeight="false" outlineLevel="0" collapsed="false">
      <c r="A2663" s="207" t="n">
        <v>53857</v>
      </c>
      <c r="B2663" s="208" t="s">
        <v>2838</v>
      </c>
      <c r="C2663" s="2" t="s">
        <v>2148</v>
      </c>
      <c r="D2663" s="209" t="n">
        <v>52.5</v>
      </c>
      <c r="E2663" s="224" t="n">
        <f aca="false">VLOOKUP(A2663,SINAPI_MO!$A$1:$E$59566,4,0)</f>
        <v>0</v>
      </c>
      <c r="F2663" s="225" t="n">
        <f aca="false">ROUND(D2663*E2663,2)</f>
        <v>0</v>
      </c>
    </row>
    <row r="2664" customFormat="false" ht="19.4" hidden="false" customHeight="false" outlineLevel="0" collapsed="false">
      <c r="A2664" s="207" t="n">
        <v>53858</v>
      </c>
      <c r="B2664" s="208" t="s">
        <v>2839</v>
      </c>
      <c r="C2664" s="2" t="s">
        <v>2148</v>
      </c>
      <c r="D2664" s="209" t="n">
        <v>46.6</v>
      </c>
      <c r="E2664" s="224" t="n">
        <f aca="false">VLOOKUP(A2664,SINAPI_MO!$A$1:$E$59566,4,0)</f>
        <v>0</v>
      </c>
      <c r="F2664" s="225" t="n">
        <f aca="false">ROUND(D2664*E2664,2)</f>
        <v>0</v>
      </c>
    </row>
    <row r="2665" customFormat="false" ht="12.8" hidden="false" customHeight="false" outlineLevel="0" collapsed="false">
      <c r="A2665" s="207" t="n">
        <v>102888</v>
      </c>
      <c r="B2665" s="208" t="s">
        <v>2840</v>
      </c>
      <c r="C2665" s="2" t="s">
        <v>2148</v>
      </c>
      <c r="D2665" s="209" t="n">
        <v>0</v>
      </c>
      <c r="E2665" s="224" t="e">
        <f aca="false">VLOOKUP(A2665,SINAPI_MO!$A$1:$E$59566,4,0)</f>
        <v>#N/A</v>
      </c>
      <c r="F2665" s="225" t="e">
        <f aca="false">ROUND(D2665*E2665,2)</f>
        <v>#N/A</v>
      </c>
    </row>
    <row r="2666" customFormat="false" ht="12.8" hidden="false" customHeight="false" outlineLevel="0" collapsed="false">
      <c r="A2666" s="207" t="n">
        <v>102889</v>
      </c>
      <c r="B2666" s="208" t="s">
        <v>2841</v>
      </c>
      <c r="C2666" s="2" t="s">
        <v>2148</v>
      </c>
      <c r="D2666" s="209" t="n">
        <v>0</v>
      </c>
      <c r="E2666" s="224" t="e">
        <f aca="false">VLOOKUP(A2666,SINAPI_MO!$A$1:$E$59566,4,0)</f>
        <v>#N/A</v>
      </c>
      <c r="F2666" s="225" t="e">
        <f aca="false">ROUND(D2666*E2666,2)</f>
        <v>#N/A</v>
      </c>
    </row>
    <row r="2667" customFormat="false" ht="12.8" hidden="false" customHeight="false" outlineLevel="0" collapsed="false">
      <c r="A2667" s="207" t="n">
        <v>102890</v>
      </c>
      <c r="B2667" s="208" t="s">
        <v>2842</v>
      </c>
      <c r="C2667" s="2" t="s">
        <v>2148</v>
      </c>
      <c r="D2667" s="209" t="n">
        <v>0</v>
      </c>
      <c r="E2667" s="224" t="e">
        <f aca="false">VLOOKUP(A2667,SINAPI_MO!$A$1:$E$59566,4,0)</f>
        <v>#N/A</v>
      </c>
      <c r="F2667" s="225" t="e">
        <f aca="false">ROUND(D2667*E2667,2)</f>
        <v>#N/A</v>
      </c>
    </row>
    <row r="2668" customFormat="false" ht="12.8" hidden="false" customHeight="false" outlineLevel="0" collapsed="false">
      <c r="A2668" s="207" t="n">
        <v>102891</v>
      </c>
      <c r="B2668" s="208" t="s">
        <v>2843</v>
      </c>
      <c r="C2668" s="2" t="s">
        <v>2148</v>
      </c>
      <c r="D2668" s="209" t="n">
        <v>1.3</v>
      </c>
      <c r="E2668" s="224" t="n">
        <f aca="false">VLOOKUP(A2668,SINAPI_MO!$A$1:$E$59566,4,0)</f>
        <v>0</v>
      </c>
      <c r="F2668" s="225" t="n">
        <f aca="false">ROUND(D2668*E2668,2)</f>
        <v>0</v>
      </c>
    </row>
    <row r="2669" customFormat="false" ht="12.8" hidden="false" customHeight="false" outlineLevel="0" collapsed="false">
      <c r="A2669" s="207" t="n">
        <v>89246</v>
      </c>
      <c r="B2669" s="208" t="s">
        <v>2844</v>
      </c>
      <c r="C2669" s="2" t="s">
        <v>2148</v>
      </c>
      <c r="D2669" s="209" t="n">
        <v>256.45</v>
      </c>
      <c r="E2669" s="224" t="n">
        <f aca="false">VLOOKUP(A2669,SINAPI_MO!$A$1:$E$59566,4,0)</f>
        <v>0</v>
      </c>
      <c r="F2669" s="225" t="n">
        <f aca="false">ROUND(D2669*E2669,2)</f>
        <v>0</v>
      </c>
    </row>
    <row r="2670" customFormat="false" ht="12.8" hidden="false" customHeight="false" outlineLevel="0" collapsed="false">
      <c r="A2670" s="207" t="n">
        <v>89247</v>
      </c>
      <c r="B2670" s="208" t="s">
        <v>2845</v>
      </c>
      <c r="C2670" s="2" t="s">
        <v>2148</v>
      </c>
      <c r="D2670" s="209" t="n">
        <v>78.52</v>
      </c>
      <c r="E2670" s="224" t="n">
        <f aca="false">VLOOKUP(A2670,SINAPI_MO!$A$1:$E$59566,4,0)</f>
        <v>0</v>
      </c>
      <c r="F2670" s="225" t="n">
        <f aca="false">ROUND(D2670*E2670,2)</f>
        <v>0</v>
      </c>
    </row>
    <row r="2671" customFormat="false" ht="12.8" hidden="false" customHeight="false" outlineLevel="0" collapsed="false">
      <c r="A2671" s="207" t="n">
        <v>89248</v>
      </c>
      <c r="B2671" s="208" t="s">
        <v>2846</v>
      </c>
      <c r="C2671" s="2" t="s">
        <v>2148</v>
      </c>
      <c r="D2671" s="209" t="n">
        <v>457.44</v>
      </c>
      <c r="E2671" s="224" t="n">
        <f aca="false">VLOOKUP(A2671,SINAPI_MO!$A$1:$E$59566,4,0)</f>
        <v>0</v>
      </c>
      <c r="F2671" s="225" t="n">
        <f aca="false">ROUND(D2671*E2671,2)</f>
        <v>0</v>
      </c>
    </row>
    <row r="2672" customFormat="false" ht="19.4" hidden="false" customHeight="false" outlineLevel="0" collapsed="false">
      <c r="A2672" s="207" t="n">
        <v>89249</v>
      </c>
      <c r="B2672" s="208" t="s">
        <v>2847</v>
      </c>
      <c r="C2672" s="2" t="s">
        <v>2148</v>
      </c>
      <c r="D2672" s="209" t="n">
        <v>384.05</v>
      </c>
      <c r="E2672" s="224" t="n">
        <f aca="false">VLOOKUP(A2672,SINAPI_MO!$A$1:$E$59566,4,0)</f>
        <v>0</v>
      </c>
      <c r="F2672" s="225" t="n">
        <f aca="false">ROUND(D2672*E2672,2)</f>
        <v>0</v>
      </c>
    </row>
    <row r="2673" customFormat="false" ht="19.4" hidden="false" customHeight="false" outlineLevel="0" collapsed="false">
      <c r="A2673" s="207" t="n">
        <v>102954</v>
      </c>
      <c r="B2673" s="208" t="s">
        <v>2848</v>
      </c>
      <c r="C2673" s="2" t="s">
        <v>2148</v>
      </c>
      <c r="D2673" s="209" t="n">
        <v>0</v>
      </c>
      <c r="E2673" s="224" t="e">
        <f aca="false">VLOOKUP(A2673,SINAPI_MO!$A$1:$E$59566,4,0)</f>
        <v>#N/A</v>
      </c>
      <c r="F2673" s="225" t="e">
        <f aca="false">ROUND(D2673*E2673,2)</f>
        <v>#N/A</v>
      </c>
    </row>
    <row r="2674" customFormat="false" ht="19.4" hidden="false" customHeight="false" outlineLevel="0" collapsed="false">
      <c r="A2674" s="207" t="n">
        <v>104727</v>
      </c>
      <c r="B2674" s="208" t="s">
        <v>2849</v>
      </c>
      <c r="C2674" s="2" t="s">
        <v>2148</v>
      </c>
      <c r="D2674" s="209" t="n">
        <v>0</v>
      </c>
      <c r="E2674" s="224" t="e">
        <f aca="false">VLOOKUP(A2674,SINAPI_MO!$A$1:$E$59566,4,0)</f>
        <v>#N/A</v>
      </c>
      <c r="F2674" s="225" t="e">
        <f aca="false">ROUND(D2674*E2674,2)</f>
        <v>#N/A</v>
      </c>
    </row>
    <row r="2675" customFormat="false" ht="19.4" hidden="false" customHeight="false" outlineLevel="0" collapsed="false">
      <c r="A2675" s="207" t="n">
        <v>102956</v>
      </c>
      <c r="B2675" s="208" t="s">
        <v>2850</v>
      </c>
      <c r="C2675" s="2" t="s">
        <v>2148</v>
      </c>
      <c r="D2675" s="209" t="n">
        <v>0</v>
      </c>
      <c r="E2675" s="224" t="e">
        <f aca="false">VLOOKUP(A2675,SINAPI_MO!$A$1:$E$59566,4,0)</f>
        <v>#N/A</v>
      </c>
      <c r="F2675" s="225" t="e">
        <f aca="false">ROUND(D2675*E2675,2)</f>
        <v>#N/A</v>
      </c>
    </row>
    <row r="2676" customFormat="false" ht="19.4" hidden="false" customHeight="false" outlineLevel="0" collapsed="false">
      <c r="A2676" s="207" t="n">
        <v>102957</v>
      </c>
      <c r="B2676" s="208" t="s">
        <v>2851</v>
      </c>
      <c r="C2676" s="2" t="s">
        <v>2148</v>
      </c>
      <c r="D2676" s="209" t="n">
        <v>40.07</v>
      </c>
      <c r="E2676" s="224" t="n">
        <f aca="false">VLOOKUP(A2676,SINAPI_MO!$A$1:$E$59566,4,0)</f>
        <v>0</v>
      </c>
      <c r="F2676" s="225" t="n">
        <f aca="false">ROUND(D2676*E2676,2)</f>
        <v>0</v>
      </c>
    </row>
    <row r="2677" customFormat="false" ht="28.35" hidden="false" customHeight="false" outlineLevel="0" collapsed="false">
      <c r="A2677" s="207" t="n">
        <v>88859</v>
      </c>
      <c r="B2677" s="208" t="s">
        <v>2852</v>
      </c>
      <c r="C2677" s="2" t="s">
        <v>2148</v>
      </c>
      <c r="D2677" s="209" t="n">
        <v>22.71</v>
      </c>
      <c r="E2677" s="224" t="n">
        <f aca="false">VLOOKUP(A2677,SINAPI_MO!$A$1:$E$59566,4,0)</f>
        <v>0</v>
      </c>
      <c r="F2677" s="225" t="n">
        <f aca="false">ROUND(D2677*E2677,2)</f>
        <v>0</v>
      </c>
    </row>
    <row r="2678" customFormat="false" ht="28.35" hidden="false" customHeight="false" outlineLevel="0" collapsed="false">
      <c r="A2678" s="207" t="n">
        <v>88860</v>
      </c>
      <c r="B2678" s="208" t="s">
        <v>2853</v>
      </c>
      <c r="C2678" s="2" t="s">
        <v>2148</v>
      </c>
      <c r="D2678" s="209" t="n">
        <v>6</v>
      </c>
      <c r="E2678" s="224" t="n">
        <f aca="false">VLOOKUP(A2678,SINAPI_MO!$A$1:$E$59566,4,0)</f>
        <v>0</v>
      </c>
      <c r="F2678" s="225" t="n">
        <f aca="false">ROUND(D2678*E2678,2)</f>
        <v>0</v>
      </c>
    </row>
    <row r="2679" customFormat="false" ht="28.35" hidden="false" customHeight="false" outlineLevel="0" collapsed="false">
      <c r="A2679" s="207" t="n">
        <v>5667</v>
      </c>
      <c r="B2679" s="208" t="s">
        <v>2854</v>
      </c>
      <c r="C2679" s="2" t="s">
        <v>2148</v>
      </c>
      <c r="D2679" s="209" t="n">
        <v>28.39</v>
      </c>
      <c r="E2679" s="224" t="n">
        <f aca="false">VLOOKUP(A2679,SINAPI_MO!$A$1:$E$59566,4,0)</f>
        <v>0</v>
      </c>
      <c r="F2679" s="225" t="n">
        <f aca="false">ROUND(D2679*E2679,2)</f>
        <v>0</v>
      </c>
    </row>
    <row r="2680" customFormat="false" ht="28.35" hidden="false" customHeight="false" outlineLevel="0" collapsed="false">
      <c r="A2680" s="207" t="n">
        <v>5668</v>
      </c>
      <c r="B2680" s="208" t="s">
        <v>2855</v>
      </c>
      <c r="C2680" s="2" t="s">
        <v>2148</v>
      </c>
      <c r="D2680" s="209" t="n">
        <v>46.72</v>
      </c>
      <c r="E2680" s="224" t="n">
        <f aca="false">VLOOKUP(A2680,SINAPI_MO!$A$1:$E$59566,4,0)</f>
        <v>0</v>
      </c>
      <c r="F2680" s="225" t="n">
        <f aca="false">ROUND(D2680*E2680,2)</f>
        <v>0</v>
      </c>
    </row>
    <row r="2681" customFormat="false" ht="28.35" hidden="false" customHeight="false" outlineLevel="0" collapsed="false">
      <c r="A2681" s="207" t="n">
        <v>89011</v>
      </c>
      <c r="B2681" s="208" t="s">
        <v>2856</v>
      </c>
      <c r="C2681" s="2" t="s">
        <v>2148</v>
      </c>
      <c r="D2681" s="209" t="n">
        <v>24.64</v>
      </c>
      <c r="E2681" s="224" t="n">
        <f aca="false">VLOOKUP(A2681,SINAPI_MO!$A$1:$E$59566,4,0)</f>
        <v>0</v>
      </c>
      <c r="F2681" s="225" t="n">
        <f aca="false">ROUND(D2681*E2681,2)</f>
        <v>0</v>
      </c>
    </row>
    <row r="2682" customFormat="false" ht="28.35" hidden="false" customHeight="false" outlineLevel="0" collapsed="false">
      <c r="A2682" s="207" t="n">
        <v>89012</v>
      </c>
      <c r="B2682" s="208" t="s">
        <v>2857</v>
      </c>
      <c r="C2682" s="2" t="s">
        <v>2148</v>
      </c>
      <c r="D2682" s="209" t="n">
        <v>6.51</v>
      </c>
      <c r="E2682" s="224" t="n">
        <f aca="false">VLOOKUP(A2682,SINAPI_MO!$A$1:$E$59566,4,0)</f>
        <v>0</v>
      </c>
      <c r="F2682" s="225" t="n">
        <f aca="false">ROUND(D2682*E2682,2)</f>
        <v>0</v>
      </c>
    </row>
    <row r="2683" customFormat="false" ht="28.35" hidden="false" customHeight="false" outlineLevel="0" collapsed="false">
      <c r="A2683" s="207" t="n">
        <v>5735</v>
      </c>
      <c r="B2683" s="208" t="s">
        <v>2858</v>
      </c>
      <c r="C2683" s="2" t="s">
        <v>2148</v>
      </c>
      <c r="D2683" s="209" t="n">
        <v>30.8</v>
      </c>
      <c r="E2683" s="224" t="n">
        <f aca="false">VLOOKUP(A2683,SINAPI_MO!$A$1:$E$59566,4,0)</f>
        <v>0</v>
      </c>
      <c r="F2683" s="225" t="n">
        <f aca="false">ROUND(D2683*E2683,2)</f>
        <v>0</v>
      </c>
    </row>
    <row r="2684" customFormat="false" ht="28.35" hidden="false" customHeight="false" outlineLevel="0" collapsed="false">
      <c r="A2684" s="207" t="n">
        <v>5736</v>
      </c>
      <c r="B2684" s="208" t="s">
        <v>2859</v>
      </c>
      <c r="C2684" s="2" t="s">
        <v>2148</v>
      </c>
      <c r="D2684" s="209" t="n">
        <v>42.57</v>
      </c>
      <c r="E2684" s="224" t="n">
        <f aca="false">VLOOKUP(A2684,SINAPI_MO!$A$1:$E$59566,4,0)</f>
        <v>0</v>
      </c>
      <c r="F2684" s="225" t="n">
        <f aca="false">ROUND(D2684*E2684,2)</f>
        <v>0</v>
      </c>
    </row>
    <row r="2685" customFormat="false" ht="28.35" hidden="false" customHeight="false" outlineLevel="0" collapsed="false">
      <c r="A2685" s="207" t="n">
        <v>88857</v>
      </c>
      <c r="B2685" s="208" t="s">
        <v>2860</v>
      </c>
      <c r="C2685" s="2" t="s">
        <v>2148</v>
      </c>
      <c r="D2685" s="209" t="n">
        <v>25.54</v>
      </c>
      <c r="E2685" s="224" t="n">
        <f aca="false">VLOOKUP(A2685,SINAPI_MO!$A$1:$E$59566,4,0)</f>
        <v>0</v>
      </c>
      <c r="F2685" s="225" t="n">
        <f aca="false">ROUND(D2685*E2685,2)</f>
        <v>0</v>
      </c>
    </row>
    <row r="2686" customFormat="false" ht="28.35" hidden="false" customHeight="false" outlineLevel="0" collapsed="false">
      <c r="A2686" s="207" t="n">
        <v>88858</v>
      </c>
      <c r="B2686" s="208" t="s">
        <v>2861</v>
      </c>
      <c r="C2686" s="2" t="s">
        <v>2148</v>
      </c>
      <c r="D2686" s="209" t="n">
        <v>6.75</v>
      </c>
      <c r="E2686" s="224" t="n">
        <f aca="false">VLOOKUP(A2686,SINAPI_MO!$A$1:$E$59566,4,0)</f>
        <v>0</v>
      </c>
      <c r="F2686" s="225" t="n">
        <f aca="false">ROUND(D2686*E2686,2)</f>
        <v>0</v>
      </c>
    </row>
    <row r="2687" customFormat="false" ht="28.35" hidden="false" customHeight="false" outlineLevel="0" collapsed="false">
      <c r="A2687" s="207" t="n">
        <v>5664</v>
      </c>
      <c r="B2687" s="208" t="s">
        <v>2862</v>
      </c>
      <c r="C2687" s="2" t="s">
        <v>2148</v>
      </c>
      <c r="D2687" s="209" t="n">
        <v>31.92</v>
      </c>
      <c r="E2687" s="224" t="n">
        <f aca="false">VLOOKUP(A2687,SINAPI_MO!$A$1:$E$59566,4,0)</f>
        <v>0</v>
      </c>
      <c r="F2687" s="225" t="n">
        <f aca="false">ROUND(D2687*E2687,2)</f>
        <v>0</v>
      </c>
    </row>
    <row r="2688" customFormat="false" ht="28.35" hidden="false" customHeight="false" outlineLevel="0" collapsed="false">
      <c r="A2688" s="207" t="n">
        <v>53786</v>
      </c>
      <c r="B2688" s="208" t="s">
        <v>2863</v>
      </c>
      <c r="C2688" s="2" t="s">
        <v>2148</v>
      </c>
      <c r="D2688" s="209" t="n">
        <v>52.03</v>
      </c>
      <c r="E2688" s="224" t="n">
        <f aca="false">VLOOKUP(A2688,SINAPI_MO!$A$1:$E$59566,4,0)</f>
        <v>0</v>
      </c>
      <c r="F2688" s="225" t="n">
        <f aca="false">ROUND(D2688*E2688,2)</f>
        <v>0</v>
      </c>
    </row>
    <row r="2689" customFormat="false" ht="19.4" hidden="false" customHeight="false" outlineLevel="0" collapsed="false">
      <c r="A2689" s="207" t="n">
        <v>7038</v>
      </c>
      <c r="B2689" s="208" t="s">
        <v>2864</v>
      </c>
      <c r="C2689" s="2" t="s">
        <v>2148</v>
      </c>
      <c r="D2689" s="209" t="n">
        <v>44.13</v>
      </c>
      <c r="E2689" s="224" t="n">
        <f aca="false">VLOOKUP(A2689,SINAPI_MO!$A$1:$E$59566,4,0)</f>
        <v>0</v>
      </c>
      <c r="F2689" s="225" t="n">
        <f aca="false">ROUND(D2689*E2689,2)</f>
        <v>0</v>
      </c>
    </row>
    <row r="2690" customFormat="false" ht="19.4" hidden="false" customHeight="false" outlineLevel="0" collapsed="false">
      <c r="A2690" s="207" t="n">
        <v>7039</v>
      </c>
      <c r="B2690" s="208" t="s">
        <v>2865</v>
      </c>
      <c r="C2690" s="2" t="s">
        <v>2148</v>
      </c>
      <c r="D2690" s="209" t="n">
        <v>11.84</v>
      </c>
      <c r="E2690" s="224" t="n">
        <f aca="false">VLOOKUP(A2690,SINAPI_MO!$A$1:$E$59566,4,0)</f>
        <v>0</v>
      </c>
      <c r="F2690" s="225" t="n">
        <f aca="false">ROUND(D2690*E2690,2)</f>
        <v>0</v>
      </c>
    </row>
    <row r="2691" customFormat="false" ht="19.4" hidden="false" customHeight="false" outlineLevel="0" collapsed="false">
      <c r="A2691" s="207" t="n">
        <v>7040</v>
      </c>
      <c r="B2691" s="208" t="s">
        <v>2866</v>
      </c>
      <c r="C2691" s="2" t="s">
        <v>2148</v>
      </c>
      <c r="D2691" s="209" t="n">
        <v>55.22</v>
      </c>
      <c r="E2691" s="224" t="n">
        <f aca="false">VLOOKUP(A2691,SINAPI_MO!$A$1:$E$59566,4,0)</f>
        <v>0</v>
      </c>
      <c r="F2691" s="225" t="n">
        <f aca="false">ROUND(D2691*E2691,2)</f>
        <v>0</v>
      </c>
    </row>
    <row r="2692" customFormat="false" ht="19.4" hidden="false" customHeight="false" outlineLevel="0" collapsed="false">
      <c r="A2692" s="207" t="n">
        <v>55263</v>
      </c>
      <c r="B2692" s="208" t="s">
        <v>2867</v>
      </c>
      <c r="C2692" s="2" t="s">
        <v>2148</v>
      </c>
      <c r="D2692" s="209" t="n">
        <v>65.69</v>
      </c>
      <c r="E2692" s="224" t="n">
        <f aca="false">VLOOKUP(A2692,SINAPI_MO!$A$1:$E$59566,4,0)</f>
        <v>0</v>
      </c>
      <c r="F2692" s="225" t="n">
        <f aca="false">ROUND(D2692*E2692,2)</f>
        <v>0</v>
      </c>
    </row>
    <row r="2693" customFormat="false" ht="19.4" hidden="false" customHeight="false" outlineLevel="0" collapsed="false">
      <c r="A2693" s="207" t="n">
        <v>96460</v>
      </c>
      <c r="B2693" s="208" t="s">
        <v>2868</v>
      </c>
      <c r="C2693" s="2" t="s">
        <v>2148</v>
      </c>
      <c r="D2693" s="209" t="n">
        <v>46.84</v>
      </c>
      <c r="E2693" s="224" t="n">
        <f aca="false">VLOOKUP(A2693,SINAPI_MO!$A$1:$E$59566,4,0)</f>
        <v>0</v>
      </c>
      <c r="F2693" s="225" t="n">
        <f aca="false">ROUND(D2693*E2693,2)</f>
        <v>0</v>
      </c>
    </row>
    <row r="2694" customFormat="false" ht="19.4" hidden="false" customHeight="false" outlineLevel="0" collapsed="false">
      <c r="A2694" s="207" t="n">
        <v>96459</v>
      </c>
      <c r="B2694" s="208" t="s">
        <v>2869</v>
      </c>
      <c r="C2694" s="2" t="s">
        <v>2148</v>
      </c>
      <c r="D2694" s="209" t="n">
        <v>12.56</v>
      </c>
      <c r="E2694" s="224" t="n">
        <f aca="false">VLOOKUP(A2694,SINAPI_MO!$A$1:$E$59566,4,0)</f>
        <v>0</v>
      </c>
      <c r="F2694" s="225" t="n">
        <f aca="false">ROUND(D2694*E2694,2)</f>
        <v>0</v>
      </c>
    </row>
    <row r="2695" customFormat="false" ht="19.4" hidden="false" customHeight="false" outlineLevel="0" collapsed="false">
      <c r="A2695" s="207" t="n">
        <v>96458</v>
      </c>
      <c r="B2695" s="208" t="s">
        <v>2870</v>
      </c>
      <c r="C2695" s="2" t="s">
        <v>2148</v>
      </c>
      <c r="D2695" s="209" t="n">
        <v>58.62</v>
      </c>
      <c r="E2695" s="224" t="n">
        <f aca="false">VLOOKUP(A2695,SINAPI_MO!$A$1:$E$59566,4,0)</f>
        <v>0</v>
      </c>
      <c r="F2695" s="225" t="n">
        <f aca="false">ROUND(D2695*E2695,2)</f>
        <v>0</v>
      </c>
    </row>
    <row r="2696" customFormat="false" ht="19.4" hidden="false" customHeight="false" outlineLevel="0" collapsed="false">
      <c r="A2696" s="207" t="n">
        <v>96457</v>
      </c>
      <c r="B2696" s="208" t="s">
        <v>2871</v>
      </c>
      <c r="C2696" s="2" t="s">
        <v>2148</v>
      </c>
      <c r="D2696" s="209" t="n">
        <v>65.08</v>
      </c>
      <c r="E2696" s="224" t="n">
        <f aca="false">VLOOKUP(A2696,SINAPI_MO!$A$1:$E$59566,4,0)</f>
        <v>0</v>
      </c>
      <c r="F2696" s="225" t="n">
        <f aca="false">ROUND(D2696*E2696,2)</f>
        <v>0</v>
      </c>
    </row>
    <row r="2697" customFormat="false" ht="19.4" hidden="false" customHeight="false" outlineLevel="0" collapsed="false">
      <c r="A2697" s="207" t="n">
        <v>7051</v>
      </c>
      <c r="B2697" s="208" t="s">
        <v>2872</v>
      </c>
      <c r="C2697" s="2" t="s">
        <v>2148</v>
      </c>
      <c r="D2697" s="209" t="n">
        <v>39.14</v>
      </c>
      <c r="E2697" s="224" t="n">
        <f aca="false">VLOOKUP(A2697,SINAPI_MO!$A$1:$E$59566,4,0)</f>
        <v>0</v>
      </c>
      <c r="F2697" s="225" t="n">
        <f aca="false">ROUND(D2697*E2697,2)</f>
        <v>0</v>
      </c>
    </row>
    <row r="2698" customFormat="false" ht="19.4" hidden="false" customHeight="false" outlineLevel="0" collapsed="false">
      <c r="A2698" s="207" t="n">
        <v>7052</v>
      </c>
      <c r="B2698" s="208" t="s">
        <v>2873</v>
      </c>
      <c r="C2698" s="2" t="s">
        <v>2148</v>
      </c>
      <c r="D2698" s="209" t="n">
        <v>10.57</v>
      </c>
      <c r="E2698" s="224" t="n">
        <f aca="false">VLOOKUP(A2698,SINAPI_MO!$A$1:$E$59566,4,0)</f>
        <v>0</v>
      </c>
      <c r="F2698" s="225" t="n">
        <f aca="false">ROUND(D2698*E2698,2)</f>
        <v>0</v>
      </c>
    </row>
    <row r="2699" customFormat="false" ht="19.4" hidden="false" customHeight="false" outlineLevel="0" collapsed="false">
      <c r="A2699" s="207" t="n">
        <v>7053</v>
      </c>
      <c r="B2699" s="208" t="s">
        <v>2874</v>
      </c>
      <c r="C2699" s="2" t="s">
        <v>2148</v>
      </c>
      <c r="D2699" s="209" t="n">
        <v>48.98</v>
      </c>
      <c r="E2699" s="224" t="n">
        <f aca="false">VLOOKUP(A2699,SINAPI_MO!$A$1:$E$59566,4,0)</f>
        <v>0</v>
      </c>
      <c r="F2699" s="225" t="n">
        <f aca="false">ROUND(D2699*E2699,2)</f>
        <v>0</v>
      </c>
    </row>
    <row r="2700" customFormat="false" ht="19.4" hidden="false" customHeight="false" outlineLevel="0" collapsed="false">
      <c r="A2700" s="207" t="n">
        <v>7054</v>
      </c>
      <c r="B2700" s="208" t="s">
        <v>2875</v>
      </c>
      <c r="C2700" s="2" t="s">
        <v>2148</v>
      </c>
      <c r="D2700" s="209" t="n">
        <v>91.01</v>
      </c>
      <c r="E2700" s="224" t="n">
        <f aca="false">VLOOKUP(A2700,SINAPI_MO!$A$1:$E$59566,4,0)</f>
        <v>0</v>
      </c>
      <c r="F2700" s="225" t="n">
        <f aca="false">ROUND(D2700*E2700,2)</f>
        <v>0</v>
      </c>
    </row>
    <row r="2701" customFormat="false" ht="19.4" hidden="false" customHeight="false" outlineLevel="0" collapsed="false">
      <c r="A2701" s="207" t="n">
        <v>95627</v>
      </c>
      <c r="B2701" s="208" t="s">
        <v>2876</v>
      </c>
      <c r="C2701" s="2" t="s">
        <v>2148</v>
      </c>
      <c r="D2701" s="209" t="n">
        <v>42.24</v>
      </c>
      <c r="E2701" s="224" t="n">
        <f aca="false">VLOOKUP(A2701,SINAPI_MO!$A$1:$E$59566,4,0)</f>
        <v>0</v>
      </c>
      <c r="F2701" s="225" t="n">
        <f aca="false">ROUND(D2701*E2701,2)</f>
        <v>0</v>
      </c>
    </row>
    <row r="2702" customFormat="false" ht="19.4" hidden="false" customHeight="false" outlineLevel="0" collapsed="false">
      <c r="A2702" s="207" t="n">
        <v>95628</v>
      </c>
      <c r="B2702" s="208" t="s">
        <v>2877</v>
      </c>
      <c r="C2702" s="2" t="s">
        <v>2148</v>
      </c>
      <c r="D2702" s="209" t="n">
        <v>11.33</v>
      </c>
      <c r="E2702" s="224" t="n">
        <f aca="false">VLOOKUP(A2702,SINAPI_MO!$A$1:$E$59566,4,0)</f>
        <v>0</v>
      </c>
      <c r="F2702" s="225" t="n">
        <f aca="false">ROUND(D2702*E2702,2)</f>
        <v>0</v>
      </c>
    </row>
    <row r="2703" customFormat="false" ht="19.4" hidden="false" customHeight="false" outlineLevel="0" collapsed="false">
      <c r="A2703" s="207" t="n">
        <v>95629</v>
      </c>
      <c r="B2703" s="208" t="s">
        <v>2878</v>
      </c>
      <c r="C2703" s="2" t="s">
        <v>2148</v>
      </c>
      <c r="D2703" s="209" t="n">
        <v>52.86</v>
      </c>
      <c r="E2703" s="224" t="n">
        <f aca="false">VLOOKUP(A2703,SINAPI_MO!$A$1:$E$59566,4,0)</f>
        <v>0</v>
      </c>
      <c r="F2703" s="225" t="n">
        <f aca="false">ROUND(D2703*E2703,2)</f>
        <v>0</v>
      </c>
    </row>
    <row r="2704" customFormat="false" ht="19.4" hidden="false" customHeight="false" outlineLevel="0" collapsed="false">
      <c r="A2704" s="207" t="n">
        <v>95630</v>
      </c>
      <c r="B2704" s="208" t="s">
        <v>2879</v>
      </c>
      <c r="C2704" s="2" t="s">
        <v>2148</v>
      </c>
      <c r="D2704" s="209" t="n">
        <v>91.01</v>
      </c>
      <c r="E2704" s="224" t="n">
        <f aca="false">VLOOKUP(A2704,SINAPI_MO!$A$1:$E$59566,4,0)</f>
        <v>0</v>
      </c>
      <c r="F2704" s="225" t="n">
        <f aca="false">ROUND(D2704*E2704,2)</f>
        <v>0</v>
      </c>
    </row>
    <row r="2705" customFormat="false" ht="19.4" hidden="false" customHeight="false" outlineLevel="0" collapsed="false">
      <c r="A2705" s="207" t="n">
        <v>89210</v>
      </c>
      <c r="B2705" s="208" t="s">
        <v>2880</v>
      </c>
      <c r="C2705" s="2" t="s">
        <v>2148</v>
      </c>
      <c r="D2705" s="209" t="n">
        <v>28.23</v>
      </c>
      <c r="E2705" s="224" t="n">
        <f aca="false">VLOOKUP(A2705,SINAPI_MO!$A$1:$E$59566,4,0)</f>
        <v>0</v>
      </c>
      <c r="F2705" s="225" t="n">
        <f aca="false">ROUND(D2705*E2705,2)</f>
        <v>0</v>
      </c>
    </row>
    <row r="2706" customFormat="false" ht="19.4" hidden="false" customHeight="false" outlineLevel="0" collapsed="false">
      <c r="A2706" s="207" t="n">
        <v>89211</v>
      </c>
      <c r="B2706" s="208" t="s">
        <v>2881</v>
      </c>
      <c r="C2706" s="2" t="s">
        <v>2148</v>
      </c>
      <c r="D2706" s="209" t="n">
        <v>7.57</v>
      </c>
      <c r="E2706" s="224" t="n">
        <f aca="false">VLOOKUP(A2706,SINAPI_MO!$A$1:$E$59566,4,0)</f>
        <v>0</v>
      </c>
      <c r="F2706" s="225" t="n">
        <f aca="false">ROUND(D2706*E2706,2)</f>
        <v>0</v>
      </c>
    </row>
    <row r="2707" customFormat="false" ht="19.4" hidden="false" customHeight="false" outlineLevel="0" collapsed="false">
      <c r="A2707" s="207" t="n">
        <v>5674</v>
      </c>
      <c r="B2707" s="208" t="s">
        <v>2882</v>
      </c>
      <c r="C2707" s="2" t="s">
        <v>2148</v>
      </c>
      <c r="D2707" s="209" t="n">
        <v>35.33</v>
      </c>
      <c r="E2707" s="224" t="n">
        <f aca="false">VLOOKUP(A2707,SINAPI_MO!$A$1:$E$59566,4,0)</f>
        <v>0</v>
      </c>
      <c r="F2707" s="225" t="n">
        <f aca="false">ROUND(D2707*E2707,2)</f>
        <v>0</v>
      </c>
    </row>
    <row r="2708" customFormat="false" ht="19.4" hidden="false" customHeight="false" outlineLevel="0" collapsed="false">
      <c r="A2708" s="207" t="n">
        <v>53788</v>
      </c>
      <c r="B2708" s="208" t="s">
        <v>2883</v>
      </c>
      <c r="C2708" s="2" t="s">
        <v>2148</v>
      </c>
      <c r="D2708" s="209" t="n">
        <v>58.25</v>
      </c>
      <c r="E2708" s="224" t="n">
        <f aca="false">VLOOKUP(A2708,SINAPI_MO!$A$1:$E$59566,4,0)</f>
        <v>0</v>
      </c>
      <c r="F2708" s="225" t="n">
        <f aca="false">ROUND(D2708*E2708,2)</f>
        <v>0</v>
      </c>
    </row>
    <row r="2709" customFormat="false" ht="19.4" hidden="false" customHeight="false" outlineLevel="0" collapsed="false">
      <c r="A2709" s="207" t="n">
        <v>73309</v>
      </c>
      <c r="B2709" s="208" t="s">
        <v>2884</v>
      </c>
      <c r="C2709" s="2" t="s">
        <v>2148</v>
      </c>
      <c r="D2709" s="209" t="n">
        <v>29.35</v>
      </c>
      <c r="E2709" s="224" t="n">
        <f aca="false">VLOOKUP(A2709,SINAPI_MO!$A$1:$E$59566,4,0)</f>
        <v>0</v>
      </c>
      <c r="F2709" s="225" t="n">
        <f aca="false">ROUND(D2709*E2709,2)</f>
        <v>0</v>
      </c>
    </row>
    <row r="2710" customFormat="false" ht="19.4" hidden="false" customHeight="false" outlineLevel="0" collapsed="false">
      <c r="A2710" s="207" t="n">
        <v>73313</v>
      </c>
      <c r="B2710" s="208" t="s">
        <v>2885</v>
      </c>
      <c r="C2710" s="2" t="s">
        <v>2148</v>
      </c>
      <c r="D2710" s="209" t="n">
        <v>7.93</v>
      </c>
      <c r="E2710" s="224" t="n">
        <f aca="false">VLOOKUP(A2710,SINAPI_MO!$A$1:$E$59566,4,0)</f>
        <v>0</v>
      </c>
      <c r="F2710" s="225" t="n">
        <f aca="false">ROUND(D2710*E2710,2)</f>
        <v>0</v>
      </c>
    </row>
    <row r="2711" customFormat="false" ht="19.4" hidden="false" customHeight="false" outlineLevel="0" collapsed="false">
      <c r="A2711" s="207" t="n">
        <v>5089</v>
      </c>
      <c r="B2711" s="208" t="s">
        <v>2886</v>
      </c>
      <c r="C2711" s="2" t="s">
        <v>2148</v>
      </c>
      <c r="D2711" s="209" t="n">
        <v>36.74</v>
      </c>
      <c r="E2711" s="224" t="n">
        <f aca="false">VLOOKUP(A2711,SINAPI_MO!$A$1:$E$59566,4,0)</f>
        <v>0</v>
      </c>
      <c r="F2711" s="225" t="n">
        <f aca="false">ROUND(D2711*E2711,2)</f>
        <v>0</v>
      </c>
    </row>
    <row r="2712" customFormat="false" ht="19.4" hidden="false" customHeight="false" outlineLevel="0" collapsed="false">
      <c r="A2712" s="207" t="n">
        <v>73315</v>
      </c>
      <c r="B2712" s="208" t="s">
        <v>2887</v>
      </c>
      <c r="C2712" s="2" t="s">
        <v>2148</v>
      </c>
      <c r="D2712" s="209" t="n">
        <v>58.25</v>
      </c>
      <c r="E2712" s="224" t="n">
        <f aca="false">VLOOKUP(A2712,SINAPI_MO!$A$1:$E$59566,4,0)</f>
        <v>0</v>
      </c>
      <c r="F2712" s="225" t="n">
        <f aca="false">ROUND(D2712*E2712,2)</f>
        <v>0</v>
      </c>
    </row>
    <row r="2713" customFormat="false" ht="19.4" hidden="false" customHeight="false" outlineLevel="0" collapsed="false">
      <c r="A2713" s="207" t="n">
        <v>5738</v>
      </c>
      <c r="B2713" s="208" t="s">
        <v>2888</v>
      </c>
      <c r="C2713" s="2" t="s">
        <v>2148</v>
      </c>
      <c r="D2713" s="209" t="n">
        <v>38.58</v>
      </c>
      <c r="E2713" s="224" t="n">
        <f aca="false">VLOOKUP(A2713,SINAPI_MO!$A$1:$E$59566,4,0)</f>
        <v>0</v>
      </c>
      <c r="F2713" s="225" t="n">
        <f aca="false">ROUND(D2713*E2713,2)</f>
        <v>0</v>
      </c>
    </row>
    <row r="2714" customFormat="false" ht="19.4" hidden="false" customHeight="false" outlineLevel="0" collapsed="false">
      <c r="A2714" s="207" t="n">
        <v>93239</v>
      </c>
      <c r="B2714" s="208" t="s">
        <v>2889</v>
      </c>
      <c r="C2714" s="2" t="s">
        <v>2148</v>
      </c>
      <c r="D2714" s="209" t="n">
        <v>10.35</v>
      </c>
      <c r="E2714" s="224" t="n">
        <f aca="false">VLOOKUP(A2714,SINAPI_MO!$A$1:$E$59566,4,0)</f>
        <v>0</v>
      </c>
      <c r="F2714" s="225" t="n">
        <f aca="false">ROUND(D2714*E2714,2)</f>
        <v>0</v>
      </c>
    </row>
    <row r="2715" customFormat="false" ht="19.4" hidden="false" customHeight="false" outlineLevel="0" collapsed="false">
      <c r="A2715" s="207" t="n">
        <v>5739</v>
      </c>
      <c r="B2715" s="208" t="s">
        <v>2890</v>
      </c>
      <c r="C2715" s="2" t="s">
        <v>2148</v>
      </c>
      <c r="D2715" s="209" t="n">
        <v>48.28</v>
      </c>
      <c r="E2715" s="224" t="n">
        <f aca="false">VLOOKUP(A2715,SINAPI_MO!$A$1:$E$59566,4,0)</f>
        <v>0</v>
      </c>
      <c r="F2715" s="225" t="n">
        <f aca="false">ROUND(D2715*E2715,2)</f>
        <v>0</v>
      </c>
    </row>
    <row r="2716" customFormat="false" ht="19.4" hidden="false" customHeight="false" outlineLevel="0" collapsed="false">
      <c r="A2716" s="207" t="n">
        <v>93240</v>
      </c>
      <c r="B2716" s="208" t="s">
        <v>2891</v>
      </c>
      <c r="C2716" s="2" t="s">
        <v>2148</v>
      </c>
      <c r="D2716" s="209" t="n">
        <v>12.2</v>
      </c>
      <c r="E2716" s="224" t="n">
        <f aca="false">VLOOKUP(A2716,SINAPI_MO!$A$1:$E$59566,4,0)</f>
        <v>0</v>
      </c>
      <c r="F2716" s="225" t="n">
        <f aca="false">ROUND(D2716*E2716,2)</f>
        <v>0</v>
      </c>
    </row>
    <row r="2717" customFormat="false" ht="19.4" hidden="false" customHeight="false" outlineLevel="0" collapsed="false">
      <c r="A2717" s="207" t="n">
        <v>53818</v>
      </c>
      <c r="B2717" s="208" t="s">
        <v>2892</v>
      </c>
      <c r="C2717" s="2" t="s">
        <v>2148</v>
      </c>
      <c r="D2717" s="209" t="n">
        <v>8.52</v>
      </c>
      <c r="E2717" s="224" t="n">
        <f aca="false">VLOOKUP(A2717,SINAPI_MO!$A$1:$E$59566,4,0)</f>
        <v>0</v>
      </c>
      <c r="F2717" s="225" t="n">
        <f aca="false">ROUND(D2717*E2717,2)</f>
        <v>0</v>
      </c>
    </row>
    <row r="2718" customFormat="false" ht="19.4" hidden="false" customHeight="false" outlineLevel="0" collapsed="false">
      <c r="A2718" s="207" t="n">
        <v>93238</v>
      </c>
      <c r="B2718" s="208" t="s">
        <v>2893</v>
      </c>
      <c r="C2718" s="2" t="s">
        <v>2148</v>
      </c>
      <c r="D2718" s="209" t="n">
        <v>2.28</v>
      </c>
      <c r="E2718" s="224" t="n">
        <f aca="false">VLOOKUP(A2718,SINAPI_MO!$A$1:$E$59566,4,0)</f>
        <v>0</v>
      </c>
      <c r="F2718" s="225" t="n">
        <f aca="false">ROUND(D2718*E2718,2)</f>
        <v>0</v>
      </c>
    </row>
    <row r="2719" customFormat="false" ht="19.4" hidden="false" customHeight="false" outlineLevel="0" collapsed="false">
      <c r="A2719" s="207" t="n">
        <v>5727</v>
      </c>
      <c r="B2719" s="208" t="s">
        <v>2894</v>
      </c>
      <c r="C2719" s="2" t="s">
        <v>2148</v>
      </c>
      <c r="D2719" s="209" t="n">
        <v>10.66</v>
      </c>
      <c r="E2719" s="224" t="n">
        <f aca="false">VLOOKUP(A2719,SINAPI_MO!$A$1:$E$59566,4,0)</f>
        <v>0</v>
      </c>
      <c r="F2719" s="225" t="n">
        <f aca="false">ROUND(D2719*E2719,2)</f>
        <v>0</v>
      </c>
    </row>
    <row r="2720" customFormat="false" ht="19.4" hidden="false" customHeight="false" outlineLevel="0" collapsed="false">
      <c r="A2720" s="207" t="n">
        <v>89280</v>
      </c>
      <c r="B2720" s="208" t="s">
        <v>2895</v>
      </c>
      <c r="C2720" s="2" t="s">
        <v>2148</v>
      </c>
      <c r="D2720" s="209" t="n">
        <v>34.67</v>
      </c>
      <c r="E2720" s="224" t="n">
        <f aca="false">VLOOKUP(A2720,SINAPI_MO!$A$1:$E$59566,4,0)</f>
        <v>0</v>
      </c>
      <c r="F2720" s="225" t="n">
        <f aca="false">ROUND(D2720*E2720,2)</f>
        <v>0</v>
      </c>
    </row>
    <row r="2721" customFormat="false" ht="19.4" hidden="false" customHeight="false" outlineLevel="0" collapsed="false">
      <c r="A2721" s="207" t="n">
        <v>89281</v>
      </c>
      <c r="B2721" s="208" t="s">
        <v>2896</v>
      </c>
      <c r="C2721" s="2" t="s">
        <v>2148</v>
      </c>
      <c r="D2721" s="209" t="n">
        <v>9.3</v>
      </c>
      <c r="E2721" s="224" t="n">
        <f aca="false">VLOOKUP(A2721,SINAPI_MO!$A$1:$E$59566,4,0)</f>
        <v>0</v>
      </c>
      <c r="F2721" s="225" t="n">
        <f aca="false">ROUND(D2721*E2721,2)</f>
        <v>0</v>
      </c>
    </row>
    <row r="2722" customFormat="false" ht="19.4" hidden="false" customHeight="false" outlineLevel="0" collapsed="false">
      <c r="A2722" s="207" t="n">
        <v>5729</v>
      </c>
      <c r="B2722" s="208" t="s">
        <v>2897</v>
      </c>
      <c r="C2722" s="2" t="s">
        <v>2148</v>
      </c>
      <c r="D2722" s="209" t="n">
        <v>43.39</v>
      </c>
      <c r="E2722" s="224" t="n">
        <f aca="false">VLOOKUP(A2722,SINAPI_MO!$A$1:$E$59566,4,0)</f>
        <v>0</v>
      </c>
      <c r="F2722" s="225" t="n">
        <f aca="false">ROUND(D2722*E2722,2)</f>
        <v>0</v>
      </c>
    </row>
    <row r="2723" customFormat="false" ht="19.4" hidden="false" customHeight="false" outlineLevel="0" collapsed="false">
      <c r="A2723" s="207" t="n">
        <v>5730</v>
      </c>
      <c r="B2723" s="208" t="s">
        <v>2898</v>
      </c>
      <c r="C2723" s="2" t="s">
        <v>2148</v>
      </c>
      <c r="D2723" s="209" t="n">
        <v>41.66</v>
      </c>
      <c r="E2723" s="224" t="n">
        <f aca="false">VLOOKUP(A2723,SINAPI_MO!$A$1:$E$59566,4,0)</f>
        <v>0</v>
      </c>
      <c r="F2723" s="225" t="n">
        <f aca="false">ROUND(D2723*E2723,2)</f>
        <v>0</v>
      </c>
    </row>
    <row r="2724" customFormat="false" ht="19.4" hidden="false" customHeight="false" outlineLevel="0" collapsed="false">
      <c r="A2724" s="207" t="n">
        <v>95266</v>
      </c>
      <c r="B2724" s="208" t="s">
        <v>2899</v>
      </c>
      <c r="C2724" s="2" t="s">
        <v>2148</v>
      </c>
      <c r="D2724" s="209" t="n">
        <v>0.61</v>
      </c>
      <c r="E2724" s="224" t="n">
        <f aca="false">VLOOKUP(A2724,SINAPI_MO!$A$1:$E$59566,4,0)</f>
        <v>0</v>
      </c>
      <c r="F2724" s="225" t="n">
        <f aca="false">ROUND(D2724*E2724,2)</f>
        <v>0</v>
      </c>
    </row>
    <row r="2725" customFormat="false" ht="19.4" hidden="false" customHeight="false" outlineLevel="0" collapsed="false">
      <c r="A2725" s="207" t="n">
        <v>95267</v>
      </c>
      <c r="B2725" s="208" t="s">
        <v>2900</v>
      </c>
      <c r="C2725" s="2" t="s">
        <v>2148</v>
      </c>
      <c r="D2725" s="209" t="n">
        <v>0.12</v>
      </c>
      <c r="E2725" s="224" t="n">
        <f aca="false">VLOOKUP(A2725,SINAPI_MO!$A$1:$E$59566,4,0)</f>
        <v>0</v>
      </c>
      <c r="F2725" s="225" t="n">
        <f aca="false">ROUND(D2725*E2725,2)</f>
        <v>0</v>
      </c>
    </row>
    <row r="2726" customFormat="false" ht="19.4" hidden="false" customHeight="false" outlineLevel="0" collapsed="false">
      <c r="A2726" s="207" t="n">
        <v>95268</v>
      </c>
      <c r="B2726" s="208" t="s">
        <v>2901</v>
      </c>
      <c r="C2726" s="2" t="s">
        <v>2148</v>
      </c>
      <c r="D2726" s="209" t="n">
        <v>0.59</v>
      </c>
      <c r="E2726" s="224" t="n">
        <f aca="false">VLOOKUP(A2726,SINAPI_MO!$A$1:$E$59566,4,0)</f>
        <v>0</v>
      </c>
      <c r="F2726" s="225" t="n">
        <f aca="false">ROUND(D2726*E2726,2)</f>
        <v>0</v>
      </c>
    </row>
    <row r="2727" customFormat="false" ht="19.4" hidden="false" customHeight="false" outlineLevel="0" collapsed="false">
      <c r="A2727" s="207" t="n">
        <v>95269</v>
      </c>
      <c r="B2727" s="208" t="s">
        <v>2902</v>
      </c>
      <c r="C2727" s="2" t="s">
        <v>2148</v>
      </c>
      <c r="D2727" s="209" t="n">
        <v>9.02</v>
      </c>
      <c r="E2727" s="224" t="n">
        <f aca="false">VLOOKUP(A2727,SINAPI_MO!$A$1:$E$59566,4,0)</f>
        <v>0</v>
      </c>
      <c r="F2727" s="225" t="n">
        <f aca="false">ROUND(D2727*E2727,2)</f>
        <v>0</v>
      </c>
    </row>
    <row r="2728" customFormat="false" ht="12.8" hidden="false" customHeight="false" outlineLevel="0" collapsed="false">
      <c r="A2728" s="207" t="n">
        <v>91688</v>
      </c>
      <c r="B2728" s="208" t="s">
        <v>2903</v>
      </c>
      <c r="C2728" s="2" t="s">
        <v>2148</v>
      </c>
      <c r="D2728" s="209" t="n">
        <v>0.11</v>
      </c>
      <c r="E2728" s="224" t="n">
        <f aca="false">VLOOKUP(A2728,SINAPI_MO!$A$1:$E$59566,4,0)</f>
        <v>0</v>
      </c>
      <c r="F2728" s="225" t="n">
        <f aca="false">ROUND(D2728*E2728,2)</f>
        <v>0</v>
      </c>
    </row>
    <row r="2729" customFormat="false" ht="12.8" hidden="false" customHeight="false" outlineLevel="0" collapsed="false">
      <c r="A2729" s="207" t="n">
        <v>91689</v>
      </c>
      <c r="B2729" s="208" t="s">
        <v>2904</v>
      </c>
      <c r="C2729" s="2" t="s">
        <v>2148</v>
      </c>
      <c r="D2729" s="209" t="n">
        <v>0.02</v>
      </c>
      <c r="E2729" s="224" t="n">
        <f aca="false">VLOOKUP(A2729,SINAPI_MO!$A$1:$E$59566,4,0)</f>
        <v>0</v>
      </c>
      <c r="F2729" s="225" t="n">
        <f aca="false">ROUND(D2729*E2729,2)</f>
        <v>0</v>
      </c>
    </row>
    <row r="2730" customFormat="false" ht="12.8" hidden="false" customHeight="false" outlineLevel="0" collapsed="false">
      <c r="A2730" s="207" t="n">
        <v>91690</v>
      </c>
      <c r="B2730" s="208" t="s">
        <v>2905</v>
      </c>
      <c r="C2730" s="2" t="s">
        <v>2148</v>
      </c>
      <c r="D2730" s="209" t="n">
        <v>0.08</v>
      </c>
      <c r="E2730" s="224" t="n">
        <f aca="false">VLOOKUP(A2730,SINAPI_MO!$A$1:$E$59566,4,0)</f>
        <v>0</v>
      </c>
      <c r="F2730" s="225" t="n">
        <f aca="false">ROUND(D2730*E2730,2)</f>
        <v>0</v>
      </c>
    </row>
    <row r="2731" customFormat="false" ht="19.4" hidden="false" customHeight="false" outlineLevel="0" collapsed="false">
      <c r="A2731" s="207" t="n">
        <v>91691</v>
      </c>
      <c r="B2731" s="208" t="s">
        <v>2906</v>
      </c>
      <c r="C2731" s="2" t="s">
        <v>2148</v>
      </c>
      <c r="D2731" s="209" t="n">
        <v>1.38</v>
      </c>
      <c r="E2731" s="224" t="n">
        <f aca="false">VLOOKUP(A2731,SINAPI_MO!$A$1:$E$59566,4,0)</f>
        <v>0</v>
      </c>
      <c r="F2731" s="225" t="n">
        <f aca="false">ROUND(D2731*E2731,2)</f>
        <v>0</v>
      </c>
    </row>
    <row r="2732" customFormat="false" ht="19.4" hidden="false" customHeight="false" outlineLevel="0" collapsed="false">
      <c r="A2732" s="207" t="n">
        <v>102924</v>
      </c>
      <c r="B2732" s="208" t="s">
        <v>2907</v>
      </c>
      <c r="C2732" s="2" t="s">
        <v>2148</v>
      </c>
      <c r="D2732" s="209" t="n">
        <v>0</v>
      </c>
      <c r="E2732" s="224" t="e">
        <f aca="false">VLOOKUP(A2732,SINAPI_MO!$A$1:$E$59566,4,0)</f>
        <v>#N/A</v>
      </c>
      <c r="F2732" s="225" t="e">
        <f aca="false">ROUND(D2732*E2732,2)</f>
        <v>#N/A</v>
      </c>
    </row>
    <row r="2733" customFormat="false" ht="19.4" hidden="false" customHeight="false" outlineLevel="0" collapsed="false">
      <c r="A2733" s="207" t="n">
        <v>102925</v>
      </c>
      <c r="B2733" s="208" t="s">
        <v>2908</v>
      </c>
      <c r="C2733" s="2" t="s">
        <v>2148</v>
      </c>
      <c r="D2733" s="209" t="n">
        <v>0</v>
      </c>
      <c r="E2733" s="224" t="e">
        <f aca="false">VLOOKUP(A2733,SINAPI_MO!$A$1:$E$59566,4,0)</f>
        <v>#N/A</v>
      </c>
      <c r="F2733" s="225" t="e">
        <f aca="false">ROUND(D2733*E2733,2)</f>
        <v>#N/A</v>
      </c>
    </row>
    <row r="2734" customFormat="false" ht="19.4" hidden="false" customHeight="false" outlineLevel="0" collapsed="false">
      <c r="A2734" s="207" t="n">
        <v>102926</v>
      </c>
      <c r="B2734" s="208" t="s">
        <v>2909</v>
      </c>
      <c r="C2734" s="2" t="s">
        <v>2148</v>
      </c>
      <c r="D2734" s="209" t="n">
        <v>0</v>
      </c>
      <c r="E2734" s="224" t="e">
        <f aca="false">VLOOKUP(A2734,SINAPI_MO!$A$1:$E$59566,4,0)</f>
        <v>#N/A</v>
      </c>
      <c r="F2734" s="225" t="e">
        <f aca="false">ROUND(D2734*E2734,2)</f>
        <v>#N/A</v>
      </c>
    </row>
    <row r="2735" customFormat="false" ht="19.4" hidden="false" customHeight="false" outlineLevel="0" collapsed="false">
      <c r="A2735" s="207" t="n">
        <v>102927</v>
      </c>
      <c r="B2735" s="208" t="s">
        <v>2910</v>
      </c>
      <c r="C2735" s="2" t="s">
        <v>2148</v>
      </c>
      <c r="D2735" s="209" t="n">
        <v>0.95</v>
      </c>
      <c r="E2735" s="224" t="n">
        <f aca="false">VLOOKUP(A2735,SINAPI_MO!$A$1:$E$59566,4,0)</f>
        <v>0</v>
      </c>
      <c r="F2735" s="225" t="n">
        <f aca="false">ROUND(D2735*E2735,2)</f>
        <v>0</v>
      </c>
    </row>
    <row r="2736" customFormat="false" ht="12.8" hidden="false" customHeight="false" outlineLevel="0" collapsed="false">
      <c r="A2736" s="207" t="n">
        <v>95136</v>
      </c>
      <c r="B2736" s="208" t="s">
        <v>2911</v>
      </c>
      <c r="C2736" s="2" t="s">
        <v>2148</v>
      </c>
      <c r="D2736" s="209" t="n">
        <v>0.02</v>
      </c>
      <c r="E2736" s="224" t="n">
        <f aca="false">VLOOKUP(A2736,SINAPI_MO!$A$1:$E$59566,4,0)</f>
        <v>0</v>
      </c>
      <c r="F2736" s="225" t="n">
        <f aca="false">ROUND(D2736*E2736,2)</f>
        <v>0</v>
      </c>
    </row>
    <row r="2737" customFormat="false" ht="12.8" hidden="false" customHeight="false" outlineLevel="0" collapsed="false">
      <c r="A2737" s="207" t="n">
        <v>95137</v>
      </c>
      <c r="B2737" s="208" t="s">
        <v>2912</v>
      </c>
      <c r="C2737" s="2" t="s">
        <v>2148</v>
      </c>
      <c r="D2737" s="209" t="n">
        <v>0.01</v>
      </c>
      <c r="E2737" s="224" t="n">
        <f aca="false">VLOOKUP(A2737,SINAPI_MO!$A$1:$E$59566,4,0)</f>
        <v>0</v>
      </c>
      <c r="F2737" s="225" t="n">
        <f aca="false">ROUND(D2737*E2737,2)</f>
        <v>0</v>
      </c>
    </row>
    <row r="2738" customFormat="false" ht="12.8" hidden="false" customHeight="false" outlineLevel="0" collapsed="false">
      <c r="A2738" s="207" t="n">
        <v>95138</v>
      </c>
      <c r="B2738" s="208" t="s">
        <v>2913</v>
      </c>
      <c r="C2738" s="2" t="s">
        <v>2148</v>
      </c>
      <c r="D2738" s="209" t="n">
        <v>0.02</v>
      </c>
      <c r="E2738" s="224" t="n">
        <f aca="false">VLOOKUP(A2738,SINAPI_MO!$A$1:$E$59566,4,0)</f>
        <v>0</v>
      </c>
      <c r="F2738" s="225" t="n">
        <f aca="false">ROUND(D2738*E2738,2)</f>
        <v>0</v>
      </c>
    </row>
    <row r="2739" customFormat="false" ht="12.8" hidden="false" customHeight="false" outlineLevel="0" collapsed="false">
      <c r="A2739" s="207" t="n">
        <v>89023</v>
      </c>
      <c r="B2739" s="208" t="s">
        <v>2914</v>
      </c>
      <c r="C2739" s="2" t="s">
        <v>2148</v>
      </c>
      <c r="D2739" s="209" t="n">
        <v>4.08</v>
      </c>
      <c r="E2739" s="224" t="n">
        <f aca="false">VLOOKUP(A2739,SINAPI_MO!$A$1:$E$59566,4,0)</f>
        <v>0</v>
      </c>
      <c r="F2739" s="225" t="n">
        <f aca="false">ROUND(D2739*E2739,2)</f>
        <v>0</v>
      </c>
    </row>
    <row r="2740" customFormat="false" ht="12.8" hidden="false" customHeight="false" outlineLevel="0" collapsed="false">
      <c r="A2740" s="207" t="n">
        <v>89024</v>
      </c>
      <c r="B2740" s="208" t="s">
        <v>2915</v>
      </c>
      <c r="C2740" s="2" t="s">
        <v>2148</v>
      </c>
      <c r="D2740" s="209" t="n">
        <v>1.41</v>
      </c>
      <c r="E2740" s="224" t="n">
        <f aca="false">VLOOKUP(A2740,SINAPI_MO!$A$1:$E$59566,4,0)</f>
        <v>0</v>
      </c>
      <c r="F2740" s="225" t="n">
        <f aca="false">ROUND(D2740*E2740,2)</f>
        <v>0</v>
      </c>
    </row>
    <row r="2741" customFormat="false" ht="12.8" hidden="false" customHeight="false" outlineLevel="0" collapsed="false">
      <c r="A2741" s="207" t="n">
        <v>89025</v>
      </c>
      <c r="B2741" s="208" t="s">
        <v>2916</v>
      </c>
      <c r="C2741" s="2" t="s">
        <v>2148</v>
      </c>
      <c r="D2741" s="209" t="n">
        <v>5.1</v>
      </c>
      <c r="E2741" s="224" t="n">
        <f aca="false">VLOOKUP(A2741,SINAPI_MO!$A$1:$E$59566,4,0)</f>
        <v>0</v>
      </c>
      <c r="F2741" s="225" t="n">
        <f aca="false">ROUND(D2741*E2741,2)</f>
        <v>0</v>
      </c>
    </row>
    <row r="2742" customFormat="false" ht="12.8" hidden="false" customHeight="false" outlineLevel="0" collapsed="false">
      <c r="A2742" s="207" t="n">
        <v>89026</v>
      </c>
      <c r="B2742" s="208" t="s">
        <v>2917</v>
      </c>
      <c r="C2742" s="2" t="s">
        <v>2148</v>
      </c>
      <c r="D2742" s="209" t="n">
        <v>174.3</v>
      </c>
      <c r="E2742" s="224" t="n">
        <f aca="false">VLOOKUP(A2742,SINAPI_MO!$A$1:$E$59566,4,0)</f>
        <v>0</v>
      </c>
      <c r="F2742" s="225" t="n">
        <f aca="false">ROUND(D2742*E2742,2)</f>
        <v>0</v>
      </c>
    </row>
    <row r="2743" customFormat="false" ht="12.8" hidden="false" customHeight="false" outlineLevel="0" collapsed="false">
      <c r="A2743" s="207" t="n">
        <v>7032</v>
      </c>
      <c r="B2743" s="208" t="s">
        <v>2918</v>
      </c>
      <c r="C2743" s="2" t="s">
        <v>2148</v>
      </c>
      <c r="D2743" s="209" t="n">
        <v>5.02</v>
      </c>
      <c r="E2743" s="224" t="n">
        <f aca="false">VLOOKUP(A2743,SINAPI_MO!$A$1:$E$59566,4,0)</f>
        <v>0</v>
      </c>
      <c r="F2743" s="225" t="n">
        <f aca="false">ROUND(D2743*E2743,2)</f>
        <v>0</v>
      </c>
    </row>
    <row r="2744" customFormat="false" ht="12.8" hidden="false" customHeight="false" outlineLevel="0" collapsed="false">
      <c r="A2744" s="207" t="n">
        <v>7033</v>
      </c>
      <c r="B2744" s="208" t="s">
        <v>2919</v>
      </c>
      <c r="C2744" s="2" t="s">
        <v>2148</v>
      </c>
      <c r="D2744" s="209" t="n">
        <v>1.74</v>
      </c>
      <c r="E2744" s="224" t="n">
        <f aca="false">VLOOKUP(A2744,SINAPI_MO!$A$1:$E$59566,4,0)</f>
        <v>0</v>
      </c>
      <c r="F2744" s="225" t="n">
        <f aca="false">ROUND(D2744*E2744,2)</f>
        <v>0</v>
      </c>
    </row>
    <row r="2745" customFormat="false" ht="12.8" hidden="false" customHeight="false" outlineLevel="0" collapsed="false">
      <c r="A2745" s="207" t="n">
        <v>7034</v>
      </c>
      <c r="B2745" s="208" t="s">
        <v>2920</v>
      </c>
      <c r="C2745" s="2" t="s">
        <v>2148</v>
      </c>
      <c r="D2745" s="209" t="n">
        <v>6.27</v>
      </c>
      <c r="E2745" s="224" t="n">
        <f aca="false">VLOOKUP(A2745,SINAPI_MO!$A$1:$E$59566,4,0)</f>
        <v>0</v>
      </c>
      <c r="F2745" s="225" t="n">
        <f aca="false">ROUND(D2745*E2745,2)</f>
        <v>0</v>
      </c>
    </row>
    <row r="2746" customFormat="false" ht="12.8" hidden="false" customHeight="false" outlineLevel="0" collapsed="false">
      <c r="A2746" s="207" t="n">
        <v>7035</v>
      </c>
      <c r="B2746" s="208" t="s">
        <v>2921</v>
      </c>
      <c r="C2746" s="2" t="s">
        <v>2148</v>
      </c>
      <c r="D2746" s="209" t="n">
        <v>261.46</v>
      </c>
      <c r="E2746" s="224" t="n">
        <f aca="false">VLOOKUP(A2746,SINAPI_MO!$A$1:$E$59566,4,0)</f>
        <v>0</v>
      </c>
      <c r="F2746" s="225" t="n">
        <f aca="false">ROUND(D2746*E2746,2)</f>
        <v>0</v>
      </c>
    </row>
    <row r="2747" customFormat="false" ht="19.4" hidden="false" customHeight="false" outlineLevel="0" collapsed="false">
      <c r="A2747" s="207" t="n">
        <v>102942</v>
      </c>
      <c r="B2747" s="208" t="s">
        <v>2922</v>
      </c>
      <c r="C2747" s="2" t="s">
        <v>2148</v>
      </c>
      <c r="D2747" s="209" t="n">
        <v>0</v>
      </c>
      <c r="E2747" s="224" t="e">
        <f aca="false">VLOOKUP(A2747,SINAPI_MO!$A$1:$E$59566,4,0)</f>
        <v>#N/A</v>
      </c>
      <c r="F2747" s="225" t="e">
        <f aca="false">ROUND(D2747*E2747,2)</f>
        <v>#N/A</v>
      </c>
    </row>
    <row r="2748" customFormat="false" ht="19.4" hidden="false" customHeight="false" outlineLevel="0" collapsed="false">
      <c r="A2748" s="207" t="n">
        <v>102943</v>
      </c>
      <c r="B2748" s="208" t="s">
        <v>2923</v>
      </c>
      <c r="C2748" s="2" t="s">
        <v>2148</v>
      </c>
      <c r="D2748" s="209" t="n">
        <v>0</v>
      </c>
      <c r="E2748" s="224" t="e">
        <f aca="false">VLOOKUP(A2748,SINAPI_MO!$A$1:$E$59566,4,0)</f>
        <v>#N/A</v>
      </c>
      <c r="F2748" s="225" t="e">
        <f aca="false">ROUND(D2748*E2748,2)</f>
        <v>#N/A</v>
      </c>
    </row>
    <row r="2749" customFormat="false" ht="19.4" hidden="false" customHeight="false" outlineLevel="0" collapsed="false">
      <c r="A2749" s="207" t="n">
        <v>102944</v>
      </c>
      <c r="B2749" s="208" t="s">
        <v>2924</v>
      </c>
      <c r="C2749" s="2" t="s">
        <v>2148</v>
      </c>
      <c r="D2749" s="209" t="n">
        <v>0</v>
      </c>
      <c r="E2749" s="224" t="e">
        <f aca="false">VLOOKUP(A2749,SINAPI_MO!$A$1:$E$59566,4,0)</f>
        <v>#N/A</v>
      </c>
      <c r="F2749" s="225" t="e">
        <f aca="false">ROUND(D2749*E2749,2)</f>
        <v>#N/A</v>
      </c>
    </row>
    <row r="2750" customFormat="false" ht="19.4" hidden="false" customHeight="false" outlineLevel="0" collapsed="false">
      <c r="A2750" s="207" t="n">
        <v>102945</v>
      </c>
      <c r="B2750" s="208" t="s">
        <v>2925</v>
      </c>
      <c r="C2750" s="2" t="s">
        <v>2148</v>
      </c>
      <c r="D2750" s="209" t="n">
        <v>0.02</v>
      </c>
      <c r="E2750" s="224" t="n">
        <f aca="false">VLOOKUP(A2750,SINAPI_MO!$A$1:$E$59566,4,0)</f>
        <v>0</v>
      </c>
      <c r="F2750" s="225" t="n">
        <f aca="false">ROUND(D2750*E2750,2)</f>
        <v>0</v>
      </c>
    </row>
    <row r="2751" customFormat="false" ht="19.4" hidden="false" customHeight="false" outlineLevel="0" collapsed="false">
      <c r="A2751" s="207" t="n">
        <v>104087</v>
      </c>
      <c r="B2751" s="208" t="s">
        <v>2926</v>
      </c>
      <c r="C2751" s="2" t="s">
        <v>2148</v>
      </c>
      <c r="D2751" s="209" t="n">
        <v>0.04</v>
      </c>
      <c r="E2751" s="224" t="n">
        <f aca="false">VLOOKUP(A2751,SINAPI_MO!$A$1:$E$59566,4,0)</f>
        <v>0</v>
      </c>
      <c r="F2751" s="225" t="n">
        <f aca="false">ROUND(D2751*E2751,2)</f>
        <v>0</v>
      </c>
    </row>
    <row r="2752" customFormat="false" ht="19.4" hidden="false" customHeight="false" outlineLevel="0" collapsed="false">
      <c r="A2752" s="207" t="n">
        <v>104088</v>
      </c>
      <c r="B2752" s="208" t="s">
        <v>2927</v>
      </c>
      <c r="C2752" s="2" t="s">
        <v>2148</v>
      </c>
      <c r="D2752" s="209" t="n">
        <v>0.01</v>
      </c>
      <c r="E2752" s="224" t="n">
        <f aca="false">VLOOKUP(A2752,SINAPI_MO!$A$1:$E$59566,4,0)</f>
        <v>0</v>
      </c>
      <c r="F2752" s="225" t="n">
        <f aca="false">ROUND(D2752*E2752,2)</f>
        <v>0</v>
      </c>
    </row>
    <row r="2753" customFormat="false" ht="19.4" hidden="false" customHeight="false" outlineLevel="0" collapsed="false">
      <c r="A2753" s="207" t="n">
        <v>104089</v>
      </c>
      <c r="B2753" s="208" t="s">
        <v>2928</v>
      </c>
      <c r="C2753" s="2" t="s">
        <v>2148</v>
      </c>
      <c r="D2753" s="209" t="n">
        <v>0.05</v>
      </c>
      <c r="E2753" s="224" t="n">
        <f aca="false">VLOOKUP(A2753,SINAPI_MO!$A$1:$E$59566,4,0)</f>
        <v>0</v>
      </c>
      <c r="F2753" s="225" t="n">
        <f aca="false">ROUND(D2753*E2753,2)</f>
        <v>0</v>
      </c>
    </row>
    <row r="2754" customFormat="false" ht="19.4" hidden="false" customHeight="false" outlineLevel="0" collapsed="false">
      <c r="A2754" s="207" t="n">
        <v>104090</v>
      </c>
      <c r="B2754" s="208" t="s">
        <v>2929</v>
      </c>
      <c r="C2754" s="2" t="s">
        <v>2148</v>
      </c>
      <c r="D2754" s="209" t="n">
        <v>0.69</v>
      </c>
      <c r="E2754" s="224" t="n">
        <f aca="false">VLOOKUP(A2754,SINAPI_MO!$A$1:$E$59566,4,0)</f>
        <v>0</v>
      </c>
      <c r="F2754" s="225" t="n">
        <f aca="false">ROUND(D2754*E2754,2)</f>
        <v>0</v>
      </c>
    </row>
    <row r="2755" customFormat="false" ht="19.4" hidden="false" customHeight="false" outlineLevel="0" collapsed="false">
      <c r="A2755" s="207" t="n">
        <v>104093</v>
      </c>
      <c r="B2755" s="208" t="s">
        <v>2930</v>
      </c>
      <c r="C2755" s="2" t="s">
        <v>2148</v>
      </c>
      <c r="D2755" s="209" t="n">
        <v>0.05</v>
      </c>
      <c r="E2755" s="224" t="n">
        <f aca="false">VLOOKUP(A2755,SINAPI_MO!$A$1:$E$59566,4,0)</f>
        <v>0</v>
      </c>
      <c r="F2755" s="225" t="n">
        <f aca="false">ROUND(D2755*E2755,2)</f>
        <v>0</v>
      </c>
    </row>
    <row r="2756" customFormat="false" ht="19.4" hidden="false" customHeight="false" outlineLevel="0" collapsed="false">
      <c r="A2756" s="207" t="n">
        <v>104094</v>
      </c>
      <c r="B2756" s="208" t="s">
        <v>2931</v>
      </c>
      <c r="C2756" s="2" t="s">
        <v>2148</v>
      </c>
      <c r="D2756" s="209" t="n">
        <v>0.01</v>
      </c>
      <c r="E2756" s="224" t="n">
        <f aca="false">VLOOKUP(A2756,SINAPI_MO!$A$1:$E$59566,4,0)</f>
        <v>0</v>
      </c>
      <c r="F2756" s="225" t="n">
        <f aca="false">ROUND(D2756*E2756,2)</f>
        <v>0</v>
      </c>
    </row>
    <row r="2757" customFormat="false" ht="19.4" hidden="false" customHeight="false" outlineLevel="0" collapsed="false">
      <c r="A2757" s="207" t="n">
        <v>104095</v>
      </c>
      <c r="B2757" s="208" t="s">
        <v>2932</v>
      </c>
      <c r="C2757" s="2" t="s">
        <v>2148</v>
      </c>
      <c r="D2757" s="209" t="n">
        <v>0.07</v>
      </c>
      <c r="E2757" s="224" t="n">
        <f aca="false">VLOOKUP(A2757,SINAPI_MO!$A$1:$E$59566,4,0)</f>
        <v>0</v>
      </c>
      <c r="F2757" s="225" t="n">
        <f aca="false">ROUND(D2757*E2757,2)</f>
        <v>0</v>
      </c>
    </row>
    <row r="2758" customFormat="false" ht="19.4" hidden="false" customHeight="false" outlineLevel="0" collapsed="false">
      <c r="A2758" s="207" t="n">
        <v>104096</v>
      </c>
      <c r="B2758" s="208" t="s">
        <v>2933</v>
      </c>
      <c r="C2758" s="2" t="s">
        <v>2148</v>
      </c>
      <c r="D2758" s="209" t="n">
        <v>0.95</v>
      </c>
      <c r="E2758" s="224" t="n">
        <f aca="false">VLOOKUP(A2758,SINAPI_MO!$A$1:$E$59566,4,0)</f>
        <v>0</v>
      </c>
      <c r="F2758" s="225" t="n">
        <f aca="false">ROUND(D2758*E2758,2)</f>
        <v>0</v>
      </c>
    </row>
    <row r="2759" customFormat="false" ht="12.8" hidden="false" customHeight="false" outlineLevel="0" collapsed="false">
      <c r="A2759" s="207" t="n">
        <v>102900</v>
      </c>
      <c r="B2759" s="208" t="s">
        <v>2934</v>
      </c>
      <c r="C2759" s="2" t="s">
        <v>2148</v>
      </c>
      <c r="D2759" s="209" t="n">
        <v>0</v>
      </c>
      <c r="E2759" s="224" t="e">
        <f aca="false">VLOOKUP(A2759,SINAPI_MO!$A$1:$E$59566,4,0)</f>
        <v>#N/A</v>
      </c>
      <c r="F2759" s="225" t="e">
        <f aca="false">ROUND(D2759*E2759,2)</f>
        <v>#N/A</v>
      </c>
    </row>
    <row r="2760" customFormat="false" ht="12.8" hidden="false" customHeight="false" outlineLevel="0" collapsed="false">
      <c r="A2760" s="207" t="n">
        <v>102901</v>
      </c>
      <c r="B2760" s="208" t="s">
        <v>2935</v>
      </c>
      <c r="C2760" s="2" t="s">
        <v>2148</v>
      </c>
      <c r="D2760" s="209" t="n">
        <v>0</v>
      </c>
      <c r="E2760" s="224" t="e">
        <f aca="false">VLOOKUP(A2760,SINAPI_MO!$A$1:$E$59566,4,0)</f>
        <v>#N/A</v>
      </c>
      <c r="F2760" s="225" t="e">
        <f aca="false">ROUND(D2760*E2760,2)</f>
        <v>#N/A</v>
      </c>
    </row>
    <row r="2761" customFormat="false" ht="12.8" hidden="false" customHeight="false" outlineLevel="0" collapsed="false">
      <c r="A2761" s="207" t="n">
        <v>102902</v>
      </c>
      <c r="B2761" s="208" t="s">
        <v>2936</v>
      </c>
      <c r="C2761" s="2" t="s">
        <v>2148</v>
      </c>
      <c r="D2761" s="209" t="n">
        <v>0</v>
      </c>
      <c r="E2761" s="224" t="e">
        <f aca="false">VLOOKUP(A2761,SINAPI_MO!$A$1:$E$59566,4,0)</f>
        <v>#N/A</v>
      </c>
      <c r="F2761" s="225" t="e">
        <f aca="false">ROUND(D2761*E2761,2)</f>
        <v>#N/A</v>
      </c>
    </row>
    <row r="2762" customFormat="false" ht="19.4" hidden="false" customHeight="false" outlineLevel="0" collapsed="false">
      <c r="A2762" s="207" t="n">
        <v>102903</v>
      </c>
      <c r="B2762" s="208" t="s">
        <v>2937</v>
      </c>
      <c r="C2762" s="2" t="s">
        <v>2148</v>
      </c>
      <c r="D2762" s="209" t="n">
        <v>11.89</v>
      </c>
      <c r="E2762" s="224" t="n">
        <f aca="false">VLOOKUP(A2762,SINAPI_MO!$A$1:$E$59566,4,0)</f>
        <v>0</v>
      </c>
      <c r="F2762" s="225" t="n">
        <f aca="false">ROUND(D2762*E2762,2)</f>
        <v>0</v>
      </c>
    </row>
    <row r="2763" customFormat="false" ht="12.8" hidden="false" customHeight="false" outlineLevel="0" collapsed="false">
      <c r="A2763" s="207" t="n">
        <v>89029</v>
      </c>
      <c r="B2763" s="208" t="s">
        <v>2938</v>
      </c>
      <c r="C2763" s="2" t="s">
        <v>2148</v>
      </c>
      <c r="D2763" s="209" t="n">
        <v>31.95</v>
      </c>
      <c r="E2763" s="224" t="n">
        <f aca="false">VLOOKUP(A2763,SINAPI_MO!$A$1:$E$59566,4,0)</f>
        <v>0</v>
      </c>
      <c r="F2763" s="225" t="n">
        <f aca="false">ROUND(D2763*E2763,2)</f>
        <v>0</v>
      </c>
    </row>
    <row r="2764" customFormat="false" ht="12.8" hidden="false" customHeight="false" outlineLevel="0" collapsed="false">
      <c r="A2764" s="207" t="n">
        <v>89030</v>
      </c>
      <c r="B2764" s="208" t="s">
        <v>2939</v>
      </c>
      <c r="C2764" s="2" t="s">
        <v>2148</v>
      </c>
      <c r="D2764" s="209" t="n">
        <v>14.07</v>
      </c>
      <c r="E2764" s="224" t="n">
        <f aca="false">VLOOKUP(A2764,SINAPI_MO!$A$1:$E$59566,4,0)</f>
        <v>0</v>
      </c>
      <c r="F2764" s="225" t="n">
        <f aca="false">ROUND(D2764*E2764,2)</f>
        <v>0</v>
      </c>
    </row>
    <row r="2765" customFormat="false" ht="12.8" hidden="false" customHeight="false" outlineLevel="0" collapsed="false">
      <c r="A2765" s="207" t="n">
        <v>5724</v>
      </c>
      <c r="B2765" s="208" t="s">
        <v>2940</v>
      </c>
      <c r="C2765" s="2" t="s">
        <v>2148</v>
      </c>
      <c r="D2765" s="209" t="n">
        <v>57.12</v>
      </c>
      <c r="E2765" s="224" t="n">
        <f aca="false">VLOOKUP(A2765,SINAPI_MO!$A$1:$E$59566,4,0)</f>
        <v>0</v>
      </c>
      <c r="F2765" s="225" t="n">
        <f aca="false">ROUND(D2765*E2765,2)</f>
        <v>0</v>
      </c>
    </row>
    <row r="2766" customFormat="false" ht="12.8" hidden="false" customHeight="false" outlineLevel="0" collapsed="false">
      <c r="A2766" s="207" t="n">
        <v>53817</v>
      </c>
      <c r="B2766" s="208" t="s">
        <v>2941</v>
      </c>
      <c r="C2766" s="2" t="s">
        <v>2148</v>
      </c>
      <c r="D2766" s="209" t="n">
        <v>63.68</v>
      </c>
      <c r="E2766" s="224" t="n">
        <f aca="false">VLOOKUP(A2766,SINAPI_MO!$A$1:$E$59566,4,0)</f>
        <v>0</v>
      </c>
      <c r="F2766" s="225" t="n">
        <f aca="false">ROUND(D2766*E2766,2)</f>
        <v>0</v>
      </c>
    </row>
    <row r="2767" customFormat="false" ht="12.8" hidden="false" customHeight="false" outlineLevel="0" collapsed="false">
      <c r="A2767" s="207" t="n">
        <v>88839</v>
      </c>
      <c r="B2767" s="208" t="s">
        <v>2942</v>
      </c>
      <c r="C2767" s="2" t="s">
        <v>2148</v>
      </c>
      <c r="D2767" s="209" t="n">
        <v>33.44</v>
      </c>
      <c r="E2767" s="224" t="n">
        <f aca="false">VLOOKUP(A2767,SINAPI_MO!$A$1:$E$59566,4,0)</f>
        <v>0</v>
      </c>
      <c r="F2767" s="225" t="n">
        <f aca="false">ROUND(D2767*E2767,2)</f>
        <v>0</v>
      </c>
    </row>
    <row r="2768" customFormat="false" ht="12.8" hidden="false" customHeight="false" outlineLevel="0" collapsed="false">
      <c r="A2768" s="207" t="n">
        <v>88840</v>
      </c>
      <c r="B2768" s="208" t="s">
        <v>2943</v>
      </c>
      <c r="C2768" s="2" t="s">
        <v>2148</v>
      </c>
      <c r="D2768" s="209" t="n">
        <v>14.73</v>
      </c>
      <c r="E2768" s="224" t="n">
        <f aca="false">VLOOKUP(A2768,SINAPI_MO!$A$1:$E$59566,4,0)</f>
        <v>0</v>
      </c>
      <c r="F2768" s="225" t="n">
        <f aca="false">ROUND(D2768*E2768,2)</f>
        <v>0</v>
      </c>
    </row>
    <row r="2769" customFormat="false" ht="12.8" hidden="false" customHeight="false" outlineLevel="0" collapsed="false">
      <c r="A2769" s="207" t="n">
        <v>88841</v>
      </c>
      <c r="B2769" s="208" t="s">
        <v>2944</v>
      </c>
      <c r="C2769" s="2" t="s">
        <v>2148</v>
      </c>
      <c r="D2769" s="209" t="n">
        <v>59.79</v>
      </c>
      <c r="E2769" s="224" t="n">
        <f aca="false">VLOOKUP(A2769,SINAPI_MO!$A$1:$E$59566,4,0)</f>
        <v>0</v>
      </c>
      <c r="F2769" s="225" t="n">
        <f aca="false">ROUND(D2769*E2769,2)</f>
        <v>0</v>
      </c>
    </row>
    <row r="2770" customFormat="false" ht="12.8" hidden="false" customHeight="false" outlineLevel="0" collapsed="false">
      <c r="A2770" s="207" t="n">
        <v>88842</v>
      </c>
      <c r="B2770" s="208" t="s">
        <v>2945</v>
      </c>
      <c r="C2770" s="2" t="s">
        <v>2148</v>
      </c>
      <c r="D2770" s="209" t="n">
        <v>79.66</v>
      </c>
      <c r="E2770" s="224" t="n">
        <f aca="false">VLOOKUP(A2770,SINAPI_MO!$A$1:$E$59566,4,0)</f>
        <v>0</v>
      </c>
      <c r="F2770" s="225" t="n">
        <f aca="false">ROUND(D2770*E2770,2)</f>
        <v>0</v>
      </c>
    </row>
    <row r="2771" customFormat="false" ht="19.4" hidden="false" customHeight="false" outlineLevel="0" collapsed="false">
      <c r="A2771" s="207" t="n">
        <v>89009</v>
      </c>
      <c r="B2771" s="208" t="s">
        <v>2946</v>
      </c>
      <c r="C2771" s="2" t="s">
        <v>2148</v>
      </c>
      <c r="D2771" s="209" t="n">
        <v>41.42</v>
      </c>
      <c r="E2771" s="224" t="n">
        <f aca="false">VLOOKUP(A2771,SINAPI_MO!$A$1:$E$59566,4,0)</f>
        <v>0</v>
      </c>
      <c r="F2771" s="225" t="n">
        <f aca="false">ROUND(D2771*E2771,2)</f>
        <v>0</v>
      </c>
    </row>
    <row r="2772" customFormat="false" ht="19.4" hidden="false" customHeight="false" outlineLevel="0" collapsed="false">
      <c r="A2772" s="207" t="n">
        <v>89010</v>
      </c>
      <c r="B2772" s="208" t="s">
        <v>2947</v>
      </c>
      <c r="C2772" s="2" t="s">
        <v>2148</v>
      </c>
      <c r="D2772" s="209" t="n">
        <v>18.24</v>
      </c>
      <c r="E2772" s="224" t="n">
        <f aca="false">VLOOKUP(A2772,SINAPI_MO!$A$1:$E$59566,4,0)</f>
        <v>0</v>
      </c>
      <c r="F2772" s="225" t="n">
        <f aca="false">ROUND(D2772*E2772,2)</f>
        <v>0</v>
      </c>
    </row>
    <row r="2773" customFormat="false" ht="19.4" hidden="false" customHeight="false" outlineLevel="0" collapsed="false">
      <c r="A2773" s="207" t="n">
        <v>53810</v>
      </c>
      <c r="B2773" s="208" t="s">
        <v>2948</v>
      </c>
      <c r="C2773" s="2" t="s">
        <v>2148</v>
      </c>
      <c r="D2773" s="209" t="n">
        <v>74.05</v>
      </c>
      <c r="E2773" s="224" t="n">
        <f aca="false">VLOOKUP(A2773,SINAPI_MO!$A$1:$E$59566,4,0)</f>
        <v>0</v>
      </c>
      <c r="F2773" s="225" t="n">
        <f aca="false">ROUND(D2773*E2773,2)</f>
        <v>0</v>
      </c>
    </row>
    <row r="2774" customFormat="false" ht="19.4" hidden="false" customHeight="false" outlineLevel="0" collapsed="false">
      <c r="A2774" s="207" t="n">
        <v>5721</v>
      </c>
      <c r="B2774" s="208" t="s">
        <v>2949</v>
      </c>
      <c r="C2774" s="2" t="s">
        <v>2148</v>
      </c>
      <c r="D2774" s="209" t="n">
        <v>95.58</v>
      </c>
      <c r="E2774" s="224" t="n">
        <f aca="false">VLOOKUP(A2774,SINAPI_MO!$A$1:$E$59566,4,0)</f>
        <v>0</v>
      </c>
      <c r="F2774" s="225" t="n">
        <f aca="false">ROUND(D2774*E2774,2)</f>
        <v>0</v>
      </c>
    </row>
    <row r="2775" customFormat="false" ht="12.8" hidden="false" customHeight="false" outlineLevel="0" collapsed="false">
      <c r="A2775" s="207" t="n">
        <v>89017</v>
      </c>
      <c r="B2775" s="208" t="s">
        <v>2950</v>
      </c>
      <c r="C2775" s="2" t="s">
        <v>2148</v>
      </c>
      <c r="D2775" s="209" t="n">
        <v>41.17</v>
      </c>
      <c r="E2775" s="224" t="n">
        <f aca="false">VLOOKUP(A2775,SINAPI_MO!$A$1:$E$59566,4,0)</f>
        <v>0</v>
      </c>
      <c r="F2775" s="225" t="n">
        <f aca="false">ROUND(D2775*E2775,2)</f>
        <v>0</v>
      </c>
    </row>
    <row r="2776" customFormat="false" ht="12.8" hidden="false" customHeight="false" outlineLevel="0" collapsed="false">
      <c r="A2776" s="207" t="n">
        <v>89018</v>
      </c>
      <c r="B2776" s="208" t="s">
        <v>2951</v>
      </c>
      <c r="C2776" s="2" t="s">
        <v>2148</v>
      </c>
      <c r="D2776" s="209" t="n">
        <v>18.13</v>
      </c>
      <c r="E2776" s="224" t="n">
        <f aca="false">VLOOKUP(A2776,SINAPI_MO!$A$1:$E$59566,4,0)</f>
        <v>0</v>
      </c>
      <c r="F2776" s="225" t="n">
        <f aca="false">ROUND(D2776*E2776,2)</f>
        <v>0</v>
      </c>
    </row>
    <row r="2777" customFormat="false" ht="12.8" hidden="false" customHeight="false" outlineLevel="0" collapsed="false">
      <c r="A2777" s="207" t="n">
        <v>53806</v>
      </c>
      <c r="B2777" s="208" t="s">
        <v>2952</v>
      </c>
      <c r="C2777" s="2" t="s">
        <v>2148</v>
      </c>
      <c r="D2777" s="209" t="n">
        <v>73.6</v>
      </c>
      <c r="E2777" s="224" t="n">
        <f aca="false">VLOOKUP(A2777,SINAPI_MO!$A$1:$E$59566,4,0)</f>
        <v>0</v>
      </c>
      <c r="F2777" s="225" t="n">
        <f aca="false">ROUND(D2777*E2777,2)</f>
        <v>0</v>
      </c>
    </row>
    <row r="2778" customFormat="false" ht="12.8" hidden="false" customHeight="false" outlineLevel="0" collapsed="false">
      <c r="A2778" s="207" t="n">
        <v>5718</v>
      </c>
      <c r="B2778" s="208" t="s">
        <v>2953</v>
      </c>
      <c r="C2778" s="2" t="s">
        <v>2148</v>
      </c>
      <c r="D2778" s="209" t="n">
        <v>108.33</v>
      </c>
      <c r="E2778" s="224" t="n">
        <f aca="false">VLOOKUP(A2778,SINAPI_MO!$A$1:$E$59566,4,0)</f>
        <v>0</v>
      </c>
      <c r="F2778" s="225" t="n">
        <f aca="false">ROUND(D2778*E2778,2)</f>
        <v>0</v>
      </c>
    </row>
    <row r="2779" customFormat="false" ht="12.8" hidden="false" customHeight="false" outlineLevel="0" collapsed="false">
      <c r="A2779" s="207" t="n">
        <v>89013</v>
      </c>
      <c r="B2779" s="208" t="s">
        <v>2954</v>
      </c>
      <c r="C2779" s="2" t="s">
        <v>2148</v>
      </c>
      <c r="D2779" s="209" t="n">
        <v>135.69</v>
      </c>
      <c r="E2779" s="224" t="n">
        <f aca="false">VLOOKUP(A2779,SINAPI_MO!$A$1:$E$59566,4,0)</f>
        <v>0</v>
      </c>
      <c r="F2779" s="225" t="n">
        <f aca="false">ROUND(D2779*E2779,2)</f>
        <v>0</v>
      </c>
    </row>
    <row r="2780" customFormat="false" ht="12.8" hidden="false" customHeight="false" outlineLevel="0" collapsed="false">
      <c r="A2780" s="207" t="n">
        <v>89014</v>
      </c>
      <c r="B2780" s="208" t="s">
        <v>2955</v>
      </c>
      <c r="C2780" s="2" t="s">
        <v>2148</v>
      </c>
      <c r="D2780" s="209" t="n">
        <v>59.77</v>
      </c>
      <c r="E2780" s="224" t="n">
        <f aca="false">VLOOKUP(A2780,SINAPI_MO!$A$1:$E$59566,4,0)</f>
        <v>0</v>
      </c>
      <c r="F2780" s="225" t="n">
        <f aca="false">ROUND(D2780*E2780,2)</f>
        <v>0</v>
      </c>
    </row>
    <row r="2781" customFormat="false" ht="12.8" hidden="false" customHeight="false" outlineLevel="0" collapsed="false">
      <c r="A2781" s="207" t="n">
        <v>53814</v>
      </c>
      <c r="B2781" s="208" t="s">
        <v>2956</v>
      </c>
      <c r="C2781" s="2" t="s">
        <v>2148</v>
      </c>
      <c r="D2781" s="209" t="n">
        <v>242.58</v>
      </c>
      <c r="E2781" s="224" t="n">
        <f aca="false">VLOOKUP(A2781,SINAPI_MO!$A$1:$E$59566,4,0)</f>
        <v>0</v>
      </c>
      <c r="F2781" s="225" t="n">
        <f aca="false">ROUND(D2781*E2781,2)</f>
        <v>0</v>
      </c>
    </row>
    <row r="2782" customFormat="false" ht="12.8" hidden="false" customHeight="false" outlineLevel="0" collapsed="false">
      <c r="A2782" s="207" t="n">
        <v>5722</v>
      </c>
      <c r="B2782" s="208" t="s">
        <v>2957</v>
      </c>
      <c r="C2782" s="2" t="s">
        <v>2148</v>
      </c>
      <c r="D2782" s="209" t="n">
        <v>221.06</v>
      </c>
      <c r="E2782" s="224" t="n">
        <f aca="false">VLOOKUP(A2782,SINAPI_MO!$A$1:$E$59566,4,0)</f>
        <v>0</v>
      </c>
      <c r="F2782" s="225" t="n">
        <f aca="false">ROUND(D2782*E2782,2)</f>
        <v>0</v>
      </c>
    </row>
    <row r="2783" customFormat="false" ht="12.8" hidden="false" customHeight="false" outlineLevel="0" collapsed="false">
      <c r="A2783" s="207" t="n">
        <v>96015</v>
      </c>
      <c r="B2783" s="208" t="s">
        <v>2958</v>
      </c>
      <c r="C2783" s="2" t="s">
        <v>2148</v>
      </c>
      <c r="D2783" s="209" t="n">
        <v>23.98</v>
      </c>
      <c r="E2783" s="224" t="n">
        <f aca="false">VLOOKUP(A2783,SINAPI_MO!$A$1:$E$59566,4,0)</f>
        <v>0</v>
      </c>
      <c r="F2783" s="225" t="n">
        <f aca="false">ROUND(D2783*E2783,2)</f>
        <v>0</v>
      </c>
    </row>
    <row r="2784" customFormat="false" ht="12.8" hidden="false" customHeight="false" outlineLevel="0" collapsed="false">
      <c r="A2784" s="207" t="n">
        <v>96016</v>
      </c>
      <c r="B2784" s="208" t="s">
        <v>2959</v>
      </c>
      <c r="C2784" s="2" t="s">
        <v>2148</v>
      </c>
      <c r="D2784" s="209" t="n">
        <v>6.42</v>
      </c>
      <c r="E2784" s="224" t="n">
        <f aca="false">VLOOKUP(A2784,SINAPI_MO!$A$1:$E$59566,4,0)</f>
        <v>0</v>
      </c>
      <c r="F2784" s="225" t="n">
        <f aca="false">ROUND(D2784*E2784,2)</f>
        <v>0</v>
      </c>
    </row>
    <row r="2785" customFormat="false" ht="12.8" hidden="false" customHeight="false" outlineLevel="0" collapsed="false">
      <c r="A2785" s="207" t="n">
        <v>96018</v>
      </c>
      <c r="B2785" s="208" t="s">
        <v>2960</v>
      </c>
      <c r="C2785" s="2" t="s">
        <v>2148</v>
      </c>
      <c r="D2785" s="209" t="n">
        <v>26.23</v>
      </c>
      <c r="E2785" s="224" t="n">
        <f aca="false">VLOOKUP(A2785,SINAPI_MO!$A$1:$E$59566,4,0)</f>
        <v>0</v>
      </c>
      <c r="F2785" s="225" t="n">
        <f aca="false">ROUND(D2785*E2785,2)</f>
        <v>0</v>
      </c>
    </row>
    <row r="2786" customFormat="false" ht="19.4" hidden="false" customHeight="false" outlineLevel="0" collapsed="false">
      <c r="A2786" s="207" t="n">
        <v>96019</v>
      </c>
      <c r="B2786" s="208" t="s">
        <v>2961</v>
      </c>
      <c r="C2786" s="2" t="s">
        <v>2148</v>
      </c>
      <c r="D2786" s="209" t="n">
        <v>98.57</v>
      </c>
      <c r="E2786" s="224" t="n">
        <f aca="false">VLOOKUP(A2786,SINAPI_MO!$A$1:$E$59566,4,0)</f>
        <v>0</v>
      </c>
      <c r="F2786" s="225" t="n">
        <f aca="false">ROUND(D2786*E2786,2)</f>
        <v>0</v>
      </c>
    </row>
    <row r="2787" customFormat="false" ht="12.8" hidden="false" customHeight="false" outlineLevel="0" collapsed="false">
      <c r="A2787" s="207" t="n">
        <v>96008</v>
      </c>
      <c r="B2787" s="208" t="s">
        <v>2962</v>
      </c>
      <c r="C2787" s="2" t="s">
        <v>2148</v>
      </c>
      <c r="D2787" s="209" t="n">
        <v>24.24</v>
      </c>
      <c r="E2787" s="224" t="n">
        <f aca="false">VLOOKUP(A2787,SINAPI_MO!$A$1:$E$59566,4,0)</f>
        <v>0</v>
      </c>
      <c r="F2787" s="225" t="n">
        <f aca="false">ROUND(D2787*E2787,2)</f>
        <v>0</v>
      </c>
    </row>
    <row r="2788" customFormat="false" ht="12.8" hidden="false" customHeight="false" outlineLevel="0" collapsed="false">
      <c r="A2788" s="207" t="n">
        <v>96009</v>
      </c>
      <c r="B2788" s="208" t="s">
        <v>2963</v>
      </c>
      <c r="C2788" s="2" t="s">
        <v>2148</v>
      </c>
      <c r="D2788" s="209" t="n">
        <v>6.49</v>
      </c>
      <c r="E2788" s="224" t="n">
        <f aca="false">VLOOKUP(A2788,SINAPI_MO!$A$1:$E$59566,4,0)</f>
        <v>0</v>
      </c>
      <c r="F2788" s="225" t="n">
        <f aca="false">ROUND(D2788*E2788,2)</f>
        <v>0</v>
      </c>
    </row>
    <row r="2789" customFormat="false" ht="12.8" hidden="false" customHeight="false" outlineLevel="0" collapsed="false">
      <c r="A2789" s="207" t="n">
        <v>96011</v>
      </c>
      <c r="B2789" s="208" t="s">
        <v>2964</v>
      </c>
      <c r="C2789" s="2" t="s">
        <v>2148</v>
      </c>
      <c r="D2789" s="209" t="n">
        <v>26.51</v>
      </c>
      <c r="E2789" s="224" t="n">
        <f aca="false">VLOOKUP(A2789,SINAPI_MO!$A$1:$E$59566,4,0)</f>
        <v>0</v>
      </c>
      <c r="F2789" s="225" t="n">
        <f aca="false">ROUND(D2789*E2789,2)</f>
        <v>0</v>
      </c>
    </row>
    <row r="2790" customFormat="false" ht="19.4" hidden="false" customHeight="false" outlineLevel="0" collapsed="false">
      <c r="A2790" s="207" t="n">
        <v>96012</v>
      </c>
      <c r="B2790" s="208" t="s">
        <v>2965</v>
      </c>
      <c r="C2790" s="2" t="s">
        <v>2148</v>
      </c>
      <c r="D2790" s="209" t="n">
        <v>98.57</v>
      </c>
      <c r="E2790" s="224" t="n">
        <f aca="false">VLOOKUP(A2790,SINAPI_MO!$A$1:$E$59566,4,0)</f>
        <v>0</v>
      </c>
      <c r="F2790" s="225" t="n">
        <f aca="false">ROUND(D2790*E2790,2)</f>
        <v>0</v>
      </c>
    </row>
    <row r="2791" customFormat="false" ht="12.8" hidden="false" customHeight="false" outlineLevel="0" collapsed="false">
      <c r="A2791" s="207" t="n">
        <v>96023</v>
      </c>
      <c r="B2791" s="208" t="s">
        <v>2966</v>
      </c>
      <c r="C2791" s="2" t="s">
        <v>2148</v>
      </c>
      <c r="D2791" s="209" t="n">
        <v>18.74</v>
      </c>
      <c r="E2791" s="224" t="n">
        <f aca="false">VLOOKUP(A2791,SINAPI_MO!$A$1:$E$59566,4,0)</f>
        <v>0</v>
      </c>
      <c r="F2791" s="225" t="n">
        <f aca="false">ROUND(D2791*E2791,2)</f>
        <v>0</v>
      </c>
    </row>
    <row r="2792" customFormat="false" ht="12.8" hidden="false" customHeight="false" outlineLevel="0" collapsed="false">
      <c r="A2792" s="207" t="n">
        <v>96024</v>
      </c>
      <c r="B2792" s="208" t="s">
        <v>2967</v>
      </c>
      <c r="C2792" s="2" t="s">
        <v>2148</v>
      </c>
      <c r="D2792" s="209" t="n">
        <v>5.02</v>
      </c>
      <c r="E2792" s="224" t="n">
        <f aca="false">VLOOKUP(A2792,SINAPI_MO!$A$1:$E$59566,4,0)</f>
        <v>0</v>
      </c>
      <c r="F2792" s="225" t="n">
        <f aca="false">ROUND(D2792*E2792,2)</f>
        <v>0</v>
      </c>
    </row>
    <row r="2793" customFormat="false" ht="12.8" hidden="false" customHeight="false" outlineLevel="0" collapsed="false">
      <c r="A2793" s="207" t="n">
        <v>96026</v>
      </c>
      <c r="B2793" s="208" t="s">
        <v>2968</v>
      </c>
      <c r="C2793" s="2" t="s">
        <v>2148</v>
      </c>
      <c r="D2793" s="209" t="n">
        <v>20.5</v>
      </c>
      <c r="E2793" s="224" t="n">
        <f aca="false">VLOOKUP(A2793,SINAPI_MO!$A$1:$E$59566,4,0)</f>
        <v>0</v>
      </c>
      <c r="F2793" s="225" t="n">
        <f aca="false">ROUND(D2793*E2793,2)</f>
        <v>0</v>
      </c>
    </row>
    <row r="2794" customFormat="false" ht="19.4" hidden="false" customHeight="false" outlineLevel="0" collapsed="false">
      <c r="A2794" s="207" t="n">
        <v>96027</v>
      </c>
      <c r="B2794" s="208" t="s">
        <v>2969</v>
      </c>
      <c r="C2794" s="2" t="s">
        <v>2148</v>
      </c>
      <c r="D2794" s="209" t="n">
        <v>68.68</v>
      </c>
      <c r="E2794" s="224" t="n">
        <f aca="false">VLOOKUP(A2794,SINAPI_MO!$A$1:$E$59566,4,0)</f>
        <v>0</v>
      </c>
      <c r="F2794" s="225" t="n">
        <f aca="false">ROUND(D2794*E2794,2)</f>
        <v>0</v>
      </c>
    </row>
    <row r="2795" customFormat="false" ht="12.8" hidden="false" customHeight="false" outlineLevel="0" collapsed="false">
      <c r="A2795" s="207" t="n">
        <v>96053</v>
      </c>
      <c r="B2795" s="208" t="s">
        <v>2970</v>
      </c>
      <c r="C2795" s="2" t="s">
        <v>2148</v>
      </c>
      <c r="D2795" s="209" t="n">
        <v>19</v>
      </c>
      <c r="E2795" s="224" t="n">
        <f aca="false">VLOOKUP(A2795,SINAPI_MO!$A$1:$E$59566,4,0)</f>
        <v>0</v>
      </c>
      <c r="F2795" s="225" t="n">
        <f aca="false">ROUND(D2795*E2795,2)</f>
        <v>0</v>
      </c>
    </row>
    <row r="2796" customFormat="false" ht="12.8" hidden="false" customHeight="false" outlineLevel="0" collapsed="false">
      <c r="A2796" s="207" t="n">
        <v>96055</v>
      </c>
      <c r="B2796" s="208" t="s">
        <v>2971</v>
      </c>
      <c r="C2796" s="2" t="s">
        <v>2148</v>
      </c>
      <c r="D2796" s="209" t="n">
        <v>5.09</v>
      </c>
      <c r="E2796" s="224" t="n">
        <f aca="false">VLOOKUP(A2796,SINAPI_MO!$A$1:$E$59566,4,0)</f>
        <v>0</v>
      </c>
      <c r="F2796" s="225" t="n">
        <f aca="false">ROUND(D2796*E2796,2)</f>
        <v>0</v>
      </c>
    </row>
    <row r="2797" customFormat="false" ht="12.8" hidden="false" customHeight="false" outlineLevel="0" collapsed="false">
      <c r="A2797" s="207" t="n">
        <v>96056</v>
      </c>
      <c r="B2797" s="208" t="s">
        <v>2972</v>
      </c>
      <c r="C2797" s="2" t="s">
        <v>2148</v>
      </c>
      <c r="D2797" s="209" t="n">
        <v>20.78</v>
      </c>
      <c r="E2797" s="224" t="n">
        <f aca="false">VLOOKUP(A2797,SINAPI_MO!$A$1:$E$59566,4,0)</f>
        <v>0</v>
      </c>
      <c r="F2797" s="225" t="n">
        <f aca="false">ROUND(D2797*E2797,2)</f>
        <v>0</v>
      </c>
    </row>
    <row r="2798" customFormat="false" ht="19.4" hidden="false" customHeight="false" outlineLevel="0" collapsed="false">
      <c r="A2798" s="207" t="n">
        <v>96057</v>
      </c>
      <c r="B2798" s="208" t="s">
        <v>2973</v>
      </c>
      <c r="C2798" s="2" t="s">
        <v>2148</v>
      </c>
      <c r="D2798" s="209" t="n">
        <v>68.68</v>
      </c>
      <c r="E2798" s="224" t="n">
        <f aca="false">VLOOKUP(A2798,SINAPI_MO!$A$1:$E$59566,4,0)</f>
        <v>0</v>
      </c>
      <c r="F2798" s="225" t="n">
        <f aca="false">ROUND(D2798*E2798,2)</f>
        <v>0</v>
      </c>
    </row>
    <row r="2799" customFormat="false" ht="12.8" hidden="false" customHeight="false" outlineLevel="0" collapsed="false">
      <c r="A2799" s="207" t="n">
        <v>7063</v>
      </c>
      <c r="B2799" s="208" t="s">
        <v>2974</v>
      </c>
      <c r="C2799" s="2" t="s">
        <v>2148</v>
      </c>
      <c r="D2799" s="209" t="n">
        <v>19.63</v>
      </c>
      <c r="E2799" s="224" t="n">
        <f aca="false">VLOOKUP(A2799,SINAPI_MO!$A$1:$E$59566,4,0)</f>
        <v>0</v>
      </c>
      <c r="F2799" s="225" t="n">
        <f aca="false">ROUND(D2799*E2799,2)</f>
        <v>0</v>
      </c>
    </row>
    <row r="2800" customFormat="false" ht="12.8" hidden="false" customHeight="false" outlineLevel="0" collapsed="false">
      <c r="A2800" s="207" t="n">
        <v>7064</v>
      </c>
      <c r="B2800" s="208" t="s">
        <v>2975</v>
      </c>
      <c r="C2800" s="2" t="s">
        <v>2148</v>
      </c>
      <c r="D2800" s="209" t="n">
        <v>5.3</v>
      </c>
      <c r="E2800" s="224" t="n">
        <f aca="false">VLOOKUP(A2800,SINAPI_MO!$A$1:$E$59566,4,0)</f>
        <v>0</v>
      </c>
      <c r="F2800" s="225" t="n">
        <f aca="false">ROUND(D2800*E2800,2)</f>
        <v>0</v>
      </c>
    </row>
    <row r="2801" customFormat="false" ht="12.8" hidden="false" customHeight="false" outlineLevel="0" collapsed="false">
      <c r="A2801" s="207" t="n">
        <v>7065</v>
      </c>
      <c r="B2801" s="208" t="s">
        <v>2976</v>
      </c>
      <c r="C2801" s="2" t="s">
        <v>2148</v>
      </c>
      <c r="D2801" s="209" t="n">
        <v>21.47</v>
      </c>
      <c r="E2801" s="224" t="n">
        <f aca="false">VLOOKUP(A2801,SINAPI_MO!$A$1:$E$59566,4,0)</f>
        <v>0</v>
      </c>
      <c r="F2801" s="225" t="n">
        <f aca="false">ROUND(D2801*E2801,2)</f>
        <v>0</v>
      </c>
    </row>
    <row r="2802" customFormat="false" ht="12.8" hidden="false" customHeight="false" outlineLevel="0" collapsed="false">
      <c r="A2802" s="207" t="n">
        <v>7066</v>
      </c>
      <c r="B2802" s="208" t="s">
        <v>2977</v>
      </c>
      <c r="C2802" s="2" t="s">
        <v>2148</v>
      </c>
      <c r="D2802" s="209" t="n">
        <v>98.57</v>
      </c>
      <c r="E2802" s="224" t="n">
        <f aca="false">VLOOKUP(A2802,SINAPI_MO!$A$1:$E$59566,4,0)</f>
        <v>0</v>
      </c>
      <c r="F2802" s="225" t="n">
        <f aca="false">ROUND(D2802*E2802,2)</f>
        <v>0</v>
      </c>
    </row>
    <row r="2803" customFormat="false" ht="12.8" hidden="false" customHeight="false" outlineLevel="0" collapsed="false">
      <c r="A2803" s="207" t="n">
        <v>89033</v>
      </c>
      <c r="B2803" s="208" t="s">
        <v>2978</v>
      </c>
      <c r="C2803" s="2" t="s">
        <v>2148</v>
      </c>
      <c r="D2803" s="209" t="n">
        <v>14.39</v>
      </c>
      <c r="E2803" s="224" t="n">
        <f aca="false">VLOOKUP(A2803,SINAPI_MO!$A$1:$E$59566,4,0)</f>
        <v>0</v>
      </c>
      <c r="F2803" s="225" t="n">
        <f aca="false">ROUND(D2803*E2803,2)</f>
        <v>0</v>
      </c>
    </row>
    <row r="2804" customFormat="false" ht="12.8" hidden="false" customHeight="false" outlineLevel="0" collapsed="false">
      <c r="A2804" s="207" t="n">
        <v>89034</v>
      </c>
      <c r="B2804" s="208" t="s">
        <v>2979</v>
      </c>
      <c r="C2804" s="2" t="s">
        <v>2148</v>
      </c>
      <c r="D2804" s="209" t="n">
        <v>3.86</v>
      </c>
      <c r="E2804" s="224" t="n">
        <f aca="false">VLOOKUP(A2804,SINAPI_MO!$A$1:$E$59566,4,0)</f>
        <v>0</v>
      </c>
      <c r="F2804" s="225" t="n">
        <f aca="false">ROUND(D2804*E2804,2)</f>
        <v>0</v>
      </c>
    </row>
    <row r="2805" customFormat="false" ht="12.8" hidden="false" customHeight="false" outlineLevel="0" collapsed="false">
      <c r="A2805" s="207" t="n">
        <v>5714</v>
      </c>
      <c r="B2805" s="208" t="s">
        <v>2980</v>
      </c>
      <c r="C2805" s="2" t="s">
        <v>2148</v>
      </c>
      <c r="D2805" s="209" t="n">
        <v>15.74</v>
      </c>
      <c r="E2805" s="224" t="n">
        <f aca="false">VLOOKUP(A2805,SINAPI_MO!$A$1:$E$59566,4,0)</f>
        <v>0</v>
      </c>
      <c r="F2805" s="225" t="n">
        <f aca="false">ROUND(D2805*E2805,2)</f>
        <v>0</v>
      </c>
    </row>
    <row r="2806" customFormat="false" ht="12.8" hidden="false" customHeight="false" outlineLevel="0" collapsed="false">
      <c r="A2806" s="207" t="n">
        <v>5715</v>
      </c>
      <c r="B2806" s="208" t="s">
        <v>2981</v>
      </c>
      <c r="C2806" s="2" t="s">
        <v>2148</v>
      </c>
      <c r="D2806" s="209" t="n">
        <v>68.68</v>
      </c>
      <c r="E2806" s="224" t="n">
        <f aca="false">VLOOKUP(A2806,SINAPI_MO!$A$1:$E$59566,4,0)</f>
        <v>0</v>
      </c>
      <c r="F2806" s="225" t="n">
        <f aca="false">ROUND(D2806*E2806,2)</f>
        <v>0</v>
      </c>
    </row>
    <row r="2807" customFormat="false" ht="12.8" hidden="false" customHeight="false" outlineLevel="0" collapsed="false">
      <c r="A2807" s="207" t="n">
        <v>102906</v>
      </c>
      <c r="B2807" s="208" t="s">
        <v>2982</v>
      </c>
      <c r="C2807" s="2" t="s">
        <v>2148</v>
      </c>
      <c r="D2807" s="209" t="n">
        <v>0</v>
      </c>
      <c r="E2807" s="224" t="e">
        <f aca="false">VLOOKUP(A2807,SINAPI_MO!$A$1:$E$59566,4,0)</f>
        <v>#N/A</v>
      </c>
      <c r="F2807" s="225" t="e">
        <f aca="false">ROUND(D2807*E2807,2)</f>
        <v>#N/A</v>
      </c>
    </row>
    <row r="2808" customFormat="false" ht="12.8" hidden="false" customHeight="false" outlineLevel="0" collapsed="false">
      <c r="A2808" s="207" t="n">
        <v>102907</v>
      </c>
      <c r="B2808" s="208" t="s">
        <v>2983</v>
      </c>
      <c r="C2808" s="2" t="s">
        <v>2148</v>
      </c>
      <c r="D2808" s="209" t="n">
        <v>0</v>
      </c>
      <c r="E2808" s="224" t="e">
        <f aca="false">VLOOKUP(A2808,SINAPI_MO!$A$1:$E$59566,4,0)</f>
        <v>#N/A</v>
      </c>
      <c r="F2808" s="225" t="e">
        <f aca="false">ROUND(D2808*E2808,2)</f>
        <v>#N/A</v>
      </c>
    </row>
    <row r="2809" customFormat="false" ht="12.8" hidden="false" customHeight="false" outlineLevel="0" collapsed="false">
      <c r="A2809" s="207" t="n">
        <v>102908</v>
      </c>
      <c r="B2809" s="208" t="s">
        <v>2984</v>
      </c>
      <c r="C2809" s="2" t="s">
        <v>2148</v>
      </c>
      <c r="D2809" s="209" t="n">
        <v>0</v>
      </c>
      <c r="E2809" s="224" t="e">
        <f aca="false">VLOOKUP(A2809,SINAPI_MO!$A$1:$E$59566,4,0)</f>
        <v>#N/A</v>
      </c>
      <c r="F2809" s="225" t="e">
        <f aca="false">ROUND(D2809*E2809,2)</f>
        <v>#N/A</v>
      </c>
    </row>
    <row r="2810" customFormat="false" ht="12.8" hidden="false" customHeight="false" outlineLevel="0" collapsed="false">
      <c r="A2810" s="207" t="n">
        <v>102909</v>
      </c>
      <c r="B2810" s="208" t="s">
        <v>2985</v>
      </c>
      <c r="C2810" s="2" t="s">
        <v>2148</v>
      </c>
      <c r="D2810" s="209" t="n">
        <v>4.16</v>
      </c>
      <c r="E2810" s="224" t="n">
        <f aca="false">VLOOKUP(A2810,SINAPI_MO!$A$1:$E$59566,4,0)</f>
        <v>0</v>
      </c>
      <c r="F2810" s="225" t="n">
        <f aca="false">ROUND(D2810*E2810,2)</f>
        <v>0</v>
      </c>
    </row>
    <row r="2811" customFormat="false" ht="12.8" hidden="false" customHeight="false" outlineLevel="0" collapsed="false">
      <c r="A2811" s="207" t="n">
        <v>93435</v>
      </c>
      <c r="B2811" s="208" t="s">
        <v>2986</v>
      </c>
      <c r="C2811" s="2" t="s">
        <v>2148</v>
      </c>
      <c r="D2811" s="209" t="n">
        <v>9.2</v>
      </c>
      <c r="E2811" s="224" t="n">
        <f aca="false">VLOOKUP(A2811,SINAPI_MO!$A$1:$E$59566,4,0)</f>
        <v>0</v>
      </c>
      <c r="F2811" s="225" t="n">
        <f aca="false">ROUND(D2811*E2811,2)</f>
        <v>0</v>
      </c>
    </row>
    <row r="2812" customFormat="false" ht="12.8" hidden="false" customHeight="false" outlineLevel="0" collapsed="false">
      <c r="A2812" s="207" t="n">
        <v>93436</v>
      </c>
      <c r="B2812" s="208" t="s">
        <v>2987</v>
      </c>
      <c r="C2812" s="2" t="s">
        <v>2148</v>
      </c>
      <c r="D2812" s="209" t="n">
        <v>2.83</v>
      </c>
      <c r="E2812" s="224" t="n">
        <f aca="false">VLOOKUP(A2812,SINAPI_MO!$A$1:$E$59566,4,0)</f>
        <v>0</v>
      </c>
      <c r="F2812" s="225" t="n">
        <f aca="false">ROUND(D2812*E2812,2)</f>
        <v>0</v>
      </c>
    </row>
    <row r="2813" customFormat="false" ht="12.8" hidden="false" customHeight="false" outlineLevel="0" collapsed="false">
      <c r="A2813" s="207" t="n">
        <v>93437</v>
      </c>
      <c r="B2813" s="208" t="s">
        <v>2988</v>
      </c>
      <c r="C2813" s="2" t="s">
        <v>2148</v>
      </c>
      <c r="D2813" s="209" t="n">
        <v>10.06</v>
      </c>
      <c r="E2813" s="224" t="n">
        <f aca="false">VLOOKUP(A2813,SINAPI_MO!$A$1:$E$59566,4,0)</f>
        <v>0</v>
      </c>
      <c r="F2813" s="225" t="n">
        <f aca="false">ROUND(D2813*E2813,2)</f>
        <v>0</v>
      </c>
    </row>
    <row r="2814" customFormat="false" ht="12.8" hidden="false" customHeight="false" outlineLevel="0" collapsed="false">
      <c r="A2814" s="207" t="n">
        <v>93438</v>
      </c>
      <c r="B2814" s="208" t="s">
        <v>2989</v>
      </c>
      <c r="C2814" s="2" t="s">
        <v>2148</v>
      </c>
      <c r="D2814" s="209" t="n">
        <v>114.49</v>
      </c>
      <c r="E2814" s="224" t="n">
        <f aca="false">VLOOKUP(A2814,SINAPI_MO!$A$1:$E$59566,4,0)</f>
        <v>0</v>
      </c>
      <c r="F2814" s="225" t="n">
        <f aca="false">ROUND(D2814*E2814,2)</f>
        <v>0</v>
      </c>
    </row>
    <row r="2815" customFormat="false" ht="12.8" hidden="false" customHeight="false" outlineLevel="0" collapsed="false">
      <c r="A2815" s="207" t="n">
        <v>100643</v>
      </c>
      <c r="B2815" s="208" t="s">
        <v>2990</v>
      </c>
      <c r="C2815" s="2" t="s">
        <v>2148</v>
      </c>
      <c r="D2815" s="209" t="n">
        <v>412.54</v>
      </c>
      <c r="E2815" s="224" t="n">
        <f aca="false">VLOOKUP(A2815,SINAPI_MO!$A$1:$E$59566,4,0)</f>
        <v>0</v>
      </c>
      <c r="F2815" s="225" t="n">
        <f aca="false">ROUND(D2815*E2815,2)</f>
        <v>0</v>
      </c>
    </row>
    <row r="2816" customFormat="false" ht="12.8" hidden="false" customHeight="false" outlineLevel="0" collapsed="false">
      <c r="A2816" s="207" t="n">
        <v>100644</v>
      </c>
      <c r="B2816" s="208" t="s">
        <v>2991</v>
      </c>
      <c r="C2816" s="2" t="s">
        <v>2148</v>
      </c>
      <c r="D2816" s="209" t="n">
        <v>145.42</v>
      </c>
      <c r="E2816" s="224" t="n">
        <f aca="false">VLOOKUP(A2816,SINAPI_MO!$A$1:$E$59566,4,0)</f>
        <v>0</v>
      </c>
      <c r="F2816" s="225" t="n">
        <f aca="false">ROUND(D2816*E2816,2)</f>
        <v>0</v>
      </c>
    </row>
    <row r="2817" customFormat="false" ht="12.8" hidden="false" customHeight="false" outlineLevel="0" collapsed="false">
      <c r="A2817" s="207" t="n">
        <v>100645</v>
      </c>
      <c r="B2817" s="208" t="s">
        <v>2992</v>
      </c>
      <c r="C2817" s="2" t="s">
        <v>2148</v>
      </c>
      <c r="D2817" s="209" t="n">
        <v>663.17</v>
      </c>
      <c r="E2817" s="224" t="n">
        <f aca="false">VLOOKUP(A2817,SINAPI_MO!$A$1:$E$59566,4,0)</f>
        <v>0</v>
      </c>
      <c r="F2817" s="225" t="n">
        <f aca="false">ROUND(D2817*E2817,2)</f>
        <v>0</v>
      </c>
    </row>
    <row r="2818" customFormat="false" ht="12.8" hidden="false" customHeight="false" outlineLevel="0" collapsed="false">
      <c r="A2818" s="207" t="n">
        <v>100646</v>
      </c>
      <c r="B2818" s="208" t="s">
        <v>2993</v>
      </c>
      <c r="C2818" s="2" t="s">
        <v>2148</v>
      </c>
      <c r="D2818" s="209" t="n">
        <v>5490</v>
      </c>
      <c r="E2818" s="224" t="n">
        <f aca="false">VLOOKUP(A2818,SINAPI_MO!$A$1:$E$59566,4,0)</f>
        <v>0</v>
      </c>
      <c r="F2818" s="225" t="n">
        <f aca="false">ROUND(D2818*E2818,2)</f>
        <v>0</v>
      </c>
    </row>
    <row r="2819" customFormat="false" ht="12.8" hidden="false" customHeight="false" outlineLevel="0" collapsed="false">
      <c r="A2819" s="207" t="n">
        <v>95116</v>
      </c>
      <c r="B2819" s="208" t="s">
        <v>2994</v>
      </c>
      <c r="C2819" s="2" t="s">
        <v>2148</v>
      </c>
      <c r="D2819" s="209" t="n">
        <v>32.55</v>
      </c>
      <c r="E2819" s="224" t="n">
        <f aca="false">VLOOKUP(A2819,SINAPI_MO!$A$1:$E$59566,4,0)</f>
        <v>0</v>
      </c>
      <c r="F2819" s="225" t="n">
        <f aca="false">ROUND(D2819*E2819,2)</f>
        <v>0</v>
      </c>
    </row>
    <row r="2820" customFormat="false" ht="12.8" hidden="false" customHeight="false" outlineLevel="0" collapsed="false">
      <c r="A2820" s="207" t="n">
        <v>95117</v>
      </c>
      <c r="B2820" s="208" t="s">
        <v>2995</v>
      </c>
      <c r="C2820" s="2" t="s">
        <v>2148</v>
      </c>
      <c r="D2820" s="209" t="n">
        <v>10.04</v>
      </c>
      <c r="E2820" s="224" t="n">
        <f aca="false">VLOOKUP(A2820,SINAPI_MO!$A$1:$E$59566,4,0)</f>
        <v>0</v>
      </c>
      <c r="F2820" s="225" t="n">
        <f aca="false">ROUND(D2820*E2820,2)</f>
        <v>0</v>
      </c>
    </row>
    <row r="2821" customFormat="false" ht="12.8" hidden="false" customHeight="false" outlineLevel="0" collapsed="false">
      <c r="A2821" s="207" t="n">
        <v>53794</v>
      </c>
      <c r="B2821" s="208" t="s">
        <v>2996</v>
      </c>
      <c r="C2821" s="2" t="s">
        <v>2148</v>
      </c>
      <c r="D2821" s="209" t="n">
        <v>35.62</v>
      </c>
      <c r="E2821" s="224" t="n">
        <f aca="false">VLOOKUP(A2821,SINAPI_MO!$A$1:$E$59566,4,0)</f>
        <v>0</v>
      </c>
      <c r="F2821" s="225" t="n">
        <f aca="false">ROUND(D2821*E2821,2)</f>
        <v>0</v>
      </c>
    </row>
    <row r="2822" customFormat="false" ht="12.8" hidden="false" customHeight="false" outlineLevel="0" collapsed="false">
      <c r="A2822" s="207" t="n">
        <v>5703</v>
      </c>
      <c r="B2822" s="208" t="s">
        <v>2997</v>
      </c>
      <c r="C2822" s="2" t="s">
        <v>2148</v>
      </c>
      <c r="D2822" s="209" t="n">
        <v>24.27</v>
      </c>
      <c r="E2822" s="224" t="n">
        <f aca="false">VLOOKUP(A2822,SINAPI_MO!$A$1:$E$59566,4,0)</f>
        <v>0</v>
      </c>
      <c r="F2822" s="225" t="n">
        <f aca="false">ROUND(D2822*E2822,2)</f>
        <v>0</v>
      </c>
    </row>
    <row r="2823" customFormat="false" ht="28.35" hidden="false" customHeight="false" outlineLevel="0" collapsed="false">
      <c r="A2823" s="207" t="n">
        <v>106089</v>
      </c>
      <c r="B2823" s="208" t="s">
        <v>2998</v>
      </c>
      <c r="C2823" s="2" t="s">
        <v>2148</v>
      </c>
      <c r="D2823" s="209" t="n">
        <v>54.23</v>
      </c>
      <c r="E2823" s="224" t="n">
        <f aca="false">VLOOKUP(A2823,SINAPI_MO!$A$1:$E$59566,4,0)</f>
        <v>0</v>
      </c>
      <c r="F2823" s="225" t="n">
        <f aca="false">ROUND(D2823*E2823,2)</f>
        <v>0</v>
      </c>
    </row>
    <row r="2824" customFormat="false" ht="28.35" hidden="false" customHeight="false" outlineLevel="0" collapsed="false">
      <c r="A2824" s="207" t="n">
        <v>106092</v>
      </c>
      <c r="B2824" s="208" t="s">
        <v>2999</v>
      </c>
      <c r="C2824" s="2" t="s">
        <v>2148</v>
      </c>
      <c r="D2824" s="209" t="n">
        <v>9</v>
      </c>
      <c r="E2824" s="224" t="n">
        <f aca="false">VLOOKUP(A2824,SINAPI_MO!$A$1:$E$59566,4,0)</f>
        <v>0</v>
      </c>
      <c r="F2824" s="225" t="n">
        <f aca="false">ROUND(D2824*E2824,2)</f>
        <v>0</v>
      </c>
    </row>
    <row r="2825" customFormat="false" ht="28.35" hidden="false" customHeight="false" outlineLevel="0" collapsed="false">
      <c r="A2825" s="207" t="n">
        <v>106090</v>
      </c>
      <c r="B2825" s="208" t="s">
        <v>3000</v>
      </c>
      <c r="C2825" s="2" t="s">
        <v>2148</v>
      </c>
      <c r="D2825" s="209" t="n">
        <v>22.29</v>
      </c>
      <c r="E2825" s="224" t="n">
        <f aca="false">VLOOKUP(A2825,SINAPI_MO!$A$1:$E$59566,4,0)</f>
        <v>0</v>
      </c>
      <c r="F2825" s="225" t="n">
        <f aca="false">ROUND(D2825*E2825,2)</f>
        <v>0</v>
      </c>
    </row>
    <row r="2826" customFormat="false" ht="28.35" hidden="false" customHeight="false" outlineLevel="0" collapsed="false">
      <c r="A2826" s="207" t="n">
        <v>106091</v>
      </c>
      <c r="B2826" s="208" t="s">
        <v>3001</v>
      </c>
      <c r="C2826" s="2" t="s">
        <v>2148</v>
      </c>
      <c r="D2826" s="209" t="n">
        <v>101.68</v>
      </c>
      <c r="E2826" s="224" t="n">
        <f aca="false">VLOOKUP(A2826,SINAPI_MO!$A$1:$E$59566,4,0)</f>
        <v>0</v>
      </c>
      <c r="F2826" s="225" t="n">
        <f aca="false">ROUND(D2826*E2826,2)</f>
        <v>0</v>
      </c>
    </row>
    <row r="2827" customFormat="false" ht="28.35" hidden="false" customHeight="false" outlineLevel="0" collapsed="false">
      <c r="A2827" s="207" t="n">
        <v>106093</v>
      </c>
      <c r="B2827" s="208" t="s">
        <v>3002</v>
      </c>
      <c r="C2827" s="2" t="s">
        <v>2148</v>
      </c>
      <c r="D2827" s="209" t="n">
        <v>128.4</v>
      </c>
      <c r="E2827" s="224" t="n">
        <f aca="false">VLOOKUP(A2827,SINAPI_MO!$A$1:$E$59566,4,0)</f>
        <v>0</v>
      </c>
      <c r="F2827" s="225" t="n">
        <f aca="false">ROUND(D2827*E2827,2)</f>
        <v>0</v>
      </c>
    </row>
    <row r="2828" customFormat="false" ht="12.8" hidden="false" customHeight="false" outlineLevel="0" collapsed="false">
      <c r="A2828" s="207" t="n">
        <v>100637</v>
      </c>
      <c r="B2828" s="208" t="s">
        <v>3003</v>
      </c>
      <c r="C2828" s="2" t="s">
        <v>2148</v>
      </c>
      <c r="D2828" s="209" t="n">
        <v>201.34</v>
      </c>
      <c r="E2828" s="224" t="n">
        <f aca="false">VLOOKUP(A2828,SINAPI_MO!$A$1:$E$59566,4,0)</f>
        <v>0</v>
      </c>
      <c r="F2828" s="225" t="n">
        <f aca="false">ROUND(D2828*E2828,2)</f>
        <v>0</v>
      </c>
    </row>
    <row r="2829" customFormat="false" ht="12.8" hidden="false" customHeight="false" outlineLevel="0" collapsed="false">
      <c r="A2829" s="207" t="n">
        <v>100638</v>
      </c>
      <c r="B2829" s="208" t="s">
        <v>3004</v>
      </c>
      <c r="C2829" s="2" t="s">
        <v>2148</v>
      </c>
      <c r="D2829" s="209" t="n">
        <v>61.89</v>
      </c>
      <c r="E2829" s="224" t="n">
        <f aca="false">VLOOKUP(A2829,SINAPI_MO!$A$1:$E$59566,4,0)</f>
        <v>0</v>
      </c>
      <c r="F2829" s="225" t="n">
        <f aca="false">ROUND(D2829*E2829,2)</f>
        <v>0</v>
      </c>
    </row>
    <row r="2830" customFormat="false" ht="12.8" hidden="false" customHeight="false" outlineLevel="0" collapsed="false">
      <c r="A2830" s="207" t="n">
        <v>100639</v>
      </c>
      <c r="B2830" s="208" t="s">
        <v>3005</v>
      </c>
      <c r="C2830" s="2" t="s">
        <v>2148</v>
      </c>
      <c r="D2830" s="209" t="n">
        <v>251.87</v>
      </c>
      <c r="E2830" s="224" t="n">
        <f aca="false">VLOOKUP(A2830,SINAPI_MO!$A$1:$E$59566,4,0)</f>
        <v>0</v>
      </c>
      <c r="F2830" s="225" t="n">
        <f aca="false">ROUND(D2830*E2830,2)</f>
        <v>0</v>
      </c>
    </row>
    <row r="2831" customFormat="false" ht="12.8" hidden="false" customHeight="false" outlineLevel="0" collapsed="false">
      <c r="A2831" s="207" t="n">
        <v>100640</v>
      </c>
      <c r="B2831" s="208" t="s">
        <v>3006</v>
      </c>
      <c r="C2831" s="2" t="s">
        <v>2148</v>
      </c>
      <c r="D2831" s="209" t="n">
        <v>4392</v>
      </c>
      <c r="E2831" s="224" t="n">
        <f aca="false">VLOOKUP(A2831,SINAPI_MO!$A$1:$E$59566,4,0)</f>
        <v>0</v>
      </c>
      <c r="F2831" s="225" t="n">
        <f aca="false">ROUND(D2831*E2831,2)</f>
        <v>0</v>
      </c>
    </row>
    <row r="2832" customFormat="false" ht="12.8" hidden="false" customHeight="false" outlineLevel="0" collapsed="false">
      <c r="A2832" s="207" t="n">
        <v>93429</v>
      </c>
      <c r="B2832" s="208" t="s">
        <v>3007</v>
      </c>
      <c r="C2832" s="2" t="s">
        <v>2148</v>
      </c>
      <c r="D2832" s="209" t="n">
        <v>163.91</v>
      </c>
      <c r="E2832" s="224" t="n">
        <f aca="false">VLOOKUP(A2832,SINAPI_MO!$A$1:$E$59566,4,0)</f>
        <v>0</v>
      </c>
      <c r="F2832" s="225" t="n">
        <f aca="false">ROUND(D2832*E2832,2)</f>
        <v>0</v>
      </c>
    </row>
    <row r="2833" customFormat="false" ht="12.8" hidden="false" customHeight="false" outlineLevel="0" collapsed="false">
      <c r="A2833" s="207" t="n">
        <v>93430</v>
      </c>
      <c r="B2833" s="208" t="s">
        <v>3008</v>
      </c>
      <c r="C2833" s="2" t="s">
        <v>2148</v>
      </c>
      <c r="D2833" s="209" t="n">
        <v>50.38</v>
      </c>
      <c r="E2833" s="224" t="n">
        <f aca="false">VLOOKUP(A2833,SINAPI_MO!$A$1:$E$59566,4,0)</f>
        <v>0</v>
      </c>
      <c r="F2833" s="225" t="n">
        <f aca="false">ROUND(D2833*E2833,2)</f>
        <v>0</v>
      </c>
    </row>
    <row r="2834" customFormat="false" ht="12.8" hidden="false" customHeight="false" outlineLevel="0" collapsed="false">
      <c r="A2834" s="207" t="n">
        <v>93431</v>
      </c>
      <c r="B2834" s="208" t="s">
        <v>3009</v>
      </c>
      <c r="C2834" s="2" t="s">
        <v>2148</v>
      </c>
      <c r="D2834" s="209" t="n">
        <v>205.05</v>
      </c>
      <c r="E2834" s="224" t="n">
        <f aca="false">VLOOKUP(A2834,SINAPI_MO!$A$1:$E$59566,4,0)</f>
        <v>0</v>
      </c>
      <c r="F2834" s="225" t="n">
        <f aca="false">ROUND(D2834*E2834,2)</f>
        <v>0</v>
      </c>
    </row>
    <row r="2835" customFormat="false" ht="12.8" hidden="false" customHeight="false" outlineLevel="0" collapsed="false">
      <c r="A2835" s="207" t="n">
        <v>93432</v>
      </c>
      <c r="B2835" s="208" t="s">
        <v>3010</v>
      </c>
      <c r="C2835" s="2" t="s">
        <v>2148</v>
      </c>
      <c r="D2835" s="209" t="n">
        <v>2196</v>
      </c>
      <c r="E2835" s="224" t="n">
        <f aca="false">VLOOKUP(A2835,SINAPI_MO!$A$1:$E$59566,4,0)</f>
        <v>0</v>
      </c>
      <c r="F2835" s="225" t="n">
        <f aca="false">ROUND(D2835*E2835,2)</f>
        <v>0</v>
      </c>
    </row>
    <row r="2836" customFormat="false" ht="12.8" hidden="false" customHeight="false" outlineLevel="0" collapsed="false">
      <c r="A2836" s="207" t="n">
        <v>95118</v>
      </c>
      <c r="B2836" s="208" t="s">
        <v>3011</v>
      </c>
      <c r="C2836" s="2" t="s">
        <v>2148</v>
      </c>
      <c r="D2836" s="209" t="n">
        <v>75.17</v>
      </c>
      <c r="E2836" s="224" t="n">
        <f aca="false">VLOOKUP(A2836,SINAPI_MO!$A$1:$E$59566,4,0)</f>
        <v>0</v>
      </c>
      <c r="F2836" s="225" t="n">
        <f aca="false">ROUND(D2836*E2836,2)</f>
        <v>0</v>
      </c>
    </row>
    <row r="2837" customFormat="false" ht="12.8" hidden="false" customHeight="false" outlineLevel="0" collapsed="false">
      <c r="A2837" s="207" t="n">
        <v>95119</v>
      </c>
      <c r="B2837" s="208" t="s">
        <v>3012</v>
      </c>
      <c r="C2837" s="2" t="s">
        <v>2148</v>
      </c>
      <c r="D2837" s="209" t="n">
        <v>23.19</v>
      </c>
      <c r="E2837" s="224" t="n">
        <f aca="false">VLOOKUP(A2837,SINAPI_MO!$A$1:$E$59566,4,0)</f>
        <v>0</v>
      </c>
      <c r="F2837" s="225" t="n">
        <f aca="false">ROUND(D2837*E2837,2)</f>
        <v>0</v>
      </c>
    </row>
    <row r="2838" customFormat="false" ht="12.8" hidden="false" customHeight="false" outlineLevel="0" collapsed="false">
      <c r="A2838" s="207" t="n">
        <v>5707</v>
      </c>
      <c r="B2838" s="208" t="s">
        <v>3013</v>
      </c>
      <c r="C2838" s="2" t="s">
        <v>2148</v>
      </c>
      <c r="D2838" s="209" t="n">
        <v>82.25</v>
      </c>
      <c r="E2838" s="224" t="n">
        <f aca="false">VLOOKUP(A2838,SINAPI_MO!$A$1:$E$59566,4,0)</f>
        <v>0</v>
      </c>
      <c r="F2838" s="225" t="n">
        <f aca="false">ROUND(D2838*E2838,2)</f>
        <v>0</v>
      </c>
    </row>
    <row r="2839" customFormat="false" ht="12.8" hidden="false" customHeight="false" outlineLevel="0" collapsed="false">
      <c r="A2839" s="207" t="n">
        <v>95120</v>
      </c>
      <c r="B2839" s="208" t="s">
        <v>3014</v>
      </c>
      <c r="C2839" s="2" t="s">
        <v>2148</v>
      </c>
      <c r="D2839" s="209" t="n">
        <v>65.02</v>
      </c>
      <c r="E2839" s="224" t="n">
        <f aca="false">VLOOKUP(A2839,SINAPI_MO!$A$1:$E$59566,4,0)</f>
        <v>0</v>
      </c>
      <c r="F2839" s="225" t="n">
        <f aca="false">ROUND(D2839*E2839,2)</f>
        <v>0</v>
      </c>
    </row>
    <row r="2840" customFormat="false" ht="12.8" hidden="false" customHeight="false" outlineLevel="0" collapsed="false">
      <c r="A2840" s="207" t="n">
        <v>103657</v>
      </c>
      <c r="B2840" s="208" t="s">
        <v>3015</v>
      </c>
      <c r="C2840" s="2" t="s">
        <v>2148</v>
      </c>
      <c r="D2840" s="209" t="n">
        <v>0</v>
      </c>
      <c r="E2840" s="224" t="e">
        <f aca="false">VLOOKUP(A2840,SINAPI_MO!$A$1:$E$59566,4,0)</f>
        <v>#N/A</v>
      </c>
      <c r="F2840" s="225" t="e">
        <f aca="false">ROUND(D2840*E2840,2)</f>
        <v>#N/A</v>
      </c>
    </row>
    <row r="2841" customFormat="false" ht="12.8" hidden="false" customHeight="false" outlineLevel="0" collapsed="false">
      <c r="A2841" s="207" t="n">
        <v>103658</v>
      </c>
      <c r="B2841" s="208" t="s">
        <v>3016</v>
      </c>
      <c r="C2841" s="2" t="s">
        <v>2148</v>
      </c>
      <c r="D2841" s="209" t="n">
        <v>0</v>
      </c>
      <c r="E2841" s="224" t="e">
        <f aca="false">VLOOKUP(A2841,SINAPI_MO!$A$1:$E$59566,4,0)</f>
        <v>#N/A</v>
      </c>
      <c r="F2841" s="225" t="e">
        <f aca="false">ROUND(D2841*E2841,2)</f>
        <v>#N/A</v>
      </c>
    </row>
    <row r="2842" customFormat="false" ht="12.8" hidden="false" customHeight="false" outlineLevel="0" collapsed="false">
      <c r="A2842" s="207" t="n">
        <v>103659</v>
      </c>
      <c r="B2842" s="208" t="s">
        <v>3017</v>
      </c>
      <c r="C2842" s="2" t="s">
        <v>2148</v>
      </c>
      <c r="D2842" s="209" t="n">
        <v>0</v>
      </c>
      <c r="E2842" s="224" t="e">
        <f aca="false">VLOOKUP(A2842,SINAPI_MO!$A$1:$E$59566,4,0)</f>
        <v>#N/A</v>
      </c>
      <c r="F2842" s="225" t="e">
        <f aca="false">ROUND(D2842*E2842,2)</f>
        <v>#N/A</v>
      </c>
    </row>
    <row r="2843" customFormat="false" ht="12.8" hidden="false" customHeight="false" outlineLevel="0" collapsed="false">
      <c r="A2843" s="207" t="n">
        <v>103660</v>
      </c>
      <c r="B2843" s="208" t="s">
        <v>3018</v>
      </c>
      <c r="C2843" s="2" t="s">
        <v>2148</v>
      </c>
      <c r="D2843" s="209" t="n">
        <v>12.16</v>
      </c>
      <c r="E2843" s="224" t="n">
        <f aca="false">VLOOKUP(A2843,SINAPI_MO!$A$1:$E$59566,4,0)</f>
        <v>0</v>
      </c>
      <c r="F2843" s="225" t="n">
        <f aca="false">ROUND(D2843*E2843,2)</f>
        <v>0</v>
      </c>
    </row>
    <row r="2844" customFormat="false" ht="12.8" hidden="false" customHeight="false" outlineLevel="0" collapsed="false">
      <c r="A2844" s="207" t="n">
        <v>89015</v>
      </c>
      <c r="B2844" s="208" t="s">
        <v>3019</v>
      </c>
      <c r="C2844" s="2" t="s">
        <v>2148</v>
      </c>
      <c r="D2844" s="209" t="n">
        <v>4.84</v>
      </c>
      <c r="E2844" s="224" t="n">
        <f aca="false">VLOOKUP(A2844,SINAPI_MO!$A$1:$E$59566,4,0)</f>
        <v>0</v>
      </c>
      <c r="F2844" s="225" t="n">
        <f aca="false">ROUND(D2844*E2844,2)</f>
        <v>0</v>
      </c>
    </row>
    <row r="2845" customFormat="false" ht="12.8" hidden="false" customHeight="false" outlineLevel="0" collapsed="false">
      <c r="A2845" s="207" t="n">
        <v>89016</v>
      </c>
      <c r="B2845" s="208" t="s">
        <v>3020</v>
      </c>
      <c r="C2845" s="2" t="s">
        <v>2148</v>
      </c>
      <c r="D2845" s="209" t="n">
        <v>1.28</v>
      </c>
      <c r="E2845" s="224" t="n">
        <f aca="false">VLOOKUP(A2845,SINAPI_MO!$A$1:$E$59566,4,0)</f>
        <v>0</v>
      </c>
      <c r="F2845" s="225" t="n">
        <f aca="false">ROUND(D2845*E2845,2)</f>
        <v>0</v>
      </c>
    </row>
    <row r="2846" customFormat="false" ht="12.8" hidden="false" customHeight="false" outlineLevel="0" collapsed="false">
      <c r="A2846" s="207" t="n">
        <v>53804</v>
      </c>
      <c r="B2846" s="208" t="s">
        <v>3021</v>
      </c>
      <c r="C2846" s="2" t="s">
        <v>2148</v>
      </c>
      <c r="D2846" s="209" t="n">
        <v>6.06</v>
      </c>
      <c r="E2846" s="224" t="n">
        <f aca="false">VLOOKUP(A2846,SINAPI_MO!$A$1:$E$59566,4,0)</f>
        <v>0</v>
      </c>
      <c r="F2846" s="225" t="n">
        <f aca="false">ROUND(D2846*E2846,2)</f>
        <v>0</v>
      </c>
    </row>
    <row r="2847" customFormat="false" ht="12.8" hidden="false" customHeight="false" outlineLevel="0" collapsed="false">
      <c r="A2847" s="207" t="n">
        <v>90582</v>
      </c>
      <c r="B2847" s="208" t="s">
        <v>3022</v>
      </c>
      <c r="C2847" s="2" t="s">
        <v>2148</v>
      </c>
      <c r="D2847" s="209" t="n">
        <v>0.49</v>
      </c>
      <c r="E2847" s="224" t="n">
        <f aca="false">VLOOKUP(A2847,SINAPI_MO!$A$1:$E$59566,4,0)</f>
        <v>0</v>
      </c>
      <c r="F2847" s="225" t="n">
        <f aca="false">ROUND(D2847*E2847,2)</f>
        <v>0</v>
      </c>
    </row>
    <row r="2848" customFormat="false" ht="12.8" hidden="false" customHeight="false" outlineLevel="0" collapsed="false">
      <c r="A2848" s="207" t="n">
        <v>90583</v>
      </c>
      <c r="B2848" s="208" t="s">
        <v>3023</v>
      </c>
      <c r="C2848" s="2" t="s">
        <v>2148</v>
      </c>
      <c r="D2848" s="209" t="n">
        <v>0.11</v>
      </c>
      <c r="E2848" s="224" t="n">
        <f aca="false">VLOOKUP(A2848,SINAPI_MO!$A$1:$E$59566,4,0)</f>
        <v>0</v>
      </c>
      <c r="F2848" s="225" t="n">
        <f aca="false">ROUND(D2848*E2848,2)</f>
        <v>0</v>
      </c>
    </row>
    <row r="2849" customFormat="false" ht="12.8" hidden="false" customHeight="false" outlineLevel="0" collapsed="false">
      <c r="A2849" s="207" t="n">
        <v>90584</v>
      </c>
      <c r="B2849" s="208" t="s">
        <v>3024</v>
      </c>
      <c r="C2849" s="2" t="s">
        <v>2148</v>
      </c>
      <c r="D2849" s="209" t="n">
        <v>0.39</v>
      </c>
      <c r="E2849" s="224" t="n">
        <f aca="false">VLOOKUP(A2849,SINAPI_MO!$A$1:$E$59566,4,0)</f>
        <v>0</v>
      </c>
      <c r="F2849" s="225" t="n">
        <f aca="false">ROUND(D2849*E2849,2)</f>
        <v>0</v>
      </c>
    </row>
    <row r="2850" customFormat="false" ht="19.4" hidden="false" customHeight="false" outlineLevel="0" collapsed="false">
      <c r="A2850" s="207" t="n">
        <v>90585</v>
      </c>
      <c r="B2850" s="208" t="s">
        <v>3025</v>
      </c>
      <c r="C2850" s="2" t="s">
        <v>2148</v>
      </c>
      <c r="D2850" s="209" t="n">
        <v>0.53</v>
      </c>
      <c r="E2850" s="224" t="n">
        <f aca="false">VLOOKUP(A2850,SINAPI_MO!$A$1:$E$59566,4,0)</f>
        <v>0</v>
      </c>
      <c r="F2850" s="225" t="n">
        <f aca="false">ROUND(D2850*E2850,2)</f>
        <v>0</v>
      </c>
    </row>
    <row r="2851" customFormat="false" ht="19.4" hidden="false" customHeight="false" outlineLevel="0" collapsed="false">
      <c r="A2851" s="207" t="n">
        <v>106380</v>
      </c>
      <c r="B2851" s="208" t="s">
        <v>3026</v>
      </c>
      <c r="C2851" s="2" t="s">
        <v>2148</v>
      </c>
      <c r="D2851" s="209" t="n">
        <v>74.76</v>
      </c>
      <c r="E2851" s="224" t="n">
        <f aca="false">VLOOKUP(A2851,SINAPI_MO!$A$1:$E$59566,4,0)</f>
        <v>0</v>
      </c>
      <c r="F2851" s="225" t="n">
        <f aca="false">ROUND(D2851*E2851,2)</f>
        <v>0</v>
      </c>
    </row>
    <row r="2852" customFormat="false" ht="12.8" hidden="false" customHeight="false" outlineLevel="0" collapsed="false">
      <c r="A2852" s="207" t="n">
        <v>106381</v>
      </c>
      <c r="B2852" s="208" t="s">
        <v>3027</v>
      </c>
      <c r="C2852" s="2" t="s">
        <v>2148</v>
      </c>
      <c r="D2852" s="209" t="n">
        <v>26.35</v>
      </c>
      <c r="E2852" s="224" t="n">
        <f aca="false">VLOOKUP(A2852,SINAPI_MO!$A$1:$E$59566,4,0)</f>
        <v>0</v>
      </c>
      <c r="F2852" s="225" t="n">
        <f aca="false">ROUND(D2852*E2852,2)</f>
        <v>0</v>
      </c>
    </row>
    <row r="2853" customFormat="false" ht="19.4" hidden="false" customHeight="false" outlineLevel="0" collapsed="false">
      <c r="A2853" s="207" t="n">
        <v>106382</v>
      </c>
      <c r="B2853" s="208" t="s">
        <v>3028</v>
      </c>
      <c r="C2853" s="2" t="s">
        <v>2148</v>
      </c>
      <c r="D2853" s="209" t="n">
        <v>120.18</v>
      </c>
      <c r="E2853" s="224" t="n">
        <f aca="false">VLOOKUP(A2853,SINAPI_MO!$A$1:$E$59566,4,0)</f>
        <v>0</v>
      </c>
      <c r="F2853" s="225" t="n">
        <f aca="false">ROUND(D2853*E2853,2)</f>
        <v>0</v>
      </c>
    </row>
    <row r="2854" customFormat="false" ht="19.4" hidden="false" customHeight="false" outlineLevel="0" collapsed="false">
      <c r="A2854" s="207" t="n">
        <v>106383</v>
      </c>
      <c r="B2854" s="208" t="s">
        <v>3029</v>
      </c>
      <c r="C2854" s="2" t="s">
        <v>2148</v>
      </c>
      <c r="D2854" s="209" t="n">
        <v>95.09</v>
      </c>
      <c r="E2854" s="224" t="n">
        <f aca="false">VLOOKUP(A2854,SINAPI_MO!$A$1:$E$59566,4,0)</f>
        <v>0</v>
      </c>
      <c r="F2854" s="225" t="n">
        <f aca="false">ROUND(D2854*E2854,2)</f>
        <v>0</v>
      </c>
    </row>
    <row r="2855" customFormat="false" ht="19.4" hidden="false" customHeight="false" outlineLevel="0" collapsed="false">
      <c r="A2855" s="207" t="n">
        <v>106376</v>
      </c>
      <c r="B2855" s="208" t="s">
        <v>3030</v>
      </c>
      <c r="C2855" s="2" t="s">
        <v>2148</v>
      </c>
      <c r="D2855" s="209" t="n">
        <v>176.31</v>
      </c>
      <c r="E2855" s="224" t="n">
        <f aca="false">VLOOKUP(A2855,SINAPI_MO!$A$1:$E$59566,4,0)</f>
        <v>0</v>
      </c>
      <c r="F2855" s="225" t="n">
        <f aca="false">ROUND(D2855*E2855,2)</f>
        <v>0</v>
      </c>
    </row>
    <row r="2856" customFormat="false" ht="19.4" hidden="false" customHeight="false" outlineLevel="0" collapsed="false">
      <c r="A2856" s="207" t="n">
        <v>106377</v>
      </c>
      <c r="B2856" s="208" t="s">
        <v>3031</v>
      </c>
      <c r="C2856" s="2" t="s">
        <v>2148</v>
      </c>
      <c r="D2856" s="209" t="n">
        <v>62.14</v>
      </c>
      <c r="E2856" s="224" t="n">
        <f aca="false">VLOOKUP(A2856,SINAPI_MO!$A$1:$E$59566,4,0)</f>
        <v>0</v>
      </c>
      <c r="F2856" s="225" t="n">
        <f aca="false">ROUND(D2856*E2856,2)</f>
        <v>0</v>
      </c>
    </row>
    <row r="2857" customFormat="false" ht="19.4" hidden="false" customHeight="false" outlineLevel="0" collapsed="false">
      <c r="A2857" s="207" t="n">
        <v>106378</v>
      </c>
      <c r="B2857" s="208" t="s">
        <v>3032</v>
      </c>
      <c r="C2857" s="2" t="s">
        <v>2148</v>
      </c>
      <c r="D2857" s="209" t="n">
        <v>283.42</v>
      </c>
      <c r="E2857" s="224" t="n">
        <f aca="false">VLOOKUP(A2857,SINAPI_MO!$A$1:$E$59566,4,0)</f>
        <v>0</v>
      </c>
      <c r="F2857" s="225" t="n">
        <f aca="false">ROUND(D2857*E2857,2)</f>
        <v>0</v>
      </c>
    </row>
    <row r="2858" customFormat="false" ht="19.4" hidden="false" customHeight="false" outlineLevel="0" collapsed="false">
      <c r="A2858" s="207" t="n">
        <v>106379</v>
      </c>
      <c r="B2858" s="208" t="s">
        <v>3033</v>
      </c>
      <c r="C2858" s="2" t="s">
        <v>2148</v>
      </c>
      <c r="D2858" s="209" t="n">
        <v>115.83</v>
      </c>
      <c r="E2858" s="224" t="n">
        <f aca="false">VLOOKUP(A2858,SINAPI_MO!$A$1:$E$59566,4,0)</f>
        <v>0</v>
      </c>
      <c r="F2858" s="225" t="n">
        <f aca="false">ROUND(D2858*E2858,2)</f>
        <v>0</v>
      </c>
    </row>
    <row r="2859" customFormat="false" ht="19.4" hidden="false" customHeight="false" outlineLevel="0" collapsed="false">
      <c r="A2859" s="207" t="n">
        <v>89240</v>
      </c>
      <c r="B2859" s="208" t="s">
        <v>3034</v>
      </c>
      <c r="C2859" s="2" t="s">
        <v>2148</v>
      </c>
      <c r="D2859" s="209" t="n">
        <v>90.57</v>
      </c>
      <c r="E2859" s="224" t="n">
        <f aca="false">VLOOKUP(A2859,SINAPI_MO!$A$1:$E$59566,4,0)</f>
        <v>0</v>
      </c>
      <c r="F2859" s="225" t="n">
        <f aca="false">ROUND(D2859*E2859,2)</f>
        <v>0</v>
      </c>
    </row>
    <row r="2860" customFormat="false" ht="19.4" hidden="false" customHeight="false" outlineLevel="0" collapsed="false">
      <c r="A2860" s="207" t="n">
        <v>89241</v>
      </c>
      <c r="B2860" s="208" t="s">
        <v>3035</v>
      </c>
      <c r="C2860" s="2" t="s">
        <v>2148</v>
      </c>
      <c r="D2860" s="209" t="n">
        <v>31.92</v>
      </c>
      <c r="E2860" s="224" t="n">
        <f aca="false">VLOOKUP(A2860,SINAPI_MO!$A$1:$E$59566,4,0)</f>
        <v>0</v>
      </c>
      <c r="F2860" s="225" t="n">
        <f aca="false">ROUND(D2860*E2860,2)</f>
        <v>0</v>
      </c>
    </row>
    <row r="2861" customFormat="false" ht="19.4" hidden="false" customHeight="false" outlineLevel="0" collapsed="false">
      <c r="A2861" s="207" t="n">
        <v>5710</v>
      </c>
      <c r="B2861" s="208" t="s">
        <v>3036</v>
      </c>
      <c r="C2861" s="2" t="s">
        <v>2148</v>
      </c>
      <c r="D2861" s="209" t="n">
        <v>145.6</v>
      </c>
      <c r="E2861" s="224" t="n">
        <f aca="false">VLOOKUP(A2861,SINAPI_MO!$A$1:$E$59566,4,0)</f>
        <v>0</v>
      </c>
      <c r="F2861" s="225" t="n">
        <f aca="false">ROUND(D2861*E2861,2)</f>
        <v>0</v>
      </c>
    </row>
    <row r="2862" customFormat="false" ht="19.4" hidden="false" customHeight="false" outlineLevel="0" collapsed="false">
      <c r="A2862" s="207" t="n">
        <v>5711</v>
      </c>
      <c r="B2862" s="208" t="s">
        <v>3037</v>
      </c>
      <c r="C2862" s="2" t="s">
        <v>2148</v>
      </c>
      <c r="D2862" s="209" t="n">
        <v>90.76</v>
      </c>
      <c r="E2862" s="224" t="n">
        <f aca="false">VLOOKUP(A2862,SINAPI_MO!$A$1:$E$59566,4,0)</f>
        <v>0</v>
      </c>
      <c r="F2862" s="225" t="n">
        <f aca="false">ROUND(D2862*E2862,2)</f>
        <v>0</v>
      </c>
    </row>
    <row r="2863" customFormat="false" ht="19.4" hidden="false" customHeight="false" outlineLevel="0" collapsed="false">
      <c r="A2863" s="207" t="n">
        <v>89253</v>
      </c>
      <c r="B2863" s="208" t="s">
        <v>3038</v>
      </c>
      <c r="C2863" s="2" t="s">
        <v>2148</v>
      </c>
      <c r="D2863" s="209" t="n">
        <v>74.22</v>
      </c>
      <c r="E2863" s="224" t="n">
        <f aca="false">VLOOKUP(A2863,SINAPI_MO!$A$1:$E$59566,4,0)</f>
        <v>0</v>
      </c>
      <c r="F2863" s="225" t="n">
        <f aca="false">ROUND(D2863*E2863,2)</f>
        <v>0</v>
      </c>
    </row>
    <row r="2864" customFormat="false" ht="19.4" hidden="false" customHeight="false" outlineLevel="0" collapsed="false">
      <c r="A2864" s="207" t="n">
        <v>89254</v>
      </c>
      <c r="B2864" s="208" t="s">
        <v>3039</v>
      </c>
      <c r="C2864" s="2" t="s">
        <v>2148</v>
      </c>
      <c r="D2864" s="209" t="n">
        <v>26.16</v>
      </c>
      <c r="E2864" s="224" t="n">
        <f aca="false">VLOOKUP(A2864,SINAPI_MO!$A$1:$E$59566,4,0)</f>
        <v>0</v>
      </c>
      <c r="F2864" s="225" t="n">
        <f aca="false">ROUND(D2864*E2864,2)</f>
        <v>0</v>
      </c>
    </row>
    <row r="2865" customFormat="false" ht="19.4" hidden="false" customHeight="false" outlineLevel="0" collapsed="false">
      <c r="A2865" s="207" t="n">
        <v>89255</v>
      </c>
      <c r="B2865" s="208" t="s">
        <v>3040</v>
      </c>
      <c r="C2865" s="2" t="s">
        <v>2148</v>
      </c>
      <c r="D2865" s="209" t="n">
        <v>119.31</v>
      </c>
      <c r="E2865" s="224" t="n">
        <f aca="false">VLOOKUP(A2865,SINAPI_MO!$A$1:$E$59566,4,0)</f>
        <v>0</v>
      </c>
      <c r="F2865" s="225" t="n">
        <f aca="false">ROUND(D2865*E2865,2)</f>
        <v>0</v>
      </c>
    </row>
    <row r="2866" customFormat="false" ht="19.4" hidden="false" customHeight="false" outlineLevel="0" collapsed="false">
      <c r="A2866" s="207" t="n">
        <v>89256</v>
      </c>
      <c r="B2866" s="208" t="s">
        <v>3041</v>
      </c>
      <c r="C2866" s="2" t="s">
        <v>2148</v>
      </c>
      <c r="D2866" s="209" t="n">
        <v>86.43</v>
      </c>
      <c r="E2866" s="224" t="n">
        <f aca="false">VLOOKUP(A2866,SINAPI_MO!$A$1:$E$59566,4,0)</f>
        <v>0</v>
      </c>
      <c r="F2866" s="225" t="n">
        <f aca="false">ROUND(D2866*E2866,2)</f>
        <v>0</v>
      </c>
    </row>
    <row r="2867" customFormat="false" ht="19.4" hidden="false" customHeight="false" outlineLevel="0" collapsed="false">
      <c r="A2867" s="207" t="n">
        <v>106384</v>
      </c>
      <c r="B2867" s="208" t="s">
        <v>3042</v>
      </c>
      <c r="C2867" s="2" t="s">
        <v>2148</v>
      </c>
      <c r="D2867" s="209" t="n">
        <v>91.68</v>
      </c>
      <c r="E2867" s="224" t="n">
        <f aca="false">VLOOKUP(A2867,SINAPI_MO!$A$1:$E$59566,4,0)</f>
        <v>0</v>
      </c>
      <c r="F2867" s="225" t="n">
        <f aca="false">ROUND(D2867*E2867,2)</f>
        <v>0</v>
      </c>
    </row>
    <row r="2868" customFormat="false" ht="19.4" hidden="false" customHeight="false" outlineLevel="0" collapsed="false">
      <c r="A2868" s="207" t="n">
        <v>106385</v>
      </c>
      <c r="B2868" s="208" t="s">
        <v>3043</v>
      </c>
      <c r="C2868" s="2" t="s">
        <v>2148</v>
      </c>
      <c r="D2868" s="209" t="n">
        <v>28.28</v>
      </c>
      <c r="E2868" s="224" t="n">
        <f aca="false">VLOOKUP(A2868,SINAPI_MO!$A$1:$E$59566,4,0)</f>
        <v>0</v>
      </c>
      <c r="F2868" s="225" t="n">
        <f aca="false">ROUND(D2868*E2868,2)</f>
        <v>0</v>
      </c>
    </row>
    <row r="2869" customFormat="false" ht="19.4" hidden="false" customHeight="false" outlineLevel="0" collapsed="false">
      <c r="A2869" s="207" t="n">
        <v>106386</v>
      </c>
      <c r="B2869" s="208" t="s">
        <v>3044</v>
      </c>
      <c r="C2869" s="2" t="s">
        <v>2148</v>
      </c>
      <c r="D2869" s="209" t="n">
        <v>129</v>
      </c>
      <c r="E2869" s="224" t="n">
        <f aca="false">VLOOKUP(A2869,SINAPI_MO!$A$1:$E$59566,4,0)</f>
        <v>0</v>
      </c>
      <c r="F2869" s="225" t="n">
        <f aca="false">ROUND(D2869*E2869,2)</f>
        <v>0</v>
      </c>
    </row>
    <row r="2870" customFormat="false" ht="19.4" hidden="false" customHeight="false" outlineLevel="0" collapsed="false">
      <c r="A2870" s="207" t="n">
        <v>106387</v>
      </c>
      <c r="B2870" s="208" t="s">
        <v>3045</v>
      </c>
      <c r="C2870" s="2" t="s">
        <v>2148</v>
      </c>
      <c r="D2870" s="209" t="n">
        <v>90.76</v>
      </c>
      <c r="E2870" s="224" t="n">
        <f aca="false">VLOOKUP(A2870,SINAPI_MO!$A$1:$E$59566,4,0)</f>
        <v>0</v>
      </c>
      <c r="F2870" s="225" t="n">
        <f aca="false">ROUND(D2870*E2870,2)</f>
        <v>0</v>
      </c>
    </row>
    <row r="2871" customFormat="false" ht="12.8" hidden="false" customHeight="false" outlineLevel="0" collapsed="false">
      <c r="A2871" s="207" t="n">
        <v>106489</v>
      </c>
      <c r="B2871" s="208" t="s">
        <v>3046</v>
      </c>
      <c r="C2871" s="2" t="s">
        <v>170</v>
      </c>
      <c r="D2871" s="209" t="n">
        <v>0</v>
      </c>
      <c r="E2871" s="224" t="e">
        <f aca="false">VLOOKUP(A2871,SINAPI_MO!$A$1:$E$59566,4,0)</f>
        <v>#N/A</v>
      </c>
      <c r="F2871" s="225" t="e">
        <f aca="false">ROUND(D2871*E2871,2)</f>
        <v>#N/A</v>
      </c>
    </row>
    <row r="2872" customFormat="false" ht="12.8" hidden="false" customHeight="false" outlineLevel="0" collapsed="false">
      <c r="A2872" s="207" t="n">
        <v>106491</v>
      </c>
      <c r="B2872" s="208" t="s">
        <v>3047</v>
      </c>
      <c r="C2872" s="2" t="s">
        <v>170</v>
      </c>
      <c r="D2872" s="209" t="n">
        <v>0</v>
      </c>
      <c r="E2872" s="224" t="e">
        <f aca="false">VLOOKUP(A2872,SINAPI_MO!$A$1:$E$59566,4,0)</f>
        <v>#N/A</v>
      </c>
      <c r="F2872" s="225" t="e">
        <f aca="false">ROUND(D2872*E2872,2)</f>
        <v>#N/A</v>
      </c>
    </row>
    <row r="2873" customFormat="false" ht="12.8" hidden="false" customHeight="false" outlineLevel="0" collapsed="false">
      <c r="A2873" s="207" t="n">
        <v>106493</v>
      </c>
      <c r="B2873" s="208" t="s">
        <v>3048</v>
      </c>
      <c r="C2873" s="2" t="s">
        <v>170</v>
      </c>
      <c r="D2873" s="209" t="n">
        <v>0</v>
      </c>
      <c r="E2873" s="224" t="e">
        <f aca="false">VLOOKUP(A2873,SINAPI_MO!$A$1:$E$59566,4,0)</f>
        <v>#N/A</v>
      </c>
      <c r="F2873" s="225" t="e">
        <f aca="false">ROUND(D2873*E2873,2)</f>
        <v>#N/A</v>
      </c>
    </row>
    <row r="2874" customFormat="false" ht="12.8" hidden="false" customHeight="false" outlineLevel="0" collapsed="false">
      <c r="A2874" s="207" t="n">
        <v>106490</v>
      </c>
      <c r="B2874" s="208" t="s">
        <v>3049</v>
      </c>
      <c r="C2874" s="2" t="s">
        <v>170</v>
      </c>
      <c r="D2874" s="209" t="n">
        <v>0</v>
      </c>
      <c r="E2874" s="224" t="e">
        <f aca="false">VLOOKUP(A2874,SINAPI_MO!$A$1:$E$59566,4,0)</f>
        <v>#N/A</v>
      </c>
      <c r="F2874" s="225" t="e">
        <f aca="false">ROUND(D2874*E2874,2)</f>
        <v>#N/A</v>
      </c>
    </row>
    <row r="2875" customFormat="false" ht="12.8" hidden="false" customHeight="false" outlineLevel="0" collapsed="false">
      <c r="A2875" s="207" t="n">
        <v>106492</v>
      </c>
      <c r="B2875" s="208" t="s">
        <v>3050</v>
      </c>
      <c r="C2875" s="2" t="s">
        <v>170</v>
      </c>
      <c r="D2875" s="209" t="n">
        <v>0</v>
      </c>
      <c r="E2875" s="224" t="e">
        <f aca="false">VLOOKUP(A2875,SINAPI_MO!$A$1:$E$59566,4,0)</f>
        <v>#N/A</v>
      </c>
      <c r="F2875" s="225" t="e">
        <f aca="false">ROUND(D2875*E2875,2)</f>
        <v>#N/A</v>
      </c>
    </row>
    <row r="2876" customFormat="false" ht="19.4" hidden="false" customHeight="false" outlineLevel="0" collapsed="false">
      <c r="A2876" s="207" t="n">
        <v>106496</v>
      </c>
      <c r="B2876" s="208" t="s">
        <v>3051</v>
      </c>
      <c r="C2876" s="2" t="s">
        <v>170</v>
      </c>
      <c r="D2876" s="209" t="n">
        <v>0</v>
      </c>
      <c r="E2876" s="224" t="e">
        <f aca="false">VLOOKUP(A2876,SINAPI_MO!$A$1:$E$59566,4,0)</f>
        <v>#N/A</v>
      </c>
      <c r="F2876" s="225" t="e">
        <f aca="false">ROUND(D2876*E2876,2)</f>
        <v>#N/A</v>
      </c>
    </row>
    <row r="2877" customFormat="false" ht="19.4" hidden="false" customHeight="false" outlineLevel="0" collapsed="false">
      <c r="A2877" s="207" t="n">
        <v>106497</v>
      </c>
      <c r="B2877" s="208" t="s">
        <v>3052</v>
      </c>
      <c r="C2877" s="2" t="s">
        <v>170</v>
      </c>
      <c r="D2877" s="209" t="n">
        <v>0</v>
      </c>
      <c r="E2877" s="224" t="e">
        <f aca="false">VLOOKUP(A2877,SINAPI_MO!$A$1:$E$59566,4,0)</f>
        <v>#N/A</v>
      </c>
      <c r="F2877" s="225" t="e">
        <f aca="false">ROUND(D2877*E2877,2)</f>
        <v>#N/A</v>
      </c>
    </row>
    <row r="2878" customFormat="false" ht="19.4" hidden="false" customHeight="false" outlineLevel="0" collapsed="false">
      <c r="A2878" s="207" t="n">
        <v>106495</v>
      </c>
      <c r="B2878" s="208" t="s">
        <v>3053</v>
      </c>
      <c r="C2878" s="2" t="s">
        <v>170</v>
      </c>
      <c r="D2878" s="209" t="n">
        <v>0</v>
      </c>
      <c r="E2878" s="224" t="e">
        <f aca="false">VLOOKUP(A2878,SINAPI_MO!$A$1:$E$59566,4,0)</f>
        <v>#N/A</v>
      </c>
      <c r="F2878" s="225" t="e">
        <f aca="false">ROUND(D2878*E2878,2)</f>
        <v>#N/A</v>
      </c>
    </row>
    <row r="2879" customFormat="false" ht="12.8" hidden="false" customHeight="false" outlineLevel="0" collapsed="false">
      <c r="A2879" s="207" t="n">
        <v>106498</v>
      </c>
      <c r="B2879" s="208" t="s">
        <v>3054</v>
      </c>
      <c r="C2879" s="2" t="s">
        <v>170</v>
      </c>
      <c r="D2879" s="209" t="n">
        <v>0</v>
      </c>
      <c r="E2879" s="224" t="e">
        <f aca="false">VLOOKUP(A2879,SINAPI_MO!$A$1:$E$59566,4,0)</f>
        <v>#N/A</v>
      </c>
      <c r="F2879" s="225" t="e">
        <f aca="false">ROUND(D2879*E2879,2)</f>
        <v>#N/A</v>
      </c>
    </row>
    <row r="2880" customFormat="false" ht="12.8" hidden="false" customHeight="false" outlineLevel="0" collapsed="false">
      <c r="A2880" s="207" t="n">
        <v>106494</v>
      </c>
      <c r="B2880" s="208" t="s">
        <v>3055</v>
      </c>
      <c r="C2880" s="2" t="s">
        <v>170</v>
      </c>
      <c r="D2880" s="209" t="n">
        <v>0</v>
      </c>
      <c r="E2880" s="224" t="e">
        <f aca="false">VLOOKUP(A2880,SINAPI_MO!$A$1:$E$59566,4,0)</f>
        <v>#N/A</v>
      </c>
      <c r="F2880" s="225" t="e">
        <f aca="false">ROUND(D2880*E2880,2)</f>
        <v>#N/A</v>
      </c>
    </row>
    <row r="2881" customFormat="false" ht="12.8" hidden="false" customHeight="false" outlineLevel="0" collapsed="false">
      <c r="A2881" s="207" t="n">
        <v>106485</v>
      </c>
      <c r="B2881" s="208" t="s">
        <v>3056</v>
      </c>
      <c r="C2881" s="2" t="s">
        <v>170</v>
      </c>
      <c r="D2881" s="209" t="n">
        <v>0</v>
      </c>
      <c r="E2881" s="224" t="e">
        <f aca="false">VLOOKUP(A2881,SINAPI_MO!$A$1:$E$59566,4,0)</f>
        <v>#N/A</v>
      </c>
      <c r="F2881" s="225" t="e">
        <f aca="false">ROUND(D2881*E2881,2)</f>
        <v>#N/A</v>
      </c>
    </row>
    <row r="2882" customFormat="false" ht="12.8" hidden="false" customHeight="false" outlineLevel="0" collapsed="false">
      <c r="A2882" s="207" t="n">
        <v>106486</v>
      </c>
      <c r="B2882" s="208" t="s">
        <v>3057</v>
      </c>
      <c r="C2882" s="2" t="s">
        <v>170</v>
      </c>
      <c r="D2882" s="209" t="n">
        <v>0</v>
      </c>
      <c r="E2882" s="224" t="e">
        <f aca="false">VLOOKUP(A2882,SINAPI_MO!$A$1:$E$59566,4,0)</f>
        <v>#N/A</v>
      </c>
      <c r="F2882" s="225" t="e">
        <f aca="false">ROUND(D2882*E2882,2)</f>
        <v>#N/A</v>
      </c>
    </row>
    <row r="2883" customFormat="false" ht="12.8" hidden="false" customHeight="false" outlineLevel="0" collapsed="false">
      <c r="A2883" s="207" t="n">
        <v>106487</v>
      </c>
      <c r="B2883" s="208" t="s">
        <v>3058</v>
      </c>
      <c r="C2883" s="2" t="s">
        <v>170</v>
      </c>
      <c r="D2883" s="209" t="n">
        <v>0</v>
      </c>
      <c r="E2883" s="224" t="e">
        <f aca="false">VLOOKUP(A2883,SINAPI_MO!$A$1:$E$59566,4,0)</f>
        <v>#N/A</v>
      </c>
      <c r="F2883" s="225" t="e">
        <f aca="false">ROUND(D2883*E2883,2)</f>
        <v>#N/A</v>
      </c>
    </row>
    <row r="2884" customFormat="false" ht="12.8" hidden="false" customHeight="false" outlineLevel="0" collapsed="false">
      <c r="A2884" s="207" t="n">
        <v>106488</v>
      </c>
      <c r="B2884" s="208" t="s">
        <v>3059</v>
      </c>
      <c r="C2884" s="2" t="s">
        <v>170</v>
      </c>
      <c r="D2884" s="209" t="n">
        <v>0</v>
      </c>
      <c r="E2884" s="224" t="e">
        <f aca="false">VLOOKUP(A2884,SINAPI_MO!$A$1:$E$59566,4,0)</f>
        <v>#N/A</v>
      </c>
      <c r="F2884" s="225" t="e">
        <f aca="false">ROUND(D2884*E2884,2)</f>
        <v>#N/A</v>
      </c>
    </row>
    <row r="2885" customFormat="false" ht="12.8" hidden="false" customHeight="false" outlineLevel="0" collapsed="false">
      <c r="A2885" s="207" t="n">
        <v>103797</v>
      </c>
      <c r="B2885" s="208" t="s">
        <v>3060</v>
      </c>
      <c r="C2885" s="2" t="s">
        <v>441</v>
      </c>
      <c r="D2885" s="209" t="n">
        <v>16.51</v>
      </c>
      <c r="E2885" s="224" t="n">
        <f aca="false">VLOOKUP(A2885,SINAPI_MO!$A$1:$E$59566,4,0)</f>
        <v>0.4682</v>
      </c>
      <c r="F2885" s="225" t="n">
        <f aca="false">ROUND(D2885*E2885,2)</f>
        <v>7.73</v>
      </c>
    </row>
    <row r="2886" customFormat="false" ht="19.4" hidden="false" customHeight="false" outlineLevel="0" collapsed="false">
      <c r="A2886" s="207" t="n">
        <v>103930</v>
      </c>
      <c r="B2886" s="208" t="s">
        <v>3061</v>
      </c>
      <c r="C2886" s="2" t="s">
        <v>262</v>
      </c>
      <c r="D2886" s="209" t="n">
        <v>787.23</v>
      </c>
      <c r="E2886" s="224" t="n">
        <f aca="false">VLOOKUP(A2886,SINAPI_MO!$A$1:$E$59566,4,0)</f>
        <v>0.3479</v>
      </c>
      <c r="F2886" s="225" t="n">
        <f aca="false">ROUND(D2886*E2886,2)</f>
        <v>273.88</v>
      </c>
    </row>
    <row r="2887" customFormat="false" ht="19.4" hidden="false" customHeight="false" outlineLevel="0" collapsed="false">
      <c r="A2887" s="207" t="n">
        <v>103931</v>
      </c>
      <c r="B2887" s="208" t="s">
        <v>3062</v>
      </c>
      <c r="C2887" s="2" t="s">
        <v>262</v>
      </c>
      <c r="D2887" s="209" t="n">
        <v>595.28</v>
      </c>
      <c r="E2887" s="224" t="n">
        <f aca="false">VLOOKUP(A2887,SINAPI_MO!$A$1:$E$59566,4,0)</f>
        <v>0.3613</v>
      </c>
      <c r="F2887" s="225" t="n">
        <f aca="false">ROUND(D2887*E2887,2)</f>
        <v>215.07</v>
      </c>
    </row>
    <row r="2888" customFormat="false" ht="28.35" hidden="false" customHeight="false" outlineLevel="0" collapsed="false">
      <c r="A2888" s="207" t="n">
        <v>103932</v>
      </c>
      <c r="B2888" s="208" t="s">
        <v>3063</v>
      </c>
      <c r="C2888" s="2" t="s">
        <v>262</v>
      </c>
      <c r="D2888" s="209" t="n">
        <v>567.14</v>
      </c>
      <c r="E2888" s="224" t="n">
        <f aca="false">VLOOKUP(A2888,SINAPI_MO!$A$1:$E$59566,4,0)</f>
        <v>0.3641</v>
      </c>
      <c r="F2888" s="225" t="n">
        <f aca="false">ROUND(D2888*E2888,2)</f>
        <v>206.5</v>
      </c>
    </row>
    <row r="2889" customFormat="false" ht="19.4" hidden="false" customHeight="false" outlineLevel="0" collapsed="false">
      <c r="A2889" s="207" t="n">
        <v>103929</v>
      </c>
      <c r="B2889" s="208" t="s">
        <v>3064</v>
      </c>
      <c r="C2889" s="2" t="s">
        <v>262</v>
      </c>
      <c r="D2889" s="209" t="n">
        <v>1246.14</v>
      </c>
      <c r="E2889" s="224" t="n">
        <f aca="false">VLOOKUP(A2889,SINAPI_MO!$A$1:$E$59566,4,0)</f>
        <v>0.3285</v>
      </c>
      <c r="F2889" s="225" t="n">
        <f aca="false">ROUND(D2889*E2889,2)</f>
        <v>409.36</v>
      </c>
    </row>
    <row r="2890" customFormat="false" ht="19.4" hidden="false" customHeight="false" outlineLevel="0" collapsed="false">
      <c r="A2890" s="207" t="n">
        <v>103928</v>
      </c>
      <c r="B2890" s="208" t="s">
        <v>3065</v>
      </c>
      <c r="C2890" s="2" t="s">
        <v>262</v>
      </c>
      <c r="D2890" s="209" t="n">
        <v>540.64</v>
      </c>
      <c r="E2890" s="224" t="n">
        <f aca="false">VLOOKUP(A2890,SINAPI_MO!$A$1:$E$59566,4,0)</f>
        <v>0.4142</v>
      </c>
      <c r="F2890" s="225" t="n">
        <f aca="false">ROUND(D2890*E2890,2)</f>
        <v>223.93</v>
      </c>
    </row>
    <row r="2891" customFormat="false" ht="19.4" hidden="false" customHeight="false" outlineLevel="0" collapsed="false">
      <c r="A2891" s="207" t="n">
        <v>103798</v>
      </c>
      <c r="B2891" s="208" t="s">
        <v>3066</v>
      </c>
      <c r="C2891" s="2" t="s">
        <v>262</v>
      </c>
      <c r="D2891" s="209" t="n">
        <v>707.35</v>
      </c>
      <c r="E2891" s="224" t="n">
        <f aca="false">VLOOKUP(A2891,SINAPI_MO!$A$1:$E$59566,4,0)</f>
        <v>0.0948</v>
      </c>
      <c r="F2891" s="225" t="n">
        <f aca="false">ROUND(D2891*E2891,2)</f>
        <v>67.06</v>
      </c>
    </row>
    <row r="2892" customFormat="false" ht="19.4" hidden="false" customHeight="false" outlineLevel="0" collapsed="false">
      <c r="A2892" s="207" t="n">
        <v>103801</v>
      </c>
      <c r="B2892" s="208" t="s">
        <v>3067</v>
      </c>
      <c r="C2892" s="2" t="s">
        <v>262</v>
      </c>
      <c r="D2892" s="209" t="n">
        <v>700.48</v>
      </c>
      <c r="E2892" s="224" t="n">
        <f aca="false">VLOOKUP(A2892,SINAPI_MO!$A$1:$E$59566,4,0)</f>
        <v>0.3352</v>
      </c>
      <c r="F2892" s="225" t="n">
        <f aca="false">ROUND(D2892*E2892,2)</f>
        <v>234.8</v>
      </c>
    </row>
    <row r="2893" customFormat="false" ht="19.4" hidden="false" customHeight="false" outlineLevel="0" collapsed="false">
      <c r="A2893" s="207" t="n">
        <v>103933</v>
      </c>
      <c r="B2893" s="208" t="s">
        <v>3068</v>
      </c>
      <c r="C2893" s="2" t="s">
        <v>262</v>
      </c>
      <c r="D2893" s="209" t="n">
        <v>1565.88</v>
      </c>
      <c r="E2893" s="224" t="n">
        <f aca="false">VLOOKUP(A2893,SINAPI_MO!$A$1:$E$59566,4,0)</f>
        <v>0.2555</v>
      </c>
      <c r="F2893" s="225" t="n">
        <f aca="false">ROUND(D2893*E2893,2)</f>
        <v>400.08</v>
      </c>
    </row>
    <row r="2894" customFormat="false" ht="28.35" hidden="false" customHeight="false" outlineLevel="0" collapsed="false">
      <c r="A2894" s="207" t="n">
        <v>103925</v>
      </c>
      <c r="B2894" s="208" t="s">
        <v>3069</v>
      </c>
      <c r="C2894" s="2" t="s">
        <v>262</v>
      </c>
      <c r="D2894" s="209" t="n">
        <v>1783.75</v>
      </c>
      <c r="E2894" s="224" t="n">
        <f aca="false">VLOOKUP(A2894,SINAPI_MO!$A$1:$E$59566,4,0)</f>
        <v>0.337</v>
      </c>
      <c r="F2894" s="225" t="n">
        <f aca="false">ROUND(D2894*E2894,2)</f>
        <v>601.12</v>
      </c>
    </row>
    <row r="2895" customFormat="false" ht="28.35" hidden="false" customHeight="false" outlineLevel="0" collapsed="false">
      <c r="A2895" s="207" t="n">
        <v>103926</v>
      </c>
      <c r="B2895" s="208" t="s">
        <v>3070</v>
      </c>
      <c r="C2895" s="2" t="s">
        <v>262</v>
      </c>
      <c r="D2895" s="209" t="n">
        <v>1449.18</v>
      </c>
      <c r="E2895" s="224" t="n">
        <f aca="false">VLOOKUP(A2895,SINAPI_MO!$A$1:$E$59566,4,0)</f>
        <v>0.2993</v>
      </c>
      <c r="F2895" s="225" t="n">
        <f aca="false">ROUND(D2895*E2895,2)</f>
        <v>433.74</v>
      </c>
    </row>
    <row r="2896" customFormat="false" ht="19.4" hidden="false" customHeight="false" outlineLevel="0" collapsed="false">
      <c r="A2896" s="207" t="n">
        <v>103796</v>
      </c>
      <c r="B2896" s="208" t="s">
        <v>3071</v>
      </c>
      <c r="C2896" s="2" t="s">
        <v>175</v>
      </c>
      <c r="D2896" s="209" t="n">
        <v>54.56</v>
      </c>
      <c r="E2896" s="224" t="n">
        <f aca="false">VLOOKUP(A2896,SINAPI_MO!$A$1:$E$59566,4,0)</f>
        <v>0.3198</v>
      </c>
      <c r="F2896" s="225" t="n">
        <f aca="false">ROUND(D2896*E2896,2)</f>
        <v>17.45</v>
      </c>
    </row>
    <row r="2897" customFormat="false" ht="19.4" hidden="false" customHeight="false" outlineLevel="0" collapsed="false">
      <c r="A2897" s="207" t="n">
        <v>103795</v>
      </c>
      <c r="B2897" s="208" t="s">
        <v>3072</v>
      </c>
      <c r="C2897" s="2" t="s">
        <v>175</v>
      </c>
      <c r="D2897" s="209" t="n">
        <v>88.61</v>
      </c>
      <c r="E2897" s="224" t="n">
        <f aca="false">VLOOKUP(A2897,SINAPI_MO!$A$1:$E$59566,4,0)</f>
        <v>0.5209</v>
      </c>
      <c r="F2897" s="225" t="n">
        <f aca="false">ROUND(D2897*E2897,2)</f>
        <v>46.16</v>
      </c>
    </row>
    <row r="2898" customFormat="false" ht="19.4" hidden="false" customHeight="false" outlineLevel="0" collapsed="false">
      <c r="A2898" s="207" t="n">
        <v>103800</v>
      </c>
      <c r="B2898" s="208" t="s">
        <v>3073</v>
      </c>
      <c r="C2898" s="2" t="s">
        <v>262</v>
      </c>
      <c r="D2898" s="209" t="n">
        <v>540.64</v>
      </c>
      <c r="E2898" s="224" t="n">
        <f aca="false">VLOOKUP(A2898,SINAPI_MO!$A$1:$E$59566,4,0)</f>
        <v>0.4142</v>
      </c>
      <c r="F2898" s="225" t="n">
        <f aca="false">ROUND(D2898*E2898,2)</f>
        <v>223.93</v>
      </c>
    </row>
    <row r="2899" customFormat="false" ht="28.35" hidden="false" customHeight="false" outlineLevel="0" collapsed="false">
      <c r="A2899" s="207" t="n">
        <v>103799</v>
      </c>
      <c r="B2899" s="208" t="s">
        <v>3074</v>
      </c>
      <c r="C2899" s="2" t="s">
        <v>262</v>
      </c>
      <c r="D2899" s="209" t="n">
        <v>443.92</v>
      </c>
      <c r="E2899" s="224" t="n">
        <f aca="false">VLOOKUP(A2899,SINAPI_MO!$A$1:$E$59566,4,0)</f>
        <v>0.3915</v>
      </c>
      <c r="F2899" s="225" t="n">
        <f aca="false">ROUND(D2899*E2899,2)</f>
        <v>173.79</v>
      </c>
    </row>
    <row r="2900" customFormat="false" ht="19.4" hidden="false" customHeight="false" outlineLevel="0" collapsed="false">
      <c r="A2900" s="207" t="n">
        <v>104950</v>
      </c>
      <c r="B2900" s="208" t="s">
        <v>3075</v>
      </c>
      <c r="C2900" s="2" t="s">
        <v>262</v>
      </c>
      <c r="D2900" s="209" t="n">
        <v>0</v>
      </c>
      <c r="E2900" s="224" t="e">
        <f aca="false">VLOOKUP(A2900,SINAPI_MO!$A$1:$E$59566,4,0)</f>
        <v>#N/A</v>
      </c>
      <c r="F2900" s="225" t="e">
        <f aca="false">ROUND(D2900*E2900,2)</f>
        <v>#N/A</v>
      </c>
    </row>
    <row r="2901" customFormat="false" ht="19.4" hidden="false" customHeight="false" outlineLevel="0" collapsed="false">
      <c r="A2901" s="207" t="n">
        <v>104948</v>
      </c>
      <c r="B2901" s="208" t="s">
        <v>3076</v>
      </c>
      <c r="C2901" s="2" t="s">
        <v>262</v>
      </c>
      <c r="D2901" s="209" t="n">
        <v>5.37</v>
      </c>
      <c r="E2901" s="224" t="n">
        <f aca="false">VLOOKUP(A2901,SINAPI_MO!$A$1:$E$59566,4,0)</f>
        <v>0.3445</v>
      </c>
      <c r="F2901" s="225" t="n">
        <f aca="false">ROUND(D2901*E2901,2)</f>
        <v>1.85</v>
      </c>
    </row>
    <row r="2902" customFormat="false" ht="19.4" hidden="false" customHeight="false" outlineLevel="0" collapsed="false">
      <c r="A2902" s="207" t="n">
        <v>104949</v>
      </c>
      <c r="B2902" s="208" t="s">
        <v>3077</v>
      </c>
      <c r="C2902" s="2" t="s">
        <v>262</v>
      </c>
      <c r="D2902" s="209" t="n">
        <v>10.05</v>
      </c>
      <c r="E2902" s="224" t="n">
        <f aca="false">VLOOKUP(A2902,SINAPI_MO!$A$1:$E$59566,4,0)</f>
        <v>0.2846</v>
      </c>
      <c r="F2902" s="225" t="n">
        <f aca="false">ROUND(D2902*E2902,2)</f>
        <v>2.86</v>
      </c>
    </row>
    <row r="2903" customFormat="false" ht="19.4" hidden="false" customHeight="false" outlineLevel="0" collapsed="false">
      <c r="A2903" s="207" t="n">
        <v>104947</v>
      </c>
      <c r="B2903" s="208" t="s">
        <v>3078</v>
      </c>
      <c r="C2903" s="2" t="s">
        <v>262</v>
      </c>
      <c r="D2903" s="209" t="n">
        <v>12.2</v>
      </c>
      <c r="E2903" s="224" t="n">
        <f aca="false">VLOOKUP(A2903,SINAPI_MO!$A$1:$E$59566,4,0)</f>
        <v>0.4689</v>
      </c>
      <c r="F2903" s="225" t="n">
        <f aca="false">ROUND(D2903*E2903,2)</f>
        <v>5.72</v>
      </c>
    </row>
    <row r="2904" customFormat="false" ht="19.4" hidden="false" customHeight="false" outlineLevel="0" collapsed="false">
      <c r="A2904" s="207" t="n">
        <v>106545</v>
      </c>
      <c r="B2904" s="208" t="s">
        <v>3079</v>
      </c>
      <c r="C2904" s="2" t="s">
        <v>183</v>
      </c>
      <c r="D2904" s="209" t="n">
        <v>11.09</v>
      </c>
      <c r="E2904" s="224" t="n">
        <f aca="false">VLOOKUP(A2904,SINAPI_MO!$A$1:$E$59566,4,0)</f>
        <v>0.0063</v>
      </c>
      <c r="F2904" s="225" t="n">
        <f aca="false">ROUND(D2904*E2904,2)</f>
        <v>0.07</v>
      </c>
    </row>
    <row r="2905" customFormat="false" ht="19.4" hidden="false" customHeight="false" outlineLevel="0" collapsed="false">
      <c r="A2905" s="207" t="n">
        <v>106543</v>
      </c>
      <c r="B2905" s="208" t="s">
        <v>3080</v>
      </c>
      <c r="C2905" s="2" t="s">
        <v>183</v>
      </c>
      <c r="D2905" s="209" t="n">
        <v>22.83</v>
      </c>
      <c r="E2905" s="224" t="n">
        <f aca="false">VLOOKUP(A2905,SINAPI_MO!$A$1:$E$59566,4,0)</f>
        <v>0.0031</v>
      </c>
      <c r="F2905" s="225" t="n">
        <f aca="false">ROUND(D2905*E2905,2)</f>
        <v>0.07</v>
      </c>
    </row>
    <row r="2906" customFormat="false" ht="19.4" hidden="false" customHeight="false" outlineLevel="0" collapsed="false">
      <c r="A2906" s="207" t="n">
        <v>106544</v>
      </c>
      <c r="B2906" s="208" t="s">
        <v>3081</v>
      </c>
      <c r="C2906" s="2" t="s">
        <v>183</v>
      </c>
      <c r="D2906" s="209" t="n">
        <v>39.19</v>
      </c>
      <c r="E2906" s="224" t="n">
        <f aca="false">VLOOKUP(A2906,SINAPI_MO!$A$1:$E$59566,4,0)</f>
        <v>0.0018</v>
      </c>
      <c r="F2906" s="225" t="n">
        <f aca="false">ROUND(D2906*E2906,2)</f>
        <v>0.07</v>
      </c>
    </row>
    <row r="2907" customFormat="false" ht="12.8" hidden="false" customHeight="false" outlineLevel="0" collapsed="false">
      <c r="A2907" s="207" t="n">
        <v>106546</v>
      </c>
      <c r="B2907" s="208" t="s">
        <v>3082</v>
      </c>
      <c r="C2907" s="2" t="s">
        <v>183</v>
      </c>
      <c r="D2907" s="209" t="n">
        <v>6.94</v>
      </c>
      <c r="E2907" s="224" t="n">
        <f aca="false">VLOOKUP(A2907,SINAPI_MO!$A$1:$E$59566,4,0)</f>
        <v>0.0101</v>
      </c>
      <c r="F2907" s="225" t="n">
        <f aca="false">ROUND(D2907*E2907,2)</f>
        <v>0.07</v>
      </c>
    </row>
    <row r="2908" customFormat="false" ht="12.8" hidden="false" customHeight="false" outlineLevel="0" collapsed="false">
      <c r="A2908" s="207" t="n">
        <v>106547</v>
      </c>
      <c r="B2908" s="208" t="s">
        <v>3083</v>
      </c>
      <c r="C2908" s="2" t="s">
        <v>170</v>
      </c>
      <c r="D2908" s="209" t="n">
        <v>6.55</v>
      </c>
      <c r="E2908" s="224" t="n">
        <f aca="false">VLOOKUP(A2908,SINAPI_MO!$A$1:$E$59566,4,0)</f>
        <v>1</v>
      </c>
      <c r="F2908" s="225" t="n">
        <f aca="false">ROUND(D2908*E2908,2)</f>
        <v>6.55</v>
      </c>
    </row>
    <row r="2909" customFormat="false" ht="19.4" hidden="false" customHeight="false" outlineLevel="0" collapsed="false">
      <c r="A2909" s="207" t="n">
        <v>106542</v>
      </c>
      <c r="B2909" s="208" t="s">
        <v>3084</v>
      </c>
      <c r="C2909" s="2" t="s">
        <v>175</v>
      </c>
      <c r="D2909" s="209" t="n">
        <v>0</v>
      </c>
      <c r="E2909" s="224" t="e">
        <f aca="false">VLOOKUP(A2909,SINAPI_MO!$A$1:$E$59566,4,0)</f>
        <v>#N/A</v>
      </c>
      <c r="F2909" s="225" t="e">
        <f aca="false">ROUND(D2909*E2909,2)</f>
        <v>#N/A</v>
      </c>
    </row>
    <row r="2910" customFormat="false" ht="12.8" hidden="false" customHeight="false" outlineLevel="0" collapsed="false">
      <c r="A2910" s="207" t="n">
        <v>106534</v>
      </c>
      <c r="B2910" s="208" t="s">
        <v>3085</v>
      </c>
      <c r="C2910" s="2" t="s">
        <v>175</v>
      </c>
      <c r="D2910" s="209" t="n">
        <v>0</v>
      </c>
      <c r="E2910" s="224" t="e">
        <f aca="false">VLOOKUP(A2910,SINAPI_MO!$A$1:$E$59566,4,0)</f>
        <v>#N/A</v>
      </c>
      <c r="F2910" s="225" t="e">
        <f aca="false">ROUND(D2910*E2910,2)</f>
        <v>#N/A</v>
      </c>
    </row>
    <row r="2911" customFormat="false" ht="19.4" hidden="false" customHeight="false" outlineLevel="0" collapsed="false">
      <c r="A2911" s="207" t="n">
        <v>106535</v>
      </c>
      <c r="B2911" s="208" t="s">
        <v>3086</v>
      </c>
      <c r="C2911" s="2" t="s">
        <v>175</v>
      </c>
      <c r="D2911" s="209" t="n">
        <v>0</v>
      </c>
      <c r="E2911" s="224" t="e">
        <f aca="false">VLOOKUP(A2911,SINAPI_MO!$A$1:$E$59566,4,0)</f>
        <v>#N/A</v>
      </c>
      <c r="F2911" s="225" t="e">
        <f aca="false">ROUND(D2911*E2911,2)</f>
        <v>#N/A</v>
      </c>
    </row>
    <row r="2912" customFormat="false" ht="19.4" hidden="false" customHeight="false" outlineLevel="0" collapsed="false">
      <c r="A2912" s="207" t="n">
        <v>106537</v>
      </c>
      <c r="B2912" s="208" t="s">
        <v>3087</v>
      </c>
      <c r="C2912" s="2" t="s">
        <v>175</v>
      </c>
      <c r="D2912" s="209" t="n">
        <v>0</v>
      </c>
      <c r="E2912" s="224" t="e">
        <f aca="false">VLOOKUP(A2912,SINAPI_MO!$A$1:$E$59566,4,0)</f>
        <v>#N/A</v>
      </c>
      <c r="F2912" s="225" t="e">
        <f aca="false">ROUND(D2912*E2912,2)</f>
        <v>#N/A</v>
      </c>
    </row>
    <row r="2913" customFormat="false" ht="19.4" hidden="false" customHeight="false" outlineLevel="0" collapsed="false">
      <c r="A2913" s="207" t="n">
        <v>106536</v>
      </c>
      <c r="B2913" s="208" t="s">
        <v>3088</v>
      </c>
      <c r="C2913" s="2" t="s">
        <v>175</v>
      </c>
      <c r="D2913" s="209" t="n">
        <v>0</v>
      </c>
      <c r="E2913" s="224" t="e">
        <f aca="false">VLOOKUP(A2913,SINAPI_MO!$A$1:$E$59566,4,0)</f>
        <v>#N/A</v>
      </c>
      <c r="F2913" s="225" t="e">
        <f aca="false">ROUND(D2913*E2913,2)</f>
        <v>#N/A</v>
      </c>
    </row>
    <row r="2914" customFormat="false" ht="12.8" hidden="false" customHeight="false" outlineLevel="0" collapsed="false">
      <c r="A2914" s="207" t="n">
        <v>106530</v>
      </c>
      <c r="B2914" s="208" t="s">
        <v>3089</v>
      </c>
      <c r="C2914" s="2" t="s">
        <v>175</v>
      </c>
      <c r="D2914" s="209" t="n">
        <v>0</v>
      </c>
      <c r="E2914" s="224" t="e">
        <f aca="false">VLOOKUP(A2914,SINAPI_MO!$A$1:$E$59566,4,0)</f>
        <v>#N/A</v>
      </c>
      <c r="F2914" s="225" t="e">
        <f aca="false">ROUND(D2914*E2914,2)</f>
        <v>#N/A</v>
      </c>
    </row>
    <row r="2915" customFormat="false" ht="19.4" hidden="false" customHeight="false" outlineLevel="0" collapsed="false">
      <c r="A2915" s="207" t="n">
        <v>106531</v>
      </c>
      <c r="B2915" s="208" t="s">
        <v>3090</v>
      </c>
      <c r="C2915" s="2" t="s">
        <v>175</v>
      </c>
      <c r="D2915" s="209" t="n">
        <v>0</v>
      </c>
      <c r="E2915" s="224" t="e">
        <f aca="false">VLOOKUP(A2915,SINAPI_MO!$A$1:$E$59566,4,0)</f>
        <v>#N/A</v>
      </c>
      <c r="F2915" s="225" t="e">
        <f aca="false">ROUND(D2915*E2915,2)</f>
        <v>#N/A</v>
      </c>
    </row>
    <row r="2916" customFormat="false" ht="19.4" hidden="false" customHeight="false" outlineLevel="0" collapsed="false">
      <c r="A2916" s="207" t="n">
        <v>106533</v>
      </c>
      <c r="B2916" s="208" t="s">
        <v>3091</v>
      </c>
      <c r="C2916" s="2" t="s">
        <v>175</v>
      </c>
      <c r="D2916" s="209" t="n">
        <v>0</v>
      </c>
      <c r="E2916" s="224" t="e">
        <f aca="false">VLOOKUP(A2916,SINAPI_MO!$A$1:$E$59566,4,0)</f>
        <v>#N/A</v>
      </c>
      <c r="F2916" s="225" t="e">
        <f aca="false">ROUND(D2916*E2916,2)</f>
        <v>#N/A</v>
      </c>
    </row>
    <row r="2917" customFormat="false" ht="19.4" hidden="false" customHeight="false" outlineLevel="0" collapsed="false">
      <c r="A2917" s="207" t="n">
        <v>106532</v>
      </c>
      <c r="B2917" s="208" t="s">
        <v>3092</v>
      </c>
      <c r="C2917" s="2" t="s">
        <v>175</v>
      </c>
      <c r="D2917" s="209" t="n">
        <v>0</v>
      </c>
      <c r="E2917" s="224" t="e">
        <f aca="false">VLOOKUP(A2917,SINAPI_MO!$A$1:$E$59566,4,0)</f>
        <v>#N/A</v>
      </c>
      <c r="F2917" s="225" t="e">
        <f aca="false">ROUND(D2917*E2917,2)</f>
        <v>#N/A</v>
      </c>
    </row>
    <row r="2918" customFormat="false" ht="19.4" hidden="false" customHeight="false" outlineLevel="0" collapsed="false">
      <c r="A2918" s="207" t="n">
        <v>106538</v>
      </c>
      <c r="B2918" s="208" t="s">
        <v>3093</v>
      </c>
      <c r="C2918" s="2" t="s">
        <v>175</v>
      </c>
      <c r="D2918" s="209" t="n">
        <v>0</v>
      </c>
      <c r="E2918" s="224" t="e">
        <f aca="false">VLOOKUP(A2918,SINAPI_MO!$A$1:$E$59566,4,0)</f>
        <v>#N/A</v>
      </c>
      <c r="F2918" s="225" t="e">
        <f aca="false">ROUND(D2918*E2918,2)</f>
        <v>#N/A</v>
      </c>
    </row>
    <row r="2919" customFormat="false" ht="19.4" hidden="false" customHeight="false" outlineLevel="0" collapsed="false">
      <c r="A2919" s="207" t="n">
        <v>106539</v>
      </c>
      <c r="B2919" s="208" t="s">
        <v>3094</v>
      </c>
      <c r="C2919" s="2" t="s">
        <v>175</v>
      </c>
      <c r="D2919" s="209" t="n">
        <v>0</v>
      </c>
      <c r="E2919" s="224" t="e">
        <f aca="false">VLOOKUP(A2919,SINAPI_MO!$A$1:$E$59566,4,0)</f>
        <v>#N/A</v>
      </c>
      <c r="F2919" s="225" t="e">
        <f aca="false">ROUND(D2919*E2919,2)</f>
        <v>#N/A</v>
      </c>
    </row>
    <row r="2920" customFormat="false" ht="19.4" hidden="false" customHeight="false" outlineLevel="0" collapsed="false">
      <c r="A2920" s="207" t="n">
        <v>106541</v>
      </c>
      <c r="B2920" s="208" t="s">
        <v>3095</v>
      </c>
      <c r="C2920" s="2" t="s">
        <v>175</v>
      </c>
      <c r="D2920" s="209" t="n">
        <v>0</v>
      </c>
      <c r="E2920" s="224" t="e">
        <f aca="false">VLOOKUP(A2920,SINAPI_MO!$A$1:$E$59566,4,0)</f>
        <v>#N/A</v>
      </c>
      <c r="F2920" s="225" t="e">
        <f aca="false">ROUND(D2920*E2920,2)</f>
        <v>#N/A</v>
      </c>
    </row>
    <row r="2921" customFormat="false" ht="19.4" hidden="false" customHeight="false" outlineLevel="0" collapsed="false">
      <c r="A2921" s="207" t="n">
        <v>106540</v>
      </c>
      <c r="B2921" s="208" t="s">
        <v>3096</v>
      </c>
      <c r="C2921" s="2" t="s">
        <v>175</v>
      </c>
      <c r="D2921" s="209" t="n">
        <v>0</v>
      </c>
      <c r="E2921" s="224" t="e">
        <f aca="false">VLOOKUP(A2921,SINAPI_MO!$A$1:$E$59566,4,0)</f>
        <v>#N/A</v>
      </c>
      <c r="F2921" s="225" t="e">
        <f aca="false">ROUND(D2921*E2921,2)</f>
        <v>#N/A</v>
      </c>
    </row>
    <row r="2922" customFormat="false" ht="12.8" hidden="false" customHeight="false" outlineLevel="0" collapsed="false">
      <c r="A2922" s="207" t="n">
        <v>104325</v>
      </c>
      <c r="B2922" s="208" t="s">
        <v>3097</v>
      </c>
      <c r="C2922" s="2" t="s">
        <v>170</v>
      </c>
      <c r="D2922" s="209" t="n">
        <v>0</v>
      </c>
      <c r="E2922" s="224" t="e">
        <f aca="false">VLOOKUP(A2922,SINAPI_MO!$A$1:$E$59566,4,0)</f>
        <v>#N/A</v>
      </c>
      <c r="F2922" s="225" t="e">
        <f aca="false">ROUND(D2922*E2922,2)</f>
        <v>#N/A</v>
      </c>
    </row>
    <row r="2923" customFormat="false" ht="19.4" hidden="false" customHeight="false" outlineLevel="0" collapsed="false">
      <c r="A2923" s="207" t="n">
        <v>104318</v>
      </c>
      <c r="B2923" s="208" t="s">
        <v>3098</v>
      </c>
      <c r="C2923" s="2" t="s">
        <v>170</v>
      </c>
      <c r="D2923" s="209" t="n">
        <v>8.03</v>
      </c>
      <c r="E2923" s="224" t="n">
        <f aca="false">VLOOKUP(A2923,SINAPI_MO!$A$1:$E$59566,4,0)</f>
        <v>0.6775</v>
      </c>
      <c r="F2923" s="225" t="n">
        <f aca="false">ROUND(D2923*E2923,2)</f>
        <v>5.44</v>
      </c>
    </row>
    <row r="2924" customFormat="false" ht="19.4" hidden="false" customHeight="false" outlineLevel="0" collapsed="false">
      <c r="A2924" s="207" t="n">
        <v>89867</v>
      </c>
      <c r="B2924" s="208" t="s">
        <v>3099</v>
      </c>
      <c r="C2924" s="2" t="s">
        <v>170</v>
      </c>
      <c r="D2924" s="209" t="n">
        <v>9.13</v>
      </c>
      <c r="E2924" s="224" t="n">
        <f aca="false">VLOOKUP(A2924,SINAPI_MO!$A$1:$E$59566,4,0)</f>
        <v>0.6287</v>
      </c>
      <c r="F2924" s="225" t="n">
        <f aca="false">ROUND(D2924*E2924,2)</f>
        <v>5.74</v>
      </c>
    </row>
    <row r="2925" customFormat="false" ht="19.4" hidden="false" customHeight="false" outlineLevel="0" collapsed="false">
      <c r="A2925" s="207" t="n">
        <v>104320</v>
      </c>
      <c r="B2925" s="208" t="s">
        <v>3100</v>
      </c>
      <c r="C2925" s="2" t="s">
        <v>170</v>
      </c>
      <c r="D2925" s="209" t="n">
        <v>13.48</v>
      </c>
      <c r="E2925" s="224" t="n">
        <f aca="false">VLOOKUP(A2925,SINAPI_MO!$A$1:$E$59566,4,0)</f>
        <v>0.4547</v>
      </c>
      <c r="F2925" s="225" t="n">
        <f aca="false">ROUND(D2925*E2925,2)</f>
        <v>6.13</v>
      </c>
    </row>
    <row r="2926" customFormat="false" ht="19.4" hidden="false" customHeight="false" outlineLevel="0" collapsed="false">
      <c r="A2926" s="207" t="n">
        <v>104317</v>
      </c>
      <c r="B2926" s="208" t="s">
        <v>3101</v>
      </c>
      <c r="C2926" s="2" t="s">
        <v>170</v>
      </c>
      <c r="D2926" s="209" t="n">
        <v>7.33</v>
      </c>
      <c r="E2926" s="224" t="n">
        <f aca="false">VLOOKUP(A2926,SINAPI_MO!$A$1:$E$59566,4,0)</f>
        <v>0.7422</v>
      </c>
      <c r="F2926" s="225" t="n">
        <f aca="false">ROUND(D2926*E2926,2)</f>
        <v>5.44</v>
      </c>
    </row>
    <row r="2927" customFormat="false" ht="19.4" hidden="false" customHeight="false" outlineLevel="0" collapsed="false">
      <c r="A2927" s="207" t="n">
        <v>89866</v>
      </c>
      <c r="B2927" s="208" t="s">
        <v>3102</v>
      </c>
      <c r="C2927" s="2" t="s">
        <v>170</v>
      </c>
      <c r="D2927" s="209" t="n">
        <v>8.11</v>
      </c>
      <c r="E2927" s="224" t="n">
        <f aca="false">VLOOKUP(A2927,SINAPI_MO!$A$1:$E$59566,4,0)</f>
        <v>0.7078</v>
      </c>
      <c r="F2927" s="225" t="n">
        <f aca="false">ROUND(D2927*E2927,2)</f>
        <v>5.74</v>
      </c>
    </row>
    <row r="2928" customFormat="false" ht="19.4" hidden="false" customHeight="false" outlineLevel="0" collapsed="false">
      <c r="A2928" s="207" t="n">
        <v>104319</v>
      </c>
      <c r="B2928" s="208" t="s">
        <v>3103</v>
      </c>
      <c r="C2928" s="2" t="s">
        <v>170</v>
      </c>
      <c r="D2928" s="209" t="n">
        <v>11.23</v>
      </c>
      <c r="E2928" s="224" t="n">
        <f aca="false">VLOOKUP(A2928,SINAPI_MO!$A$1:$E$59566,4,0)</f>
        <v>0.5459</v>
      </c>
      <c r="F2928" s="225" t="n">
        <f aca="false">ROUND(D2928*E2928,2)</f>
        <v>6.13</v>
      </c>
    </row>
    <row r="2929" customFormat="false" ht="12.8" hidden="false" customHeight="false" outlineLevel="0" collapsed="false">
      <c r="A2929" s="207" t="n">
        <v>104321</v>
      </c>
      <c r="B2929" s="208" t="s">
        <v>3104</v>
      </c>
      <c r="C2929" s="2" t="s">
        <v>170</v>
      </c>
      <c r="D2929" s="209" t="n">
        <v>5.76</v>
      </c>
      <c r="E2929" s="224" t="n">
        <f aca="false">VLOOKUP(A2929,SINAPI_MO!$A$1:$E$59566,4,0)</f>
        <v>0.6319</v>
      </c>
      <c r="F2929" s="225" t="n">
        <f aca="false">ROUND(D2929*E2929,2)</f>
        <v>3.64</v>
      </c>
    </row>
    <row r="2930" customFormat="false" ht="12.8" hidden="false" customHeight="false" outlineLevel="0" collapsed="false">
      <c r="A2930" s="207" t="n">
        <v>89868</v>
      </c>
      <c r="B2930" s="208" t="s">
        <v>3105</v>
      </c>
      <c r="C2930" s="2" t="s">
        <v>170</v>
      </c>
      <c r="D2930" s="209" t="n">
        <v>6.31</v>
      </c>
      <c r="E2930" s="224" t="n">
        <f aca="false">VLOOKUP(A2930,SINAPI_MO!$A$1:$E$59566,4,0)</f>
        <v>0.6054</v>
      </c>
      <c r="F2930" s="225" t="n">
        <f aca="false">ROUND(D2930*E2930,2)</f>
        <v>3.82</v>
      </c>
    </row>
    <row r="2931" customFormat="false" ht="12.8" hidden="false" customHeight="false" outlineLevel="0" collapsed="false">
      <c r="A2931" s="207" t="n">
        <v>104322</v>
      </c>
      <c r="B2931" s="208" t="s">
        <v>3106</v>
      </c>
      <c r="C2931" s="2" t="s">
        <v>170</v>
      </c>
      <c r="D2931" s="209" t="n">
        <v>8.63</v>
      </c>
      <c r="E2931" s="224" t="n">
        <f aca="false">VLOOKUP(A2931,SINAPI_MO!$A$1:$E$59566,4,0)</f>
        <v>0.4739</v>
      </c>
      <c r="F2931" s="225" t="n">
        <f aca="false">ROUND(D2931*E2931,2)</f>
        <v>4.09</v>
      </c>
    </row>
    <row r="2932" customFormat="false" ht="12.8" hidden="false" customHeight="false" outlineLevel="0" collapsed="false">
      <c r="A2932" s="207" t="n">
        <v>104323</v>
      </c>
      <c r="B2932" s="208" t="s">
        <v>3107</v>
      </c>
      <c r="C2932" s="2" t="s">
        <v>170</v>
      </c>
      <c r="D2932" s="209" t="n">
        <v>10.33</v>
      </c>
      <c r="E2932" s="224" t="n">
        <f aca="false">VLOOKUP(A2932,SINAPI_MO!$A$1:$E$59566,4,0)</f>
        <v>0.7028</v>
      </c>
      <c r="F2932" s="225" t="n">
        <f aca="false">ROUND(D2932*E2932,2)</f>
        <v>7.26</v>
      </c>
    </row>
    <row r="2933" customFormat="false" ht="12.8" hidden="false" customHeight="false" outlineLevel="0" collapsed="false">
      <c r="A2933" s="207" t="n">
        <v>89869</v>
      </c>
      <c r="B2933" s="208" t="s">
        <v>3108</v>
      </c>
      <c r="C2933" s="2" t="s">
        <v>170</v>
      </c>
      <c r="D2933" s="209" t="n">
        <v>11.36</v>
      </c>
      <c r="E2933" s="224" t="n">
        <f aca="false">VLOOKUP(A2933,SINAPI_MO!$A$1:$E$59566,4,0)</f>
        <v>0.6734</v>
      </c>
      <c r="F2933" s="225" t="n">
        <f aca="false">ROUND(D2933*E2933,2)</f>
        <v>7.65</v>
      </c>
    </row>
    <row r="2934" customFormat="false" ht="12.8" hidden="false" customHeight="false" outlineLevel="0" collapsed="false">
      <c r="A2934" s="207" t="n">
        <v>104324</v>
      </c>
      <c r="B2934" s="208" t="s">
        <v>3109</v>
      </c>
      <c r="C2934" s="2" t="s">
        <v>170</v>
      </c>
      <c r="D2934" s="209" t="n">
        <v>16</v>
      </c>
      <c r="E2934" s="224" t="n">
        <f aca="false">VLOOKUP(A2934,SINAPI_MO!$A$1:$E$59566,4,0)</f>
        <v>0.5112</v>
      </c>
      <c r="F2934" s="225" t="n">
        <f aca="false">ROUND(D2934*E2934,2)</f>
        <v>8.18</v>
      </c>
    </row>
    <row r="2935" customFormat="false" ht="12.8" hidden="false" customHeight="false" outlineLevel="0" collapsed="false">
      <c r="A2935" s="207" t="n">
        <v>104315</v>
      </c>
      <c r="B2935" s="208" t="s">
        <v>3110</v>
      </c>
      <c r="C2935" s="2" t="s">
        <v>183</v>
      </c>
      <c r="D2935" s="209" t="n">
        <v>17.7</v>
      </c>
      <c r="E2935" s="224" t="n">
        <f aca="false">VLOOKUP(A2935,SINAPI_MO!$A$1:$E$59566,4,0)</f>
        <v>0.7113</v>
      </c>
      <c r="F2935" s="225" t="n">
        <f aca="false">ROUND(D2935*E2935,2)</f>
        <v>12.59</v>
      </c>
    </row>
    <row r="2936" customFormat="false" ht="12.8" hidden="false" customHeight="false" outlineLevel="0" collapsed="false">
      <c r="A2936" s="207" t="n">
        <v>89865</v>
      </c>
      <c r="B2936" s="208" t="s">
        <v>3111</v>
      </c>
      <c r="C2936" s="2" t="s">
        <v>183</v>
      </c>
      <c r="D2936" s="209" t="n">
        <v>19.01</v>
      </c>
      <c r="E2936" s="224" t="n">
        <f aca="false">VLOOKUP(A2936,SINAPI_MO!$A$1:$E$59566,4,0)</f>
        <v>0.697</v>
      </c>
      <c r="F2936" s="225" t="n">
        <f aca="false">ROUND(D2936*E2936,2)</f>
        <v>13.25</v>
      </c>
    </row>
    <row r="2937" customFormat="false" ht="12.8" hidden="false" customHeight="false" outlineLevel="0" collapsed="false">
      <c r="A2937" s="207" t="n">
        <v>104316</v>
      </c>
      <c r="B2937" s="208" t="s">
        <v>3112</v>
      </c>
      <c r="C2937" s="2" t="s">
        <v>183</v>
      </c>
      <c r="D2937" s="209" t="n">
        <v>26.57</v>
      </c>
      <c r="E2937" s="224" t="n">
        <f aca="false">VLOOKUP(A2937,SINAPI_MO!$A$1:$E$59566,4,0)</f>
        <v>0.5329</v>
      </c>
      <c r="F2937" s="225" t="n">
        <f aca="false">ROUND(D2937*E2937,2)</f>
        <v>14.16</v>
      </c>
    </row>
    <row r="2938" customFormat="false" ht="12.8" hidden="false" customHeight="false" outlineLevel="0" collapsed="false">
      <c r="A2938" s="207" t="n">
        <v>102724</v>
      </c>
      <c r="B2938" s="208" t="s">
        <v>3113</v>
      </c>
      <c r="C2938" s="2" t="s">
        <v>170</v>
      </c>
      <c r="D2938" s="209" t="n">
        <v>31.74</v>
      </c>
      <c r="E2938" s="224" t="n">
        <f aca="false">VLOOKUP(A2938,SINAPI_MO!$A$1:$E$59566,4,0)</f>
        <v>0.3784</v>
      </c>
      <c r="F2938" s="225" t="n">
        <f aca="false">ROUND(D2938*E2938,2)</f>
        <v>12.01</v>
      </c>
    </row>
    <row r="2939" customFormat="false" ht="12.8" hidden="false" customHeight="false" outlineLevel="0" collapsed="false">
      <c r="A2939" s="207" t="n">
        <v>102726</v>
      </c>
      <c r="B2939" s="208" t="s">
        <v>3114</v>
      </c>
      <c r="C2939" s="2" t="s">
        <v>170</v>
      </c>
      <c r="D2939" s="209" t="n">
        <v>28.89</v>
      </c>
      <c r="E2939" s="224" t="n">
        <f aca="false">VLOOKUP(A2939,SINAPI_MO!$A$1:$E$59566,4,0)</f>
        <v>0.4157</v>
      </c>
      <c r="F2939" s="225" t="n">
        <f aca="false">ROUND(D2939*E2939,2)</f>
        <v>12.01</v>
      </c>
    </row>
    <row r="2940" customFormat="false" ht="12.8" hidden="false" customHeight="false" outlineLevel="0" collapsed="false">
      <c r="A2940" s="207" t="n">
        <v>102725</v>
      </c>
      <c r="B2940" s="208" t="s">
        <v>3115</v>
      </c>
      <c r="C2940" s="2" t="s">
        <v>170</v>
      </c>
      <c r="D2940" s="209" t="n">
        <v>31.06</v>
      </c>
      <c r="E2940" s="224" t="n">
        <f aca="false">VLOOKUP(A2940,SINAPI_MO!$A$1:$E$59566,4,0)</f>
        <v>0.3867</v>
      </c>
      <c r="F2940" s="225" t="n">
        <f aca="false">ROUND(D2940*E2940,2)</f>
        <v>12.01</v>
      </c>
    </row>
    <row r="2941" customFormat="false" ht="19.4" hidden="false" customHeight="false" outlineLevel="0" collapsed="false">
      <c r="A2941" s="207" t="n">
        <v>102722</v>
      </c>
      <c r="B2941" s="208" t="s">
        <v>3116</v>
      </c>
      <c r="C2941" s="2" t="s">
        <v>183</v>
      </c>
      <c r="D2941" s="209" t="n">
        <v>54.84</v>
      </c>
      <c r="E2941" s="224" t="n">
        <f aca="false">VLOOKUP(A2941,SINAPI_MO!$A$1:$E$59566,4,0)</f>
        <v>0.2247</v>
      </c>
      <c r="F2941" s="225" t="n">
        <f aca="false">ROUND(D2941*E2941,2)</f>
        <v>12.32</v>
      </c>
    </row>
    <row r="2942" customFormat="false" ht="19.4" hidden="false" customHeight="false" outlineLevel="0" collapsed="false">
      <c r="A2942" s="207" t="n">
        <v>102721</v>
      </c>
      <c r="B2942" s="208" t="s">
        <v>3117</v>
      </c>
      <c r="C2942" s="2" t="s">
        <v>183</v>
      </c>
      <c r="D2942" s="209" t="n">
        <v>0</v>
      </c>
      <c r="E2942" s="224" t="e">
        <f aca="false">VLOOKUP(A2942,SINAPI_MO!$A$1:$E$59566,4,0)</f>
        <v>#N/A</v>
      </c>
      <c r="F2942" s="225" t="e">
        <f aca="false">ROUND(D2942*E2942,2)</f>
        <v>#N/A</v>
      </c>
    </row>
    <row r="2943" customFormat="false" ht="19.4" hidden="false" customHeight="false" outlineLevel="0" collapsed="false">
      <c r="A2943" s="207" t="n">
        <v>102723</v>
      </c>
      <c r="B2943" s="208" t="s">
        <v>3118</v>
      </c>
      <c r="C2943" s="2" t="s">
        <v>183</v>
      </c>
      <c r="D2943" s="209" t="n">
        <v>114.9</v>
      </c>
      <c r="E2943" s="224" t="n">
        <f aca="false">VLOOKUP(A2943,SINAPI_MO!$A$1:$E$59566,4,0)</f>
        <v>0.1072</v>
      </c>
      <c r="F2943" s="225" t="n">
        <f aca="false">ROUND(D2943*E2943,2)</f>
        <v>12.32</v>
      </c>
    </row>
    <row r="2944" customFormat="false" ht="19.4" hidden="false" customHeight="false" outlineLevel="0" collapsed="false">
      <c r="A2944" s="207" t="n">
        <v>102690</v>
      </c>
      <c r="B2944" s="208" t="s">
        <v>3119</v>
      </c>
      <c r="C2944" s="2" t="s">
        <v>183</v>
      </c>
      <c r="D2944" s="209" t="n">
        <v>65.86</v>
      </c>
      <c r="E2944" s="224" t="n">
        <f aca="false">VLOOKUP(A2944,SINAPI_MO!$A$1:$E$59566,4,0)</f>
        <v>0.1693</v>
      </c>
      <c r="F2944" s="225" t="n">
        <f aca="false">ROUND(D2944*E2944,2)</f>
        <v>11.15</v>
      </c>
    </row>
    <row r="2945" customFormat="false" ht="19.4" hidden="false" customHeight="false" outlineLevel="0" collapsed="false">
      <c r="A2945" s="207" t="n">
        <v>102688</v>
      </c>
      <c r="B2945" s="208" t="s">
        <v>3120</v>
      </c>
      <c r="C2945" s="2" t="s">
        <v>183</v>
      </c>
      <c r="D2945" s="209" t="n">
        <v>41.57</v>
      </c>
      <c r="E2945" s="224" t="n">
        <f aca="false">VLOOKUP(A2945,SINAPI_MO!$A$1:$E$59566,4,0)</f>
        <v>0.2569</v>
      </c>
      <c r="F2945" s="225" t="n">
        <f aca="false">ROUND(D2945*E2945,2)</f>
        <v>10.68</v>
      </c>
    </row>
    <row r="2946" customFormat="false" ht="19.4" hidden="false" customHeight="false" outlineLevel="0" collapsed="false">
      <c r="A2946" s="207" t="n">
        <v>102689</v>
      </c>
      <c r="B2946" s="208" t="s">
        <v>3121</v>
      </c>
      <c r="C2946" s="2" t="s">
        <v>183</v>
      </c>
      <c r="D2946" s="209" t="n">
        <v>102.88</v>
      </c>
      <c r="E2946" s="224" t="n">
        <f aca="false">VLOOKUP(A2946,SINAPI_MO!$A$1:$E$59566,4,0)</f>
        <v>0.1125</v>
      </c>
      <c r="F2946" s="225" t="n">
        <f aca="false">ROUND(D2946*E2946,2)</f>
        <v>11.57</v>
      </c>
    </row>
    <row r="2947" customFormat="false" ht="19.4" hidden="false" customHeight="false" outlineLevel="0" collapsed="false">
      <c r="A2947" s="207" t="n">
        <v>102693</v>
      </c>
      <c r="B2947" s="208" t="s">
        <v>3122</v>
      </c>
      <c r="C2947" s="2" t="s">
        <v>183</v>
      </c>
      <c r="D2947" s="209" t="n">
        <v>127.18</v>
      </c>
      <c r="E2947" s="224" t="n">
        <f aca="false">VLOOKUP(A2947,SINAPI_MO!$A$1:$E$59566,4,0)</f>
        <v>0.0947</v>
      </c>
      <c r="F2947" s="225" t="n">
        <f aca="false">ROUND(D2947*E2947,2)</f>
        <v>12.04</v>
      </c>
    </row>
    <row r="2948" customFormat="false" ht="19.4" hidden="false" customHeight="false" outlineLevel="0" collapsed="false">
      <c r="A2948" s="207" t="n">
        <v>102694</v>
      </c>
      <c r="B2948" s="208" t="s">
        <v>3123</v>
      </c>
      <c r="C2948" s="2" t="s">
        <v>183</v>
      </c>
      <c r="D2948" s="209" t="n">
        <v>77.11</v>
      </c>
      <c r="E2948" s="224" t="n">
        <f aca="false">VLOOKUP(A2948,SINAPI_MO!$A$1:$E$59566,4,0)</f>
        <v>0.1757</v>
      </c>
      <c r="F2948" s="225" t="n">
        <f aca="false">ROUND(D2948*E2948,2)</f>
        <v>13.55</v>
      </c>
    </row>
    <row r="2949" customFormat="false" ht="19.4" hidden="false" customHeight="false" outlineLevel="0" collapsed="false">
      <c r="A2949" s="207" t="n">
        <v>102697</v>
      </c>
      <c r="B2949" s="208" t="s">
        <v>3124</v>
      </c>
      <c r="C2949" s="2" t="s">
        <v>183</v>
      </c>
      <c r="D2949" s="209" t="n">
        <v>111.1</v>
      </c>
      <c r="E2949" s="224" t="n">
        <f aca="false">VLOOKUP(A2949,SINAPI_MO!$A$1:$E$59566,4,0)</f>
        <v>0.1293</v>
      </c>
      <c r="F2949" s="225" t="n">
        <f aca="false">ROUND(D2949*E2949,2)</f>
        <v>14.37</v>
      </c>
    </row>
    <row r="2950" customFormat="false" ht="19.4" hidden="false" customHeight="false" outlineLevel="0" collapsed="false">
      <c r="A2950" s="207" t="n">
        <v>102696</v>
      </c>
      <c r="B2950" s="208" t="s">
        <v>3125</v>
      </c>
      <c r="C2950" s="2" t="s">
        <v>183</v>
      </c>
      <c r="D2950" s="209" t="n">
        <v>138.28</v>
      </c>
      <c r="E2950" s="224" t="n">
        <f aca="false">VLOOKUP(A2950,SINAPI_MO!$A$1:$E$59566,4,0)</f>
        <v>0.1089</v>
      </c>
      <c r="F2950" s="225" t="n">
        <f aca="false">ROUND(D2950*E2950,2)</f>
        <v>15.06</v>
      </c>
    </row>
    <row r="2951" customFormat="false" ht="19.4" hidden="false" customHeight="false" outlineLevel="0" collapsed="false">
      <c r="A2951" s="207" t="n">
        <v>102703</v>
      </c>
      <c r="B2951" s="208" t="s">
        <v>3126</v>
      </c>
      <c r="C2951" s="2" t="s">
        <v>183</v>
      </c>
      <c r="D2951" s="209" t="n">
        <v>172.27</v>
      </c>
      <c r="E2951" s="224" t="n">
        <f aca="false">VLOOKUP(A2951,SINAPI_MO!$A$1:$E$59566,4,0)</f>
        <v>0.0922</v>
      </c>
      <c r="F2951" s="225" t="n">
        <f aca="false">ROUND(D2951*E2951,2)</f>
        <v>15.88</v>
      </c>
    </row>
    <row r="2952" customFormat="false" ht="19.4" hidden="false" customHeight="false" outlineLevel="0" collapsed="false">
      <c r="A2952" s="207" t="n">
        <v>102678</v>
      </c>
      <c r="B2952" s="208" t="s">
        <v>3127</v>
      </c>
      <c r="C2952" s="2" t="s">
        <v>183</v>
      </c>
      <c r="D2952" s="209" t="n">
        <v>138.1</v>
      </c>
      <c r="E2952" s="224" t="n">
        <f aca="false">VLOOKUP(A2952,SINAPI_MO!$A$1:$E$59566,4,0)</f>
        <v>0.1007</v>
      </c>
      <c r="F2952" s="225" t="n">
        <f aca="false">ROUND(D2952*E2952,2)</f>
        <v>13.91</v>
      </c>
    </row>
    <row r="2953" customFormat="false" ht="12.8" hidden="false" customHeight="false" outlineLevel="0" collapsed="false">
      <c r="A2953" s="207" t="n">
        <v>102679</v>
      </c>
      <c r="B2953" s="208" t="s">
        <v>3128</v>
      </c>
      <c r="C2953" s="2" t="s">
        <v>183</v>
      </c>
      <c r="D2953" s="209" t="n">
        <v>150.57</v>
      </c>
      <c r="E2953" s="224" t="n">
        <f aca="false">VLOOKUP(A2953,SINAPI_MO!$A$1:$E$59566,4,0)</f>
        <v>0.0806</v>
      </c>
      <c r="F2953" s="225" t="n">
        <f aca="false">ROUND(D2953*E2953,2)</f>
        <v>12.14</v>
      </c>
    </row>
    <row r="2954" customFormat="false" ht="19.4" hidden="false" customHeight="false" outlineLevel="0" collapsed="false">
      <c r="A2954" s="207" t="n">
        <v>102673</v>
      </c>
      <c r="B2954" s="208" t="s">
        <v>3129</v>
      </c>
      <c r="C2954" s="2" t="s">
        <v>183</v>
      </c>
      <c r="D2954" s="209" t="n">
        <v>158.68</v>
      </c>
      <c r="E2954" s="224" t="n">
        <f aca="false">VLOOKUP(A2954,SINAPI_MO!$A$1:$E$59566,4,0)</f>
        <v>0.2158</v>
      </c>
      <c r="F2954" s="225" t="n">
        <f aca="false">ROUND(D2954*E2954,2)</f>
        <v>34.24</v>
      </c>
    </row>
    <row r="2955" customFormat="false" ht="19.4" hidden="false" customHeight="false" outlineLevel="0" collapsed="false">
      <c r="A2955" s="207" t="n">
        <v>102677</v>
      </c>
      <c r="B2955" s="208" t="s">
        <v>3130</v>
      </c>
      <c r="C2955" s="2" t="s">
        <v>183</v>
      </c>
      <c r="D2955" s="209" t="n">
        <v>146.54</v>
      </c>
      <c r="E2955" s="224" t="n">
        <f aca="false">VLOOKUP(A2955,SINAPI_MO!$A$1:$E$59566,4,0)</f>
        <v>0.1372</v>
      </c>
      <c r="F2955" s="225" t="n">
        <f aca="false">ROUND(D2955*E2955,2)</f>
        <v>20.11</v>
      </c>
    </row>
    <row r="2956" customFormat="false" ht="19.4" hidden="false" customHeight="false" outlineLevel="0" collapsed="false">
      <c r="A2956" s="207" t="n">
        <v>102683</v>
      </c>
      <c r="B2956" s="208" t="s">
        <v>3131</v>
      </c>
      <c r="C2956" s="2" t="s">
        <v>183</v>
      </c>
      <c r="D2956" s="209" t="n">
        <v>189.51</v>
      </c>
      <c r="E2956" s="224" t="n">
        <f aca="false">VLOOKUP(A2956,SINAPI_MO!$A$1:$E$59566,4,0)</f>
        <v>0.1274</v>
      </c>
      <c r="F2956" s="225" t="n">
        <f aca="false">ROUND(D2956*E2956,2)</f>
        <v>24.14</v>
      </c>
    </row>
    <row r="2957" customFormat="false" ht="19.4" hidden="false" customHeight="false" outlineLevel="0" collapsed="false">
      <c r="A2957" s="207" t="n">
        <v>102687</v>
      </c>
      <c r="B2957" s="208" t="s">
        <v>3132</v>
      </c>
      <c r="C2957" s="2" t="s">
        <v>183</v>
      </c>
      <c r="D2957" s="209" t="n">
        <v>196.73</v>
      </c>
      <c r="E2957" s="224" t="n">
        <f aca="false">VLOOKUP(A2957,SINAPI_MO!$A$1:$E$59566,4,0)</f>
        <v>0.1064</v>
      </c>
      <c r="F2957" s="225" t="n">
        <f aca="false">ROUND(D2957*E2957,2)</f>
        <v>20.93</v>
      </c>
    </row>
    <row r="2958" customFormat="false" ht="19.4" hidden="false" customHeight="false" outlineLevel="0" collapsed="false">
      <c r="A2958" s="207" t="n">
        <v>102670</v>
      </c>
      <c r="B2958" s="208" t="s">
        <v>3133</v>
      </c>
      <c r="C2958" s="2" t="s">
        <v>183</v>
      </c>
      <c r="D2958" s="209" t="n">
        <v>102.77</v>
      </c>
      <c r="E2958" s="224" t="n">
        <f aca="false">VLOOKUP(A2958,SINAPI_MO!$A$1:$E$59566,4,0)</f>
        <v>0.1372</v>
      </c>
      <c r="F2958" s="225" t="n">
        <f aca="false">ROUND(D2958*E2958,2)</f>
        <v>14.1</v>
      </c>
    </row>
    <row r="2959" customFormat="false" ht="19.4" hidden="false" customHeight="false" outlineLevel="0" collapsed="false">
      <c r="A2959" s="207" t="n">
        <v>102674</v>
      </c>
      <c r="B2959" s="208" t="s">
        <v>3134</v>
      </c>
      <c r="C2959" s="2" t="s">
        <v>183</v>
      </c>
      <c r="D2959" s="209" t="n">
        <v>112.39</v>
      </c>
      <c r="E2959" s="224" t="n">
        <f aca="false">VLOOKUP(A2959,SINAPI_MO!$A$1:$E$59566,4,0)</f>
        <v>0.1128</v>
      </c>
      <c r="F2959" s="225" t="n">
        <f aca="false">ROUND(D2959*E2959,2)</f>
        <v>12.68</v>
      </c>
    </row>
    <row r="2960" customFormat="false" ht="19.4" hidden="false" customHeight="false" outlineLevel="0" collapsed="false">
      <c r="A2960" s="207" t="n">
        <v>102680</v>
      </c>
      <c r="B2960" s="208" t="s">
        <v>3135</v>
      </c>
      <c r="C2960" s="2" t="s">
        <v>183</v>
      </c>
      <c r="D2960" s="209" t="n">
        <v>150.17</v>
      </c>
      <c r="E2960" s="224" t="n">
        <f aca="false">VLOOKUP(A2960,SINAPI_MO!$A$1:$E$59566,4,0)</f>
        <v>0.1018</v>
      </c>
      <c r="F2960" s="225" t="n">
        <f aca="false">ROUND(D2960*E2960,2)</f>
        <v>15.29</v>
      </c>
    </row>
    <row r="2961" customFormat="false" ht="19.4" hidden="false" customHeight="false" outlineLevel="0" collapsed="false">
      <c r="A2961" s="207" t="n">
        <v>102684</v>
      </c>
      <c r="B2961" s="208" t="s">
        <v>3136</v>
      </c>
      <c r="C2961" s="2" t="s">
        <v>183</v>
      </c>
      <c r="D2961" s="209" t="n">
        <v>162.65</v>
      </c>
      <c r="E2961" s="224" t="n">
        <f aca="false">VLOOKUP(A2961,SINAPI_MO!$A$1:$E$59566,4,0)</f>
        <v>0.083</v>
      </c>
      <c r="F2961" s="225" t="n">
        <f aca="false">ROUND(D2961*E2961,2)</f>
        <v>13.5</v>
      </c>
    </row>
    <row r="2962" customFormat="false" ht="19.4" hidden="false" customHeight="false" outlineLevel="0" collapsed="false">
      <c r="A2962" s="207" t="n">
        <v>102672</v>
      </c>
      <c r="B2962" s="208" t="s">
        <v>3137</v>
      </c>
      <c r="C2962" s="2" t="s">
        <v>183</v>
      </c>
      <c r="D2962" s="209" t="n">
        <v>181.01</v>
      </c>
      <c r="E2962" s="224" t="n">
        <f aca="false">VLOOKUP(A2962,SINAPI_MO!$A$1:$E$59566,4,0)</f>
        <v>0.1417</v>
      </c>
      <c r="F2962" s="225" t="n">
        <f aca="false">ROUND(D2962*E2962,2)</f>
        <v>25.65</v>
      </c>
    </row>
    <row r="2963" customFormat="false" ht="19.4" hidden="false" customHeight="false" outlineLevel="0" collapsed="false">
      <c r="A2963" s="207" t="n">
        <v>102676</v>
      </c>
      <c r="B2963" s="208" t="s">
        <v>3138</v>
      </c>
      <c r="C2963" s="2" t="s">
        <v>183</v>
      </c>
      <c r="D2963" s="209" t="n">
        <v>180.18</v>
      </c>
      <c r="E2963" s="224" t="n">
        <f aca="false">VLOOKUP(A2963,SINAPI_MO!$A$1:$E$59566,4,0)</f>
        <v>0.0962</v>
      </c>
      <c r="F2963" s="225" t="n">
        <f aca="false">ROUND(D2963*E2963,2)</f>
        <v>17.33</v>
      </c>
    </row>
    <row r="2964" customFormat="false" ht="19.4" hidden="false" customHeight="false" outlineLevel="0" collapsed="false">
      <c r="A2964" s="207" t="n">
        <v>102681</v>
      </c>
      <c r="B2964" s="208" t="s">
        <v>3139</v>
      </c>
      <c r="C2964" s="2" t="s">
        <v>183</v>
      </c>
      <c r="D2964" s="209" t="n">
        <v>217.97</v>
      </c>
      <c r="E2964" s="224" t="n">
        <f aca="false">VLOOKUP(A2964,SINAPI_MO!$A$1:$E$59566,4,0)</f>
        <v>0.0915</v>
      </c>
      <c r="F2964" s="225" t="n">
        <f aca="false">ROUND(D2964*E2964,2)</f>
        <v>19.94</v>
      </c>
    </row>
    <row r="2965" customFormat="false" ht="19.4" hidden="false" customHeight="false" outlineLevel="0" collapsed="false">
      <c r="A2965" s="207" t="n">
        <v>102685</v>
      </c>
      <c r="B2965" s="208" t="s">
        <v>3140</v>
      </c>
      <c r="C2965" s="2" t="s">
        <v>183</v>
      </c>
      <c r="D2965" s="209" t="n">
        <v>230.43</v>
      </c>
      <c r="E2965" s="224" t="n">
        <f aca="false">VLOOKUP(A2965,SINAPI_MO!$A$1:$E$59566,4,0)</f>
        <v>0.0788</v>
      </c>
      <c r="F2965" s="225" t="n">
        <f aca="false">ROUND(D2965*E2965,2)</f>
        <v>18.16</v>
      </c>
    </row>
    <row r="2966" customFormat="false" ht="12.8" hidden="false" customHeight="false" outlineLevel="0" collapsed="false">
      <c r="A2966" s="207" t="n">
        <v>102664</v>
      </c>
      <c r="B2966" s="208" t="s">
        <v>3141</v>
      </c>
      <c r="C2966" s="2" t="s">
        <v>183</v>
      </c>
      <c r="D2966" s="209" t="n">
        <v>48.46</v>
      </c>
      <c r="E2966" s="224" t="n">
        <f aca="false">VLOOKUP(A2966,SINAPI_MO!$A$1:$E$59566,4,0)</f>
        <v>0.1428</v>
      </c>
      <c r="F2966" s="225" t="n">
        <f aca="false">ROUND(D2966*E2966,2)</f>
        <v>6.92</v>
      </c>
    </row>
    <row r="2967" customFormat="false" ht="12.8" hidden="false" customHeight="false" outlineLevel="0" collapsed="false">
      <c r="A2967" s="207" t="n">
        <v>102665</v>
      </c>
      <c r="B2967" s="208" t="s">
        <v>3142</v>
      </c>
      <c r="C2967" s="2" t="s">
        <v>183</v>
      </c>
      <c r="D2967" s="209" t="n">
        <v>24.66</v>
      </c>
      <c r="E2967" s="224" t="n">
        <f aca="false">VLOOKUP(A2967,SINAPI_MO!$A$1:$E$59566,4,0)</f>
        <v>0.2612</v>
      </c>
      <c r="F2967" s="225" t="n">
        <f aca="false">ROUND(D2967*E2967,2)</f>
        <v>6.44</v>
      </c>
    </row>
    <row r="2968" customFormat="false" ht="19.4" hidden="false" customHeight="false" outlineLevel="0" collapsed="false">
      <c r="A2968" s="207" t="n">
        <v>102663</v>
      </c>
      <c r="B2968" s="208" t="s">
        <v>3143</v>
      </c>
      <c r="C2968" s="2" t="s">
        <v>183</v>
      </c>
      <c r="D2968" s="209" t="n">
        <v>62.68</v>
      </c>
      <c r="E2968" s="224" t="n">
        <f aca="false">VLOOKUP(A2968,SINAPI_MO!$A$1:$E$59566,4,0)</f>
        <v>0.172</v>
      </c>
      <c r="F2968" s="225" t="n">
        <f aca="false">ROUND(D2968*E2968,2)</f>
        <v>10.78</v>
      </c>
    </row>
    <row r="2969" customFormat="false" ht="19.4" hidden="false" customHeight="false" outlineLevel="0" collapsed="false">
      <c r="A2969" s="207" t="n">
        <v>102669</v>
      </c>
      <c r="B2969" s="208" t="s">
        <v>3144</v>
      </c>
      <c r="C2969" s="2" t="s">
        <v>183</v>
      </c>
      <c r="D2969" s="209" t="n">
        <v>86.92</v>
      </c>
      <c r="E2969" s="224" t="n">
        <f aca="false">VLOOKUP(A2969,SINAPI_MO!$A$1:$E$59566,4,0)</f>
        <v>0.1297</v>
      </c>
      <c r="F2969" s="225" t="n">
        <f aca="false">ROUND(D2969*E2969,2)</f>
        <v>11.27</v>
      </c>
    </row>
    <row r="2970" customFormat="false" ht="19.4" hidden="false" customHeight="false" outlineLevel="0" collapsed="false">
      <c r="A2970" s="207" t="n">
        <v>102661</v>
      </c>
      <c r="B2970" s="208" t="s">
        <v>3145</v>
      </c>
      <c r="C2970" s="2" t="s">
        <v>183</v>
      </c>
      <c r="D2970" s="209" t="n">
        <v>34.92</v>
      </c>
      <c r="E2970" s="224" t="n">
        <f aca="false">VLOOKUP(A2970,SINAPI_MO!$A$1:$E$59566,4,0)</f>
        <v>0.2007</v>
      </c>
      <c r="F2970" s="225" t="n">
        <f aca="false">ROUND(D2970*E2970,2)</f>
        <v>7.01</v>
      </c>
    </row>
    <row r="2971" customFormat="false" ht="19.4" hidden="false" customHeight="false" outlineLevel="0" collapsed="false">
      <c r="A2971" s="207" t="n">
        <v>102666</v>
      </c>
      <c r="B2971" s="208" t="s">
        <v>3146</v>
      </c>
      <c r="C2971" s="2" t="s">
        <v>183</v>
      </c>
      <c r="D2971" s="209" t="n">
        <v>59.23</v>
      </c>
      <c r="E2971" s="224" t="n">
        <f aca="false">VLOOKUP(A2971,SINAPI_MO!$A$1:$E$59566,4,0)</f>
        <v>0.1266</v>
      </c>
      <c r="F2971" s="225" t="n">
        <f aca="false">ROUND(D2971*E2971,2)</f>
        <v>7.5</v>
      </c>
    </row>
    <row r="2972" customFormat="false" ht="19.4" hidden="false" customHeight="false" outlineLevel="0" collapsed="false">
      <c r="A2972" s="207" t="n">
        <v>102662</v>
      </c>
      <c r="B2972" s="208" t="s">
        <v>3147</v>
      </c>
      <c r="C2972" s="2" t="s">
        <v>183</v>
      </c>
      <c r="D2972" s="209" t="n">
        <v>99</v>
      </c>
      <c r="E2972" s="224" t="n">
        <f aca="false">VLOOKUP(A2972,SINAPI_MO!$A$1:$E$59566,4,0)</f>
        <v>0.0987</v>
      </c>
      <c r="F2972" s="225" t="n">
        <f aca="false">ROUND(D2972*E2972,2)</f>
        <v>9.77</v>
      </c>
    </row>
    <row r="2973" customFormat="false" ht="19.4" hidden="false" customHeight="false" outlineLevel="0" collapsed="false">
      <c r="A2973" s="207" t="n">
        <v>102668</v>
      </c>
      <c r="B2973" s="208" t="s">
        <v>3148</v>
      </c>
      <c r="C2973" s="2" t="s">
        <v>183</v>
      </c>
      <c r="D2973" s="209" t="n">
        <v>123.31</v>
      </c>
      <c r="E2973" s="224" t="n">
        <f aca="false">VLOOKUP(A2973,SINAPI_MO!$A$1:$E$59566,4,0)</f>
        <v>0.0832</v>
      </c>
      <c r="F2973" s="225" t="n">
        <f aca="false">ROUND(D2973*E2973,2)</f>
        <v>10.26</v>
      </c>
    </row>
    <row r="2974" customFormat="false" ht="12.8" hidden="false" customHeight="false" outlineLevel="0" collapsed="false">
      <c r="A2974" s="207" t="n">
        <v>102718</v>
      </c>
      <c r="B2974" s="208" t="s">
        <v>3149</v>
      </c>
      <c r="C2974" s="2" t="s">
        <v>262</v>
      </c>
      <c r="D2974" s="209" t="n">
        <v>142.44</v>
      </c>
      <c r="E2974" s="224" t="n">
        <f aca="false">VLOOKUP(A2974,SINAPI_MO!$A$1:$E$59566,4,0)</f>
        <v>0.2568</v>
      </c>
      <c r="F2974" s="225" t="n">
        <f aca="false">ROUND(D2974*E2974,2)</f>
        <v>36.58</v>
      </c>
    </row>
    <row r="2975" customFormat="false" ht="12.8" hidden="false" customHeight="false" outlineLevel="0" collapsed="false">
      <c r="A2975" s="207" t="n">
        <v>102716</v>
      </c>
      <c r="B2975" s="208" t="s">
        <v>3150</v>
      </c>
      <c r="C2975" s="2" t="s">
        <v>262</v>
      </c>
      <c r="D2975" s="209" t="n">
        <v>131.73</v>
      </c>
      <c r="E2975" s="224" t="n">
        <f aca="false">VLOOKUP(A2975,SINAPI_MO!$A$1:$E$59566,4,0)</f>
        <v>0.1112</v>
      </c>
      <c r="F2975" s="225" t="n">
        <f aca="false">ROUND(D2975*E2975,2)</f>
        <v>14.65</v>
      </c>
    </row>
    <row r="2976" customFormat="false" ht="12.8" hidden="false" customHeight="false" outlineLevel="0" collapsed="false">
      <c r="A2976" s="207" t="n">
        <v>102719</v>
      </c>
      <c r="B2976" s="208" t="s">
        <v>3151</v>
      </c>
      <c r="C2976" s="2" t="s">
        <v>262</v>
      </c>
      <c r="D2976" s="209" t="n">
        <v>145.77</v>
      </c>
      <c r="E2976" s="224" t="n">
        <f aca="false">VLOOKUP(A2976,SINAPI_MO!$A$1:$E$59566,4,0)</f>
        <v>0.2509</v>
      </c>
      <c r="F2976" s="225" t="n">
        <f aca="false">ROUND(D2976*E2976,2)</f>
        <v>36.57</v>
      </c>
    </row>
    <row r="2977" customFormat="false" ht="12.8" hidden="false" customHeight="false" outlineLevel="0" collapsed="false">
      <c r="A2977" s="207" t="n">
        <v>102717</v>
      </c>
      <c r="B2977" s="208" t="s">
        <v>3152</v>
      </c>
      <c r="C2977" s="2" t="s">
        <v>262</v>
      </c>
      <c r="D2977" s="209" t="n">
        <v>135.06</v>
      </c>
      <c r="E2977" s="224" t="n">
        <f aca="false">VLOOKUP(A2977,SINAPI_MO!$A$1:$E$59566,4,0)</f>
        <v>0.1085</v>
      </c>
      <c r="F2977" s="225" t="n">
        <f aca="false">ROUND(D2977*E2977,2)</f>
        <v>14.65</v>
      </c>
    </row>
    <row r="2978" customFormat="false" ht="12.8" hidden="false" customHeight="false" outlineLevel="0" collapsed="false">
      <c r="A2978" s="207" t="n">
        <v>102720</v>
      </c>
      <c r="B2978" s="208" t="s">
        <v>3153</v>
      </c>
      <c r="C2978" s="2" t="s">
        <v>175</v>
      </c>
      <c r="D2978" s="209" t="n">
        <v>0</v>
      </c>
      <c r="E2978" s="224" t="e">
        <f aca="false">VLOOKUP(A2978,SINAPI_MO!$A$1:$E$59566,4,0)</f>
        <v>#N/A</v>
      </c>
      <c r="F2978" s="225" t="e">
        <f aca="false">ROUND(D2978*E2978,2)</f>
        <v>#N/A</v>
      </c>
    </row>
    <row r="2979" customFormat="false" ht="19.4" hidden="false" customHeight="false" outlineLevel="0" collapsed="false">
      <c r="A2979" s="207" t="n">
        <v>102713</v>
      </c>
      <c r="B2979" s="208" t="s">
        <v>3154</v>
      </c>
      <c r="C2979" s="2" t="s">
        <v>175</v>
      </c>
      <c r="D2979" s="209" t="n">
        <v>12.74</v>
      </c>
      <c r="E2979" s="224" t="n">
        <f aca="false">VLOOKUP(A2979,SINAPI_MO!$A$1:$E$59566,4,0)</f>
        <v>0.0369</v>
      </c>
      <c r="F2979" s="225" t="n">
        <f aca="false">ROUND(D2979*E2979,2)</f>
        <v>0.47</v>
      </c>
    </row>
    <row r="2980" customFormat="false" ht="19.4" hidden="false" customHeight="false" outlineLevel="0" collapsed="false">
      <c r="A2980" s="207" t="n">
        <v>102715</v>
      </c>
      <c r="B2980" s="208" t="s">
        <v>3155</v>
      </c>
      <c r="C2980" s="2" t="s">
        <v>175</v>
      </c>
      <c r="D2980" s="209" t="n">
        <v>25.2</v>
      </c>
      <c r="E2980" s="224" t="n">
        <f aca="false">VLOOKUP(A2980,SINAPI_MO!$A$1:$E$59566,4,0)</f>
        <v>0.0187</v>
      </c>
      <c r="F2980" s="225" t="n">
        <f aca="false">ROUND(D2980*E2980,2)</f>
        <v>0.47</v>
      </c>
    </row>
    <row r="2981" customFormat="false" ht="19.4" hidden="false" customHeight="false" outlineLevel="0" collapsed="false">
      <c r="A2981" s="207" t="n">
        <v>103653</v>
      </c>
      <c r="B2981" s="208" t="s">
        <v>3156</v>
      </c>
      <c r="C2981" s="2" t="s">
        <v>175</v>
      </c>
      <c r="D2981" s="209" t="n">
        <v>30.09</v>
      </c>
      <c r="E2981" s="224" t="n">
        <f aca="false">VLOOKUP(A2981,SINAPI_MO!$A$1:$E$59566,4,0)</f>
        <v>0.0156</v>
      </c>
      <c r="F2981" s="225" t="n">
        <f aca="false">ROUND(D2981*E2981,2)</f>
        <v>0.47</v>
      </c>
    </row>
    <row r="2982" customFormat="false" ht="19.4" hidden="false" customHeight="false" outlineLevel="0" collapsed="false">
      <c r="A2982" s="207" t="n">
        <v>102712</v>
      </c>
      <c r="B2982" s="208" t="s">
        <v>3157</v>
      </c>
      <c r="C2982" s="2" t="s">
        <v>175</v>
      </c>
      <c r="D2982" s="209" t="n">
        <v>9.28</v>
      </c>
      <c r="E2982" s="224" t="n">
        <f aca="false">VLOOKUP(A2982,SINAPI_MO!$A$1:$E$59566,4,0)</f>
        <v>0.0506</v>
      </c>
      <c r="F2982" s="225" t="n">
        <f aca="false">ROUND(D2982*E2982,2)</f>
        <v>0.47</v>
      </c>
    </row>
    <row r="2983" customFormat="false" ht="19.4" hidden="false" customHeight="false" outlineLevel="0" collapsed="false">
      <c r="A2983" s="207" t="n">
        <v>102711</v>
      </c>
      <c r="B2983" s="208" t="s">
        <v>3158</v>
      </c>
      <c r="C2983" s="2" t="s">
        <v>170</v>
      </c>
      <c r="D2983" s="209" t="n">
        <v>86.29</v>
      </c>
      <c r="E2983" s="224" t="n">
        <f aca="false">VLOOKUP(A2983,SINAPI_MO!$A$1:$E$59566,4,0)</f>
        <v>0.4366</v>
      </c>
      <c r="F2983" s="225" t="n">
        <f aca="false">ROUND(D2983*E2983,2)</f>
        <v>37.67</v>
      </c>
    </row>
    <row r="2984" customFormat="false" ht="19.4" hidden="false" customHeight="false" outlineLevel="0" collapsed="false">
      <c r="A2984" s="207" t="n">
        <v>102710</v>
      </c>
      <c r="B2984" s="208" t="s">
        <v>3159</v>
      </c>
      <c r="C2984" s="2" t="s">
        <v>170</v>
      </c>
      <c r="D2984" s="209" t="n">
        <v>65.55</v>
      </c>
      <c r="E2984" s="224" t="n">
        <f aca="false">VLOOKUP(A2984,SINAPI_MO!$A$1:$E$59566,4,0)</f>
        <v>0.5747</v>
      </c>
      <c r="F2984" s="225" t="n">
        <f aca="false">ROUND(D2984*E2984,2)</f>
        <v>37.67</v>
      </c>
    </row>
    <row r="2985" customFormat="false" ht="12.8" hidden="false" customHeight="false" outlineLevel="0" collapsed="false">
      <c r="A2985" s="207" t="n">
        <v>102709</v>
      </c>
      <c r="B2985" s="208" t="s">
        <v>3160</v>
      </c>
      <c r="C2985" s="2" t="s">
        <v>170</v>
      </c>
      <c r="D2985" s="209" t="n">
        <v>0</v>
      </c>
      <c r="E2985" s="224" t="e">
        <f aca="false">VLOOKUP(A2985,SINAPI_MO!$A$1:$E$59566,4,0)</f>
        <v>#N/A</v>
      </c>
      <c r="F2985" s="225" t="e">
        <f aca="false">ROUND(D2985*E2985,2)</f>
        <v>#N/A</v>
      </c>
    </row>
    <row r="2986" customFormat="false" ht="12.8" hidden="false" customHeight="false" outlineLevel="0" collapsed="false">
      <c r="A2986" s="207" t="n">
        <v>102708</v>
      </c>
      <c r="B2986" s="208" t="s">
        <v>3161</v>
      </c>
      <c r="C2986" s="2" t="s">
        <v>170</v>
      </c>
      <c r="D2986" s="209" t="n">
        <v>26.44</v>
      </c>
      <c r="E2986" s="224" t="n">
        <f aca="false">VLOOKUP(A2986,SINAPI_MO!$A$1:$E$59566,4,0)</f>
        <v>0.7122</v>
      </c>
      <c r="F2986" s="225" t="n">
        <f aca="false">ROUND(D2986*E2986,2)</f>
        <v>18.83</v>
      </c>
    </row>
    <row r="2987" customFormat="false" ht="12.8" hidden="false" customHeight="false" outlineLevel="0" collapsed="false">
      <c r="A2987" s="207" t="n">
        <v>102707</v>
      </c>
      <c r="B2987" s="208" t="s">
        <v>3162</v>
      </c>
      <c r="C2987" s="2" t="s">
        <v>183</v>
      </c>
      <c r="D2987" s="209" t="n">
        <v>43.04</v>
      </c>
      <c r="E2987" s="224" t="n">
        <f aca="false">VLOOKUP(A2987,SINAPI_MO!$A$1:$E$59566,4,0)</f>
        <v>0.1276</v>
      </c>
      <c r="F2987" s="225" t="n">
        <f aca="false">ROUND(D2987*E2987,2)</f>
        <v>5.49</v>
      </c>
    </row>
    <row r="2988" customFormat="false" ht="12.8" hidden="false" customHeight="false" outlineLevel="0" collapsed="false">
      <c r="A2988" s="207" t="n">
        <v>102704</v>
      </c>
      <c r="B2988" s="208" t="s">
        <v>3163</v>
      </c>
      <c r="C2988" s="2" t="s">
        <v>183</v>
      </c>
      <c r="D2988" s="209" t="n">
        <v>11.52</v>
      </c>
      <c r="E2988" s="224" t="n">
        <f aca="false">VLOOKUP(A2988,SINAPI_MO!$A$1:$E$59566,4,0)</f>
        <v>0.0408</v>
      </c>
      <c r="F2988" s="225" t="n">
        <f aca="false">ROUND(D2988*E2988,2)</f>
        <v>0.47</v>
      </c>
    </row>
    <row r="2989" customFormat="false" ht="12.8" hidden="false" customHeight="false" outlineLevel="0" collapsed="false">
      <c r="A2989" s="207" t="n">
        <v>102705</v>
      </c>
      <c r="B2989" s="208" t="s">
        <v>3164</v>
      </c>
      <c r="C2989" s="2" t="s">
        <v>183</v>
      </c>
      <c r="D2989" s="209" t="n">
        <v>71.58</v>
      </c>
      <c r="E2989" s="224" t="n">
        <f aca="false">VLOOKUP(A2989,SINAPI_MO!$A$1:$E$59566,4,0)</f>
        <v>0.0066</v>
      </c>
      <c r="F2989" s="225" t="n">
        <f aca="false">ROUND(D2989*E2989,2)</f>
        <v>0.47</v>
      </c>
    </row>
    <row r="2990" customFormat="false" ht="12.8" hidden="false" customHeight="false" outlineLevel="0" collapsed="false">
      <c r="A2990" s="207" t="n">
        <v>98333</v>
      </c>
      <c r="B2990" s="208" t="s">
        <v>3165</v>
      </c>
      <c r="C2990" s="2" t="s">
        <v>175</v>
      </c>
      <c r="D2990" s="209" t="n">
        <v>0</v>
      </c>
      <c r="E2990" s="224" t="e">
        <f aca="false">VLOOKUP(A2990,SINAPI_MO!$A$1:$E$59566,4,0)</f>
        <v>#N/A</v>
      </c>
      <c r="F2990" s="225" t="e">
        <f aca="false">ROUND(D2990*E2990,2)</f>
        <v>#N/A</v>
      </c>
    </row>
    <row r="2991" customFormat="false" ht="12.8" hidden="false" customHeight="false" outlineLevel="0" collapsed="false">
      <c r="A2991" s="207" t="n">
        <v>98332</v>
      </c>
      <c r="B2991" s="208" t="s">
        <v>3166</v>
      </c>
      <c r="C2991" s="2" t="s">
        <v>175</v>
      </c>
      <c r="D2991" s="209" t="n">
        <v>0</v>
      </c>
      <c r="E2991" s="224" t="e">
        <f aca="false">VLOOKUP(A2991,SINAPI_MO!$A$1:$E$59566,4,0)</f>
        <v>#N/A</v>
      </c>
      <c r="F2991" s="225" t="e">
        <f aca="false">ROUND(D2991*E2991,2)</f>
        <v>#N/A</v>
      </c>
    </row>
    <row r="2992" customFormat="false" ht="12.8" hidden="false" customHeight="false" outlineLevel="0" collapsed="false">
      <c r="A2992" s="207" t="n">
        <v>98331</v>
      </c>
      <c r="B2992" s="208" t="s">
        <v>3167</v>
      </c>
      <c r="C2992" s="2" t="s">
        <v>175</v>
      </c>
      <c r="D2992" s="209" t="n">
        <v>0</v>
      </c>
      <c r="E2992" s="224" t="e">
        <f aca="false">VLOOKUP(A2992,SINAPI_MO!$A$1:$E$59566,4,0)</f>
        <v>#N/A</v>
      </c>
      <c r="F2992" s="225" t="e">
        <f aca="false">ROUND(D2992*E2992,2)</f>
        <v>#N/A</v>
      </c>
    </row>
    <row r="2993" customFormat="false" ht="12.8" hidden="false" customHeight="false" outlineLevel="0" collapsed="false">
      <c r="A2993" s="207" t="n">
        <v>98327</v>
      </c>
      <c r="B2993" s="208" t="s">
        <v>3168</v>
      </c>
      <c r="C2993" s="2" t="s">
        <v>175</v>
      </c>
      <c r="D2993" s="209" t="n">
        <v>0</v>
      </c>
      <c r="E2993" s="224" t="e">
        <f aca="false">VLOOKUP(A2993,SINAPI_MO!$A$1:$E$59566,4,0)</f>
        <v>#N/A</v>
      </c>
      <c r="F2993" s="225" t="e">
        <f aca="false">ROUND(D2993*E2993,2)</f>
        <v>#N/A</v>
      </c>
    </row>
    <row r="2994" customFormat="false" ht="12.8" hidden="false" customHeight="false" outlineLevel="0" collapsed="false">
      <c r="A2994" s="207" t="n">
        <v>98326</v>
      </c>
      <c r="B2994" s="208" t="s">
        <v>3169</v>
      </c>
      <c r="C2994" s="2" t="s">
        <v>175</v>
      </c>
      <c r="D2994" s="209" t="n">
        <v>0</v>
      </c>
      <c r="E2994" s="224" t="e">
        <f aca="false">VLOOKUP(A2994,SINAPI_MO!$A$1:$E$59566,4,0)</f>
        <v>#N/A</v>
      </c>
      <c r="F2994" s="225" t="e">
        <f aca="false">ROUND(D2994*E2994,2)</f>
        <v>#N/A</v>
      </c>
    </row>
    <row r="2995" customFormat="false" ht="12.8" hidden="false" customHeight="false" outlineLevel="0" collapsed="false">
      <c r="A2995" s="207" t="n">
        <v>98325</v>
      </c>
      <c r="B2995" s="208" t="s">
        <v>3170</v>
      </c>
      <c r="C2995" s="2" t="s">
        <v>175</v>
      </c>
      <c r="D2995" s="209" t="n">
        <v>0</v>
      </c>
      <c r="E2995" s="224" t="e">
        <f aca="false">VLOOKUP(A2995,SINAPI_MO!$A$1:$E$59566,4,0)</f>
        <v>#N/A</v>
      </c>
      <c r="F2995" s="225" t="e">
        <f aca="false">ROUND(D2995*E2995,2)</f>
        <v>#N/A</v>
      </c>
    </row>
    <row r="2996" customFormat="false" ht="12.8" hidden="false" customHeight="false" outlineLevel="0" collapsed="false">
      <c r="A2996" s="207" t="n">
        <v>98370</v>
      </c>
      <c r="B2996" s="208" t="s">
        <v>3171</v>
      </c>
      <c r="C2996" s="2" t="s">
        <v>175</v>
      </c>
      <c r="D2996" s="209" t="n">
        <v>0</v>
      </c>
      <c r="E2996" s="224" t="e">
        <f aca="false">VLOOKUP(A2996,SINAPI_MO!$A$1:$E$59566,4,0)</f>
        <v>#N/A</v>
      </c>
      <c r="F2996" s="225" t="e">
        <f aca="false">ROUND(D2996*E2996,2)</f>
        <v>#N/A</v>
      </c>
    </row>
    <row r="2997" customFormat="false" ht="19.4" hidden="false" customHeight="false" outlineLevel="0" collapsed="false">
      <c r="A2997" s="207" t="n">
        <v>98389</v>
      </c>
      <c r="B2997" s="208" t="s">
        <v>3172</v>
      </c>
      <c r="C2997" s="2" t="s">
        <v>170</v>
      </c>
      <c r="D2997" s="209" t="n">
        <v>0</v>
      </c>
      <c r="E2997" s="224" t="e">
        <f aca="false">VLOOKUP(A2997,SINAPI_MO!$A$1:$E$59566,4,0)</f>
        <v>#N/A</v>
      </c>
      <c r="F2997" s="225" t="e">
        <f aca="false">ROUND(D2997*E2997,2)</f>
        <v>#N/A</v>
      </c>
    </row>
    <row r="2998" customFormat="false" ht="19.4" hidden="false" customHeight="false" outlineLevel="0" collapsed="false">
      <c r="A2998" s="207" t="n">
        <v>98390</v>
      </c>
      <c r="B2998" s="208" t="s">
        <v>3173</v>
      </c>
      <c r="C2998" s="2" t="s">
        <v>170</v>
      </c>
      <c r="D2998" s="209" t="n">
        <v>0</v>
      </c>
      <c r="E2998" s="224" t="e">
        <f aca="false">VLOOKUP(A2998,SINAPI_MO!$A$1:$E$59566,4,0)</f>
        <v>#N/A</v>
      </c>
      <c r="F2998" s="225" t="e">
        <f aca="false">ROUND(D2998*E2998,2)</f>
        <v>#N/A</v>
      </c>
    </row>
    <row r="2999" customFormat="false" ht="19.4" hidden="false" customHeight="false" outlineLevel="0" collapsed="false">
      <c r="A2999" s="207" t="n">
        <v>98391</v>
      </c>
      <c r="B2999" s="208" t="s">
        <v>3174</v>
      </c>
      <c r="C2999" s="2" t="s">
        <v>170</v>
      </c>
      <c r="D2999" s="209" t="n">
        <v>0</v>
      </c>
      <c r="E2999" s="224" t="e">
        <f aca="false">VLOOKUP(A2999,SINAPI_MO!$A$1:$E$59566,4,0)</f>
        <v>#N/A</v>
      </c>
      <c r="F2999" s="225" t="e">
        <f aca="false">ROUND(D2999*E2999,2)</f>
        <v>#N/A</v>
      </c>
    </row>
    <row r="3000" customFormat="false" ht="19.4" hidden="false" customHeight="false" outlineLevel="0" collapsed="false">
      <c r="A3000" s="207" t="n">
        <v>98392</v>
      </c>
      <c r="B3000" s="208" t="s">
        <v>3175</v>
      </c>
      <c r="C3000" s="2" t="s">
        <v>170</v>
      </c>
      <c r="D3000" s="209" t="n">
        <v>0</v>
      </c>
      <c r="E3000" s="224" t="e">
        <f aca="false">VLOOKUP(A3000,SINAPI_MO!$A$1:$E$59566,4,0)</f>
        <v>#N/A</v>
      </c>
      <c r="F3000" s="225" t="e">
        <f aca="false">ROUND(D3000*E3000,2)</f>
        <v>#N/A</v>
      </c>
    </row>
    <row r="3001" customFormat="false" ht="19.4" hidden="false" customHeight="false" outlineLevel="0" collapsed="false">
      <c r="A3001" s="207" t="n">
        <v>98393</v>
      </c>
      <c r="B3001" s="208" t="s">
        <v>3176</v>
      </c>
      <c r="C3001" s="2" t="s">
        <v>170</v>
      </c>
      <c r="D3001" s="209" t="n">
        <v>0</v>
      </c>
      <c r="E3001" s="224" t="e">
        <f aca="false">VLOOKUP(A3001,SINAPI_MO!$A$1:$E$59566,4,0)</f>
        <v>#N/A</v>
      </c>
      <c r="F3001" s="225" t="e">
        <f aca="false">ROUND(D3001*E3001,2)</f>
        <v>#N/A</v>
      </c>
    </row>
    <row r="3002" customFormat="false" ht="19.4" hidden="false" customHeight="false" outlineLevel="0" collapsed="false">
      <c r="A3002" s="207" t="n">
        <v>98394</v>
      </c>
      <c r="B3002" s="208" t="s">
        <v>3177</v>
      </c>
      <c r="C3002" s="2" t="s">
        <v>170</v>
      </c>
      <c r="D3002" s="209" t="n">
        <v>0</v>
      </c>
      <c r="E3002" s="224" t="e">
        <f aca="false">VLOOKUP(A3002,SINAPI_MO!$A$1:$E$59566,4,0)</f>
        <v>#N/A</v>
      </c>
      <c r="F3002" s="225" t="e">
        <f aca="false">ROUND(D3002*E3002,2)</f>
        <v>#N/A</v>
      </c>
    </row>
    <row r="3003" customFormat="false" ht="19.4" hidden="false" customHeight="false" outlineLevel="0" collapsed="false">
      <c r="A3003" s="207" t="n">
        <v>98395</v>
      </c>
      <c r="B3003" s="208" t="s">
        <v>3178</v>
      </c>
      <c r="C3003" s="2" t="s">
        <v>170</v>
      </c>
      <c r="D3003" s="209" t="n">
        <v>0</v>
      </c>
      <c r="E3003" s="224" t="e">
        <f aca="false">VLOOKUP(A3003,SINAPI_MO!$A$1:$E$59566,4,0)</f>
        <v>#N/A</v>
      </c>
      <c r="F3003" s="225" t="e">
        <f aca="false">ROUND(D3003*E3003,2)</f>
        <v>#N/A</v>
      </c>
    </row>
    <row r="3004" customFormat="false" ht="19.4" hidden="false" customHeight="false" outlineLevel="0" collapsed="false">
      <c r="A3004" s="207" t="n">
        <v>98396</v>
      </c>
      <c r="B3004" s="208" t="s">
        <v>3179</v>
      </c>
      <c r="C3004" s="2" t="s">
        <v>170</v>
      </c>
      <c r="D3004" s="209" t="n">
        <v>0</v>
      </c>
      <c r="E3004" s="224" t="e">
        <f aca="false">VLOOKUP(A3004,SINAPI_MO!$A$1:$E$59566,4,0)</f>
        <v>#N/A</v>
      </c>
      <c r="F3004" s="225" t="e">
        <f aca="false">ROUND(D3004*E3004,2)</f>
        <v>#N/A</v>
      </c>
    </row>
    <row r="3005" customFormat="false" ht="19.4" hidden="false" customHeight="false" outlineLevel="0" collapsed="false">
      <c r="A3005" s="207" t="n">
        <v>98369</v>
      </c>
      <c r="B3005" s="208" t="s">
        <v>3180</v>
      </c>
      <c r="C3005" s="2" t="s">
        <v>175</v>
      </c>
      <c r="D3005" s="209" t="n">
        <v>0</v>
      </c>
      <c r="E3005" s="224" t="e">
        <f aca="false">VLOOKUP(A3005,SINAPI_MO!$A$1:$E$59566,4,0)</f>
        <v>#N/A</v>
      </c>
      <c r="F3005" s="225" t="e">
        <f aca="false">ROUND(D3005*E3005,2)</f>
        <v>#N/A</v>
      </c>
    </row>
    <row r="3006" customFormat="false" ht="19.4" hidden="false" customHeight="false" outlineLevel="0" collapsed="false">
      <c r="A3006" s="207" t="n">
        <v>98360</v>
      </c>
      <c r="B3006" s="208" t="s">
        <v>3181</v>
      </c>
      <c r="C3006" s="2" t="s">
        <v>175</v>
      </c>
      <c r="D3006" s="209" t="n">
        <v>0</v>
      </c>
      <c r="E3006" s="224" t="e">
        <f aca="false">VLOOKUP(A3006,SINAPI_MO!$A$1:$E$59566,4,0)</f>
        <v>#N/A</v>
      </c>
      <c r="F3006" s="225" t="e">
        <f aca="false">ROUND(D3006*E3006,2)</f>
        <v>#N/A</v>
      </c>
    </row>
    <row r="3007" customFormat="false" ht="19.4" hidden="false" customHeight="false" outlineLevel="0" collapsed="false">
      <c r="A3007" s="207" t="n">
        <v>98368</v>
      </c>
      <c r="B3007" s="208" t="s">
        <v>3182</v>
      </c>
      <c r="C3007" s="2" t="s">
        <v>175</v>
      </c>
      <c r="D3007" s="209" t="n">
        <v>0</v>
      </c>
      <c r="E3007" s="224" t="e">
        <f aca="false">VLOOKUP(A3007,SINAPI_MO!$A$1:$E$59566,4,0)</f>
        <v>#N/A</v>
      </c>
      <c r="F3007" s="225" t="e">
        <f aca="false">ROUND(D3007*E3007,2)</f>
        <v>#N/A</v>
      </c>
    </row>
    <row r="3008" customFormat="false" ht="19.4" hidden="false" customHeight="false" outlineLevel="0" collapsed="false">
      <c r="A3008" s="207" t="n">
        <v>98359</v>
      </c>
      <c r="B3008" s="208" t="s">
        <v>3183</v>
      </c>
      <c r="C3008" s="2" t="s">
        <v>175</v>
      </c>
      <c r="D3008" s="209" t="n">
        <v>0</v>
      </c>
      <c r="E3008" s="224" t="e">
        <f aca="false">VLOOKUP(A3008,SINAPI_MO!$A$1:$E$59566,4,0)</f>
        <v>#N/A</v>
      </c>
      <c r="F3008" s="225" t="e">
        <f aca="false">ROUND(D3008*E3008,2)</f>
        <v>#N/A</v>
      </c>
    </row>
    <row r="3009" customFormat="false" ht="19.4" hidden="false" customHeight="false" outlineLevel="0" collapsed="false">
      <c r="A3009" s="207" t="n">
        <v>98367</v>
      </c>
      <c r="B3009" s="208" t="s">
        <v>3184</v>
      </c>
      <c r="C3009" s="2" t="s">
        <v>175</v>
      </c>
      <c r="D3009" s="209" t="n">
        <v>0</v>
      </c>
      <c r="E3009" s="224" t="e">
        <f aca="false">VLOOKUP(A3009,SINAPI_MO!$A$1:$E$59566,4,0)</f>
        <v>#N/A</v>
      </c>
      <c r="F3009" s="225" t="e">
        <f aca="false">ROUND(D3009*E3009,2)</f>
        <v>#N/A</v>
      </c>
    </row>
    <row r="3010" customFormat="false" ht="19.4" hidden="false" customHeight="false" outlineLevel="0" collapsed="false">
      <c r="A3010" s="207" t="n">
        <v>98358</v>
      </c>
      <c r="B3010" s="208" t="s">
        <v>3185</v>
      </c>
      <c r="C3010" s="2" t="s">
        <v>175</v>
      </c>
      <c r="D3010" s="209" t="n">
        <v>0</v>
      </c>
      <c r="E3010" s="224" t="e">
        <f aca="false">VLOOKUP(A3010,SINAPI_MO!$A$1:$E$59566,4,0)</f>
        <v>#N/A</v>
      </c>
      <c r="F3010" s="225" t="e">
        <f aca="false">ROUND(D3010*E3010,2)</f>
        <v>#N/A</v>
      </c>
    </row>
    <row r="3011" customFormat="false" ht="19.4" hidden="false" customHeight="false" outlineLevel="0" collapsed="false">
      <c r="A3011" s="207" t="n">
        <v>98352</v>
      </c>
      <c r="B3011" s="208" t="s">
        <v>3186</v>
      </c>
      <c r="C3011" s="2" t="s">
        <v>175</v>
      </c>
      <c r="D3011" s="209" t="n">
        <v>0</v>
      </c>
      <c r="E3011" s="224" t="e">
        <f aca="false">VLOOKUP(A3011,SINAPI_MO!$A$1:$E$59566,4,0)</f>
        <v>#N/A</v>
      </c>
      <c r="F3011" s="225" t="e">
        <f aca="false">ROUND(D3011*E3011,2)</f>
        <v>#N/A</v>
      </c>
    </row>
    <row r="3012" customFormat="false" ht="19.4" hidden="false" customHeight="false" outlineLevel="0" collapsed="false">
      <c r="A3012" s="207" t="n">
        <v>98343</v>
      </c>
      <c r="B3012" s="208" t="s">
        <v>3187</v>
      </c>
      <c r="C3012" s="2" t="s">
        <v>175</v>
      </c>
      <c r="D3012" s="209" t="n">
        <v>0</v>
      </c>
      <c r="E3012" s="224" t="e">
        <f aca="false">VLOOKUP(A3012,SINAPI_MO!$A$1:$E$59566,4,0)</f>
        <v>#N/A</v>
      </c>
      <c r="F3012" s="225" t="e">
        <f aca="false">ROUND(D3012*E3012,2)</f>
        <v>#N/A</v>
      </c>
    </row>
    <row r="3013" customFormat="false" ht="19.4" hidden="false" customHeight="false" outlineLevel="0" collapsed="false">
      <c r="A3013" s="207" t="n">
        <v>98351</v>
      </c>
      <c r="B3013" s="208" t="s">
        <v>3188</v>
      </c>
      <c r="C3013" s="2" t="s">
        <v>175</v>
      </c>
      <c r="D3013" s="209" t="n">
        <v>0</v>
      </c>
      <c r="E3013" s="224" t="e">
        <f aca="false">VLOOKUP(A3013,SINAPI_MO!$A$1:$E$59566,4,0)</f>
        <v>#N/A</v>
      </c>
      <c r="F3013" s="225" t="e">
        <f aca="false">ROUND(D3013*E3013,2)</f>
        <v>#N/A</v>
      </c>
    </row>
    <row r="3014" customFormat="false" ht="19.4" hidden="false" customHeight="false" outlineLevel="0" collapsed="false">
      <c r="A3014" s="207" t="n">
        <v>98342</v>
      </c>
      <c r="B3014" s="208" t="s">
        <v>3189</v>
      </c>
      <c r="C3014" s="2" t="s">
        <v>175</v>
      </c>
      <c r="D3014" s="209" t="n">
        <v>0</v>
      </c>
      <c r="E3014" s="224" t="e">
        <f aca="false">VLOOKUP(A3014,SINAPI_MO!$A$1:$E$59566,4,0)</f>
        <v>#N/A</v>
      </c>
      <c r="F3014" s="225" t="e">
        <f aca="false">ROUND(D3014*E3014,2)</f>
        <v>#N/A</v>
      </c>
    </row>
    <row r="3015" customFormat="false" ht="19.4" hidden="false" customHeight="false" outlineLevel="0" collapsed="false">
      <c r="A3015" s="207" t="n">
        <v>98350</v>
      </c>
      <c r="B3015" s="208" t="s">
        <v>3190</v>
      </c>
      <c r="C3015" s="2" t="s">
        <v>175</v>
      </c>
      <c r="D3015" s="209" t="n">
        <v>0</v>
      </c>
      <c r="E3015" s="224" t="e">
        <f aca="false">VLOOKUP(A3015,SINAPI_MO!$A$1:$E$59566,4,0)</f>
        <v>#N/A</v>
      </c>
      <c r="F3015" s="225" t="e">
        <f aca="false">ROUND(D3015*E3015,2)</f>
        <v>#N/A</v>
      </c>
    </row>
    <row r="3016" customFormat="false" ht="19.4" hidden="false" customHeight="false" outlineLevel="0" collapsed="false">
      <c r="A3016" s="207" t="n">
        <v>98341</v>
      </c>
      <c r="B3016" s="208" t="s">
        <v>3191</v>
      </c>
      <c r="C3016" s="2" t="s">
        <v>175</v>
      </c>
      <c r="D3016" s="209" t="n">
        <v>0</v>
      </c>
      <c r="E3016" s="224" t="e">
        <f aca="false">VLOOKUP(A3016,SINAPI_MO!$A$1:$E$59566,4,0)</f>
        <v>#N/A</v>
      </c>
      <c r="F3016" s="225" t="e">
        <f aca="false">ROUND(D3016*E3016,2)</f>
        <v>#N/A</v>
      </c>
    </row>
    <row r="3017" customFormat="false" ht="12.8" hidden="false" customHeight="false" outlineLevel="0" collapsed="false">
      <c r="A3017" s="207" t="n">
        <v>98381</v>
      </c>
      <c r="B3017" s="208" t="s">
        <v>3192</v>
      </c>
      <c r="C3017" s="2" t="s">
        <v>183</v>
      </c>
      <c r="D3017" s="209" t="n">
        <v>0</v>
      </c>
      <c r="E3017" s="224" t="e">
        <f aca="false">VLOOKUP(A3017,SINAPI_MO!$A$1:$E$59566,4,0)</f>
        <v>#N/A</v>
      </c>
      <c r="F3017" s="225" t="e">
        <f aca="false">ROUND(D3017*E3017,2)</f>
        <v>#N/A</v>
      </c>
    </row>
    <row r="3018" customFormat="false" ht="12.8" hidden="false" customHeight="false" outlineLevel="0" collapsed="false">
      <c r="A3018" s="207" t="n">
        <v>98382</v>
      </c>
      <c r="B3018" s="208" t="s">
        <v>3193</v>
      </c>
      <c r="C3018" s="2" t="s">
        <v>183</v>
      </c>
      <c r="D3018" s="209" t="n">
        <v>0</v>
      </c>
      <c r="E3018" s="224" t="e">
        <f aca="false">VLOOKUP(A3018,SINAPI_MO!$A$1:$E$59566,4,0)</f>
        <v>#N/A</v>
      </c>
      <c r="F3018" s="225" t="e">
        <f aca="false">ROUND(D3018*E3018,2)</f>
        <v>#N/A</v>
      </c>
    </row>
    <row r="3019" customFormat="false" ht="12.8" hidden="false" customHeight="false" outlineLevel="0" collapsed="false">
      <c r="A3019" s="207" t="n">
        <v>98383</v>
      </c>
      <c r="B3019" s="208" t="s">
        <v>3194</v>
      </c>
      <c r="C3019" s="2" t="s">
        <v>183</v>
      </c>
      <c r="D3019" s="209" t="n">
        <v>0</v>
      </c>
      <c r="E3019" s="224" t="e">
        <f aca="false">VLOOKUP(A3019,SINAPI_MO!$A$1:$E$59566,4,0)</f>
        <v>#N/A</v>
      </c>
      <c r="F3019" s="225" t="e">
        <f aca="false">ROUND(D3019*E3019,2)</f>
        <v>#N/A</v>
      </c>
    </row>
    <row r="3020" customFormat="false" ht="12.8" hidden="false" customHeight="false" outlineLevel="0" collapsed="false">
      <c r="A3020" s="207" t="n">
        <v>98384</v>
      </c>
      <c r="B3020" s="208" t="s">
        <v>3195</v>
      </c>
      <c r="C3020" s="2" t="s">
        <v>183</v>
      </c>
      <c r="D3020" s="209" t="n">
        <v>0</v>
      </c>
      <c r="E3020" s="224" t="e">
        <f aca="false">VLOOKUP(A3020,SINAPI_MO!$A$1:$E$59566,4,0)</f>
        <v>#N/A</v>
      </c>
      <c r="F3020" s="225" t="e">
        <f aca="false">ROUND(D3020*E3020,2)</f>
        <v>#N/A</v>
      </c>
    </row>
    <row r="3021" customFormat="false" ht="12.8" hidden="false" customHeight="false" outlineLevel="0" collapsed="false">
      <c r="A3021" s="207" t="n">
        <v>98385</v>
      </c>
      <c r="B3021" s="208" t="s">
        <v>3196</v>
      </c>
      <c r="C3021" s="2" t="s">
        <v>183</v>
      </c>
      <c r="D3021" s="209" t="n">
        <v>0</v>
      </c>
      <c r="E3021" s="224" t="e">
        <f aca="false">VLOOKUP(A3021,SINAPI_MO!$A$1:$E$59566,4,0)</f>
        <v>#N/A</v>
      </c>
      <c r="F3021" s="225" t="e">
        <f aca="false">ROUND(D3021*E3021,2)</f>
        <v>#N/A</v>
      </c>
    </row>
    <row r="3022" customFormat="false" ht="12.8" hidden="false" customHeight="false" outlineLevel="0" collapsed="false">
      <c r="A3022" s="207" t="n">
        <v>98386</v>
      </c>
      <c r="B3022" s="208" t="s">
        <v>3197</v>
      </c>
      <c r="C3022" s="2" t="s">
        <v>183</v>
      </c>
      <c r="D3022" s="209" t="n">
        <v>0</v>
      </c>
      <c r="E3022" s="224" t="e">
        <f aca="false">VLOOKUP(A3022,SINAPI_MO!$A$1:$E$59566,4,0)</f>
        <v>#N/A</v>
      </c>
      <c r="F3022" s="225" t="e">
        <f aca="false">ROUND(D3022*E3022,2)</f>
        <v>#N/A</v>
      </c>
    </row>
    <row r="3023" customFormat="false" ht="12.8" hidden="false" customHeight="false" outlineLevel="0" collapsed="false">
      <c r="A3023" s="207" t="n">
        <v>98387</v>
      </c>
      <c r="B3023" s="208" t="s">
        <v>3198</v>
      </c>
      <c r="C3023" s="2" t="s">
        <v>183</v>
      </c>
      <c r="D3023" s="209" t="n">
        <v>0</v>
      </c>
      <c r="E3023" s="224" t="e">
        <f aca="false">VLOOKUP(A3023,SINAPI_MO!$A$1:$E$59566,4,0)</f>
        <v>#N/A</v>
      </c>
      <c r="F3023" s="225" t="e">
        <f aca="false">ROUND(D3023*E3023,2)</f>
        <v>#N/A</v>
      </c>
    </row>
    <row r="3024" customFormat="false" ht="12.8" hidden="false" customHeight="false" outlineLevel="0" collapsed="false">
      <c r="A3024" s="207" t="n">
        <v>98388</v>
      </c>
      <c r="B3024" s="208" t="s">
        <v>3199</v>
      </c>
      <c r="C3024" s="2" t="s">
        <v>183</v>
      </c>
      <c r="D3024" s="209" t="n">
        <v>0</v>
      </c>
      <c r="E3024" s="224" t="e">
        <f aca="false">VLOOKUP(A3024,SINAPI_MO!$A$1:$E$59566,4,0)</f>
        <v>#N/A</v>
      </c>
      <c r="F3024" s="225" t="e">
        <f aca="false">ROUND(D3024*E3024,2)</f>
        <v>#N/A</v>
      </c>
    </row>
    <row r="3025" customFormat="false" ht="19.4" hidden="false" customHeight="false" outlineLevel="0" collapsed="false">
      <c r="A3025" s="207" t="n">
        <v>98346</v>
      </c>
      <c r="B3025" s="208" t="s">
        <v>3200</v>
      </c>
      <c r="C3025" s="2" t="s">
        <v>175</v>
      </c>
      <c r="D3025" s="209" t="n">
        <v>0</v>
      </c>
      <c r="E3025" s="224" t="e">
        <f aca="false">VLOOKUP(A3025,SINAPI_MO!$A$1:$E$59566,4,0)</f>
        <v>#N/A</v>
      </c>
      <c r="F3025" s="225" t="e">
        <f aca="false">ROUND(D3025*E3025,2)</f>
        <v>#N/A</v>
      </c>
    </row>
    <row r="3026" customFormat="false" ht="19.4" hidden="false" customHeight="false" outlineLevel="0" collapsed="false">
      <c r="A3026" s="207" t="n">
        <v>98363</v>
      </c>
      <c r="B3026" s="208" t="s">
        <v>3201</v>
      </c>
      <c r="C3026" s="2" t="s">
        <v>175</v>
      </c>
      <c r="D3026" s="209" t="n">
        <v>0</v>
      </c>
      <c r="E3026" s="224" t="e">
        <f aca="false">VLOOKUP(A3026,SINAPI_MO!$A$1:$E$59566,4,0)</f>
        <v>#N/A</v>
      </c>
      <c r="F3026" s="225" t="e">
        <f aca="false">ROUND(D3026*E3026,2)</f>
        <v>#N/A</v>
      </c>
    </row>
    <row r="3027" customFormat="false" ht="19.4" hidden="false" customHeight="false" outlineLevel="0" collapsed="false">
      <c r="A3027" s="207" t="n">
        <v>98354</v>
      </c>
      <c r="B3027" s="208" t="s">
        <v>3202</v>
      </c>
      <c r="C3027" s="2" t="s">
        <v>175</v>
      </c>
      <c r="D3027" s="209" t="n">
        <v>0</v>
      </c>
      <c r="E3027" s="224" t="e">
        <f aca="false">VLOOKUP(A3027,SINAPI_MO!$A$1:$E$59566,4,0)</f>
        <v>#N/A</v>
      </c>
      <c r="F3027" s="225" t="e">
        <f aca="false">ROUND(D3027*E3027,2)</f>
        <v>#N/A</v>
      </c>
    </row>
    <row r="3028" customFormat="false" ht="19.4" hidden="false" customHeight="false" outlineLevel="0" collapsed="false">
      <c r="A3028" s="207" t="n">
        <v>98337</v>
      </c>
      <c r="B3028" s="208" t="s">
        <v>3203</v>
      </c>
      <c r="C3028" s="2" t="s">
        <v>175</v>
      </c>
      <c r="D3028" s="209" t="n">
        <v>0</v>
      </c>
      <c r="E3028" s="224" t="e">
        <f aca="false">VLOOKUP(A3028,SINAPI_MO!$A$1:$E$59566,4,0)</f>
        <v>#N/A</v>
      </c>
      <c r="F3028" s="225" t="e">
        <f aca="false">ROUND(D3028*E3028,2)</f>
        <v>#N/A</v>
      </c>
    </row>
    <row r="3029" customFormat="false" ht="19.4" hidden="false" customHeight="false" outlineLevel="0" collapsed="false">
      <c r="A3029" s="207" t="n">
        <v>98345</v>
      </c>
      <c r="B3029" s="208" t="s">
        <v>3204</v>
      </c>
      <c r="C3029" s="2" t="s">
        <v>175</v>
      </c>
      <c r="D3029" s="209" t="n">
        <v>0</v>
      </c>
      <c r="E3029" s="224" t="e">
        <f aca="false">VLOOKUP(A3029,SINAPI_MO!$A$1:$E$59566,4,0)</f>
        <v>#N/A</v>
      </c>
      <c r="F3029" s="225" t="e">
        <f aca="false">ROUND(D3029*E3029,2)</f>
        <v>#N/A</v>
      </c>
    </row>
    <row r="3030" customFormat="false" ht="19.4" hidden="false" customHeight="false" outlineLevel="0" collapsed="false">
      <c r="A3030" s="207" t="n">
        <v>98362</v>
      </c>
      <c r="B3030" s="208" t="s">
        <v>3205</v>
      </c>
      <c r="C3030" s="2" t="s">
        <v>175</v>
      </c>
      <c r="D3030" s="209" t="n">
        <v>0</v>
      </c>
      <c r="E3030" s="224" t="e">
        <f aca="false">VLOOKUP(A3030,SINAPI_MO!$A$1:$E$59566,4,0)</f>
        <v>#N/A</v>
      </c>
      <c r="F3030" s="225" t="e">
        <f aca="false">ROUND(D3030*E3030,2)</f>
        <v>#N/A</v>
      </c>
    </row>
    <row r="3031" customFormat="false" ht="19.4" hidden="false" customHeight="false" outlineLevel="0" collapsed="false">
      <c r="A3031" s="207" t="n">
        <v>98403</v>
      </c>
      <c r="B3031" s="208" t="s">
        <v>3206</v>
      </c>
      <c r="C3031" s="2" t="s">
        <v>175</v>
      </c>
      <c r="D3031" s="209" t="n">
        <v>0</v>
      </c>
      <c r="E3031" s="224" t="e">
        <f aca="false">VLOOKUP(A3031,SINAPI_MO!$A$1:$E$59566,4,0)</f>
        <v>#N/A</v>
      </c>
      <c r="F3031" s="225" t="e">
        <f aca="false">ROUND(D3031*E3031,2)</f>
        <v>#N/A</v>
      </c>
    </row>
    <row r="3032" customFormat="false" ht="19.4" hidden="false" customHeight="false" outlineLevel="0" collapsed="false">
      <c r="A3032" s="207" t="n">
        <v>98335</v>
      </c>
      <c r="B3032" s="208" t="s">
        <v>3207</v>
      </c>
      <c r="C3032" s="2" t="s">
        <v>175</v>
      </c>
      <c r="D3032" s="209" t="n">
        <v>0</v>
      </c>
      <c r="E3032" s="224" t="e">
        <f aca="false">VLOOKUP(A3032,SINAPI_MO!$A$1:$E$59566,4,0)</f>
        <v>#N/A</v>
      </c>
      <c r="F3032" s="225" t="e">
        <f aca="false">ROUND(D3032*E3032,2)</f>
        <v>#N/A</v>
      </c>
    </row>
    <row r="3033" customFormat="false" ht="19.4" hidden="false" customHeight="false" outlineLevel="0" collapsed="false">
      <c r="A3033" s="207" t="n">
        <v>98344</v>
      </c>
      <c r="B3033" s="208" t="s">
        <v>3208</v>
      </c>
      <c r="C3033" s="2" t="s">
        <v>175</v>
      </c>
      <c r="D3033" s="209" t="n">
        <v>0</v>
      </c>
      <c r="E3033" s="224" t="e">
        <f aca="false">VLOOKUP(A3033,SINAPI_MO!$A$1:$E$59566,4,0)</f>
        <v>#N/A</v>
      </c>
      <c r="F3033" s="225" t="e">
        <f aca="false">ROUND(D3033*E3033,2)</f>
        <v>#N/A</v>
      </c>
    </row>
    <row r="3034" customFormat="false" ht="19.4" hidden="false" customHeight="false" outlineLevel="0" collapsed="false">
      <c r="A3034" s="207" t="n">
        <v>98361</v>
      </c>
      <c r="B3034" s="208" t="s">
        <v>3209</v>
      </c>
      <c r="C3034" s="2" t="s">
        <v>175</v>
      </c>
      <c r="D3034" s="209" t="n">
        <v>0</v>
      </c>
      <c r="E3034" s="224" t="e">
        <f aca="false">VLOOKUP(A3034,SINAPI_MO!$A$1:$E$59566,4,0)</f>
        <v>#N/A</v>
      </c>
      <c r="F3034" s="225" t="e">
        <f aca="false">ROUND(D3034*E3034,2)</f>
        <v>#N/A</v>
      </c>
    </row>
    <row r="3035" customFormat="false" ht="19.4" hidden="false" customHeight="false" outlineLevel="0" collapsed="false">
      <c r="A3035" s="207" t="n">
        <v>98353</v>
      </c>
      <c r="B3035" s="208" t="s">
        <v>3210</v>
      </c>
      <c r="C3035" s="2" t="s">
        <v>175</v>
      </c>
      <c r="D3035" s="209" t="n">
        <v>0</v>
      </c>
      <c r="E3035" s="224" t="e">
        <f aca="false">VLOOKUP(A3035,SINAPI_MO!$A$1:$E$59566,4,0)</f>
        <v>#N/A</v>
      </c>
      <c r="F3035" s="225" t="e">
        <f aca="false">ROUND(D3035*E3035,2)</f>
        <v>#N/A</v>
      </c>
    </row>
    <row r="3036" customFormat="false" ht="19.4" hidden="false" customHeight="false" outlineLevel="0" collapsed="false">
      <c r="A3036" s="207" t="n">
        <v>98334</v>
      </c>
      <c r="B3036" s="208" t="s">
        <v>3211</v>
      </c>
      <c r="C3036" s="2" t="s">
        <v>175</v>
      </c>
      <c r="D3036" s="209" t="n">
        <v>0</v>
      </c>
      <c r="E3036" s="224" t="e">
        <f aca="false">VLOOKUP(A3036,SINAPI_MO!$A$1:$E$59566,4,0)</f>
        <v>#N/A</v>
      </c>
      <c r="F3036" s="225" t="e">
        <f aca="false">ROUND(D3036*E3036,2)</f>
        <v>#N/A</v>
      </c>
    </row>
    <row r="3037" customFormat="false" ht="12.8" hidden="false" customHeight="false" outlineLevel="0" collapsed="false">
      <c r="A3037" s="207" t="n">
        <v>98371</v>
      </c>
      <c r="B3037" s="208" t="s">
        <v>3212</v>
      </c>
      <c r="C3037" s="2" t="s">
        <v>175</v>
      </c>
      <c r="D3037" s="209" t="n">
        <v>0</v>
      </c>
      <c r="E3037" s="224" t="e">
        <f aca="false">VLOOKUP(A3037,SINAPI_MO!$A$1:$E$59566,4,0)</f>
        <v>#N/A</v>
      </c>
      <c r="F3037" s="225" t="e">
        <f aca="false">ROUND(D3037*E3037,2)</f>
        <v>#N/A</v>
      </c>
    </row>
    <row r="3038" customFormat="false" ht="12.8" hidden="false" customHeight="false" outlineLevel="0" collapsed="false">
      <c r="A3038" s="207" t="n">
        <v>98397</v>
      </c>
      <c r="B3038" s="208" t="s">
        <v>3213</v>
      </c>
      <c r="C3038" s="2" t="s">
        <v>175</v>
      </c>
      <c r="D3038" s="209" t="n">
        <v>13.78</v>
      </c>
      <c r="E3038" s="224" t="n">
        <f aca="false">VLOOKUP(A3038,SINAPI_MO!$A$1:$E$59566,4,0)</f>
        <v>0.6335</v>
      </c>
      <c r="F3038" s="225" t="n">
        <f aca="false">ROUND(D3038*E3038,2)</f>
        <v>8.73</v>
      </c>
    </row>
    <row r="3039" customFormat="false" ht="19.4" hidden="false" customHeight="false" outlineLevel="0" collapsed="false">
      <c r="A3039" s="207" t="n">
        <v>97280</v>
      </c>
      <c r="B3039" s="208" t="s">
        <v>3214</v>
      </c>
      <c r="C3039" s="2" t="s">
        <v>170</v>
      </c>
      <c r="D3039" s="209" t="n">
        <v>98</v>
      </c>
      <c r="E3039" s="224" t="n">
        <f aca="false">VLOOKUP(A3039,SINAPI_MO!$A$1:$E$59566,4,0)</f>
        <v>0.2163</v>
      </c>
      <c r="F3039" s="225" t="n">
        <f aca="false">ROUND(D3039*E3039,2)</f>
        <v>21.2</v>
      </c>
    </row>
    <row r="3040" customFormat="false" ht="19.4" hidden="false" customHeight="false" outlineLevel="0" collapsed="false">
      <c r="A3040" s="207" t="n">
        <v>97275</v>
      </c>
      <c r="B3040" s="208" t="s">
        <v>3215</v>
      </c>
      <c r="C3040" s="2" t="s">
        <v>170</v>
      </c>
      <c r="D3040" s="209" t="n">
        <v>87.61</v>
      </c>
      <c r="E3040" s="224" t="n">
        <f aca="false">VLOOKUP(A3040,SINAPI_MO!$A$1:$E$59566,4,0)</f>
        <v>0.1778</v>
      </c>
      <c r="F3040" s="225" t="n">
        <f aca="false">ROUND(D3040*E3040,2)</f>
        <v>15.58</v>
      </c>
    </row>
    <row r="3041" customFormat="false" ht="19.4" hidden="false" customHeight="false" outlineLevel="0" collapsed="false">
      <c r="A3041" s="207" t="n">
        <v>97279</v>
      </c>
      <c r="B3041" s="208" t="s">
        <v>3216</v>
      </c>
      <c r="C3041" s="2" t="s">
        <v>170</v>
      </c>
      <c r="D3041" s="209" t="n">
        <v>92.05</v>
      </c>
      <c r="E3041" s="224" t="n">
        <f aca="false">VLOOKUP(A3041,SINAPI_MO!$A$1:$E$59566,4,0)</f>
        <v>0.1998</v>
      </c>
      <c r="F3041" s="225" t="n">
        <f aca="false">ROUND(D3041*E3041,2)</f>
        <v>18.39</v>
      </c>
    </row>
    <row r="3042" customFormat="false" ht="19.4" hidden="false" customHeight="false" outlineLevel="0" collapsed="false">
      <c r="A3042" s="207" t="n">
        <v>97285</v>
      </c>
      <c r="B3042" s="208" t="s">
        <v>3217</v>
      </c>
      <c r="C3042" s="2" t="s">
        <v>170</v>
      </c>
      <c r="D3042" s="209" t="n">
        <v>101.66</v>
      </c>
      <c r="E3042" s="224" t="n">
        <f aca="false">VLOOKUP(A3042,SINAPI_MO!$A$1:$E$59566,4,0)</f>
        <v>0.2362</v>
      </c>
      <c r="F3042" s="225" t="n">
        <f aca="false">ROUND(D3042*E3042,2)</f>
        <v>24.01</v>
      </c>
    </row>
    <row r="3043" customFormat="false" ht="19.4" hidden="false" customHeight="false" outlineLevel="0" collapsed="false">
      <c r="A3043" s="207" t="n">
        <v>97286</v>
      </c>
      <c r="B3043" s="208" t="s">
        <v>3218</v>
      </c>
      <c r="C3043" s="2" t="s">
        <v>170</v>
      </c>
      <c r="D3043" s="209" t="n">
        <v>106.48</v>
      </c>
      <c r="E3043" s="224" t="n">
        <f aca="false">VLOOKUP(A3043,SINAPI_MO!$A$1:$E$59566,4,0)</f>
        <v>0.2519</v>
      </c>
      <c r="F3043" s="225" t="n">
        <f aca="false">ROUND(D3043*E3043,2)</f>
        <v>26.82</v>
      </c>
    </row>
    <row r="3044" customFormat="false" ht="19.4" hidden="false" customHeight="false" outlineLevel="0" collapsed="false">
      <c r="A3044" s="207" t="n">
        <v>97291</v>
      </c>
      <c r="B3044" s="208" t="s">
        <v>3219</v>
      </c>
      <c r="C3044" s="2" t="s">
        <v>170</v>
      </c>
      <c r="D3044" s="209" t="n">
        <v>118.89</v>
      </c>
      <c r="E3044" s="224" t="n">
        <f aca="false">VLOOKUP(A3044,SINAPI_MO!$A$1:$E$59566,4,0)</f>
        <v>0.2729</v>
      </c>
      <c r="F3044" s="225" t="n">
        <f aca="false">ROUND(D3044*E3044,2)</f>
        <v>32.45</v>
      </c>
    </row>
    <row r="3045" customFormat="false" ht="19.4" hidden="false" customHeight="false" outlineLevel="0" collapsed="false">
      <c r="A3045" s="207" t="n">
        <v>97292</v>
      </c>
      <c r="B3045" s="208" t="s">
        <v>3220</v>
      </c>
      <c r="C3045" s="2" t="s">
        <v>170</v>
      </c>
      <c r="D3045" s="209" t="n">
        <v>130.52</v>
      </c>
      <c r="E3045" s="224" t="n">
        <f aca="false">VLOOKUP(A3045,SINAPI_MO!$A$1:$E$59566,4,0)</f>
        <v>0.2918</v>
      </c>
      <c r="F3045" s="225" t="n">
        <f aca="false">ROUND(D3045*E3045,2)</f>
        <v>38.09</v>
      </c>
    </row>
    <row r="3046" customFormat="false" ht="19.4" hidden="false" customHeight="false" outlineLevel="0" collapsed="false">
      <c r="A3046" s="207" t="n">
        <v>97297</v>
      </c>
      <c r="B3046" s="208" t="s">
        <v>3221</v>
      </c>
      <c r="C3046" s="2" t="s">
        <v>170</v>
      </c>
      <c r="D3046" s="209" t="n">
        <v>152.86</v>
      </c>
      <c r="E3046" s="224" t="n">
        <f aca="false">VLOOKUP(A3046,SINAPI_MO!$A$1:$E$59566,4,0)</f>
        <v>0.2858</v>
      </c>
      <c r="F3046" s="225" t="n">
        <f aca="false">ROUND(D3046*E3046,2)</f>
        <v>43.69</v>
      </c>
    </row>
    <row r="3047" customFormat="false" ht="19.4" hidden="false" customHeight="false" outlineLevel="0" collapsed="false">
      <c r="A3047" s="207" t="n">
        <v>97298</v>
      </c>
      <c r="B3047" s="208" t="s">
        <v>3222</v>
      </c>
      <c r="C3047" s="2" t="s">
        <v>170</v>
      </c>
      <c r="D3047" s="209" t="n">
        <v>184.88</v>
      </c>
      <c r="E3047" s="224" t="n">
        <f aca="false">VLOOKUP(A3047,SINAPI_MO!$A$1:$E$59566,4,0)</f>
        <v>0.2972</v>
      </c>
      <c r="F3047" s="225" t="n">
        <f aca="false">ROUND(D3047*E3047,2)</f>
        <v>54.95</v>
      </c>
    </row>
    <row r="3048" customFormat="false" ht="19.4" hidden="false" customHeight="false" outlineLevel="0" collapsed="false">
      <c r="A3048" s="207" t="n">
        <v>97303</v>
      </c>
      <c r="B3048" s="208" t="s">
        <v>3223</v>
      </c>
      <c r="C3048" s="2" t="s">
        <v>170</v>
      </c>
      <c r="D3048" s="209" t="n">
        <v>228.62</v>
      </c>
      <c r="E3048" s="224" t="n">
        <f aca="false">VLOOKUP(A3048,SINAPI_MO!$A$1:$E$59566,4,0)</f>
        <v>0.2895</v>
      </c>
      <c r="F3048" s="225" t="n">
        <f aca="false">ROUND(D3048*E3048,2)</f>
        <v>66.19</v>
      </c>
    </row>
    <row r="3049" customFormat="false" ht="19.4" hidden="false" customHeight="false" outlineLevel="0" collapsed="false">
      <c r="A3049" s="207" t="n">
        <v>97304</v>
      </c>
      <c r="B3049" s="208" t="s">
        <v>3224</v>
      </c>
      <c r="C3049" s="2" t="s">
        <v>170</v>
      </c>
      <c r="D3049" s="209" t="n">
        <v>279.99</v>
      </c>
      <c r="E3049" s="224" t="n">
        <f aca="false">VLOOKUP(A3049,SINAPI_MO!$A$1:$E$59566,4,0)</f>
        <v>0.2765</v>
      </c>
      <c r="F3049" s="225" t="n">
        <f aca="false">ROUND(D3049*E3049,2)</f>
        <v>77.42</v>
      </c>
    </row>
    <row r="3050" customFormat="false" ht="19.4" hidden="false" customHeight="false" outlineLevel="0" collapsed="false">
      <c r="A3050" s="207" t="n">
        <v>97309</v>
      </c>
      <c r="B3050" s="208" t="s">
        <v>3225</v>
      </c>
      <c r="C3050" s="2" t="s">
        <v>170</v>
      </c>
      <c r="D3050" s="209" t="n">
        <v>400.92</v>
      </c>
      <c r="E3050" s="224" t="n">
        <f aca="false">VLOOKUP(A3050,SINAPI_MO!$A$1:$E$59566,4,0)</f>
        <v>0.2212</v>
      </c>
      <c r="F3050" s="225" t="n">
        <f aca="false">ROUND(D3050*E3050,2)</f>
        <v>88.68</v>
      </c>
    </row>
    <row r="3051" customFormat="false" ht="19.4" hidden="false" customHeight="false" outlineLevel="0" collapsed="false">
      <c r="A3051" s="207" t="n">
        <v>97310</v>
      </c>
      <c r="B3051" s="208" t="s">
        <v>3226</v>
      </c>
      <c r="C3051" s="2" t="s">
        <v>170</v>
      </c>
      <c r="D3051" s="209" t="n">
        <v>472.31</v>
      </c>
      <c r="E3051" s="224" t="n">
        <f aca="false">VLOOKUP(A3051,SINAPI_MO!$A$1:$E$59566,4,0)</f>
        <v>0.2115</v>
      </c>
      <c r="F3051" s="225" t="n">
        <f aca="false">ROUND(D3051*E3051,2)</f>
        <v>99.89</v>
      </c>
    </row>
    <row r="3052" customFormat="false" ht="19.4" hidden="false" customHeight="false" outlineLevel="0" collapsed="false">
      <c r="A3052" s="207" t="n">
        <v>97282</v>
      </c>
      <c r="B3052" s="208" t="s">
        <v>3227</v>
      </c>
      <c r="C3052" s="2" t="s">
        <v>170</v>
      </c>
      <c r="D3052" s="209" t="n">
        <v>98</v>
      </c>
      <c r="E3052" s="224" t="n">
        <f aca="false">VLOOKUP(A3052,SINAPI_MO!$A$1:$E$59566,4,0)</f>
        <v>0.2163</v>
      </c>
      <c r="F3052" s="225" t="n">
        <f aca="false">ROUND(D3052*E3052,2)</f>
        <v>21.2</v>
      </c>
    </row>
    <row r="3053" customFormat="false" ht="19.4" hidden="false" customHeight="false" outlineLevel="0" collapsed="false">
      <c r="A3053" s="207" t="n">
        <v>97276</v>
      </c>
      <c r="B3053" s="208" t="s">
        <v>3228</v>
      </c>
      <c r="C3053" s="2" t="s">
        <v>170</v>
      </c>
      <c r="D3053" s="209" t="n">
        <v>88.72</v>
      </c>
      <c r="E3053" s="224" t="n">
        <f aca="false">VLOOKUP(A3053,SINAPI_MO!$A$1:$E$59566,4,0)</f>
        <v>0.1756</v>
      </c>
      <c r="F3053" s="225" t="n">
        <f aca="false">ROUND(D3053*E3053,2)</f>
        <v>15.58</v>
      </c>
    </row>
    <row r="3054" customFormat="false" ht="19.4" hidden="false" customHeight="false" outlineLevel="0" collapsed="false">
      <c r="A3054" s="207" t="n">
        <v>97281</v>
      </c>
      <c r="B3054" s="208" t="s">
        <v>3229</v>
      </c>
      <c r="C3054" s="2" t="s">
        <v>170</v>
      </c>
      <c r="D3054" s="209" t="n">
        <v>92.51</v>
      </c>
      <c r="E3054" s="224" t="n">
        <f aca="false">VLOOKUP(A3054,SINAPI_MO!$A$1:$E$59566,4,0)</f>
        <v>0.1988</v>
      </c>
      <c r="F3054" s="225" t="n">
        <f aca="false">ROUND(D3054*E3054,2)</f>
        <v>18.39</v>
      </c>
    </row>
    <row r="3055" customFormat="false" ht="19.4" hidden="false" customHeight="false" outlineLevel="0" collapsed="false">
      <c r="A3055" s="207" t="n">
        <v>97287</v>
      </c>
      <c r="B3055" s="208" t="s">
        <v>3230</v>
      </c>
      <c r="C3055" s="2" t="s">
        <v>170</v>
      </c>
      <c r="D3055" s="209" t="n">
        <v>102.16</v>
      </c>
      <c r="E3055" s="224" t="n">
        <f aca="false">VLOOKUP(A3055,SINAPI_MO!$A$1:$E$59566,4,0)</f>
        <v>0.235</v>
      </c>
      <c r="F3055" s="225" t="n">
        <f aca="false">ROUND(D3055*E3055,2)</f>
        <v>24.01</v>
      </c>
    </row>
    <row r="3056" customFormat="false" ht="19.4" hidden="false" customHeight="false" outlineLevel="0" collapsed="false">
      <c r="A3056" s="207" t="n">
        <v>97288</v>
      </c>
      <c r="B3056" s="208" t="s">
        <v>3231</v>
      </c>
      <c r="C3056" s="2" t="s">
        <v>170</v>
      </c>
      <c r="D3056" s="209" t="n">
        <v>109.9</v>
      </c>
      <c r="E3056" s="224" t="n">
        <f aca="false">VLOOKUP(A3056,SINAPI_MO!$A$1:$E$59566,4,0)</f>
        <v>0.244</v>
      </c>
      <c r="F3056" s="225" t="n">
        <f aca="false">ROUND(D3056*E3056,2)</f>
        <v>26.82</v>
      </c>
    </row>
    <row r="3057" customFormat="false" ht="19.4" hidden="false" customHeight="false" outlineLevel="0" collapsed="false">
      <c r="A3057" s="207" t="n">
        <v>97293</v>
      </c>
      <c r="B3057" s="208" t="s">
        <v>3232</v>
      </c>
      <c r="C3057" s="2" t="s">
        <v>170</v>
      </c>
      <c r="D3057" s="209" t="n">
        <v>118.89</v>
      </c>
      <c r="E3057" s="224" t="n">
        <f aca="false">VLOOKUP(A3057,SINAPI_MO!$A$1:$E$59566,4,0)</f>
        <v>0.2729</v>
      </c>
      <c r="F3057" s="225" t="n">
        <f aca="false">ROUND(D3057*E3057,2)</f>
        <v>32.45</v>
      </c>
    </row>
    <row r="3058" customFormat="false" ht="19.4" hidden="false" customHeight="false" outlineLevel="0" collapsed="false">
      <c r="A3058" s="207" t="n">
        <v>97294</v>
      </c>
      <c r="B3058" s="208" t="s">
        <v>3233</v>
      </c>
      <c r="C3058" s="2" t="s">
        <v>170</v>
      </c>
      <c r="D3058" s="209" t="n">
        <v>130.52</v>
      </c>
      <c r="E3058" s="224" t="n">
        <f aca="false">VLOOKUP(A3058,SINAPI_MO!$A$1:$E$59566,4,0)</f>
        <v>0.2918</v>
      </c>
      <c r="F3058" s="225" t="n">
        <f aca="false">ROUND(D3058*E3058,2)</f>
        <v>38.09</v>
      </c>
    </row>
    <row r="3059" customFormat="false" ht="19.4" hidden="false" customHeight="false" outlineLevel="0" collapsed="false">
      <c r="A3059" s="207" t="n">
        <v>97299</v>
      </c>
      <c r="B3059" s="208" t="s">
        <v>3234</v>
      </c>
      <c r="C3059" s="2" t="s">
        <v>170</v>
      </c>
      <c r="D3059" s="209" t="n">
        <v>152.86</v>
      </c>
      <c r="E3059" s="224" t="n">
        <f aca="false">VLOOKUP(A3059,SINAPI_MO!$A$1:$E$59566,4,0)</f>
        <v>0.2858</v>
      </c>
      <c r="F3059" s="225" t="n">
        <f aca="false">ROUND(D3059*E3059,2)</f>
        <v>43.69</v>
      </c>
    </row>
    <row r="3060" customFormat="false" ht="19.4" hidden="false" customHeight="false" outlineLevel="0" collapsed="false">
      <c r="A3060" s="207" t="n">
        <v>97300</v>
      </c>
      <c r="B3060" s="208" t="s">
        <v>3235</v>
      </c>
      <c r="C3060" s="2" t="s">
        <v>170</v>
      </c>
      <c r="D3060" s="209" t="n">
        <v>184.88</v>
      </c>
      <c r="E3060" s="224" t="n">
        <f aca="false">VLOOKUP(A3060,SINAPI_MO!$A$1:$E$59566,4,0)</f>
        <v>0.2972</v>
      </c>
      <c r="F3060" s="225" t="n">
        <f aca="false">ROUND(D3060*E3060,2)</f>
        <v>54.95</v>
      </c>
    </row>
    <row r="3061" customFormat="false" ht="19.4" hidden="false" customHeight="false" outlineLevel="0" collapsed="false">
      <c r="A3061" s="207" t="n">
        <v>97305</v>
      </c>
      <c r="B3061" s="208" t="s">
        <v>3236</v>
      </c>
      <c r="C3061" s="2" t="s">
        <v>170</v>
      </c>
      <c r="D3061" s="209" t="n">
        <v>222.12</v>
      </c>
      <c r="E3061" s="224" t="n">
        <f aca="false">VLOOKUP(A3061,SINAPI_MO!$A$1:$E$59566,4,0)</f>
        <v>0.2979</v>
      </c>
      <c r="F3061" s="225" t="n">
        <f aca="false">ROUND(D3061*E3061,2)</f>
        <v>66.17</v>
      </c>
    </row>
    <row r="3062" customFormat="false" ht="19.4" hidden="false" customHeight="false" outlineLevel="0" collapsed="false">
      <c r="A3062" s="207" t="n">
        <v>97306</v>
      </c>
      <c r="B3062" s="208" t="s">
        <v>3237</v>
      </c>
      <c r="C3062" s="2" t="s">
        <v>170</v>
      </c>
      <c r="D3062" s="209" t="n">
        <v>294.06</v>
      </c>
      <c r="E3062" s="224" t="n">
        <f aca="false">VLOOKUP(A3062,SINAPI_MO!$A$1:$E$59566,4,0)</f>
        <v>0.2633</v>
      </c>
      <c r="F3062" s="225" t="n">
        <f aca="false">ROUND(D3062*E3062,2)</f>
        <v>77.43</v>
      </c>
    </row>
    <row r="3063" customFormat="false" ht="19.4" hidden="false" customHeight="false" outlineLevel="0" collapsed="false">
      <c r="A3063" s="207" t="n">
        <v>97311</v>
      </c>
      <c r="B3063" s="208" t="s">
        <v>3238</v>
      </c>
      <c r="C3063" s="2" t="s">
        <v>170</v>
      </c>
      <c r="D3063" s="209" t="n">
        <v>358.04</v>
      </c>
      <c r="E3063" s="224" t="n">
        <f aca="false">VLOOKUP(A3063,SINAPI_MO!$A$1:$E$59566,4,0)</f>
        <v>0.2477</v>
      </c>
      <c r="F3063" s="225" t="n">
        <f aca="false">ROUND(D3063*E3063,2)</f>
        <v>88.69</v>
      </c>
    </row>
    <row r="3064" customFormat="false" ht="19.4" hidden="false" customHeight="false" outlineLevel="0" collapsed="false">
      <c r="A3064" s="207" t="n">
        <v>97312</v>
      </c>
      <c r="B3064" s="208" t="s">
        <v>3239</v>
      </c>
      <c r="C3064" s="2" t="s">
        <v>170</v>
      </c>
      <c r="D3064" s="209" t="n">
        <v>472.31</v>
      </c>
      <c r="E3064" s="224" t="n">
        <f aca="false">VLOOKUP(A3064,SINAPI_MO!$A$1:$E$59566,4,0)</f>
        <v>0.2115</v>
      </c>
      <c r="F3064" s="225" t="n">
        <f aca="false">ROUND(D3064*E3064,2)</f>
        <v>99.89</v>
      </c>
    </row>
    <row r="3065" customFormat="false" ht="19.4" hidden="false" customHeight="false" outlineLevel="0" collapsed="false">
      <c r="A3065" s="207" t="n">
        <v>97278</v>
      </c>
      <c r="B3065" s="208" t="s">
        <v>3240</v>
      </c>
      <c r="C3065" s="2" t="s">
        <v>170</v>
      </c>
      <c r="D3065" s="209" t="n">
        <v>102.19</v>
      </c>
      <c r="E3065" s="224" t="n">
        <f aca="false">VLOOKUP(A3065,SINAPI_MO!$A$1:$E$59566,4,0)</f>
        <v>0.2075</v>
      </c>
      <c r="F3065" s="225" t="n">
        <f aca="false">ROUND(D3065*E3065,2)</f>
        <v>21.2</v>
      </c>
    </row>
    <row r="3066" customFormat="false" ht="19.4" hidden="false" customHeight="false" outlineLevel="0" collapsed="false">
      <c r="A3066" s="207" t="n">
        <v>97274</v>
      </c>
      <c r="B3066" s="208" t="s">
        <v>3241</v>
      </c>
      <c r="C3066" s="2" t="s">
        <v>170</v>
      </c>
      <c r="D3066" s="209" t="n">
        <v>91.2</v>
      </c>
      <c r="E3066" s="224" t="n">
        <f aca="false">VLOOKUP(A3066,SINAPI_MO!$A$1:$E$59566,4,0)</f>
        <v>0.1708</v>
      </c>
      <c r="F3066" s="225" t="n">
        <f aca="false">ROUND(D3066*E3066,2)</f>
        <v>15.58</v>
      </c>
    </row>
    <row r="3067" customFormat="false" ht="19.4" hidden="false" customHeight="false" outlineLevel="0" collapsed="false">
      <c r="A3067" s="207" t="n">
        <v>97283</v>
      </c>
      <c r="B3067" s="208" t="s">
        <v>3242</v>
      </c>
      <c r="C3067" s="2" t="s">
        <v>170</v>
      </c>
      <c r="D3067" s="209" t="n">
        <v>104.47</v>
      </c>
      <c r="E3067" s="224" t="n">
        <f aca="false">VLOOKUP(A3067,SINAPI_MO!$A$1:$E$59566,4,0)</f>
        <v>0.2298</v>
      </c>
      <c r="F3067" s="225" t="n">
        <f aca="false">ROUND(D3067*E3067,2)</f>
        <v>24.01</v>
      </c>
    </row>
    <row r="3068" customFormat="false" ht="19.4" hidden="false" customHeight="false" outlineLevel="0" collapsed="false">
      <c r="A3068" s="207" t="n">
        <v>97284</v>
      </c>
      <c r="B3068" s="208" t="s">
        <v>3243</v>
      </c>
      <c r="C3068" s="2" t="s">
        <v>170</v>
      </c>
      <c r="D3068" s="209" t="n">
        <v>117.87</v>
      </c>
      <c r="E3068" s="224" t="n">
        <f aca="false">VLOOKUP(A3068,SINAPI_MO!$A$1:$E$59566,4,0)</f>
        <v>0.2275</v>
      </c>
      <c r="F3068" s="225" t="n">
        <f aca="false">ROUND(D3068*E3068,2)</f>
        <v>26.82</v>
      </c>
    </row>
    <row r="3069" customFormat="false" ht="19.4" hidden="false" customHeight="false" outlineLevel="0" collapsed="false">
      <c r="A3069" s="207" t="n">
        <v>97289</v>
      </c>
      <c r="B3069" s="208" t="s">
        <v>3244</v>
      </c>
      <c r="C3069" s="2" t="s">
        <v>170</v>
      </c>
      <c r="D3069" s="209" t="n">
        <v>132.68</v>
      </c>
      <c r="E3069" s="224" t="n">
        <f aca="false">VLOOKUP(A3069,SINAPI_MO!$A$1:$E$59566,4,0)</f>
        <v>0.2445</v>
      </c>
      <c r="F3069" s="225" t="n">
        <f aca="false">ROUND(D3069*E3069,2)</f>
        <v>32.44</v>
      </c>
    </row>
    <row r="3070" customFormat="false" ht="19.4" hidden="false" customHeight="false" outlineLevel="0" collapsed="false">
      <c r="A3070" s="207" t="n">
        <v>97290</v>
      </c>
      <c r="B3070" s="208" t="s">
        <v>3245</v>
      </c>
      <c r="C3070" s="2" t="s">
        <v>170</v>
      </c>
      <c r="D3070" s="209" t="n">
        <v>135.65</v>
      </c>
      <c r="E3070" s="224" t="n">
        <f aca="false">VLOOKUP(A3070,SINAPI_MO!$A$1:$E$59566,4,0)</f>
        <v>0.2807</v>
      </c>
      <c r="F3070" s="225" t="n">
        <f aca="false">ROUND(D3070*E3070,2)</f>
        <v>38.08</v>
      </c>
    </row>
    <row r="3071" customFormat="false" ht="19.4" hidden="false" customHeight="false" outlineLevel="0" collapsed="false">
      <c r="A3071" s="207" t="n">
        <v>97295</v>
      </c>
      <c r="B3071" s="208" t="s">
        <v>3246</v>
      </c>
      <c r="C3071" s="2" t="s">
        <v>170</v>
      </c>
      <c r="D3071" s="209" t="n">
        <v>167.4</v>
      </c>
      <c r="E3071" s="224" t="n">
        <f aca="false">VLOOKUP(A3071,SINAPI_MO!$A$1:$E$59566,4,0)</f>
        <v>0.261</v>
      </c>
      <c r="F3071" s="225" t="n">
        <f aca="false">ROUND(D3071*E3071,2)</f>
        <v>43.69</v>
      </c>
    </row>
    <row r="3072" customFormat="false" ht="19.4" hidden="false" customHeight="false" outlineLevel="0" collapsed="false">
      <c r="A3072" s="207" t="n">
        <v>97296</v>
      </c>
      <c r="B3072" s="208" t="s">
        <v>3247</v>
      </c>
      <c r="C3072" s="2" t="s">
        <v>170</v>
      </c>
      <c r="D3072" s="209" t="n">
        <v>203.11</v>
      </c>
      <c r="E3072" s="224" t="n">
        <f aca="false">VLOOKUP(A3072,SINAPI_MO!$A$1:$E$59566,4,0)</f>
        <v>0.2705</v>
      </c>
      <c r="F3072" s="225" t="n">
        <f aca="false">ROUND(D3072*E3072,2)</f>
        <v>54.94</v>
      </c>
    </row>
    <row r="3073" customFormat="false" ht="19.4" hidden="false" customHeight="false" outlineLevel="0" collapsed="false">
      <c r="A3073" s="207" t="n">
        <v>97301</v>
      </c>
      <c r="B3073" s="208" t="s">
        <v>3248</v>
      </c>
      <c r="C3073" s="2" t="s">
        <v>170</v>
      </c>
      <c r="D3073" s="209" t="n">
        <v>261.46</v>
      </c>
      <c r="E3073" s="224" t="n">
        <f aca="false">VLOOKUP(A3073,SINAPI_MO!$A$1:$E$59566,4,0)</f>
        <v>0.2531</v>
      </c>
      <c r="F3073" s="225" t="n">
        <f aca="false">ROUND(D3073*E3073,2)</f>
        <v>66.18</v>
      </c>
    </row>
    <row r="3074" customFormat="false" ht="19.4" hidden="false" customHeight="false" outlineLevel="0" collapsed="false">
      <c r="A3074" s="207" t="n">
        <v>97302</v>
      </c>
      <c r="B3074" s="208" t="s">
        <v>3249</v>
      </c>
      <c r="C3074" s="2" t="s">
        <v>170</v>
      </c>
      <c r="D3074" s="209" t="n">
        <v>308.04</v>
      </c>
      <c r="E3074" s="224" t="n">
        <f aca="false">VLOOKUP(A3074,SINAPI_MO!$A$1:$E$59566,4,0)</f>
        <v>0.2514</v>
      </c>
      <c r="F3074" s="225" t="n">
        <f aca="false">ROUND(D3074*E3074,2)</f>
        <v>77.44</v>
      </c>
    </row>
    <row r="3075" customFormat="false" ht="19.4" hidden="false" customHeight="false" outlineLevel="0" collapsed="false">
      <c r="A3075" s="207" t="n">
        <v>97307</v>
      </c>
      <c r="B3075" s="208" t="s">
        <v>3250</v>
      </c>
      <c r="C3075" s="2" t="s">
        <v>170</v>
      </c>
      <c r="D3075" s="209" t="n">
        <v>396.63</v>
      </c>
      <c r="E3075" s="224" t="n">
        <f aca="false">VLOOKUP(A3075,SINAPI_MO!$A$1:$E$59566,4,0)</f>
        <v>0.2236</v>
      </c>
      <c r="F3075" s="225" t="n">
        <f aca="false">ROUND(D3075*E3075,2)</f>
        <v>88.69</v>
      </c>
    </row>
    <row r="3076" customFormat="false" ht="19.4" hidden="false" customHeight="false" outlineLevel="0" collapsed="false">
      <c r="A3076" s="207" t="n">
        <v>97277</v>
      </c>
      <c r="B3076" s="208" t="s">
        <v>3251</v>
      </c>
      <c r="C3076" s="2" t="s">
        <v>170</v>
      </c>
      <c r="D3076" s="209" t="n">
        <v>96.47</v>
      </c>
      <c r="E3076" s="224" t="n">
        <f aca="false">VLOOKUP(A3076,SINAPI_MO!$A$1:$E$59566,4,0)</f>
        <v>0.1906</v>
      </c>
      <c r="F3076" s="225" t="n">
        <f aca="false">ROUND(D3076*E3076,2)</f>
        <v>18.39</v>
      </c>
    </row>
    <row r="3077" customFormat="false" ht="19.4" hidden="false" customHeight="false" outlineLevel="0" collapsed="false">
      <c r="A3077" s="207" t="n">
        <v>97308</v>
      </c>
      <c r="B3077" s="208" t="s">
        <v>3252</v>
      </c>
      <c r="C3077" s="2" t="s">
        <v>170</v>
      </c>
      <c r="D3077" s="209" t="n">
        <v>451.05</v>
      </c>
      <c r="E3077" s="224" t="n">
        <f aca="false">VLOOKUP(A3077,SINAPI_MO!$A$1:$E$59566,4,0)</f>
        <v>0.2215</v>
      </c>
      <c r="F3077" s="225" t="n">
        <f aca="false">ROUND(D3077*E3077,2)</f>
        <v>99.91</v>
      </c>
    </row>
    <row r="3078" customFormat="false" ht="19.4" hidden="false" customHeight="false" outlineLevel="0" collapsed="false">
      <c r="A3078" s="207" t="n">
        <v>97238</v>
      </c>
      <c r="B3078" s="208" t="s">
        <v>3253</v>
      </c>
      <c r="C3078" s="2" t="s">
        <v>183</v>
      </c>
      <c r="D3078" s="209" t="n">
        <v>102.21</v>
      </c>
      <c r="E3078" s="224" t="n">
        <f aca="false">VLOOKUP(A3078,SINAPI_MO!$A$1:$E$59566,4,0)</f>
        <v>0.3558</v>
      </c>
      <c r="F3078" s="225" t="n">
        <f aca="false">ROUND(D3078*E3078,2)</f>
        <v>36.37</v>
      </c>
    </row>
    <row r="3079" customFormat="false" ht="19.4" hidden="false" customHeight="false" outlineLevel="0" collapsed="false">
      <c r="A3079" s="207" t="n">
        <v>97239</v>
      </c>
      <c r="B3079" s="208" t="s">
        <v>3254</v>
      </c>
      <c r="C3079" s="2" t="s">
        <v>183</v>
      </c>
      <c r="D3079" s="209" t="n">
        <v>106.41</v>
      </c>
      <c r="E3079" s="224" t="n">
        <f aca="false">VLOOKUP(A3079,SINAPI_MO!$A$1:$E$59566,4,0)</f>
        <v>0.3535</v>
      </c>
      <c r="F3079" s="225" t="n">
        <f aca="false">ROUND(D3079*E3079,2)</f>
        <v>37.62</v>
      </c>
    </row>
    <row r="3080" customFormat="false" ht="19.4" hidden="false" customHeight="false" outlineLevel="0" collapsed="false">
      <c r="A3080" s="207" t="n">
        <v>97240</v>
      </c>
      <c r="B3080" s="208" t="s">
        <v>3255</v>
      </c>
      <c r="C3080" s="2" t="s">
        <v>183</v>
      </c>
      <c r="D3080" s="209" t="n">
        <v>109.29</v>
      </c>
      <c r="E3080" s="224" t="n">
        <f aca="false">VLOOKUP(A3080,SINAPI_MO!$A$1:$E$59566,4,0)</f>
        <v>0.3557</v>
      </c>
      <c r="F3080" s="225" t="n">
        <f aca="false">ROUND(D3080*E3080,2)</f>
        <v>38.87</v>
      </c>
    </row>
    <row r="3081" customFormat="false" ht="19.4" hidden="false" customHeight="false" outlineLevel="0" collapsed="false">
      <c r="A3081" s="207" t="n">
        <v>97241</v>
      </c>
      <c r="B3081" s="208" t="s">
        <v>3256</v>
      </c>
      <c r="C3081" s="2" t="s">
        <v>183</v>
      </c>
      <c r="D3081" s="209" t="n">
        <v>115.93</v>
      </c>
      <c r="E3081" s="224" t="n">
        <f aca="false">VLOOKUP(A3081,SINAPI_MO!$A$1:$E$59566,4,0)</f>
        <v>0.3568</v>
      </c>
      <c r="F3081" s="225" t="n">
        <f aca="false">ROUND(D3081*E3081,2)</f>
        <v>41.36</v>
      </c>
    </row>
    <row r="3082" customFormat="false" ht="19.4" hidden="false" customHeight="false" outlineLevel="0" collapsed="false">
      <c r="A3082" s="207" t="n">
        <v>97242</v>
      </c>
      <c r="B3082" s="208" t="s">
        <v>3257</v>
      </c>
      <c r="C3082" s="2" t="s">
        <v>183</v>
      </c>
      <c r="D3082" s="209" t="n">
        <v>123.21</v>
      </c>
      <c r="E3082" s="224" t="n">
        <f aca="false">VLOOKUP(A3082,SINAPI_MO!$A$1:$E$59566,4,0)</f>
        <v>0.3561</v>
      </c>
      <c r="F3082" s="225" t="n">
        <f aca="false">ROUND(D3082*E3082,2)</f>
        <v>43.88</v>
      </c>
    </row>
    <row r="3083" customFormat="false" ht="19.4" hidden="false" customHeight="false" outlineLevel="0" collapsed="false">
      <c r="A3083" s="207" t="n">
        <v>97243</v>
      </c>
      <c r="B3083" s="208" t="s">
        <v>3258</v>
      </c>
      <c r="C3083" s="2" t="s">
        <v>183</v>
      </c>
      <c r="D3083" s="209" t="n">
        <v>147.11</v>
      </c>
      <c r="E3083" s="224" t="n">
        <f aca="false">VLOOKUP(A3083,SINAPI_MO!$A$1:$E$59566,4,0)</f>
        <v>0.3152</v>
      </c>
      <c r="F3083" s="225" t="n">
        <f aca="false">ROUND(D3083*E3083,2)</f>
        <v>46.37</v>
      </c>
    </row>
    <row r="3084" customFormat="false" ht="19.4" hidden="false" customHeight="false" outlineLevel="0" collapsed="false">
      <c r="A3084" s="207" t="n">
        <v>97244</v>
      </c>
      <c r="B3084" s="208" t="s">
        <v>3259</v>
      </c>
      <c r="C3084" s="2" t="s">
        <v>183</v>
      </c>
      <c r="D3084" s="209" t="n">
        <v>165.17</v>
      </c>
      <c r="E3084" s="224" t="n">
        <f aca="false">VLOOKUP(A3084,SINAPI_MO!$A$1:$E$59566,4,0)</f>
        <v>0.311</v>
      </c>
      <c r="F3084" s="225" t="n">
        <f aca="false">ROUND(D3084*E3084,2)</f>
        <v>51.37</v>
      </c>
    </row>
    <row r="3085" customFormat="false" ht="19.4" hidden="false" customHeight="false" outlineLevel="0" collapsed="false">
      <c r="A3085" s="207" t="n">
        <v>97245</v>
      </c>
      <c r="B3085" s="208" t="s">
        <v>3260</v>
      </c>
      <c r="C3085" s="2" t="s">
        <v>183</v>
      </c>
      <c r="D3085" s="209" t="n">
        <v>198</v>
      </c>
      <c r="E3085" s="224" t="n">
        <f aca="false">VLOOKUP(A3085,SINAPI_MO!$A$1:$E$59566,4,0)</f>
        <v>0.2846</v>
      </c>
      <c r="F3085" s="225" t="n">
        <f aca="false">ROUND(D3085*E3085,2)</f>
        <v>56.35</v>
      </c>
    </row>
    <row r="3086" customFormat="false" ht="19.4" hidden="false" customHeight="false" outlineLevel="0" collapsed="false">
      <c r="A3086" s="207" t="n">
        <v>97236</v>
      </c>
      <c r="B3086" s="208" t="s">
        <v>3261</v>
      </c>
      <c r="C3086" s="2" t="s">
        <v>183</v>
      </c>
      <c r="D3086" s="209" t="n">
        <v>95.2</v>
      </c>
      <c r="E3086" s="224" t="n">
        <f aca="false">VLOOKUP(A3086,SINAPI_MO!$A$1:$E$59566,4,0)</f>
        <v>0.3558</v>
      </c>
      <c r="F3086" s="225" t="n">
        <f aca="false">ROUND(D3086*E3086,2)</f>
        <v>33.87</v>
      </c>
    </row>
    <row r="3087" customFormat="false" ht="19.4" hidden="false" customHeight="false" outlineLevel="0" collapsed="false">
      <c r="A3087" s="207" t="n">
        <v>97246</v>
      </c>
      <c r="B3087" s="208" t="s">
        <v>3262</v>
      </c>
      <c r="C3087" s="2" t="s">
        <v>183</v>
      </c>
      <c r="D3087" s="209" t="n">
        <v>217.5</v>
      </c>
      <c r="E3087" s="224" t="n">
        <f aca="false">VLOOKUP(A3087,SINAPI_MO!$A$1:$E$59566,4,0)</f>
        <v>0.282</v>
      </c>
      <c r="F3087" s="225" t="n">
        <f aca="false">ROUND(D3087*E3087,2)</f>
        <v>61.34</v>
      </c>
    </row>
    <row r="3088" customFormat="false" ht="19.4" hidden="false" customHeight="false" outlineLevel="0" collapsed="false">
      <c r="A3088" s="207" t="n">
        <v>97247</v>
      </c>
      <c r="B3088" s="208" t="s">
        <v>3263</v>
      </c>
      <c r="C3088" s="2" t="s">
        <v>183</v>
      </c>
      <c r="D3088" s="209" t="n">
        <v>256.45</v>
      </c>
      <c r="E3088" s="224" t="n">
        <f aca="false">VLOOKUP(A3088,SINAPI_MO!$A$1:$E$59566,4,0)</f>
        <v>0.2587</v>
      </c>
      <c r="F3088" s="225" t="n">
        <f aca="false">ROUND(D3088*E3088,2)</f>
        <v>66.34</v>
      </c>
    </row>
    <row r="3089" customFormat="false" ht="19.4" hidden="false" customHeight="false" outlineLevel="0" collapsed="false">
      <c r="A3089" s="207" t="n">
        <v>97237</v>
      </c>
      <c r="B3089" s="208" t="s">
        <v>3264</v>
      </c>
      <c r="C3089" s="2" t="s">
        <v>183</v>
      </c>
      <c r="D3089" s="209" t="n">
        <v>98.66</v>
      </c>
      <c r="E3089" s="224" t="n">
        <f aca="false">VLOOKUP(A3089,SINAPI_MO!$A$1:$E$59566,4,0)</f>
        <v>0.356</v>
      </c>
      <c r="F3089" s="225" t="n">
        <f aca="false">ROUND(D3089*E3089,2)</f>
        <v>35.12</v>
      </c>
    </row>
    <row r="3090" customFormat="false" ht="19.4" hidden="false" customHeight="false" outlineLevel="0" collapsed="false">
      <c r="A3090" s="207" t="n">
        <v>97248</v>
      </c>
      <c r="B3090" s="208" t="s">
        <v>3265</v>
      </c>
      <c r="C3090" s="2" t="s">
        <v>183</v>
      </c>
      <c r="D3090" s="209" t="n">
        <v>285.52</v>
      </c>
      <c r="E3090" s="224" t="n">
        <f aca="false">VLOOKUP(A3090,SINAPI_MO!$A$1:$E$59566,4,0)</f>
        <v>0.2499</v>
      </c>
      <c r="F3090" s="225" t="n">
        <f aca="false">ROUND(D3090*E3090,2)</f>
        <v>71.35</v>
      </c>
    </row>
    <row r="3091" customFormat="false" ht="19.4" hidden="false" customHeight="false" outlineLevel="0" collapsed="false">
      <c r="A3091" s="207" t="n">
        <v>97251</v>
      </c>
      <c r="B3091" s="208" t="s">
        <v>3266</v>
      </c>
      <c r="C3091" s="2" t="s">
        <v>170</v>
      </c>
      <c r="D3091" s="209" t="n">
        <v>82.29</v>
      </c>
      <c r="E3091" s="224" t="n">
        <f aca="false">VLOOKUP(A3091,SINAPI_MO!$A$1:$E$59566,4,0)</f>
        <v>0.1717</v>
      </c>
      <c r="F3091" s="225" t="n">
        <f aca="false">ROUND(D3091*E3091,2)</f>
        <v>14.13</v>
      </c>
    </row>
    <row r="3092" customFormat="false" ht="19.4" hidden="false" customHeight="false" outlineLevel="0" collapsed="false">
      <c r="A3092" s="207" t="n">
        <v>97254</v>
      </c>
      <c r="B3092" s="208" t="s">
        <v>3267</v>
      </c>
      <c r="C3092" s="2" t="s">
        <v>170</v>
      </c>
      <c r="D3092" s="209" t="n">
        <v>84.95</v>
      </c>
      <c r="E3092" s="224" t="n">
        <f aca="false">VLOOKUP(A3092,SINAPI_MO!$A$1:$E$59566,4,0)</f>
        <v>0.1883</v>
      </c>
      <c r="F3092" s="225" t="n">
        <f aca="false">ROUND(D3092*E3092,2)</f>
        <v>16</v>
      </c>
    </row>
    <row r="3093" customFormat="false" ht="19.4" hidden="false" customHeight="false" outlineLevel="0" collapsed="false">
      <c r="A3093" s="207" t="n">
        <v>97255</v>
      </c>
      <c r="B3093" s="208" t="s">
        <v>3268</v>
      </c>
      <c r="C3093" s="2" t="s">
        <v>170</v>
      </c>
      <c r="D3093" s="209" t="n">
        <v>86.82</v>
      </c>
      <c r="E3093" s="224" t="n">
        <f aca="false">VLOOKUP(A3093,SINAPI_MO!$A$1:$E$59566,4,0)</f>
        <v>0.2058</v>
      </c>
      <c r="F3093" s="225" t="n">
        <f aca="false">ROUND(D3093*E3093,2)</f>
        <v>17.87</v>
      </c>
    </row>
    <row r="3094" customFormat="false" ht="19.4" hidden="false" customHeight="false" outlineLevel="0" collapsed="false">
      <c r="A3094" s="207" t="n">
        <v>97249</v>
      </c>
      <c r="B3094" s="208" t="s">
        <v>3269</v>
      </c>
      <c r="C3094" s="2" t="s">
        <v>170</v>
      </c>
      <c r="D3094" s="209" t="n">
        <v>78.23</v>
      </c>
      <c r="E3094" s="224" t="n">
        <f aca="false">VLOOKUP(A3094,SINAPI_MO!$A$1:$E$59566,4,0)</f>
        <v>0.1327</v>
      </c>
      <c r="F3094" s="225" t="n">
        <f aca="false">ROUND(D3094*E3094,2)</f>
        <v>10.38</v>
      </c>
    </row>
    <row r="3095" customFormat="false" ht="19.4" hidden="false" customHeight="false" outlineLevel="0" collapsed="false">
      <c r="A3095" s="207" t="n">
        <v>97250</v>
      </c>
      <c r="B3095" s="208" t="s">
        <v>3270</v>
      </c>
      <c r="C3095" s="2" t="s">
        <v>170</v>
      </c>
      <c r="D3095" s="209" t="n">
        <v>80.31</v>
      </c>
      <c r="E3095" s="224" t="n">
        <f aca="false">VLOOKUP(A3095,SINAPI_MO!$A$1:$E$59566,4,0)</f>
        <v>0.1525</v>
      </c>
      <c r="F3095" s="225" t="n">
        <f aca="false">ROUND(D3095*E3095,2)</f>
        <v>12.25</v>
      </c>
    </row>
    <row r="3096" customFormat="false" ht="19.4" hidden="false" customHeight="false" outlineLevel="0" collapsed="false">
      <c r="A3096" s="207" t="n">
        <v>97258</v>
      </c>
      <c r="B3096" s="208" t="s">
        <v>3271</v>
      </c>
      <c r="C3096" s="2" t="s">
        <v>170</v>
      </c>
      <c r="D3096" s="209" t="n">
        <v>90.78</v>
      </c>
      <c r="E3096" s="224" t="n">
        <f aca="false">VLOOKUP(A3096,SINAPI_MO!$A$1:$E$59566,4,0)</f>
        <v>0.2382</v>
      </c>
      <c r="F3096" s="225" t="n">
        <f aca="false">ROUND(D3096*E3096,2)</f>
        <v>21.62</v>
      </c>
    </row>
    <row r="3097" customFormat="false" ht="19.4" hidden="false" customHeight="false" outlineLevel="0" collapsed="false">
      <c r="A3097" s="207" t="n">
        <v>97259</v>
      </c>
      <c r="B3097" s="208" t="s">
        <v>3272</v>
      </c>
      <c r="C3097" s="2" t="s">
        <v>170</v>
      </c>
      <c r="D3097" s="209" t="n">
        <v>95.61</v>
      </c>
      <c r="E3097" s="224" t="n">
        <f aca="false">VLOOKUP(A3097,SINAPI_MO!$A$1:$E$59566,4,0)</f>
        <v>0.2655</v>
      </c>
      <c r="F3097" s="225" t="n">
        <f aca="false">ROUND(D3097*E3097,2)</f>
        <v>25.38</v>
      </c>
    </row>
    <row r="3098" customFormat="false" ht="19.4" hidden="false" customHeight="false" outlineLevel="0" collapsed="false">
      <c r="A3098" s="207" t="n">
        <v>97262</v>
      </c>
      <c r="B3098" s="208" t="s">
        <v>3273</v>
      </c>
      <c r="C3098" s="2" t="s">
        <v>170</v>
      </c>
      <c r="D3098" s="209" t="n">
        <v>103.19</v>
      </c>
      <c r="E3098" s="224" t="n">
        <f aca="false">VLOOKUP(A3098,SINAPI_MO!$A$1:$E$59566,4,0)</f>
        <v>0.2823</v>
      </c>
      <c r="F3098" s="225" t="n">
        <f aca="false">ROUND(D3098*E3098,2)</f>
        <v>29.13</v>
      </c>
    </row>
    <row r="3099" customFormat="false" ht="19.4" hidden="false" customHeight="false" outlineLevel="0" collapsed="false">
      <c r="A3099" s="207" t="n">
        <v>97263</v>
      </c>
      <c r="B3099" s="208" t="s">
        <v>3274</v>
      </c>
      <c r="C3099" s="2" t="s">
        <v>170</v>
      </c>
      <c r="D3099" s="209" t="n">
        <v>112.2</v>
      </c>
      <c r="E3099" s="224" t="n">
        <f aca="false">VLOOKUP(A3099,SINAPI_MO!$A$1:$E$59566,4,0)</f>
        <v>0.3264</v>
      </c>
      <c r="F3099" s="225" t="n">
        <f aca="false">ROUND(D3099*E3099,2)</f>
        <v>36.62</v>
      </c>
    </row>
    <row r="3100" customFormat="false" ht="19.4" hidden="false" customHeight="false" outlineLevel="0" collapsed="false">
      <c r="A3100" s="207" t="n">
        <v>97266</v>
      </c>
      <c r="B3100" s="208" t="s">
        <v>3275</v>
      </c>
      <c r="C3100" s="2" t="s">
        <v>170</v>
      </c>
      <c r="D3100" s="209" t="n">
        <v>124.87</v>
      </c>
      <c r="E3100" s="224" t="n">
        <f aca="false">VLOOKUP(A3100,SINAPI_MO!$A$1:$E$59566,4,0)</f>
        <v>0.3533</v>
      </c>
      <c r="F3100" s="225" t="n">
        <f aca="false">ROUND(D3100*E3100,2)</f>
        <v>44.12</v>
      </c>
    </row>
    <row r="3101" customFormat="false" ht="19.4" hidden="false" customHeight="false" outlineLevel="0" collapsed="false">
      <c r="A3101" s="207" t="n">
        <v>97267</v>
      </c>
      <c r="B3101" s="208" t="s">
        <v>3276</v>
      </c>
      <c r="C3101" s="2" t="s">
        <v>170</v>
      </c>
      <c r="D3101" s="209" t="n">
        <v>134.83</v>
      </c>
      <c r="E3101" s="224" t="n">
        <f aca="false">VLOOKUP(A3101,SINAPI_MO!$A$1:$E$59566,4,0)</f>
        <v>0.3829</v>
      </c>
      <c r="F3101" s="225" t="n">
        <f aca="false">ROUND(D3101*E3101,2)</f>
        <v>51.63</v>
      </c>
    </row>
    <row r="3102" customFormat="false" ht="19.4" hidden="false" customHeight="false" outlineLevel="0" collapsed="false">
      <c r="A3102" s="207" t="n">
        <v>97270</v>
      </c>
      <c r="B3102" s="208" t="s">
        <v>3277</v>
      </c>
      <c r="C3102" s="2" t="s">
        <v>170</v>
      </c>
      <c r="D3102" s="209" t="n">
        <v>146.35</v>
      </c>
      <c r="E3102" s="224" t="n">
        <f aca="false">VLOOKUP(A3102,SINAPI_MO!$A$1:$E$59566,4,0)</f>
        <v>0.4039</v>
      </c>
      <c r="F3102" s="225" t="n">
        <f aca="false">ROUND(D3102*E3102,2)</f>
        <v>59.11</v>
      </c>
    </row>
    <row r="3103" customFormat="false" ht="19.4" hidden="false" customHeight="false" outlineLevel="0" collapsed="false">
      <c r="A3103" s="207" t="n">
        <v>97271</v>
      </c>
      <c r="B3103" s="208" t="s">
        <v>3278</v>
      </c>
      <c r="C3103" s="2" t="s">
        <v>170</v>
      </c>
      <c r="D3103" s="209" t="n">
        <v>155.7</v>
      </c>
      <c r="E3103" s="224" t="n">
        <f aca="false">VLOOKUP(A3103,SINAPI_MO!$A$1:$E$59566,4,0)</f>
        <v>0.4278</v>
      </c>
      <c r="F3103" s="225" t="n">
        <f aca="false">ROUND(D3103*E3103,2)</f>
        <v>66.61</v>
      </c>
    </row>
    <row r="3104" customFormat="false" ht="19.4" hidden="false" customHeight="false" outlineLevel="0" collapsed="false">
      <c r="A3104" s="207" t="n">
        <v>97252</v>
      </c>
      <c r="B3104" s="208" t="s">
        <v>3279</v>
      </c>
      <c r="C3104" s="2" t="s">
        <v>170</v>
      </c>
      <c r="D3104" s="209" t="n">
        <v>87.94</v>
      </c>
      <c r="E3104" s="224" t="n">
        <f aca="false">VLOOKUP(A3104,SINAPI_MO!$A$1:$E$59566,4,0)</f>
        <v>0.15</v>
      </c>
      <c r="F3104" s="225" t="n">
        <f aca="false">ROUND(D3104*E3104,2)</f>
        <v>13.19</v>
      </c>
    </row>
    <row r="3105" customFormat="false" ht="19.4" hidden="false" customHeight="false" outlineLevel="0" collapsed="false">
      <c r="A3105" s="207" t="n">
        <v>97257</v>
      </c>
      <c r="B3105" s="208" t="s">
        <v>3280</v>
      </c>
      <c r="C3105" s="2" t="s">
        <v>170</v>
      </c>
      <c r="D3105" s="209" t="n">
        <v>91.38</v>
      </c>
      <c r="E3105" s="224" t="n">
        <f aca="false">VLOOKUP(A3105,SINAPI_MO!$A$1:$E$59566,4,0)</f>
        <v>0.1648</v>
      </c>
      <c r="F3105" s="225" t="n">
        <f aca="false">ROUND(D3105*E3105,2)</f>
        <v>15.06</v>
      </c>
    </row>
    <row r="3106" customFormat="false" ht="19.4" hidden="false" customHeight="false" outlineLevel="0" collapsed="false">
      <c r="A3106" s="207" t="n">
        <v>97256</v>
      </c>
      <c r="B3106" s="208" t="s">
        <v>3281</v>
      </c>
      <c r="C3106" s="2" t="s">
        <v>170</v>
      </c>
      <c r="D3106" s="209" t="n">
        <v>94.54</v>
      </c>
      <c r="E3106" s="224" t="n">
        <f aca="false">VLOOKUP(A3106,SINAPI_MO!$A$1:$E$59566,4,0)</f>
        <v>0.1792</v>
      </c>
      <c r="F3106" s="225" t="n">
        <f aca="false">ROUND(D3106*E3106,2)</f>
        <v>16.94</v>
      </c>
    </row>
    <row r="3107" customFormat="false" ht="19.4" hidden="false" customHeight="false" outlineLevel="0" collapsed="false">
      <c r="A3107" s="207" t="n">
        <v>97253</v>
      </c>
      <c r="B3107" s="208" t="s">
        <v>3282</v>
      </c>
      <c r="C3107" s="2" t="s">
        <v>170</v>
      </c>
      <c r="D3107" s="209" t="n">
        <v>84.98</v>
      </c>
      <c r="E3107" s="224" t="n">
        <f aca="false">VLOOKUP(A3107,SINAPI_MO!$A$1:$E$59566,4,0)</f>
        <v>0.1332</v>
      </c>
      <c r="F3107" s="225" t="n">
        <f aca="false">ROUND(D3107*E3107,2)</f>
        <v>11.32</v>
      </c>
    </row>
    <row r="3108" customFormat="false" ht="19.4" hidden="false" customHeight="false" outlineLevel="0" collapsed="false">
      <c r="A3108" s="207" t="n">
        <v>97261</v>
      </c>
      <c r="B3108" s="208" t="s">
        <v>3283</v>
      </c>
      <c r="C3108" s="2" t="s">
        <v>170</v>
      </c>
      <c r="D3108" s="209" t="n">
        <v>99.56</v>
      </c>
      <c r="E3108" s="224" t="n">
        <f aca="false">VLOOKUP(A3108,SINAPI_MO!$A$1:$E$59566,4,0)</f>
        <v>0.1984</v>
      </c>
      <c r="F3108" s="225" t="n">
        <f aca="false">ROUND(D3108*E3108,2)</f>
        <v>19.75</v>
      </c>
    </row>
    <row r="3109" customFormat="false" ht="19.4" hidden="false" customHeight="false" outlineLevel="0" collapsed="false">
      <c r="A3109" s="207" t="n">
        <v>97260</v>
      </c>
      <c r="B3109" s="208" t="s">
        <v>3284</v>
      </c>
      <c r="C3109" s="2" t="s">
        <v>170</v>
      </c>
      <c r="D3109" s="209" t="n">
        <v>105.46</v>
      </c>
      <c r="E3109" s="224" t="n">
        <f aca="false">VLOOKUP(A3109,SINAPI_MO!$A$1:$E$59566,4,0)</f>
        <v>0.2228</v>
      </c>
      <c r="F3109" s="225" t="n">
        <f aca="false">ROUND(D3109*E3109,2)</f>
        <v>23.5</v>
      </c>
    </row>
    <row r="3110" customFormat="false" ht="19.4" hidden="false" customHeight="false" outlineLevel="0" collapsed="false">
      <c r="A3110" s="207" t="n">
        <v>97265</v>
      </c>
      <c r="B3110" s="208" t="s">
        <v>3285</v>
      </c>
      <c r="C3110" s="2" t="s">
        <v>170</v>
      </c>
      <c r="D3110" s="209" t="n">
        <v>120.89</v>
      </c>
      <c r="E3110" s="224" t="n">
        <f aca="false">VLOOKUP(A3110,SINAPI_MO!$A$1:$E$59566,4,0)</f>
        <v>0.2255</v>
      </c>
      <c r="F3110" s="225" t="n">
        <f aca="false">ROUND(D3110*E3110,2)</f>
        <v>27.26</v>
      </c>
    </row>
    <row r="3111" customFormat="false" ht="19.4" hidden="false" customHeight="false" outlineLevel="0" collapsed="false">
      <c r="A3111" s="207" t="n">
        <v>97264</v>
      </c>
      <c r="B3111" s="208" t="s">
        <v>3286</v>
      </c>
      <c r="C3111" s="2" t="s">
        <v>170</v>
      </c>
      <c r="D3111" s="209" t="n">
        <v>136.6</v>
      </c>
      <c r="E3111" s="224" t="n">
        <f aca="false">VLOOKUP(A3111,SINAPI_MO!$A$1:$E$59566,4,0)</f>
        <v>0.2407</v>
      </c>
      <c r="F3111" s="225" t="n">
        <f aca="false">ROUND(D3111*E3111,2)</f>
        <v>32.88</v>
      </c>
    </row>
    <row r="3112" customFormat="false" ht="19.4" hidden="false" customHeight="false" outlineLevel="0" collapsed="false">
      <c r="A3112" s="207" t="n">
        <v>97269</v>
      </c>
      <c r="B3112" s="208" t="s">
        <v>3287</v>
      </c>
      <c r="C3112" s="2" t="s">
        <v>170</v>
      </c>
      <c r="D3112" s="209" t="n">
        <v>153.38</v>
      </c>
      <c r="E3112" s="224" t="n">
        <f aca="false">VLOOKUP(A3112,SINAPI_MO!$A$1:$E$59566,4,0)</f>
        <v>0.2632</v>
      </c>
      <c r="F3112" s="225" t="n">
        <f aca="false">ROUND(D3112*E3112,2)</f>
        <v>40.37</v>
      </c>
    </row>
    <row r="3113" customFormat="false" ht="19.4" hidden="false" customHeight="false" outlineLevel="0" collapsed="false">
      <c r="A3113" s="207" t="n">
        <v>97268</v>
      </c>
      <c r="B3113" s="208" t="s">
        <v>3288</v>
      </c>
      <c r="C3113" s="2" t="s">
        <v>170</v>
      </c>
      <c r="D3113" s="209" t="n">
        <v>168.81</v>
      </c>
      <c r="E3113" s="224" t="n">
        <f aca="false">VLOOKUP(A3113,SINAPI_MO!$A$1:$E$59566,4,0)</f>
        <v>0.2836</v>
      </c>
      <c r="F3113" s="225" t="n">
        <f aca="false">ROUND(D3113*E3113,2)</f>
        <v>47.87</v>
      </c>
    </row>
    <row r="3114" customFormat="false" ht="19.4" hidden="false" customHeight="false" outlineLevel="0" collapsed="false">
      <c r="A3114" s="207" t="n">
        <v>97273</v>
      </c>
      <c r="B3114" s="208" t="s">
        <v>3289</v>
      </c>
      <c r="C3114" s="2" t="s">
        <v>170</v>
      </c>
      <c r="D3114" s="209" t="n">
        <v>200.61</v>
      </c>
      <c r="E3114" s="224" t="n">
        <f aca="false">VLOOKUP(A3114,SINAPI_MO!$A$1:$E$59566,4,0)</f>
        <v>0.276</v>
      </c>
      <c r="F3114" s="225" t="n">
        <f aca="false">ROUND(D3114*E3114,2)</f>
        <v>55.37</v>
      </c>
    </row>
    <row r="3115" customFormat="false" ht="19.4" hidden="false" customHeight="false" outlineLevel="0" collapsed="false">
      <c r="A3115" s="207" t="n">
        <v>97272</v>
      </c>
      <c r="B3115" s="208" t="s">
        <v>3290</v>
      </c>
      <c r="C3115" s="2" t="s">
        <v>170</v>
      </c>
      <c r="D3115" s="209" t="n">
        <v>227.48</v>
      </c>
      <c r="E3115" s="224" t="n">
        <f aca="false">VLOOKUP(A3115,SINAPI_MO!$A$1:$E$59566,4,0)</f>
        <v>0.2763</v>
      </c>
      <c r="F3115" s="225" t="n">
        <f aca="false">ROUND(D3115*E3115,2)</f>
        <v>62.85</v>
      </c>
    </row>
    <row r="3116" customFormat="false" ht="19.4" hidden="false" customHeight="false" outlineLevel="0" collapsed="false">
      <c r="A3116" s="207" t="n">
        <v>97315</v>
      </c>
      <c r="B3116" s="208" t="s">
        <v>3291</v>
      </c>
      <c r="C3116" s="2" t="s">
        <v>170</v>
      </c>
      <c r="D3116" s="209" t="n">
        <v>147.92</v>
      </c>
      <c r="E3116" s="224" t="n">
        <f aca="false">VLOOKUP(A3116,SINAPI_MO!$A$1:$E$59566,4,0)</f>
        <v>0.1911</v>
      </c>
      <c r="F3116" s="225" t="n">
        <f aca="false">ROUND(D3116*E3116,2)</f>
        <v>28.27</v>
      </c>
    </row>
    <row r="3117" customFormat="false" ht="19.4" hidden="false" customHeight="false" outlineLevel="0" collapsed="false">
      <c r="A3117" s="207" t="n">
        <v>97316</v>
      </c>
      <c r="B3117" s="208" t="s">
        <v>3292</v>
      </c>
      <c r="C3117" s="2" t="s">
        <v>170</v>
      </c>
      <c r="D3117" s="209" t="n">
        <v>153.05</v>
      </c>
      <c r="E3117" s="224" t="n">
        <f aca="false">VLOOKUP(A3117,SINAPI_MO!$A$1:$E$59566,4,0)</f>
        <v>0.2092</v>
      </c>
      <c r="F3117" s="225" t="n">
        <f aca="false">ROUND(D3117*E3117,2)</f>
        <v>32.02</v>
      </c>
    </row>
    <row r="3118" customFormat="false" ht="19.4" hidden="false" customHeight="false" outlineLevel="0" collapsed="false">
      <c r="A3118" s="207" t="n">
        <v>97317</v>
      </c>
      <c r="B3118" s="208" t="s">
        <v>3293</v>
      </c>
      <c r="C3118" s="2" t="s">
        <v>170</v>
      </c>
      <c r="D3118" s="209" t="n">
        <v>161.5</v>
      </c>
      <c r="E3118" s="224" t="n">
        <f aca="false">VLOOKUP(A3118,SINAPI_MO!$A$1:$E$59566,4,0)</f>
        <v>0.2215</v>
      </c>
      <c r="F3118" s="225" t="n">
        <f aca="false">ROUND(D3118*E3118,2)</f>
        <v>35.77</v>
      </c>
    </row>
    <row r="3119" customFormat="false" ht="19.4" hidden="false" customHeight="false" outlineLevel="0" collapsed="false">
      <c r="A3119" s="207" t="n">
        <v>97318</v>
      </c>
      <c r="B3119" s="208" t="s">
        <v>3294</v>
      </c>
      <c r="C3119" s="2" t="s">
        <v>170</v>
      </c>
      <c r="D3119" s="209" t="n">
        <v>175.38</v>
      </c>
      <c r="E3119" s="224" t="n">
        <f aca="false">VLOOKUP(A3119,SINAPI_MO!$A$1:$E$59566,4,0)</f>
        <v>0.2467</v>
      </c>
      <c r="F3119" s="225" t="n">
        <f aca="false">ROUND(D3119*E3119,2)</f>
        <v>43.27</v>
      </c>
    </row>
    <row r="3120" customFormat="false" ht="19.4" hidden="false" customHeight="false" outlineLevel="0" collapsed="false">
      <c r="A3120" s="207" t="n">
        <v>97319</v>
      </c>
      <c r="B3120" s="208" t="s">
        <v>3295</v>
      </c>
      <c r="C3120" s="2" t="s">
        <v>170</v>
      </c>
      <c r="D3120" s="209" t="n">
        <v>187.53</v>
      </c>
      <c r="E3120" s="224" t="n">
        <f aca="false">VLOOKUP(A3120,SINAPI_MO!$A$1:$E$59566,4,0)</f>
        <v>0.2707</v>
      </c>
      <c r="F3120" s="225" t="n">
        <f aca="false">ROUND(D3120*E3120,2)</f>
        <v>50.76</v>
      </c>
    </row>
    <row r="3121" customFormat="false" ht="19.4" hidden="false" customHeight="false" outlineLevel="0" collapsed="false">
      <c r="A3121" s="207" t="n">
        <v>97320</v>
      </c>
      <c r="B3121" s="208" t="s">
        <v>3296</v>
      </c>
      <c r="C3121" s="2" t="s">
        <v>170</v>
      </c>
      <c r="D3121" s="209" t="n">
        <v>210.69</v>
      </c>
      <c r="E3121" s="224" t="n">
        <f aca="false">VLOOKUP(A3121,SINAPI_MO!$A$1:$E$59566,4,0)</f>
        <v>0.2765</v>
      </c>
      <c r="F3121" s="225" t="n">
        <f aca="false">ROUND(D3121*E3121,2)</f>
        <v>58.26</v>
      </c>
    </row>
    <row r="3122" customFormat="false" ht="19.4" hidden="false" customHeight="false" outlineLevel="0" collapsed="false">
      <c r="A3122" s="207" t="n">
        <v>97321</v>
      </c>
      <c r="B3122" s="208" t="s">
        <v>3297</v>
      </c>
      <c r="C3122" s="2" t="s">
        <v>170</v>
      </c>
      <c r="D3122" s="209" t="n">
        <v>246.19</v>
      </c>
      <c r="E3122" s="224" t="n">
        <f aca="false">VLOOKUP(A3122,SINAPI_MO!$A$1:$E$59566,4,0)</f>
        <v>0.2975</v>
      </c>
      <c r="F3122" s="225" t="n">
        <f aca="false">ROUND(D3122*E3122,2)</f>
        <v>73.24</v>
      </c>
    </row>
    <row r="3123" customFormat="false" ht="19.4" hidden="false" customHeight="false" outlineLevel="0" collapsed="false">
      <c r="A3123" s="207" t="n">
        <v>97322</v>
      </c>
      <c r="B3123" s="208" t="s">
        <v>3298</v>
      </c>
      <c r="C3123" s="2" t="s">
        <v>170</v>
      </c>
      <c r="D3123" s="209" t="n">
        <v>324.38</v>
      </c>
      <c r="E3123" s="224" t="n">
        <f aca="false">VLOOKUP(A3123,SINAPI_MO!$A$1:$E$59566,4,0)</f>
        <v>0.2721</v>
      </c>
      <c r="F3123" s="225" t="n">
        <f aca="false">ROUND(D3123*E3123,2)</f>
        <v>88.26</v>
      </c>
    </row>
    <row r="3124" customFormat="false" ht="19.4" hidden="false" customHeight="false" outlineLevel="0" collapsed="false">
      <c r="A3124" s="207" t="n">
        <v>97313</v>
      </c>
      <c r="B3124" s="208" t="s">
        <v>3299</v>
      </c>
      <c r="C3124" s="2" t="s">
        <v>170</v>
      </c>
      <c r="D3124" s="209" t="n">
        <v>134.59</v>
      </c>
      <c r="E3124" s="224" t="n">
        <f aca="false">VLOOKUP(A3124,SINAPI_MO!$A$1:$E$59566,4,0)</f>
        <v>0.1544</v>
      </c>
      <c r="F3124" s="225" t="n">
        <f aca="false">ROUND(D3124*E3124,2)</f>
        <v>20.78</v>
      </c>
    </row>
    <row r="3125" customFormat="false" ht="19.4" hidden="false" customHeight="false" outlineLevel="0" collapsed="false">
      <c r="A3125" s="207" t="n">
        <v>97323</v>
      </c>
      <c r="B3125" s="208" t="s">
        <v>3300</v>
      </c>
      <c r="C3125" s="2" t="s">
        <v>170</v>
      </c>
      <c r="D3125" s="209" t="n">
        <v>377.08</v>
      </c>
      <c r="E3125" s="224" t="n">
        <f aca="false">VLOOKUP(A3125,SINAPI_MO!$A$1:$E$59566,4,0)</f>
        <v>0.2738</v>
      </c>
      <c r="F3125" s="225" t="n">
        <f aca="false">ROUND(D3125*E3125,2)</f>
        <v>103.24</v>
      </c>
    </row>
    <row r="3126" customFormat="false" ht="19.4" hidden="false" customHeight="false" outlineLevel="0" collapsed="false">
      <c r="A3126" s="207" t="n">
        <v>97324</v>
      </c>
      <c r="B3126" s="208" t="s">
        <v>3301</v>
      </c>
      <c r="C3126" s="2" t="s">
        <v>170</v>
      </c>
      <c r="D3126" s="209" t="n">
        <v>448.63</v>
      </c>
      <c r="E3126" s="224" t="n">
        <f aca="false">VLOOKUP(A3126,SINAPI_MO!$A$1:$E$59566,4,0)</f>
        <v>0.2636</v>
      </c>
      <c r="F3126" s="225" t="n">
        <f aca="false">ROUND(D3126*E3126,2)</f>
        <v>118.26</v>
      </c>
    </row>
    <row r="3127" customFormat="false" ht="19.4" hidden="false" customHeight="false" outlineLevel="0" collapsed="false">
      <c r="A3127" s="207" t="n">
        <v>97314</v>
      </c>
      <c r="B3127" s="208" t="s">
        <v>3302</v>
      </c>
      <c r="C3127" s="2" t="s">
        <v>170</v>
      </c>
      <c r="D3127" s="209" t="n">
        <v>141.83</v>
      </c>
      <c r="E3127" s="224" t="n">
        <f aca="false">VLOOKUP(A3127,SINAPI_MO!$A$1:$E$59566,4,0)</f>
        <v>0.1729</v>
      </c>
      <c r="F3127" s="225" t="n">
        <f aca="false">ROUND(D3127*E3127,2)</f>
        <v>24.52</v>
      </c>
    </row>
    <row r="3128" customFormat="false" ht="19.4" hidden="false" customHeight="false" outlineLevel="0" collapsed="false">
      <c r="A3128" s="207" t="n">
        <v>97325</v>
      </c>
      <c r="B3128" s="208" t="s">
        <v>3303</v>
      </c>
      <c r="C3128" s="2" t="s">
        <v>170</v>
      </c>
      <c r="D3128" s="209" t="n">
        <v>527.83</v>
      </c>
      <c r="E3128" s="224" t="n">
        <f aca="false">VLOOKUP(A3128,SINAPI_MO!$A$1:$E$59566,4,0)</f>
        <v>0.2524</v>
      </c>
      <c r="F3128" s="225" t="n">
        <f aca="false">ROUND(D3128*E3128,2)</f>
        <v>133.22</v>
      </c>
    </row>
    <row r="3129" customFormat="false" ht="19.4" hidden="false" customHeight="false" outlineLevel="0" collapsed="false">
      <c r="A3129" s="207" t="n">
        <v>103518</v>
      </c>
      <c r="B3129" s="208" t="s">
        <v>3304</v>
      </c>
      <c r="C3129" s="2" t="s">
        <v>170</v>
      </c>
      <c r="D3129" s="209" t="n">
        <v>0</v>
      </c>
      <c r="E3129" s="224" t="e">
        <f aca="false">VLOOKUP(A3129,SINAPI_MO!$A$1:$E$59566,4,0)</f>
        <v>#N/A</v>
      </c>
      <c r="F3129" s="225" t="e">
        <f aca="false">ROUND(D3129*E3129,2)</f>
        <v>#N/A</v>
      </c>
    </row>
    <row r="3130" customFormat="false" ht="19.4" hidden="false" customHeight="false" outlineLevel="0" collapsed="false">
      <c r="A3130" s="207" t="n">
        <v>103517</v>
      </c>
      <c r="B3130" s="208" t="s">
        <v>3305</v>
      </c>
      <c r="C3130" s="2" t="s">
        <v>170</v>
      </c>
      <c r="D3130" s="209" t="n">
        <v>5518.6</v>
      </c>
      <c r="E3130" s="224" t="n">
        <f aca="false">VLOOKUP(A3130,SINAPI_MO!$A$1:$E$59566,4,0)</f>
        <v>0.015</v>
      </c>
      <c r="F3130" s="225" t="n">
        <f aca="false">ROUND(D3130*E3130,2)</f>
        <v>82.78</v>
      </c>
    </row>
    <row r="3131" customFormat="false" ht="19.4" hidden="false" customHeight="false" outlineLevel="0" collapsed="false">
      <c r="A3131" s="207" t="n">
        <v>103519</v>
      </c>
      <c r="B3131" s="208" t="s">
        <v>3306</v>
      </c>
      <c r="C3131" s="2" t="s">
        <v>170</v>
      </c>
      <c r="D3131" s="209" t="n">
        <v>11.89</v>
      </c>
      <c r="E3131" s="224" t="n">
        <f aca="false">VLOOKUP(A3131,SINAPI_MO!$A$1:$E$59566,4,0)</f>
        <v>0.434</v>
      </c>
      <c r="F3131" s="225" t="n">
        <f aca="false">ROUND(D3131*E3131,2)</f>
        <v>5.16</v>
      </c>
    </row>
    <row r="3132" customFormat="false" ht="12.8" hidden="false" customHeight="false" outlineLevel="0" collapsed="false">
      <c r="A3132" s="207" t="n">
        <v>103515</v>
      </c>
      <c r="B3132" s="208" t="s">
        <v>3307</v>
      </c>
      <c r="C3132" s="2" t="s">
        <v>170</v>
      </c>
      <c r="D3132" s="209" t="n">
        <v>0</v>
      </c>
      <c r="E3132" s="224" t="e">
        <f aca="false">VLOOKUP(A3132,SINAPI_MO!$A$1:$E$59566,4,0)</f>
        <v>#N/A</v>
      </c>
      <c r="F3132" s="225" t="e">
        <f aca="false">ROUND(D3132*E3132,2)</f>
        <v>#N/A</v>
      </c>
    </row>
    <row r="3133" customFormat="false" ht="12.8" hidden="false" customHeight="false" outlineLevel="0" collapsed="false">
      <c r="A3133" s="207" t="n">
        <v>103502</v>
      </c>
      <c r="B3133" s="208" t="s">
        <v>3308</v>
      </c>
      <c r="C3133" s="2" t="s">
        <v>183</v>
      </c>
      <c r="D3133" s="209" t="n">
        <v>0</v>
      </c>
      <c r="E3133" s="224" t="e">
        <f aca="false">VLOOKUP(A3133,SINAPI_MO!$A$1:$E$59566,4,0)</f>
        <v>#N/A</v>
      </c>
      <c r="F3133" s="225" t="e">
        <f aca="false">ROUND(D3133*E3133,2)</f>
        <v>#N/A</v>
      </c>
    </row>
    <row r="3134" customFormat="false" ht="12.8" hidden="false" customHeight="false" outlineLevel="0" collapsed="false">
      <c r="A3134" s="207" t="n">
        <v>103503</v>
      </c>
      <c r="B3134" s="208" t="s">
        <v>3309</v>
      </c>
      <c r="C3134" s="2" t="s">
        <v>183</v>
      </c>
      <c r="D3134" s="209" t="n">
        <v>0</v>
      </c>
      <c r="E3134" s="224" t="e">
        <f aca="false">VLOOKUP(A3134,SINAPI_MO!$A$1:$E$59566,4,0)</f>
        <v>#N/A</v>
      </c>
      <c r="F3134" s="225" t="e">
        <f aca="false">ROUND(D3134*E3134,2)</f>
        <v>#N/A</v>
      </c>
    </row>
    <row r="3135" customFormat="false" ht="12.8" hidden="false" customHeight="false" outlineLevel="0" collapsed="false">
      <c r="A3135" s="207" t="n">
        <v>103499</v>
      </c>
      <c r="B3135" s="208" t="s">
        <v>3310</v>
      </c>
      <c r="C3135" s="2" t="s">
        <v>170</v>
      </c>
      <c r="D3135" s="209" t="n">
        <v>0</v>
      </c>
      <c r="E3135" s="224" t="e">
        <f aca="false">VLOOKUP(A3135,SINAPI_MO!$A$1:$E$59566,4,0)</f>
        <v>#N/A</v>
      </c>
      <c r="F3135" s="225" t="e">
        <f aca="false">ROUND(D3135*E3135,2)</f>
        <v>#N/A</v>
      </c>
    </row>
    <row r="3136" customFormat="false" ht="12.8" hidden="false" customHeight="false" outlineLevel="0" collapsed="false">
      <c r="A3136" s="207" t="n">
        <v>103501</v>
      </c>
      <c r="B3136" s="208" t="s">
        <v>3311</v>
      </c>
      <c r="C3136" s="2" t="s">
        <v>170</v>
      </c>
      <c r="D3136" s="209" t="n">
        <v>0</v>
      </c>
      <c r="E3136" s="224" t="e">
        <f aca="false">VLOOKUP(A3136,SINAPI_MO!$A$1:$E$59566,4,0)</f>
        <v>#N/A</v>
      </c>
      <c r="F3136" s="225" t="e">
        <f aca="false">ROUND(D3136*E3136,2)</f>
        <v>#N/A</v>
      </c>
    </row>
    <row r="3137" customFormat="false" ht="12.8" hidden="false" customHeight="false" outlineLevel="0" collapsed="false">
      <c r="A3137" s="207" t="n">
        <v>103500</v>
      </c>
      <c r="B3137" s="208" t="s">
        <v>3312</v>
      </c>
      <c r="C3137" s="2" t="s">
        <v>170</v>
      </c>
      <c r="D3137" s="209" t="n">
        <v>0</v>
      </c>
      <c r="E3137" s="224" t="e">
        <f aca="false">VLOOKUP(A3137,SINAPI_MO!$A$1:$E$59566,4,0)</f>
        <v>#N/A</v>
      </c>
      <c r="F3137" s="225" t="e">
        <f aca="false">ROUND(D3137*E3137,2)</f>
        <v>#N/A</v>
      </c>
    </row>
    <row r="3138" customFormat="false" ht="19.4" hidden="false" customHeight="false" outlineLevel="0" collapsed="false">
      <c r="A3138" s="207" t="n">
        <v>106678</v>
      </c>
      <c r="B3138" s="208" t="s">
        <v>3313</v>
      </c>
      <c r="C3138" s="2" t="s">
        <v>170</v>
      </c>
      <c r="D3138" s="209" t="n">
        <v>0</v>
      </c>
      <c r="E3138" s="224" t="e">
        <f aca="false">VLOOKUP(A3138,SINAPI_MO!$A$1:$E$59566,4,0)</f>
        <v>#N/A</v>
      </c>
      <c r="F3138" s="225" t="e">
        <f aca="false">ROUND(D3138*E3138,2)</f>
        <v>#N/A</v>
      </c>
    </row>
    <row r="3139" customFormat="false" ht="19.4" hidden="false" customHeight="false" outlineLevel="0" collapsed="false">
      <c r="A3139" s="207" t="n">
        <v>106680</v>
      </c>
      <c r="B3139" s="208" t="s">
        <v>3314</v>
      </c>
      <c r="C3139" s="2" t="s">
        <v>170</v>
      </c>
      <c r="D3139" s="209" t="n">
        <v>0</v>
      </c>
      <c r="E3139" s="224" t="e">
        <f aca="false">VLOOKUP(A3139,SINAPI_MO!$A$1:$E$59566,4,0)</f>
        <v>#N/A</v>
      </c>
      <c r="F3139" s="225" t="e">
        <f aca="false">ROUND(D3139*E3139,2)</f>
        <v>#N/A</v>
      </c>
    </row>
    <row r="3140" customFormat="false" ht="19.4" hidden="false" customHeight="false" outlineLevel="0" collapsed="false">
      <c r="A3140" s="207" t="n">
        <v>106679</v>
      </c>
      <c r="B3140" s="208" t="s">
        <v>3315</v>
      </c>
      <c r="C3140" s="2" t="s">
        <v>170</v>
      </c>
      <c r="D3140" s="209" t="n">
        <v>0</v>
      </c>
      <c r="E3140" s="224" t="e">
        <f aca="false">VLOOKUP(A3140,SINAPI_MO!$A$1:$E$59566,4,0)</f>
        <v>#N/A</v>
      </c>
      <c r="F3140" s="225" t="e">
        <f aca="false">ROUND(D3140*E3140,2)</f>
        <v>#N/A</v>
      </c>
    </row>
    <row r="3141" customFormat="false" ht="19.4" hidden="false" customHeight="false" outlineLevel="0" collapsed="false">
      <c r="A3141" s="207" t="n">
        <v>103496</v>
      </c>
      <c r="B3141" s="208" t="s">
        <v>3316</v>
      </c>
      <c r="C3141" s="2" t="s">
        <v>170</v>
      </c>
      <c r="D3141" s="209" t="n">
        <v>0</v>
      </c>
      <c r="E3141" s="224" t="e">
        <f aca="false">VLOOKUP(A3141,SINAPI_MO!$A$1:$E$59566,4,0)</f>
        <v>#N/A</v>
      </c>
      <c r="F3141" s="225" t="e">
        <f aca="false">ROUND(D3141*E3141,2)</f>
        <v>#N/A</v>
      </c>
    </row>
    <row r="3142" customFormat="false" ht="19.4" hidden="false" customHeight="false" outlineLevel="0" collapsed="false">
      <c r="A3142" s="207" t="n">
        <v>103498</v>
      </c>
      <c r="B3142" s="208" t="s">
        <v>3317</v>
      </c>
      <c r="C3142" s="2" t="s">
        <v>170</v>
      </c>
      <c r="D3142" s="209" t="n">
        <v>0</v>
      </c>
      <c r="E3142" s="224" t="e">
        <f aca="false">VLOOKUP(A3142,SINAPI_MO!$A$1:$E$59566,4,0)</f>
        <v>#N/A</v>
      </c>
      <c r="F3142" s="225" t="e">
        <f aca="false">ROUND(D3142*E3142,2)</f>
        <v>#N/A</v>
      </c>
    </row>
    <row r="3143" customFormat="false" ht="19.4" hidden="false" customHeight="false" outlineLevel="0" collapsed="false">
      <c r="A3143" s="207" t="n">
        <v>103497</v>
      </c>
      <c r="B3143" s="208" t="s">
        <v>3318</v>
      </c>
      <c r="C3143" s="2" t="s">
        <v>170</v>
      </c>
      <c r="D3143" s="209" t="n">
        <v>0</v>
      </c>
      <c r="E3143" s="224" t="e">
        <f aca="false">VLOOKUP(A3143,SINAPI_MO!$A$1:$E$59566,4,0)</f>
        <v>#N/A</v>
      </c>
      <c r="F3143" s="225" t="e">
        <f aca="false">ROUND(D3143*E3143,2)</f>
        <v>#N/A</v>
      </c>
    </row>
    <row r="3144" customFormat="false" ht="12.8" hidden="false" customHeight="false" outlineLevel="0" collapsed="false">
      <c r="A3144" s="207" t="n">
        <v>103516</v>
      </c>
      <c r="B3144" s="208" t="s">
        <v>3319</v>
      </c>
      <c r="C3144" s="2" t="s">
        <v>170</v>
      </c>
      <c r="D3144" s="209" t="n">
        <v>0</v>
      </c>
      <c r="E3144" s="224" t="e">
        <f aca="false">VLOOKUP(A3144,SINAPI_MO!$A$1:$E$59566,4,0)</f>
        <v>#N/A</v>
      </c>
      <c r="F3144" s="225" t="e">
        <f aca="false">ROUND(D3144*E3144,2)</f>
        <v>#N/A</v>
      </c>
    </row>
    <row r="3145" customFormat="false" ht="12.8" hidden="false" customHeight="false" outlineLevel="0" collapsed="false">
      <c r="A3145" s="207" t="n">
        <v>103506</v>
      </c>
      <c r="B3145" s="208" t="s">
        <v>3320</v>
      </c>
      <c r="C3145" s="2" t="s">
        <v>170</v>
      </c>
      <c r="D3145" s="209" t="n">
        <v>0</v>
      </c>
      <c r="E3145" s="224" t="e">
        <f aca="false">VLOOKUP(A3145,SINAPI_MO!$A$1:$E$59566,4,0)</f>
        <v>#N/A</v>
      </c>
      <c r="F3145" s="225" t="e">
        <f aca="false">ROUND(D3145*E3145,2)</f>
        <v>#N/A</v>
      </c>
    </row>
    <row r="3146" customFormat="false" ht="12.8" hidden="false" customHeight="false" outlineLevel="0" collapsed="false">
      <c r="A3146" s="207" t="n">
        <v>106681</v>
      </c>
      <c r="B3146" s="208" t="s">
        <v>3321</v>
      </c>
      <c r="C3146" s="2" t="s">
        <v>170</v>
      </c>
      <c r="D3146" s="209" t="n">
        <v>0</v>
      </c>
      <c r="E3146" s="224" t="e">
        <f aca="false">VLOOKUP(A3146,SINAPI_MO!$A$1:$E$59566,4,0)</f>
        <v>#N/A</v>
      </c>
      <c r="F3146" s="225" t="e">
        <f aca="false">ROUND(D3146*E3146,2)</f>
        <v>#N/A</v>
      </c>
    </row>
    <row r="3147" customFormat="false" ht="12.8" hidden="false" customHeight="false" outlineLevel="0" collapsed="false">
      <c r="A3147" s="207" t="n">
        <v>103507</v>
      </c>
      <c r="B3147" s="208" t="s">
        <v>3322</v>
      </c>
      <c r="C3147" s="2" t="s">
        <v>170</v>
      </c>
      <c r="D3147" s="209" t="n">
        <v>0</v>
      </c>
      <c r="E3147" s="224" t="e">
        <f aca="false">VLOOKUP(A3147,SINAPI_MO!$A$1:$E$59566,4,0)</f>
        <v>#N/A</v>
      </c>
      <c r="F3147" s="225" t="e">
        <f aca="false">ROUND(D3147*E3147,2)</f>
        <v>#N/A</v>
      </c>
    </row>
    <row r="3148" customFormat="false" ht="12.8" hidden="false" customHeight="false" outlineLevel="0" collapsed="false">
      <c r="A3148" s="207" t="n">
        <v>103493</v>
      </c>
      <c r="B3148" s="208" t="s">
        <v>3323</v>
      </c>
      <c r="C3148" s="2" t="s">
        <v>170</v>
      </c>
      <c r="D3148" s="209" t="n">
        <v>0</v>
      </c>
      <c r="E3148" s="224" t="e">
        <f aca="false">VLOOKUP(A3148,SINAPI_MO!$A$1:$E$59566,4,0)</f>
        <v>#N/A</v>
      </c>
      <c r="F3148" s="225" t="e">
        <f aca="false">ROUND(D3148*E3148,2)</f>
        <v>#N/A</v>
      </c>
    </row>
    <row r="3149" customFormat="false" ht="12.8" hidden="false" customHeight="false" outlineLevel="0" collapsed="false">
      <c r="A3149" s="207" t="n">
        <v>103495</v>
      </c>
      <c r="B3149" s="208" t="s">
        <v>3324</v>
      </c>
      <c r="C3149" s="2" t="s">
        <v>170</v>
      </c>
      <c r="D3149" s="209" t="n">
        <v>0</v>
      </c>
      <c r="E3149" s="224" t="e">
        <f aca="false">VLOOKUP(A3149,SINAPI_MO!$A$1:$E$59566,4,0)</f>
        <v>#N/A</v>
      </c>
      <c r="F3149" s="225" t="e">
        <f aca="false">ROUND(D3149*E3149,2)</f>
        <v>#N/A</v>
      </c>
    </row>
    <row r="3150" customFormat="false" ht="12.8" hidden="false" customHeight="false" outlineLevel="0" collapsed="false">
      <c r="A3150" s="207" t="n">
        <v>103494</v>
      </c>
      <c r="B3150" s="208" t="s">
        <v>3325</v>
      </c>
      <c r="C3150" s="2" t="s">
        <v>170</v>
      </c>
      <c r="D3150" s="209" t="n">
        <v>0</v>
      </c>
      <c r="E3150" s="224" t="e">
        <f aca="false">VLOOKUP(A3150,SINAPI_MO!$A$1:$E$59566,4,0)</f>
        <v>#N/A</v>
      </c>
      <c r="F3150" s="225" t="e">
        <f aca="false">ROUND(D3150*E3150,2)</f>
        <v>#N/A</v>
      </c>
    </row>
    <row r="3151" customFormat="false" ht="12.8" hidden="false" customHeight="false" outlineLevel="0" collapsed="false">
      <c r="A3151" s="207" t="n">
        <v>103513</v>
      </c>
      <c r="B3151" s="208" t="s">
        <v>3326</v>
      </c>
      <c r="C3151" s="2" t="s">
        <v>170</v>
      </c>
      <c r="D3151" s="209" t="n">
        <v>0</v>
      </c>
      <c r="E3151" s="224" t="e">
        <f aca="false">VLOOKUP(A3151,SINAPI_MO!$A$1:$E$59566,4,0)</f>
        <v>#N/A</v>
      </c>
      <c r="F3151" s="225" t="e">
        <f aca="false">ROUND(D3151*E3151,2)</f>
        <v>#N/A</v>
      </c>
    </row>
    <row r="3152" customFormat="false" ht="19.4" hidden="false" customHeight="false" outlineLevel="0" collapsed="false">
      <c r="A3152" s="207" t="n">
        <v>103523</v>
      </c>
      <c r="B3152" s="208" t="s">
        <v>3327</v>
      </c>
      <c r="C3152" s="2" t="s">
        <v>170</v>
      </c>
      <c r="D3152" s="209" t="n">
        <v>18315.37</v>
      </c>
      <c r="E3152" s="224" t="n">
        <f aca="false">VLOOKUP(A3152,SINAPI_MO!$A$1:$E$59566,4,0)</f>
        <v>0.012</v>
      </c>
      <c r="F3152" s="225" t="n">
        <f aca="false">ROUND(D3152*E3152,2)</f>
        <v>219.78</v>
      </c>
    </row>
    <row r="3153" customFormat="false" ht="12.8" hidden="false" customHeight="false" outlineLevel="0" collapsed="false">
      <c r="A3153" s="207" t="n">
        <v>103509</v>
      </c>
      <c r="B3153" s="208" t="s">
        <v>3328</v>
      </c>
      <c r="C3153" s="2" t="s">
        <v>170</v>
      </c>
      <c r="D3153" s="209" t="n">
        <v>0</v>
      </c>
      <c r="E3153" s="224" t="e">
        <f aca="false">VLOOKUP(A3153,SINAPI_MO!$A$1:$E$59566,4,0)</f>
        <v>#N/A</v>
      </c>
      <c r="F3153" s="225" t="e">
        <f aca="false">ROUND(D3153*E3153,2)</f>
        <v>#N/A</v>
      </c>
    </row>
    <row r="3154" customFormat="false" ht="12.8" hidden="false" customHeight="false" outlineLevel="0" collapsed="false">
      <c r="A3154" s="207" t="n">
        <v>103514</v>
      </c>
      <c r="B3154" s="208" t="s">
        <v>3329</v>
      </c>
      <c r="C3154" s="2" t="s">
        <v>170</v>
      </c>
      <c r="D3154" s="209" t="n">
        <v>0</v>
      </c>
      <c r="E3154" s="224" t="e">
        <f aca="false">VLOOKUP(A3154,SINAPI_MO!$A$1:$E$59566,4,0)</f>
        <v>#N/A</v>
      </c>
      <c r="F3154" s="225" t="e">
        <f aca="false">ROUND(D3154*E3154,2)</f>
        <v>#N/A</v>
      </c>
    </row>
    <row r="3155" customFormat="false" ht="12.8" hidden="false" customHeight="false" outlineLevel="0" collapsed="false">
      <c r="A3155" s="207" t="n">
        <v>103510</v>
      </c>
      <c r="B3155" s="208" t="s">
        <v>3330</v>
      </c>
      <c r="C3155" s="2" t="s">
        <v>170</v>
      </c>
      <c r="D3155" s="209" t="n">
        <v>0</v>
      </c>
      <c r="E3155" s="224" t="e">
        <f aca="false">VLOOKUP(A3155,SINAPI_MO!$A$1:$E$59566,4,0)</f>
        <v>#N/A</v>
      </c>
      <c r="F3155" s="225" t="e">
        <f aca="false">ROUND(D3155*E3155,2)</f>
        <v>#N/A</v>
      </c>
    </row>
    <row r="3156" customFormat="false" ht="19.4" hidden="false" customHeight="false" outlineLevel="0" collapsed="false">
      <c r="A3156" s="207" t="n">
        <v>103520</v>
      </c>
      <c r="B3156" s="208" t="s">
        <v>3331</v>
      </c>
      <c r="C3156" s="2" t="s">
        <v>170</v>
      </c>
      <c r="D3156" s="209" t="n">
        <v>9236.4</v>
      </c>
      <c r="E3156" s="224" t="n">
        <f aca="false">VLOOKUP(A3156,SINAPI_MO!$A$1:$E$59566,4,0)</f>
        <v>0.0023</v>
      </c>
      <c r="F3156" s="225" t="n">
        <f aca="false">ROUND(D3156*E3156,2)</f>
        <v>21.24</v>
      </c>
    </row>
    <row r="3157" customFormat="false" ht="12.8" hidden="false" customHeight="false" outlineLevel="0" collapsed="false">
      <c r="A3157" s="207" t="n">
        <v>103511</v>
      </c>
      <c r="B3157" s="208" t="s">
        <v>3332</v>
      </c>
      <c r="C3157" s="2" t="s">
        <v>170</v>
      </c>
      <c r="D3157" s="209" t="n">
        <v>0</v>
      </c>
      <c r="E3157" s="224" t="e">
        <f aca="false">VLOOKUP(A3157,SINAPI_MO!$A$1:$E$59566,4,0)</f>
        <v>#N/A</v>
      </c>
      <c r="F3157" s="225" t="e">
        <f aca="false">ROUND(D3157*E3157,2)</f>
        <v>#N/A</v>
      </c>
    </row>
    <row r="3158" customFormat="false" ht="19.4" hidden="false" customHeight="false" outlineLevel="0" collapsed="false">
      <c r="A3158" s="207" t="n">
        <v>103521</v>
      </c>
      <c r="B3158" s="208" t="s">
        <v>3333</v>
      </c>
      <c r="C3158" s="2" t="s">
        <v>170</v>
      </c>
      <c r="D3158" s="209" t="n">
        <v>12260.24</v>
      </c>
      <c r="E3158" s="224" t="n">
        <f aca="false">VLOOKUP(A3158,SINAPI_MO!$A$1:$E$59566,4,0)</f>
        <v>0.0025</v>
      </c>
      <c r="F3158" s="225" t="n">
        <f aca="false">ROUND(D3158*E3158,2)</f>
        <v>30.65</v>
      </c>
    </row>
    <row r="3159" customFormat="false" ht="12.8" hidden="false" customHeight="false" outlineLevel="0" collapsed="false">
      <c r="A3159" s="207" t="n">
        <v>103512</v>
      </c>
      <c r="B3159" s="208" t="s">
        <v>3334</v>
      </c>
      <c r="C3159" s="2" t="s">
        <v>170</v>
      </c>
      <c r="D3159" s="209" t="n">
        <v>0</v>
      </c>
      <c r="E3159" s="224" t="e">
        <f aca="false">VLOOKUP(A3159,SINAPI_MO!$A$1:$E$59566,4,0)</f>
        <v>#N/A</v>
      </c>
      <c r="F3159" s="225" t="e">
        <f aca="false">ROUND(D3159*E3159,2)</f>
        <v>#N/A</v>
      </c>
    </row>
    <row r="3160" customFormat="false" ht="19.4" hidden="false" customHeight="false" outlineLevel="0" collapsed="false">
      <c r="A3160" s="207" t="n">
        <v>103522</v>
      </c>
      <c r="B3160" s="208" t="s">
        <v>3335</v>
      </c>
      <c r="C3160" s="2" t="s">
        <v>170</v>
      </c>
      <c r="D3160" s="209" t="n">
        <v>12062.45</v>
      </c>
      <c r="E3160" s="224" t="n">
        <f aca="false">VLOOKUP(A3160,SINAPI_MO!$A$1:$E$59566,4,0)</f>
        <v>0.0177</v>
      </c>
      <c r="F3160" s="225" t="n">
        <f aca="false">ROUND(D3160*E3160,2)</f>
        <v>213.51</v>
      </c>
    </row>
    <row r="3161" customFormat="false" ht="12.8" hidden="false" customHeight="false" outlineLevel="0" collapsed="false">
      <c r="A3161" s="207" t="n">
        <v>103508</v>
      </c>
      <c r="B3161" s="208" t="s">
        <v>3336</v>
      </c>
      <c r="C3161" s="2" t="s">
        <v>170</v>
      </c>
      <c r="D3161" s="209" t="n">
        <v>0</v>
      </c>
      <c r="E3161" s="224" t="e">
        <f aca="false">VLOOKUP(A3161,SINAPI_MO!$A$1:$E$59566,4,0)</f>
        <v>#N/A</v>
      </c>
      <c r="F3161" s="225" t="e">
        <f aca="false">ROUND(D3161*E3161,2)</f>
        <v>#N/A</v>
      </c>
    </row>
    <row r="3162" customFormat="false" ht="12.8" hidden="false" customHeight="false" outlineLevel="0" collapsed="false">
      <c r="A3162" s="207" t="n">
        <v>103524</v>
      </c>
      <c r="B3162" s="208" t="s">
        <v>3337</v>
      </c>
      <c r="C3162" s="2" t="s">
        <v>170</v>
      </c>
      <c r="D3162" s="209" t="n">
        <v>0</v>
      </c>
      <c r="E3162" s="224" t="e">
        <f aca="false">VLOOKUP(A3162,SINAPI_MO!$A$1:$E$59566,4,0)</f>
        <v>#N/A</v>
      </c>
      <c r="F3162" s="225" t="e">
        <f aca="false">ROUND(D3162*E3162,2)</f>
        <v>#N/A</v>
      </c>
    </row>
    <row r="3163" customFormat="false" ht="12.8" hidden="false" customHeight="false" outlineLevel="0" collapsed="false">
      <c r="A3163" s="207" t="n">
        <v>103526</v>
      </c>
      <c r="B3163" s="208" t="s">
        <v>3338</v>
      </c>
      <c r="C3163" s="2" t="s">
        <v>170</v>
      </c>
      <c r="D3163" s="209" t="n">
        <v>0</v>
      </c>
      <c r="E3163" s="224" t="e">
        <f aca="false">VLOOKUP(A3163,SINAPI_MO!$A$1:$E$59566,4,0)</f>
        <v>#N/A</v>
      </c>
      <c r="F3163" s="225" t="e">
        <f aca="false">ROUND(D3163*E3163,2)</f>
        <v>#N/A</v>
      </c>
    </row>
    <row r="3164" customFormat="false" ht="12.8" hidden="false" customHeight="false" outlineLevel="0" collapsed="false">
      <c r="A3164" s="207" t="n">
        <v>103525</v>
      </c>
      <c r="B3164" s="208" t="s">
        <v>3339</v>
      </c>
      <c r="C3164" s="2" t="s">
        <v>170</v>
      </c>
      <c r="D3164" s="209" t="n">
        <v>0</v>
      </c>
      <c r="E3164" s="224" t="e">
        <f aca="false">VLOOKUP(A3164,SINAPI_MO!$A$1:$E$59566,4,0)</f>
        <v>#N/A</v>
      </c>
      <c r="F3164" s="225" t="e">
        <f aca="false">ROUND(D3164*E3164,2)</f>
        <v>#N/A</v>
      </c>
    </row>
    <row r="3165" customFormat="false" ht="12.8" hidden="false" customHeight="false" outlineLevel="0" collapsed="false">
      <c r="A3165" s="207" t="n">
        <v>97062</v>
      </c>
      <c r="B3165" s="208" t="s">
        <v>3340</v>
      </c>
      <c r="C3165" s="2" t="s">
        <v>175</v>
      </c>
      <c r="D3165" s="209" t="n">
        <v>7.77</v>
      </c>
      <c r="E3165" s="224" t="n">
        <f aca="false">VLOOKUP(A3165,SINAPI_MO!$A$1:$E$59566,4,0)</f>
        <v>0.4453</v>
      </c>
      <c r="F3165" s="225" t="n">
        <f aca="false">ROUND(D3165*E3165,2)</f>
        <v>3.46</v>
      </c>
    </row>
    <row r="3166" customFormat="false" ht="12.8" hidden="false" customHeight="false" outlineLevel="0" collapsed="false">
      <c r="A3166" s="207" t="n">
        <v>97061</v>
      </c>
      <c r="B3166" s="208" t="s">
        <v>3341</v>
      </c>
      <c r="C3166" s="2" t="s">
        <v>175</v>
      </c>
      <c r="D3166" s="209" t="n">
        <v>0</v>
      </c>
      <c r="E3166" s="224" t="e">
        <f aca="false">VLOOKUP(A3166,SINAPI_MO!$A$1:$E$59566,4,0)</f>
        <v>#N/A</v>
      </c>
      <c r="F3166" s="225" t="e">
        <f aca="false">ROUND(D3166*E3166,2)</f>
        <v>#N/A</v>
      </c>
    </row>
    <row r="3167" customFormat="false" ht="12.8" hidden="false" customHeight="false" outlineLevel="0" collapsed="false">
      <c r="A3167" s="207" t="n">
        <v>104988</v>
      </c>
      <c r="B3167" s="208" t="s">
        <v>3342</v>
      </c>
      <c r="C3167" s="2" t="s">
        <v>175</v>
      </c>
      <c r="D3167" s="209" t="n">
        <v>0</v>
      </c>
      <c r="E3167" s="224" t="e">
        <f aca="false">VLOOKUP(A3167,SINAPI_MO!$A$1:$E$59566,4,0)</f>
        <v>#N/A</v>
      </c>
      <c r="F3167" s="225" t="e">
        <f aca="false">ROUND(D3167*E3167,2)</f>
        <v>#N/A</v>
      </c>
    </row>
    <row r="3168" customFormat="false" ht="12.8" hidden="false" customHeight="false" outlineLevel="0" collapsed="false">
      <c r="A3168" s="207" t="n">
        <v>104979</v>
      </c>
      <c r="B3168" s="208" t="s">
        <v>3343</v>
      </c>
      <c r="C3168" s="2" t="s">
        <v>175</v>
      </c>
      <c r="D3168" s="209" t="n">
        <v>0</v>
      </c>
      <c r="E3168" s="224" t="e">
        <f aca="false">VLOOKUP(A3168,SINAPI_MO!$A$1:$E$59566,4,0)</f>
        <v>#N/A</v>
      </c>
      <c r="F3168" s="225" t="e">
        <f aca="false">ROUND(D3168*E3168,2)</f>
        <v>#N/A</v>
      </c>
    </row>
    <row r="3169" customFormat="false" ht="12.8" hidden="false" customHeight="false" outlineLevel="0" collapsed="false">
      <c r="A3169" s="207" t="n">
        <v>97040</v>
      </c>
      <c r="B3169" s="208" t="s">
        <v>3344</v>
      </c>
      <c r="C3169" s="2" t="s">
        <v>175</v>
      </c>
      <c r="D3169" s="209" t="n">
        <v>18.33</v>
      </c>
      <c r="E3169" s="224" t="n">
        <f aca="false">VLOOKUP(A3169,SINAPI_MO!$A$1:$E$59566,4,0)</f>
        <v>0.7076</v>
      </c>
      <c r="F3169" s="225" t="n">
        <f aca="false">ROUND(D3169*E3169,2)</f>
        <v>12.97</v>
      </c>
    </row>
    <row r="3170" customFormat="false" ht="12.8" hidden="false" customHeight="false" outlineLevel="0" collapsed="false">
      <c r="A3170" s="207" t="n">
        <v>97041</v>
      </c>
      <c r="B3170" s="208" t="s">
        <v>3345</v>
      </c>
      <c r="C3170" s="2" t="s">
        <v>175</v>
      </c>
      <c r="D3170" s="209" t="n">
        <v>134.83</v>
      </c>
      <c r="E3170" s="224" t="n">
        <f aca="false">VLOOKUP(A3170,SINAPI_MO!$A$1:$E$59566,4,0)</f>
        <v>0.2562</v>
      </c>
      <c r="F3170" s="225" t="n">
        <f aca="false">ROUND(D3170*E3170,2)</f>
        <v>34.54</v>
      </c>
    </row>
    <row r="3171" customFormat="false" ht="12.8" hidden="false" customHeight="false" outlineLevel="0" collapsed="false">
      <c r="A3171" s="207" t="n">
        <v>97039</v>
      </c>
      <c r="B3171" s="208" t="s">
        <v>3346</v>
      </c>
      <c r="C3171" s="2" t="s">
        <v>175</v>
      </c>
      <c r="D3171" s="209" t="n">
        <v>90.9</v>
      </c>
      <c r="E3171" s="224" t="n">
        <f aca="false">VLOOKUP(A3171,SINAPI_MO!$A$1:$E$59566,4,0)</f>
        <v>0.2699</v>
      </c>
      <c r="F3171" s="225" t="n">
        <f aca="false">ROUND(D3171*E3171,2)</f>
        <v>24.53</v>
      </c>
    </row>
    <row r="3172" customFormat="false" ht="12.8" hidden="false" customHeight="false" outlineLevel="0" collapsed="false">
      <c r="A3172" s="207" t="n">
        <v>102655</v>
      </c>
      <c r="B3172" s="208" t="s">
        <v>3347</v>
      </c>
      <c r="C3172" s="2" t="s">
        <v>183</v>
      </c>
      <c r="D3172" s="209" t="n">
        <v>0.64</v>
      </c>
      <c r="E3172" s="224" t="n">
        <f aca="false">VLOOKUP(A3172,SINAPI_MO!$A$1:$E$59566,4,0)</f>
        <v>0.8438</v>
      </c>
      <c r="F3172" s="225" t="n">
        <f aca="false">ROUND(D3172*E3172,2)</f>
        <v>0.54</v>
      </c>
    </row>
    <row r="3173" customFormat="false" ht="19.4" hidden="false" customHeight="false" outlineLevel="0" collapsed="false">
      <c r="A3173" s="207" t="n">
        <v>104987</v>
      </c>
      <c r="B3173" s="208" t="s">
        <v>3348</v>
      </c>
      <c r="C3173" s="2" t="s">
        <v>183</v>
      </c>
      <c r="D3173" s="209" t="n">
        <v>0</v>
      </c>
      <c r="E3173" s="224" t="e">
        <f aca="false">VLOOKUP(A3173,SINAPI_MO!$A$1:$E$59566,4,0)</f>
        <v>#N/A</v>
      </c>
      <c r="F3173" s="225" t="e">
        <f aca="false">ROUND(D3173*E3173,2)</f>
        <v>#N/A</v>
      </c>
    </row>
    <row r="3174" customFormat="false" ht="19.4" hidden="false" customHeight="false" outlineLevel="0" collapsed="false">
      <c r="A3174" s="207" t="n">
        <v>104986</v>
      </c>
      <c r="B3174" s="208" t="s">
        <v>3349</v>
      </c>
      <c r="C3174" s="2" t="s">
        <v>183</v>
      </c>
      <c r="D3174" s="209" t="n">
        <v>0</v>
      </c>
      <c r="E3174" s="224" t="e">
        <f aca="false">VLOOKUP(A3174,SINAPI_MO!$A$1:$E$59566,4,0)</f>
        <v>#N/A</v>
      </c>
      <c r="F3174" s="225" t="e">
        <f aca="false">ROUND(D3174*E3174,2)</f>
        <v>#N/A</v>
      </c>
    </row>
    <row r="3175" customFormat="false" ht="19.4" hidden="false" customHeight="false" outlineLevel="0" collapsed="false">
      <c r="A3175" s="207" t="n">
        <v>104984</v>
      </c>
      <c r="B3175" s="208" t="s">
        <v>3350</v>
      </c>
      <c r="C3175" s="2" t="s">
        <v>183</v>
      </c>
      <c r="D3175" s="209" t="n">
        <v>0</v>
      </c>
      <c r="E3175" s="224" t="e">
        <f aca="false">VLOOKUP(A3175,SINAPI_MO!$A$1:$E$59566,4,0)</f>
        <v>#N/A</v>
      </c>
      <c r="F3175" s="225" t="e">
        <f aca="false">ROUND(D3175*E3175,2)</f>
        <v>#N/A</v>
      </c>
    </row>
    <row r="3176" customFormat="false" ht="19.4" hidden="false" customHeight="false" outlineLevel="0" collapsed="false">
      <c r="A3176" s="207" t="n">
        <v>104985</v>
      </c>
      <c r="B3176" s="208" t="s">
        <v>3351</v>
      </c>
      <c r="C3176" s="2" t="s">
        <v>183</v>
      </c>
      <c r="D3176" s="209" t="n">
        <v>0</v>
      </c>
      <c r="E3176" s="224" t="e">
        <f aca="false">VLOOKUP(A3176,SINAPI_MO!$A$1:$E$59566,4,0)</f>
        <v>#N/A</v>
      </c>
      <c r="F3176" s="225" t="e">
        <f aca="false">ROUND(D3176*E3176,2)</f>
        <v>#N/A</v>
      </c>
    </row>
    <row r="3177" customFormat="false" ht="19.4" hidden="false" customHeight="false" outlineLevel="0" collapsed="false">
      <c r="A3177" s="207" t="n">
        <v>97026</v>
      </c>
      <c r="B3177" s="208" t="s">
        <v>3352</v>
      </c>
      <c r="C3177" s="2" t="s">
        <v>183</v>
      </c>
      <c r="D3177" s="209" t="n">
        <v>0</v>
      </c>
      <c r="E3177" s="224" t="e">
        <f aca="false">VLOOKUP(A3177,SINAPI_MO!$A$1:$E$59566,4,0)</f>
        <v>#N/A</v>
      </c>
      <c r="F3177" s="225" t="e">
        <f aca="false">ROUND(D3177*E3177,2)</f>
        <v>#N/A</v>
      </c>
    </row>
    <row r="3178" customFormat="false" ht="19.4" hidden="false" customHeight="false" outlineLevel="0" collapsed="false">
      <c r="A3178" s="207" t="n">
        <v>97025</v>
      </c>
      <c r="B3178" s="208" t="s">
        <v>3353</v>
      </c>
      <c r="C3178" s="2" t="s">
        <v>183</v>
      </c>
      <c r="D3178" s="209" t="n">
        <v>0</v>
      </c>
      <c r="E3178" s="224" t="e">
        <f aca="false">VLOOKUP(A3178,SINAPI_MO!$A$1:$E$59566,4,0)</f>
        <v>#N/A</v>
      </c>
      <c r="F3178" s="225" t="e">
        <f aca="false">ROUND(D3178*E3178,2)</f>
        <v>#N/A</v>
      </c>
    </row>
    <row r="3179" customFormat="false" ht="19.4" hidden="false" customHeight="false" outlineLevel="0" collapsed="false">
      <c r="A3179" s="207" t="n">
        <v>97032</v>
      </c>
      <c r="B3179" s="208" t="s">
        <v>3354</v>
      </c>
      <c r="C3179" s="2" t="s">
        <v>183</v>
      </c>
      <c r="D3179" s="209" t="n">
        <v>55.3</v>
      </c>
      <c r="E3179" s="224" t="n">
        <f aca="false">VLOOKUP(A3179,SINAPI_MO!$A$1:$E$59566,4,0)</f>
        <v>0.3217</v>
      </c>
      <c r="F3179" s="225" t="n">
        <f aca="false">ROUND(D3179*E3179,2)</f>
        <v>17.79</v>
      </c>
    </row>
    <row r="3180" customFormat="false" ht="19.4" hidden="false" customHeight="false" outlineLevel="0" collapsed="false">
      <c r="A3180" s="207" t="n">
        <v>97031</v>
      </c>
      <c r="B3180" s="208" t="s">
        <v>3355</v>
      </c>
      <c r="C3180" s="2" t="s">
        <v>183</v>
      </c>
      <c r="D3180" s="209" t="n">
        <v>89.85</v>
      </c>
      <c r="E3180" s="224" t="n">
        <f aca="false">VLOOKUP(A3180,SINAPI_MO!$A$1:$E$59566,4,0)</f>
        <v>0.198</v>
      </c>
      <c r="F3180" s="225" t="n">
        <f aca="false">ROUND(D3180*E3180,2)</f>
        <v>17.79</v>
      </c>
    </row>
    <row r="3181" customFormat="false" ht="19.4" hidden="false" customHeight="false" outlineLevel="0" collapsed="false">
      <c r="A3181" s="207" t="n">
        <v>97036</v>
      </c>
      <c r="B3181" s="208" t="s">
        <v>3356</v>
      </c>
      <c r="C3181" s="2" t="s">
        <v>183</v>
      </c>
      <c r="D3181" s="209" t="n">
        <v>0</v>
      </c>
      <c r="E3181" s="224" t="e">
        <f aca="false">VLOOKUP(A3181,SINAPI_MO!$A$1:$E$59566,4,0)</f>
        <v>#N/A</v>
      </c>
      <c r="F3181" s="225" t="e">
        <f aca="false">ROUND(D3181*E3181,2)</f>
        <v>#N/A</v>
      </c>
    </row>
    <row r="3182" customFormat="false" ht="19.4" hidden="false" customHeight="false" outlineLevel="0" collapsed="false">
      <c r="A3182" s="207" t="n">
        <v>97035</v>
      </c>
      <c r="B3182" s="208" t="s">
        <v>3357</v>
      </c>
      <c r="C3182" s="2" t="s">
        <v>183</v>
      </c>
      <c r="D3182" s="209" t="n">
        <v>0</v>
      </c>
      <c r="E3182" s="224" t="e">
        <f aca="false">VLOOKUP(A3182,SINAPI_MO!$A$1:$E$59566,4,0)</f>
        <v>#N/A</v>
      </c>
      <c r="F3182" s="225" t="e">
        <f aca="false">ROUND(D3182*E3182,2)</f>
        <v>#N/A</v>
      </c>
    </row>
    <row r="3183" customFormat="false" ht="19.4" hidden="false" customHeight="false" outlineLevel="0" collapsed="false">
      <c r="A3183" s="207" t="n">
        <v>97034</v>
      </c>
      <c r="B3183" s="208" t="s">
        <v>3358</v>
      </c>
      <c r="C3183" s="2" t="s">
        <v>183</v>
      </c>
      <c r="D3183" s="209" t="n">
        <v>55.86</v>
      </c>
      <c r="E3183" s="224" t="n">
        <f aca="false">VLOOKUP(A3183,SINAPI_MO!$A$1:$E$59566,4,0)</f>
        <v>0.4302</v>
      </c>
      <c r="F3183" s="225" t="n">
        <f aca="false">ROUND(D3183*E3183,2)</f>
        <v>24.03</v>
      </c>
    </row>
    <row r="3184" customFormat="false" ht="19.4" hidden="false" customHeight="false" outlineLevel="0" collapsed="false">
      <c r="A3184" s="207" t="n">
        <v>97033</v>
      </c>
      <c r="B3184" s="208" t="s">
        <v>3359</v>
      </c>
      <c r="C3184" s="2" t="s">
        <v>183</v>
      </c>
      <c r="D3184" s="209" t="n">
        <v>85.65</v>
      </c>
      <c r="E3184" s="224" t="n">
        <f aca="false">VLOOKUP(A3184,SINAPI_MO!$A$1:$E$59566,4,0)</f>
        <v>0.2806</v>
      </c>
      <c r="F3184" s="225" t="n">
        <f aca="false">ROUND(D3184*E3184,2)</f>
        <v>24.03</v>
      </c>
    </row>
    <row r="3185" customFormat="false" ht="19.4" hidden="false" customHeight="false" outlineLevel="0" collapsed="false">
      <c r="A3185" s="207" t="n">
        <v>97030</v>
      </c>
      <c r="B3185" s="208" t="s">
        <v>3360</v>
      </c>
      <c r="C3185" s="2" t="s">
        <v>183</v>
      </c>
      <c r="D3185" s="209" t="n">
        <v>0</v>
      </c>
      <c r="E3185" s="224" t="e">
        <f aca="false">VLOOKUP(A3185,SINAPI_MO!$A$1:$E$59566,4,0)</f>
        <v>#N/A</v>
      </c>
      <c r="F3185" s="225" t="e">
        <f aca="false">ROUND(D3185*E3185,2)</f>
        <v>#N/A</v>
      </c>
    </row>
    <row r="3186" customFormat="false" ht="19.4" hidden="false" customHeight="false" outlineLevel="0" collapsed="false">
      <c r="A3186" s="207" t="n">
        <v>97029</v>
      </c>
      <c r="B3186" s="208" t="s">
        <v>3361</v>
      </c>
      <c r="C3186" s="2" t="s">
        <v>183</v>
      </c>
      <c r="D3186" s="209" t="n">
        <v>0</v>
      </c>
      <c r="E3186" s="224" t="e">
        <f aca="false">VLOOKUP(A3186,SINAPI_MO!$A$1:$E$59566,4,0)</f>
        <v>#N/A</v>
      </c>
      <c r="F3186" s="225" t="e">
        <f aca="false">ROUND(D3186*E3186,2)</f>
        <v>#N/A</v>
      </c>
    </row>
    <row r="3187" customFormat="false" ht="19.4" hidden="false" customHeight="false" outlineLevel="0" collapsed="false">
      <c r="A3187" s="207" t="n">
        <v>97028</v>
      </c>
      <c r="B3187" s="208" t="s">
        <v>3362</v>
      </c>
      <c r="C3187" s="2" t="s">
        <v>183</v>
      </c>
      <c r="D3187" s="209" t="n">
        <v>0</v>
      </c>
      <c r="E3187" s="224" t="e">
        <f aca="false">VLOOKUP(A3187,SINAPI_MO!$A$1:$E$59566,4,0)</f>
        <v>#N/A</v>
      </c>
      <c r="F3187" s="225" t="e">
        <f aca="false">ROUND(D3187*E3187,2)</f>
        <v>#N/A</v>
      </c>
    </row>
    <row r="3188" customFormat="false" ht="19.4" hidden="false" customHeight="false" outlineLevel="0" collapsed="false">
      <c r="A3188" s="207" t="n">
        <v>97027</v>
      </c>
      <c r="B3188" s="208" t="s">
        <v>3363</v>
      </c>
      <c r="C3188" s="2" t="s">
        <v>183</v>
      </c>
      <c r="D3188" s="209" t="n">
        <v>0</v>
      </c>
      <c r="E3188" s="224" t="e">
        <f aca="false">VLOOKUP(A3188,SINAPI_MO!$A$1:$E$59566,4,0)</f>
        <v>#N/A</v>
      </c>
      <c r="F3188" s="225" t="e">
        <f aca="false">ROUND(D3188*E3188,2)</f>
        <v>#N/A</v>
      </c>
    </row>
    <row r="3189" customFormat="false" ht="19.4" hidden="false" customHeight="false" outlineLevel="0" collapsed="false">
      <c r="A3189" s="207" t="n">
        <v>97038</v>
      </c>
      <c r="B3189" s="208" t="s">
        <v>3364</v>
      </c>
      <c r="C3189" s="2" t="s">
        <v>183</v>
      </c>
      <c r="D3189" s="209" t="n">
        <v>0</v>
      </c>
      <c r="E3189" s="224" t="e">
        <f aca="false">VLOOKUP(A3189,SINAPI_MO!$A$1:$E$59566,4,0)</f>
        <v>#N/A</v>
      </c>
      <c r="F3189" s="225" t="e">
        <f aca="false">ROUND(D3189*E3189,2)</f>
        <v>#N/A</v>
      </c>
    </row>
    <row r="3190" customFormat="false" ht="19.4" hidden="false" customHeight="false" outlineLevel="0" collapsed="false">
      <c r="A3190" s="207" t="n">
        <v>97037</v>
      </c>
      <c r="B3190" s="208" t="s">
        <v>3365</v>
      </c>
      <c r="C3190" s="2" t="s">
        <v>183</v>
      </c>
      <c r="D3190" s="209" t="n">
        <v>0</v>
      </c>
      <c r="E3190" s="224" t="e">
        <f aca="false">VLOOKUP(A3190,SINAPI_MO!$A$1:$E$59566,4,0)</f>
        <v>#N/A</v>
      </c>
      <c r="F3190" s="225" t="e">
        <f aca="false">ROUND(D3190*E3190,2)</f>
        <v>#N/A</v>
      </c>
    </row>
    <row r="3191" customFormat="false" ht="19.4" hidden="false" customHeight="false" outlineLevel="0" collapsed="false">
      <c r="A3191" s="207" t="n">
        <v>97014</v>
      </c>
      <c r="B3191" s="208" t="s">
        <v>3366</v>
      </c>
      <c r="C3191" s="2" t="s">
        <v>183</v>
      </c>
      <c r="D3191" s="209" t="n">
        <v>65.71</v>
      </c>
      <c r="E3191" s="224" t="n">
        <f aca="false">VLOOKUP(A3191,SINAPI_MO!$A$1:$E$59566,4,0)</f>
        <v>0.2584</v>
      </c>
      <c r="F3191" s="225" t="n">
        <f aca="false">ROUND(D3191*E3191,2)</f>
        <v>16.98</v>
      </c>
    </row>
    <row r="3192" customFormat="false" ht="19.4" hidden="false" customHeight="false" outlineLevel="0" collapsed="false">
      <c r="A3192" s="207" t="n">
        <v>97015</v>
      </c>
      <c r="B3192" s="208" t="s">
        <v>3367</v>
      </c>
      <c r="C3192" s="2" t="s">
        <v>183</v>
      </c>
      <c r="D3192" s="209" t="n">
        <v>54.16</v>
      </c>
      <c r="E3192" s="224" t="n">
        <f aca="false">VLOOKUP(A3192,SINAPI_MO!$A$1:$E$59566,4,0)</f>
        <v>0.3135</v>
      </c>
      <c r="F3192" s="225" t="n">
        <f aca="false">ROUND(D3192*E3192,2)</f>
        <v>16.98</v>
      </c>
    </row>
    <row r="3193" customFormat="false" ht="19.4" hidden="false" customHeight="false" outlineLevel="0" collapsed="false">
      <c r="A3193" s="207" t="n">
        <v>97013</v>
      </c>
      <c r="B3193" s="208" t="s">
        <v>3368</v>
      </c>
      <c r="C3193" s="2" t="s">
        <v>183</v>
      </c>
      <c r="D3193" s="209" t="n">
        <v>88.87</v>
      </c>
      <c r="E3193" s="224" t="n">
        <f aca="false">VLOOKUP(A3193,SINAPI_MO!$A$1:$E$59566,4,0)</f>
        <v>0.1911</v>
      </c>
      <c r="F3193" s="225" t="n">
        <f aca="false">ROUND(D3193*E3193,2)</f>
        <v>16.98</v>
      </c>
    </row>
    <row r="3194" customFormat="false" ht="19.4" hidden="false" customHeight="false" outlineLevel="0" collapsed="false">
      <c r="A3194" s="207" t="n">
        <v>97017</v>
      </c>
      <c r="B3194" s="208" t="s">
        <v>3369</v>
      </c>
      <c r="C3194" s="2" t="s">
        <v>183</v>
      </c>
      <c r="D3194" s="209" t="n">
        <v>44.71</v>
      </c>
      <c r="E3194" s="224" t="n">
        <f aca="false">VLOOKUP(A3194,SINAPI_MO!$A$1:$E$59566,4,0)</f>
        <v>0.2988</v>
      </c>
      <c r="F3194" s="225" t="n">
        <f aca="false">ROUND(D3194*E3194,2)</f>
        <v>13.36</v>
      </c>
    </row>
    <row r="3195" customFormat="false" ht="19.4" hidden="false" customHeight="false" outlineLevel="0" collapsed="false">
      <c r="A3195" s="207" t="n">
        <v>97018</v>
      </c>
      <c r="B3195" s="208" t="s">
        <v>3370</v>
      </c>
      <c r="C3195" s="2" t="s">
        <v>183</v>
      </c>
      <c r="D3195" s="209" t="n">
        <v>37.32</v>
      </c>
      <c r="E3195" s="224" t="n">
        <f aca="false">VLOOKUP(A3195,SINAPI_MO!$A$1:$E$59566,4,0)</f>
        <v>0.358</v>
      </c>
      <c r="F3195" s="225" t="n">
        <f aca="false">ROUND(D3195*E3195,2)</f>
        <v>13.36</v>
      </c>
    </row>
    <row r="3196" customFormat="false" ht="19.4" hidden="false" customHeight="false" outlineLevel="0" collapsed="false">
      <c r="A3196" s="207" t="n">
        <v>97016</v>
      </c>
      <c r="B3196" s="208" t="s">
        <v>3371</v>
      </c>
      <c r="C3196" s="2" t="s">
        <v>183</v>
      </c>
      <c r="D3196" s="209" t="n">
        <v>59.61</v>
      </c>
      <c r="E3196" s="224" t="n">
        <f aca="false">VLOOKUP(A3196,SINAPI_MO!$A$1:$E$59566,4,0)</f>
        <v>0.2241</v>
      </c>
      <c r="F3196" s="225" t="n">
        <f aca="false">ROUND(D3196*E3196,2)</f>
        <v>13.36</v>
      </c>
    </row>
    <row r="3197" customFormat="false" ht="19.4" hidden="false" customHeight="false" outlineLevel="0" collapsed="false">
      <c r="A3197" s="207" t="n">
        <v>97024</v>
      </c>
      <c r="B3197" s="208" t="s">
        <v>3372</v>
      </c>
      <c r="C3197" s="2" t="s">
        <v>183</v>
      </c>
      <c r="D3197" s="209" t="n">
        <v>0</v>
      </c>
      <c r="E3197" s="224" t="e">
        <f aca="false">VLOOKUP(A3197,SINAPI_MO!$A$1:$E$59566,4,0)</f>
        <v>#N/A</v>
      </c>
      <c r="F3197" s="225" t="e">
        <f aca="false">ROUND(D3197*E3197,2)</f>
        <v>#N/A</v>
      </c>
    </row>
    <row r="3198" customFormat="false" ht="19.4" hidden="false" customHeight="false" outlineLevel="0" collapsed="false">
      <c r="A3198" s="207" t="n">
        <v>97023</v>
      </c>
      <c r="B3198" s="208" t="s">
        <v>3373</v>
      </c>
      <c r="C3198" s="2" t="s">
        <v>183</v>
      </c>
      <c r="D3198" s="209" t="n">
        <v>0</v>
      </c>
      <c r="E3198" s="224" t="e">
        <f aca="false">VLOOKUP(A3198,SINAPI_MO!$A$1:$E$59566,4,0)</f>
        <v>#N/A</v>
      </c>
      <c r="F3198" s="225" t="e">
        <f aca="false">ROUND(D3198*E3198,2)</f>
        <v>#N/A</v>
      </c>
    </row>
    <row r="3199" customFormat="false" ht="19.4" hidden="false" customHeight="false" outlineLevel="0" collapsed="false">
      <c r="A3199" s="207" t="n">
        <v>105804</v>
      </c>
      <c r="B3199" s="208" t="s">
        <v>3374</v>
      </c>
      <c r="C3199" s="2" t="s">
        <v>183</v>
      </c>
      <c r="D3199" s="209" t="n">
        <v>0</v>
      </c>
      <c r="E3199" s="224" t="e">
        <f aca="false">VLOOKUP(A3199,SINAPI_MO!$A$1:$E$59566,4,0)</f>
        <v>#N/A</v>
      </c>
      <c r="F3199" s="225" t="e">
        <f aca="false">ROUND(D3199*E3199,2)</f>
        <v>#N/A</v>
      </c>
    </row>
    <row r="3200" customFormat="false" ht="19.4" hidden="false" customHeight="false" outlineLevel="0" collapsed="false">
      <c r="A3200" s="207" t="n">
        <v>104990</v>
      </c>
      <c r="B3200" s="208" t="s">
        <v>3375</v>
      </c>
      <c r="C3200" s="2" t="s">
        <v>183</v>
      </c>
      <c r="D3200" s="209" t="n">
        <v>10.2</v>
      </c>
      <c r="E3200" s="224" t="n">
        <f aca="false">VLOOKUP(A3200,SINAPI_MO!$A$1:$E$59566,4,0)</f>
        <v>0.55</v>
      </c>
      <c r="F3200" s="225" t="n">
        <f aca="false">ROUND(D3200*E3200,2)</f>
        <v>5.61</v>
      </c>
    </row>
    <row r="3201" customFormat="false" ht="12.8" hidden="false" customHeight="false" outlineLevel="0" collapsed="false">
      <c r="A3201" s="207" t="n">
        <v>97052</v>
      </c>
      <c r="B3201" s="208" t="s">
        <v>3376</v>
      </c>
      <c r="C3201" s="2" t="s">
        <v>170</v>
      </c>
      <c r="D3201" s="209" t="n">
        <v>0</v>
      </c>
      <c r="E3201" s="224" t="e">
        <f aca="false">VLOOKUP(A3201,SINAPI_MO!$A$1:$E$59566,4,0)</f>
        <v>#N/A</v>
      </c>
      <c r="F3201" s="225" t="e">
        <f aca="false">ROUND(D3201*E3201,2)</f>
        <v>#N/A</v>
      </c>
    </row>
    <row r="3202" customFormat="false" ht="12.8" hidden="false" customHeight="false" outlineLevel="0" collapsed="false">
      <c r="A3202" s="207" t="n">
        <v>97054</v>
      </c>
      <c r="B3202" s="208" t="s">
        <v>3377</v>
      </c>
      <c r="C3202" s="2" t="s">
        <v>170</v>
      </c>
      <c r="D3202" s="209" t="n">
        <v>28.33</v>
      </c>
      <c r="E3202" s="224" t="n">
        <f aca="false">VLOOKUP(A3202,SINAPI_MO!$A$1:$E$59566,4,0)</f>
        <v>0.3883</v>
      </c>
      <c r="F3202" s="225" t="n">
        <f aca="false">ROUND(D3202*E3202,2)</f>
        <v>11</v>
      </c>
    </row>
    <row r="3203" customFormat="false" ht="12.8" hidden="false" customHeight="false" outlineLevel="0" collapsed="false">
      <c r="A3203" s="207" t="n">
        <v>104981</v>
      </c>
      <c r="B3203" s="208" t="s">
        <v>3378</v>
      </c>
      <c r="C3203" s="2" t="s">
        <v>183</v>
      </c>
      <c r="D3203" s="209" t="n">
        <v>0</v>
      </c>
      <c r="E3203" s="224" t="e">
        <f aca="false">VLOOKUP(A3203,SINAPI_MO!$A$1:$E$59566,4,0)</f>
        <v>#N/A</v>
      </c>
      <c r="F3203" s="225" t="e">
        <f aca="false">ROUND(D3203*E3203,2)</f>
        <v>#N/A</v>
      </c>
    </row>
    <row r="3204" customFormat="false" ht="12.8" hidden="false" customHeight="false" outlineLevel="0" collapsed="false">
      <c r="A3204" s="207" t="n">
        <v>104980</v>
      </c>
      <c r="B3204" s="208" t="s">
        <v>3379</v>
      </c>
      <c r="C3204" s="2" t="s">
        <v>183</v>
      </c>
      <c r="D3204" s="209" t="n">
        <v>0</v>
      </c>
      <c r="E3204" s="224" t="e">
        <f aca="false">VLOOKUP(A3204,SINAPI_MO!$A$1:$E$59566,4,0)</f>
        <v>#N/A</v>
      </c>
      <c r="F3204" s="225" t="e">
        <f aca="false">ROUND(D3204*E3204,2)</f>
        <v>#N/A</v>
      </c>
    </row>
    <row r="3205" customFormat="false" ht="12.8" hidden="false" customHeight="false" outlineLevel="0" collapsed="false">
      <c r="A3205" s="207" t="n">
        <v>97042</v>
      </c>
      <c r="B3205" s="208" t="s">
        <v>3380</v>
      </c>
      <c r="C3205" s="2" t="s">
        <v>183</v>
      </c>
      <c r="D3205" s="209" t="n">
        <v>0</v>
      </c>
      <c r="E3205" s="224" t="e">
        <f aca="false">VLOOKUP(A3205,SINAPI_MO!$A$1:$E$59566,4,0)</f>
        <v>#N/A</v>
      </c>
      <c r="F3205" s="225" t="e">
        <f aca="false">ROUND(D3205*E3205,2)</f>
        <v>#N/A</v>
      </c>
    </row>
    <row r="3206" customFormat="false" ht="19.4" hidden="false" customHeight="false" outlineLevel="0" collapsed="false">
      <c r="A3206" s="207" t="n">
        <v>97045</v>
      </c>
      <c r="B3206" s="208" t="s">
        <v>3381</v>
      </c>
      <c r="C3206" s="2" t="s">
        <v>183</v>
      </c>
      <c r="D3206" s="209" t="n">
        <v>0</v>
      </c>
      <c r="E3206" s="224" t="e">
        <f aca="false">VLOOKUP(A3206,SINAPI_MO!$A$1:$E$59566,4,0)</f>
        <v>#N/A</v>
      </c>
      <c r="F3206" s="225" t="e">
        <f aca="false">ROUND(D3206*E3206,2)</f>
        <v>#N/A</v>
      </c>
    </row>
    <row r="3207" customFormat="false" ht="19.4" hidden="false" customHeight="false" outlineLevel="0" collapsed="false">
      <c r="A3207" s="207" t="n">
        <v>97044</v>
      </c>
      <c r="B3207" s="208" t="s">
        <v>3382</v>
      </c>
      <c r="C3207" s="2" t="s">
        <v>183</v>
      </c>
      <c r="D3207" s="209" t="n">
        <v>0</v>
      </c>
      <c r="E3207" s="224" t="e">
        <f aca="false">VLOOKUP(A3207,SINAPI_MO!$A$1:$E$59566,4,0)</f>
        <v>#N/A</v>
      </c>
      <c r="F3207" s="225" t="e">
        <f aca="false">ROUND(D3207*E3207,2)</f>
        <v>#N/A</v>
      </c>
    </row>
    <row r="3208" customFormat="false" ht="19.4" hidden="false" customHeight="false" outlineLevel="0" collapsed="false">
      <c r="A3208" s="207" t="n">
        <v>97043</v>
      </c>
      <c r="B3208" s="208" t="s">
        <v>3383</v>
      </c>
      <c r="C3208" s="2" t="s">
        <v>183</v>
      </c>
      <c r="D3208" s="209" t="n">
        <v>0</v>
      </c>
      <c r="E3208" s="224" t="e">
        <f aca="false">VLOOKUP(A3208,SINAPI_MO!$A$1:$E$59566,4,0)</f>
        <v>#N/A</v>
      </c>
      <c r="F3208" s="225" t="e">
        <f aca="false">ROUND(D3208*E3208,2)</f>
        <v>#N/A</v>
      </c>
    </row>
    <row r="3209" customFormat="false" ht="19.4" hidden="false" customHeight="false" outlineLevel="0" collapsed="false">
      <c r="A3209" s="207" t="n">
        <v>97063</v>
      </c>
      <c r="B3209" s="208" t="s">
        <v>3384</v>
      </c>
      <c r="C3209" s="2" t="s">
        <v>175</v>
      </c>
      <c r="D3209" s="209" t="n">
        <v>21.08</v>
      </c>
      <c r="E3209" s="224" t="n">
        <f aca="false">VLOOKUP(A3209,SINAPI_MO!$A$1:$E$59566,4,0)</f>
        <v>1</v>
      </c>
      <c r="F3209" s="225" t="n">
        <f aca="false">ROUND(D3209*E3209,2)</f>
        <v>21.08</v>
      </c>
    </row>
    <row r="3210" customFormat="false" ht="12.8" hidden="false" customHeight="false" outlineLevel="0" collapsed="false">
      <c r="A3210" s="207" t="n">
        <v>97065</v>
      </c>
      <c r="B3210" s="208" t="s">
        <v>3385</v>
      </c>
      <c r="C3210" s="2" t="s">
        <v>262</v>
      </c>
      <c r="D3210" s="209" t="n">
        <v>13.98</v>
      </c>
      <c r="E3210" s="224" t="n">
        <f aca="false">VLOOKUP(A3210,SINAPI_MO!$A$1:$E$59566,4,0)</f>
        <v>1</v>
      </c>
      <c r="F3210" s="225" t="n">
        <f aca="false">ROUND(D3210*E3210,2)</f>
        <v>13.98</v>
      </c>
    </row>
    <row r="3211" customFormat="false" ht="12.8" hidden="false" customHeight="false" outlineLevel="0" collapsed="false">
      <c r="A3211" s="207" t="n">
        <v>97064</v>
      </c>
      <c r="B3211" s="208" t="s">
        <v>3386</v>
      </c>
      <c r="C3211" s="2" t="s">
        <v>183</v>
      </c>
      <c r="D3211" s="209" t="n">
        <v>29.27</v>
      </c>
      <c r="E3211" s="224" t="n">
        <f aca="false">VLOOKUP(A3211,SINAPI_MO!$A$1:$E$59566,4,0)</f>
        <v>1</v>
      </c>
      <c r="F3211" s="225" t="n">
        <f aca="false">ROUND(D3211*E3211,2)</f>
        <v>29.27</v>
      </c>
    </row>
    <row r="3212" customFormat="false" ht="12.8" hidden="false" customHeight="false" outlineLevel="0" collapsed="false">
      <c r="A3212" s="207" t="n">
        <v>97049</v>
      </c>
      <c r="B3212" s="208" t="s">
        <v>3387</v>
      </c>
      <c r="C3212" s="2" t="s">
        <v>175</v>
      </c>
      <c r="D3212" s="209" t="n">
        <v>0</v>
      </c>
      <c r="E3212" s="224" t="e">
        <f aca="false">VLOOKUP(A3212,SINAPI_MO!$A$1:$E$59566,4,0)</f>
        <v>#N/A</v>
      </c>
      <c r="F3212" s="225" t="e">
        <f aca="false">ROUND(D3212*E3212,2)</f>
        <v>#N/A</v>
      </c>
    </row>
    <row r="3213" customFormat="false" ht="19.4" hidden="false" customHeight="false" outlineLevel="0" collapsed="false">
      <c r="A3213" s="207" t="n">
        <v>96997</v>
      </c>
      <c r="B3213" s="208" t="s">
        <v>3388</v>
      </c>
      <c r="C3213" s="2" t="s">
        <v>183</v>
      </c>
      <c r="D3213" s="209" t="n">
        <v>0</v>
      </c>
      <c r="E3213" s="224" t="e">
        <f aca="false">VLOOKUP(A3213,SINAPI_MO!$A$1:$E$59566,4,0)</f>
        <v>#N/A</v>
      </c>
      <c r="F3213" s="225" t="e">
        <f aca="false">ROUND(D3213*E3213,2)</f>
        <v>#N/A</v>
      </c>
    </row>
    <row r="3214" customFormat="false" ht="19.4" hidden="false" customHeight="false" outlineLevel="0" collapsed="false">
      <c r="A3214" s="207" t="n">
        <v>96999</v>
      </c>
      <c r="B3214" s="208" t="s">
        <v>3389</v>
      </c>
      <c r="C3214" s="2" t="s">
        <v>183</v>
      </c>
      <c r="D3214" s="209" t="n">
        <v>0</v>
      </c>
      <c r="E3214" s="224" t="e">
        <f aca="false">VLOOKUP(A3214,SINAPI_MO!$A$1:$E$59566,4,0)</f>
        <v>#N/A</v>
      </c>
      <c r="F3214" s="225" t="e">
        <f aca="false">ROUND(D3214*E3214,2)</f>
        <v>#N/A</v>
      </c>
    </row>
    <row r="3215" customFormat="false" ht="19.4" hidden="false" customHeight="false" outlineLevel="0" collapsed="false">
      <c r="A3215" s="207" t="n">
        <v>96996</v>
      </c>
      <c r="B3215" s="208" t="s">
        <v>3390</v>
      </c>
      <c r="C3215" s="2" t="s">
        <v>183</v>
      </c>
      <c r="D3215" s="209" t="n">
        <v>0</v>
      </c>
      <c r="E3215" s="224" t="e">
        <f aca="false">VLOOKUP(A3215,SINAPI_MO!$A$1:$E$59566,4,0)</f>
        <v>#N/A</v>
      </c>
      <c r="F3215" s="225" t="e">
        <f aca="false">ROUND(D3215*E3215,2)</f>
        <v>#N/A</v>
      </c>
    </row>
    <row r="3216" customFormat="false" ht="19.4" hidden="false" customHeight="false" outlineLevel="0" collapsed="false">
      <c r="A3216" s="207" t="n">
        <v>96998</v>
      </c>
      <c r="B3216" s="208" t="s">
        <v>3391</v>
      </c>
      <c r="C3216" s="2" t="s">
        <v>183</v>
      </c>
      <c r="D3216" s="209" t="n">
        <v>0</v>
      </c>
      <c r="E3216" s="224" t="e">
        <f aca="false">VLOOKUP(A3216,SINAPI_MO!$A$1:$E$59566,4,0)</f>
        <v>#N/A</v>
      </c>
      <c r="F3216" s="225" t="e">
        <f aca="false">ROUND(D3216*E3216,2)</f>
        <v>#N/A</v>
      </c>
    </row>
    <row r="3217" customFormat="false" ht="19.4" hidden="false" customHeight="false" outlineLevel="0" collapsed="false">
      <c r="A3217" s="207" t="n">
        <v>97067</v>
      </c>
      <c r="B3217" s="208" t="s">
        <v>3392</v>
      </c>
      <c r="C3217" s="2" t="s">
        <v>183</v>
      </c>
      <c r="D3217" s="209" t="n">
        <v>610.32</v>
      </c>
      <c r="E3217" s="224" t="n">
        <f aca="false">VLOOKUP(A3217,SINAPI_MO!$A$1:$E$59566,4,0)</f>
        <v>0.2926</v>
      </c>
      <c r="F3217" s="225" t="n">
        <f aca="false">ROUND(D3217*E3217,2)</f>
        <v>178.58</v>
      </c>
    </row>
    <row r="3218" customFormat="false" ht="19.4" hidden="false" customHeight="false" outlineLevel="0" collapsed="false">
      <c r="A3218" s="207" t="n">
        <v>97001</v>
      </c>
      <c r="B3218" s="208" t="s">
        <v>3393</v>
      </c>
      <c r="C3218" s="2" t="s">
        <v>183</v>
      </c>
      <c r="D3218" s="209" t="n">
        <v>0</v>
      </c>
      <c r="E3218" s="224" t="e">
        <f aca="false">VLOOKUP(A3218,SINAPI_MO!$A$1:$E$59566,4,0)</f>
        <v>#N/A</v>
      </c>
      <c r="F3218" s="225" t="e">
        <f aca="false">ROUND(D3218*E3218,2)</f>
        <v>#N/A</v>
      </c>
    </row>
    <row r="3219" customFormat="false" ht="19.4" hidden="false" customHeight="false" outlineLevel="0" collapsed="false">
      <c r="A3219" s="207" t="n">
        <v>97003</v>
      </c>
      <c r="B3219" s="208" t="s">
        <v>3394</v>
      </c>
      <c r="C3219" s="2" t="s">
        <v>183</v>
      </c>
      <c r="D3219" s="209" t="n">
        <v>0</v>
      </c>
      <c r="E3219" s="224" t="e">
        <f aca="false">VLOOKUP(A3219,SINAPI_MO!$A$1:$E$59566,4,0)</f>
        <v>#N/A</v>
      </c>
      <c r="F3219" s="225" t="e">
        <f aca="false">ROUND(D3219*E3219,2)</f>
        <v>#N/A</v>
      </c>
    </row>
    <row r="3220" customFormat="false" ht="19.4" hidden="false" customHeight="false" outlineLevel="0" collapsed="false">
      <c r="A3220" s="207" t="n">
        <v>97005</v>
      </c>
      <c r="B3220" s="208" t="s">
        <v>3395</v>
      </c>
      <c r="C3220" s="2" t="s">
        <v>183</v>
      </c>
      <c r="D3220" s="209" t="n">
        <v>0</v>
      </c>
      <c r="E3220" s="224" t="e">
        <f aca="false">VLOOKUP(A3220,SINAPI_MO!$A$1:$E$59566,4,0)</f>
        <v>#N/A</v>
      </c>
      <c r="F3220" s="225" t="e">
        <f aca="false">ROUND(D3220*E3220,2)</f>
        <v>#N/A</v>
      </c>
    </row>
    <row r="3221" customFormat="false" ht="19.4" hidden="false" customHeight="false" outlineLevel="0" collapsed="false">
      <c r="A3221" s="207" t="n">
        <v>97000</v>
      </c>
      <c r="B3221" s="208" t="s">
        <v>3396</v>
      </c>
      <c r="C3221" s="2" t="s">
        <v>183</v>
      </c>
      <c r="D3221" s="209" t="n">
        <v>0</v>
      </c>
      <c r="E3221" s="224" t="e">
        <f aca="false">VLOOKUP(A3221,SINAPI_MO!$A$1:$E$59566,4,0)</f>
        <v>#N/A</v>
      </c>
      <c r="F3221" s="225" t="e">
        <f aca="false">ROUND(D3221*E3221,2)</f>
        <v>#N/A</v>
      </c>
    </row>
    <row r="3222" customFormat="false" ht="19.4" hidden="false" customHeight="false" outlineLevel="0" collapsed="false">
      <c r="A3222" s="207" t="n">
        <v>97002</v>
      </c>
      <c r="B3222" s="208" t="s">
        <v>3397</v>
      </c>
      <c r="C3222" s="2" t="s">
        <v>183</v>
      </c>
      <c r="D3222" s="209" t="n">
        <v>0</v>
      </c>
      <c r="E3222" s="224" t="e">
        <f aca="false">VLOOKUP(A3222,SINAPI_MO!$A$1:$E$59566,4,0)</f>
        <v>#N/A</v>
      </c>
      <c r="F3222" s="225" t="e">
        <f aca="false">ROUND(D3222*E3222,2)</f>
        <v>#N/A</v>
      </c>
    </row>
    <row r="3223" customFormat="false" ht="19.4" hidden="false" customHeight="false" outlineLevel="0" collapsed="false">
      <c r="A3223" s="207" t="n">
        <v>97004</v>
      </c>
      <c r="B3223" s="208" t="s">
        <v>3398</v>
      </c>
      <c r="C3223" s="2" t="s">
        <v>183</v>
      </c>
      <c r="D3223" s="209" t="n">
        <v>0</v>
      </c>
      <c r="E3223" s="224" t="e">
        <f aca="false">VLOOKUP(A3223,SINAPI_MO!$A$1:$E$59566,4,0)</f>
        <v>#N/A</v>
      </c>
      <c r="F3223" s="225" t="e">
        <f aca="false">ROUND(D3223*E3223,2)</f>
        <v>#N/A</v>
      </c>
    </row>
    <row r="3224" customFormat="false" ht="19.4" hidden="false" customHeight="false" outlineLevel="0" collapsed="false">
      <c r="A3224" s="207" t="n">
        <v>97007</v>
      </c>
      <c r="B3224" s="208" t="s">
        <v>3399</v>
      </c>
      <c r="C3224" s="2" t="s">
        <v>183</v>
      </c>
      <c r="D3224" s="209" t="n">
        <v>0</v>
      </c>
      <c r="E3224" s="224" t="e">
        <f aca="false">VLOOKUP(A3224,SINAPI_MO!$A$1:$E$59566,4,0)</f>
        <v>#N/A</v>
      </c>
      <c r="F3224" s="225" t="e">
        <f aca="false">ROUND(D3224*E3224,2)</f>
        <v>#N/A</v>
      </c>
    </row>
    <row r="3225" customFormat="false" ht="19.4" hidden="false" customHeight="false" outlineLevel="0" collapsed="false">
      <c r="A3225" s="207" t="n">
        <v>97009</v>
      </c>
      <c r="B3225" s="208" t="s">
        <v>3400</v>
      </c>
      <c r="C3225" s="2" t="s">
        <v>183</v>
      </c>
      <c r="D3225" s="209" t="n">
        <v>0</v>
      </c>
      <c r="E3225" s="224" t="e">
        <f aca="false">VLOOKUP(A3225,SINAPI_MO!$A$1:$E$59566,4,0)</f>
        <v>#N/A</v>
      </c>
      <c r="F3225" s="225" t="e">
        <f aca="false">ROUND(D3225*E3225,2)</f>
        <v>#N/A</v>
      </c>
    </row>
    <row r="3226" customFormat="false" ht="19.4" hidden="false" customHeight="false" outlineLevel="0" collapsed="false">
      <c r="A3226" s="207" t="n">
        <v>97006</v>
      </c>
      <c r="B3226" s="208" t="s">
        <v>3401</v>
      </c>
      <c r="C3226" s="2" t="s">
        <v>183</v>
      </c>
      <c r="D3226" s="209" t="n">
        <v>0</v>
      </c>
      <c r="E3226" s="224" t="e">
        <f aca="false">VLOOKUP(A3226,SINAPI_MO!$A$1:$E$59566,4,0)</f>
        <v>#N/A</v>
      </c>
      <c r="F3226" s="225" t="e">
        <f aca="false">ROUND(D3226*E3226,2)</f>
        <v>#N/A</v>
      </c>
    </row>
    <row r="3227" customFormat="false" ht="19.4" hidden="false" customHeight="false" outlineLevel="0" collapsed="false">
      <c r="A3227" s="207" t="n">
        <v>97008</v>
      </c>
      <c r="B3227" s="208" t="s">
        <v>3402</v>
      </c>
      <c r="C3227" s="2" t="s">
        <v>183</v>
      </c>
      <c r="D3227" s="209" t="n">
        <v>0</v>
      </c>
      <c r="E3227" s="224" t="e">
        <f aca="false">VLOOKUP(A3227,SINAPI_MO!$A$1:$E$59566,4,0)</f>
        <v>#N/A</v>
      </c>
      <c r="F3227" s="225" t="e">
        <f aca="false">ROUND(D3227*E3227,2)</f>
        <v>#N/A</v>
      </c>
    </row>
    <row r="3228" customFormat="false" ht="12.8" hidden="false" customHeight="false" outlineLevel="0" collapsed="false">
      <c r="A3228" s="207" t="n">
        <v>97048</v>
      </c>
      <c r="B3228" s="208" t="s">
        <v>3403</v>
      </c>
      <c r="C3228" s="2" t="s">
        <v>175</v>
      </c>
      <c r="D3228" s="209" t="n">
        <v>0.06</v>
      </c>
      <c r="E3228" s="224" t="n">
        <f aca="false">VLOOKUP(A3228,SINAPI_MO!$A$1:$E$59566,4,0)</f>
        <v>0.3333</v>
      </c>
      <c r="F3228" s="225" t="n">
        <f aca="false">ROUND(D3228*E3228,2)</f>
        <v>0.02</v>
      </c>
    </row>
    <row r="3229" customFormat="false" ht="12.8" hidden="false" customHeight="false" outlineLevel="0" collapsed="false">
      <c r="A3229" s="207" t="n">
        <v>97047</v>
      </c>
      <c r="B3229" s="208" t="s">
        <v>3404</v>
      </c>
      <c r="C3229" s="2" t="s">
        <v>175</v>
      </c>
      <c r="D3229" s="209" t="n">
        <v>0.09</v>
      </c>
      <c r="E3229" s="224" t="n">
        <f aca="false">VLOOKUP(A3229,SINAPI_MO!$A$1:$E$59566,4,0)</f>
        <v>0.3333</v>
      </c>
      <c r="F3229" s="225" t="n">
        <f aca="false">ROUND(D3229*E3229,2)</f>
        <v>0.03</v>
      </c>
    </row>
    <row r="3230" customFormat="false" ht="12.8" hidden="false" customHeight="false" outlineLevel="0" collapsed="false">
      <c r="A3230" s="207" t="n">
        <v>97046</v>
      </c>
      <c r="B3230" s="208" t="s">
        <v>3405</v>
      </c>
      <c r="C3230" s="2" t="s">
        <v>175</v>
      </c>
      <c r="D3230" s="209" t="n">
        <v>0.24</v>
      </c>
      <c r="E3230" s="224" t="n">
        <f aca="false">VLOOKUP(A3230,SINAPI_MO!$A$1:$E$59566,4,0)</f>
        <v>0.3333</v>
      </c>
      <c r="F3230" s="225" t="n">
        <f aca="false">ROUND(D3230*E3230,2)</f>
        <v>0.08</v>
      </c>
    </row>
    <row r="3231" customFormat="false" ht="12.8" hidden="false" customHeight="false" outlineLevel="0" collapsed="false">
      <c r="A3231" s="207" t="n">
        <v>104989</v>
      </c>
      <c r="B3231" s="208" t="s">
        <v>3406</v>
      </c>
      <c r="C3231" s="2" t="s">
        <v>170</v>
      </c>
      <c r="D3231" s="209" t="n">
        <v>37.6</v>
      </c>
      <c r="E3231" s="224" t="n">
        <f aca="false">VLOOKUP(A3231,SINAPI_MO!$A$1:$E$59566,4,0)</f>
        <v>0.7556</v>
      </c>
      <c r="F3231" s="225" t="n">
        <f aca="false">ROUND(D3231*E3231,2)</f>
        <v>28.41</v>
      </c>
    </row>
    <row r="3232" customFormat="false" ht="12.8" hidden="false" customHeight="false" outlineLevel="0" collapsed="false">
      <c r="A3232" s="207" t="n">
        <v>97066</v>
      </c>
      <c r="B3232" s="208" t="s">
        <v>3407</v>
      </c>
      <c r="C3232" s="2" t="s">
        <v>175</v>
      </c>
      <c r="D3232" s="209" t="n">
        <v>363.65</v>
      </c>
      <c r="E3232" s="224" t="n">
        <f aca="false">VLOOKUP(A3232,SINAPI_MO!$A$1:$E$59566,4,0)</f>
        <v>0.3875</v>
      </c>
      <c r="F3232" s="225" t="n">
        <f aca="false">ROUND(D3232*E3232,2)</f>
        <v>140.91</v>
      </c>
    </row>
    <row r="3233" customFormat="false" ht="12.8" hidden="false" customHeight="false" outlineLevel="0" collapsed="false">
      <c r="A3233" s="207" t="n">
        <v>104982</v>
      </c>
      <c r="B3233" s="208" t="s">
        <v>3408</v>
      </c>
      <c r="C3233" s="2" t="s">
        <v>183</v>
      </c>
      <c r="D3233" s="209" t="n">
        <v>0</v>
      </c>
      <c r="E3233" s="224" t="e">
        <f aca="false">VLOOKUP(A3233,SINAPI_MO!$A$1:$E$59566,4,0)</f>
        <v>#N/A</v>
      </c>
      <c r="F3233" s="225" t="e">
        <f aca="false">ROUND(D3233*E3233,2)</f>
        <v>#N/A</v>
      </c>
    </row>
    <row r="3234" customFormat="false" ht="12.8" hidden="false" customHeight="false" outlineLevel="0" collapsed="false">
      <c r="A3234" s="207" t="n">
        <v>97060</v>
      </c>
      <c r="B3234" s="208" t="s">
        <v>3409</v>
      </c>
      <c r="C3234" s="2" t="s">
        <v>183</v>
      </c>
      <c r="D3234" s="209" t="n">
        <v>0</v>
      </c>
      <c r="E3234" s="224" t="e">
        <f aca="false">VLOOKUP(A3234,SINAPI_MO!$A$1:$E$59566,4,0)</f>
        <v>#N/A</v>
      </c>
      <c r="F3234" s="225" t="e">
        <f aca="false">ROUND(D3234*E3234,2)</f>
        <v>#N/A</v>
      </c>
    </row>
    <row r="3235" customFormat="false" ht="12.8" hidden="false" customHeight="false" outlineLevel="0" collapsed="false">
      <c r="A3235" s="207" t="n">
        <v>97059</v>
      </c>
      <c r="B3235" s="208" t="s">
        <v>3410</v>
      </c>
      <c r="C3235" s="2" t="s">
        <v>183</v>
      </c>
      <c r="D3235" s="209" t="n">
        <v>0</v>
      </c>
      <c r="E3235" s="224" t="e">
        <f aca="false">VLOOKUP(A3235,SINAPI_MO!$A$1:$E$59566,4,0)</f>
        <v>#N/A</v>
      </c>
      <c r="F3235" s="225" t="e">
        <f aca="false">ROUND(D3235*E3235,2)</f>
        <v>#N/A</v>
      </c>
    </row>
    <row r="3236" customFormat="false" ht="12.8" hidden="false" customHeight="false" outlineLevel="0" collapsed="false">
      <c r="A3236" s="207" t="n">
        <v>97058</v>
      </c>
      <c r="B3236" s="208" t="s">
        <v>3411</v>
      </c>
      <c r="C3236" s="2" t="s">
        <v>183</v>
      </c>
      <c r="D3236" s="209" t="n">
        <v>0</v>
      </c>
      <c r="E3236" s="224" t="e">
        <f aca="false">VLOOKUP(A3236,SINAPI_MO!$A$1:$E$59566,4,0)</f>
        <v>#N/A</v>
      </c>
      <c r="F3236" s="225" t="e">
        <f aca="false">ROUND(D3236*E3236,2)</f>
        <v>#N/A</v>
      </c>
    </row>
    <row r="3237" customFormat="false" ht="12.8" hidden="false" customHeight="false" outlineLevel="0" collapsed="false">
      <c r="A3237" s="207" t="n">
        <v>97056</v>
      </c>
      <c r="B3237" s="208" t="s">
        <v>3412</v>
      </c>
      <c r="C3237" s="2" t="s">
        <v>183</v>
      </c>
      <c r="D3237" s="209" t="n">
        <v>0</v>
      </c>
      <c r="E3237" s="224" t="e">
        <f aca="false">VLOOKUP(A3237,SINAPI_MO!$A$1:$E$59566,4,0)</f>
        <v>#N/A</v>
      </c>
      <c r="F3237" s="225" t="e">
        <f aca="false">ROUND(D3237*E3237,2)</f>
        <v>#N/A</v>
      </c>
    </row>
    <row r="3238" customFormat="false" ht="19.4" hidden="false" customHeight="false" outlineLevel="0" collapsed="false">
      <c r="A3238" s="207" t="n">
        <v>97057</v>
      </c>
      <c r="B3238" s="208" t="s">
        <v>3413</v>
      </c>
      <c r="C3238" s="2" t="s">
        <v>183</v>
      </c>
      <c r="D3238" s="209" t="n">
        <v>0</v>
      </c>
      <c r="E3238" s="224" t="e">
        <f aca="false">VLOOKUP(A3238,SINAPI_MO!$A$1:$E$59566,4,0)</f>
        <v>#N/A</v>
      </c>
      <c r="F3238" s="225" t="e">
        <f aca="false">ROUND(D3238*E3238,2)</f>
        <v>#N/A</v>
      </c>
    </row>
    <row r="3239" customFormat="false" ht="12.8" hidden="false" customHeight="false" outlineLevel="0" collapsed="false">
      <c r="A3239" s="207" t="n">
        <v>97055</v>
      </c>
      <c r="B3239" s="208" t="s">
        <v>3414</v>
      </c>
      <c r="C3239" s="2" t="s">
        <v>183</v>
      </c>
      <c r="D3239" s="209" t="n">
        <v>0</v>
      </c>
      <c r="E3239" s="224" t="e">
        <f aca="false">VLOOKUP(A3239,SINAPI_MO!$A$1:$E$59566,4,0)</f>
        <v>#N/A</v>
      </c>
      <c r="F3239" s="225" t="e">
        <f aca="false">ROUND(D3239*E3239,2)</f>
        <v>#N/A</v>
      </c>
    </row>
    <row r="3240" customFormat="false" ht="12.8" hidden="false" customHeight="false" outlineLevel="0" collapsed="false">
      <c r="A3240" s="207" t="n">
        <v>102656</v>
      </c>
      <c r="B3240" s="208" t="s">
        <v>3415</v>
      </c>
      <c r="C3240" s="2" t="s">
        <v>183</v>
      </c>
      <c r="D3240" s="209" t="n">
        <v>6.26</v>
      </c>
      <c r="E3240" s="224" t="n">
        <f aca="false">VLOOKUP(A3240,SINAPI_MO!$A$1:$E$59566,4,0)</f>
        <v>0.5256</v>
      </c>
      <c r="F3240" s="225" t="n">
        <f aca="false">ROUND(D3240*E3240,2)</f>
        <v>3.29</v>
      </c>
    </row>
    <row r="3241" customFormat="false" ht="12.8" hidden="false" customHeight="false" outlineLevel="0" collapsed="false">
      <c r="A3241" s="207" t="n">
        <v>104983</v>
      </c>
      <c r="B3241" s="208" t="s">
        <v>3416</v>
      </c>
      <c r="C3241" s="2" t="s">
        <v>170</v>
      </c>
      <c r="D3241" s="209" t="n">
        <v>0</v>
      </c>
      <c r="E3241" s="224" t="e">
        <f aca="false">VLOOKUP(A3241,SINAPI_MO!$A$1:$E$59566,4,0)</f>
        <v>#N/A</v>
      </c>
      <c r="F3241" s="225" t="e">
        <f aca="false">ROUND(D3241*E3241,2)</f>
        <v>#N/A</v>
      </c>
    </row>
    <row r="3242" customFormat="false" ht="12.8" hidden="false" customHeight="false" outlineLevel="0" collapsed="false">
      <c r="A3242" s="207" t="n">
        <v>97050</v>
      </c>
      <c r="B3242" s="208" t="s">
        <v>3417</v>
      </c>
      <c r="C3242" s="2" t="s">
        <v>175</v>
      </c>
      <c r="D3242" s="209" t="n">
        <v>0</v>
      </c>
      <c r="E3242" s="224" t="e">
        <f aca="false">VLOOKUP(A3242,SINAPI_MO!$A$1:$E$59566,4,0)</f>
        <v>#N/A</v>
      </c>
      <c r="F3242" s="225" t="e">
        <f aca="false">ROUND(D3242*E3242,2)</f>
        <v>#N/A</v>
      </c>
    </row>
    <row r="3243" customFormat="false" ht="19.4" hidden="false" customHeight="false" outlineLevel="0" collapsed="false">
      <c r="A3243" s="207" t="n">
        <v>95946</v>
      </c>
      <c r="B3243" s="208" t="s">
        <v>3418</v>
      </c>
      <c r="C3243" s="2" t="s">
        <v>441</v>
      </c>
      <c r="D3243" s="209" t="n">
        <v>12.88</v>
      </c>
      <c r="E3243" s="224" t="n">
        <f aca="false">VLOOKUP(A3243,SINAPI_MO!$A$1:$E$59566,4,0)</f>
        <v>0.2523</v>
      </c>
      <c r="F3243" s="225" t="n">
        <f aca="false">ROUND(D3243*E3243,2)</f>
        <v>3.25</v>
      </c>
    </row>
    <row r="3244" customFormat="false" ht="19.4" hidden="false" customHeight="false" outlineLevel="0" collapsed="false">
      <c r="A3244" s="207" t="n">
        <v>95947</v>
      </c>
      <c r="B3244" s="208" t="s">
        <v>3419</v>
      </c>
      <c r="C3244" s="2" t="s">
        <v>441</v>
      </c>
      <c r="D3244" s="209" t="n">
        <v>9.87</v>
      </c>
      <c r="E3244" s="224" t="n">
        <f aca="false">VLOOKUP(A3244,SINAPI_MO!$A$1:$E$59566,4,0)</f>
        <v>0.1499</v>
      </c>
      <c r="F3244" s="225" t="n">
        <f aca="false">ROUND(D3244*E3244,2)</f>
        <v>1.48</v>
      </c>
    </row>
    <row r="3245" customFormat="false" ht="19.4" hidden="false" customHeight="false" outlineLevel="0" collapsed="false">
      <c r="A3245" s="207" t="n">
        <v>95948</v>
      </c>
      <c r="B3245" s="208" t="s">
        <v>3420</v>
      </c>
      <c r="C3245" s="2" t="s">
        <v>441</v>
      </c>
      <c r="D3245" s="209" t="n">
        <v>8.65</v>
      </c>
      <c r="E3245" s="224" t="n">
        <f aca="false">VLOOKUP(A3245,SINAPI_MO!$A$1:$E$59566,4,0)</f>
        <v>0.0312</v>
      </c>
      <c r="F3245" s="225" t="n">
        <f aca="false">ROUND(D3245*E3245,2)</f>
        <v>0.27</v>
      </c>
    </row>
    <row r="3246" customFormat="false" ht="19.4" hidden="false" customHeight="false" outlineLevel="0" collapsed="false">
      <c r="A3246" s="207" t="n">
        <v>95944</v>
      </c>
      <c r="B3246" s="208" t="s">
        <v>3421</v>
      </c>
      <c r="C3246" s="2" t="s">
        <v>441</v>
      </c>
      <c r="D3246" s="209" t="n">
        <v>20.26</v>
      </c>
      <c r="E3246" s="224" t="n">
        <f aca="false">VLOOKUP(A3246,SINAPI_MO!$A$1:$E$59566,4,0)</f>
        <v>0.5143</v>
      </c>
      <c r="F3246" s="225" t="n">
        <f aca="false">ROUND(D3246*E3246,2)</f>
        <v>10.42</v>
      </c>
    </row>
    <row r="3247" customFormat="false" ht="19.4" hidden="false" customHeight="false" outlineLevel="0" collapsed="false">
      <c r="A3247" s="207" t="n">
        <v>95945</v>
      </c>
      <c r="B3247" s="208" t="s">
        <v>3422</v>
      </c>
      <c r="C3247" s="2" t="s">
        <v>441</v>
      </c>
      <c r="D3247" s="209" t="n">
        <v>16.28</v>
      </c>
      <c r="E3247" s="224" t="n">
        <f aca="false">VLOOKUP(A3247,SINAPI_MO!$A$1:$E$59566,4,0)</f>
        <v>0.3729</v>
      </c>
      <c r="F3247" s="225" t="n">
        <f aca="false">ROUND(D3247*E3247,2)</f>
        <v>6.07</v>
      </c>
    </row>
    <row r="3248" customFormat="false" ht="19.4" hidden="false" customHeight="false" outlineLevel="0" collapsed="false">
      <c r="A3248" s="207" t="n">
        <v>95943</v>
      </c>
      <c r="B3248" s="208" t="s">
        <v>3423</v>
      </c>
      <c r="C3248" s="2" t="s">
        <v>441</v>
      </c>
      <c r="D3248" s="209" t="n">
        <v>22.41</v>
      </c>
      <c r="E3248" s="224" t="n">
        <f aca="false">VLOOKUP(A3248,SINAPI_MO!$A$1:$E$59566,4,0)</f>
        <v>0.602</v>
      </c>
      <c r="F3248" s="225" t="n">
        <f aca="false">ROUND(D3248*E3248,2)</f>
        <v>13.49</v>
      </c>
    </row>
    <row r="3249" customFormat="false" ht="19.4" hidden="false" customHeight="false" outlineLevel="0" collapsed="false">
      <c r="A3249" s="207" t="n">
        <v>102077</v>
      </c>
      <c r="B3249" s="208" t="s">
        <v>3424</v>
      </c>
      <c r="C3249" s="2" t="s">
        <v>262</v>
      </c>
      <c r="D3249" s="209" t="n">
        <v>5350.98</v>
      </c>
      <c r="E3249" s="224" t="n">
        <f aca="false">VLOOKUP(A3249,SINAPI_MO!$A$1:$E$59566,4,0)</f>
        <v>0.394</v>
      </c>
      <c r="F3249" s="225" t="n">
        <f aca="false">ROUND(D3249*E3249,2)</f>
        <v>2108.29</v>
      </c>
    </row>
    <row r="3250" customFormat="false" ht="19.4" hidden="false" customHeight="false" outlineLevel="0" collapsed="false">
      <c r="A3250" s="207" t="n">
        <v>102073</v>
      </c>
      <c r="B3250" s="208" t="s">
        <v>3425</v>
      </c>
      <c r="C3250" s="2" t="s">
        <v>262</v>
      </c>
      <c r="D3250" s="209" t="n">
        <v>3879.19</v>
      </c>
      <c r="E3250" s="224" t="n">
        <f aca="false">VLOOKUP(A3250,SINAPI_MO!$A$1:$E$59566,4,0)</f>
        <v>0.3615</v>
      </c>
      <c r="F3250" s="225" t="n">
        <f aca="false">ROUND(D3250*E3250,2)</f>
        <v>1402.33</v>
      </c>
    </row>
    <row r="3251" customFormat="false" ht="19.4" hidden="false" customHeight="false" outlineLevel="0" collapsed="false">
      <c r="A3251" s="207" t="n">
        <v>102079</v>
      </c>
      <c r="B3251" s="208" t="s">
        <v>3426</v>
      </c>
      <c r="C3251" s="2" t="s">
        <v>262</v>
      </c>
      <c r="D3251" s="209" t="n">
        <v>5260.23</v>
      </c>
      <c r="E3251" s="224" t="n">
        <f aca="false">VLOOKUP(A3251,SINAPI_MO!$A$1:$E$59566,4,0)</f>
        <v>0.3778</v>
      </c>
      <c r="F3251" s="225" t="n">
        <f aca="false">ROUND(D3251*E3251,2)</f>
        <v>1987.31</v>
      </c>
    </row>
    <row r="3252" customFormat="false" ht="19.4" hidden="false" customHeight="false" outlineLevel="0" collapsed="false">
      <c r="A3252" s="207" t="n">
        <v>102075</v>
      </c>
      <c r="B3252" s="208" t="s">
        <v>3427</v>
      </c>
      <c r="C3252" s="2" t="s">
        <v>262</v>
      </c>
      <c r="D3252" s="209" t="n">
        <v>4763.57</v>
      </c>
      <c r="E3252" s="224" t="n">
        <f aca="false">VLOOKUP(A3252,SINAPI_MO!$A$1:$E$59566,4,0)</f>
        <v>0.3424</v>
      </c>
      <c r="F3252" s="225" t="n">
        <f aca="false">ROUND(D3252*E3252,2)</f>
        <v>1631.05</v>
      </c>
    </row>
    <row r="3253" customFormat="false" ht="19.4" hidden="false" customHeight="false" outlineLevel="0" collapsed="false">
      <c r="A3253" s="207" t="n">
        <v>102078</v>
      </c>
      <c r="B3253" s="208" t="s">
        <v>3428</v>
      </c>
      <c r="C3253" s="2" t="s">
        <v>262</v>
      </c>
      <c r="D3253" s="209" t="n">
        <v>5524.79</v>
      </c>
      <c r="E3253" s="224" t="n">
        <f aca="false">VLOOKUP(A3253,SINAPI_MO!$A$1:$E$59566,4,0)</f>
        <v>0.3757</v>
      </c>
      <c r="F3253" s="225" t="n">
        <f aca="false">ROUND(D3253*E3253,2)</f>
        <v>2075.66</v>
      </c>
    </row>
    <row r="3254" customFormat="false" ht="19.4" hidden="false" customHeight="false" outlineLevel="0" collapsed="false">
      <c r="A3254" s="207" t="n">
        <v>102074</v>
      </c>
      <c r="B3254" s="208" t="s">
        <v>3429</v>
      </c>
      <c r="C3254" s="2" t="s">
        <v>262</v>
      </c>
      <c r="D3254" s="209" t="n">
        <v>4612.83</v>
      </c>
      <c r="E3254" s="224" t="n">
        <f aca="false">VLOOKUP(A3254,SINAPI_MO!$A$1:$E$59566,4,0)</f>
        <v>0.3403</v>
      </c>
      <c r="F3254" s="225" t="n">
        <f aca="false">ROUND(D3254*E3254,2)</f>
        <v>1569.75</v>
      </c>
    </row>
    <row r="3255" customFormat="false" ht="19.4" hidden="false" customHeight="false" outlineLevel="0" collapsed="false">
      <c r="A3255" s="207" t="n">
        <v>102080</v>
      </c>
      <c r="B3255" s="208" t="s">
        <v>3430</v>
      </c>
      <c r="C3255" s="2" t="s">
        <v>262</v>
      </c>
      <c r="D3255" s="209" t="n">
        <v>4601.9</v>
      </c>
      <c r="E3255" s="224" t="n">
        <f aca="false">VLOOKUP(A3255,SINAPI_MO!$A$1:$E$59566,4,0)</f>
        <v>0.3454</v>
      </c>
      <c r="F3255" s="225" t="n">
        <f aca="false">ROUND(D3255*E3255,2)</f>
        <v>1589.5</v>
      </c>
    </row>
    <row r="3256" customFormat="false" ht="19.4" hidden="false" customHeight="false" outlineLevel="0" collapsed="false">
      <c r="A3256" s="207" t="n">
        <v>102076</v>
      </c>
      <c r="B3256" s="208" t="s">
        <v>3431</v>
      </c>
      <c r="C3256" s="2" t="s">
        <v>262</v>
      </c>
      <c r="D3256" s="209" t="n">
        <v>4906.56</v>
      </c>
      <c r="E3256" s="224" t="n">
        <f aca="false">VLOOKUP(A3256,SINAPI_MO!$A$1:$E$59566,4,0)</f>
        <v>0.3246</v>
      </c>
      <c r="F3256" s="225" t="n">
        <f aca="false">ROUND(D3256*E3256,2)</f>
        <v>1592.67</v>
      </c>
    </row>
    <row r="3257" customFormat="false" ht="19.4" hidden="false" customHeight="false" outlineLevel="0" collapsed="false">
      <c r="A3257" s="207" t="n">
        <v>102084</v>
      </c>
      <c r="B3257" s="208" t="s">
        <v>3432</v>
      </c>
      <c r="C3257" s="2" t="s">
        <v>183</v>
      </c>
      <c r="D3257" s="209" t="n">
        <v>0</v>
      </c>
      <c r="E3257" s="224" t="e">
        <f aca="false">VLOOKUP(A3257,SINAPI_MO!$A$1:$E$59566,4,0)</f>
        <v>#N/A</v>
      </c>
      <c r="F3257" s="225" t="e">
        <f aca="false">ROUND(D3257*E3257,2)</f>
        <v>#N/A</v>
      </c>
    </row>
    <row r="3258" customFormat="false" ht="19.4" hidden="false" customHeight="false" outlineLevel="0" collapsed="false">
      <c r="A3258" s="207" t="n">
        <v>102082</v>
      </c>
      <c r="B3258" s="208" t="s">
        <v>3433</v>
      </c>
      <c r="C3258" s="2" t="s">
        <v>183</v>
      </c>
      <c r="D3258" s="209" t="n">
        <v>0</v>
      </c>
      <c r="E3258" s="224" t="e">
        <f aca="false">VLOOKUP(A3258,SINAPI_MO!$A$1:$E$59566,4,0)</f>
        <v>#N/A</v>
      </c>
      <c r="F3258" s="225" t="e">
        <f aca="false">ROUND(D3258*E3258,2)</f>
        <v>#N/A</v>
      </c>
    </row>
    <row r="3259" customFormat="false" ht="19.4" hidden="false" customHeight="false" outlineLevel="0" collapsed="false">
      <c r="A3259" s="207" t="n">
        <v>102081</v>
      </c>
      <c r="B3259" s="208" t="s">
        <v>3434</v>
      </c>
      <c r="C3259" s="2" t="s">
        <v>183</v>
      </c>
      <c r="D3259" s="209" t="n">
        <v>0</v>
      </c>
      <c r="E3259" s="224" t="e">
        <f aca="false">VLOOKUP(A3259,SINAPI_MO!$A$1:$E$59566,4,0)</f>
        <v>#N/A</v>
      </c>
      <c r="F3259" s="225" t="e">
        <f aca="false">ROUND(D3259*E3259,2)</f>
        <v>#N/A</v>
      </c>
    </row>
    <row r="3260" customFormat="false" ht="19.4" hidden="false" customHeight="false" outlineLevel="0" collapsed="false">
      <c r="A3260" s="207" t="n">
        <v>102092</v>
      </c>
      <c r="B3260" s="208" t="s">
        <v>3435</v>
      </c>
      <c r="C3260" s="2" t="s">
        <v>183</v>
      </c>
      <c r="D3260" s="209" t="n">
        <v>0</v>
      </c>
      <c r="E3260" s="224" t="e">
        <f aca="false">VLOOKUP(A3260,SINAPI_MO!$A$1:$E$59566,4,0)</f>
        <v>#N/A</v>
      </c>
      <c r="F3260" s="225" t="e">
        <f aca="false">ROUND(D3260*E3260,2)</f>
        <v>#N/A</v>
      </c>
    </row>
    <row r="3261" customFormat="false" ht="19.4" hidden="false" customHeight="false" outlineLevel="0" collapsed="false">
      <c r="A3261" s="207" t="n">
        <v>102089</v>
      </c>
      <c r="B3261" s="208" t="s">
        <v>3436</v>
      </c>
      <c r="C3261" s="2" t="s">
        <v>175</v>
      </c>
      <c r="D3261" s="209" t="n">
        <v>218.11</v>
      </c>
      <c r="E3261" s="224" t="n">
        <f aca="false">VLOOKUP(A3261,SINAPI_MO!$A$1:$E$59566,4,0)</f>
        <v>0.1713</v>
      </c>
      <c r="F3261" s="225" t="n">
        <f aca="false">ROUND(D3261*E3261,2)</f>
        <v>37.36</v>
      </c>
    </row>
    <row r="3262" customFormat="false" ht="19.4" hidden="false" customHeight="false" outlineLevel="0" collapsed="false">
      <c r="A3262" s="207" t="n">
        <v>102090</v>
      </c>
      <c r="B3262" s="208" t="s">
        <v>3437</v>
      </c>
      <c r="C3262" s="2" t="s">
        <v>175</v>
      </c>
      <c r="D3262" s="209" t="n">
        <v>156.6</v>
      </c>
      <c r="E3262" s="224" t="n">
        <f aca="false">VLOOKUP(A3262,SINAPI_MO!$A$1:$E$59566,4,0)</f>
        <v>0.2386</v>
      </c>
      <c r="F3262" s="225" t="n">
        <f aca="false">ROUND(D3262*E3262,2)</f>
        <v>37.36</v>
      </c>
    </row>
    <row r="3263" customFormat="false" ht="19.4" hidden="false" customHeight="false" outlineLevel="0" collapsed="false">
      <c r="A3263" s="207" t="n">
        <v>102086</v>
      </c>
      <c r="B3263" s="208" t="s">
        <v>3438</v>
      </c>
      <c r="C3263" s="2" t="s">
        <v>175</v>
      </c>
      <c r="D3263" s="209" t="n">
        <v>223.55</v>
      </c>
      <c r="E3263" s="224" t="n">
        <f aca="false">VLOOKUP(A3263,SINAPI_MO!$A$1:$E$59566,4,0)</f>
        <v>0.1546</v>
      </c>
      <c r="F3263" s="225" t="n">
        <f aca="false">ROUND(D3263*E3263,2)</f>
        <v>34.56</v>
      </c>
    </row>
    <row r="3264" customFormat="false" ht="19.4" hidden="false" customHeight="false" outlineLevel="0" collapsed="false">
      <c r="A3264" s="207" t="n">
        <v>102087</v>
      </c>
      <c r="B3264" s="208" t="s">
        <v>3439</v>
      </c>
      <c r="C3264" s="2" t="s">
        <v>175</v>
      </c>
      <c r="D3264" s="209" t="n">
        <v>169.33</v>
      </c>
      <c r="E3264" s="224" t="n">
        <f aca="false">VLOOKUP(A3264,SINAPI_MO!$A$1:$E$59566,4,0)</f>
        <v>0.204</v>
      </c>
      <c r="F3264" s="225" t="n">
        <f aca="false">ROUND(D3264*E3264,2)</f>
        <v>34.54</v>
      </c>
    </row>
    <row r="3265" customFormat="false" ht="12.8" hidden="false" customHeight="false" outlineLevel="0" collapsed="false">
      <c r="A3265" s="207" t="n">
        <v>102091</v>
      </c>
      <c r="B3265" s="208" t="s">
        <v>3440</v>
      </c>
      <c r="C3265" s="2" t="s">
        <v>175</v>
      </c>
      <c r="D3265" s="209" t="n">
        <v>246.99</v>
      </c>
      <c r="E3265" s="224" t="n">
        <f aca="false">VLOOKUP(A3265,SINAPI_MO!$A$1:$E$59566,4,0)</f>
        <v>0.1529</v>
      </c>
      <c r="F3265" s="225" t="n">
        <f aca="false">ROUND(D3265*E3265,2)</f>
        <v>37.76</v>
      </c>
    </row>
    <row r="3266" customFormat="false" ht="12.8" hidden="false" customHeight="false" outlineLevel="0" collapsed="false">
      <c r="A3266" s="207" t="n">
        <v>102088</v>
      </c>
      <c r="B3266" s="208" t="s">
        <v>3441</v>
      </c>
      <c r="C3266" s="2" t="s">
        <v>175</v>
      </c>
      <c r="D3266" s="209" t="n">
        <v>212.9</v>
      </c>
      <c r="E3266" s="224" t="n">
        <f aca="false">VLOOKUP(A3266,SINAPI_MO!$A$1:$E$59566,4,0)</f>
        <v>0.1699</v>
      </c>
      <c r="F3266" s="225" t="n">
        <f aca="false">ROUND(D3266*E3266,2)</f>
        <v>36.17</v>
      </c>
    </row>
    <row r="3267" customFormat="false" ht="19.4" hidden="false" customHeight="false" outlineLevel="0" collapsed="false">
      <c r="A3267" s="207" t="n">
        <v>101997</v>
      </c>
      <c r="B3267" s="208" t="s">
        <v>3442</v>
      </c>
      <c r="C3267" s="2" t="s">
        <v>175</v>
      </c>
      <c r="D3267" s="209" t="n">
        <v>230.16</v>
      </c>
      <c r="E3267" s="224" t="n">
        <f aca="false">VLOOKUP(A3267,SINAPI_MO!$A$1:$E$59566,4,0)</f>
        <v>0.1784</v>
      </c>
      <c r="F3267" s="225" t="n">
        <f aca="false">ROUND(D3267*E3267,2)</f>
        <v>41.06</v>
      </c>
    </row>
    <row r="3268" customFormat="false" ht="19.4" hidden="false" customHeight="false" outlineLevel="0" collapsed="false">
      <c r="A3268" s="207" t="n">
        <v>101998</v>
      </c>
      <c r="B3268" s="208" t="s">
        <v>3443</v>
      </c>
      <c r="C3268" s="2" t="s">
        <v>175</v>
      </c>
      <c r="D3268" s="209" t="n">
        <v>165.17</v>
      </c>
      <c r="E3268" s="224" t="n">
        <f aca="false">VLOOKUP(A3268,SINAPI_MO!$A$1:$E$59566,4,0)</f>
        <v>0.2487</v>
      </c>
      <c r="F3268" s="225" t="n">
        <f aca="false">ROUND(D3268*E3268,2)</f>
        <v>41.08</v>
      </c>
    </row>
    <row r="3269" customFormat="false" ht="12.8" hidden="false" customHeight="false" outlineLevel="0" collapsed="false">
      <c r="A3269" s="207" t="n">
        <v>101999</v>
      </c>
      <c r="B3269" s="208" t="s">
        <v>3444</v>
      </c>
      <c r="C3269" s="2" t="s">
        <v>175</v>
      </c>
      <c r="D3269" s="209" t="n">
        <v>291.04</v>
      </c>
      <c r="E3269" s="224" t="n">
        <f aca="false">VLOOKUP(A3269,SINAPI_MO!$A$1:$E$59566,4,0)</f>
        <v>0.1337</v>
      </c>
      <c r="F3269" s="225" t="n">
        <f aca="false">ROUND(D3269*E3269,2)</f>
        <v>38.91</v>
      </c>
    </row>
    <row r="3270" customFormat="false" ht="19.4" hidden="false" customHeight="false" outlineLevel="0" collapsed="false">
      <c r="A3270" s="207" t="n">
        <v>101994</v>
      </c>
      <c r="B3270" s="208" t="s">
        <v>3445</v>
      </c>
      <c r="C3270" s="2" t="s">
        <v>175</v>
      </c>
      <c r="D3270" s="209" t="n">
        <v>233.85</v>
      </c>
      <c r="E3270" s="224" t="n">
        <f aca="false">VLOOKUP(A3270,SINAPI_MO!$A$1:$E$59566,4,0)</f>
        <v>0.1472</v>
      </c>
      <c r="F3270" s="225" t="n">
        <f aca="false">ROUND(D3270*E3270,2)</f>
        <v>34.42</v>
      </c>
    </row>
    <row r="3271" customFormat="false" ht="19.4" hidden="false" customHeight="false" outlineLevel="0" collapsed="false">
      <c r="A3271" s="207" t="n">
        <v>101995</v>
      </c>
      <c r="B3271" s="208" t="s">
        <v>3446</v>
      </c>
      <c r="C3271" s="2" t="s">
        <v>175</v>
      </c>
      <c r="D3271" s="209" t="n">
        <v>175.89</v>
      </c>
      <c r="E3271" s="224" t="n">
        <f aca="false">VLOOKUP(A3271,SINAPI_MO!$A$1:$E$59566,4,0)</f>
        <v>0.1957</v>
      </c>
      <c r="F3271" s="225" t="n">
        <f aca="false">ROUND(D3271*E3271,2)</f>
        <v>34.42</v>
      </c>
    </row>
    <row r="3272" customFormat="false" ht="12.8" hidden="false" customHeight="false" outlineLevel="0" collapsed="false">
      <c r="A3272" s="207" t="n">
        <v>101996</v>
      </c>
      <c r="B3272" s="208" t="s">
        <v>3447</v>
      </c>
      <c r="C3272" s="2" t="s">
        <v>175</v>
      </c>
      <c r="D3272" s="209" t="n">
        <v>228.3</v>
      </c>
      <c r="E3272" s="224" t="n">
        <f aca="false">VLOOKUP(A3272,SINAPI_MO!$A$1:$E$59566,4,0)</f>
        <v>0.1591</v>
      </c>
      <c r="F3272" s="225" t="n">
        <f aca="false">ROUND(D3272*E3272,2)</f>
        <v>36.32</v>
      </c>
    </row>
    <row r="3273" customFormat="false" ht="19.4" hidden="false" customHeight="false" outlineLevel="0" collapsed="false">
      <c r="A3273" s="207" t="n">
        <v>101991</v>
      </c>
      <c r="B3273" s="208" t="s">
        <v>3448</v>
      </c>
      <c r="C3273" s="2" t="s">
        <v>175</v>
      </c>
      <c r="D3273" s="209" t="n">
        <v>229.49</v>
      </c>
      <c r="E3273" s="224" t="n">
        <f aca="false">VLOOKUP(A3273,SINAPI_MO!$A$1:$E$59566,4,0)</f>
        <v>0.1808</v>
      </c>
      <c r="F3273" s="225" t="n">
        <f aca="false">ROUND(D3273*E3273,2)</f>
        <v>41.49</v>
      </c>
    </row>
    <row r="3274" customFormat="false" ht="19.4" hidden="false" customHeight="false" outlineLevel="0" collapsed="false">
      <c r="A3274" s="207" t="n">
        <v>101992</v>
      </c>
      <c r="B3274" s="208" t="s">
        <v>3449</v>
      </c>
      <c r="C3274" s="2" t="s">
        <v>175</v>
      </c>
      <c r="D3274" s="209" t="n">
        <v>165.93</v>
      </c>
      <c r="E3274" s="224" t="n">
        <f aca="false">VLOOKUP(A3274,SINAPI_MO!$A$1:$E$59566,4,0)</f>
        <v>0.25</v>
      </c>
      <c r="F3274" s="225" t="n">
        <f aca="false">ROUND(D3274*E3274,2)</f>
        <v>41.48</v>
      </c>
    </row>
    <row r="3275" customFormat="false" ht="12.8" hidden="false" customHeight="false" outlineLevel="0" collapsed="false">
      <c r="A3275" s="207" t="n">
        <v>101993</v>
      </c>
      <c r="B3275" s="208" t="s">
        <v>3450</v>
      </c>
      <c r="C3275" s="2" t="s">
        <v>175</v>
      </c>
      <c r="D3275" s="209" t="n">
        <v>271.87</v>
      </c>
      <c r="E3275" s="224" t="n">
        <f aca="false">VLOOKUP(A3275,SINAPI_MO!$A$1:$E$59566,4,0)</f>
        <v>0.1399</v>
      </c>
      <c r="F3275" s="225" t="n">
        <f aca="false">ROUND(D3275*E3275,2)</f>
        <v>38.03</v>
      </c>
    </row>
    <row r="3276" customFormat="false" ht="19.4" hidden="false" customHeight="false" outlineLevel="0" collapsed="false">
      <c r="A3276" s="207" t="n">
        <v>101988</v>
      </c>
      <c r="B3276" s="208" t="s">
        <v>3451</v>
      </c>
      <c r="C3276" s="2" t="s">
        <v>175</v>
      </c>
      <c r="D3276" s="209" t="n">
        <v>219.09</v>
      </c>
      <c r="E3276" s="224" t="n">
        <f aca="false">VLOOKUP(A3276,SINAPI_MO!$A$1:$E$59566,4,0)</f>
        <v>0.1689</v>
      </c>
      <c r="F3276" s="225" t="n">
        <f aca="false">ROUND(D3276*E3276,2)</f>
        <v>37</v>
      </c>
    </row>
    <row r="3277" customFormat="false" ht="19.4" hidden="false" customHeight="false" outlineLevel="0" collapsed="false">
      <c r="A3277" s="207" t="n">
        <v>101989</v>
      </c>
      <c r="B3277" s="208" t="s">
        <v>3452</v>
      </c>
      <c r="C3277" s="2" t="s">
        <v>175</v>
      </c>
      <c r="D3277" s="209" t="n">
        <v>167.45</v>
      </c>
      <c r="E3277" s="224" t="n">
        <f aca="false">VLOOKUP(A3277,SINAPI_MO!$A$1:$E$59566,4,0)</f>
        <v>0.221</v>
      </c>
      <c r="F3277" s="225" t="n">
        <f aca="false">ROUND(D3277*E3277,2)</f>
        <v>37.01</v>
      </c>
    </row>
    <row r="3278" customFormat="false" ht="12.8" hidden="false" customHeight="false" outlineLevel="0" collapsed="false">
      <c r="A3278" s="207" t="n">
        <v>101990</v>
      </c>
      <c r="B3278" s="208" t="s">
        <v>3453</v>
      </c>
      <c r="C3278" s="2" t="s">
        <v>175</v>
      </c>
      <c r="D3278" s="209" t="n">
        <v>212.8</v>
      </c>
      <c r="E3278" s="224" t="n">
        <f aca="false">VLOOKUP(A3278,SINAPI_MO!$A$1:$E$59566,4,0)</f>
        <v>0.1713</v>
      </c>
      <c r="F3278" s="225" t="n">
        <f aca="false">ROUND(D3278*E3278,2)</f>
        <v>36.45</v>
      </c>
    </row>
    <row r="3279" customFormat="false" ht="19.4" hidden="false" customHeight="false" outlineLevel="0" collapsed="false">
      <c r="A3279" s="207" t="n">
        <v>101985</v>
      </c>
      <c r="B3279" s="208" t="s">
        <v>3454</v>
      </c>
      <c r="C3279" s="2" t="s">
        <v>175</v>
      </c>
      <c r="D3279" s="209" t="n">
        <v>230.38</v>
      </c>
      <c r="E3279" s="224" t="n">
        <f aca="false">VLOOKUP(A3279,SINAPI_MO!$A$1:$E$59566,4,0)</f>
        <v>0.157</v>
      </c>
      <c r="F3279" s="225" t="n">
        <f aca="false">ROUND(D3279*E3279,2)</f>
        <v>36.17</v>
      </c>
    </row>
    <row r="3280" customFormat="false" ht="19.4" hidden="false" customHeight="false" outlineLevel="0" collapsed="false">
      <c r="A3280" s="207" t="n">
        <v>101986</v>
      </c>
      <c r="B3280" s="208" t="s">
        <v>3455</v>
      </c>
      <c r="C3280" s="2" t="s">
        <v>175</v>
      </c>
      <c r="D3280" s="209" t="n">
        <v>163.9</v>
      </c>
      <c r="E3280" s="224" t="n">
        <f aca="false">VLOOKUP(A3280,SINAPI_MO!$A$1:$E$59566,4,0)</f>
        <v>0.2206</v>
      </c>
      <c r="F3280" s="225" t="n">
        <f aca="false">ROUND(D3280*E3280,2)</f>
        <v>36.16</v>
      </c>
    </row>
    <row r="3281" customFormat="false" ht="12.8" hidden="false" customHeight="false" outlineLevel="0" collapsed="false">
      <c r="A3281" s="207" t="n">
        <v>101987</v>
      </c>
      <c r="B3281" s="208" t="s">
        <v>3456</v>
      </c>
      <c r="C3281" s="2" t="s">
        <v>175</v>
      </c>
      <c r="D3281" s="209" t="n">
        <v>232.03</v>
      </c>
      <c r="E3281" s="224" t="n">
        <f aca="false">VLOOKUP(A3281,SINAPI_MO!$A$1:$E$59566,4,0)</f>
        <v>0.152</v>
      </c>
      <c r="F3281" s="225" t="n">
        <f aca="false">ROUND(D3281*E3281,2)</f>
        <v>35.27</v>
      </c>
    </row>
    <row r="3282" customFormat="false" ht="19.4" hidden="false" customHeight="false" outlineLevel="0" collapsed="false">
      <c r="A3282" s="207" t="n">
        <v>101969</v>
      </c>
      <c r="B3282" s="208" t="s">
        <v>3457</v>
      </c>
      <c r="C3282" s="2" t="s">
        <v>175</v>
      </c>
      <c r="D3282" s="209" t="n">
        <v>211.88</v>
      </c>
      <c r="E3282" s="224" t="n">
        <f aca="false">VLOOKUP(A3282,SINAPI_MO!$A$1:$E$59566,4,0)</f>
        <v>0.1455</v>
      </c>
      <c r="F3282" s="225" t="n">
        <f aca="false">ROUND(D3282*E3282,2)</f>
        <v>30.83</v>
      </c>
    </row>
    <row r="3283" customFormat="false" ht="19.4" hidden="false" customHeight="false" outlineLevel="0" collapsed="false">
      <c r="A3283" s="207" t="n">
        <v>101971</v>
      </c>
      <c r="B3283" s="208" t="s">
        <v>3458</v>
      </c>
      <c r="C3283" s="2" t="s">
        <v>175</v>
      </c>
      <c r="D3283" s="209" t="n">
        <v>159.59</v>
      </c>
      <c r="E3283" s="224" t="n">
        <f aca="false">VLOOKUP(A3283,SINAPI_MO!$A$1:$E$59566,4,0)</f>
        <v>0.1931</v>
      </c>
      <c r="F3283" s="225" t="n">
        <f aca="false">ROUND(D3283*E3283,2)</f>
        <v>30.82</v>
      </c>
    </row>
    <row r="3284" customFormat="false" ht="12.8" hidden="false" customHeight="false" outlineLevel="0" collapsed="false">
      <c r="A3284" s="207" t="n">
        <v>101973</v>
      </c>
      <c r="B3284" s="208" t="s">
        <v>3459</v>
      </c>
      <c r="C3284" s="2" t="s">
        <v>175</v>
      </c>
      <c r="D3284" s="209" t="n">
        <v>197.7</v>
      </c>
      <c r="E3284" s="224" t="n">
        <f aca="false">VLOOKUP(A3284,SINAPI_MO!$A$1:$E$59566,4,0)</f>
        <v>0.1696</v>
      </c>
      <c r="F3284" s="225" t="n">
        <f aca="false">ROUND(D3284*E3284,2)</f>
        <v>33.53</v>
      </c>
    </row>
    <row r="3285" customFormat="false" ht="19.4" hidden="false" customHeight="false" outlineLevel="0" collapsed="false">
      <c r="A3285" s="207" t="n">
        <v>102072</v>
      </c>
      <c r="B3285" s="208" t="s">
        <v>3460</v>
      </c>
      <c r="C3285" s="2" t="s">
        <v>175</v>
      </c>
      <c r="D3285" s="209" t="n">
        <v>193.89</v>
      </c>
      <c r="E3285" s="224" t="n">
        <f aca="false">VLOOKUP(A3285,SINAPI_MO!$A$1:$E$59566,4,0)</f>
        <v>0.4572</v>
      </c>
      <c r="F3285" s="225" t="n">
        <f aca="false">ROUND(D3285*E3285,2)</f>
        <v>88.65</v>
      </c>
    </row>
    <row r="3286" customFormat="false" ht="19.4" hidden="false" customHeight="false" outlineLevel="0" collapsed="false">
      <c r="A3286" s="207" t="n">
        <v>102070</v>
      </c>
      <c r="B3286" s="208" t="s">
        <v>3461</v>
      </c>
      <c r="C3286" s="2" t="s">
        <v>175</v>
      </c>
      <c r="D3286" s="209" t="n">
        <v>236.56</v>
      </c>
      <c r="E3286" s="224" t="n">
        <f aca="false">VLOOKUP(A3286,SINAPI_MO!$A$1:$E$59566,4,0)</f>
        <v>0.4388</v>
      </c>
      <c r="F3286" s="225" t="n">
        <f aca="false">ROUND(D3286*E3286,2)</f>
        <v>103.8</v>
      </c>
    </row>
    <row r="3287" customFormat="false" ht="19.4" hidden="false" customHeight="false" outlineLevel="0" collapsed="false">
      <c r="A3287" s="207" t="n">
        <v>102071</v>
      </c>
      <c r="B3287" s="208" t="s">
        <v>3462</v>
      </c>
      <c r="C3287" s="2" t="s">
        <v>175</v>
      </c>
      <c r="D3287" s="209" t="n">
        <v>207.91</v>
      </c>
      <c r="E3287" s="224" t="n">
        <f aca="false">VLOOKUP(A3287,SINAPI_MO!$A$1:$E$59566,4,0)</f>
        <v>0.4572</v>
      </c>
      <c r="F3287" s="225" t="n">
        <f aca="false">ROUND(D3287*E3287,2)</f>
        <v>95.06</v>
      </c>
    </row>
    <row r="3288" customFormat="false" ht="19.4" hidden="false" customHeight="false" outlineLevel="0" collapsed="false">
      <c r="A3288" s="207" t="n">
        <v>102068</v>
      </c>
      <c r="B3288" s="208" t="s">
        <v>3463</v>
      </c>
      <c r="C3288" s="2" t="s">
        <v>175</v>
      </c>
      <c r="D3288" s="209" t="n">
        <v>285.13</v>
      </c>
      <c r="E3288" s="224" t="n">
        <f aca="false">VLOOKUP(A3288,SINAPI_MO!$A$1:$E$59566,4,0)</f>
        <v>0.5402</v>
      </c>
      <c r="F3288" s="225" t="n">
        <f aca="false">ROUND(D3288*E3288,2)</f>
        <v>154.03</v>
      </c>
    </row>
    <row r="3289" customFormat="false" ht="19.4" hidden="false" customHeight="false" outlineLevel="0" collapsed="false">
      <c r="A3289" s="207" t="n">
        <v>102069</v>
      </c>
      <c r="B3289" s="208" t="s">
        <v>3464</v>
      </c>
      <c r="C3289" s="2" t="s">
        <v>175</v>
      </c>
      <c r="D3289" s="209" t="n">
        <v>266.24</v>
      </c>
      <c r="E3289" s="224" t="n">
        <f aca="false">VLOOKUP(A3289,SINAPI_MO!$A$1:$E$59566,4,0)</f>
        <v>0.4739</v>
      </c>
      <c r="F3289" s="225" t="n">
        <f aca="false">ROUND(D3289*E3289,2)</f>
        <v>126.17</v>
      </c>
    </row>
    <row r="3290" customFormat="false" ht="19.4" hidden="false" customHeight="false" outlineLevel="0" collapsed="false">
      <c r="A3290" s="207" t="n">
        <v>102066</v>
      </c>
      <c r="B3290" s="208" t="s">
        <v>3465</v>
      </c>
      <c r="C3290" s="2" t="s">
        <v>175</v>
      </c>
      <c r="D3290" s="209" t="n">
        <v>470.92</v>
      </c>
      <c r="E3290" s="224" t="n">
        <f aca="false">VLOOKUP(A3290,SINAPI_MO!$A$1:$E$59566,4,0)</f>
        <v>0.4732</v>
      </c>
      <c r="F3290" s="225" t="n">
        <f aca="false">ROUND(D3290*E3290,2)</f>
        <v>222.84</v>
      </c>
    </row>
    <row r="3291" customFormat="false" ht="19.4" hidden="false" customHeight="false" outlineLevel="0" collapsed="false">
      <c r="A3291" s="207" t="n">
        <v>102067</v>
      </c>
      <c r="B3291" s="208" t="s">
        <v>3466</v>
      </c>
      <c r="C3291" s="2" t="s">
        <v>175</v>
      </c>
      <c r="D3291" s="209" t="n">
        <v>401.9</v>
      </c>
      <c r="E3291" s="224" t="n">
        <f aca="false">VLOOKUP(A3291,SINAPI_MO!$A$1:$E$59566,4,0)</f>
        <v>0.4421</v>
      </c>
      <c r="F3291" s="225" t="n">
        <f aca="false">ROUND(D3291*E3291,2)</f>
        <v>177.68</v>
      </c>
    </row>
    <row r="3292" customFormat="false" ht="19.4" hidden="false" customHeight="false" outlineLevel="0" collapsed="false">
      <c r="A3292" s="207" t="n">
        <v>102065</v>
      </c>
      <c r="B3292" s="208" t="s">
        <v>3467</v>
      </c>
      <c r="C3292" s="2" t="s">
        <v>175</v>
      </c>
      <c r="D3292" s="209" t="n">
        <v>204.09</v>
      </c>
      <c r="E3292" s="224" t="n">
        <f aca="false">VLOOKUP(A3292,SINAPI_MO!$A$1:$E$59566,4,0)</f>
        <v>0.4323</v>
      </c>
      <c r="F3292" s="225" t="n">
        <f aca="false">ROUND(D3292*E3292,2)</f>
        <v>88.23</v>
      </c>
    </row>
    <row r="3293" customFormat="false" ht="19.4" hidden="false" customHeight="false" outlineLevel="0" collapsed="false">
      <c r="A3293" s="207" t="n">
        <v>102063</v>
      </c>
      <c r="B3293" s="208" t="s">
        <v>3468</v>
      </c>
      <c r="C3293" s="2" t="s">
        <v>175</v>
      </c>
      <c r="D3293" s="209" t="n">
        <v>249.53</v>
      </c>
      <c r="E3293" s="224" t="n">
        <f aca="false">VLOOKUP(A3293,SINAPI_MO!$A$1:$E$59566,4,0)</f>
        <v>0.4069</v>
      </c>
      <c r="F3293" s="225" t="n">
        <f aca="false">ROUND(D3293*E3293,2)</f>
        <v>101.53</v>
      </c>
    </row>
    <row r="3294" customFormat="false" ht="19.4" hidden="false" customHeight="false" outlineLevel="0" collapsed="false">
      <c r="A3294" s="207" t="n">
        <v>102064</v>
      </c>
      <c r="B3294" s="208" t="s">
        <v>3469</v>
      </c>
      <c r="C3294" s="2" t="s">
        <v>175</v>
      </c>
      <c r="D3294" s="209" t="n">
        <v>220.29</v>
      </c>
      <c r="E3294" s="224" t="n">
        <f aca="false">VLOOKUP(A3294,SINAPI_MO!$A$1:$E$59566,4,0)</f>
        <v>0.4226</v>
      </c>
      <c r="F3294" s="225" t="n">
        <f aca="false">ROUND(D3294*E3294,2)</f>
        <v>93.09</v>
      </c>
    </row>
    <row r="3295" customFormat="false" ht="19.4" hidden="false" customHeight="false" outlineLevel="0" collapsed="false">
      <c r="A3295" s="207" t="n">
        <v>102061</v>
      </c>
      <c r="B3295" s="208" t="s">
        <v>3470</v>
      </c>
      <c r="C3295" s="2" t="s">
        <v>175</v>
      </c>
      <c r="D3295" s="209" t="n">
        <v>303.37</v>
      </c>
      <c r="E3295" s="224" t="n">
        <f aca="false">VLOOKUP(A3295,SINAPI_MO!$A$1:$E$59566,4,0)</f>
        <v>0.497</v>
      </c>
      <c r="F3295" s="225" t="n">
        <f aca="false">ROUND(D3295*E3295,2)</f>
        <v>150.77</v>
      </c>
    </row>
    <row r="3296" customFormat="false" ht="19.4" hidden="false" customHeight="false" outlineLevel="0" collapsed="false">
      <c r="A3296" s="207" t="n">
        <v>102062</v>
      </c>
      <c r="B3296" s="208" t="s">
        <v>3471</v>
      </c>
      <c r="C3296" s="2" t="s">
        <v>175</v>
      </c>
      <c r="D3296" s="209" t="n">
        <v>285.45</v>
      </c>
      <c r="E3296" s="224" t="n">
        <f aca="false">VLOOKUP(A3296,SINAPI_MO!$A$1:$E$59566,4,0)</f>
        <v>0.4281</v>
      </c>
      <c r="F3296" s="225" t="n">
        <f aca="false">ROUND(D3296*E3296,2)</f>
        <v>122.2</v>
      </c>
    </row>
    <row r="3297" customFormat="false" ht="19.4" hidden="false" customHeight="false" outlineLevel="0" collapsed="false">
      <c r="A3297" s="207" t="n">
        <v>102059</v>
      </c>
      <c r="B3297" s="208" t="s">
        <v>3472</v>
      </c>
      <c r="C3297" s="2" t="s">
        <v>175</v>
      </c>
      <c r="D3297" s="209" t="n">
        <v>451.28</v>
      </c>
      <c r="E3297" s="224" t="n">
        <f aca="false">VLOOKUP(A3297,SINAPI_MO!$A$1:$E$59566,4,0)</f>
        <v>0.503</v>
      </c>
      <c r="F3297" s="225" t="n">
        <f aca="false">ROUND(D3297*E3297,2)</f>
        <v>226.99</v>
      </c>
    </row>
    <row r="3298" customFormat="false" ht="19.4" hidden="false" customHeight="false" outlineLevel="0" collapsed="false">
      <c r="A3298" s="207" t="n">
        <v>102060</v>
      </c>
      <c r="B3298" s="208" t="s">
        <v>3473</v>
      </c>
      <c r="C3298" s="2" t="s">
        <v>175</v>
      </c>
      <c r="D3298" s="209" t="n">
        <v>377.88</v>
      </c>
      <c r="E3298" s="224" t="n">
        <f aca="false">VLOOKUP(A3298,SINAPI_MO!$A$1:$E$59566,4,0)</f>
        <v>0.4775</v>
      </c>
      <c r="F3298" s="225" t="n">
        <f aca="false">ROUND(D3298*E3298,2)</f>
        <v>180.44</v>
      </c>
    </row>
    <row r="3299" customFormat="false" ht="19.4" hidden="false" customHeight="false" outlineLevel="0" collapsed="false">
      <c r="A3299" s="207" t="n">
        <v>102052</v>
      </c>
      <c r="B3299" s="208" t="s">
        <v>3474</v>
      </c>
      <c r="C3299" s="2" t="s">
        <v>175</v>
      </c>
      <c r="D3299" s="209" t="n">
        <v>199.71</v>
      </c>
      <c r="E3299" s="224" t="n">
        <f aca="false">VLOOKUP(A3299,SINAPI_MO!$A$1:$E$59566,4,0)</f>
        <v>0.5292</v>
      </c>
      <c r="F3299" s="225" t="n">
        <f aca="false">ROUND(D3299*E3299,2)</f>
        <v>105.69</v>
      </c>
    </row>
    <row r="3300" customFormat="false" ht="19.4" hidden="false" customHeight="false" outlineLevel="0" collapsed="false">
      <c r="A3300" s="207" t="n">
        <v>102050</v>
      </c>
      <c r="B3300" s="208" t="s">
        <v>3475</v>
      </c>
      <c r="C3300" s="2" t="s">
        <v>175</v>
      </c>
      <c r="D3300" s="209" t="n">
        <v>247.7</v>
      </c>
      <c r="E3300" s="224" t="n">
        <f aca="false">VLOOKUP(A3300,SINAPI_MO!$A$1:$E$59566,4,0)</f>
        <v>0.4907</v>
      </c>
      <c r="F3300" s="225" t="n">
        <f aca="false">ROUND(D3300*E3300,2)</f>
        <v>121.55</v>
      </c>
    </row>
    <row r="3301" customFormat="false" ht="19.4" hidden="false" customHeight="false" outlineLevel="0" collapsed="false">
      <c r="A3301" s="207" t="n">
        <v>102051</v>
      </c>
      <c r="B3301" s="208" t="s">
        <v>3476</v>
      </c>
      <c r="C3301" s="2" t="s">
        <v>175</v>
      </c>
      <c r="D3301" s="209" t="n">
        <v>216.84</v>
      </c>
      <c r="E3301" s="224" t="n">
        <f aca="false">VLOOKUP(A3301,SINAPI_MO!$A$1:$E$59566,4,0)</f>
        <v>0.5141</v>
      </c>
      <c r="F3301" s="225" t="n">
        <f aca="false">ROUND(D3301*E3301,2)</f>
        <v>111.48</v>
      </c>
    </row>
    <row r="3302" customFormat="false" ht="19.4" hidden="false" customHeight="false" outlineLevel="0" collapsed="false">
      <c r="A3302" s="207" t="n">
        <v>102048</v>
      </c>
      <c r="B3302" s="208" t="s">
        <v>3477</v>
      </c>
      <c r="C3302" s="2" t="s">
        <v>175</v>
      </c>
      <c r="D3302" s="209" t="n">
        <v>308.08</v>
      </c>
      <c r="E3302" s="224" t="n">
        <f aca="false">VLOOKUP(A3302,SINAPI_MO!$A$1:$E$59566,4,0)</f>
        <v>0.5852</v>
      </c>
      <c r="F3302" s="225" t="n">
        <f aca="false">ROUND(D3302*E3302,2)</f>
        <v>180.29</v>
      </c>
    </row>
    <row r="3303" customFormat="false" ht="19.4" hidden="false" customHeight="false" outlineLevel="0" collapsed="false">
      <c r="A3303" s="207" t="n">
        <v>102049</v>
      </c>
      <c r="B3303" s="208" t="s">
        <v>3478</v>
      </c>
      <c r="C3303" s="2" t="s">
        <v>175</v>
      </c>
      <c r="D3303" s="209" t="n">
        <v>279.26</v>
      </c>
      <c r="E3303" s="224" t="n">
        <f aca="false">VLOOKUP(A3303,SINAPI_MO!$A$1:$E$59566,4,0)</f>
        <v>0.525</v>
      </c>
      <c r="F3303" s="225" t="n">
        <f aca="false">ROUND(D3303*E3303,2)</f>
        <v>146.61</v>
      </c>
    </row>
    <row r="3304" customFormat="false" ht="19.4" hidden="false" customHeight="false" outlineLevel="0" collapsed="false">
      <c r="A3304" s="207" t="n">
        <v>102046</v>
      </c>
      <c r="B3304" s="208" t="s">
        <v>3479</v>
      </c>
      <c r="C3304" s="2" t="s">
        <v>175</v>
      </c>
      <c r="D3304" s="209" t="n">
        <v>529.14</v>
      </c>
      <c r="E3304" s="224" t="n">
        <f aca="false">VLOOKUP(A3304,SINAPI_MO!$A$1:$E$59566,4,0)</f>
        <v>0.4624</v>
      </c>
      <c r="F3304" s="225" t="n">
        <f aca="false">ROUND(D3304*E3304,2)</f>
        <v>244.67</v>
      </c>
    </row>
    <row r="3305" customFormat="false" ht="19.4" hidden="false" customHeight="false" outlineLevel="0" collapsed="false">
      <c r="A3305" s="207" t="n">
        <v>102047</v>
      </c>
      <c r="B3305" s="208" t="s">
        <v>3480</v>
      </c>
      <c r="C3305" s="2" t="s">
        <v>175</v>
      </c>
      <c r="D3305" s="209" t="n">
        <v>449.59</v>
      </c>
      <c r="E3305" s="224" t="n">
        <f aca="false">VLOOKUP(A3305,SINAPI_MO!$A$1:$E$59566,4,0)</f>
        <v>0.4313</v>
      </c>
      <c r="F3305" s="225" t="n">
        <f aca="false">ROUND(D3305*E3305,2)</f>
        <v>193.91</v>
      </c>
    </row>
    <row r="3306" customFormat="false" ht="19.4" hidden="false" customHeight="false" outlineLevel="0" collapsed="false">
      <c r="A3306" s="207" t="n">
        <v>102045</v>
      </c>
      <c r="B3306" s="208" t="s">
        <v>3481</v>
      </c>
      <c r="C3306" s="2" t="s">
        <v>175</v>
      </c>
      <c r="D3306" s="209" t="n">
        <v>215.39</v>
      </c>
      <c r="E3306" s="224" t="n">
        <f aca="false">VLOOKUP(A3306,SINAPI_MO!$A$1:$E$59566,4,0)</f>
        <v>0.4758</v>
      </c>
      <c r="F3306" s="225" t="n">
        <f aca="false">ROUND(D3306*E3306,2)</f>
        <v>102.48</v>
      </c>
    </row>
    <row r="3307" customFormat="false" ht="19.4" hidden="false" customHeight="false" outlineLevel="0" collapsed="false">
      <c r="A3307" s="207" t="n">
        <v>102043</v>
      </c>
      <c r="B3307" s="208" t="s">
        <v>3482</v>
      </c>
      <c r="C3307" s="2" t="s">
        <v>175</v>
      </c>
      <c r="D3307" s="209" t="n">
        <v>261.68</v>
      </c>
      <c r="E3307" s="224" t="n">
        <f aca="false">VLOOKUP(A3307,SINAPI_MO!$A$1:$E$59566,4,0)</f>
        <v>0.4466</v>
      </c>
      <c r="F3307" s="225" t="n">
        <f aca="false">ROUND(D3307*E3307,2)</f>
        <v>116.87</v>
      </c>
    </row>
    <row r="3308" customFormat="false" ht="19.4" hidden="false" customHeight="false" outlineLevel="0" collapsed="false">
      <c r="A3308" s="207" t="n">
        <v>102044</v>
      </c>
      <c r="B3308" s="208" t="s">
        <v>3483</v>
      </c>
      <c r="C3308" s="2" t="s">
        <v>175</v>
      </c>
      <c r="D3308" s="209" t="n">
        <v>232.74</v>
      </c>
      <c r="E3308" s="224" t="n">
        <f aca="false">VLOOKUP(A3308,SINAPI_MO!$A$1:$E$59566,4,0)</f>
        <v>0.4635</v>
      </c>
      <c r="F3308" s="225" t="n">
        <f aca="false">ROUND(D3308*E3308,2)</f>
        <v>107.87</v>
      </c>
    </row>
    <row r="3309" customFormat="false" ht="19.4" hidden="false" customHeight="false" outlineLevel="0" collapsed="false">
      <c r="A3309" s="207" t="n">
        <v>102041</v>
      </c>
      <c r="B3309" s="208" t="s">
        <v>3484</v>
      </c>
      <c r="C3309" s="2" t="s">
        <v>175</v>
      </c>
      <c r="D3309" s="209" t="n">
        <v>325.66</v>
      </c>
      <c r="E3309" s="224" t="n">
        <f aca="false">VLOOKUP(A3309,SINAPI_MO!$A$1:$E$59566,4,0)</f>
        <v>0.5321</v>
      </c>
      <c r="F3309" s="225" t="n">
        <f aca="false">ROUND(D3309*E3309,2)</f>
        <v>173.28</v>
      </c>
    </row>
    <row r="3310" customFormat="false" ht="19.4" hidden="false" customHeight="false" outlineLevel="0" collapsed="false">
      <c r="A3310" s="207" t="n">
        <v>102042</v>
      </c>
      <c r="B3310" s="208" t="s">
        <v>3485</v>
      </c>
      <c r="C3310" s="2" t="s">
        <v>175</v>
      </c>
      <c r="D3310" s="209" t="n">
        <v>298.96</v>
      </c>
      <c r="E3310" s="224" t="n">
        <f aca="false">VLOOKUP(A3310,SINAPI_MO!$A$1:$E$59566,4,0)</f>
        <v>0.4648</v>
      </c>
      <c r="F3310" s="225" t="n">
        <f aca="false">ROUND(D3310*E3310,2)</f>
        <v>138.96</v>
      </c>
    </row>
    <row r="3311" customFormat="false" ht="19.4" hidden="false" customHeight="false" outlineLevel="0" collapsed="false">
      <c r="A3311" s="207" t="n">
        <v>102039</v>
      </c>
      <c r="B3311" s="208" t="s">
        <v>3486</v>
      </c>
      <c r="C3311" s="2" t="s">
        <v>175</v>
      </c>
      <c r="D3311" s="209" t="n">
        <v>485.61</v>
      </c>
      <c r="E3311" s="224" t="n">
        <f aca="false">VLOOKUP(A3311,SINAPI_MO!$A$1:$E$59566,4,0)</f>
        <v>0.513</v>
      </c>
      <c r="F3311" s="225" t="n">
        <f aca="false">ROUND(D3311*E3311,2)</f>
        <v>249.12</v>
      </c>
    </row>
    <row r="3312" customFormat="false" ht="19.4" hidden="false" customHeight="false" outlineLevel="0" collapsed="false">
      <c r="A3312" s="207" t="n">
        <v>102040</v>
      </c>
      <c r="B3312" s="208" t="s">
        <v>3487</v>
      </c>
      <c r="C3312" s="2" t="s">
        <v>175</v>
      </c>
      <c r="D3312" s="209" t="n">
        <v>403.12</v>
      </c>
      <c r="E3312" s="224" t="n">
        <f aca="false">VLOOKUP(A3312,SINAPI_MO!$A$1:$E$59566,4,0)</f>
        <v>0.4884</v>
      </c>
      <c r="F3312" s="225" t="n">
        <f aca="false">ROUND(D3312*E3312,2)</f>
        <v>196.88</v>
      </c>
    </row>
    <row r="3313" customFormat="false" ht="19.4" hidden="false" customHeight="false" outlineLevel="0" collapsed="false">
      <c r="A3313" s="207" t="n">
        <v>102038</v>
      </c>
      <c r="B3313" s="208" t="s">
        <v>3488</v>
      </c>
      <c r="C3313" s="2" t="s">
        <v>175</v>
      </c>
      <c r="D3313" s="209" t="n">
        <v>211.07</v>
      </c>
      <c r="E3313" s="224" t="n">
        <f aca="false">VLOOKUP(A3313,SINAPI_MO!$A$1:$E$59566,4,0)</f>
        <v>0.5035</v>
      </c>
      <c r="F3313" s="225" t="n">
        <f aca="false">ROUND(D3313*E3313,2)</f>
        <v>106.27</v>
      </c>
    </row>
    <row r="3314" customFormat="false" ht="19.4" hidden="false" customHeight="false" outlineLevel="0" collapsed="false">
      <c r="A3314" s="207" t="n">
        <v>102036</v>
      </c>
      <c r="B3314" s="208" t="s">
        <v>3489</v>
      </c>
      <c r="C3314" s="2" t="s">
        <v>175</v>
      </c>
      <c r="D3314" s="209" t="n">
        <v>258.95</v>
      </c>
      <c r="E3314" s="224" t="n">
        <f aca="false">VLOOKUP(A3314,SINAPI_MO!$A$1:$E$59566,4,0)</f>
        <v>0.4719</v>
      </c>
      <c r="F3314" s="225" t="n">
        <f aca="false">ROUND(D3314*E3314,2)</f>
        <v>122.2</v>
      </c>
    </row>
    <row r="3315" customFormat="false" ht="19.4" hidden="false" customHeight="false" outlineLevel="0" collapsed="false">
      <c r="A3315" s="207" t="n">
        <v>102037</v>
      </c>
      <c r="B3315" s="208" t="s">
        <v>3490</v>
      </c>
      <c r="C3315" s="2" t="s">
        <v>175</v>
      </c>
      <c r="D3315" s="209" t="n">
        <v>228.16</v>
      </c>
      <c r="E3315" s="224" t="n">
        <f aca="false">VLOOKUP(A3315,SINAPI_MO!$A$1:$E$59566,4,0)</f>
        <v>0.4912</v>
      </c>
      <c r="F3315" s="225" t="n">
        <f aca="false">ROUND(D3315*E3315,2)</f>
        <v>112.07</v>
      </c>
    </row>
    <row r="3316" customFormat="false" ht="19.4" hidden="false" customHeight="false" outlineLevel="0" collapsed="false">
      <c r="A3316" s="207" t="n">
        <v>102016</v>
      </c>
      <c r="B3316" s="208" t="s">
        <v>3491</v>
      </c>
      <c r="C3316" s="2" t="s">
        <v>175</v>
      </c>
      <c r="D3316" s="209" t="n">
        <v>316.87</v>
      </c>
      <c r="E3316" s="224" t="n">
        <f aca="false">VLOOKUP(A3316,SINAPI_MO!$A$1:$E$59566,4,0)</f>
        <v>0.5714</v>
      </c>
      <c r="F3316" s="225" t="n">
        <f aca="false">ROUND(D3316*E3316,2)</f>
        <v>181.06</v>
      </c>
    </row>
    <row r="3317" customFormat="false" ht="19.4" hidden="false" customHeight="false" outlineLevel="0" collapsed="false">
      <c r="A3317" s="207" t="n">
        <v>102017</v>
      </c>
      <c r="B3317" s="208" t="s">
        <v>3492</v>
      </c>
      <c r="C3317" s="2" t="s">
        <v>175</v>
      </c>
      <c r="D3317" s="209" t="n">
        <v>292.57</v>
      </c>
      <c r="E3317" s="224" t="n">
        <f aca="false">VLOOKUP(A3317,SINAPI_MO!$A$1:$E$59566,4,0)</f>
        <v>0.5052</v>
      </c>
      <c r="F3317" s="225" t="n">
        <f aca="false">ROUND(D3317*E3317,2)</f>
        <v>147.81</v>
      </c>
    </row>
    <row r="3318" customFormat="false" ht="19.4" hidden="false" customHeight="false" outlineLevel="0" collapsed="false">
      <c r="A3318" s="207" t="n">
        <v>102014</v>
      </c>
      <c r="B3318" s="208" t="s">
        <v>3493</v>
      </c>
      <c r="C3318" s="2" t="s">
        <v>175</v>
      </c>
      <c r="D3318" s="209" t="n">
        <v>519.62</v>
      </c>
      <c r="E3318" s="224" t="n">
        <f aca="false">VLOOKUP(A3318,SINAPI_MO!$A$1:$E$59566,4,0)</f>
        <v>0.4741</v>
      </c>
      <c r="F3318" s="225" t="n">
        <f aca="false">ROUND(D3318*E3318,2)</f>
        <v>246.35</v>
      </c>
    </row>
    <row r="3319" customFormat="false" ht="19.4" hidden="false" customHeight="false" outlineLevel="0" collapsed="false">
      <c r="A3319" s="207" t="n">
        <v>102015</v>
      </c>
      <c r="B3319" s="208" t="s">
        <v>3494</v>
      </c>
      <c r="C3319" s="2" t="s">
        <v>175</v>
      </c>
      <c r="D3319" s="209" t="n">
        <v>434.14</v>
      </c>
      <c r="E3319" s="224" t="n">
        <f aca="false">VLOOKUP(A3319,SINAPI_MO!$A$1:$E$59566,4,0)</f>
        <v>0.4511</v>
      </c>
      <c r="F3319" s="225" t="n">
        <f aca="false">ROUND(D3319*E3319,2)</f>
        <v>195.84</v>
      </c>
    </row>
    <row r="3320" customFormat="false" ht="19.4" hidden="false" customHeight="false" outlineLevel="0" collapsed="false">
      <c r="A3320" s="207" t="n">
        <v>102013</v>
      </c>
      <c r="B3320" s="208" t="s">
        <v>3495</v>
      </c>
      <c r="C3320" s="2" t="s">
        <v>175</v>
      </c>
      <c r="D3320" s="209" t="n">
        <v>217</v>
      </c>
      <c r="E3320" s="224" t="n">
        <f aca="false">VLOOKUP(A3320,SINAPI_MO!$A$1:$E$59566,4,0)</f>
        <v>0.4782</v>
      </c>
      <c r="F3320" s="225" t="n">
        <f aca="false">ROUND(D3320*E3320,2)</f>
        <v>103.77</v>
      </c>
    </row>
    <row r="3321" customFormat="false" ht="19.4" hidden="false" customHeight="false" outlineLevel="0" collapsed="false">
      <c r="A3321" s="207" t="n">
        <v>102011</v>
      </c>
      <c r="B3321" s="208" t="s">
        <v>3496</v>
      </c>
      <c r="C3321" s="2" t="s">
        <v>175</v>
      </c>
      <c r="D3321" s="209" t="n">
        <v>263.11</v>
      </c>
      <c r="E3321" s="224" t="n">
        <f aca="false">VLOOKUP(A3321,SINAPI_MO!$A$1:$E$59566,4,0)</f>
        <v>0.4521</v>
      </c>
      <c r="F3321" s="225" t="n">
        <f aca="false">ROUND(D3321*E3321,2)</f>
        <v>118.95</v>
      </c>
    </row>
    <row r="3322" customFormat="false" ht="19.4" hidden="false" customHeight="false" outlineLevel="0" collapsed="false">
      <c r="A3322" s="207" t="n">
        <v>102012</v>
      </c>
      <c r="B3322" s="208" t="s">
        <v>3497</v>
      </c>
      <c r="C3322" s="2" t="s">
        <v>175</v>
      </c>
      <c r="D3322" s="209" t="n">
        <v>233.46</v>
      </c>
      <c r="E3322" s="224" t="n">
        <f aca="false">VLOOKUP(A3322,SINAPI_MO!$A$1:$E$59566,4,0)</f>
        <v>0.4683</v>
      </c>
      <c r="F3322" s="225" t="n">
        <f aca="false">ROUND(D3322*E3322,2)</f>
        <v>109.33</v>
      </c>
    </row>
    <row r="3323" customFormat="false" ht="19.4" hidden="false" customHeight="false" outlineLevel="0" collapsed="false">
      <c r="A3323" s="207" t="n">
        <v>102009</v>
      </c>
      <c r="B3323" s="208" t="s">
        <v>3498</v>
      </c>
      <c r="C3323" s="2" t="s">
        <v>175</v>
      </c>
      <c r="D3323" s="209" t="n">
        <v>324.92</v>
      </c>
      <c r="E3323" s="224" t="n">
        <f aca="false">VLOOKUP(A3323,SINAPI_MO!$A$1:$E$59566,4,0)</f>
        <v>0.5424</v>
      </c>
      <c r="F3323" s="225" t="n">
        <f aca="false">ROUND(D3323*E3323,2)</f>
        <v>176.24</v>
      </c>
    </row>
    <row r="3324" customFormat="false" ht="19.4" hidden="false" customHeight="false" outlineLevel="0" collapsed="false">
      <c r="A3324" s="207" t="n">
        <v>102010</v>
      </c>
      <c r="B3324" s="208" t="s">
        <v>3499</v>
      </c>
      <c r="C3324" s="2" t="s">
        <v>175</v>
      </c>
      <c r="D3324" s="209" t="n">
        <v>301.63</v>
      </c>
      <c r="E3324" s="224" t="n">
        <f aca="false">VLOOKUP(A3324,SINAPI_MO!$A$1:$E$59566,4,0)</f>
        <v>0.4716</v>
      </c>
      <c r="F3324" s="225" t="n">
        <f aca="false">ROUND(D3324*E3324,2)</f>
        <v>142.25</v>
      </c>
    </row>
    <row r="3325" customFormat="false" ht="19.4" hidden="false" customHeight="false" outlineLevel="0" collapsed="false">
      <c r="A3325" s="207" t="n">
        <v>102007</v>
      </c>
      <c r="B3325" s="208" t="s">
        <v>3500</v>
      </c>
      <c r="C3325" s="2" t="s">
        <v>175</v>
      </c>
      <c r="D3325" s="209" t="n">
        <v>465.11</v>
      </c>
      <c r="E3325" s="224" t="n">
        <f aca="false">VLOOKUP(A3325,SINAPI_MO!$A$1:$E$59566,4,0)</f>
        <v>0.5362</v>
      </c>
      <c r="F3325" s="225" t="n">
        <f aca="false">ROUND(D3325*E3325,2)</f>
        <v>249.39</v>
      </c>
    </row>
    <row r="3326" customFormat="false" ht="19.4" hidden="false" customHeight="false" outlineLevel="0" collapsed="false">
      <c r="A3326" s="207" t="n">
        <v>102008</v>
      </c>
      <c r="B3326" s="208" t="s">
        <v>3501</v>
      </c>
      <c r="C3326" s="2" t="s">
        <v>175</v>
      </c>
      <c r="D3326" s="209" t="n">
        <v>387.2</v>
      </c>
      <c r="E3326" s="224" t="n">
        <f aca="false">VLOOKUP(A3326,SINAPI_MO!$A$1:$E$59566,4,0)</f>
        <v>0.5101</v>
      </c>
      <c r="F3326" s="225" t="n">
        <f aca="false">ROUND(D3326*E3326,2)</f>
        <v>197.51</v>
      </c>
    </row>
    <row r="3327" customFormat="false" ht="19.4" hidden="false" customHeight="false" outlineLevel="0" collapsed="false">
      <c r="A3327" s="207" t="n">
        <v>102006</v>
      </c>
      <c r="B3327" s="208" t="s">
        <v>3502</v>
      </c>
      <c r="C3327" s="2" t="s">
        <v>175</v>
      </c>
      <c r="D3327" s="209" t="n">
        <v>216.45</v>
      </c>
      <c r="E3327" s="224" t="n">
        <f aca="false">VLOOKUP(A3327,SINAPI_MO!$A$1:$E$59566,4,0)</f>
        <v>0.483</v>
      </c>
      <c r="F3327" s="225" t="n">
        <f aca="false">ROUND(D3327*E3327,2)</f>
        <v>104.55</v>
      </c>
    </row>
    <row r="3328" customFormat="false" ht="19.4" hidden="false" customHeight="false" outlineLevel="0" collapsed="false">
      <c r="A3328" s="207" t="n">
        <v>102004</v>
      </c>
      <c r="B3328" s="208" t="s">
        <v>3503</v>
      </c>
      <c r="C3328" s="2" t="s">
        <v>175</v>
      </c>
      <c r="D3328" s="209" t="n">
        <v>266.79</v>
      </c>
      <c r="E3328" s="224" t="n">
        <f aca="false">VLOOKUP(A3328,SINAPI_MO!$A$1:$E$59566,4,0)</f>
        <v>0.4495</v>
      </c>
      <c r="F3328" s="225" t="n">
        <f aca="false">ROUND(D3328*E3328,2)</f>
        <v>119.92</v>
      </c>
    </row>
    <row r="3329" customFormat="false" ht="19.4" hidden="false" customHeight="false" outlineLevel="0" collapsed="false">
      <c r="A3329" s="207" t="n">
        <v>102005</v>
      </c>
      <c r="B3329" s="208" t="s">
        <v>3504</v>
      </c>
      <c r="C3329" s="2" t="s">
        <v>175</v>
      </c>
      <c r="D3329" s="209" t="n">
        <v>235.89</v>
      </c>
      <c r="E3329" s="224" t="n">
        <f aca="false">VLOOKUP(A3329,SINAPI_MO!$A$1:$E$59566,4,0)</f>
        <v>0.468</v>
      </c>
      <c r="F3329" s="225" t="n">
        <f aca="false">ROUND(D3329*E3329,2)</f>
        <v>110.4</v>
      </c>
    </row>
    <row r="3330" customFormat="false" ht="19.4" hidden="false" customHeight="false" outlineLevel="0" collapsed="false">
      <c r="A3330" s="207" t="n">
        <v>102002</v>
      </c>
      <c r="B3330" s="208" t="s">
        <v>3505</v>
      </c>
      <c r="C3330" s="2" t="s">
        <v>175</v>
      </c>
      <c r="D3330" s="209" t="n">
        <v>320.18</v>
      </c>
      <c r="E3330" s="224" t="n">
        <f aca="false">VLOOKUP(A3330,SINAPI_MO!$A$1:$E$59566,4,0)</f>
        <v>0.5526</v>
      </c>
      <c r="F3330" s="225" t="n">
        <f aca="false">ROUND(D3330*E3330,2)</f>
        <v>176.93</v>
      </c>
    </row>
    <row r="3331" customFormat="false" ht="19.4" hidden="false" customHeight="false" outlineLevel="0" collapsed="false">
      <c r="A3331" s="207" t="n">
        <v>102003</v>
      </c>
      <c r="B3331" s="208" t="s">
        <v>3506</v>
      </c>
      <c r="C3331" s="2" t="s">
        <v>175</v>
      </c>
      <c r="D3331" s="209" t="n">
        <v>298.37</v>
      </c>
      <c r="E3331" s="224" t="n">
        <f aca="false">VLOOKUP(A3331,SINAPI_MO!$A$1:$E$59566,4,0)</f>
        <v>0.4828</v>
      </c>
      <c r="F3331" s="225" t="n">
        <f aca="false">ROUND(D3331*E3331,2)</f>
        <v>144.05</v>
      </c>
    </row>
    <row r="3332" customFormat="false" ht="19.4" hidden="false" customHeight="false" outlineLevel="0" collapsed="false">
      <c r="A3332" s="207" t="n">
        <v>102000</v>
      </c>
      <c r="B3332" s="208" t="s">
        <v>3507</v>
      </c>
      <c r="C3332" s="2" t="s">
        <v>175</v>
      </c>
      <c r="D3332" s="209" t="n">
        <v>479.87</v>
      </c>
      <c r="E3332" s="224" t="n">
        <f aca="false">VLOOKUP(A3332,SINAPI_MO!$A$1:$E$59566,4,0)</f>
        <v>0.5083</v>
      </c>
      <c r="F3332" s="225" t="n">
        <f aca="false">ROUND(D3332*E3332,2)</f>
        <v>243.92</v>
      </c>
    </row>
    <row r="3333" customFormat="false" ht="19.4" hidden="false" customHeight="false" outlineLevel="0" collapsed="false">
      <c r="A3333" s="207" t="n">
        <v>102001</v>
      </c>
      <c r="B3333" s="208" t="s">
        <v>3508</v>
      </c>
      <c r="C3333" s="2" t="s">
        <v>175</v>
      </c>
      <c r="D3333" s="209" t="n">
        <v>411.49</v>
      </c>
      <c r="E3333" s="224" t="n">
        <f aca="false">VLOOKUP(A3333,SINAPI_MO!$A$1:$E$59566,4,0)</f>
        <v>0.4723</v>
      </c>
      <c r="F3333" s="225" t="n">
        <f aca="false">ROUND(D3333*E3333,2)</f>
        <v>194.35</v>
      </c>
    </row>
    <row r="3334" customFormat="false" ht="19.4" hidden="false" customHeight="false" outlineLevel="0" collapsed="false">
      <c r="A3334" s="207" t="n">
        <v>101983</v>
      </c>
      <c r="B3334" s="208" t="s">
        <v>3509</v>
      </c>
      <c r="C3334" s="2" t="s">
        <v>175</v>
      </c>
      <c r="D3334" s="209" t="n">
        <v>221.45</v>
      </c>
      <c r="E3334" s="224" t="n">
        <f aca="false">VLOOKUP(A3334,SINAPI_MO!$A$1:$E$59566,4,0)</f>
        <v>0.4597</v>
      </c>
      <c r="F3334" s="225" t="n">
        <f aca="false">ROUND(D3334*E3334,2)</f>
        <v>101.8</v>
      </c>
    </row>
    <row r="3335" customFormat="false" ht="19.4" hidden="false" customHeight="false" outlineLevel="0" collapsed="false">
      <c r="A3335" s="207" t="n">
        <v>101981</v>
      </c>
      <c r="B3335" s="208" t="s">
        <v>3510</v>
      </c>
      <c r="C3335" s="2" t="s">
        <v>175</v>
      </c>
      <c r="D3335" s="209" t="n">
        <v>268.46</v>
      </c>
      <c r="E3335" s="224" t="n">
        <f aca="false">VLOOKUP(A3335,SINAPI_MO!$A$1:$E$59566,4,0)</f>
        <v>0.4329</v>
      </c>
      <c r="F3335" s="225" t="n">
        <f aca="false">ROUND(D3335*E3335,2)</f>
        <v>116.22</v>
      </c>
    </row>
    <row r="3336" customFormat="false" ht="19.4" hidden="false" customHeight="false" outlineLevel="0" collapsed="false">
      <c r="A3336" s="207" t="n">
        <v>101982</v>
      </c>
      <c r="B3336" s="208" t="s">
        <v>3511</v>
      </c>
      <c r="C3336" s="2" t="s">
        <v>175</v>
      </c>
      <c r="D3336" s="209" t="n">
        <v>239.6</v>
      </c>
      <c r="E3336" s="224" t="n">
        <f aca="false">VLOOKUP(A3336,SINAPI_MO!$A$1:$E$59566,4,0)</f>
        <v>0.4477</v>
      </c>
      <c r="F3336" s="225" t="n">
        <f aca="false">ROUND(D3336*E3336,2)</f>
        <v>107.27</v>
      </c>
    </row>
    <row r="3337" customFormat="false" ht="19.4" hidden="false" customHeight="false" outlineLevel="0" collapsed="false">
      <c r="A3337" s="207" t="n">
        <v>101977</v>
      </c>
      <c r="B3337" s="208" t="s">
        <v>3512</v>
      </c>
      <c r="C3337" s="2" t="s">
        <v>175</v>
      </c>
      <c r="D3337" s="209" t="n">
        <v>324.56</v>
      </c>
      <c r="E3337" s="224" t="n">
        <f aca="false">VLOOKUP(A3337,SINAPI_MO!$A$1:$E$59566,4,0)</f>
        <v>0.528</v>
      </c>
      <c r="F3337" s="225" t="n">
        <f aca="false">ROUND(D3337*E3337,2)</f>
        <v>171.37</v>
      </c>
    </row>
    <row r="3338" customFormat="false" ht="19.4" hidden="false" customHeight="false" outlineLevel="0" collapsed="false">
      <c r="A3338" s="207" t="n">
        <v>101980</v>
      </c>
      <c r="B3338" s="208" t="s">
        <v>3513</v>
      </c>
      <c r="C3338" s="2" t="s">
        <v>175</v>
      </c>
      <c r="D3338" s="209" t="n">
        <v>304.58</v>
      </c>
      <c r="E3338" s="224" t="n">
        <f aca="false">VLOOKUP(A3338,SINAPI_MO!$A$1:$E$59566,4,0)</f>
        <v>0.4524</v>
      </c>
      <c r="F3338" s="225" t="n">
        <f aca="false">ROUND(D3338*E3338,2)</f>
        <v>137.79</v>
      </c>
    </row>
    <row r="3339" customFormat="false" ht="19.4" hidden="false" customHeight="false" outlineLevel="0" collapsed="false">
      <c r="A3339" s="207" t="n">
        <v>101974</v>
      </c>
      <c r="B3339" s="208" t="s">
        <v>3514</v>
      </c>
      <c r="C3339" s="2" t="s">
        <v>175</v>
      </c>
      <c r="D3339" s="209" t="n">
        <v>470.2</v>
      </c>
      <c r="E3339" s="224" t="n">
        <f aca="false">VLOOKUP(A3339,SINAPI_MO!$A$1:$E$59566,4,0)</f>
        <v>0.5327</v>
      </c>
      <c r="F3339" s="225" t="n">
        <f aca="false">ROUND(D3339*E3339,2)</f>
        <v>250.48</v>
      </c>
    </row>
    <row r="3340" customFormat="false" ht="19.4" hidden="false" customHeight="false" outlineLevel="0" collapsed="false">
      <c r="A3340" s="207" t="n">
        <v>101975</v>
      </c>
      <c r="B3340" s="208" t="s">
        <v>3515</v>
      </c>
      <c r="C3340" s="2" t="s">
        <v>175</v>
      </c>
      <c r="D3340" s="209" t="n">
        <v>398.3</v>
      </c>
      <c r="E3340" s="224" t="n">
        <f aca="false">VLOOKUP(A3340,SINAPI_MO!$A$1:$E$59566,4,0)</f>
        <v>0.5011</v>
      </c>
      <c r="F3340" s="225" t="n">
        <f aca="false">ROUND(D3340*E3340,2)</f>
        <v>199.59</v>
      </c>
    </row>
    <row r="3341" customFormat="false" ht="12.8" hidden="false" customHeight="false" outlineLevel="0" collapsed="false">
      <c r="A3341" s="207" t="n">
        <v>101114</v>
      </c>
      <c r="B3341" s="208" t="s">
        <v>3516</v>
      </c>
      <c r="C3341" s="2" t="s">
        <v>262</v>
      </c>
      <c r="D3341" s="209" t="n">
        <v>4.64</v>
      </c>
      <c r="E3341" s="224" t="n">
        <f aca="false">VLOOKUP(A3341,SINAPI_MO!$A$1:$E$59566,4,0)</f>
        <v>0.3922</v>
      </c>
      <c r="F3341" s="225" t="n">
        <f aca="false">ROUND(D3341*E3341,2)</f>
        <v>1.82</v>
      </c>
    </row>
    <row r="3342" customFormat="false" ht="12.8" hidden="false" customHeight="false" outlineLevel="0" collapsed="false">
      <c r="A3342" s="207" t="n">
        <v>101118</v>
      </c>
      <c r="B3342" s="208" t="s">
        <v>3517</v>
      </c>
      <c r="C3342" s="2" t="s">
        <v>262</v>
      </c>
      <c r="D3342" s="209" t="n">
        <v>3.97</v>
      </c>
      <c r="E3342" s="224" t="n">
        <f aca="false">VLOOKUP(A3342,SINAPI_MO!$A$1:$E$59566,4,0)</f>
        <v>0.3703</v>
      </c>
      <c r="F3342" s="225" t="n">
        <f aca="false">ROUND(D3342*E3342,2)</f>
        <v>1.47</v>
      </c>
    </row>
    <row r="3343" customFormat="false" ht="12.8" hidden="false" customHeight="false" outlineLevel="0" collapsed="false">
      <c r="A3343" s="207" t="n">
        <v>101115</v>
      </c>
      <c r="B3343" s="208" t="s">
        <v>3518</v>
      </c>
      <c r="C3343" s="2" t="s">
        <v>262</v>
      </c>
      <c r="D3343" s="209" t="n">
        <v>3.86</v>
      </c>
      <c r="E3343" s="224" t="n">
        <f aca="false">VLOOKUP(A3343,SINAPI_MO!$A$1:$E$59566,4,0)</f>
        <v>0.3264</v>
      </c>
      <c r="F3343" s="225" t="n">
        <f aca="false">ROUND(D3343*E3343,2)</f>
        <v>1.26</v>
      </c>
    </row>
    <row r="3344" customFormat="false" ht="12.8" hidden="false" customHeight="false" outlineLevel="0" collapsed="false">
      <c r="A3344" s="207" t="n">
        <v>101116</v>
      </c>
      <c r="B3344" s="208" t="s">
        <v>3519</v>
      </c>
      <c r="C3344" s="2" t="s">
        <v>262</v>
      </c>
      <c r="D3344" s="209" t="n">
        <v>2.41</v>
      </c>
      <c r="E3344" s="224" t="n">
        <f aca="false">VLOOKUP(A3344,SINAPI_MO!$A$1:$E$59566,4,0)</f>
        <v>0.3154</v>
      </c>
      <c r="F3344" s="225" t="n">
        <f aca="false">ROUND(D3344*E3344,2)</f>
        <v>0.76</v>
      </c>
    </row>
    <row r="3345" customFormat="false" ht="12.8" hidden="false" customHeight="false" outlineLevel="0" collapsed="false">
      <c r="A3345" s="207" t="n">
        <v>101117</v>
      </c>
      <c r="B3345" s="208" t="s">
        <v>3520</v>
      </c>
      <c r="C3345" s="2" t="s">
        <v>262</v>
      </c>
      <c r="D3345" s="209" t="n">
        <v>3.32</v>
      </c>
      <c r="E3345" s="224" t="n">
        <f aca="false">VLOOKUP(A3345,SINAPI_MO!$A$1:$E$59566,4,0)</f>
        <v>0.1355</v>
      </c>
      <c r="F3345" s="225" t="n">
        <f aca="false">ROUND(D3345*E3345,2)</f>
        <v>0.45</v>
      </c>
    </row>
    <row r="3346" customFormat="false" ht="19.4" hidden="false" customHeight="false" outlineLevel="0" collapsed="false">
      <c r="A3346" s="207" t="n">
        <v>101124</v>
      </c>
      <c r="B3346" s="208" t="s">
        <v>3521</v>
      </c>
      <c r="C3346" s="2" t="s">
        <v>262</v>
      </c>
      <c r="D3346" s="209" t="n">
        <v>15.39</v>
      </c>
      <c r="E3346" s="224" t="n">
        <f aca="false">VLOOKUP(A3346,SINAPI_MO!$A$1:$E$59566,4,0)</f>
        <v>0.2359</v>
      </c>
      <c r="F3346" s="225" t="n">
        <f aca="false">ROUND(D3346*E3346,2)</f>
        <v>3.63</v>
      </c>
    </row>
    <row r="3347" customFormat="false" ht="19.4" hidden="false" customHeight="false" outlineLevel="0" collapsed="false">
      <c r="A3347" s="207" t="n">
        <v>101128</v>
      </c>
      <c r="B3347" s="208" t="s">
        <v>3522</v>
      </c>
      <c r="C3347" s="2" t="s">
        <v>262</v>
      </c>
      <c r="D3347" s="209" t="n">
        <v>14.72</v>
      </c>
      <c r="E3347" s="224" t="n">
        <f aca="false">VLOOKUP(A3347,SINAPI_MO!$A$1:$E$59566,4,0)</f>
        <v>0.2228</v>
      </c>
      <c r="F3347" s="225" t="n">
        <f aca="false">ROUND(D3347*E3347,2)</f>
        <v>3.28</v>
      </c>
    </row>
    <row r="3348" customFormat="false" ht="19.4" hidden="false" customHeight="false" outlineLevel="0" collapsed="false">
      <c r="A3348" s="207" t="n">
        <v>101125</v>
      </c>
      <c r="B3348" s="208" t="s">
        <v>3523</v>
      </c>
      <c r="C3348" s="2" t="s">
        <v>262</v>
      </c>
      <c r="D3348" s="209" t="n">
        <v>14.61</v>
      </c>
      <c r="E3348" s="224" t="n">
        <f aca="false">VLOOKUP(A3348,SINAPI_MO!$A$1:$E$59566,4,0)</f>
        <v>0.2101</v>
      </c>
      <c r="F3348" s="225" t="n">
        <f aca="false">ROUND(D3348*E3348,2)</f>
        <v>3.07</v>
      </c>
    </row>
    <row r="3349" customFormat="false" ht="19.4" hidden="false" customHeight="false" outlineLevel="0" collapsed="false">
      <c r="A3349" s="207" t="n">
        <v>101126</v>
      </c>
      <c r="B3349" s="208" t="s">
        <v>3524</v>
      </c>
      <c r="C3349" s="2" t="s">
        <v>262</v>
      </c>
      <c r="D3349" s="209" t="n">
        <v>13.16</v>
      </c>
      <c r="E3349" s="224" t="n">
        <f aca="false">VLOOKUP(A3349,SINAPI_MO!$A$1:$E$59566,4,0)</f>
        <v>0.1953</v>
      </c>
      <c r="F3349" s="225" t="n">
        <f aca="false">ROUND(D3349*E3349,2)</f>
        <v>2.57</v>
      </c>
    </row>
    <row r="3350" customFormat="false" ht="19.4" hidden="false" customHeight="false" outlineLevel="0" collapsed="false">
      <c r="A3350" s="207" t="n">
        <v>101127</v>
      </c>
      <c r="B3350" s="208" t="s">
        <v>3525</v>
      </c>
      <c r="C3350" s="2" t="s">
        <v>262</v>
      </c>
      <c r="D3350" s="209" t="n">
        <v>14.07</v>
      </c>
      <c r="E3350" s="224" t="n">
        <f aca="false">VLOOKUP(A3350,SINAPI_MO!$A$1:$E$59566,4,0)</f>
        <v>0.1606</v>
      </c>
      <c r="F3350" s="225" t="n">
        <f aca="false">ROUND(D3350*E3350,2)</f>
        <v>2.26</v>
      </c>
    </row>
    <row r="3351" customFormat="false" ht="19.4" hidden="false" customHeight="false" outlineLevel="0" collapsed="false">
      <c r="A3351" s="207" t="n">
        <v>101134</v>
      </c>
      <c r="B3351" s="208" t="s">
        <v>3526</v>
      </c>
      <c r="C3351" s="2" t="s">
        <v>262</v>
      </c>
      <c r="D3351" s="209" t="n">
        <v>16.14</v>
      </c>
      <c r="E3351" s="224" t="n">
        <f aca="false">VLOOKUP(A3351,SINAPI_MO!$A$1:$E$59566,4,0)</f>
        <v>0.2299</v>
      </c>
      <c r="F3351" s="225" t="n">
        <f aca="false">ROUND(D3351*E3351,2)</f>
        <v>3.71</v>
      </c>
    </row>
    <row r="3352" customFormat="false" ht="19.4" hidden="false" customHeight="false" outlineLevel="0" collapsed="false">
      <c r="A3352" s="207" t="n">
        <v>101144</v>
      </c>
      <c r="B3352" s="208" t="s">
        <v>3527</v>
      </c>
      <c r="C3352" s="2" t="s">
        <v>262</v>
      </c>
      <c r="D3352" s="209" t="n">
        <v>15.95</v>
      </c>
      <c r="E3352" s="224" t="n">
        <f aca="false">VLOOKUP(A3352,SINAPI_MO!$A$1:$E$59566,4,0)</f>
        <v>0.2132</v>
      </c>
      <c r="F3352" s="225" t="n">
        <f aca="false">ROUND(D3352*E3352,2)</f>
        <v>3.4</v>
      </c>
    </row>
    <row r="3353" customFormat="false" ht="19.4" hidden="false" customHeight="false" outlineLevel="0" collapsed="false">
      <c r="A3353" s="207" t="n">
        <v>101138</v>
      </c>
      <c r="B3353" s="208" t="s">
        <v>3528</v>
      </c>
      <c r="C3353" s="2" t="s">
        <v>262</v>
      </c>
      <c r="D3353" s="209" t="n">
        <v>15.47</v>
      </c>
      <c r="E3353" s="224" t="n">
        <f aca="false">VLOOKUP(A3353,SINAPI_MO!$A$1:$E$59566,4,0)</f>
        <v>0.2172</v>
      </c>
      <c r="F3353" s="225" t="n">
        <f aca="false">ROUND(D3353*E3353,2)</f>
        <v>3.36</v>
      </c>
    </row>
    <row r="3354" customFormat="false" ht="19.4" hidden="false" customHeight="false" outlineLevel="0" collapsed="false">
      <c r="A3354" s="207" t="n">
        <v>101148</v>
      </c>
      <c r="B3354" s="208" t="s">
        <v>3529</v>
      </c>
      <c r="C3354" s="2" t="s">
        <v>262</v>
      </c>
      <c r="D3354" s="209" t="n">
        <v>15.28</v>
      </c>
      <c r="E3354" s="224" t="n">
        <f aca="false">VLOOKUP(A3354,SINAPI_MO!$A$1:$E$59566,4,0)</f>
        <v>0.1996</v>
      </c>
      <c r="F3354" s="225" t="n">
        <f aca="false">ROUND(D3354*E3354,2)</f>
        <v>3.05</v>
      </c>
    </row>
    <row r="3355" customFormat="false" ht="19.4" hidden="false" customHeight="false" outlineLevel="0" collapsed="false">
      <c r="A3355" s="207" t="n">
        <v>101135</v>
      </c>
      <c r="B3355" s="208" t="s">
        <v>3530</v>
      </c>
      <c r="C3355" s="2" t="s">
        <v>262</v>
      </c>
      <c r="D3355" s="209" t="n">
        <v>15.36</v>
      </c>
      <c r="E3355" s="224" t="n">
        <f aca="false">VLOOKUP(A3355,SINAPI_MO!$A$1:$E$59566,4,0)</f>
        <v>0.2051</v>
      </c>
      <c r="F3355" s="225" t="n">
        <f aca="false">ROUND(D3355*E3355,2)</f>
        <v>3.15</v>
      </c>
    </row>
    <row r="3356" customFormat="false" ht="19.4" hidden="false" customHeight="false" outlineLevel="0" collapsed="false">
      <c r="A3356" s="207" t="n">
        <v>101145</v>
      </c>
      <c r="B3356" s="208" t="s">
        <v>3531</v>
      </c>
      <c r="C3356" s="2" t="s">
        <v>262</v>
      </c>
      <c r="D3356" s="209" t="n">
        <v>15.17</v>
      </c>
      <c r="E3356" s="224" t="n">
        <f aca="false">VLOOKUP(A3356,SINAPI_MO!$A$1:$E$59566,4,0)</f>
        <v>0.1872</v>
      </c>
      <c r="F3356" s="225" t="n">
        <f aca="false">ROUND(D3356*E3356,2)</f>
        <v>2.84</v>
      </c>
    </row>
    <row r="3357" customFormat="false" ht="19.4" hidden="false" customHeight="false" outlineLevel="0" collapsed="false">
      <c r="A3357" s="207" t="n">
        <v>101136</v>
      </c>
      <c r="B3357" s="208" t="s">
        <v>3532</v>
      </c>
      <c r="C3357" s="2" t="s">
        <v>262</v>
      </c>
      <c r="D3357" s="209" t="n">
        <v>13.91</v>
      </c>
      <c r="E3357" s="224" t="n">
        <f aca="false">VLOOKUP(A3357,SINAPI_MO!$A$1:$E$59566,4,0)</f>
        <v>0.1905</v>
      </c>
      <c r="F3357" s="225" t="n">
        <f aca="false">ROUND(D3357*E3357,2)</f>
        <v>2.65</v>
      </c>
    </row>
    <row r="3358" customFormat="false" ht="19.4" hidden="false" customHeight="false" outlineLevel="0" collapsed="false">
      <c r="A3358" s="207" t="n">
        <v>101146</v>
      </c>
      <c r="B3358" s="208" t="s">
        <v>3533</v>
      </c>
      <c r="C3358" s="2" t="s">
        <v>262</v>
      </c>
      <c r="D3358" s="209" t="n">
        <v>13.72</v>
      </c>
      <c r="E3358" s="224" t="n">
        <f aca="false">VLOOKUP(A3358,SINAPI_MO!$A$1:$E$59566,4,0)</f>
        <v>0.1706</v>
      </c>
      <c r="F3358" s="225" t="n">
        <f aca="false">ROUND(D3358*E3358,2)</f>
        <v>2.34</v>
      </c>
    </row>
    <row r="3359" customFormat="false" ht="19.4" hidden="false" customHeight="false" outlineLevel="0" collapsed="false">
      <c r="A3359" s="207" t="n">
        <v>101137</v>
      </c>
      <c r="B3359" s="208" t="s">
        <v>3534</v>
      </c>
      <c r="C3359" s="2" t="s">
        <v>262</v>
      </c>
      <c r="D3359" s="209" t="n">
        <v>14.82</v>
      </c>
      <c r="E3359" s="224" t="n">
        <f aca="false">VLOOKUP(A3359,SINAPI_MO!$A$1:$E$59566,4,0)</f>
        <v>0.1579</v>
      </c>
      <c r="F3359" s="225" t="n">
        <f aca="false">ROUND(D3359*E3359,2)</f>
        <v>2.34</v>
      </c>
    </row>
    <row r="3360" customFormat="false" ht="19.4" hidden="false" customHeight="false" outlineLevel="0" collapsed="false">
      <c r="A3360" s="207" t="n">
        <v>101147</v>
      </c>
      <c r="B3360" s="208" t="s">
        <v>3535</v>
      </c>
      <c r="C3360" s="2" t="s">
        <v>262</v>
      </c>
      <c r="D3360" s="209" t="n">
        <v>14.63</v>
      </c>
      <c r="E3360" s="224" t="n">
        <f aca="false">VLOOKUP(A3360,SINAPI_MO!$A$1:$E$59566,4,0)</f>
        <v>0.1388</v>
      </c>
      <c r="F3360" s="225" t="n">
        <f aca="false">ROUND(D3360*E3360,2)</f>
        <v>2.03</v>
      </c>
    </row>
    <row r="3361" customFormat="false" ht="19.4" hidden="false" customHeight="false" outlineLevel="0" collapsed="false">
      <c r="A3361" s="207" t="n">
        <v>101119</v>
      </c>
      <c r="B3361" s="208" t="s">
        <v>3536</v>
      </c>
      <c r="C3361" s="2" t="s">
        <v>262</v>
      </c>
      <c r="D3361" s="209" t="n">
        <v>8.85</v>
      </c>
      <c r="E3361" s="224" t="n">
        <f aca="false">VLOOKUP(A3361,SINAPI_MO!$A$1:$E$59566,4,0)</f>
        <v>0.3944</v>
      </c>
      <c r="F3361" s="225" t="n">
        <f aca="false">ROUND(D3361*E3361,2)</f>
        <v>3.49</v>
      </c>
    </row>
    <row r="3362" customFormat="false" ht="19.4" hidden="false" customHeight="false" outlineLevel="0" collapsed="false">
      <c r="A3362" s="207" t="n">
        <v>101123</v>
      </c>
      <c r="B3362" s="208" t="s">
        <v>3537</v>
      </c>
      <c r="C3362" s="2" t="s">
        <v>262</v>
      </c>
      <c r="D3362" s="209" t="n">
        <v>7.6</v>
      </c>
      <c r="E3362" s="224" t="n">
        <f aca="false">VLOOKUP(A3362,SINAPI_MO!$A$1:$E$59566,4,0)</f>
        <v>0.3724</v>
      </c>
      <c r="F3362" s="225" t="n">
        <f aca="false">ROUND(D3362*E3362,2)</f>
        <v>2.83</v>
      </c>
    </row>
    <row r="3363" customFormat="false" ht="19.4" hidden="false" customHeight="false" outlineLevel="0" collapsed="false">
      <c r="A3363" s="207" t="n">
        <v>101120</v>
      </c>
      <c r="B3363" s="208" t="s">
        <v>3538</v>
      </c>
      <c r="C3363" s="2" t="s">
        <v>262</v>
      </c>
      <c r="D3363" s="209" t="n">
        <v>7.39</v>
      </c>
      <c r="E3363" s="224" t="n">
        <f aca="false">VLOOKUP(A3363,SINAPI_MO!$A$1:$E$59566,4,0)</f>
        <v>0.3248</v>
      </c>
      <c r="F3363" s="225" t="n">
        <f aca="false">ROUND(D3363*E3363,2)</f>
        <v>2.4</v>
      </c>
    </row>
    <row r="3364" customFormat="false" ht="19.4" hidden="false" customHeight="false" outlineLevel="0" collapsed="false">
      <c r="A3364" s="207" t="n">
        <v>101121</v>
      </c>
      <c r="B3364" s="208" t="s">
        <v>3539</v>
      </c>
      <c r="C3364" s="2" t="s">
        <v>262</v>
      </c>
      <c r="D3364" s="209" t="n">
        <v>4.61</v>
      </c>
      <c r="E3364" s="224" t="n">
        <f aca="false">VLOOKUP(A3364,SINAPI_MO!$A$1:$E$59566,4,0)</f>
        <v>0.3167</v>
      </c>
      <c r="F3364" s="225" t="n">
        <f aca="false">ROUND(D3364*E3364,2)</f>
        <v>1.46</v>
      </c>
    </row>
    <row r="3365" customFormat="false" ht="19.4" hidden="false" customHeight="false" outlineLevel="0" collapsed="false">
      <c r="A3365" s="207" t="n">
        <v>101122</v>
      </c>
      <c r="B3365" s="208" t="s">
        <v>3540</v>
      </c>
      <c r="C3365" s="2" t="s">
        <v>262</v>
      </c>
      <c r="D3365" s="209" t="n">
        <v>6.33</v>
      </c>
      <c r="E3365" s="224" t="n">
        <f aca="false">VLOOKUP(A3365,SINAPI_MO!$A$1:$E$59566,4,0)</f>
        <v>0.1359</v>
      </c>
      <c r="F3365" s="225" t="n">
        <f aca="false">ROUND(D3365*E3365,2)</f>
        <v>0.86</v>
      </c>
    </row>
    <row r="3366" customFormat="false" ht="19.4" hidden="false" customHeight="false" outlineLevel="0" collapsed="false">
      <c r="A3366" s="207" t="n">
        <v>101129</v>
      </c>
      <c r="B3366" s="208" t="s">
        <v>3541</v>
      </c>
      <c r="C3366" s="2" t="s">
        <v>262</v>
      </c>
      <c r="D3366" s="209" t="n">
        <v>20.03</v>
      </c>
      <c r="E3366" s="224" t="n">
        <f aca="false">VLOOKUP(A3366,SINAPI_MO!$A$1:$E$59566,4,0)</f>
        <v>0.2681</v>
      </c>
      <c r="F3366" s="225" t="n">
        <f aca="false">ROUND(D3366*E3366,2)</f>
        <v>5.37</v>
      </c>
    </row>
    <row r="3367" customFormat="false" ht="19.4" hidden="false" customHeight="false" outlineLevel="0" collapsed="false">
      <c r="A3367" s="207" t="n">
        <v>101133</v>
      </c>
      <c r="B3367" s="208" t="s">
        <v>3542</v>
      </c>
      <c r="C3367" s="2" t="s">
        <v>262</v>
      </c>
      <c r="D3367" s="209" t="n">
        <v>18.78</v>
      </c>
      <c r="E3367" s="224" t="n">
        <f aca="false">VLOOKUP(A3367,SINAPI_MO!$A$1:$E$59566,4,0)</f>
        <v>0.2508</v>
      </c>
      <c r="F3367" s="225" t="n">
        <f aca="false">ROUND(D3367*E3367,2)</f>
        <v>4.71</v>
      </c>
    </row>
    <row r="3368" customFormat="false" ht="19.4" hidden="false" customHeight="false" outlineLevel="0" collapsed="false">
      <c r="A3368" s="207" t="n">
        <v>101130</v>
      </c>
      <c r="B3368" s="208" t="s">
        <v>3543</v>
      </c>
      <c r="C3368" s="2" t="s">
        <v>262</v>
      </c>
      <c r="D3368" s="209" t="n">
        <v>18.57</v>
      </c>
      <c r="E3368" s="224" t="n">
        <f aca="false">VLOOKUP(A3368,SINAPI_MO!$A$1:$E$59566,4,0)</f>
        <v>0.2305</v>
      </c>
      <c r="F3368" s="225" t="n">
        <f aca="false">ROUND(D3368*E3368,2)</f>
        <v>4.28</v>
      </c>
    </row>
    <row r="3369" customFormat="false" ht="19.4" hidden="false" customHeight="false" outlineLevel="0" collapsed="false">
      <c r="A3369" s="207" t="n">
        <v>101131</v>
      </c>
      <c r="B3369" s="208" t="s">
        <v>3544</v>
      </c>
      <c r="C3369" s="2" t="s">
        <v>262</v>
      </c>
      <c r="D3369" s="209" t="n">
        <v>15.79</v>
      </c>
      <c r="E3369" s="224" t="n">
        <f aca="false">VLOOKUP(A3369,SINAPI_MO!$A$1:$E$59566,4,0)</f>
        <v>0.2115</v>
      </c>
      <c r="F3369" s="225" t="n">
        <f aca="false">ROUND(D3369*E3369,2)</f>
        <v>3.34</v>
      </c>
    </row>
    <row r="3370" customFormat="false" ht="19.4" hidden="false" customHeight="false" outlineLevel="0" collapsed="false">
      <c r="A3370" s="207" t="n">
        <v>101132</v>
      </c>
      <c r="B3370" s="208" t="s">
        <v>3545</v>
      </c>
      <c r="C3370" s="2" t="s">
        <v>262</v>
      </c>
      <c r="D3370" s="209" t="n">
        <v>17.51</v>
      </c>
      <c r="E3370" s="224" t="n">
        <f aca="false">VLOOKUP(A3370,SINAPI_MO!$A$1:$E$59566,4,0)</f>
        <v>0.1565</v>
      </c>
      <c r="F3370" s="225" t="n">
        <f aca="false">ROUND(D3370*E3370,2)</f>
        <v>2.74</v>
      </c>
    </row>
    <row r="3371" customFormat="false" ht="19.4" hidden="false" customHeight="false" outlineLevel="0" collapsed="false">
      <c r="A3371" s="207" t="n">
        <v>101139</v>
      </c>
      <c r="B3371" s="208" t="s">
        <v>3546</v>
      </c>
      <c r="C3371" s="2" t="s">
        <v>262</v>
      </c>
      <c r="D3371" s="209" t="n">
        <v>20.81</v>
      </c>
      <c r="E3371" s="224" t="n">
        <f aca="false">VLOOKUP(A3371,SINAPI_MO!$A$1:$E$59566,4,0)</f>
        <v>0.2624</v>
      </c>
      <c r="F3371" s="225" t="n">
        <f aca="false">ROUND(D3371*E3371,2)</f>
        <v>5.46</v>
      </c>
    </row>
    <row r="3372" customFormat="false" ht="19.4" hidden="false" customHeight="false" outlineLevel="0" collapsed="false">
      <c r="A3372" s="207" t="n">
        <v>101149</v>
      </c>
      <c r="B3372" s="208" t="s">
        <v>3547</v>
      </c>
      <c r="C3372" s="2" t="s">
        <v>262</v>
      </c>
      <c r="D3372" s="209" t="n">
        <v>20.6</v>
      </c>
      <c r="E3372" s="224" t="n">
        <f aca="false">VLOOKUP(A3372,SINAPI_MO!$A$1:$E$59566,4,0)</f>
        <v>0.249</v>
      </c>
      <c r="F3372" s="225" t="n">
        <f aca="false">ROUND(D3372*E3372,2)</f>
        <v>5.13</v>
      </c>
    </row>
    <row r="3373" customFormat="false" ht="19.4" hidden="false" customHeight="false" outlineLevel="0" collapsed="false">
      <c r="A3373" s="207" t="n">
        <v>101143</v>
      </c>
      <c r="B3373" s="208" t="s">
        <v>3548</v>
      </c>
      <c r="C3373" s="2" t="s">
        <v>262</v>
      </c>
      <c r="D3373" s="209" t="n">
        <v>19.56</v>
      </c>
      <c r="E3373" s="224" t="n">
        <f aca="false">VLOOKUP(A3373,SINAPI_MO!$A$1:$E$59566,4,0)</f>
        <v>0.2454</v>
      </c>
      <c r="F3373" s="225" t="n">
        <f aca="false">ROUND(D3373*E3373,2)</f>
        <v>4.8</v>
      </c>
    </row>
    <row r="3374" customFormat="false" ht="19.4" hidden="false" customHeight="false" outlineLevel="0" collapsed="false">
      <c r="A3374" s="207" t="n">
        <v>101153</v>
      </c>
      <c r="B3374" s="208" t="s">
        <v>3549</v>
      </c>
      <c r="C3374" s="2" t="s">
        <v>262</v>
      </c>
      <c r="D3374" s="209" t="n">
        <v>19.35</v>
      </c>
      <c r="E3374" s="224" t="n">
        <f aca="false">VLOOKUP(A3374,SINAPI_MO!$A$1:$E$59566,4,0)</f>
        <v>0.231</v>
      </c>
      <c r="F3374" s="225" t="n">
        <f aca="false">ROUND(D3374*E3374,2)</f>
        <v>4.47</v>
      </c>
    </row>
    <row r="3375" customFormat="false" ht="19.4" hidden="false" customHeight="false" outlineLevel="0" collapsed="false">
      <c r="A3375" s="207" t="n">
        <v>101140</v>
      </c>
      <c r="B3375" s="208" t="s">
        <v>3550</v>
      </c>
      <c r="C3375" s="2" t="s">
        <v>262</v>
      </c>
      <c r="D3375" s="209" t="n">
        <v>19.35</v>
      </c>
      <c r="E3375" s="224" t="n">
        <f aca="false">VLOOKUP(A3375,SINAPI_MO!$A$1:$E$59566,4,0)</f>
        <v>0.2258</v>
      </c>
      <c r="F3375" s="225" t="n">
        <f aca="false">ROUND(D3375*E3375,2)</f>
        <v>4.37</v>
      </c>
    </row>
    <row r="3376" customFormat="false" ht="19.4" hidden="false" customHeight="false" outlineLevel="0" collapsed="false">
      <c r="A3376" s="207" t="n">
        <v>101150</v>
      </c>
      <c r="B3376" s="208" t="s">
        <v>3551</v>
      </c>
      <c r="C3376" s="2" t="s">
        <v>262</v>
      </c>
      <c r="D3376" s="209" t="n">
        <v>19.14</v>
      </c>
      <c r="E3376" s="224" t="n">
        <f aca="false">VLOOKUP(A3376,SINAPI_MO!$A$1:$E$59566,4,0)</f>
        <v>0.2111</v>
      </c>
      <c r="F3376" s="225" t="n">
        <f aca="false">ROUND(D3376*E3376,2)</f>
        <v>4.04</v>
      </c>
    </row>
    <row r="3377" customFormat="false" ht="19.4" hidden="false" customHeight="false" outlineLevel="0" collapsed="false">
      <c r="A3377" s="207" t="n">
        <v>101141</v>
      </c>
      <c r="B3377" s="208" t="s">
        <v>3552</v>
      </c>
      <c r="C3377" s="2" t="s">
        <v>262</v>
      </c>
      <c r="D3377" s="209" t="n">
        <v>16.57</v>
      </c>
      <c r="E3377" s="224" t="n">
        <f aca="false">VLOOKUP(A3377,SINAPI_MO!$A$1:$E$59566,4,0)</f>
        <v>0.207</v>
      </c>
      <c r="F3377" s="225" t="n">
        <f aca="false">ROUND(D3377*E3377,2)</f>
        <v>3.43</v>
      </c>
    </row>
    <row r="3378" customFormat="false" ht="19.4" hidden="false" customHeight="false" outlineLevel="0" collapsed="false">
      <c r="A3378" s="207" t="n">
        <v>101151</v>
      </c>
      <c r="B3378" s="208" t="s">
        <v>3553</v>
      </c>
      <c r="C3378" s="2" t="s">
        <v>262</v>
      </c>
      <c r="D3378" s="209" t="n">
        <v>16.36</v>
      </c>
      <c r="E3378" s="224" t="n">
        <f aca="false">VLOOKUP(A3378,SINAPI_MO!$A$1:$E$59566,4,0)</f>
        <v>0.1895</v>
      </c>
      <c r="F3378" s="225" t="n">
        <f aca="false">ROUND(D3378*E3378,2)</f>
        <v>3.1</v>
      </c>
    </row>
    <row r="3379" customFormat="false" ht="19.4" hidden="false" customHeight="false" outlineLevel="0" collapsed="false">
      <c r="A3379" s="207" t="n">
        <v>101142</v>
      </c>
      <c r="B3379" s="208" t="s">
        <v>3554</v>
      </c>
      <c r="C3379" s="2" t="s">
        <v>262</v>
      </c>
      <c r="D3379" s="209" t="n">
        <v>18.29</v>
      </c>
      <c r="E3379" s="224" t="n">
        <f aca="false">VLOOKUP(A3379,SINAPI_MO!$A$1:$E$59566,4,0)</f>
        <v>0.1547</v>
      </c>
      <c r="F3379" s="225" t="n">
        <f aca="false">ROUND(D3379*E3379,2)</f>
        <v>2.83</v>
      </c>
    </row>
    <row r="3380" customFormat="false" ht="19.4" hidden="false" customHeight="false" outlineLevel="0" collapsed="false">
      <c r="A3380" s="207" t="n">
        <v>101152</v>
      </c>
      <c r="B3380" s="208" t="s">
        <v>3555</v>
      </c>
      <c r="C3380" s="2" t="s">
        <v>262</v>
      </c>
      <c r="D3380" s="209" t="n">
        <v>18.08</v>
      </c>
      <c r="E3380" s="224" t="n">
        <f aca="false">VLOOKUP(A3380,SINAPI_MO!$A$1:$E$59566,4,0)</f>
        <v>0.1383</v>
      </c>
      <c r="F3380" s="225" t="n">
        <f aca="false">ROUND(D3380*E3380,2)</f>
        <v>2.5</v>
      </c>
    </row>
    <row r="3381" customFormat="false" ht="28.35" hidden="false" customHeight="false" outlineLevel="0" collapsed="false">
      <c r="A3381" s="207" t="n">
        <v>101207</v>
      </c>
      <c r="B3381" s="208" t="s">
        <v>3556</v>
      </c>
      <c r="C3381" s="2" t="s">
        <v>262</v>
      </c>
      <c r="D3381" s="209" t="n">
        <v>11.65</v>
      </c>
      <c r="E3381" s="224" t="n">
        <f aca="false">VLOOKUP(A3381,SINAPI_MO!$A$1:$E$59566,4,0)</f>
        <v>0.127</v>
      </c>
      <c r="F3381" s="225" t="n">
        <f aca="false">ROUND(D3381*E3381,2)</f>
        <v>1.48</v>
      </c>
    </row>
    <row r="3382" customFormat="false" ht="28.35" hidden="false" customHeight="false" outlineLevel="0" collapsed="false">
      <c r="A3382" s="207" t="n">
        <v>101206</v>
      </c>
      <c r="B3382" s="208" t="s">
        <v>3557</v>
      </c>
      <c r="C3382" s="2" t="s">
        <v>262</v>
      </c>
      <c r="D3382" s="209" t="n">
        <v>13.53</v>
      </c>
      <c r="E3382" s="224" t="n">
        <f aca="false">VLOOKUP(A3382,SINAPI_MO!$A$1:$E$59566,4,0)</f>
        <v>0.1449</v>
      </c>
      <c r="F3382" s="225" t="n">
        <f aca="false">ROUND(D3382*E3382,2)</f>
        <v>1.96</v>
      </c>
    </row>
    <row r="3383" customFormat="false" ht="28.35" hidden="false" customHeight="false" outlineLevel="0" collapsed="false">
      <c r="A3383" s="207" t="n">
        <v>101210</v>
      </c>
      <c r="B3383" s="208" t="s">
        <v>3558</v>
      </c>
      <c r="C3383" s="2" t="s">
        <v>262</v>
      </c>
      <c r="D3383" s="209" t="n">
        <v>18.9</v>
      </c>
      <c r="E3383" s="224" t="n">
        <f aca="false">VLOOKUP(A3383,SINAPI_MO!$A$1:$E$59566,4,0)</f>
        <v>0.1185</v>
      </c>
      <c r="F3383" s="225" t="n">
        <f aca="false">ROUND(D3383*E3383,2)</f>
        <v>2.24</v>
      </c>
    </row>
    <row r="3384" customFormat="false" ht="28.35" hidden="false" customHeight="false" outlineLevel="0" collapsed="false">
      <c r="A3384" s="207" t="n">
        <v>101211</v>
      </c>
      <c r="B3384" s="208" t="s">
        <v>3559</v>
      </c>
      <c r="C3384" s="2" t="s">
        <v>262</v>
      </c>
      <c r="D3384" s="209" t="n">
        <v>20.29</v>
      </c>
      <c r="E3384" s="224" t="n">
        <f aca="false">VLOOKUP(A3384,SINAPI_MO!$A$1:$E$59566,4,0)</f>
        <v>0.1158</v>
      </c>
      <c r="F3384" s="225" t="n">
        <f aca="false">ROUND(D3384*E3384,2)</f>
        <v>2.35</v>
      </c>
    </row>
    <row r="3385" customFormat="false" ht="28.35" hidden="false" customHeight="false" outlineLevel="0" collapsed="false">
      <c r="A3385" s="207" t="n">
        <v>101215</v>
      </c>
      <c r="B3385" s="208" t="s">
        <v>3560</v>
      </c>
      <c r="C3385" s="2" t="s">
        <v>262</v>
      </c>
      <c r="D3385" s="209" t="n">
        <v>18.21</v>
      </c>
      <c r="E3385" s="224" t="n">
        <f aca="false">VLOOKUP(A3385,SINAPI_MO!$A$1:$E$59566,4,0)</f>
        <v>0.1214</v>
      </c>
      <c r="F3385" s="225" t="n">
        <f aca="false">ROUND(D3385*E3385,2)</f>
        <v>2.21</v>
      </c>
    </row>
    <row r="3386" customFormat="false" ht="28.35" hidden="false" customHeight="false" outlineLevel="0" collapsed="false">
      <c r="A3386" s="207" t="n">
        <v>101216</v>
      </c>
      <c r="B3386" s="208" t="s">
        <v>3561</v>
      </c>
      <c r="C3386" s="2" t="s">
        <v>262</v>
      </c>
      <c r="D3386" s="209" t="n">
        <v>19.08</v>
      </c>
      <c r="E3386" s="224" t="n">
        <f aca="false">VLOOKUP(A3386,SINAPI_MO!$A$1:$E$59566,4,0)</f>
        <v>0.1158</v>
      </c>
      <c r="F3386" s="225" t="n">
        <f aca="false">ROUND(D3386*E3386,2)</f>
        <v>2.21</v>
      </c>
    </row>
    <row r="3387" customFormat="false" ht="28.35" hidden="false" customHeight="false" outlineLevel="0" collapsed="false">
      <c r="A3387" s="207" t="n">
        <v>101212</v>
      </c>
      <c r="B3387" s="208" t="s">
        <v>3562</v>
      </c>
      <c r="C3387" s="2" t="s">
        <v>262</v>
      </c>
      <c r="D3387" s="209" t="n">
        <v>23.71</v>
      </c>
      <c r="E3387" s="224" t="n">
        <f aca="false">VLOOKUP(A3387,SINAPI_MO!$A$1:$E$59566,4,0)</f>
        <v>0.1156</v>
      </c>
      <c r="F3387" s="225" t="n">
        <f aca="false">ROUND(D3387*E3387,2)</f>
        <v>2.74</v>
      </c>
    </row>
    <row r="3388" customFormat="false" ht="28.35" hidden="false" customHeight="false" outlineLevel="0" collapsed="false">
      <c r="A3388" s="207" t="n">
        <v>101217</v>
      </c>
      <c r="B3388" s="208" t="s">
        <v>3563</v>
      </c>
      <c r="C3388" s="2" t="s">
        <v>262</v>
      </c>
      <c r="D3388" s="209" t="n">
        <v>22.26</v>
      </c>
      <c r="E3388" s="224" t="n">
        <f aca="false">VLOOKUP(A3388,SINAPI_MO!$A$1:$E$59566,4,0)</f>
        <v>0.1164</v>
      </c>
      <c r="F3388" s="225" t="n">
        <f aca="false">ROUND(D3388*E3388,2)</f>
        <v>2.59</v>
      </c>
    </row>
    <row r="3389" customFormat="false" ht="28.35" hidden="false" customHeight="false" outlineLevel="0" collapsed="false">
      <c r="A3389" s="207" t="n">
        <v>101218</v>
      </c>
      <c r="B3389" s="208" t="s">
        <v>3564</v>
      </c>
      <c r="C3389" s="2" t="s">
        <v>262</v>
      </c>
      <c r="D3389" s="209" t="n">
        <v>23.54</v>
      </c>
      <c r="E3389" s="224" t="n">
        <f aca="false">VLOOKUP(A3389,SINAPI_MO!$A$1:$E$59566,4,0)</f>
        <v>0.11</v>
      </c>
      <c r="F3389" s="225" t="n">
        <f aca="false">ROUND(D3389*E3389,2)</f>
        <v>2.59</v>
      </c>
    </row>
    <row r="3390" customFormat="false" ht="28.35" hidden="false" customHeight="false" outlineLevel="0" collapsed="false">
      <c r="A3390" s="207" t="n">
        <v>101213</v>
      </c>
      <c r="B3390" s="208" t="s">
        <v>3565</v>
      </c>
      <c r="C3390" s="2" t="s">
        <v>262</v>
      </c>
      <c r="D3390" s="209" t="n">
        <v>26.56</v>
      </c>
      <c r="E3390" s="224" t="n">
        <f aca="false">VLOOKUP(A3390,SINAPI_MO!$A$1:$E$59566,4,0)</f>
        <v>0.1182</v>
      </c>
      <c r="F3390" s="225" t="n">
        <f aca="false">ROUND(D3390*E3390,2)</f>
        <v>3.14</v>
      </c>
    </row>
    <row r="3391" customFormat="false" ht="28.35" hidden="false" customHeight="false" outlineLevel="0" collapsed="false">
      <c r="A3391" s="207" t="n">
        <v>101219</v>
      </c>
      <c r="B3391" s="208" t="s">
        <v>3566</v>
      </c>
      <c r="C3391" s="2" t="s">
        <v>262</v>
      </c>
      <c r="D3391" s="209" t="n">
        <v>28.55</v>
      </c>
      <c r="E3391" s="224" t="n">
        <f aca="false">VLOOKUP(A3391,SINAPI_MO!$A$1:$E$59566,4,0)</f>
        <v>0.1033</v>
      </c>
      <c r="F3391" s="225" t="n">
        <f aca="false">ROUND(D3391*E3391,2)</f>
        <v>2.95</v>
      </c>
    </row>
    <row r="3392" customFormat="false" ht="28.35" hidden="false" customHeight="false" outlineLevel="0" collapsed="false">
      <c r="A3392" s="207" t="n">
        <v>101214</v>
      </c>
      <c r="B3392" s="208" t="s">
        <v>3567</v>
      </c>
      <c r="C3392" s="2" t="s">
        <v>262</v>
      </c>
      <c r="D3392" s="209" t="n">
        <v>32.09</v>
      </c>
      <c r="E3392" s="224" t="n">
        <f aca="false">VLOOKUP(A3392,SINAPI_MO!$A$1:$E$59566,4,0)</f>
        <v>0.1097</v>
      </c>
      <c r="F3392" s="225" t="n">
        <f aca="false">ROUND(D3392*E3392,2)</f>
        <v>3.52</v>
      </c>
    </row>
    <row r="3393" customFormat="false" ht="28.35" hidden="false" customHeight="false" outlineLevel="0" collapsed="false">
      <c r="A3393" s="207" t="n">
        <v>101254</v>
      </c>
      <c r="B3393" s="208" t="s">
        <v>3568</v>
      </c>
      <c r="C3393" s="2" t="s">
        <v>262</v>
      </c>
      <c r="D3393" s="209" t="n">
        <v>13.75</v>
      </c>
      <c r="E3393" s="224" t="n">
        <f aca="false">VLOOKUP(A3393,SINAPI_MO!$A$1:$E$59566,4,0)</f>
        <v>0.1593</v>
      </c>
      <c r="F3393" s="225" t="n">
        <f aca="false">ROUND(D3393*E3393,2)</f>
        <v>2.19</v>
      </c>
    </row>
    <row r="3394" customFormat="false" ht="28.35" hidden="false" customHeight="false" outlineLevel="0" collapsed="false">
      <c r="A3394" s="207" t="n">
        <v>101256</v>
      </c>
      <c r="B3394" s="208" t="s">
        <v>3569</v>
      </c>
      <c r="C3394" s="2" t="s">
        <v>262</v>
      </c>
      <c r="D3394" s="209" t="n">
        <v>21.28</v>
      </c>
      <c r="E3394" s="224" t="n">
        <f aca="false">VLOOKUP(A3394,SINAPI_MO!$A$1:$E$59566,4,0)</f>
        <v>0.1433</v>
      </c>
      <c r="F3394" s="225" t="n">
        <f aca="false">ROUND(D3394*E3394,2)</f>
        <v>3.05</v>
      </c>
    </row>
    <row r="3395" customFormat="false" ht="28.35" hidden="false" customHeight="false" outlineLevel="0" collapsed="false">
      <c r="A3395" s="207" t="n">
        <v>101257</v>
      </c>
      <c r="B3395" s="208" t="s">
        <v>3570</v>
      </c>
      <c r="C3395" s="2" t="s">
        <v>262</v>
      </c>
      <c r="D3395" s="209" t="n">
        <v>22.43</v>
      </c>
      <c r="E3395" s="224" t="n">
        <f aca="false">VLOOKUP(A3395,SINAPI_MO!$A$1:$E$59566,4,0)</f>
        <v>0.136</v>
      </c>
      <c r="F3395" s="225" t="n">
        <f aca="false">ROUND(D3395*E3395,2)</f>
        <v>3.05</v>
      </c>
    </row>
    <row r="3396" customFormat="false" ht="28.35" hidden="false" customHeight="false" outlineLevel="0" collapsed="false">
      <c r="A3396" s="207" t="n">
        <v>101258</v>
      </c>
      <c r="B3396" s="208" t="s">
        <v>3571</v>
      </c>
      <c r="C3396" s="2" t="s">
        <v>262</v>
      </c>
      <c r="D3396" s="209" t="n">
        <v>26.04</v>
      </c>
      <c r="E3396" s="224" t="n">
        <f aca="false">VLOOKUP(A3396,SINAPI_MO!$A$1:$E$59566,4,0)</f>
        <v>0.134</v>
      </c>
      <c r="F3396" s="225" t="n">
        <f aca="false">ROUND(D3396*E3396,2)</f>
        <v>3.49</v>
      </c>
    </row>
    <row r="3397" customFormat="false" ht="28.35" hidden="false" customHeight="false" outlineLevel="0" collapsed="false">
      <c r="A3397" s="207" t="n">
        <v>101259</v>
      </c>
      <c r="B3397" s="208" t="s">
        <v>3572</v>
      </c>
      <c r="C3397" s="2" t="s">
        <v>262</v>
      </c>
      <c r="D3397" s="209" t="n">
        <v>28.96</v>
      </c>
      <c r="E3397" s="224" t="n">
        <f aca="false">VLOOKUP(A3397,SINAPI_MO!$A$1:$E$59566,4,0)</f>
        <v>0.1354</v>
      </c>
      <c r="F3397" s="225" t="n">
        <f aca="false">ROUND(D3397*E3397,2)</f>
        <v>3.92</v>
      </c>
    </row>
    <row r="3398" customFormat="false" ht="28.35" hidden="false" customHeight="false" outlineLevel="0" collapsed="false">
      <c r="A3398" s="207" t="n">
        <v>101260</v>
      </c>
      <c r="B3398" s="208" t="s">
        <v>3573</v>
      </c>
      <c r="C3398" s="2" t="s">
        <v>262</v>
      </c>
      <c r="D3398" s="209" t="n">
        <v>36.24</v>
      </c>
      <c r="E3398" s="224" t="n">
        <f aca="false">VLOOKUP(A3398,SINAPI_MO!$A$1:$E$59566,4,0)</f>
        <v>0.1319</v>
      </c>
      <c r="F3398" s="225" t="n">
        <f aca="false">ROUND(D3398*E3398,2)</f>
        <v>4.78</v>
      </c>
    </row>
    <row r="3399" customFormat="false" ht="28.35" hidden="false" customHeight="false" outlineLevel="0" collapsed="false">
      <c r="A3399" s="207" t="n">
        <v>101208</v>
      </c>
      <c r="B3399" s="208" t="s">
        <v>3574</v>
      </c>
      <c r="C3399" s="2" t="s">
        <v>262</v>
      </c>
      <c r="D3399" s="209" t="n">
        <v>11.42</v>
      </c>
      <c r="E3399" s="224" t="n">
        <f aca="false">VLOOKUP(A3399,SINAPI_MO!$A$1:$E$59566,4,0)</f>
        <v>0.1296</v>
      </c>
      <c r="F3399" s="225" t="n">
        <f aca="false">ROUND(D3399*E3399,2)</f>
        <v>1.48</v>
      </c>
    </row>
    <row r="3400" customFormat="false" ht="28.35" hidden="false" customHeight="false" outlineLevel="0" collapsed="false">
      <c r="A3400" s="207" t="n">
        <v>101209</v>
      </c>
      <c r="B3400" s="208" t="s">
        <v>3575</v>
      </c>
      <c r="C3400" s="2" t="s">
        <v>262</v>
      </c>
      <c r="D3400" s="209" t="n">
        <v>10.61</v>
      </c>
      <c r="E3400" s="224" t="n">
        <f aca="false">VLOOKUP(A3400,SINAPI_MO!$A$1:$E$59566,4,0)</f>
        <v>0.1254</v>
      </c>
      <c r="F3400" s="225" t="n">
        <f aca="false">ROUND(D3400*E3400,2)</f>
        <v>1.33</v>
      </c>
    </row>
    <row r="3401" customFormat="false" ht="28.35" hidden="false" customHeight="false" outlineLevel="0" collapsed="false">
      <c r="A3401" s="207" t="n">
        <v>101220</v>
      </c>
      <c r="B3401" s="208" t="s">
        <v>3576</v>
      </c>
      <c r="C3401" s="2" t="s">
        <v>262</v>
      </c>
      <c r="D3401" s="209" t="n">
        <v>17.86</v>
      </c>
      <c r="E3401" s="224" t="n">
        <f aca="false">VLOOKUP(A3401,SINAPI_MO!$A$1:$E$59566,4,0)</f>
        <v>0.1165</v>
      </c>
      <c r="F3401" s="225" t="n">
        <f aca="false">ROUND(D3401*E3401,2)</f>
        <v>2.08</v>
      </c>
    </row>
    <row r="3402" customFormat="false" ht="28.35" hidden="false" customHeight="false" outlineLevel="0" collapsed="false">
      <c r="A3402" s="207" t="n">
        <v>101221</v>
      </c>
      <c r="B3402" s="208" t="s">
        <v>3577</v>
      </c>
      <c r="C3402" s="2" t="s">
        <v>262</v>
      </c>
      <c r="D3402" s="209" t="n">
        <v>18.87</v>
      </c>
      <c r="E3402" s="224" t="n">
        <f aca="false">VLOOKUP(A3402,SINAPI_MO!$A$1:$E$59566,4,0)</f>
        <v>0.1097</v>
      </c>
      <c r="F3402" s="225" t="n">
        <f aca="false">ROUND(D3402*E3402,2)</f>
        <v>2.07</v>
      </c>
    </row>
    <row r="3403" customFormat="false" ht="28.35" hidden="false" customHeight="false" outlineLevel="0" collapsed="false">
      <c r="A3403" s="207" t="n">
        <v>101225</v>
      </c>
      <c r="B3403" s="208" t="s">
        <v>3578</v>
      </c>
      <c r="C3403" s="2" t="s">
        <v>262</v>
      </c>
      <c r="D3403" s="209" t="n">
        <v>16.43</v>
      </c>
      <c r="E3403" s="224" t="n">
        <f aca="false">VLOOKUP(A3403,SINAPI_MO!$A$1:$E$59566,4,0)</f>
        <v>0.1132</v>
      </c>
      <c r="F3403" s="225" t="n">
        <f aca="false">ROUND(D3403*E3403,2)</f>
        <v>1.86</v>
      </c>
    </row>
    <row r="3404" customFormat="false" ht="28.35" hidden="false" customHeight="false" outlineLevel="0" collapsed="false">
      <c r="A3404" s="207" t="n">
        <v>101226</v>
      </c>
      <c r="B3404" s="208" t="s">
        <v>3579</v>
      </c>
      <c r="C3404" s="2" t="s">
        <v>262</v>
      </c>
      <c r="D3404" s="209" t="n">
        <v>17.29</v>
      </c>
      <c r="E3404" s="224" t="n">
        <f aca="false">VLOOKUP(A3404,SINAPI_MO!$A$1:$E$59566,4,0)</f>
        <v>0.1076</v>
      </c>
      <c r="F3404" s="225" t="n">
        <f aca="false">ROUND(D3404*E3404,2)</f>
        <v>1.86</v>
      </c>
    </row>
    <row r="3405" customFormat="false" ht="28.35" hidden="false" customHeight="false" outlineLevel="0" collapsed="false">
      <c r="A3405" s="207" t="n">
        <v>101222</v>
      </c>
      <c r="B3405" s="208" t="s">
        <v>3580</v>
      </c>
      <c r="C3405" s="2" t="s">
        <v>262</v>
      </c>
      <c r="D3405" s="209" t="n">
        <v>21.96</v>
      </c>
      <c r="E3405" s="224" t="n">
        <f aca="false">VLOOKUP(A3405,SINAPI_MO!$A$1:$E$59566,4,0)</f>
        <v>0.1075</v>
      </c>
      <c r="F3405" s="225" t="n">
        <f aca="false">ROUND(D3405*E3405,2)</f>
        <v>2.36</v>
      </c>
    </row>
    <row r="3406" customFormat="false" ht="28.35" hidden="false" customHeight="false" outlineLevel="0" collapsed="false">
      <c r="A3406" s="207" t="n">
        <v>101227</v>
      </c>
      <c r="B3406" s="208" t="s">
        <v>3581</v>
      </c>
      <c r="C3406" s="2" t="s">
        <v>262</v>
      </c>
      <c r="D3406" s="209" t="n">
        <v>20.08</v>
      </c>
      <c r="E3406" s="224" t="n">
        <f aca="false">VLOOKUP(A3406,SINAPI_MO!$A$1:$E$59566,4,0)</f>
        <v>0.1056</v>
      </c>
      <c r="F3406" s="225" t="n">
        <f aca="false">ROUND(D3406*E3406,2)</f>
        <v>2.12</v>
      </c>
    </row>
    <row r="3407" customFormat="false" ht="28.35" hidden="false" customHeight="false" outlineLevel="0" collapsed="false">
      <c r="A3407" s="207" t="n">
        <v>101228</v>
      </c>
      <c r="B3407" s="208" t="s">
        <v>3582</v>
      </c>
      <c r="C3407" s="2" t="s">
        <v>262</v>
      </c>
      <c r="D3407" s="209" t="n">
        <v>21.39</v>
      </c>
      <c r="E3407" s="224" t="n">
        <f aca="false">VLOOKUP(A3407,SINAPI_MO!$A$1:$E$59566,4,0)</f>
        <v>0.0996</v>
      </c>
      <c r="F3407" s="225" t="n">
        <f aca="false">ROUND(D3407*E3407,2)</f>
        <v>2.13</v>
      </c>
    </row>
    <row r="3408" customFormat="false" ht="28.35" hidden="false" customHeight="false" outlineLevel="0" collapsed="false">
      <c r="A3408" s="207" t="n">
        <v>101223</v>
      </c>
      <c r="B3408" s="208" t="s">
        <v>3583</v>
      </c>
      <c r="C3408" s="2" t="s">
        <v>262</v>
      </c>
      <c r="D3408" s="209" t="n">
        <v>24.47</v>
      </c>
      <c r="E3408" s="224" t="n">
        <f aca="false">VLOOKUP(A3408,SINAPI_MO!$A$1:$E$59566,4,0)</f>
        <v>0.1087</v>
      </c>
      <c r="F3408" s="225" t="n">
        <f aca="false">ROUND(D3408*E3408,2)</f>
        <v>2.66</v>
      </c>
    </row>
    <row r="3409" customFormat="false" ht="28.35" hidden="false" customHeight="false" outlineLevel="0" collapsed="false">
      <c r="A3409" s="207" t="n">
        <v>101229</v>
      </c>
      <c r="B3409" s="208" t="s">
        <v>3584</v>
      </c>
      <c r="C3409" s="2" t="s">
        <v>262</v>
      </c>
      <c r="D3409" s="209" t="n">
        <v>27.02</v>
      </c>
      <c r="E3409" s="224" t="n">
        <f aca="false">VLOOKUP(A3409,SINAPI_MO!$A$1:$E$59566,4,0)</f>
        <v>0.0984</v>
      </c>
      <c r="F3409" s="225" t="n">
        <f aca="false">ROUND(D3409*E3409,2)</f>
        <v>2.66</v>
      </c>
    </row>
    <row r="3410" customFormat="false" ht="28.35" hidden="false" customHeight="false" outlineLevel="0" collapsed="false">
      <c r="A3410" s="207" t="n">
        <v>101224</v>
      </c>
      <c r="B3410" s="208" t="s">
        <v>3585</v>
      </c>
      <c r="C3410" s="2" t="s">
        <v>262</v>
      </c>
      <c r="D3410" s="209" t="n">
        <v>30.7</v>
      </c>
      <c r="E3410" s="224" t="n">
        <f aca="false">VLOOKUP(A3410,SINAPI_MO!$A$1:$E$59566,4,0)</f>
        <v>0.1059</v>
      </c>
      <c r="F3410" s="225" t="n">
        <f aca="false">ROUND(D3410*E3410,2)</f>
        <v>3.25</v>
      </c>
    </row>
    <row r="3411" customFormat="false" ht="28.35" hidden="false" customHeight="false" outlineLevel="0" collapsed="false">
      <c r="A3411" s="207" t="n">
        <v>101265</v>
      </c>
      <c r="B3411" s="208" t="s">
        <v>3586</v>
      </c>
      <c r="C3411" s="2" t="s">
        <v>262</v>
      </c>
      <c r="D3411" s="209" t="n">
        <v>34.05</v>
      </c>
      <c r="E3411" s="224" t="n">
        <f aca="false">VLOOKUP(A3411,SINAPI_MO!$A$1:$E$59566,4,0)</f>
        <v>0.1216</v>
      </c>
      <c r="F3411" s="225" t="n">
        <f aca="false">ROUND(D3411*E3411,2)</f>
        <v>4.14</v>
      </c>
    </row>
    <row r="3412" customFormat="false" ht="28.35" hidden="false" customHeight="false" outlineLevel="0" collapsed="false">
      <c r="A3412" s="207" t="n">
        <v>101255</v>
      </c>
      <c r="B3412" s="208" t="s">
        <v>3587</v>
      </c>
      <c r="C3412" s="2" t="s">
        <v>262</v>
      </c>
      <c r="D3412" s="209" t="n">
        <v>12.14</v>
      </c>
      <c r="E3412" s="224" t="n">
        <f aca="false">VLOOKUP(A3412,SINAPI_MO!$A$1:$E$59566,4,0)</f>
        <v>0.1433</v>
      </c>
      <c r="F3412" s="225" t="n">
        <f aca="false">ROUND(D3412*E3412,2)</f>
        <v>1.74</v>
      </c>
    </row>
    <row r="3413" customFormat="false" ht="28.35" hidden="false" customHeight="false" outlineLevel="0" collapsed="false">
      <c r="A3413" s="207" t="n">
        <v>101261</v>
      </c>
      <c r="B3413" s="208" t="s">
        <v>3588</v>
      </c>
      <c r="C3413" s="2" t="s">
        <v>262</v>
      </c>
      <c r="D3413" s="209" t="n">
        <v>20.16</v>
      </c>
      <c r="E3413" s="224" t="n">
        <f aca="false">VLOOKUP(A3413,SINAPI_MO!$A$1:$E$59566,4,0)</f>
        <v>0.1374</v>
      </c>
      <c r="F3413" s="225" t="n">
        <f aca="false">ROUND(D3413*E3413,2)</f>
        <v>2.77</v>
      </c>
    </row>
    <row r="3414" customFormat="false" ht="28.35" hidden="false" customHeight="false" outlineLevel="0" collapsed="false">
      <c r="A3414" s="207" t="n">
        <v>101262</v>
      </c>
      <c r="B3414" s="208" t="s">
        <v>3589</v>
      </c>
      <c r="C3414" s="2" t="s">
        <v>262</v>
      </c>
      <c r="D3414" s="209" t="n">
        <v>21.27</v>
      </c>
      <c r="E3414" s="224" t="n">
        <f aca="false">VLOOKUP(A3414,SINAPI_MO!$A$1:$E$59566,4,0)</f>
        <v>0.1302</v>
      </c>
      <c r="F3414" s="225" t="n">
        <f aca="false">ROUND(D3414*E3414,2)</f>
        <v>2.77</v>
      </c>
    </row>
    <row r="3415" customFormat="false" ht="28.35" hidden="false" customHeight="false" outlineLevel="0" collapsed="false">
      <c r="A3415" s="207" t="n">
        <v>101263</v>
      </c>
      <c r="B3415" s="208" t="s">
        <v>3590</v>
      </c>
      <c r="C3415" s="2" t="s">
        <v>262</v>
      </c>
      <c r="D3415" s="209" t="n">
        <v>24.61</v>
      </c>
      <c r="E3415" s="224" t="n">
        <f aca="false">VLOOKUP(A3415,SINAPI_MO!$A$1:$E$59566,4,0)</f>
        <v>0.1264</v>
      </c>
      <c r="F3415" s="225" t="n">
        <f aca="false">ROUND(D3415*E3415,2)</f>
        <v>3.11</v>
      </c>
    </row>
    <row r="3416" customFormat="false" ht="28.35" hidden="false" customHeight="false" outlineLevel="0" collapsed="false">
      <c r="A3416" s="207" t="n">
        <v>101264</v>
      </c>
      <c r="B3416" s="208" t="s">
        <v>3591</v>
      </c>
      <c r="C3416" s="2" t="s">
        <v>262</v>
      </c>
      <c r="D3416" s="209" t="n">
        <v>27.31</v>
      </c>
      <c r="E3416" s="224" t="n">
        <f aca="false">VLOOKUP(A3416,SINAPI_MO!$A$1:$E$59566,4,0)</f>
        <v>0.1267</v>
      </c>
      <c r="F3416" s="225" t="n">
        <f aca="false">ROUND(D3416*E3416,2)</f>
        <v>3.46</v>
      </c>
    </row>
    <row r="3417" customFormat="false" ht="28.35" hidden="false" customHeight="false" outlineLevel="0" collapsed="false">
      <c r="A3417" s="207" t="n">
        <v>101230</v>
      </c>
      <c r="B3417" s="208" t="s">
        <v>3592</v>
      </c>
      <c r="C3417" s="2" t="s">
        <v>262</v>
      </c>
      <c r="D3417" s="209" t="n">
        <v>11.92</v>
      </c>
      <c r="E3417" s="224" t="n">
        <f aca="false">VLOOKUP(A3417,SINAPI_MO!$A$1:$E$59566,4,0)</f>
        <v>0.1393</v>
      </c>
      <c r="F3417" s="225" t="n">
        <f aca="false">ROUND(D3417*E3417,2)</f>
        <v>1.66</v>
      </c>
    </row>
    <row r="3418" customFormat="false" ht="28.35" hidden="false" customHeight="false" outlineLevel="0" collapsed="false">
      <c r="A3418" s="207" t="n">
        <v>101231</v>
      </c>
      <c r="B3418" s="208" t="s">
        <v>3593</v>
      </c>
      <c r="C3418" s="2" t="s">
        <v>262</v>
      </c>
      <c r="D3418" s="209" t="n">
        <v>11.36</v>
      </c>
      <c r="E3418" s="224" t="n">
        <f aca="false">VLOOKUP(A3418,SINAPI_MO!$A$1:$E$59566,4,0)</f>
        <v>0.1356</v>
      </c>
      <c r="F3418" s="225" t="n">
        <f aca="false">ROUND(D3418*E3418,2)</f>
        <v>1.54</v>
      </c>
    </row>
    <row r="3419" customFormat="false" ht="28.35" hidden="false" customHeight="false" outlineLevel="0" collapsed="false">
      <c r="A3419" s="207" t="n">
        <v>101272</v>
      </c>
      <c r="B3419" s="208" t="s">
        <v>3594</v>
      </c>
      <c r="C3419" s="2" t="s">
        <v>262</v>
      </c>
      <c r="D3419" s="209" t="n">
        <v>34.61</v>
      </c>
      <c r="E3419" s="224" t="n">
        <f aca="false">VLOOKUP(A3419,SINAPI_MO!$A$1:$E$59566,4,0)</f>
        <v>0.1277</v>
      </c>
      <c r="F3419" s="225" t="n">
        <f aca="false">ROUND(D3419*E3419,2)</f>
        <v>4.42</v>
      </c>
    </row>
    <row r="3420" customFormat="false" ht="28.35" hidden="false" customHeight="false" outlineLevel="0" collapsed="false">
      <c r="A3420" s="207" t="n">
        <v>101266</v>
      </c>
      <c r="B3420" s="208" t="s">
        <v>3595</v>
      </c>
      <c r="C3420" s="2" t="s">
        <v>262</v>
      </c>
      <c r="D3420" s="209" t="n">
        <v>12.22</v>
      </c>
      <c r="E3420" s="224" t="n">
        <f aca="false">VLOOKUP(A3420,SINAPI_MO!$A$1:$E$59566,4,0)</f>
        <v>0.1514</v>
      </c>
      <c r="F3420" s="225" t="n">
        <f aca="false">ROUND(D3420*E3420,2)</f>
        <v>1.85</v>
      </c>
    </row>
    <row r="3421" customFormat="false" ht="28.35" hidden="false" customHeight="false" outlineLevel="0" collapsed="false">
      <c r="A3421" s="207" t="n">
        <v>101239</v>
      </c>
      <c r="B3421" s="208" t="s">
        <v>3596</v>
      </c>
      <c r="C3421" s="2" t="s">
        <v>262</v>
      </c>
      <c r="D3421" s="209" t="n">
        <v>16.31</v>
      </c>
      <c r="E3421" s="224" t="n">
        <f aca="false">VLOOKUP(A3421,SINAPI_MO!$A$1:$E$59566,4,0)</f>
        <v>0.1128</v>
      </c>
      <c r="F3421" s="225" t="n">
        <f aca="false">ROUND(D3421*E3421,2)</f>
        <v>1.84</v>
      </c>
    </row>
    <row r="3422" customFormat="false" ht="28.35" hidden="false" customHeight="false" outlineLevel="0" collapsed="false">
      <c r="A3422" s="207" t="n">
        <v>101240</v>
      </c>
      <c r="B3422" s="208" t="s">
        <v>3597</v>
      </c>
      <c r="C3422" s="2" t="s">
        <v>262</v>
      </c>
      <c r="D3422" s="209" t="n">
        <v>17.2</v>
      </c>
      <c r="E3422" s="224" t="n">
        <f aca="false">VLOOKUP(A3422,SINAPI_MO!$A$1:$E$59566,4,0)</f>
        <v>0.107</v>
      </c>
      <c r="F3422" s="225" t="n">
        <f aca="false">ROUND(D3422*E3422,2)</f>
        <v>1.84</v>
      </c>
    </row>
    <row r="3423" customFormat="false" ht="28.35" hidden="false" customHeight="false" outlineLevel="0" collapsed="false">
      <c r="A3423" s="207" t="n">
        <v>101268</v>
      </c>
      <c r="B3423" s="208" t="s">
        <v>3598</v>
      </c>
      <c r="C3423" s="2" t="s">
        <v>262</v>
      </c>
      <c r="D3423" s="209" t="n">
        <v>19.33</v>
      </c>
      <c r="E3423" s="224" t="n">
        <f aca="false">VLOOKUP(A3423,SINAPI_MO!$A$1:$E$59566,4,0)</f>
        <v>0.134</v>
      </c>
      <c r="F3423" s="225" t="n">
        <f aca="false">ROUND(D3423*E3423,2)</f>
        <v>2.59</v>
      </c>
    </row>
    <row r="3424" customFormat="false" ht="28.35" hidden="false" customHeight="false" outlineLevel="0" collapsed="false">
      <c r="A3424" s="207" t="n">
        <v>101234</v>
      </c>
      <c r="B3424" s="208" t="s">
        <v>3599</v>
      </c>
      <c r="C3424" s="2" t="s">
        <v>262</v>
      </c>
      <c r="D3424" s="209" t="n">
        <v>18.59</v>
      </c>
      <c r="E3424" s="224" t="n">
        <f aca="false">VLOOKUP(A3424,SINAPI_MO!$A$1:$E$59566,4,0)</f>
        <v>0.1243</v>
      </c>
      <c r="F3424" s="225" t="n">
        <f aca="false">ROUND(D3424*E3424,2)</f>
        <v>2.31</v>
      </c>
    </row>
    <row r="3425" customFormat="false" ht="28.35" hidden="false" customHeight="false" outlineLevel="0" collapsed="false">
      <c r="A3425" s="207" t="n">
        <v>101235</v>
      </c>
      <c r="B3425" s="208" t="s">
        <v>3600</v>
      </c>
      <c r="C3425" s="2" t="s">
        <v>262</v>
      </c>
      <c r="D3425" s="209" t="n">
        <v>19.57</v>
      </c>
      <c r="E3425" s="224" t="n">
        <f aca="false">VLOOKUP(A3425,SINAPI_MO!$A$1:$E$59566,4,0)</f>
        <v>0.118</v>
      </c>
      <c r="F3425" s="225" t="n">
        <f aca="false">ROUND(D3425*E3425,2)</f>
        <v>2.31</v>
      </c>
    </row>
    <row r="3426" customFormat="false" ht="28.35" hidden="false" customHeight="false" outlineLevel="0" collapsed="false">
      <c r="A3426" s="207" t="n">
        <v>101241</v>
      </c>
      <c r="B3426" s="208" t="s">
        <v>3601</v>
      </c>
      <c r="C3426" s="2" t="s">
        <v>262</v>
      </c>
      <c r="D3426" s="209" t="n">
        <v>20.14</v>
      </c>
      <c r="E3426" s="224" t="n">
        <f aca="false">VLOOKUP(A3426,SINAPI_MO!$A$1:$E$59566,4,0)</f>
        <v>0.1068</v>
      </c>
      <c r="F3426" s="225" t="n">
        <f aca="false">ROUND(D3426*E3426,2)</f>
        <v>2.15</v>
      </c>
    </row>
    <row r="3427" customFormat="false" ht="28.35" hidden="false" customHeight="false" outlineLevel="0" collapsed="false">
      <c r="A3427" s="207" t="n">
        <v>101269</v>
      </c>
      <c r="B3427" s="208" t="s">
        <v>3602</v>
      </c>
      <c r="C3427" s="2" t="s">
        <v>262</v>
      </c>
      <c r="D3427" s="209" t="n">
        <v>21.54</v>
      </c>
      <c r="E3427" s="224" t="n">
        <f aca="false">VLOOKUP(A3427,SINAPI_MO!$A$1:$E$59566,4,0)</f>
        <v>0.137</v>
      </c>
      <c r="F3427" s="225" t="n">
        <f aca="false">ROUND(D3427*E3427,2)</f>
        <v>2.95</v>
      </c>
    </row>
    <row r="3428" customFormat="false" ht="28.35" hidden="false" customHeight="false" outlineLevel="0" collapsed="false">
      <c r="A3428" s="207" t="n">
        <v>101236</v>
      </c>
      <c r="B3428" s="208" t="s">
        <v>3603</v>
      </c>
      <c r="C3428" s="2" t="s">
        <v>262</v>
      </c>
      <c r="D3428" s="209" t="n">
        <v>22.81</v>
      </c>
      <c r="E3428" s="224" t="n">
        <f aca="false">VLOOKUP(A3428,SINAPI_MO!$A$1:$E$59566,4,0)</f>
        <v>0.1157</v>
      </c>
      <c r="F3428" s="225" t="n">
        <f aca="false">ROUND(D3428*E3428,2)</f>
        <v>2.64</v>
      </c>
    </row>
    <row r="3429" customFormat="false" ht="28.35" hidden="false" customHeight="false" outlineLevel="0" collapsed="false">
      <c r="A3429" s="207" t="n">
        <v>101237</v>
      </c>
      <c r="B3429" s="208" t="s">
        <v>3604</v>
      </c>
      <c r="C3429" s="2" t="s">
        <v>262</v>
      </c>
      <c r="D3429" s="209" t="n">
        <v>24.28</v>
      </c>
      <c r="E3429" s="224" t="n">
        <f aca="false">VLOOKUP(A3429,SINAPI_MO!$A$1:$E$59566,4,0)</f>
        <v>0.1087</v>
      </c>
      <c r="F3429" s="225" t="n">
        <f aca="false">ROUND(D3429*E3429,2)</f>
        <v>2.64</v>
      </c>
    </row>
    <row r="3430" customFormat="false" ht="28.35" hidden="false" customHeight="false" outlineLevel="0" collapsed="false">
      <c r="A3430" s="207" t="n">
        <v>101242</v>
      </c>
      <c r="B3430" s="208" t="s">
        <v>3605</v>
      </c>
      <c r="C3430" s="2" t="s">
        <v>262</v>
      </c>
      <c r="D3430" s="209" t="n">
        <v>22.55</v>
      </c>
      <c r="E3430" s="224" t="n">
        <f aca="false">VLOOKUP(A3430,SINAPI_MO!$A$1:$E$59566,4,0)</f>
        <v>0.1091</v>
      </c>
      <c r="F3430" s="225" t="n">
        <f aca="false">ROUND(D3430*E3430,2)</f>
        <v>2.46</v>
      </c>
    </row>
    <row r="3431" customFormat="false" ht="28.35" hidden="false" customHeight="false" outlineLevel="0" collapsed="false">
      <c r="A3431" s="207" t="n">
        <v>101270</v>
      </c>
      <c r="B3431" s="208" t="s">
        <v>3606</v>
      </c>
      <c r="C3431" s="2" t="s">
        <v>262</v>
      </c>
      <c r="D3431" s="209" t="n">
        <v>24.97</v>
      </c>
      <c r="E3431" s="224" t="n">
        <f aca="false">VLOOKUP(A3431,SINAPI_MO!$A$1:$E$59566,4,0)</f>
        <v>0.133</v>
      </c>
      <c r="F3431" s="225" t="n">
        <f aca="false">ROUND(D3431*E3431,2)</f>
        <v>3.32</v>
      </c>
    </row>
    <row r="3432" customFormat="false" ht="28.35" hidden="false" customHeight="false" outlineLevel="0" collapsed="false">
      <c r="A3432" s="207" t="n">
        <v>101243</v>
      </c>
      <c r="B3432" s="208" t="s">
        <v>3607</v>
      </c>
      <c r="C3432" s="2" t="s">
        <v>262</v>
      </c>
      <c r="D3432" s="209" t="n">
        <v>27.33</v>
      </c>
      <c r="E3432" s="224" t="n">
        <f aca="false">VLOOKUP(A3432,SINAPI_MO!$A$1:$E$59566,4,0)</f>
        <v>0.101</v>
      </c>
      <c r="F3432" s="225" t="n">
        <f aca="false">ROUND(D3432*E3432,2)</f>
        <v>2.76</v>
      </c>
    </row>
    <row r="3433" customFormat="false" ht="28.35" hidden="false" customHeight="false" outlineLevel="0" collapsed="false">
      <c r="A3433" s="207" t="n">
        <v>101271</v>
      </c>
      <c r="B3433" s="208" t="s">
        <v>3608</v>
      </c>
      <c r="C3433" s="2" t="s">
        <v>262</v>
      </c>
      <c r="D3433" s="209" t="n">
        <v>27.71</v>
      </c>
      <c r="E3433" s="224" t="n">
        <f aca="false">VLOOKUP(A3433,SINAPI_MO!$A$1:$E$59566,4,0)</f>
        <v>0.1332</v>
      </c>
      <c r="F3433" s="225" t="n">
        <f aca="false">ROUND(D3433*E3433,2)</f>
        <v>3.69</v>
      </c>
    </row>
    <row r="3434" customFormat="false" ht="28.35" hidden="false" customHeight="false" outlineLevel="0" collapsed="false">
      <c r="A3434" s="207" t="n">
        <v>101238</v>
      </c>
      <c r="B3434" s="208" t="s">
        <v>3609</v>
      </c>
      <c r="C3434" s="2" t="s">
        <v>262</v>
      </c>
      <c r="D3434" s="209" t="n">
        <v>30.76</v>
      </c>
      <c r="E3434" s="224" t="n">
        <f aca="false">VLOOKUP(A3434,SINAPI_MO!$A$1:$E$59566,4,0)</f>
        <v>0.1073</v>
      </c>
      <c r="F3434" s="225" t="n">
        <f aca="false">ROUND(D3434*E3434,2)</f>
        <v>3.3</v>
      </c>
    </row>
    <row r="3435" customFormat="false" ht="28.35" hidden="false" customHeight="false" outlineLevel="0" collapsed="false">
      <c r="A3435" s="207" t="n">
        <v>101232</v>
      </c>
      <c r="B3435" s="208" t="s">
        <v>3610</v>
      </c>
      <c r="C3435" s="2" t="s">
        <v>262</v>
      </c>
      <c r="D3435" s="209" t="n">
        <v>10.2</v>
      </c>
      <c r="E3435" s="224" t="n">
        <f aca="false">VLOOKUP(A3435,SINAPI_MO!$A$1:$E$59566,4,0)</f>
        <v>0.1225</v>
      </c>
      <c r="F3435" s="225" t="n">
        <f aca="false">ROUND(D3435*E3435,2)</f>
        <v>1.25</v>
      </c>
    </row>
    <row r="3436" customFormat="false" ht="28.35" hidden="false" customHeight="false" outlineLevel="0" collapsed="false">
      <c r="A3436" s="207" t="n">
        <v>101233</v>
      </c>
      <c r="B3436" s="208" t="s">
        <v>3611</v>
      </c>
      <c r="C3436" s="2" t="s">
        <v>262</v>
      </c>
      <c r="D3436" s="209" t="n">
        <v>9.42</v>
      </c>
      <c r="E3436" s="224" t="n">
        <f aca="false">VLOOKUP(A3436,SINAPI_MO!$A$1:$E$59566,4,0)</f>
        <v>0.1189</v>
      </c>
      <c r="F3436" s="225" t="n">
        <f aca="false">ROUND(D3436*E3436,2)</f>
        <v>1.12</v>
      </c>
    </row>
    <row r="3437" customFormat="false" ht="28.35" hidden="false" customHeight="false" outlineLevel="0" collapsed="false">
      <c r="A3437" s="207" t="n">
        <v>101248</v>
      </c>
      <c r="B3437" s="208" t="s">
        <v>3612</v>
      </c>
      <c r="C3437" s="2" t="s">
        <v>262</v>
      </c>
      <c r="D3437" s="209" t="n">
        <v>29.4</v>
      </c>
      <c r="E3437" s="224" t="n">
        <f aca="false">VLOOKUP(A3437,SINAPI_MO!$A$1:$E$59566,4,0)</f>
        <v>0.102</v>
      </c>
      <c r="F3437" s="225" t="n">
        <f aca="false">ROUND(D3437*E3437,2)</f>
        <v>3</v>
      </c>
    </row>
    <row r="3438" customFormat="false" ht="28.35" hidden="false" customHeight="false" outlineLevel="0" collapsed="false">
      <c r="A3438" s="207" t="n">
        <v>101277</v>
      </c>
      <c r="B3438" s="208" t="s">
        <v>3613</v>
      </c>
      <c r="C3438" s="2" t="s">
        <v>262</v>
      </c>
      <c r="D3438" s="209" t="n">
        <v>33.53</v>
      </c>
      <c r="E3438" s="224" t="n">
        <f aca="false">VLOOKUP(A3438,SINAPI_MO!$A$1:$E$59566,4,0)</f>
        <v>0.1232</v>
      </c>
      <c r="F3438" s="225" t="n">
        <f aca="false">ROUND(D3438*E3438,2)</f>
        <v>4.13</v>
      </c>
    </row>
    <row r="3439" customFormat="false" ht="28.35" hidden="false" customHeight="false" outlineLevel="0" collapsed="false">
      <c r="A3439" s="207" t="n">
        <v>101267</v>
      </c>
      <c r="B3439" s="208" t="s">
        <v>3614</v>
      </c>
      <c r="C3439" s="2" t="s">
        <v>262</v>
      </c>
      <c r="D3439" s="209" t="n">
        <v>11.79</v>
      </c>
      <c r="E3439" s="224" t="n">
        <f aca="false">VLOOKUP(A3439,SINAPI_MO!$A$1:$E$59566,4,0)</f>
        <v>0.1501</v>
      </c>
      <c r="F3439" s="225" t="n">
        <f aca="false">ROUND(D3439*E3439,2)</f>
        <v>1.77</v>
      </c>
    </row>
    <row r="3440" customFormat="false" ht="28.35" hidden="false" customHeight="false" outlineLevel="0" collapsed="false">
      <c r="A3440" s="207" t="n">
        <v>101249</v>
      </c>
      <c r="B3440" s="208" t="s">
        <v>3615</v>
      </c>
      <c r="C3440" s="2" t="s">
        <v>262</v>
      </c>
      <c r="D3440" s="209" t="n">
        <v>14.94</v>
      </c>
      <c r="E3440" s="224" t="n">
        <f aca="false">VLOOKUP(A3440,SINAPI_MO!$A$1:$E$59566,4,0)</f>
        <v>0.1058</v>
      </c>
      <c r="F3440" s="225" t="n">
        <f aca="false">ROUND(D3440*E3440,2)</f>
        <v>1.58</v>
      </c>
    </row>
    <row r="3441" customFormat="false" ht="28.35" hidden="false" customHeight="false" outlineLevel="0" collapsed="false">
      <c r="A3441" s="207" t="n">
        <v>101273</v>
      </c>
      <c r="B3441" s="208" t="s">
        <v>3616</v>
      </c>
      <c r="C3441" s="2" t="s">
        <v>262</v>
      </c>
      <c r="D3441" s="209" t="n">
        <v>18.49</v>
      </c>
      <c r="E3441" s="224" t="n">
        <f aca="false">VLOOKUP(A3441,SINAPI_MO!$A$1:$E$59566,4,0)</f>
        <v>0.1282</v>
      </c>
      <c r="F3441" s="225" t="n">
        <f aca="false">ROUND(D3441*E3441,2)</f>
        <v>2.37</v>
      </c>
    </row>
    <row r="3442" customFormat="false" ht="28.35" hidden="false" customHeight="false" outlineLevel="0" collapsed="false">
      <c r="A3442" s="207" t="n">
        <v>101245</v>
      </c>
      <c r="B3442" s="208" t="s">
        <v>3617</v>
      </c>
      <c r="C3442" s="2" t="s">
        <v>262</v>
      </c>
      <c r="D3442" s="209" t="n">
        <v>18.18</v>
      </c>
      <c r="E3442" s="224" t="n">
        <f aca="false">VLOOKUP(A3442,SINAPI_MO!$A$1:$E$59566,4,0)</f>
        <v>0.1095</v>
      </c>
      <c r="F3442" s="225" t="n">
        <f aca="false">ROUND(D3442*E3442,2)</f>
        <v>1.99</v>
      </c>
    </row>
    <row r="3443" customFormat="false" ht="28.35" hidden="false" customHeight="false" outlineLevel="0" collapsed="false">
      <c r="A3443" s="207" t="n">
        <v>101250</v>
      </c>
      <c r="B3443" s="208" t="s">
        <v>3618</v>
      </c>
      <c r="C3443" s="2" t="s">
        <v>262</v>
      </c>
      <c r="D3443" s="209" t="n">
        <v>16.61</v>
      </c>
      <c r="E3443" s="224" t="n">
        <f aca="false">VLOOKUP(A3443,SINAPI_MO!$A$1:$E$59566,4,0)</f>
        <v>0.1078</v>
      </c>
      <c r="F3443" s="225" t="n">
        <f aca="false">ROUND(D3443*E3443,2)</f>
        <v>1.79</v>
      </c>
    </row>
    <row r="3444" customFormat="false" ht="28.35" hidden="false" customHeight="false" outlineLevel="0" collapsed="false">
      <c r="A3444" s="207" t="n">
        <v>101251</v>
      </c>
      <c r="B3444" s="208" t="s">
        <v>3619</v>
      </c>
      <c r="C3444" s="2" t="s">
        <v>262</v>
      </c>
      <c r="D3444" s="209" t="n">
        <v>18.88</v>
      </c>
      <c r="E3444" s="224" t="n">
        <f aca="false">VLOOKUP(A3444,SINAPI_MO!$A$1:$E$59566,4,0)</f>
        <v>0.1033</v>
      </c>
      <c r="F3444" s="225" t="n">
        <f aca="false">ROUND(D3444*E3444,2)</f>
        <v>1.95</v>
      </c>
    </row>
    <row r="3445" customFormat="false" ht="28.35" hidden="false" customHeight="false" outlineLevel="0" collapsed="false">
      <c r="A3445" s="207" t="n">
        <v>101274</v>
      </c>
      <c r="B3445" s="208" t="s">
        <v>3620</v>
      </c>
      <c r="C3445" s="2" t="s">
        <v>262</v>
      </c>
      <c r="D3445" s="209" t="n">
        <v>20.46</v>
      </c>
      <c r="E3445" s="224" t="n">
        <f aca="false">VLOOKUP(A3445,SINAPI_MO!$A$1:$E$59566,4,0)</f>
        <v>0.13</v>
      </c>
      <c r="F3445" s="225" t="n">
        <f aca="false">ROUND(D3445*E3445,2)</f>
        <v>2.66</v>
      </c>
    </row>
    <row r="3446" customFormat="false" ht="28.35" hidden="false" customHeight="false" outlineLevel="0" collapsed="false">
      <c r="A3446" s="207" t="n">
        <v>101246</v>
      </c>
      <c r="B3446" s="208" t="s">
        <v>3621</v>
      </c>
      <c r="C3446" s="2" t="s">
        <v>262</v>
      </c>
      <c r="D3446" s="209" t="n">
        <v>21.14</v>
      </c>
      <c r="E3446" s="224" t="n">
        <f aca="false">VLOOKUP(A3446,SINAPI_MO!$A$1:$E$59566,4,0)</f>
        <v>0.1064</v>
      </c>
      <c r="F3446" s="225" t="n">
        <f aca="false">ROUND(D3446*E3446,2)</f>
        <v>2.25</v>
      </c>
    </row>
    <row r="3447" customFormat="false" ht="28.35" hidden="false" customHeight="false" outlineLevel="0" collapsed="false">
      <c r="A3447" s="207" t="n">
        <v>101252</v>
      </c>
      <c r="B3447" s="208" t="s">
        <v>3622</v>
      </c>
      <c r="C3447" s="2" t="s">
        <v>262</v>
      </c>
      <c r="D3447" s="209" t="n">
        <v>20.53</v>
      </c>
      <c r="E3447" s="224" t="n">
        <f aca="false">VLOOKUP(A3447,SINAPI_MO!$A$1:$E$59566,4,0)</f>
        <v>0.0984</v>
      </c>
      <c r="F3447" s="225" t="n">
        <f aca="false">ROUND(D3447*E3447,2)</f>
        <v>2.02</v>
      </c>
    </row>
    <row r="3448" customFormat="false" ht="28.35" hidden="false" customHeight="false" outlineLevel="0" collapsed="false">
      <c r="A3448" s="207" t="n">
        <v>101275</v>
      </c>
      <c r="B3448" s="208" t="s">
        <v>3623</v>
      </c>
      <c r="C3448" s="2" t="s">
        <v>262</v>
      </c>
      <c r="D3448" s="209" t="n">
        <v>23.7</v>
      </c>
      <c r="E3448" s="224" t="n">
        <f aca="false">VLOOKUP(A3448,SINAPI_MO!$A$1:$E$59566,4,0)</f>
        <v>0.1249</v>
      </c>
      <c r="F3448" s="225" t="n">
        <f aca="false">ROUND(D3448*E3448,2)</f>
        <v>2.96</v>
      </c>
    </row>
    <row r="3449" customFormat="false" ht="28.35" hidden="false" customHeight="false" outlineLevel="0" collapsed="false">
      <c r="A3449" s="207" t="n">
        <v>101247</v>
      </c>
      <c r="B3449" s="208" t="s">
        <v>3624</v>
      </c>
      <c r="C3449" s="2" t="s">
        <v>262</v>
      </c>
      <c r="D3449" s="209" t="n">
        <v>23.48</v>
      </c>
      <c r="E3449" s="224" t="n">
        <f aca="false">VLOOKUP(A3449,SINAPI_MO!$A$1:$E$59566,4,0)</f>
        <v>0.106</v>
      </c>
      <c r="F3449" s="225" t="n">
        <f aca="false">ROUND(D3449*E3449,2)</f>
        <v>2.49</v>
      </c>
    </row>
    <row r="3450" customFormat="false" ht="28.35" hidden="false" customHeight="false" outlineLevel="0" collapsed="false">
      <c r="A3450" s="207" t="n">
        <v>101276</v>
      </c>
      <c r="B3450" s="208" t="s">
        <v>3625</v>
      </c>
      <c r="C3450" s="2" t="s">
        <v>262</v>
      </c>
      <c r="D3450" s="209" t="n">
        <v>26.21</v>
      </c>
      <c r="E3450" s="224" t="n">
        <f aca="false">VLOOKUP(A3450,SINAPI_MO!$A$1:$E$59566,4,0)</f>
        <v>0.124</v>
      </c>
      <c r="F3450" s="225" t="n">
        <f aca="false">ROUND(D3450*E3450,2)</f>
        <v>3.25</v>
      </c>
    </row>
    <row r="3451" customFormat="false" ht="28.35" hidden="false" customHeight="false" outlineLevel="0" collapsed="false">
      <c r="A3451" s="207" t="n">
        <v>101253</v>
      </c>
      <c r="B3451" s="208" t="s">
        <v>3626</v>
      </c>
      <c r="C3451" s="2" t="s">
        <v>262</v>
      </c>
      <c r="D3451" s="209" t="n">
        <v>25.89</v>
      </c>
      <c r="E3451" s="224" t="n">
        <f aca="false">VLOOKUP(A3451,SINAPI_MO!$A$1:$E$59566,4,0)</f>
        <v>0.0954</v>
      </c>
      <c r="F3451" s="225" t="n">
        <f aca="false">ROUND(D3451*E3451,2)</f>
        <v>2.47</v>
      </c>
    </row>
    <row r="3452" customFormat="false" ht="28.35" hidden="false" customHeight="false" outlineLevel="0" collapsed="false">
      <c r="A3452" s="207" t="n">
        <v>101244</v>
      </c>
      <c r="B3452" s="208" t="s">
        <v>3627</v>
      </c>
      <c r="C3452" s="2" t="s">
        <v>262</v>
      </c>
      <c r="D3452" s="209" t="n">
        <v>17.19</v>
      </c>
      <c r="E3452" s="224" t="n">
        <f aca="false">VLOOKUP(A3452,SINAPI_MO!$A$1:$E$59566,4,0)</f>
        <v>0.1163</v>
      </c>
      <c r="F3452" s="225" t="n">
        <f aca="false">ROUND(D3452*E3452,2)</f>
        <v>2</v>
      </c>
    </row>
    <row r="3453" customFormat="false" ht="12.8" hidden="false" customHeight="false" outlineLevel="0" collapsed="false">
      <c r="A3453" s="207" t="n">
        <v>93358</v>
      </c>
      <c r="B3453" s="208" t="s">
        <v>3628</v>
      </c>
      <c r="C3453" s="2" t="s">
        <v>262</v>
      </c>
      <c r="D3453" s="209" t="n">
        <v>92.88</v>
      </c>
      <c r="E3453" s="224" t="n">
        <f aca="false">VLOOKUP(A3453,SINAPI_MO!$A$1:$E$59566,4,0)</f>
        <v>1</v>
      </c>
      <c r="F3453" s="225" t="n">
        <f aca="false">ROUND(D3453*E3453,2)</f>
        <v>92.88</v>
      </c>
    </row>
    <row r="3454" customFormat="false" ht="28.35" hidden="false" customHeight="false" outlineLevel="0" collapsed="false">
      <c r="A3454" s="207" t="n">
        <v>90082</v>
      </c>
      <c r="B3454" s="208" t="s">
        <v>3629</v>
      </c>
      <c r="C3454" s="2" t="s">
        <v>262</v>
      </c>
      <c r="D3454" s="209" t="n">
        <v>9.87</v>
      </c>
      <c r="E3454" s="224" t="n">
        <f aca="false">VLOOKUP(A3454,SINAPI_MO!$A$1:$E$59566,4,0)</f>
        <v>0.304</v>
      </c>
      <c r="F3454" s="225" t="n">
        <f aca="false">ROUND(D3454*E3454,2)</f>
        <v>3</v>
      </c>
    </row>
    <row r="3455" customFormat="false" ht="28.35" hidden="false" customHeight="false" outlineLevel="0" collapsed="false">
      <c r="A3455" s="207" t="n">
        <v>90091</v>
      </c>
      <c r="B3455" s="208" t="s">
        <v>3630</v>
      </c>
      <c r="C3455" s="2" t="s">
        <v>262</v>
      </c>
      <c r="D3455" s="209" t="n">
        <v>6.22</v>
      </c>
      <c r="E3455" s="224" t="n">
        <f aca="false">VLOOKUP(A3455,SINAPI_MO!$A$1:$E$59566,4,0)</f>
        <v>0.3039</v>
      </c>
      <c r="F3455" s="225" t="n">
        <f aca="false">ROUND(D3455*E3455,2)</f>
        <v>1.89</v>
      </c>
    </row>
    <row r="3456" customFormat="false" ht="28.35" hidden="false" customHeight="false" outlineLevel="0" collapsed="false">
      <c r="A3456" s="207" t="n">
        <v>102307</v>
      </c>
      <c r="B3456" s="208" t="s">
        <v>3631</v>
      </c>
      <c r="C3456" s="2" t="s">
        <v>262</v>
      </c>
      <c r="D3456" s="209" t="n">
        <v>12.35</v>
      </c>
      <c r="E3456" s="224" t="n">
        <f aca="false">VLOOKUP(A3456,SINAPI_MO!$A$1:$E$59566,4,0)</f>
        <v>0.3045</v>
      </c>
      <c r="F3456" s="225" t="n">
        <f aca="false">ROUND(D3456*E3456,2)</f>
        <v>3.76</v>
      </c>
    </row>
    <row r="3457" customFormat="false" ht="28.35" hidden="false" customHeight="false" outlineLevel="0" collapsed="false">
      <c r="A3457" s="207" t="n">
        <v>102315</v>
      </c>
      <c r="B3457" s="208" t="s">
        <v>3632</v>
      </c>
      <c r="C3457" s="2" t="s">
        <v>262</v>
      </c>
      <c r="D3457" s="209" t="n">
        <v>7.78</v>
      </c>
      <c r="E3457" s="224" t="n">
        <f aca="false">VLOOKUP(A3457,SINAPI_MO!$A$1:$E$59566,4,0)</f>
        <v>0.3033</v>
      </c>
      <c r="F3457" s="225" t="n">
        <f aca="false">ROUND(D3457*E3457,2)</f>
        <v>2.36</v>
      </c>
    </row>
    <row r="3458" customFormat="false" ht="19.4" hidden="false" customHeight="false" outlineLevel="0" collapsed="false">
      <c r="A3458" s="207" t="n">
        <v>102283</v>
      </c>
      <c r="B3458" s="208" t="s">
        <v>3633</v>
      </c>
      <c r="C3458" s="2" t="s">
        <v>262</v>
      </c>
      <c r="D3458" s="209" t="n">
        <v>12.93</v>
      </c>
      <c r="E3458" s="224" t="n">
        <f aca="false">VLOOKUP(A3458,SINAPI_MO!$A$1:$E$59566,4,0)</f>
        <v>0.3047</v>
      </c>
      <c r="F3458" s="225" t="n">
        <f aca="false">ROUND(D3458*E3458,2)</f>
        <v>3.94</v>
      </c>
    </row>
    <row r="3459" customFormat="false" ht="19.4" hidden="false" customHeight="false" outlineLevel="0" collapsed="false">
      <c r="A3459" s="207" t="n">
        <v>102291</v>
      </c>
      <c r="B3459" s="208" t="s">
        <v>3634</v>
      </c>
      <c r="C3459" s="2" t="s">
        <v>262</v>
      </c>
      <c r="D3459" s="209" t="n">
        <v>8.15</v>
      </c>
      <c r="E3459" s="224" t="n">
        <f aca="false">VLOOKUP(A3459,SINAPI_MO!$A$1:$E$59566,4,0)</f>
        <v>0.3043</v>
      </c>
      <c r="F3459" s="225" t="n">
        <f aca="false">ROUND(D3459*E3459,2)</f>
        <v>2.48</v>
      </c>
    </row>
    <row r="3460" customFormat="false" ht="28.35" hidden="false" customHeight="false" outlineLevel="0" collapsed="false">
      <c r="A3460" s="207" t="n">
        <v>102276</v>
      </c>
      <c r="B3460" s="208" t="s">
        <v>3635</v>
      </c>
      <c r="C3460" s="2" t="s">
        <v>262</v>
      </c>
      <c r="D3460" s="209" t="n">
        <v>11.12</v>
      </c>
      <c r="E3460" s="224" t="n">
        <f aca="false">VLOOKUP(A3460,SINAPI_MO!$A$1:$E$59566,4,0)</f>
        <v>0.3049</v>
      </c>
      <c r="F3460" s="225" t="n">
        <f aca="false">ROUND(D3460*E3460,2)</f>
        <v>3.39</v>
      </c>
    </row>
    <row r="3461" customFormat="false" ht="19.4" hidden="false" customHeight="false" outlineLevel="0" collapsed="false">
      <c r="A3461" s="207" t="n">
        <v>102306</v>
      </c>
      <c r="B3461" s="208" t="s">
        <v>3636</v>
      </c>
      <c r="C3461" s="2" t="s">
        <v>262</v>
      </c>
      <c r="D3461" s="209" t="n">
        <v>13.91</v>
      </c>
      <c r="E3461" s="224" t="n">
        <f aca="false">VLOOKUP(A3461,SINAPI_MO!$A$1:$E$59566,4,0)</f>
        <v>0.3048</v>
      </c>
      <c r="F3461" s="225" t="n">
        <f aca="false">ROUND(D3461*E3461,2)</f>
        <v>4.24</v>
      </c>
    </row>
    <row r="3462" customFormat="false" ht="28.35" hidden="false" customHeight="false" outlineLevel="0" collapsed="false">
      <c r="A3462" s="207" t="n">
        <v>102279</v>
      </c>
      <c r="B3462" s="208" t="s">
        <v>3637</v>
      </c>
      <c r="C3462" s="2" t="s">
        <v>262</v>
      </c>
      <c r="D3462" s="209" t="n">
        <v>7</v>
      </c>
      <c r="E3462" s="224" t="n">
        <f aca="false">VLOOKUP(A3462,SINAPI_MO!$A$1:$E$59566,4,0)</f>
        <v>0.3029</v>
      </c>
      <c r="F3462" s="225" t="n">
        <f aca="false">ROUND(D3462*E3462,2)</f>
        <v>2.12</v>
      </c>
    </row>
    <row r="3463" customFormat="false" ht="19.4" hidden="false" customHeight="false" outlineLevel="0" collapsed="false">
      <c r="A3463" s="207" t="n">
        <v>102282</v>
      </c>
      <c r="B3463" s="208" t="s">
        <v>3638</v>
      </c>
      <c r="C3463" s="2" t="s">
        <v>262</v>
      </c>
      <c r="D3463" s="209" t="n">
        <v>14.55</v>
      </c>
      <c r="E3463" s="224" t="n">
        <f aca="false">VLOOKUP(A3463,SINAPI_MO!$A$1:$E$59566,4,0)</f>
        <v>0.3045</v>
      </c>
      <c r="F3463" s="225" t="n">
        <f aca="false">ROUND(D3463*E3463,2)</f>
        <v>4.43</v>
      </c>
    </row>
    <row r="3464" customFormat="false" ht="19.4" hidden="false" customHeight="false" outlineLevel="0" collapsed="false">
      <c r="A3464" s="207" t="n">
        <v>102290</v>
      </c>
      <c r="B3464" s="208" t="s">
        <v>3639</v>
      </c>
      <c r="C3464" s="2" t="s">
        <v>262</v>
      </c>
      <c r="D3464" s="209" t="n">
        <v>9.17</v>
      </c>
      <c r="E3464" s="224" t="n">
        <f aca="false">VLOOKUP(A3464,SINAPI_MO!$A$1:$E$59566,4,0)</f>
        <v>0.3043</v>
      </c>
      <c r="F3464" s="225" t="n">
        <f aca="false">ROUND(D3464*E3464,2)</f>
        <v>2.79</v>
      </c>
    </row>
    <row r="3465" customFormat="false" ht="28.35" hidden="false" customHeight="false" outlineLevel="0" collapsed="false">
      <c r="A3465" s="207" t="n">
        <v>90100</v>
      </c>
      <c r="B3465" s="208" t="s">
        <v>3640</v>
      </c>
      <c r="C3465" s="2" t="s">
        <v>262</v>
      </c>
      <c r="D3465" s="209" t="n">
        <v>13.35</v>
      </c>
      <c r="E3465" s="224" t="n">
        <f aca="false">VLOOKUP(A3465,SINAPI_MO!$A$1:$E$59566,4,0)</f>
        <v>0.4434</v>
      </c>
      <c r="F3465" s="225" t="n">
        <f aca="false">ROUND(D3465*E3465,2)</f>
        <v>5.92</v>
      </c>
    </row>
    <row r="3466" customFormat="false" ht="28.35" hidden="false" customHeight="false" outlineLevel="0" collapsed="false">
      <c r="A3466" s="207" t="n">
        <v>102323</v>
      </c>
      <c r="B3466" s="208" t="s">
        <v>3641</v>
      </c>
      <c r="C3466" s="2" t="s">
        <v>262</v>
      </c>
      <c r="D3466" s="209" t="n">
        <v>16.69</v>
      </c>
      <c r="E3466" s="224" t="n">
        <f aca="false">VLOOKUP(A3466,SINAPI_MO!$A$1:$E$59566,4,0)</f>
        <v>0.4434</v>
      </c>
      <c r="F3466" s="225" t="n">
        <f aca="false">ROUND(D3466*E3466,2)</f>
        <v>7.4</v>
      </c>
    </row>
    <row r="3467" customFormat="false" ht="28.35" hidden="false" customHeight="false" outlineLevel="0" collapsed="false">
      <c r="A3467" s="207" t="n">
        <v>102327</v>
      </c>
      <c r="B3467" s="208" t="s">
        <v>3642</v>
      </c>
      <c r="C3467" s="2" t="s">
        <v>262</v>
      </c>
      <c r="D3467" s="209" t="n">
        <v>10.51</v>
      </c>
      <c r="E3467" s="224" t="n">
        <f aca="false">VLOOKUP(A3467,SINAPI_MO!$A$1:$E$59566,4,0)</f>
        <v>0.4434</v>
      </c>
      <c r="F3467" s="225" t="n">
        <f aca="false">ROUND(D3467*E3467,2)</f>
        <v>4.66</v>
      </c>
    </row>
    <row r="3468" customFormat="false" ht="19.4" hidden="false" customHeight="false" outlineLevel="0" collapsed="false">
      <c r="A3468" s="207" t="n">
        <v>102299</v>
      </c>
      <c r="B3468" s="208" t="s">
        <v>3643</v>
      </c>
      <c r="C3468" s="2" t="s">
        <v>262</v>
      </c>
      <c r="D3468" s="209" t="n">
        <v>17.47</v>
      </c>
      <c r="E3468" s="224" t="n">
        <f aca="false">VLOOKUP(A3468,SINAPI_MO!$A$1:$E$59566,4,0)</f>
        <v>0.443</v>
      </c>
      <c r="F3468" s="225" t="n">
        <f aca="false">ROUND(D3468*E3468,2)</f>
        <v>7.74</v>
      </c>
    </row>
    <row r="3469" customFormat="false" ht="19.4" hidden="false" customHeight="false" outlineLevel="0" collapsed="false">
      <c r="A3469" s="207" t="n">
        <v>102303</v>
      </c>
      <c r="B3469" s="208" t="s">
        <v>3644</v>
      </c>
      <c r="C3469" s="2" t="s">
        <v>262</v>
      </c>
      <c r="D3469" s="209" t="n">
        <v>11.01</v>
      </c>
      <c r="E3469" s="224" t="n">
        <f aca="false">VLOOKUP(A3469,SINAPI_MO!$A$1:$E$59566,4,0)</f>
        <v>0.4423</v>
      </c>
      <c r="F3469" s="225" t="n">
        <f aca="false">ROUND(D3469*E3469,2)</f>
        <v>4.87</v>
      </c>
    </row>
    <row r="3470" customFormat="false" ht="28.35" hidden="false" customHeight="false" outlineLevel="0" collapsed="false">
      <c r="A3470" s="207" t="n">
        <v>90099</v>
      </c>
      <c r="B3470" s="208" t="s">
        <v>3645</v>
      </c>
      <c r="C3470" s="2" t="s">
        <v>262</v>
      </c>
      <c r="D3470" s="209" t="n">
        <v>15.58</v>
      </c>
      <c r="E3470" s="224" t="n">
        <f aca="false">VLOOKUP(A3470,SINAPI_MO!$A$1:$E$59566,4,0)</f>
        <v>0.4429</v>
      </c>
      <c r="F3470" s="225" t="n">
        <f aca="false">ROUND(D3470*E3470,2)</f>
        <v>6.9</v>
      </c>
    </row>
    <row r="3471" customFormat="false" ht="28.35" hidden="false" customHeight="false" outlineLevel="0" collapsed="false">
      <c r="A3471" s="207" t="n">
        <v>102322</v>
      </c>
      <c r="B3471" s="208" t="s">
        <v>3646</v>
      </c>
      <c r="C3471" s="2" t="s">
        <v>262</v>
      </c>
      <c r="D3471" s="209" t="n">
        <v>19.48</v>
      </c>
      <c r="E3471" s="224" t="n">
        <f aca="false">VLOOKUP(A3471,SINAPI_MO!$A$1:$E$59566,4,0)</f>
        <v>0.443</v>
      </c>
      <c r="F3471" s="225" t="n">
        <f aca="false">ROUND(D3471*E3471,2)</f>
        <v>8.63</v>
      </c>
    </row>
    <row r="3472" customFormat="false" ht="19.4" hidden="false" customHeight="false" outlineLevel="0" collapsed="false">
      <c r="A3472" s="207" t="n">
        <v>102298</v>
      </c>
      <c r="B3472" s="208" t="s">
        <v>3647</v>
      </c>
      <c r="C3472" s="2" t="s">
        <v>262</v>
      </c>
      <c r="D3472" s="209" t="n">
        <v>20.38</v>
      </c>
      <c r="E3472" s="224" t="n">
        <f aca="false">VLOOKUP(A3472,SINAPI_MO!$A$1:$E$59566,4,0)</f>
        <v>0.4431</v>
      </c>
      <c r="F3472" s="225" t="n">
        <f aca="false">ROUND(D3472*E3472,2)</f>
        <v>9.03</v>
      </c>
    </row>
    <row r="3473" customFormat="false" ht="19.4" hidden="false" customHeight="false" outlineLevel="0" collapsed="false">
      <c r="A3473" s="207" t="n">
        <v>102302</v>
      </c>
      <c r="B3473" s="208" t="s">
        <v>3648</v>
      </c>
      <c r="C3473" s="2" t="s">
        <v>262</v>
      </c>
      <c r="D3473" s="209" t="n">
        <v>12.84</v>
      </c>
      <c r="E3473" s="224" t="n">
        <f aca="false">VLOOKUP(A3473,SINAPI_MO!$A$1:$E$59566,4,0)</f>
        <v>0.4439</v>
      </c>
      <c r="F3473" s="225" t="n">
        <f aca="false">ROUND(D3473*E3473,2)</f>
        <v>5.7</v>
      </c>
    </row>
    <row r="3474" customFormat="false" ht="28.35" hidden="false" customHeight="false" outlineLevel="0" collapsed="false">
      <c r="A3474" s="207" t="n">
        <v>102326</v>
      </c>
      <c r="B3474" s="208" t="s">
        <v>3649</v>
      </c>
      <c r="C3474" s="2" t="s">
        <v>262</v>
      </c>
      <c r="D3474" s="209" t="n">
        <v>12.27</v>
      </c>
      <c r="E3474" s="224" t="n">
        <f aca="false">VLOOKUP(A3474,SINAPI_MO!$A$1:$E$59566,4,0)</f>
        <v>0.4434</v>
      </c>
      <c r="F3474" s="225" t="n">
        <f aca="false">ROUND(D3474*E3474,2)</f>
        <v>5.44</v>
      </c>
    </row>
    <row r="3475" customFormat="false" ht="28.35" hidden="false" customHeight="false" outlineLevel="0" collapsed="false">
      <c r="A3475" s="207" t="n">
        <v>102314</v>
      </c>
      <c r="B3475" s="208" t="s">
        <v>3650</v>
      </c>
      <c r="C3475" s="2" t="s">
        <v>262</v>
      </c>
      <c r="D3475" s="209" t="n">
        <v>8.75</v>
      </c>
      <c r="E3475" s="224" t="n">
        <f aca="false">VLOOKUP(A3475,SINAPI_MO!$A$1:$E$59566,4,0)</f>
        <v>0.304</v>
      </c>
      <c r="F3475" s="225" t="n">
        <f aca="false">ROUND(D3475*E3475,2)</f>
        <v>2.66</v>
      </c>
    </row>
    <row r="3476" customFormat="false" ht="28.35" hidden="false" customHeight="false" outlineLevel="0" collapsed="false">
      <c r="A3476" s="207" t="n">
        <v>102312</v>
      </c>
      <c r="B3476" s="208" t="s">
        <v>3651</v>
      </c>
      <c r="C3476" s="2" t="s">
        <v>262</v>
      </c>
      <c r="D3476" s="209" t="n">
        <v>11.13</v>
      </c>
      <c r="E3476" s="224" t="n">
        <f aca="false">VLOOKUP(A3476,SINAPI_MO!$A$1:$E$59566,4,0)</f>
        <v>0.2668</v>
      </c>
      <c r="F3476" s="225" t="n">
        <f aca="false">ROUND(D3476*E3476,2)</f>
        <v>2.97</v>
      </c>
    </row>
    <row r="3477" customFormat="false" ht="19.4" hidden="false" customHeight="false" outlineLevel="0" collapsed="false">
      <c r="A3477" s="207" t="n">
        <v>102288</v>
      </c>
      <c r="B3477" s="208" t="s">
        <v>3652</v>
      </c>
      <c r="C3477" s="2" t="s">
        <v>262</v>
      </c>
      <c r="D3477" s="209" t="n">
        <v>11.64</v>
      </c>
      <c r="E3477" s="224" t="n">
        <f aca="false">VLOOKUP(A3477,SINAPI_MO!$A$1:$E$59566,4,0)</f>
        <v>0.2655</v>
      </c>
      <c r="F3477" s="225" t="n">
        <f aca="false">ROUND(D3477*E3477,2)</f>
        <v>3.09</v>
      </c>
    </row>
    <row r="3478" customFormat="false" ht="28.35" hidden="false" customHeight="false" outlineLevel="0" collapsed="false">
      <c r="A3478" s="207" t="n">
        <v>90087</v>
      </c>
      <c r="B3478" s="208" t="s">
        <v>3653</v>
      </c>
      <c r="C3478" s="2" t="s">
        <v>262</v>
      </c>
      <c r="D3478" s="209" t="n">
        <v>8.89</v>
      </c>
      <c r="E3478" s="224" t="n">
        <f aca="false">VLOOKUP(A3478,SINAPI_MO!$A$1:$E$59566,4,0)</f>
        <v>0.2655</v>
      </c>
      <c r="F3478" s="225" t="n">
        <f aca="false">ROUND(D3478*E3478,2)</f>
        <v>2.36</v>
      </c>
    </row>
    <row r="3479" customFormat="false" ht="28.35" hidden="false" customHeight="false" outlineLevel="0" collapsed="false">
      <c r="A3479" s="207" t="n">
        <v>102308</v>
      </c>
      <c r="B3479" s="208" t="s">
        <v>3654</v>
      </c>
      <c r="C3479" s="2" t="s">
        <v>262</v>
      </c>
      <c r="D3479" s="209" t="n">
        <v>11.97</v>
      </c>
      <c r="E3479" s="224" t="n">
        <f aca="false">VLOOKUP(A3479,SINAPI_MO!$A$1:$E$59566,4,0)</f>
        <v>0.3049</v>
      </c>
      <c r="F3479" s="225" t="n">
        <f aca="false">ROUND(D3479*E3479,2)</f>
        <v>3.65</v>
      </c>
    </row>
    <row r="3480" customFormat="false" ht="28.35" hidden="false" customHeight="false" outlineLevel="0" collapsed="false">
      <c r="A3480" s="207" t="n">
        <v>90084</v>
      </c>
      <c r="B3480" s="208" t="s">
        <v>3655</v>
      </c>
      <c r="C3480" s="2" t="s">
        <v>262</v>
      </c>
      <c r="D3480" s="209" t="n">
        <v>9.57</v>
      </c>
      <c r="E3480" s="224" t="n">
        <f aca="false">VLOOKUP(A3480,SINAPI_MO!$A$1:$E$59566,4,0)</f>
        <v>0.3051</v>
      </c>
      <c r="F3480" s="225" t="n">
        <f aca="false">ROUND(D3480*E3480,2)</f>
        <v>2.92</v>
      </c>
    </row>
    <row r="3481" customFormat="false" ht="19.4" hidden="false" customHeight="false" outlineLevel="0" collapsed="false">
      <c r="A3481" s="207" t="n">
        <v>102284</v>
      </c>
      <c r="B3481" s="208" t="s">
        <v>3656</v>
      </c>
      <c r="C3481" s="2" t="s">
        <v>262</v>
      </c>
      <c r="D3481" s="209" t="n">
        <v>12.52</v>
      </c>
      <c r="E3481" s="224" t="n">
        <f aca="false">VLOOKUP(A3481,SINAPI_MO!$A$1:$E$59566,4,0)</f>
        <v>0.3051</v>
      </c>
      <c r="F3481" s="225" t="n">
        <f aca="false">ROUND(D3481*E3481,2)</f>
        <v>3.82</v>
      </c>
    </row>
    <row r="3482" customFormat="false" ht="28.35" hidden="false" customHeight="false" outlineLevel="0" collapsed="false">
      <c r="A3482" s="207" t="n">
        <v>102325</v>
      </c>
      <c r="B3482" s="208" t="s">
        <v>3657</v>
      </c>
      <c r="C3482" s="2" t="s">
        <v>262</v>
      </c>
      <c r="D3482" s="209" t="n">
        <v>15.1</v>
      </c>
      <c r="E3482" s="224" t="n">
        <f aca="false">VLOOKUP(A3482,SINAPI_MO!$A$1:$E$59566,4,0)</f>
        <v>0.443</v>
      </c>
      <c r="F3482" s="225" t="n">
        <f aca="false">ROUND(D3482*E3482,2)</f>
        <v>6.69</v>
      </c>
    </row>
    <row r="3483" customFormat="false" ht="28.35" hidden="false" customHeight="false" outlineLevel="0" collapsed="false">
      <c r="A3483" s="207" t="n">
        <v>102329</v>
      </c>
      <c r="B3483" s="208" t="s">
        <v>3658</v>
      </c>
      <c r="C3483" s="2" t="s">
        <v>262</v>
      </c>
      <c r="D3483" s="209" t="n">
        <v>9.51</v>
      </c>
      <c r="E3483" s="224" t="n">
        <f aca="false">VLOOKUP(A3483,SINAPI_MO!$A$1:$E$59566,4,0)</f>
        <v>0.4437</v>
      </c>
      <c r="F3483" s="225" t="n">
        <f aca="false">ROUND(D3483*E3483,2)</f>
        <v>4.22</v>
      </c>
    </row>
    <row r="3484" customFormat="false" ht="28.35" hidden="false" customHeight="false" outlineLevel="0" collapsed="false">
      <c r="A3484" s="207" t="n">
        <v>102301</v>
      </c>
      <c r="B3484" s="208" t="s">
        <v>3659</v>
      </c>
      <c r="C3484" s="2" t="s">
        <v>262</v>
      </c>
      <c r="D3484" s="209" t="n">
        <v>15.8</v>
      </c>
      <c r="E3484" s="224" t="n">
        <f aca="false">VLOOKUP(A3484,SINAPI_MO!$A$1:$E$59566,4,0)</f>
        <v>0.443</v>
      </c>
      <c r="F3484" s="225" t="n">
        <f aca="false">ROUND(D3484*E3484,2)</f>
        <v>7</v>
      </c>
    </row>
    <row r="3485" customFormat="false" ht="28.35" hidden="false" customHeight="false" outlineLevel="0" collapsed="false">
      <c r="A3485" s="207" t="n">
        <v>102305</v>
      </c>
      <c r="B3485" s="208" t="s">
        <v>3660</v>
      </c>
      <c r="C3485" s="2" t="s">
        <v>262</v>
      </c>
      <c r="D3485" s="209" t="n">
        <v>9.95</v>
      </c>
      <c r="E3485" s="224" t="n">
        <f aca="false">VLOOKUP(A3485,SINAPI_MO!$A$1:$E$59566,4,0)</f>
        <v>0.4432</v>
      </c>
      <c r="F3485" s="225" t="n">
        <f aca="false">ROUND(D3485*E3485,2)</f>
        <v>4.41</v>
      </c>
    </row>
    <row r="3486" customFormat="false" ht="28.35" hidden="false" customHeight="false" outlineLevel="0" collapsed="false">
      <c r="A3486" s="207" t="n">
        <v>90101</v>
      </c>
      <c r="B3486" s="208" t="s">
        <v>3661</v>
      </c>
      <c r="C3486" s="2" t="s">
        <v>262</v>
      </c>
      <c r="D3486" s="209" t="n">
        <v>13.19</v>
      </c>
      <c r="E3486" s="224" t="n">
        <f aca="false">VLOOKUP(A3486,SINAPI_MO!$A$1:$E$59566,4,0)</f>
        <v>0.4435</v>
      </c>
      <c r="F3486" s="225" t="n">
        <f aca="false">ROUND(D3486*E3486,2)</f>
        <v>5.85</v>
      </c>
    </row>
    <row r="3487" customFormat="false" ht="28.35" hidden="false" customHeight="false" outlineLevel="0" collapsed="false">
      <c r="A3487" s="207" t="n">
        <v>102324</v>
      </c>
      <c r="B3487" s="208" t="s">
        <v>3662</v>
      </c>
      <c r="C3487" s="2" t="s">
        <v>262</v>
      </c>
      <c r="D3487" s="209" t="n">
        <v>16.49</v>
      </c>
      <c r="E3487" s="224" t="n">
        <f aca="false">VLOOKUP(A3487,SINAPI_MO!$A$1:$E$59566,4,0)</f>
        <v>0.4427</v>
      </c>
      <c r="F3487" s="225" t="n">
        <f aca="false">ROUND(D3487*E3487,2)</f>
        <v>7.3</v>
      </c>
    </row>
    <row r="3488" customFormat="false" ht="28.35" hidden="false" customHeight="false" outlineLevel="0" collapsed="false">
      <c r="A3488" s="207" t="n">
        <v>102300</v>
      </c>
      <c r="B3488" s="208" t="s">
        <v>3663</v>
      </c>
      <c r="C3488" s="2" t="s">
        <v>262</v>
      </c>
      <c r="D3488" s="209" t="n">
        <v>17.26</v>
      </c>
      <c r="E3488" s="224" t="n">
        <f aca="false">VLOOKUP(A3488,SINAPI_MO!$A$1:$E$59566,4,0)</f>
        <v>0.4432</v>
      </c>
      <c r="F3488" s="225" t="n">
        <f aca="false">ROUND(D3488*E3488,2)</f>
        <v>7.65</v>
      </c>
    </row>
    <row r="3489" customFormat="false" ht="28.35" hidden="false" customHeight="false" outlineLevel="0" collapsed="false">
      <c r="A3489" s="207" t="n">
        <v>90102</v>
      </c>
      <c r="B3489" s="208" t="s">
        <v>3664</v>
      </c>
      <c r="C3489" s="2" t="s">
        <v>262</v>
      </c>
      <c r="D3489" s="209" t="n">
        <v>12.08</v>
      </c>
      <c r="E3489" s="224" t="n">
        <f aca="false">VLOOKUP(A3489,SINAPI_MO!$A$1:$E$59566,4,0)</f>
        <v>0.4429</v>
      </c>
      <c r="F3489" s="225" t="n">
        <f aca="false">ROUND(D3489*E3489,2)</f>
        <v>5.35</v>
      </c>
    </row>
    <row r="3490" customFormat="false" ht="28.35" hidden="false" customHeight="false" outlineLevel="0" collapsed="false">
      <c r="A3490" s="207" t="n">
        <v>102328</v>
      </c>
      <c r="B3490" s="208" t="s">
        <v>3665</v>
      </c>
      <c r="C3490" s="2" t="s">
        <v>262</v>
      </c>
      <c r="D3490" s="209" t="n">
        <v>10.39</v>
      </c>
      <c r="E3490" s="224" t="n">
        <f aca="false">VLOOKUP(A3490,SINAPI_MO!$A$1:$E$59566,4,0)</f>
        <v>0.4427</v>
      </c>
      <c r="F3490" s="225" t="n">
        <f aca="false">ROUND(D3490*E3490,2)</f>
        <v>4.6</v>
      </c>
    </row>
    <row r="3491" customFormat="false" ht="28.35" hidden="false" customHeight="false" outlineLevel="0" collapsed="false">
      <c r="A3491" s="207" t="n">
        <v>102304</v>
      </c>
      <c r="B3491" s="208" t="s">
        <v>3666</v>
      </c>
      <c r="C3491" s="2" t="s">
        <v>262</v>
      </c>
      <c r="D3491" s="209" t="n">
        <v>10.88</v>
      </c>
      <c r="E3491" s="224" t="n">
        <f aca="false">VLOOKUP(A3491,SINAPI_MO!$A$1:$E$59566,4,0)</f>
        <v>0.4421</v>
      </c>
      <c r="F3491" s="225" t="n">
        <f aca="false">ROUND(D3491*E3491,2)</f>
        <v>4.81</v>
      </c>
    </row>
    <row r="3492" customFormat="false" ht="28.35" hidden="false" customHeight="false" outlineLevel="0" collapsed="false">
      <c r="A3492" s="207" t="n">
        <v>102295</v>
      </c>
      <c r="B3492" s="208" t="s">
        <v>3667</v>
      </c>
      <c r="C3492" s="2" t="s">
        <v>262</v>
      </c>
      <c r="D3492" s="209" t="n">
        <v>7.63</v>
      </c>
      <c r="E3492" s="224" t="n">
        <f aca="false">VLOOKUP(A3492,SINAPI_MO!$A$1:$E$59566,4,0)</f>
        <v>0.2661</v>
      </c>
      <c r="F3492" s="225" t="n">
        <f aca="false">ROUND(D3492*E3492,2)</f>
        <v>2.03</v>
      </c>
    </row>
    <row r="3493" customFormat="false" ht="28.35" hidden="false" customHeight="false" outlineLevel="0" collapsed="false">
      <c r="A3493" s="207" t="n">
        <v>102281</v>
      </c>
      <c r="B3493" s="208" t="s">
        <v>3668</v>
      </c>
      <c r="C3493" s="2" t="s">
        <v>262</v>
      </c>
      <c r="D3493" s="209" t="n">
        <v>5.83</v>
      </c>
      <c r="E3493" s="224" t="n">
        <f aca="false">VLOOKUP(A3493,SINAPI_MO!$A$1:$E$59566,4,0)</f>
        <v>0.2659</v>
      </c>
      <c r="F3493" s="225" t="n">
        <f aca="false">ROUND(D3493*E3493,2)</f>
        <v>1.55</v>
      </c>
    </row>
    <row r="3494" customFormat="false" ht="28.35" hidden="false" customHeight="false" outlineLevel="0" collapsed="false">
      <c r="A3494" s="207" t="n">
        <v>102311</v>
      </c>
      <c r="B3494" s="208" t="s">
        <v>3669</v>
      </c>
      <c r="C3494" s="2" t="s">
        <v>262</v>
      </c>
      <c r="D3494" s="209" t="n">
        <v>11.56</v>
      </c>
      <c r="E3494" s="224" t="n">
        <f aca="false">VLOOKUP(A3494,SINAPI_MO!$A$1:$E$59566,4,0)</f>
        <v>0.2664</v>
      </c>
      <c r="F3494" s="225" t="n">
        <f aca="false">ROUND(D3494*E3494,2)</f>
        <v>3.08</v>
      </c>
    </row>
    <row r="3495" customFormat="false" ht="28.35" hidden="false" customHeight="false" outlineLevel="0" collapsed="false">
      <c r="A3495" s="207" t="n">
        <v>102319</v>
      </c>
      <c r="B3495" s="208" t="s">
        <v>3670</v>
      </c>
      <c r="C3495" s="2" t="s">
        <v>262</v>
      </c>
      <c r="D3495" s="209" t="n">
        <v>7.29</v>
      </c>
      <c r="E3495" s="224" t="n">
        <f aca="false">VLOOKUP(A3495,SINAPI_MO!$A$1:$E$59566,4,0)</f>
        <v>0.2661</v>
      </c>
      <c r="F3495" s="225" t="n">
        <f aca="false">ROUND(D3495*E3495,2)</f>
        <v>1.94</v>
      </c>
    </row>
    <row r="3496" customFormat="false" ht="28.35" hidden="false" customHeight="false" outlineLevel="0" collapsed="false">
      <c r="A3496" s="207" t="n">
        <v>102287</v>
      </c>
      <c r="B3496" s="208" t="s">
        <v>3671</v>
      </c>
      <c r="C3496" s="2" t="s">
        <v>262</v>
      </c>
      <c r="D3496" s="209" t="n">
        <v>12.1</v>
      </c>
      <c r="E3496" s="224" t="n">
        <f aca="false">VLOOKUP(A3496,SINAPI_MO!$A$1:$E$59566,4,0)</f>
        <v>0.2661</v>
      </c>
      <c r="F3496" s="225" t="n">
        <f aca="false">ROUND(D3496*E3496,2)</f>
        <v>3.22</v>
      </c>
    </row>
    <row r="3497" customFormat="false" ht="28.35" hidden="false" customHeight="false" outlineLevel="0" collapsed="false">
      <c r="A3497" s="207" t="n">
        <v>102316</v>
      </c>
      <c r="B3497" s="208" t="s">
        <v>3672</v>
      </c>
      <c r="C3497" s="2" t="s">
        <v>262</v>
      </c>
      <c r="D3497" s="209" t="n">
        <v>7.53</v>
      </c>
      <c r="E3497" s="224" t="n">
        <f aca="false">VLOOKUP(A3497,SINAPI_MO!$A$1:$E$59566,4,0)</f>
        <v>0.3041</v>
      </c>
      <c r="F3497" s="225" t="n">
        <f aca="false">ROUND(D3497*E3497,2)</f>
        <v>2.29</v>
      </c>
    </row>
    <row r="3498" customFormat="false" ht="28.35" hidden="false" customHeight="false" outlineLevel="0" collapsed="false">
      <c r="A3498" s="207" t="n">
        <v>102292</v>
      </c>
      <c r="B3498" s="208" t="s">
        <v>3673</v>
      </c>
      <c r="C3498" s="2" t="s">
        <v>262</v>
      </c>
      <c r="D3498" s="209" t="n">
        <v>7.88</v>
      </c>
      <c r="E3498" s="224" t="n">
        <f aca="false">VLOOKUP(A3498,SINAPI_MO!$A$1:$E$59566,4,0)</f>
        <v>0.3033</v>
      </c>
      <c r="F3498" s="225" t="n">
        <f aca="false">ROUND(D3498*E3498,2)</f>
        <v>2.39</v>
      </c>
    </row>
    <row r="3499" customFormat="false" ht="28.35" hidden="false" customHeight="false" outlineLevel="0" collapsed="false">
      <c r="A3499" s="207" t="n">
        <v>90092</v>
      </c>
      <c r="B3499" s="208" t="s">
        <v>3674</v>
      </c>
      <c r="C3499" s="2" t="s">
        <v>262</v>
      </c>
      <c r="D3499" s="209" t="n">
        <v>6.02</v>
      </c>
      <c r="E3499" s="224" t="n">
        <f aca="false">VLOOKUP(A3499,SINAPI_MO!$A$1:$E$59566,4,0)</f>
        <v>0.3023</v>
      </c>
      <c r="F3499" s="225" t="n">
        <f aca="false">ROUND(D3499*E3499,2)</f>
        <v>1.82</v>
      </c>
    </row>
    <row r="3500" customFormat="false" ht="28.35" hidden="false" customHeight="false" outlineLevel="0" collapsed="false">
      <c r="A3500" s="207" t="n">
        <v>102278</v>
      </c>
      <c r="B3500" s="208" t="s">
        <v>3675</v>
      </c>
      <c r="C3500" s="2" t="s">
        <v>262</v>
      </c>
      <c r="D3500" s="209" t="n">
        <v>9.26</v>
      </c>
      <c r="E3500" s="224" t="n">
        <f aca="false">VLOOKUP(A3500,SINAPI_MO!$A$1:$E$59566,4,0)</f>
        <v>0.2657</v>
      </c>
      <c r="F3500" s="225" t="n">
        <f aca="false">ROUND(D3500*E3500,2)</f>
        <v>2.46</v>
      </c>
    </row>
    <row r="3501" customFormat="false" ht="28.35" hidden="false" customHeight="false" outlineLevel="0" collapsed="false">
      <c r="A3501" s="207" t="n">
        <v>90094</v>
      </c>
      <c r="B3501" s="208" t="s">
        <v>3676</v>
      </c>
      <c r="C3501" s="2" t="s">
        <v>262</v>
      </c>
      <c r="D3501" s="209" t="n">
        <v>5.7</v>
      </c>
      <c r="E3501" s="224" t="n">
        <f aca="false">VLOOKUP(A3501,SINAPI_MO!$A$1:$E$59566,4,0)</f>
        <v>0.3035</v>
      </c>
      <c r="F3501" s="225" t="n">
        <f aca="false">ROUND(D3501*E3501,2)</f>
        <v>1.73</v>
      </c>
    </row>
    <row r="3502" customFormat="false" ht="28.35" hidden="false" customHeight="false" outlineLevel="0" collapsed="false">
      <c r="A3502" s="207" t="n">
        <v>102309</v>
      </c>
      <c r="B3502" s="208" t="s">
        <v>3677</v>
      </c>
      <c r="C3502" s="2" t="s">
        <v>262</v>
      </c>
      <c r="D3502" s="209" t="n">
        <v>11.31</v>
      </c>
      <c r="E3502" s="224" t="n">
        <f aca="false">VLOOKUP(A3502,SINAPI_MO!$A$1:$E$59566,4,0)</f>
        <v>0.3042</v>
      </c>
      <c r="F3502" s="225" t="n">
        <f aca="false">ROUND(D3502*E3502,2)</f>
        <v>3.44</v>
      </c>
    </row>
    <row r="3503" customFormat="false" ht="28.35" hidden="false" customHeight="false" outlineLevel="0" collapsed="false">
      <c r="A3503" s="207" t="n">
        <v>102285</v>
      </c>
      <c r="B3503" s="208" t="s">
        <v>3678</v>
      </c>
      <c r="C3503" s="2" t="s">
        <v>262</v>
      </c>
      <c r="D3503" s="209" t="n">
        <v>11.84</v>
      </c>
      <c r="E3503" s="224" t="n">
        <f aca="false">VLOOKUP(A3503,SINAPI_MO!$A$1:$E$59566,4,0)</f>
        <v>0.3049</v>
      </c>
      <c r="F3503" s="225" t="n">
        <f aca="false">ROUND(D3503*E3503,2)</f>
        <v>3.61</v>
      </c>
    </row>
    <row r="3504" customFormat="false" ht="28.35" hidden="false" customHeight="false" outlineLevel="0" collapsed="false">
      <c r="A3504" s="207" t="n">
        <v>90095</v>
      </c>
      <c r="B3504" s="208" t="s">
        <v>3679</v>
      </c>
      <c r="C3504" s="2" t="s">
        <v>262</v>
      </c>
      <c r="D3504" s="209" t="n">
        <v>5.6</v>
      </c>
      <c r="E3504" s="224" t="n">
        <f aca="false">VLOOKUP(A3504,SINAPI_MO!$A$1:$E$59566,4,0)</f>
        <v>0.2643</v>
      </c>
      <c r="F3504" s="225" t="n">
        <f aca="false">ROUND(D3504*E3504,2)</f>
        <v>1.48</v>
      </c>
    </row>
    <row r="3505" customFormat="false" ht="28.35" hidden="false" customHeight="false" outlineLevel="0" collapsed="false">
      <c r="A3505" s="207" t="n">
        <v>102320</v>
      </c>
      <c r="B3505" s="208" t="s">
        <v>3680</v>
      </c>
      <c r="C3505" s="2" t="s">
        <v>262</v>
      </c>
      <c r="D3505" s="209" t="n">
        <v>7.01</v>
      </c>
      <c r="E3505" s="224" t="n">
        <f aca="false">VLOOKUP(A3505,SINAPI_MO!$A$1:$E$59566,4,0)</f>
        <v>0.2639</v>
      </c>
      <c r="F3505" s="225" t="n">
        <f aca="false">ROUND(D3505*E3505,2)</f>
        <v>1.85</v>
      </c>
    </row>
    <row r="3506" customFormat="false" ht="28.35" hidden="false" customHeight="false" outlineLevel="0" collapsed="false">
      <c r="A3506" s="207" t="n">
        <v>102296</v>
      </c>
      <c r="B3506" s="208" t="s">
        <v>3681</v>
      </c>
      <c r="C3506" s="2" t="s">
        <v>262</v>
      </c>
      <c r="D3506" s="209" t="n">
        <v>7.33</v>
      </c>
      <c r="E3506" s="224" t="n">
        <f aca="false">VLOOKUP(A3506,SINAPI_MO!$A$1:$E$59566,4,0)</f>
        <v>0.2647</v>
      </c>
      <c r="F3506" s="225" t="n">
        <f aca="false">ROUND(D3506*E3506,2)</f>
        <v>1.94</v>
      </c>
    </row>
    <row r="3507" customFormat="false" ht="28.35" hidden="false" customHeight="false" outlineLevel="0" collapsed="false">
      <c r="A3507" s="207" t="n">
        <v>90086</v>
      </c>
      <c r="B3507" s="208" t="s">
        <v>3682</v>
      </c>
      <c r="C3507" s="2" t="s">
        <v>262</v>
      </c>
      <c r="D3507" s="209" t="n">
        <v>9.05</v>
      </c>
      <c r="E3507" s="224" t="n">
        <f aca="false">VLOOKUP(A3507,SINAPI_MO!$A$1:$E$59566,4,0)</f>
        <v>0.3039</v>
      </c>
      <c r="F3507" s="225" t="n">
        <f aca="false">ROUND(D3507*E3507,2)</f>
        <v>2.75</v>
      </c>
    </row>
    <row r="3508" customFormat="false" ht="28.35" hidden="false" customHeight="false" outlineLevel="0" collapsed="false">
      <c r="A3508" s="207" t="n">
        <v>102277</v>
      </c>
      <c r="B3508" s="208" t="s">
        <v>3683</v>
      </c>
      <c r="C3508" s="2" t="s">
        <v>262</v>
      </c>
      <c r="D3508" s="209" t="n">
        <v>8.79</v>
      </c>
      <c r="E3508" s="224" t="n">
        <f aca="false">VLOOKUP(A3508,SINAPI_MO!$A$1:$E$59566,4,0)</f>
        <v>0.3038</v>
      </c>
      <c r="F3508" s="225" t="n">
        <f aca="false">ROUND(D3508*E3508,2)</f>
        <v>2.67</v>
      </c>
    </row>
    <row r="3509" customFormat="false" ht="28.35" hidden="false" customHeight="false" outlineLevel="0" collapsed="false">
      <c r="A3509" s="207" t="n">
        <v>102286</v>
      </c>
      <c r="B3509" s="208" t="s">
        <v>3684</v>
      </c>
      <c r="C3509" s="2" t="s">
        <v>262</v>
      </c>
      <c r="D3509" s="209" t="n">
        <v>11.51</v>
      </c>
      <c r="E3509" s="224" t="n">
        <f aca="false">VLOOKUP(A3509,SINAPI_MO!$A$1:$E$59566,4,0)</f>
        <v>0.3041</v>
      </c>
      <c r="F3509" s="225" t="n">
        <f aca="false">ROUND(D3509*E3509,2)</f>
        <v>3.5</v>
      </c>
    </row>
    <row r="3510" customFormat="false" ht="28.35" hidden="false" customHeight="false" outlineLevel="0" collapsed="false">
      <c r="A3510" s="207" t="n">
        <v>90098</v>
      </c>
      <c r="B3510" s="208" t="s">
        <v>3685</v>
      </c>
      <c r="C3510" s="2" t="s">
        <v>262</v>
      </c>
      <c r="D3510" s="209" t="n">
        <v>5.49</v>
      </c>
      <c r="E3510" s="224" t="n">
        <f aca="false">VLOOKUP(A3510,SINAPI_MO!$A$1:$E$59566,4,0)</f>
        <v>0.2659</v>
      </c>
      <c r="F3510" s="225" t="n">
        <f aca="false">ROUND(D3510*E3510,2)</f>
        <v>1.46</v>
      </c>
    </row>
    <row r="3511" customFormat="false" ht="28.35" hidden="false" customHeight="false" outlineLevel="0" collapsed="false">
      <c r="A3511" s="207" t="n">
        <v>102313</v>
      </c>
      <c r="B3511" s="208" t="s">
        <v>3686</v>
      </c>
      <c r="C3511" s="2" t="s">
        <v>262</v>
      </c>
      <c r="D3511" s="209" t="n">
        <v>10.9</v>
      </c>
      <c r="E3511" s="224" t="n">
        <f aca="false">VLOOKUP(A3511,SINAPI_MO!$A$1:$E$59566,4,0)</f>
        <v>0.2661</v>
      </c>
      <c r="F3511" s="225" t="n">
        <f aca="false">ROUND(D3511*E3511,2)</f>
        <v>2.9</v>
      </c>
    </row>
    <row r="3512" customFormat="false" ht="28.35" hidden="false" customHeight="false" outlineLevel="0" collapsed="false">
      <c r="A3512" s="207" t="n">
        <v>102321</v>
      </c>
      <c r="B3512" s="208" t="s">
        <v>3687</v>
      </c>
      <c r="C3512" s="2" t="s">
        <v>262</v>
      </c>
      <c r="D3512" s="209" t="n">
        <v>6.87</v>
      </c>
      <c r="E3512" s="224" t="n">
        <f aca="false">VLOOKUP(A3512,SINAPI_MO!$A$1:$E$59566,4,0)</f>
        <v>0.2649</v>
      </c>
      <c r="F3512" s="225" t="n">
        <f aca="false">ROUND(D3512*E3512,2)</f>
        <v>1.82</v>
      </c>
    </row>
    <row r="3513" customFormat="false" ht="28.35" hidden="false" customHeight="false" outlineLevel="0" collapsed="false">
      <c r="A3513" s="207" t="n">
        <v>102289</v>
      </c>
      <c r="B3513" s="208" t="s">
        <v>3688</v>
      </c>
      <c r="C3513" s="2" t="s">
        <v>262</v>
      </c>
      <c r="D3513" s="209" t="n">
        <v>11.42</v>
      </c>
      <c r="E3513" s="224" t="n">
        <f aca="false">VLOOKUP(A3513,SINAPI_MO!$A$1:$E$59566,4,0)</f>
        <v>0.2662</v>
      </c>
      <c r="F3513" s="225" t="n">
        <f aca="false">ROUND(D3513*E3513,2)</f>
        <v>3.04</v>
      </c>
    </row>
    <row r="3514" customFormat="false" ht="28.35" hidden="false" customHeight="false" outlineLevel="0" collapsed="false">
      <c r="A3514" s="207" t="n">
        <v>102297</v>
      </c>
      <c r="B3514" s="208" t="s">
        <v>3689</v>
      </c>
      <c r="C3514" s="2" t="s">
        <v>262</v>
      </c>
      <c r="D3514" s="209" t="n">
        <v>7.18</v>
      </c>
      <c r="E3514" s="224" t="n">
        <f aca="false">VLOOKUP(A3514,SINAPI_MO!$A$1:$E$59566,4,0)</f>
        <v>0.2646</v>
      </c>
      <c r="F3514" s="225" t="n">
        <f aca="false">ROUND(D3514*E3514,2)</f>
        <v>1.9</v>
      </c>
    </row>
    <row r="3515" customFormat="false" ht="28.35" hidden="false" customHeight="false" outlineLevel="0" collapsed="false">
      <c r="A3515" s="207" t="n">
        <v>102280</v>
      </c>
      <c r="B3515" s="208" t="s">
        <v>3690</v>
      </c>
      <c r="C3515" s="2" t="s">
        <v>262</v>
      </c>
      <c r="D3515" s="209" t="n">
        <v>5.53</v>
      </c>
      <c r="E3515" s="224" t="n">
        <f aca="false">VLOOKUP(A3515,SINAPI_MO!$A$1:$E$59566,4,0)</f>
        <v>0.3038</v>
      </c>
      <c r="F3515" s="225" t="n">
        <f aca="false">ROUND(D3515*E3515,2)</f>
        <v>1.68</v>
      </c>
    </row>
    <row r="3516" customFormat="false" ht="28.35" hidden="false" customHeight="false" outlineLevel="0" collapsed="false">
      <c r="A3516" s="207" t="n">
        <v>102294</v>
      </c>
      <c r="B3516" s="208" t="s">
        <v>3691</v>
      </c>
      <c r="C3516" s="2" t="s">
        <v>262</v>
      </c>
      <c r="D3516" s="209" t="n">
        <v>7.24</v>
      </c>
      <c r="E3516" s="224" t="n">
        <f aca="false">VLOOKUP(A3516,SINAPI_MO!$A$1:$E$59566,4,0)</f>
        <v>0.3039</v>
      </c>
      <c r="F3516" s="225" t="n">
        <f aca="false">ROUND(D3516*E3516,2)</f>
        <v>2.2</v>
      </c>
    </row>
    <row r="3517" customFormat="false" ht="28.35" hidden="false" customHeight="false" outlineLevel="0" collapsed="false">
      <c r="A3517" s="207" t="n">
        <v>90090</v>
      </c>
      <c r="B3517" s="208" t="s">
        <v>3692</v>
      </c>
      <c r="C3517" s="2" t="s">
        <v>262</v>
      </c>
      <c r="D3517" s="209" t="n">
        <v>8.71</v>
      </c>
      <c r="E3517" s="224" t="n">
        <f aca="false">VLOOKUP(A3517,SINAPI_MO!$A$1:$E$59566,4,0)</f>
        <v>0.2652</v>
      </c>
      <c r="F3517" s="225" t="n">
        <f aca="false">ROUND(D3517*E3517,2)</f>
        <v>2.31</v>
      </c>
    </row>
    <row r="3518" customFormat="false" ht="28.35" hidden="false" customHeight="false" outlineLevel="0" collapsed="false">
      <c r="A3518" s="207" t="n">
        <v>102317</v>
      </c>
      <c r="B3518" s="208" t="s">
        <v>3693</v>
      </c>
      <c r="C3518" s="2" t="s">
        <v>262</v>
      </c>
      <c r="D3518" s="209" t="n">
        <v>7.12</v>
      </c>
      <c r="E3518" s="224" t="n">
        <f aca="false">VLOOKUP(A3518,SINAPI_MO!$A$1:$E$59566,4,0)</f>
        <v>0.3034</v>
      </c>
      <c r="F3518" s="225" t="n">
        <f aca="false">ROUND(D3518*E3518,2)</f>
        <v>2.16</v>
      </c>
    </row>
    <row r="3519" customFormat="false" ht="28.35" hidden="false" customHeight="false" outlineLevel="0" collapsed="false">
      <c r="A3519" s="207" t="n">
        <v>102293</v>
      </c>
      <c r="B3519" s="208" t="s">
        <v>3694</v>
      </c>
      <c r="C3519" s="2" t="s">
        <v>262</v>
      </c>
      <c r="D3519" s="209" t="n">
        <v>7.46</v>
      </c>
      <c r="E3519" s="224" t="n">
        <f aca="false">VLOOKUP(A3519,SINAPI_MO!$A$1:$E$59566,4,0)</f>
        <v>0.3043</v>
      </c>
      <c r="F3519" s="225" t="n">
        <f aca="false">ROUND(D3519*E3519,2)</f>
        <v>2.27</v>
      </c>
    </row>
    <row r="3520" customFormat="false" ht="28.35" hidden="false" customHeight="false" outlineLevel="0" collapsed="false">
      <c r="A3520" s="207" t="n">
        <v>102310</v>
      </c>
      <c r="B3520" s="208" t="s">
        <v>3695</v>
      </c>
      <c r="C3520" s="2" t="s">
        <v>262</v>
      </c>
      <c r="D3520" s="209" t="n">
        <v>10.98</v>
      </c>
      <c r="E3520" s="224" t="n">
        <f aca="false">VLOOKUP(A3520,SINAPI_MO!$A$1:$E$59566,4,0)</f>
        <v>0.3042</v>
      </c>
      <c r="F3520" s="225" t="n">
        <f aca="false">ROUND(D3520*E3520,2)</f>
        <v>3.34</v>
      </c>
    </row>
    <row r="3521" customFormat="false" ht="28.35" hidden="false" customHeight="false" outlineLevel="0" collapsed="false">
      <c r="A3521" s="207" t="n">
        <v>102318</v>
      </c>
      <c r="B3521" s="208" t="s">
        <v>3696</v>
      </c>
      <c r="C3521" s="2" t="s">
        <v>262</v>
      </c>
      <c r="D3521" s="209" t="n">
        <v>6.92</v>
      </c>
      <c r="E3521" s="224" t="n">
        <f aca="false">VLOOKUP(A3521,SINAPI_MO!$A$1:$E$59566,4,0)</f>
        <v>0.3035</v>
      </c>
      <c r="F3521" s="225" t="n">
        <f aca="false">ROUND(D3521*E3521,2)</f>
        <v>2.1</v>
      </c>
    </row>
    <row r="3522" customFormat="false" ht="28.35" hidden="false" customHeight="false" outlineLevel="0" collapsed="false">
      <c r="A3522" s="207" t="n">
        <v>90106</v>
      </c>
      <c r="B3522" s="208" t="s">
        <v>3697</v>
      </c>
      <c r="C3522" s="2" t="s">
        <v>262</v>
      </c>
      <c r="D3522" s="209" t="n">
        <v>8.41</v>
      </c>
      <c r="E3522" s="224" t="n">
        <f aca="false">VLOOKUP(A3522,SINAPI_MO!$A$1:$E$59566,4,0)</f>
        <v>0.4423</v>
      </c>
      <c r="F3522" s="225" t="n">
        <f aca="false">ROUND(D3522*E3522,2)</f>
        <v>3.72</v>
      </c>
    </row>
    <row r="3523" customFormat="false" ht="28.35" hidden="false" customHeight="false" outlineLevel="0" collapsed="false">
      <c r="A3523" s="207" t="n">
        <v>90105</v>
      </c>
      <c r="B3523" s="208" t="s">
        <v>3698</v>
      </c>
      <c r="C3523" s="2" t="s">
        <v>262</v>
      </c>
      <c r="D3523" s="209" t="n">
        <v>9.23</v>
      </c>
      <c r="E3523" s="224" t="n">
        <f aca="false">VLOOKUP(A3523,SINAPI_MO!$A$1:$E$59566,4,0)</f>
        <v>0.4507</v>
      </c>
      <c r="F3523" s="225" t="n">
        <f aca="false">ROUND(D3523*E3523,2)</f>
        <v>4.16</v>
      </c>
    </row>
    <row r="3524" customFormat="false" ht="28.35" hidden="false" customHeight="false" outlineLevel="0" collapsed="false">
      <c r="A3524" s="207" t="n">
        <v>90108</v>
      </c>
      <c r="B3524" s="208" t="s">
        <v>3699</v>
      </c>
      <c r="C3524" s="2" t="s">
        <v>262</v>
      </c>
      <c r="D3524" s="209" t="n">
        <v>7.6</v>
      </c>
      <c r="E3524" s="224" t="n">
        <f aca="false">VLOOKUP(A3524,SINAPI_MO!$A$1:$E$59566,4,0)</f>
        <v>0.4421</v>
      </c>
      <c r="F3524" s="225" t="n">
        <f aca="false">ROUND(D3524*E3524,2)</f>
        <v>3.36</v>
      </c>
    </row>
    <row r="3525" customFormat="false" ht="28.35" hidden="false" customHeight="false" outlineLevel="0" collapsed="false">
      <c r="A3525" s="207" t="n">
        <v>90107</v>
      </c>
      <c r="B3525" s="208" t="s">
        <v>3700</v>
      </c>
      <c r="C3525" s="2" t="s">
        <v>262</v>
      </c>
      <c r="D3525" s="209" t="n">
        <v>8.3</v>
      </c>
      <c r="E3525" s="224" t="n">
        <f aca="false">VLOOKUP(A3525,SINAPI_MO!$A$1:$E$59566,4,0)</f>
        <v>0.4434</v>
      </c>
      <c r="F3525" s="225" t="n">
        <f aca="false">ROUND(D3525*E3525,2)</f>
        <v>3.68</v>
      </c>
    </row>
    <row r="3526" customFormat="false" ht="19.4" hidden="false" customHeight="false" outlineLevel="0" collapsed="false">
      <c r="A3526" s="207" t="n">
        <v>102354</v>
      </c>
      <c r="B3526" s="208" t="s">
        <v>3701</v>
      </c>
      <c r="C3526" s="2" t="s">
        <v>262</v>
      </c>
      <c r="D3526" s="209" t="n">
        <v>168.96</v>
      </c>
      <c r="E3526" s="224" t="n">
        <f aca="false">VLOOKUP(A3526,SINAPI_MO!$A$1:$E$59566,4,0)</f>
        <v>0.4525</v>
      </c>
      <c r="F3526" s="225" t="n">
        <f aca="false">ROUND(D3526*E3526,2)</f>
        <v>76.45</v>
      </c>
    </row>
    <row r="3527" customFormat="false" ht="19.4" hidden="false" customHeight="false" outlineLevel="0" collapsed="false">
      <c r="A3527" s="207" t="n">
        <v>102355</v>
      </c>
      <c r="B3527" s="208" t="s">
        <v>3702</v>
      </c>
      <c r="C3527" s="2" t="s">
        <v>262</v>
      </c>
      <c r="D3527" s="209" t="n">
        <v>200.69</v>
      </c>
      <c r="E3527" s="224" t="n">
        <f aca="false">VLOOKUP(A3527,SINAPI_MO!$A$1:$E$59566,4,0)</f>
        <v>0.5085</v>
      </c>
      <c r="F3527" s="225" t="n">
        <f aca="false">ROUND(D3527*E3527,2)</f>
        <v>102.05</v>
      </c>
    </row>
    <row r="3528" customFormat="false" ht="12.8" hidden="false" customHeight="false" outlineLevel="0" collapsed="false">
      <c r="A3528" s="207" t="n">
        <v>102356</v>
      </c>
      <c r="B3528" s="208" t="s">
        <v>3703</v>
      </c>
      <c r="C3528" s="2" t="s">
        <v>262</v>
      </c>
      <c r="D3528" s="209" t="n">
        <v>0</v>
      </c>
      <c r="E3528" s="224" t="e">
        <f aca="false">VLOOKUP(A3528,SINAPI_MO!$A$1:$E$59566,4,0)</f>
        <v>#N/A</v>
      </c>
      <c r="F3528" s="225" t="e">
        <f aca="false">ROUND(D3528*E3528,2)</f>
        <v>#N/A</v>
      </c>
    </row>
    <row r="3529" customFormat="false" ht="19.4" hidden="false" customHeight="false" outlineLevel="0" collapsed="false">
      <c r="A3529" s="207" t="n">
        <v>102357</v>
      </c>
      <c r="B3529" s="208" t="s">
        <v>3704</v>
      </c>
      <c r="C3529" s="2" t="s">
        <v>262</v>
      </c>
      <c r="D3529" s="209" t="n">
        <v>0</v>
      </c>
      <c r="E3529" s="224" t="e">
        <f aca="false">VLOOKUP(A3529,SINAPI_MO!$A$1:$E$59566,4,0)</f>
        <v>#N/A</v>
      </c>
      <c r="F3529" s="225" t="e">
        <f aca="false">ROUND(D3529*E3529,2)</f>
        <v>#N/A</v>
      </c>
    </row>
    <row r="3530" customFormat="false" ht="19.4" hidden="false" customHeight="false" outlineLevel="0" collapsed="false">
      <c r="A3530" s="207" t="n">
        <v>102358</v>
      </c>
      <c r="B3530" s="208" t="s">
        <v>3705</v>
      </c>
      <c r="C3530" s="2" t="s">
        <v>262</v>
      </c>
      <c r="D3530" s="209" t="n">
        <v>0</v>
      </c>
      <c r="E3530" s="224" t="e">
        <f aca="false">VLOOKUP(A3530,SINAPI_MO!$A$1:$E$59566,4,0)</f>
        <v>#N/A</v>
      </c>
      <c r="F3530" s="225" t="e">
        <f aca="false">ROUND(D3530*E3530,2)</f>
        <v>#N/A</v>
      </c>
    </row>
    <row r="3531" customFormat="false" ht="19.4" hidden="false" customHeight="false" outlineLevel="0" collapsed="false">
      <c r="A3531" s="207" t="n">
        <v>102359</v>
      </c>
      <c r="B3531" s="208" t="s">
        <v>3706</v>
      </c>
      <c r="C3531" s="2" t="s">
        <v>262</v>
      </c>
      <c r="D3531" s="209" t="n">
        <v>0</v>
      </c>
      <c r="E3531" s="224" t="e">
        <f aca="false">VLOOKUP(A3531,SINAPI_MO!$A$1:$E$59566,4,0)</f>
        <v>#N/A</v>
      </c>
      <c r="F3531" s="225" t="e">
        <f aca="false">ROUND(D3531*E3531,2)</f>
        <v>#N/A</v>
      </c>
    </row>
    <row r="3532" customFormat="false" ht="19.4" hidden="false" customHeight="false" outlineLevel="0" collapsed="false">
      <c r="A3532" s="207" t="n">
        <v>102348</v>
      </c>
      <c r="B3532" s="208" t="s">
        <v>3707</v>
      </c>
      <c r="C3532" s="2" t="s">
        <v>262</v>
      </c>
      <c r="D3532" s="209" t="n">
        <v>0</v>
      </c>
      <c r="E3532" s="224" t="e">
        <f aca="false">VLOOKUP(A3532,SINAPI_MO!$A$1:$E$59566,4,0)</f>
        <v>#N/A</v>
      </c>
      <c r="F3532" s="225" t="e">
        <f aca="false">ROUND(D3532*E3532,2)</f>
        <v>#N/A</v>
      </c>
    </row>
    <row r="3533" customFormat="false" ht="19.4" hidden="false" customHeight="false" outlineLevel="0" collapsed="false">
      <c r="A3533" s="207" t="n">
        <v>102346</v>
      </c>
      <c r="B3533" s="208" t="s">
        <v>3708</v>
      </c>
      <c r="C3533" s="2" t="s">
        <v>262</v>
      </c>
      <c r="D3533" s="209" t="n">
        <v>0</v>
      </c>
      <c r="E3533" s="224" t="e">
        <f aca="false">VLOOKUP(A3533,SINAPI_MO!$A$1:$E$59566,4,0)</f>
        <v>#N/A</v>
      </c>
      <c r="F3533" s="225" t="e">
        <f aca="false">ROUND(D3533*E3533,2)</f>
        <v>#N/A</v>
      </c>
    </row>
    <row r="3534" customFormat="false" ht="19.4" hidden="false" customHeight="false" outlineLevel="0" collapsed="false">
      <c r="A3534" s="207" t="n">
        <v>102347</v>
      </c>
      <c r="B3534" s="208" t="s">
        <v>3709</v>
      </c>
      <c r="C3534" s="2" t="s">
        <v>262</v>
      </c>
      <c r="D3534" s="209" t="n">
        <v>0</v>
      </c>
      <c r="E3534" s="224" t="e">
        <f aca="false">VLOOKUP(A3534,SINAPI_MO!$A$1:$E$59566,4,0)</f>
        <v>#N/A</v>
      </c>
      <c r="F3534" s="225" t="e">
        <f aca="false">ROUND(D3534*E3534,2)</f>
        <v>#N/A</v>
      </c>
    </row>
    <row r="3535" customFormat="false" ht="19.4" hidden="false" customHeight="false" outlineLevel="0" collapsed="false">
      <c r="A3535" s="207" t="n">
        <v>102350</v>
      </c>
      <c r="B3535" s="208" t="s">
        <v>3710</v>
      </c>
      <c r="C3535" s="2" t="s">
        <v>262</v>
      </c>
      <c r="D3535" s="209" t="n">
        <v>0</v>
      </c>
      <c r="E3535" s="224" t="e">
        <f aca="false">VLOOKUP(A3535,SINAPI_MO!$A$1:$E$59566,4,0)</f>
        <v>#N/A</v>
      </c>
      <c r="F3535" s="225" t="e">
        <f aca="false">ROUND(D3535*E3535,2)</f>
        <v>#N/A</v>
      </c>
    </row>
    <row r="3536" customFormat="false" ht="19.4" hidden="false" customHeight="false" outlineLevel="0" collapsed="false">
      <c r="A3536" s="207" t="n">
        <v>102351</v>
      </c>
      <c r="B3536" s="208" t="s">
        <v>3711</v>
      </c>
      <c r="C3536" s="2" t="s">
        <v>262</v>
      </c>
      <c r="D3536" s="209" t="n">
        <v>0</v>
      </c>
      <c r="E3536" s="224" t="e">
        <f aca="false">VLOOKUP(A3536,SINAPI_MO!$A$1:$E$59566,4,0)</f>
        <v>#N/A</v>
      </c>
      <c r="F3536" s="225" t="e">
        <f aca="false">ROUND(D3536*E3536,2)</f>
        <v>#N/A</v>
      </c>
    </row>
    <row r="3537" customFormat="false" ht="19.4" hidden="false" customHeight="false" outlineLevel="0" collapsed="false">
      <c r="A3537" s="207" t="n">
        <v>102352</v>
      </c>
      <c r="B3537" s="208" t="s">
        <v>3712</v>
      </c>
      <c r="C3537" s="2" t="s">
        <v>262</v>
      </c>
      <c r="D3537" s="209" t="n">
        <v>0</v>
      </c>
      <c r="E3537" s="224" t="e">
        <f aca="false">VLOOKUP(A3537,SINAPI_MO!$A$1:$E$59566,4,0)</f>
        <v>#N/A</v>
      </c>
      <c r="F3537" s="225" t="e">
        <f aca="false">ROUND(D3537*E3537,2)</f>
        <v>#N/A</v>
      </c>
    </row>
    <row r="3538" customFormat="false" ht="19.4" hidden="false" customHeight="false" outlineLevel="0" collapsed="false">
      <c r="A3538" s="207" t="n">
        <v>102353</v>
      </c>
      <c r="B3538" s="208" t="s">
        <v>3713</v>
      </c>
      <c r="C3538" s="2" t="s">
        <v>262</v>
      </c>
      <c r="D3538" s="209" t="n">
        <v>0</v>
      </c>
      <c r="E3538" s="224" t="e">
        <f aca="false">VLOOKUP(A3538,SINAPI_MO!$A$1:$E$59566,4,0)</f>
        <v>#N/A</v>
      </c>
      <c r="F3538" s="225" t="e">
        <f aca="false">ROUND(D3538*E3538,2)</f>
        <v>#N/A</v>
      </c>
    </row>
    <row r="3539" customFormat="false" ht="19.4" hidden="false" customHeight="false" outlineLevel="0" collapsed="false">
      <c r="A3539" s="207" t="n">
        <v>102349</v>
      </c>
      <c r="B3539" s="208" t="s">
        <v>3714</v>
      </c>
      <c r="C3539" s="2" t="s">
        <v>262</v>
      </c>
      <c r="D3539" s="209" t="n">
        <v>0</v>
      </c>
      <c r="E3539" s="224" t="e">
        <f aca="false">VLOOKUP(A3539,SINAPI_MO!$A$1:$E$59566,4,0)</f>
        <v>#N/A</v>
      </c>
      <c r="F3539" s="225" t="e">
        <f aca="false">ROUND(D3539*E3539,2)</f>
        <v>#N/A</v>
      </c>
    </row>
    <row r="3540" customFormat="false" ht="19.4" hidden="false" customHeight="false" outlineLevel="0" collapsed="false">
      <c r="A3540" s="207" t="n">
        <v>102360</v>
      </c>
      <c r="B3540" s="208" t="s">
        <v>3715</v>
      </c>
      <c r="C3540" s="2" t="s">
        <v>262</v>
      </c>
      <c r="D3540" s="209" t="n">
        <v>25.62</v>
      </c>
      <c r="E3540" s="224" t="n">
        <f aca="false">VLOOKUP(A3540,SINAPI_MO!$A$1:$E$59566,4,0)</f>
        <v>0.3165</v>
      </c>
      <c r="F3540" s="225" t="n">
        <f aca="false">ROUND(D3540*E3540,2)</f>
        <v>8.11</v>
      </c>
    </row>
    <row r="3541" customFormat="false" ht="19.4" hidden="false" customHeight="false" outlineLevel="0" collapsed="false">
      <c r="A3541" s="207" t="n">
        <v>102361</v>
      </c>
      <c r="B3541" s="208" t="s">
        <v>3716</v>
      </c>
      <c r="C3541" s="2" t="s">
        <v>262</v>
      </c>
      <c r="D3541" s="209" t="n">
        <v>38.16</v>
      </c>
      <c r="E3541" s="224" t="n">
        <f aca="false">VLOOKUP(A3541,SINAPI_MO!$A$1:$E$59566,4,0)</f>
        <v>0.4534</v>
      </c>
      <c r="F3541" s="225" t="n">
        <f aca="false">ROUND(D3541*E3541,2)</f>
        <v>17.3</v>
      </c>
    </row>
    <row r="3542" customFormat="false" ht="19.4" hidden="false" customHeight="false" outlineLevel="0" collapsed="false">
      <c r="A3542" s="207" t="n">
        <v>101595</v>
      </c>
      <c r="B3542" s="208" t="s">
        <v>3717</v>
      </c>
      <c r="C3542" s="2" t="s">
        <v>175</v>
      </c>
      <c r="D3542" s="209" t="n">
        <v>0</v>
      </c>
      <c r="E3542" s="224" t="e">
        <f aca="false">VLOOKUP(A3542,SINAPI_MO!$A$1:$E$59566,4,0)</f>
        <v>#N/A</v>
      </c>
      <c r="F3542" s="225" t="e">
        <f aca="false">ROUND(D3542*E3542,2)</f>
        <v>#N/A</v>
      </c>
    </row>
    <row r="3543" customFormat="false" ht="19.4" hidden="false" customHeight="false" outlineLevel="0" collapsed="false">
      <c r="A3543" s="207" t="n">
        <v>101601</v>
      </c>
      <c r="B3543" s="208" t="s">
        <v>3718</v>
      </c>
      <c r="C3543" s="2" t="s">
        <v>175</v>
      </c>
      <c r="D3543" s="209" t="n">
        <v>23.7</v>
      </c>
      <c r="E3543" s="224" t="n">
        <f aca="false">VLOOKUP(A3543,SINAPI_MO!$A$1:$E$59566,4,0)</f>
        <v>0.5038</v>
      </c>
      <c r="F3543" s="225" t="n">
        <f aca="false">ROUND(D3543*E3543,2)</f>
        <v>11.94</v>
      </c>
    </row>
    <row r="3544" customFormat="false" ht="19.4" hidden="false" customHeight="false" outlineLevel="0" collapsed="false">
      <c r="A3544" s="207" t="n">
        <v>101594</v>
      </c>
      <c r="B3544" s="208" t="s">
        <v>3719</v>
      </c>
      <c r="C3544" s="2" t="s">
        <v>175</v>
      </c>
      <c r="D3544" s="209" t="n">
        <v>0</v>
      </c>
      <c r="E3544" s="224" t="e">
        <f aca="false">VLOOKUP(A3544,SINAPI_MO!$A$1:$E$59566,4,0)</f>
        <v>#N/A</v>
      </c>
      <c r="F3544" s="225" t="e">
        <f aca="false">ROUND(D3544*E3544,2)</f>
        <v>#N/A</v>
      </c>
    </row>
    <row r="3545" customFormat="false" ht="19.4" hidden="false" customHeight="false" outlineLevel="0" collapsed="false">
      <c r="A3545" s="207" t="n">
        <v>101600</v>
      </c>
      <c r="B3545" s="208" t="s">
        <v>3720</v>
      </c>
      <c r="C3545" s="2" t="s">
        <v>175</v>
      </c>
      <c r="D3545" s="209" t="n">
        <v>16.71</v>
      </c>
      <c r="E3545" s="224" t="n">
        <f aca="false">VLOOKUP(A3545,SINAPI_MO!$A$1:$E$59566,4,0)</f>
        <v>0.5033</v>
      </c>
      <c r="F3545" s="225" t="n">
        <f aca="false">ROUND(D3545*E3545,2)</f>
        <v>8.41</v>
      </c>
    </row>
    <row r="3546" customFormat="false" ht="19.4" hidden="false" customHeight="false" outlineLevel="0" collapsed="false">
      <c r="A3546" s="207" t="n">
        <v>101597</v>
      </c>
      <c r="B3546" s="208" t="s">
        <v>3721</v>
      </c>
      <c r="C3546" s="2" t="s">
        <v>175</v>
      </c>
      <c r="D3546" s="209" t="n">
        <v>0</v>
      </c>
      <c r="E3546" s="224" t="e">
        <f aca="false">VLOOKUP(A3546,SINAPI_MO!$A$1:$E$59566,4,0)</f>
        <v>#N/A</v>
      </c>
      <c r="F3546" s="225" t="e">
        <f aca="false">ROUND(D3546*E3546,2)</f>
        <v>#N/A</v>
      </c>
    </row>
    <row r="3547" customFormat="false" ht="19.4" hidden="false" customHeight="false" outlineLevel="0" collapsed="false">
      <c r="A3547" s="207" t="n">
        <v>101603</v>
      </c>
      <c r="B3547" s="208" t="s">
        <v>3722</v>
      </c>
      <c r="C3547" s="2" t="s">
        <v>175</v>
      </c>
      <c r="D3547" s="209" t="n">
        <v>19.77</v>
      </c>
      <c r="E3547" s="224" t="n">
        <f aca="false">VLOOKUP(A3547,SINAPI_MO!$A$1:$E$59566,4,0)</f>
        <v>0.5033</v>
      </c>
      <c r="F3547" s="225" t="n">
        <f aca="false">ROUND(D3547*E3547,2)</f>
        <v>9.95</v>
      </c>
    </row>
    <row r="3548" customFormat="false" ht="19.4" hidden="false" customHeight="false" outlineLevel="0" collapsed="false">
      <c r="A3548" s="207" t="n">
        <v>101596</v>
      </c>
      <c r="B3548" s="208" t="s">
        <v>3723</v>
      </c>
      <c r="C3548" s="2" t="s">
        <v>175</v>
      </c>
      <c r="D3548" s="209" t="n">
        <v>0</v>
      </c>
      <c r="E3548" s="224" t="e">
        <f aca="false">VLOOKUP(A3548,SINAPI_MO!$A$1:$E$59566,4,0)</f>
        <v>#N/A</v>
      </c>
      <c r="F3548" s="225" t="e">
        <f aca="false">ROUND(D3548*E3548,2)</f>
        <v>#N/A</v>
      </c>
    </row>
    <row r="3549" customFormat="false" ht="19.4" hidden="false" customHeight="false" outlineLevel="0" collapsed="false">
      <c r="A3549" s="207" t="n">
        <v>101602</v>
      </c>
      <c r="B3549" s="208" t="s">
        <v>3724</v>
      </c>
      <c r="C3549" s="2" t="s">
        <v>175</v>
      </c>
      <c r="D3549" s="209" t="n">
        <v>12.79</v>
      </c>
      <c r="E3549" s="224" t="n">
        <f aca="false">VLOOKUP(A3549,SINAPI_MO!$A$1:$E$59566,4,0)</f>
        <v>0.5027</v>
      </c>
      <c r="F3549" s="225" t="n">
        <f aca="false">ROUND(D3549*E3549,2)</f>
        <v>6.43</v>
      </c>
    </row>
    <row r="3550" customFormat="false" ht="19.4" hidden="false" customHeight="false" outlineLevel="0" collapsed="false">
      <c r="A3550" s="207" t="n">
        <v>101599</v>
      </c>
      <c r="B3550" s="208" t="s">
        <v>3725</v>
      </c>
      <c r="C3550" s="2" t="s">
        <v>175</v>
      </c>
      <c r="D3550" s="209" t="n">
        <v>0</v>
      </c>
      <c r="E3550" s="224" t="e">
        <f aca="false">VLOOKUP(A3550,SINAPI_MO!$A$1:$E$59566,4,0)</f>
        <v>#N/A</v>
      </c>
      <c r="F3550" s="225" t="e">
        <f aca="false">ROUND(D3550*E3550,2)</f>
        <v>#N/A</v>
      </c>
    </row>
    <row r="3551" customFormat="false" ht="19.4" hidden="false" customHeight="false" outlineLevel="0" collapsed="false">
      <c r="A3551" s="207" t="n">
        <v>101605</v>
      </c>
      <c r="B3551" s="208" t="s">
        <v>3726</v>
      </c>
      <c r="C3551" s="2" t="s">
        <v>175</v>
      </c>
      <c r="D3551" s="209" t="n">
        <v>15.88</v>
      </c>
      <c r="E3551" s="224" t="n">
        <f aca="false">VLOOKUP(A3551,SINAPI_MO!$A$1:$E$59566,4,0)</f>
        <v>0.5038</v>
      </c>
      <c r="F3551" s="225" t="n">
        <f aca="false">ROUND(D3551*E3551,2)</f>
        <v>8</v>
      </c>
    </row>
    <row r="3552" customFormat="false" ht="19.4" hidden="false" customHeight="false" outlineLevel="0" collapsed="false">
      <c r="A3552" s="207" t="n">
        <v>101598</v>
      </c>
      <c r="B3552" s="208" t="s">
        <v>3727</v>
      </c>
      <c r="C3552" s="2" t="s">
        <v>175</v>
      </c>
      <c r="D3552" s="209" t="n">
        <v>0</v>
      </c>
      <c r="E3552" s="224" t="e">
        <f aca="false">VLOOKUP(A3552,SINAPI_MO!$A$1:$E$59566,4,0)</f>
        <v>#N/A</v>
      </c>
      <c r="F3552" s="225" t="e">
        <f aca="false">ROUND(D3552*E3552,2)</f>
        <v>#N/A</v>
      </c>
    </row>
    <row r="3553" customFormat="false" ht="19.4" hidden="false" customHeight="false" outlineLevel="0" collapsed="false">
      <c r="A3553" s="207" t="n">
        <v>101604</v>
      </c>
      <c r="B3553" s="208" t="s">
        <v>3728</v>
      </c>
      <c r="C3553" s="2" t="s">
        <v>175</v>
      </c>
      <c r="D3553" s="209" t="n">
        <v>8.89</v>
      </c>
      <c r="E3553" s="224" t="n">
        <f aca="false">VLOOKUP(A3553,SINAPI_MO!$A$1:$E$59566,4,0)</f>
        <v>0.5039</v>
      </c>
      <c r="F3553" s="225" t="n">
        <f aca="false">ROUND(D3553*E3553,2)</f>
        <v>4.48</v>
      </c>
    </row>
    <row r="3554" customFormat="false" ht="19.4" hidden="false" customHeight="false" outlineLevel="0" collapsed="false">
      <c r="A3554" s="207" t="n">
        <v>101588</v>
      </c>
      <c r="B3554" s="208" t="s">
        <v>3729</v>
      </c>
      <c r="C3554" s="2" t="s">
        <v>175</v>
      </c>
      <c r="D3554" s="209" t="n">
        <v>107.17</v>
      </c>
      <c r="E3554" s="224" t="n">
        <f aca="false">VLOOKUP(A3554,SINAPI_MO!$A$1:$E$59566,4,0)</f>
        <v>0.4756</v>
      </c>
      <c r="F3554" s="225" t="n">
        <f aca="false">ROUND(D3554*E3554,2)</f>
        <v>50.97</v>
      </c>
    </row>
    <row r="3555" customFormat="false" ht="19.4" hidden="false" customHeight="false" outlineLevel="0" collapsed="false">
      <c r="A3555" s="207" t="n">
        <v>101591</v>
      </c>
      <c r="B3555" s="208" t="s">
        <v>3730</v>
      </c>
      <c r="C3555" s="2" t="s">
        <v>175</v>
      </c>
      <c r="D3555" s="209" t="n">
        <v>126.62</v>
      </c>
      <c r="E3555" s="224" t="n">
        <f aca="false">VLOOKUP(A3555,SINAPI_MO!$A$1:$E$59566,4,0)</f>
        <v>0.4765</v>
      </c>
      <c r="F3555" s="225" t="n">
        <f aca="false">ROUND(D3555*E3555,2)</f>
        <v>60.33</v>
      </c>
    </row>
    <row r="3556" customFormat="false" ht="19.4" hidden="false" customHeight="false" outlineLevel="0" collapsed="false">
      <c r="A3556" s="207" t="n">
        <v>101590</v>
      </c>
      <c r="B3556" s="208" t="s">
        <v>3731</v>
      </c>
      <c r="C3556" s="2" t="s">
        <v>175</v>
      </c>
      <c r="D3556" s="209" t="n">
        <v>83.49</v>
      </c>
      <c r="E3556" s="224" t="n">
        <f aca="false">VLOOKUP(A3556,SINAPI_MO!$A$1:$E$59566,4,0)</f>
        <v>0.4676</v>
      </c>
      <c r="F3556" s="225" t="n">
        <f aca="false">ROUND(D3556*E3556,2)</f>
        <v>39.04</v>
      </c>
    </row>
    <row r="3557" customFormat="false" ht="19.4" hidden="false" customHeight="false" outlineLevel="0" collapsed="false">
      <c r="A3557" s="207" t="n">
        <v>101593</v>
      </c>
      <c r="B3557" s="208" t="s">
        <v>3732</v>
      </c>
      <c r="C3557" s="2" t="s">
        <v>175</v>
      </c>
      <c r="D3557" s="209" t="n">
        <v>105.21</v>
      </c>
      <c r="E3557" s="224" t="n">
        <f aca="false">VLOOKUP(A3557,SINAPI_MO!$A$1:$E$59566,4,0)</f>
        <v>0.4601</v>
      </c>
      <c r="F3557" s="225" t="n">
        <f aca="false">ROUND(D3557*E3557,2)</f>
        <v>48.41</v>
      </c>
    </row>
    <row r="3558" customFormat="false" ht="19.4" hidden="false" customHeight="false" outlineLevel="0" collapsed="false">
      <c r="A3558" s="207" t="n">
        <v>101592</v>
      </c>
      <c r="B3558" s="208" t="s">
        <v>3733</v>
      </c>
      <c r="C3558" s="2" t="s">
        <v>175</v>
      </c>
      <c r="D3558" s="209" t="n">
        <v>61.76</v>
      </c>
      <c r="E3558" s="224" t="n">
        <f aca="false">VLOOKUP(A3558,SINAPI_MO!$A$1:$E$59566,4,0)</f>
        <v>0.4391</v>
      </c>
      <c r="F3558" s="225" t="n">
        <f aca="false">ROUND(D3558*E3558,2)</f>
        <v>27.12</v>
      </c>
    </row>
    <row r="3559" customFormat="false" ht="19.4" hidden="false" customHeight="false" outlineLevel="0" collapsed="false">
      <c r="A3559" s="207" t="n">
        <v>101583</v>
      </c>
      <c r="B3559" s="208" t="s">
        <v>3734</v>
      </c>
      <c r="C3559" s="2" t="s">
        <v>175</v>
      </c>
      <c r="D3559" s="209" t="n">
        <v>82.66</v>
      </c>
      <c r="E3559" s="224" t="n">
        <f aca="false">VLOOKUP(A3559,SINAPI_MO!$A$1:$E$59566,4,0)</f>
        <v>0.6074</v>
      </c>
      <c r="F3559" s="225" t="n">
        <f aca="false">ROUND(D3559*E3559,2)</f>
        <v>50.21</v>
      </c>
    </row>
    <row r="3560" customFormat="false" ht="12.8" hidden="false" customHeight="false" outlineLevel="0" collapsed="false">
      <c r="A3560" s="207" t="n">
        <v>101582</v>
      </c>
      <c r="B3560" s="208" t="s">
        <v>3735</v>
      </c>
      <c r="C3560" s="2" t="s">
        <v>175</v>
      </c>
      <c r="D3560" s="209" t="n">
        <v>66.98</v>
      </c>
      <c r="E3560" s="224" t="n">
        <f aca="false">VLOOKUP(A3560,SINAPI_MO!$A$1:$E$59566,4,0)</f>
        <v>0.5287</v>
      </c>
      <c r="F3560" s="225" t="n">
        <f aca="false">ROUND(D3560*E3560,2)</f>
        <v>35.41</v>
      </c>
    </row>
    <row r="3561" customFormat="false" ht="19.4" hidden="false" customHeight="false" outlineLevel="0" collapsed="false">
      <c r="A3561" s="207" t="n">
        <v>101585</v>
      </c>
      <c r="B3561" s="208" t="s">
        <v>3736</v>
      </c>
      <c r="C3561" s="2" t="s">
        <v>175</v>
      </c>
      <c r="D3561" s="209" t="n">
        <v>71.21</v>
      </c>
      <c r="E3561" s="224" t="n">
        <f aca="false">VLOOKUP(A3561,SINAPI_MO!$A$1:$E$59566,4,0)</f>
        <v>0.5887</v>
      </c>
      <c r="F3561" s="225" t="n">
        <f aca="false">ROUND(D3561*E3561,2)</f>
        <v>41.92</v>
      </c>
    </row>
    <row r="3562" customFormat="false" ht="12.8" hidden="false" customHeight="false" outlineLevel="0" collapsed="false">
      <c r="A3562" s="207" t="n">
        <v>101584</v>
      </c>
      <c r="B3562" s="208" t="s">
        <v>3737</v>
      </c>
      <c r="C3562" s="2" t="s">
        <v>175</v>
      </c>
      <c r="D3562" s="209" t="n">
        <v>55.54</v>
      </c>
      <c r="E3562" s="224" t="n">
        <f aca="false">VLOOKUP(A3562,SINAPI_MO!$A$1:$E$59566,4,0)</f>
        <v>0.4885</v>
      </c>
      <c r="F3562" s="225" t="n">
        <f aca="false">ROUND(D3562*E3562,2)</f>
        <v>27.13</v>
      </c>
    </row>
    <row r="3563" customFormat="false" ht="19.4" hidden="false" customHeight="false" outlineLevel="0" collapsed="false">
      <c r="A3563" s="207" t="n">
        <v>101587</v>
      </c>
      <c r="B3563" s="208" t="s">
        <v>3738</v>
      </c>
      <c r="C3563" s="2" t="s">
        <v>175</v>
      </c>
      <c r="D3563" s="209" t="n">
        <v>64.28</v>
      </c>
      <c r="E3563" s="224" t="n">
        <f aca="false">VLOOKUP(A3563,SINAPI_MO!$A$1:$E$59566,4,0)</f>
        <v>0.5233</v>
      </c>
      <c r="F3563" s="225" t="n">
        <f aca="false">ROUND(D3563*E3563,2)</f>
        <v>33.64</v>
      </c>
    </row>
    <row r="3564" customFormat="false" ht="12.8" hidden="false" customHeight="false" outlineLevel="0" collapsed="false">
      <c r="A3564" s="207" t="n">
        <v>101586</v>
      </c>
      <c r="B3564" s="208" t="s">
        <v>3739</v>
      </c>
      <c r="C3564" s="2" t="s">
        <v>175</v>
      </c>
      <c r="D3564" s="209" t="n">
        <v>48.3</v>
      </c>
      <c r="E3564" s="224" t="n">
        <f aca="false">VLOOKUP(A3564,SINAPI_MO!$A$1:$E$59566,4,0)</f>
        <v>0.3901</v>
      </c>
      <c r="F3564" s="225" t="n">
        <f aca="false">ROUND(D3564*E3564,2)</f>
        <v>18.84</v>
      </c>
    </row>
    <row r="3565" customFormat="false" ht="19.4" hidden="false" customHeight="false" outlineLevel="0" collapsed="false">
      <c r="A3565" s="207" t="n">
        <v>101577</v>
      </c>
      <c r="B3565" s="208" t="s">
        <v>3740</v>
      </c>
      <c r="C3565" s="2" t="s">
        <v>175</v>
      </c>
      <c r="D3565" s="209" t="n">
        <v>51.3</v>
      </c>
      <c r="E3565" s="224" t="n">
        <f aca="false">VLOOKUP(A3565,SINAPI_MO!$A$1:$E$59566,4,0)</f>
        <v>0.6181</v>
      </c>
      <c r="F3565" s="225" t="n">
        <f aca="false">ROUND(D3565*E3565,2)</f>
        <v>31.71</v>
      </c>
    </row>
    <row r="3566" customFormat="false" ht="12.8" hidden="false" customHeight="false" outlineLevel="0" collapsed="false">
      <c r="A3566" s="207" t="n">
        <v>101576</v>
      </c>
      <c r="B3566" s="208" t="s">
        <v>3741</v>
      </c>
      <c r="C3566" s="2" t="s">
        <v>175</v>
      </c>
      <c r="D3566" s="209" t="n">
        <v>41.08</v>
      </c>
      <c r="E3566" s="224" t="n">
        <f aca="false">VLOOKUP(A3566,SINAPI_MO!$A$1:$E$59566,4,0)</f>
        <v>0.5445</v>
      </c>
      <c r="F3566" s="225" t="n">
        <f aca="false">ROUND(D3566*E3566,2)</f>
        <v>22.37</v>
      </c>
    </row>
    <row r="3567" customFormat="false" ht="19.4" hidden="false" customHeight="false" outlineLevel="0" collapsed="false">
      <c r="A3567" s="207" t="n">
        <v>101579</v>
      </c>
      <c r="B3567" s="208" t="s">
        <v>3742</v>
      </c>
      <c r="C3567" s="2" t="s">
        <v>175</v>
      </c>
      <c r="D3567" s="209" t="n">
        <v>44.49</v>
      </c>
      <c r="E3567" s="224" t="n">
        <f aca="false">VLOOKUP(A3567,SINAPI_MO!$A$1:$E$59566,4,0)</f>
        <v>0.5952</v>
      </c>
      <c r="F3567" s="225" t="n">
        <f aca="false">ROUND(D3567*E3567,2)</f>
        <v>26.48</v>
      </c>
    </row>
    <row r="3568" customFormat="false" ht="12.8" hidden="false" customHeight="false" outlineLevel="0" collapsed="false">
      <c r="A3568" s="207" t="n">
        <v>101578</v>
      </c>
      <c r="B3568" s="208" t="s">
        <v>3743</v>
      </c>
      <c r="C3568" s="2" t="s">
        <v>175</v>
      </c>
      <c r="D3568" s="209" t="n">
        <v>34.26</v>
      </c>
      <c r="E3568" s="224" t="n">
        <f aca="false">VLOOKUP(A3568,SINAPI_MO!$A$1:$E$59566,4,0)</f>
        <v>0.5</v>
      </c>
      <c r="F3568" s="225" t="n">
        <f aca="false">ROUND(D3568*E3568,2)</f>
        <v>17.13</v>
      </c>
    </row>
    <row r="3569" customFormat="false" ht="19.4" hidden="false" customHeight="false" outlineLevel="0" collapsed="false">
      <c r="A3569" s="207" t="n">
        <v>101581</v>
      </c>
      <c r="B3569" s="208" t="s">
        <v>3744</v>
      </c>
      <c r="C3569" s="2" t="s">
        <v>175</v>
      </c>
      <c r="D3569" s="209" t="n">
        <v>41.05</v>
      </c>
      <c r="E3569" s="224" t="n">
        <f aca="false">VLOOKUP(A3569,SINAPI_MO!$A$1:$E$59566,4,0)</f>
        <v>0.5174</v>
      </c>
      <c r="F3569" s="225" t="n">
        <f aca="false">ROUND(D3569*E3569,2)</f>
        <v>21.24</v>
      </c>
    </row>
    <row r="3570" customFormat="false" ht="12.8" hidden="false" customHeight="false" outlineLevel="0" collapsed="false">
      <c r="A3570" s="207" t="n">
        <v>101580</v>
      </c>
      <c r="B3570" s="208" t="s">
        <v>3745</v>
      </c>
      <c r="C3570" s="2" t="s">
        <v>175</v>
      </c>
      <c r="D3570" s="209" t="n">
        <v>30.53</v>
      </c>
      <c r="E3570" s="224" t="n">
        <f aca="false">VLOOKUP(A3570,SINAPI_MO!$A$1:$E$59566,4,0)</f>
        <v>0.3898</v>
      </c>
      <c r="F3570" s="225" t="n">
        <f aca="false">ROUND(D3570*E3570,2)</f>
        <v>11.9</v>
      </c>
    </row>
    <row r="3571" customFormat="false" ht="12.8" hidden="false" customHeight="false" outlineLevel="0" collapsed="false">
      <c r="A3571" s="207" t="n">
        <v>101606</v>
      </c>
      <c r="B3571" s="208" t="s">
        <v>3746</v>
      </c>
      <c r="C3571" s="2" t="s">
        <v>175</v>
      </c>
      <c r="D3571" s="209" t="n">
        <v>0</v>
      </c>
      <c r="E3571" s="224" t="e">
        <f aca="false">VLOOKUP(A3571,SINAPI_MO!$A$1:$E$59566,4,0)</f>
        <v>#N/A</v>
      </c>
      <c r="F3571" s="225" t="e">
        <f aca="false">ROUND(D3571*E3571,2)</f>
        <v>#N/A</v>
      </c>
    </row>
    <row r="3572" customFormat="false" ht="12.8" hidden="false" customHeight="false" outlineLevel="0" collapsed="false">
      <c r="A3572" s="207" t="n">
        <v>101607</v>
      </c>
      <c r="B3572" s="208" t="s">
        <v>3747</v>
      </c>
      <c r="C3572" s="2" t="s">
        <v>175</v>
      </c>
      <c r="D3572" s="209" t="n">
        <v>0</v>
      </c>
      <c r="E3572" s="224" t="e">
        <f aca="false">VLOOKUP(A3572,SINAPI_MO!$A$1:$E$59566,4,0)</f>
        <v>#N/A</v>
      </c>
      <c r="F3572" s="225" t="e">
        <f aca="false">ROUND(D3572*E3572,2)</f>
        <v>#N/A</v>
      </c>
    </row>
    <row r="3573" customFormat="false" ht="12.8" hidden="false" customHeight="false" outlineLevel="0" collapsed="false">
      <c r="A3573" s="207" t="n">
        <v>101608</v>
      </c>
      <c r="B3573" s="208" t="s">
        <v>3748</v>
      </c>
      <c r="C3573" s="2" t="s">
        <v>175</v>
      </c>
      <c r="D3573" s="209" t="n">
        <v>0</v>
      </c>
      <c r="E3573" s="224" t="e">
        <f aca="false">VLOOKUP(A3573,SINAPI_MO!$A$1:$E$59566,4,0)</f>
        <v>#N/A</v>
      </c>
      <c r="F3573" s="225" t="e">
        <f aca="false">ROUND(D3573*E3573,2)</f>
        <v>#N/A</v>
      </c>
    </row>
    <row r="3574" customFormat="false" ht="19.4" hidden="false" customHeight="false" outlineLevel="0" collapsed="false">
      <c r="A3574" s="207" t="n">
        <v>101571</v>
      </c>
      <c r="B3574" s="208" t="s">
        <v>3749</v>
      </c>
      <c r="C3574" s="2" t="s">
        <v>175</v>
      </c>
      <c r="D3574" s="209" t="n">
        <v>31.07</v>
      </c>
      <c r="E3574" s="224" t="n">
        <f aca="false">VLOOKUP(A3574,SINAPI_MO!$A$1:$E$59566,4,0)</f>
        <v>0.7586</v>
      </c>
      <c r="F3574" s="225" t="n">
        <f aca="false">ROUND(D3574*E3574,2)</f>
        <v>23.57</v>
      </c>
    </row>
    <row r="3575" customFormat="false" ht="12.8" hidden="false" customHeight="false" outlineLevel="0" collapsed="false">
      <c r="A3575" s="207" t="n">
        <v>101570</v>
      </c>
      <c r="B3575" s="208" t="s">
        <v>3750</v>
      </c>
      <c r="C3575" s="2" t="s">
        <v>175</v>
      </c>
      <c r="D3575" s="209" t="n">
        <v>23.24</v>
      </c>
      <c r="E3575" s="224" t="n">
        <f aca="false">VLOOKUP(A3575,SINAPI_MO!$A$1:$E$59566,4,0)</f>
        <v>0.7151</v>
      </c>
      <c r="F3575" s="225" t="n">
        <f aca="false">ROUND(D3575*E3575,2)</f>
        <v>16.62</v>
      </c>
    </row>
    <row r="3576" customFormat="false" ht="19.4" hidden="false" customHeight="false" outlineLevel="0" collapsed="false">
      <c r="A3576" s="207" t="n">
        <v>101573</v>
      </c>
      <c r="B3576" s="208" t="s">
        <v>3751</v>
      </c>
      <c r="C3576" s="2" t="s">
        <v>175</v>
      </c>
      <c r="D3576" s="209" t="n">
        <v>26.48</v>
      </c>
      <c r="E3576" s="224" t="n">
        <f aca="false">VLOOKUP(A3576,SINAPI_MO!$A$1:$E$59566,4,0)</f>
        <v>0.7432</v>
      </c>
      <c r="F3576" s="225" t="n">
        <f aca="false">ROUND(D3576*E3576,2)</f>
        <v>19.68</v>
      </c>
    </row>
    <row r="3577" customFormat="false" ht="12.8" hidden="false" customHeight="false" outlineLevel="0" collapsed="false">
      <c r="A3577" s="207" t="n">
        <v>101572</v>
      </c>
      <c r="B3577" s="208" t="s">
        <v>3752</v>
      </c>
      <c r="C3577" s="2" t="s">
        <v>175</v>
      </c>
      <c r="D3577" s="209" t="n">
        <v>18.66</v>
      </c>
      <c r="E3577" s="224" t="n">
        <f aca="false">VLOOKUP(A3577,SINAPI_MO!$A$1:$E$59566,4,0)</f>
        <v>0.6827</v>
      </c>
      <c r="F3577" s="225" t="n">
        <f aca="false">ROUND(D3577*E3577,2)</f>
        <v>12.74</v>
      </c>
    </row>
    <row r="3578" customFormat="false" ht="19.4" hidden="false" customHeight="false" outlineLevel="0" collapsed="false">
      <c r="A3578" s="207" t="n">
        <v>101575</v>
      </c>
      <c r="B3578" s="208" t="s">
        <v>3753</v>
      </c>
      <c r="C3578" s="2" t="s">
        <v>175</v>
      </c>
      <c r="D3578" s="209" t="n">
        <v>22.97</v>
      </c>
      <c r="E3578" s="224" t="n">
        <f aca="false">VLOOKUP(A3578,SINAPI_MO!$A$1:$E$59566,4,0)</f>
        <v>0.687</v>
      </c>
      <c r="F3578" s="225" t="n">
        <f aca="false">ROUND(D3578*E3578,2)</f>
        <v>15.78</v>
      </c>
    </row>
    <row r="3579" customFormat="false" ht="12.8" hidden="false" customHeight="false" outlineLevel="0" collapsed="false">
      <c r="A3579" s="207" t="n">
        <v>101574</v>
      </c>
      <c r="B3579" s="208" t="s">
        <v>3754</v>
      </c>
      <c r="C3579" s="2" t="s">
        <v>175</v>
      </c>
      <c r="D3579" s="209" t="n">
        <v>14.86</v>
      </c>
      <c r="E3579" s="224" t="n">
        <f aca="false">VLOOKUP(A3579,SINAPI_MO!$A$1:$E$59566,4,0)</f>
        <v>0.5956</v>
      </c>
      <c r="F3579" s="225" t="n">
        <f aca="false">ROUND(D3579*E3579,2)</f>
        <v>8.85</v>
      </c>
    </row>
    <row r="3580" customFormat="false" ht="19.4" hidden="false" customHeight="false" outlineLevel="0" collapsed="false">
      <c r="A3580" s="207" t="n">
        <v>101589</v>
      </c>
      <c r="B3580" s="208" t="s">
        <v>3755</v>
      </c>
      <c r="C3580" s="2" t="s">
        <v>175</v>
      </c>
      <c r="D3580" s="209" t="n">
        <v>150.3</v>
      </c>
      <c r="E3580" s="224" t="n">
        <f aca="false">VLOOKUP(A3580,SINAPI_MO!$A$1:$E$59566,4,0)</f>
        <v>0.4808</v>
      </c>
      <c r="F3580" s="225" t="n">
        <f aca="false">ROUND(D3580*E3580,2)</f>
        <v>72.26</v>
      </c>
    </row>
    <row r="3581" customFormat="false" ht="19.4" hidden="false" customHeight="false" outlineLevel="0" collapsed="false">
      <c r="A3581" s="207" t="n">
        <v>106673</v>
      </c>
      <c r="B3581" s="208" t="s">
        <v>3756</v>
      </c>
      <c r="C3581" s="2" t="s">
        <v>175</v>
      </c>
      <c r="D3581" s="209" t="n">
        <v>6.22</v>
      </c>
      <c r="E3581" s="224" t="n">
        <f aca="false">VLOOKUP(A3581,SINAPI_MO!$A$1:$E$59566,4,0)</f>
        <v>0.9904</v>
      </c>
      <c r="F3581" s="225" t="n">
        <f aca="false">ROUND(D3581*E3581,2)</f>
        <v>6.16</v>
      </c>
    </row>
    <row r="3582" customFormat="false" ht="19.4" hidden="false" customHeight="false" outlineLevel="0" collapsed="false">
      <c r="A3582" s="207" t="n">
        <v>101617</v>
      </c>
      <c r="B3582" s="208" t="s">
        <v>3757</v>
      </c>
      <c r="C3582" s="2" t="s">
        <v>175</v>
      </c>
      <c r="D3582" s="209" t="n">
        <v>3.61</v>
      </c>
      <c r="E3582" s="224" t="n">
        <f aca="false">VLOOKUP(A3582,SINAPI_MO!$A$1:$E$59566,4,0)</f>
        <v>0.9834</v>
      </c>
      <c r="F3582" s="225" t="n">
        <f aca="false">ROUND(D3582*E3582,2)</f>
        <v>3.55</v>
      </c>
    </row>
    <row r="3583" customFormat="false" ht="19.4" hidden="false" customHeight="false" outlineLevel="0" collapsed="false">
      <c r="A3583" s="207" t="n">
        <v>101620</v>
      </c>
      <c r="B3583" s="208" t="s">
        <v>3758</v>
      </c>
      <c r="C3583" s="2" t="s">
        <v>262</v>
      </c>
      <c r="D3583" s="209" t="n">
        <v>207.06</v>
      </c>
      <c r="E3583" s="224" t="n">
        <f aca="false">VLOOKUP(A3583,SINAPI_MO!$A$1:$E$59566,4,0)</f>
        <v>0.4899</v>
      </c>
      <c r="F3583" s="225" t="n">
        <f aca="false">ROUND(D3583*E3583,2)</f>
        <v>101.44</v>
      </c>
    </row>
    <row r="3584" customFormat="false" ht="19.4" hidden="false" customHeight="false" outlineLevel="0" collapsed="false">
      <c r="A3584" s="207" t="n">
        <v>101625</v>
      </c>
      <c r="B3584" s="208" t="s">
        <v>3759</v>
      </c>
      <c r="C3584" s="2" t="s">
        <v>262</v>
      </c>
      <c r="D3584" s="209" t="n">
        <v>193.1</v>
      </c>
      <c r="E3584" s="224" t="n">
        <f aca="false">VLOOKUP(A3584,SINAPI_MO!$A$1:$E$59566,4,0)</f>
        <v>0.2946</v>
      </c>
      <c r="F3584" s="225" t="n">
        <f aca="false">ROUND(D3584*E3584,2)</f>
        <v>56.89</v>
      </c>
    </row>
    <row r="3585" customFormat="false" ht="19.4" hidden="false" customHeight="false" outlineLevel="0" collapsed="false">
      <c r="A3585" s="207" t="n">
        <v>101621</v>
      </c>
      <c r="B3585" s="208" t="s">
        <v>3760</v>
      </c>
      <c r="C3585" s="2" t="s">
        <v>262</v>
      </c>
      <c r="D3585" s="209" t="n">
        <v>244.76</v>
      </c>
      <c r="E3585" s="224" t="n">
        <f aca="false">VLOOKUP(A3585,SINAPI_MO!$A$1:$E$59566,4,0)</f>
        <v>0.483</v>
      </c>
      <c r="F3585" s="225" t="n">
        <f aca="false">ROUND(D3585*E3585,2)</f>
        <v>118.22</v>
      </c>
    </row>
    <row r="3586" customFormat="false" ht="19.4" hidden="false" customHeight="false" outlineLevel="0" collapsed="false">
      <c r="A3586" s="207" t="n">
        <v>101624</v>
      </c>
      <c r="B3586" s="208" t="s">
        <v>3761</v>
      </c>
      <c r="C3586" s="2" t="s">
        <v>262</v>
      </c>
      <c r="D3586" s="209" t="n">
        <v>228.39</v>
      </c>
      <c r="E3586" s="224" t="n">
        <f aca="false">VLOOKUP(A3586,SINAPI_MO!$A$1:$E$59566,4,0)</f>
        <v>0.2888</v>
      </c>
      <c r="F3586" s="225" t="n">
        <f aca="false">ROUND(D3586*E3586,2)</f>
        <v>65.96</v>
      </c>
    </row>
    <row r="3587" customFormat="false" ht="19.4" hidden="false" customHeight="false" outlineLevel="0" collapsed="false">
      <c r="A3587" s="207" t="n">
        <v>106672</v>
      </c>
      <c r="B3587" s="208" t="s">
        <v>3762</v>
      </c>
      <c r="C3587" s="2" t="s">
        <v>175</v>
      </c>
      <c r="D3587" s="209" t="n">
        <v>10.51</v>
      </c>
      <c r="E3587" s="224" t="n">
        <f aca="false">VLOOKUP(A3587,SINAPI_MO!$A$1:$E$59566,4,0)</f>
        <v>0.9943</v>
      </c>
      <c r="F3587" s="225" t="n">
        <f aca="false">ROUND(D3587*E3587,2)</f>
        <v>10.45</v>
      </c>
    </row>
    <row r="3588" customFormat="false" ht="19.4" hidden="false" customHeight="false" outlineLevel="0" collapsed="false">
      <c r="A3588" s="207" t="n">
        <v>101616</v>
      </c>
      <c r="B3588" s="208" t="s">
        <v>3763</v>
      </c>
      <c r="C3588" s="2" t="s">
        <v>175</v>
      </c>
      <c r="D3588" s="209" t="n">
        <v>7.91</v>
      </c>
      <c r="E3588" s="224" t="n">
        <f aca="false">VLOOKUP(A3588,SINAPI_MO!$A$1:$E$59566,4,0)</f>
        <v>0.9924</v>
      </c>
      <c r="F3588" s="225" t="n">
        <f aca="false">ROUND(D3588*E3588,2)</f>
        <v>7.85</v>
      </c>
    </row>
    <row r="3589" customFormat="false" ht="12.8" hidden="false" customHeight="false" outlineLevel="0" collapsed="false">
      <c r="A3589" s="207" t="n">
        <v>101618</v>
      </c>
      <c r="B3589" s="208" t="s">
        <v>3764</v>
      </c>
      <c r="C3589" s="2" t="s">
        <v>262</v>
      </c>
      <c r="D3589" s="209" t="n">
        <v>233.12</v>
      </c>
      <c r="E3589" s="224" t="n">
        <f aca="false">VLOOKUP(A3589,SINAPI_MO!$A$1:$E$59566,4,0)</f>
        <v>0.5465</v>
      </c>
      <c r="F3589" s="225" t="n">
        <f aca="false">ROUND(D3589*E3589,2)</f>
        <v>127.4</v>
      </c>
    </row>
    <row r="3590" customFormat="false" ht="12.8" hidden="false" customHeight="false" outlineLevel="0" collapsed="false">
      <c r="A3590" s="207" t="n">
        <v>101622</v>
      </c>
      <c r="B3590" s="208" t="s">
        <v>3765</v>
      </c>
      <c r="C3590" s="2" t="s">
        <v>262</v>
      </c>
      <c r="D3590" s="209" t="n">
        <v>247.36</v>
      </c>
      <c r="E3590" s="224" t="n">
        <f aca="false">VLOOKUP(A3590,SINAPI_MO!$A$1:$E$59566,4,0)</f>
        <v>0.3689</v>
      </c>
      <c r="F3590" s="225" t="n">
        <f aca="false">ROUND(D3590*E3590,2)</f>
        <v>91.25</v>
      </c>
    </row>
    <row r="3591" customFormat="false" ht="12.8" hidden="false" customHeight="false" outlineLevel="0" collapsed="false">
      <c r="A3591" s="207" t="n">
        <v>101619</v>
      </c>
      <c r="B3591" s="208" t="s">
        <v>3766</v>
      </c>
      <c r="C3591" s="2" t="s">
        <v>262</v>
      </c>
      <c r="D3591" s="209" t="n">
        <v>270.81</v>
      </c>
      <c r="E3591" s="224" t="n">
        <f aca="false">VLOOKUP(A3591,SINAPI_MO!$A$1:$E$59566,4,0)</f>
        <v>0.5324</v>
      </c>
      <c r="F3591" s="225" t="n">
        <f aca="false">ROUND(D3591*E3591,2)</f>
        <v>144.18</v>
      </c>
    </row>
    <row r="3592" customFormat="false" ht="12.8" hidden="false" customHeight="false" outlineLevel="0" collapsed="false">
      <c r="A3592" s="207" t="n">
        <v>101623</v>
      </c>
      <c r="B3592" s="208" t="s">
        <v>3767</v>
      </c>
      <c r="C3592" s="2" t="s">
        <v>262</v>
      </c>
      <c r="D3592" s="209" t="n">
        <v>287.02</v>
      </c>
      <c r="E3592" s="224" t="n">
        <f aca="false">VLOOKUP(A3592,SINAPI_MO!$A$1:$E$59566,4,0)</f>
        <v>0.3591</v>
      </c>
      <c r="F3592" s="225" t="n">
        <f aca="false">ROUND(D3592*E3592,2)</f>
        <v>103.07</v>
      </c>
    </row>
    <row r="3593" customFormat="false" ht="12.8" hidden="false" customHeight="false" outlineLevel="0" collapsed="false">
      <c r="A3593" s="207" t="n">
        <v>104482</v>
      </c>
      <c r="B3593" s="208" t="s">
        <v>3768</v>
      </c>
      <c r="C3593" s="2" t="s">
        <v>2148</v>
      </c>
      <c r="D3593" s="209" t="n">
        <v>31.44</v>
      </c>
      <c r="E3593" s="224" t="n">
        <f aca="false">VLOOKUP(A3593,SINAPI_MO!$A$1:$E$59566,4,0)</f>
        <v>0.9577</v>
      </c>
      <c r="F3593" s="225" t="n">
        <f aca="false">ROUND(D3593*E3593,2)</f>
        <v>30.11</v>
      </c>
    </row>
    <row r="3594" customFormat="false" ht="19.4" hidden="false" customHeight="false" outlineLevel="0" collapsed="false">
      <c r="A3594" s="207" t="n">
        <v>104189</v>
      </c>
      <c r="B3594" s="208" t="s">
        <v>3769</v>
      </c>
      <c r="C3594" s="2" t="s">
        <v>262</v>
      </c>
      <c r="D3594" s="209" t="n">
        <v>146.87</v>
      </c>
      <c r="E3594" s="224" t="n">
        <f aca="false">VLOOKUP(A3594,SINAPI_MO!$A$1:$E$59566,4,0)</f>
        <v>0.2885</v>
      </c>
      <c r="F3594" s="225" t="n">
        <f aca="false">ROUND(D3594*E3594,2)</f>
        <v>42.37</v>
      </c>
    </row>
    <row r="3595" customFormat="false" ht="19.4" hidden="false" customHeight="false" outlineLevel="0" collapsed="false">
      <c r="A3595" s="207" t="n">
        <v>104465</v>
      </c>
      <c r="B3595" s="208" t="s">
        <v>3770</v>
      </c>
      <c r="C3595" s="2" t="s">
        <v>183</v>
      </c>
      <c r="D3595" s="209" t="n">
        <v>0</v>
      </c>
      <c r="E3595" s="224" t="e">
        <f aca="false">VLOOKUP(A3595,SINAPI_MO!$A$1:$E$59566,4,0)</f>
        <v>#N/A</v>
      </c>
      <c r="F3595" s="225" t="e">
        <f aca="false">ROUND(D3595*E3595,2)</f>
        <v>#N/A</v>
      </c>
    </row>
    <row r="3596" customFormat="false" ht="19.4" hidden="false" customHeight="false" outlineLevel="0" collapsed="false">
      <c r="A3596" s="207" t="n">
        <v>104188</v>
      </c>
      <c r="B3596" s="208" t="s">
        <v>3771</v>
      </c>
      <c r="C3596" s="2" t="s">
        <v>183</v>
      </c>
      <c r="D3596" s="209" t="n">
        <v>0</v>
      </c>
      <c r="E3596" s="224" t="e">
        <f aca="false">VLOOKUP(A3596,SINAPI_MO!$A$1:$E$59566,4,0)</f>
        <v>#N/A</v>
      </c>
      <c r="F3596" s="225" t="e">
        <f aca="false">ROUND(D3596*E3596,2)</f>
        <v>#N/A</v>
      </c>
    </row>
    <row r="3597" customFormat="false" ht="19.4" hidden="false" customHeight="false" outlineLevel="0" collapsed="false">
      <c r="A3597" s="207" t="n">
        <v>104185</v>
      </c>
      <c r="B3597" s="208" t="s">
        <v>3772</v>
      </c>
      <c r="C3597" s="2" t="s">
        <v>170</v>
      </c>
      <c r="D3597" s="209" t="n">
        <v>26.36</v>
      </c>
      <c r="E3597" s="224" t="n">
        <f aca="false">VLOOKUP(A3597,SINAPI_MO!$A$1:$E$59566,4,0)</f>
        <v>1</v>
      </c>
      <c r="F3597" s="225" t="n">
        <f aca="false">ROUND(D3597*E3597,2)</f>
        <v>26.36</v>
      </c>
    </row>
    <row r="3598" customFormat="false" ht="19.4" hidden="false" customHeight="false" outlineLevel="0" collapsed="false">
      <c r="A3598" s="207" t="n">
        <v>104182</v>
      </c>
      <c r="B3598" s="208" t="s">
        <v>3773</v>
      </c>
      <c r="C3598" s="2" t="s">
        <v>183</v>
      </c>
      <c r="D3598" s="209" t="n">
        <v>0</v>
      </c>
      <c r="E3598" s="224" t="e">
        <f aca="false">VLOOKUP(A3598,SINAPI_MO!$A$1:$E$59566,4,0)</f>
        <v>#N/A</v>
      </c>
      <c r="F3598" s="225" t="e">
        <f aca="false">ROUND(D3598*E3598,2)</f>
        <v>#N/A</v>
      </c>
    </row>
    <row r="3599" customFormat="false" ht="19.4" hidden="false" customHeight="false" outlineLevel="0" collapsed="false">
      <c r="A3599" s="207" t="n">
        <v>104184</v>
      </c>
      <c r="B3599" s="208" t="s">
        <v>3774</v>
      </c>
      <c r="C3599" s="2" t="s">
        <v>170</v>
      </c>
      <c r="D3599" s="209" t="n">
        <v>39.45</v>
      </c>
      <c r="E3599" s="224" t="n">
        <f aca="false">VLOOKUP(A3599,SINAPI_MO!$A$1:$E$59566,4,0)</f>
        <v>0.6122</v>
      </c>
      <c r="F3599" s="225" t="n">
        <f aca="false">ROUND(D3599*E3599,2)</f>
        <v>24.15</v>
      </c>
    </row>
    <row r="3600" customFormat="false" ht="19.4" hidden="false" customHeight="false" outlineLevel="0" collapsed="false">
      <c r="A3600" s="207" t="n">
        <v>104190</v>
      </c>
      <c r="B3600" s="208" t="s">
        <v>3775</v>
      </c>
      <c r="C3600" s="2" t="s">
        <v>170</v>
      </c>
      <c r="D3600" s="209" t="n">
        <v>711.93</v>
      </c>
      <c r="E3600" s="224" t="n">
        <f aca="false">VLOOKUP(A3600,SINAPI_MO!$A$1:$E$59566,4,0)</f>
        <v>1</v>
      </c>
      <c r="F3600" s="225" t="n">
        <f aca="false">ROUND(D3600*E3600,2)</f>
        <v>711.93</v>
      </c>
    </row>
    <row r="3601" customFormat="false" ht="19.4" hidden="false" customHeight="false" outlineLevel="0" collapsed="false">
      <c r="A3601" s="207" t="n">
        <v>104463</v>
      </c>
      <c r="B3601" s="208" t="s">
        <v>3776</v>
      </c>
      <c r="C3601" s="2" t="s">
        <v>170</v>
      </c>
      <c r="D3601" s="209" t="n">
        <v>0</v>
      </c>
      <c r="E3601" s="224" t="e">
        <f aca="false">VLOOKUP(A3601,SINAPI_MO!$A$1:$E$59566,4,0)</f>
        <v>#N/A</v>
      </c>
      <c r="F3601" s="225" t="e">
        <f aca="false">ROUND(D3601*E3601,2)</f>
        <v>#N/A</v>
      </c>
    </row>
    <row r="3602" customFormat="false" ht="19.4" hidden="false" customHeight="false" outlineLevel="0" collapsed="false">
      <c r="A3602" s="207" t="n">
        <v>104464</v>
      </c>
      <c r="B3602" s="208" t="s">
        <v>3777</v>
      </c>
      <c r="C3602" s="2" t="s">
        <v>170</v>
      </c>
      <c r="D3602" s="209" t="n">
        <v>0</v>
      </c>
      <c r="E3602" s="224" t="e">
        <f aca="false">VLOOKUP(A3602,SINAPI_MO!$A$1:$E$59566,4,0)</f>
        <v>#N/A</v>
      </c>
      <c r="F3602" s="225" t="e">
        <f aca="false">ROUND(D3602*E3602,2)</f>
        <v>#N/A</v>
      </c>
    </row>
    <row r="3603" customFormat="false" ht="19.4" hidden="false" customHeight="false" outlineLevel="0" collapsed="false">
      <c r="A3603" s="207" t="n">
        <v>104183</v>
      </c>
      <c r="B3603" s="208" t="s">
        <v>3778</v>
      </c>
      <c r="C3603" s="2" t="s">
        <v>183</v>
      </c>
      <c r="D3603" s="209" t="n">
        <v>275.88</v>
      </c>
      <c r="E3603" s="224" t="n">
        <f aca="false">VLOOKUP(A3603,SINAPI_MO!$A$1:$E$59566,4,0)</f>
        <v>0.075</v>
      </c>
      <c r="F3603" s="225" t="n">
        <f aca="false">ROUND(D3603*E3603,2)</f>
        <v>20.69</v>
      </c>
    </row>
    <row r="3604" customFormat="false" ht="19.4" hidden="false" customHeight="false" outlineLevel="0" collapsed="false">
      <c r="A3604" s="207" t="n">
        <v>104187</v>
      </c>
      <c r="B3604" s="208" t="s">
        <v>3779</v>
      </c>
      <c r="C3604" s="2" t="s">
        <v>183</v>
      </c>
      <c r="D3604" s="209" t="n">
        <v>1346.66</v>
      </c>
      <c r="E3604" s="224" t="n">
        <f aca="false">VLOOKUP(A3604,SINAPI_MO!$A$1:$E$59566,4,0)</f>
        <v>0.0362</v>
      </c>
      <c r="F3604" s="225" t="n">
        <f aca="false">ROUND(D3604*E3604,2)</f>
        <v>48.75</v>
      </c>
    </row>
    <row r="3605" customFormat="false" ht="19.4" hidden="false" customHeight="false" outlineLevel="0" collapsed="false">
      <c r="A3605" s="207" t="n">
        <v>104186</v>
      </c>
      <c r="B3605" s="208" t="s">
        <v>3780</v>
      </c>
      <c r="C3605" s="2" t="s">
        <v>183</v>
      </c>
      <c r="D3605" s="209" t="n">
        <v>287.32</v>
      </c>
      <c r="E3605" s="224" t="n">
        <f aca="false">VLOOKUP(A3605,SINAPI_MO!$A$1:$E$59566,4,0)</f>
        <v>0.1954</v>
      </c>
      <c r="F3605" s="225" t="n">
        <f aca="false">ROUND(D3605*E3605,2)</f>
        <v>56.14</v>
      </c>
    </row>
    <row r="3606" customFormat="false" ht="19.4" hidden="false" customHeight="false" outlineLevel="0" collapsed="false">
      <c r="A3606" s="207" t="n">
        <v>104180</v>
      </c>
      <c r="B3606" s="208" t="s">
        <v>3781</v>
      </c>
      <c r="C3606" s="2" t="s">
        <v>183</v>
      </c>
      <c r="D3606" s="209" t="n">
        <v>0</v>
      </c>
      <c r="E3606" s="224" t="e">
        <f aca="false">VLOOKUP(A3606,SINAPI_MO!$A$1:$E$59566,4,0)</f>
        <v>#N/A</v>
      </c>
      <c r="F3606" s="225" t="e">
        <f aca="false">ROUND(D3606*E3606,2)</f>
        <v>#N/A</v>
      </c>
    </row>
    <row r="3607" customFormat="false" ht="19.4" hidden="false" customHeight="false" outlineLevel="0" collapsed="false">
      <c r="A3607" s="207" t="n">
        <v>104181</v>
      </c>
      <c r="B3607" s="208" t="s">
        <v>3782</v>
      </c>
      <c r="C3607" s="2" t="s">
        <v>183</v>
      </c>
      <c r="D3607" s="209" t="n">
        <v>0</v>
      </c>
      <c r="E3607" s="224" t="e">
        <f aca="false">VLOOKUP(A3607,SINAPI_MO!$A$1:$E$59566,4,0)</f>
        <v>#N/A</v>
      </c>
      <c r="F3607" s="225" t="e">
        <f aca="false">ROUND(D3607*E3607,2)</f>
        <v>#N/A</v>
      </c>
    </row>
    <row r="3608" customFormat="false" ht="19.4" hidden="false" customHeight="false" outlineLevel="0" collapsed="false">
      <c r="A3608" s="207" t="n">
        <v>100674</v>
      </c>
      <c r="B3608" s="208" t="s">
        <v>3783</v>
      </c>
      <c r="C3608" s="2" t="s">
        <v>175</v>
      </c>
      <c r="D3608" s="209" t="n">
        <v>910.59</v>
      </c>
      <c r="E3608" s="224" t="n">
        <f aca="false">VLOOKUP(A3608,SINAPI_MO!$A$1:$E$59566,4,0)</f>
        <v>0.0325</v>
      </c>
      <c r="F3608" s="225" t="n">
        <f aca="false">ROUND(D3608*E3608,2)</f>
        <v>29.59</v>
      </c>
    </row>
    <row r="3609" customFormat="false" ht="28.35" hidden="false" customHeight="false" outlineLevel="0" collapsed="false">
      <c r="A3609" s="207" t="n">
        <v>100664</v>
      </c>
      <c r="B3609" s="208" t="s">
        <v>3784</v>
      </c>
      <c r="C3609" s="2" t="s">
        <v>175</v>
      </c>
      <c r="D3609" s="209" t="n">
        <v>0</v>
      </c>
      <c r="E3609" s="224" t="e">
        <f aca="false">VLOOKUP(A3609,SINAPI_MO!$A$1:$E$59566,4,0)</f>
        <v>#N/A</v>
      </c>
      <c r="F3609" s="225" t="e">
        <f aca="false">ROUND(D3609*E3609,2)</f>
        <v>#N/A</v>
      </c>
    </row>
    <row r="3610" customFormat="false" ht="12.8" hidden="false" customHeight="false" outlineLevel="0" collapsed="false">
      <c r="A3610" s="207" t="n">
        <v>94589</v>
      </c>
      <c r="B3610" s="208" t="s">
        <v>3785</v>
      </c>
      <c r="C3610" s="2" t="s">
        <v>183</v>
      </c>
      <c r="D3610" s="209" t="n">
        <v>22.35</v>
      </c>
      <c r="E3610" s="224" t="n">
        <f aca="false">VLOOKUP(A3610,SINAPI_MO!$A$1:$E$59566,4,0)</f>
        <v>0.5517</v>
      </c>
      <c r="F3610" s="225" t="n">
        <f aca="false">ROUND(D3610*E3610,2)</f>
        <v>12.33</v>
      </c>
    </row>
    <row r="3611" customFormat="false" ht="12.8" hidden="false" customHeight="false" outlineLevel="0" collapsed="false">
      <c r="A3611" s="207" t="n">
        <v>94590</v>
      </c>
      <c r="B3611" s="208" t="s">
        <v>3786</v>
      </c>
      <c r="C3611" s="2" t="s">
        <v>183</v>
      </c>
      <c r="D3611" s="209" t="n">
        <v>30.23</v>
      </c>
      <c r="E3611" s="224" t="n">
        <f aca="false">VLOOKUP(A3611,SINAPI_MO!$A$1:$E$59566,4,0)</f>
        <v>0.5058</v>
      </c>
      <c r="F3611" s="225" t="n">
        <f aca="false">ROUND(D3611*E3611,2)</f>
        <v>15.29</v>
      </c>
    </row>
    <row r="3612" customFormat="false" ht="12.8" hidden="false" customHeight="false" outlineLevel="0" collapsed="false">
      <c r="A3612" s="207" t="n">
        <v>94587</v>
      </c>
      <c r="B3612" s="208" t="s">
        <v>3787</v>
      </c>
      <c r="C3612" s="2" t="s">
        <v>183</v>
      </c>
      <c r="D3612" s="209" t="n">
        <v>66.68</v>
      </c>
      <c r="E3612" s="224" t="n">
        <f aca="false">VLOOKUP(A3612,SINAPI_MO!$A$1:$E$59566,4,0)</f>
        <v>0.4183</v>
      </c>
      <c r="F3612" s="225" t="n">
        <f aca="false">ROUND(D3612*E3612,2)</f>
        <v>27.89</v>
      </c>
    </row>
    <row r="3613" customFormat="false" ht="12.8" hidden="false" customHeight="false" outlineLevel="0" collapsed="false">
      <c r="A3613" s="207" t="n">
        <v>94588</v>
      </c>
      <c r="B3613" s="208" t="s">
        <v>3788</v>
      </c>
      <c r="C3613" s="2" t="s">
        <v>183</v>
      </c>
      <c r="D3613" s="209" t="n">
        <v>78.94</v>
      </c>
      <c r="E3613" s="224" t="n">
        <f aca="false">VLOOKUP(A3613,SINAPI_MO!$A$1:$E$59566,4,0)</f>
        <v>0.4463</v>
      </c>
      <c r="F3613" s="225" t="n">
        <f aca="false">ROUND(D3613*E3613,2)</f>
        <v>35.23</v>
      </c>
    </row>
    <row r="3614" customFormat="false" ht="12.8" hidden="false" customHeight="false" outlineLevel="0" collapsed="false">
      <c r="A3614" s="207" t="n">
        <v>105812</v>
      </c>
      <c r="B3614" s="208" t="s">
        <v>3789</v>
      </c>
      <c r="C3614" s="2" t="s">
        <v>183</v>
      </c>
      <c r="D3614" s="209" t="n">
        <v>36.78</v>
      </c>
      <c r="E3614" s="224" t="n">
        <f aca="false">VLOOKUP(A3614,SINAPI_MO!$A$1:$E$59566,4,0)</f>
        <v>0.0696</v>
      </c>
      <c r="F3614" s="225" t="n">
        <f aca="false">ROUND(D3614*E3614,2)</f>
        <v>2.56</v>
      </c>
    </row>
    <row r="3615" customFormat="false" ht="28.35" hidden="false" customHeight="false" outlineLevel="0" collapsed="false">
      <c r="A3615" s="207" t="n">
        <v>94571</v>
      </c>
      <c r="B3615" s="208" t="s">
        <v>3790</v>
      </c>
      <c r="C3615" s="2" t="s">
        <v>175</v>
      </c>
      <c r="D3615" s="209" t="n">
        <v>0</v>
      </c>
      <c r="E3615" s="224" t="e">
        <f aca="false">VLOOKUP(A3615,SINAPI_MO!$A$1:$E$59566,4,0)</f>
        <v>#N/A</v>
      </c>
      <c r="F3615" s="225" t="e">
        <f aca="false">ROUND(D3615*E3615,2)</f>
        <v>#N/A</v>
      </c>
    </row>
    <row r="3616" customFormat="false" ht="28.35" hidden="false" customHeight="false" outlineLevel="0" collapsed="false">
      <c r="A3616" s="207" t="n">
        <v>94570</v>
      </c>
      <c r="B3616" s="208" t="s">
        <v>3791</v>
      </c>
      <c r="C3616" s="2" t="s">
        <v>175</v>
      </c>
      <c r="D3616" s="209" t="n">
        <v>418.3</v>
      </c>
      <c r="E3616" s="224" t="n">
        <f aca="false">VLOOKUP(A3616,SINAPI_MO!$A$1:$E$59566,4,0)</f>
        <v>0.0298</v>
      </c>
      <c r="F3616" s="225" t="n">
        <f aca="false">ROUND(D3616*E3616,2)</f>
        <v>12.47</v>
      </c>
    </row>
    <row r="3617" customFormat="false" ht="28.35" hidden="false" customHeight="false" outlineLevel="0" collapsed="false">
      <c r="A3617" s="207" t="n">
        <v>105811</v>
      </c>
      <c r="B3617" s="208" t="s">
        <v>3792</v>
      </c>
      <c r="C3617" s="2" t="s">
        <v>175</v>
      </c>
      <c r="D3617" s="209" t="n">
        <v>0</v>
      </c>
      <c r="E3617" s="224" t="e">
        <f aca="false">VLOOKUP(A3617,SINAPI_MO!$A$1:$E$59566,4,0)</f>
        <v>#N/A</v>
      </c>
      <c r="F3617" s="225" t="e">
        <f aca="false">ROUND(D3617*E3617,2)</f>
        <v>#N/A</v>
      </c>
    </row>
    <row r="3618" customFormat="false" ht="28.35" hidden="false" customHeight="false" outlineLevel="0" collapsed="false">
      <c r="A3618" s="207" t="n">
        <v>94572</v>
      </c>
      <c r="B3618" s="208" t="s">
        <v>3793</v>
      </c>
      <c r="C3618" s="2" t="s">
        <v>175</v>
      </c>
      <c r="D3618" s="209" t="n">
        <v>599.85</v>
      </c>
      <c r="E3618" s="224" t="n">
        <f aca="false">VLOOKUP(A3618,SINAPI_MO!$A$1:$E$59566,4,0)</f>
        <v>0.0309</v>
      </c>
      <c r="F3618" s="225" t="n">
        <f aca="false">ROUND(D3618*E3618,2)</f>
        <v>18.54</v>
      </c>
    </row>
    <row r="3619" customFormat="false" ht="28.35" hidden="false" customHeight="false" outlineLevel="0" collapsed="false">
      <c r="A3619" s="207" t="n">
        <v>94573</v>
      </c>
      <c r="B3619" s="208" t="s">
        <v>3794</v>
      </c>
      <c r="C3619" s="2" t="s">
        <v>175</v>
      </c>
      <c r="D3619" s="209" t="n">
        <v>467.1</v>
      </c>
      <c r="E3619" s="224" t="n">
        <f aca="false">VLOOKUP(A3619,SINAPI_MO!$A$1:$E$59566,4,0)</f>
        <v>0.0266</v>
      </c>
      <c r="F3619" s="225" t="n">
        <f aca="false">ROUND(D3619*E3619,2)</f>
        <v>12.42</v>
      </c>
    </row>
    <row r="3620" customFormat="false" ht="28.35" hidden="false" customHeight="false" outlineLevel="0" collapsed="false">
      <c r="A3620" s="207" t="n">
        <v>105809</v>
      </c>
      <c r="B3620" s="208" t="s">
        <v>3795</v>
      </c>
      <c r="C3620" s="2" t="s">
        <v>175</v>
      </c>
      <c r="D3620" s="209" t="n">
        <v>0</v>
      </c>
      <c r="E3620" s="224" t="e">
        <f aca="false">VLOOKUP(A3620,SINAPI_MO!$A$1:$E$59566,4,0)</f>
        <v>#N/A</v>
      </c>
      <c r="F3620" s="225" t="e">
        <f aca="false">ROUND(D3620*E3620,2)</f>
        <v>#N/A</v>
      </c>
    </row>
    <row r="3621" customFormat="false" ht="28.35" hidden="false" customHeight="false" outlineLevel="0" collapsed="false">
      <c r="A3621" s="207" t="n">
        <v>94569</v>
      </c>
      <c r="B3621" s="208" t="s">
        <v>3796</v>
      </c>
      <c r="C3621" s="2" t="s">
        <v>175</v>
      </c>
      <c r="D3621" s="209" t="n">
        <v>787.24</v>
      </c>
      <c r="E3621" s="224" t="n">
        <f aca="false">VLOOKUP(A3621,SINAPI_MO!$A$1:$E$59566,4,0)</f>
        <v>0.0512</v>
      </c>
      <c r="F3621" s="225" t="n">
        <f aca="false">ROUND(D3621*E3621,2)</f>
        <v>40.31</v>
      </c>
    </row>
    <row r="3622" customFormat="false" ht="28.35" hidden="false" customHeight="false" outlineLevel="0" collapsed="false">
      <c r="A3622" s="207" t="n">
        <v>105810</v>
      </c>
      <c r="B3622" s="208" t="s">
        <v>3797</v>
      </c>
      <c r="C3622" s="2" t="s">
        <v>175</v>
      </c>
      <c r="D3622" s="209" t="n">
        <v>0</v>
      </c>
      <c r="E3622" s="224" t="e">
        <f aca="false">VLOOKUP(A3622,SINAPI_MO!$A$1:$E$59566,4,0)</f>
        <v>#N/A</v>
      </c>
      <c r="F3622" s="225" t="e">
        <f aca="false">ROUND(D3622*E3622,2)</f>
        <v>#N/A</v>
      </c>
    </row>
    <row r="3623" customFormat="false" ht="28.35" hidden="false" customHeight="false" outlineLevel="0" collapsed="false">
      <c r="A3623" s="207" t="n">
        <v>94561</v>
      </c>
      <c r="B3623" s="208" t="s">
        <v>3798</v>
      </c>
      <c r="C3623" s="2" t="s">
        <v>175</v>
      </c>
      <c r="D3623" s="209" t="n">
        <v>0</v>
      </c>
      <c r="E3623" s="224" t="e">
        <f aca="false">VLOOKUP(A3623,SINAPI_MO!$A$1:$E$59566,4,0)</f>
        <v>#N/A</v>
      </c>
      <c r="F3623" s="225" t="e">
        <f aca="false">ROUND(D3623*E3623,2)</f>
        <v>#N/A</v>
      </c>
    </row>
    <row r="3624" customFormat="false" ht="28.35" hidden="false" customHeight="false" outlineLevel="0" collapsed="false">
      <c r="A3624" s="207" t="n">
        <v>94562</v>
      </c>
      <c r="B3624" s="208" t="s">
        <v>3799</v>
      </c>
      <c r="C3624" s="2" t="s">
        <v>175</v>
      </c>
      <c r="D3624" s="209" t="n">
        <v>532.39</v>
      </c>
      <c r="E3624" s="224" t="n">
        <f aca="false">VLOOKUP(A3624,SINAPI_MO!$A$1:$E$59566,4,0)</f>
        <v>0.1059</v>
      </c>
      <c r="F3624" s="225" t="n">
        <f aca="false">ROUND(D3624*E3624,2)</f>
        <v>56.38</v>
      </c>
    </row>
    <row r="3625" customFormat="false" ht="19.4" hidden="false" customHeight="false" outlineLevel="0" collapsed="false">
      <c r="A3625" s="207" t="n">
        <v>105813</v>
      </c>
      <c r="B3625" s="208" t="s">
        <v>3800</v>
      </c>
      <c r="C3625" s="2" t="s">
        <v>175</v>
      </c>
      <c r="D3625" s="209" t="n">
        <v>913.91</v>
      </c>
      <c r="E3625" s="224" t="n">
        <f aca="false">VLOOKUP(A3625,SINAPI_MO!$A$1:$E$59566,4,0)</f>
        <v>0.2264</v>
      </c>
      <c r="F3625" s="225" t="n">
        <f aca="false">ROUND(D3625*E3625,2)</f>
        <v>206.91</v>
      </c>
    </row>
    <row r="3626" customFormat="false" ht="28.35" hidden="false" customHeight="false" outlineLevel="0" collapsed="false">
      <c r="A3626" s="207" t="n">
        <v>94559</v>
      </c>
      <c r="B3626" s="208" t="s">
        <v>3801</v>
      </c>
      <c r="C3626" s="2" t="s">
        <v>175</v>
      </c>
      <c r="D3626" s="209" t="n">
        <v>645.54</v>
      </c>
      <c r="E3626" s="224" t="n">
        <f aca="false">VLOOKUP(A3626,SINAPI_MO!$A$1:$E$59566,4,0)</f>
        <v>0.3215</v>
      </c>
      <c r="F3626" s="225" t="n">
        <f aca="false">ROUND(D3626*E3626,2)</f>
        <v>207.54</v>
      </c>
    </row>
    <row r="3627" customFormat="false" ht="28.35" hidden="false" customHeight="false" outlineLevel="0" collapsed="false">
      <c r="A3627" s="207" t="n">
        <v>100668</v>
      </c>
      <c r="B3627" s="208" t="s">
        <v>3802</v>
      </c>
      <c r="C3627" s="2" t="s">
        <v>175</v>
      </c>
      <c r="D3627" s="209" t="n">
        <v>1768.46</v>
      </c>
      <c r="E3627" s="224" t="n">
        <f aca="false">VLOOKUP(A3627,SINAPI_MO!$A$1:$E$59566,4,0)</f>
        <v>0.0911</v>
      </c>
      <c r="F3627" s="225" t="n">
        <f aca="false">ROUND(D3627*E3627,2)</f>
        <v>161.11</v>
      </c>
    </row>
    <row r="3628" customFormat="false" ht="37.3" hidden="false" customHeight="false" outlineLevel="0" collapsed="false">
      <c r="A3628" s="207" t="n">
        <v>100670</v>
      </c>
      <c r="B3628" s="208" t="s">
        <v>3803</v>
      </c>
      <c r="C3628" s="2" t="s">
        <v>175</v>
      </c>
      <c r="D3628" s="209" t="n">
        <v>1409.05</v>
      </c>
      <c r="E3628" s="224" t="n">
        <f aca="false">VLOOKUP(A3628,SINAPI_MO!$A$1:$E$59566,4,0)</f>
        <v>0.0435</v>
      </c>
      <c r="F3628" s="225" t="n">
        <f aca="false">ROUND(D3628*E3628,2)</f>
        <v>61.29</v>
      </c>
    </row>
    <row r="3629" customFormat="false" ht="37.3" hidden="false" customHeight="false" outlineLevel="0" collapsed="false">
      <c r="A3629" s="207" t="n">
        <v>100665</v>
      </c>
      <c r="B3629" s="208" t="s">
        <v>3804</v>
      </c>
      <c r="C3629" s="2" t="s">
        <v>175</v>
      </c>
      <c r="D3629" s="209" t="n">
        <v>1157.76</v>
      </c>
      <c r="E3629" s="224" t="n">
        <f aca="false">VLOOKUP(A3629,SINAPI_MO!$A$1:$E$59566,4,0)</f>
        <v>0.0606</v>
      </c>
      <c r="F3629" s="225" t="n">
        <f aca="false">ROUND(D3629*E3629,2)</f>
        <v>70.16</v>
      </c>
    </row>
    <row r="3630" customFormat="false" ht="28.35" hidden="false" customHeight="false" outlineLevel="0" collapsed="false">
      <c r="A3630" s="207" t="n">
        <v>100924</v>
      </c>
      <c r="B3630" s="208" t="s">
        <v>3805</v>
      </c>
      <c r="C3630" s="2" t="s">
        <v>175</v>
      </c>
      <c r="D3630" s="209" t="n">
        <v>0</v>
      </c>
      <c r="E3630" s="224" t="e">
        <f aca="false">VLOOKUP(A3630,SINAPI_MO!$A$1:$E$59566,4,0)</f>
        <v>#N/A</v>
      </c>
      <c r="F3630" s="225" t="e">
        <f aca="false">ROUND(D3630*E3630,2)</f>
        <v>#N/A</v>
      </c>
    </row>
    <row r="3631" customFormat="false" ht="37.3" hidden="false" customHeight="false" outlineLevel="0" collapsed="false">
      <c r="A3631" s="207" t="n">
        <v>100671</v>
      </c>
      <c r="B3631" s="208" t="s">
        <v>3806</v>
      </c>
      <c r="C3631" s="2" t="s">
        <v>175</v>
      </c>
      <c r="D3631" s="209" t="n">
        <v>1749.1</v>
      </c>
      <c r="E3631" s="224" t="n">
        <f aca="false">VLOOKUP(A3631,SINAPI_MO!$A$1:$E$59566,4,0)</f>
        <v>0.035</v>
      </c>
      <c r="F3631" s="225" t="n">
        <f aca="false">ROUND(D3631*E3631,2)</f>
        <v>61.22</v>
      </c>
    </row>
    <row r="3632" customFormat="false" ht="28.35" hidden="false" customHeight="false" outlineLevel="0" collapsed="false">
      <c r="A3632" s="207" t="n">
        <v>100667</v>
      </c>
      <c r="B3632" s="208" t="s">
        <v>3807</v>
      </c>
      <c r="C3632" s="2" t="s">
        <v>175</v>
      </c>
      <c r="D3632" s="209" t="n">
        <v>1492.51</v>
      </c>
      <c r="E3632" s="224" t="n">
        <f aca="false">VLOOKUP(A3632,SINAPI_MO!$A$1:$E$59566,4,0)</f>
        <v>0.047</v>
      </c>
      <c r="F3632" s="225" t="n">
        <f aca="false">ROUND(D3632*E3632,2)</f>
        <v>70.15</v>
      </c>
    </row>
    <row r="3633" customFormat="false" ht="28.35" hidden="false" customHeight="false" outlineLevel="0" collapsed="false">
      <c r="A3633" s="207" t="n">
        <v>100669</v>
      </c>
      <c r="B3633" s="208" t="s">
        <v>3808</v>
      </c>
      <c r="C3633" s="2" t="s">
        <v>175</v>
      </c>
      <c r="D3633" s="209" t="n">
        <v>1259.1</v>
      </c>
      <c r="E3633" s="224" t="n">
        <f aca="false">VLOOKUP(A3633,SINAPI_MO!$A$1:$E$59566,4,0)</f>
        <v>0.128</v>
      </c>
      <c r="F3633" s="225" t="n">
        <f aca="false">ROUND(D3633*E3633,2)</f>
        <v>161.16</v>
      </c>
    </row>
    <row r="3634" customFormat="false" ht="37.3" hidden="false" customHeight="false" outlineLevel="0" collapsed="false">
      <c r="A3634" s="207" t="n">
        <v>100672</v>
      </c>
      <c r="B3634" s="208" t="s">
        <v>3809</v>
      </c>
      <c r="C3634" s="2" t="s">
        <v>175</v>
      </c>
      <c r="D3634" s="209" t="n">
        <v>1128.27</v>
      </c>
      <c r="E3634" s="224" t="n">
        <f aca="false">VLOOKUP(A3634,SINAPI_MO!$A$1:$E$59566,4,0)</f>
        <v>0.0543</v>
      </c>
      <c r="F3634" s="225" t="n">
        <f aca="false">ROUND(D3634*E3634,2)</f>
        <v>61.27</v>
      </c>
    </row>
    <row r="3635" customFormat="false" ht="28.35" hidden="false" customHeight="false" outlineLevel="0" collapsed="false">
      <c r="A3635" s="207" t="n">
        <v>100666</v>
      </c>
      <c r="B3635" s="208" t="s">
        <v>3810</v>
      </c>
      <c r="C3635" s="2" t="s">
        <v>175</v>
      </c>
      <c r="D3635" s="209" t="n">
        <v>920.97</v>
      </c>
      <c r="E3635" s="224" t="n">
        <f aca="false">VLOOKUP(A3635,SINAPI_MO!$A$1:$E$59566,4,0)</f>
        <v>0.0762</v>
      </c>
      <c r="F3635" s="225" t="n">
        <f aca="false">ROUND(D3635*E3635,2)</f>
        <v>70.18</v>
      </c>
    </row>
    <row r="3636" customFormat="false" ht="28.35" hidden="false" customHeight="false" outlineLevel="0" collapsed="false">
      <c r="A3636" s="207" t="n">
        <v>100663</v>
      </c>
      <c r="B3636" s="208" t="s">
        <v>3811</v>
      </c>
      <c r="C3636" s="2" t="s">
        <v>175</v>
      </c>
      <c r="D3636" s="209" t="n">
        <v>0</v>
      </c>
      <c r="E3636" s="224" t="e">
        <f aca="false">VLOOKUP(A3636,SINAPI_MO!$A$1:$E$59566,4,0)</f>
        <v>#N/A</v>
      </c>
      <c r="F3636" s="225" t="e">
        <f aca="false">ROUND(D3636*E3636,2)</f>
        <v>#N/A</v>
      </c>
    </row>
    <row r="3637" customFormat="false" ht="28.35" hidden="false" customHeight="false" outlineLevel="0" collapsed="false">
      <c r="A3637" s="207" t="n">
        <v>100662</v>
      </c>
      <c r="B3637" s="208" t="s">
        <v>3812</v>
      </c>
      <c r="C3637" s="2" t="s">
        <v>175</v>
      </c>
      <c r="D3637" s="209" t="n">
        <v>0</v>
      </c>
      <c r="E3637" s="224" t="e">
        <f aca="false">VLOOKUP(A3637,SINAPI_MO!$A$1:$E$59566,4,0)</f>
        <v>#N/A</v>
      </c>
      <c r="F3637" s="225" t="e">
        <f aca="false">ROUND(D3637*E3637,2)</f>
        <v>#N/A</v>
      </c>
    </row>
    <row r="3638" customFormat="false" ht="28.35" hidden="false" customHeight="false" outlineLevel="0" collapsed="false">
      <c r="A3638" s="207" t="n">
        <v>100661</v>
      </c>
      <c r="B3638" s="208" t="s">
        <v>3813</v>
      </c>
      <c r="C3638" s="2" t="s">
        <v>175</v>
      </c>
      <c r="D3638" s="209" t="n">
        <v>0</v>
      </c>
      <c r="E3638" s="224" t="e">
        <f aca="false">VLOOKUP(A3638,SINAPI_MO!$A$1:$E$59566,4,0)</f>
        <v>#N/A</v>
      </c>
      <c r="F3638" s="225" t="e">
        <f aca="false">ROUND(D3638*E3638,2)</f>
        <v>#N/A</v>
      </c>
    </row>
    <row r="3639" customFormat="false" ht="12.8" hidden="false" customHeight="false" outlineLevel="0" collapsed="false">
      <c r="A3639" s="207" t="n">
        <v>105925</v>
      </c>
      <c r="B3639" s="208" t="s">
        <v>3814</v>
      </c>
      <c r="C3639" s="2" t="s">
        <v>183</v>
      </c>
      <c r="D3639" s="209" t="n">
        <v>2.4</v>
      </c>
      <c r="E3639" s="224" t="n">
        <f aca="false">VLOOKUP(A3639,SINAPI_MO!$A$1:$E$59566,4,0)</f>
        <v>0.9625</v>
      </c>
      <c r="F3639" s="225" t="n">
        <f aca="false">ROUND(D3639*E3639,2)</f>
        <v>2.31</v>
      </c>
    </row>
    <row r="3640" customFormat="false" ht="12.8" hidden="false" customHeight="false" outlineLevel="0" collapsed="false">
      <c r="A3640" s="207" t="n">
        <v>100659</v>
      </c>
      <c r="B3640" s="208" t="s">
        <v>3815</v>
      </c>
      <c r="C3640" s="2" t="s">
        <v>183</v>
      </c>
      <c r="D3640" s="209" t="n">
        <v>16.72</v>
      </c>
      <c r="E3640" s="224" t="n">
        <f aca="false">VLOOKUP(A3640,SINAPI_MO!$A$1:$E$59566,4,0)</f>
        <v>0.1382</v>
      </c>
      <c r="F3640" s="225" t="n">
        <f aca="false">ROUND(D3640*E3640,2)</f>
        <v>2.31</v>
      </c>
    </row>
    <row r="3641" customFormat="false" ht="12.8" hidden="false" customHeight="false" outlineLevel="0" collapsed="false">
      <c r="A3641" s="207" t="n">
        <v>100660</v>
      </c>
      <c r="B3641" s="208" t="s">
        <v>3816</v>
      </c>
      <c r="C3641" s="2" t="s">
        <v>183</v>
      </c>
      <c r="D3641" s="209" t="n">
        <v>10.94</v>
      </c>
      <c r="E3641" s="224" t="n">
        <f aca="false">VLOOKUP(A3641,SINAPI_MO!$A$1:$E$59566,4,0)</f>
        <v>0.2112</v>
      </c>
      <c r="F3641" s="225" t="n">
        <f aca="false">ROUND(D3641*E3641,2)</f>
        <v>2.31</v>
      </c>
    </row>
    <row r="3642" customFormat="false" ht="19.4" hidden="false" customHeight="false" outlineLevel="0" collapsed="false">
      <c r="A3642" s="207" t="n">
        <v>100711</v>
      </c>
      <c r="B3642" s="208" t="s">
        <v>3817</v>
      </c>
      <c r="C3642" s="2" t="s">
        <v>183</v>
      </c>
      <c r="D3642" s="209" t="n">
        <v>0</v>
      </c>
      <c r="E3642" s="224" t="e">
        <f aca="false">VLOOKUP(A3642,SINAPI_MO!$A$1:$E$59566,4,0)</f>
        <v>#N/A</v>
      </c>
      <c r="F3642" s="225" t="e">
        <f aca="false">ROUND(D3642*E3642,2)</f>
        <v>#N/A</v>
      </c>
    </row>
    <row r="3643" customFormat="false" ht="12.8" hidden="false" customHeight="false" outlineLevel="0" collapsed="false">
      <c r="A3643" s="207" t="n">
        <v>100676</v>
      </c>
      <c r="B3643" s="208" t="s">
        <v>3818</v>
      </c>
      <c r="C3643" s="2" t="s">
        <v>170</v>
      </c>
      <c r="D3643" s="209" t="n">
        <v>289.98</v>
      </c>
      <c r="E3643" s="224" t="n">
        <f aca="false">VLOOKUP(A3643,SINAPI_MO!$A$1:$E$59566,4,0)</f>
        <v>0.3589</v>
      </c>
      <c r="F3643" s="225" t="n">
        <f aca="false">ROUND(D3643*E3643,2)</f>
        <v>104.07</v>
      </c>
    </row>
    <row r="3644" customFormat="false" ht="12.8" hidden="false" customHeight="false" outlineLevel="0" collapsed="false">
      <c r="A3644" s="207" t="n">
        <v>90806</v>
      </c>
      <c r="B3644" s="208" t="s">
        <v>3819</v>
      </c>
      <c r="C3644" s="2" t="s">
        <v>170</v>
      </c>
      <c r="D3644" s="209" t="n">
        <v>578.79</v>
      </c>
      <c r="E3644" s="224" t="n">
        <f aca="false">VLOOKUP(A3644,SINAPI_MO!$A$1:$E$59566,4,0)</f>
        <v>0.3709</v>
      </c>
      <c r="F3644" s="225" t="n">
        <f aca="false">ROUND(D3644*E3644,2)</f>
        <v>214.67</v>
      </c>
    </row>
    <row r="3645" customFormat="false" ht="12.8" hidden="false" customHeight="false" outlineLevel="0" collapsed="false">
      <c r="A3645" s="207" t="n">
        <v>91292</v>
      </c>
      <c r="B3645" s="208" t="s">
        <v>3820</v>
      </c>
      <c r="C3645" s="2" t="s">
        <v>170</v>
      </c>
      <c r="D3645" s="209" t="n">
        <v>449.77</v>
      </c>
      <c r="E3645" s="224" t="n">
        <f aca="false">VLOOKUP(A3645,SINAPI_MO!$A$1:$E$59566,4,0)</f>
        <v>0.4773</v>
      </c>
      <c r="F3645" s="225" t="n">
        <f aca="false">ROUND(D3645*E3645,2)</f>
        <v>214.68</v>
      </c>
    </row>
    <row r="3646" customFormat="false" ht="12.8" hidden="false" customHeight="false" outlineLevel="0" collapsed="false">
      <c r="A3646" s="207" t="n">
        <v>90801</v>
      </c>
      <c r="B3646" s="208" t="s">
        <v>3821</v>
      </c>
      <c r="C3646" s="2" t="s">
        <v>170</v>
      </c>
      <c r="D3646" s="209" t="n">
        <v>469.22</v>
      </c>
      <c r="E3646" s="224" t="n">
        <f aca="false">VLOOKUP(A3646,SINAPI_MO!$A$1:$E$59566,4,0)</f>
        <v>0.2765</v>
      </c>
      <c r="F3646" s="225" t="n">
        <f aca="false">ROUND(D3646*E3646,2)</f>
        <v>129.74</v>
      </c>
    </row>
    <row r="3647" customFormat="false" ht="12.8" hidden="false" customHeight="false" outlineLevel="0" collapsed="false">
      <c r="A3647" s="207" t="n">
        <v>91287</v>
      </c>
      <c r="B3647" s="208" t="s">
        <v>3822</v>
      </c>
      <c r="C3647" s="2" t="s">
        <v>170</v>
      </c>
      <c r="D3647" s="209" t="n">
        <v>340.2</v>
      </c>
      <c r="E3647" s="224" t="n">
        <f aca="false">VLOOKUP(A3647,SINAPI_MO!$A$1:$E$59566,4,0)</f>
        <v>0.3813</v>
      </c>
      <c r="F3647" s="225" t="n">
        <f aca="false">ROUND(D3647*E3647,2)</f>
        <v>129.72</v>
      </c>
    </row>
    <row r="3648" customFormat="false" ht="12.8" hidden="false" customHeight="false" outlineLevel="0" collapsed="false">
      <c r="A3648" s="207" t="n">
        <v>100706</v>
      </c>
      <c r="B3648" s="208" t="s">
        <v>3823</v>
      </c>
      <c r="C3648" s="2" t="s">
        <v>170</v>
      </c>
      <c r="D3648" s="209" t="n">
        <v>87.23</v>
      </c>
      <c r="E3648" s="224" t="n">
        <f aca="false">VLOOKUP(A3648,SINAPI_MO!$A$1:$E$59566,4,0)</f>
        <v>0.6493</v>
      </c>
      <c r="F3648" s="225" t="n">
        <f aca="false">ROUND(D3648*E3648,2)</f>
        <v>56.64</v>
      </c>
    </row>
    <row r="3649" customFormat="false" ht="19.4" hidden="false" customHeight="false" outlineLevel="0" collapsed="false">
      <c r="A3649" s="207" t="n">
        <v>100709</v>
      </c>
      <c r="B3649" s="208" t="s">
        <v>3824</v>
      </c>
      <c r="C3649" s="2" t="s">
        <v>170</v>
      </c>
      <c r="D3649" s="209" t="n">
        <v>63.21</v>
      </c>
      <c r="E3649" s="224" t="n">
        <f aca="false">VLOOKUP(A3649,SINAPI_MO!$A$1:$E$59566,4,0)</f>
        <v>0.6926</v>
      </c>
      <c r="F3649" s="225" t="n">
        <f aca="false">ROUND(D3649*E3649,2)</f>
        <v>43.78</v>
      </c>
    </row>
    <row r="3650" customFormat="false" ht="12.8" hidden="false" customHeight="false" outlineLevel="0" collapsed="false">
      <c r="A3650" s="207" t="n">
        <v>100710</v>
      </c>
      <c r="B3650" s="208" t="s">
        <v>3825</v>
      </c>
      <c r="C3650" s="2" t="s">
        <v>170</v>
      </c>
      <c r="D3650" s="209" t="n">
        <v>161.31</v>
      </c>
      <c r="E3650" s="224" t="n">
        <f aca="false">VLOOKUP(A3650,SINAPI_MO!$A$1:$E$59566,4,0)</f>
        <v>0.3619</v>
      </c>
      <c r="F3650" s="225" t="n">
        <f aca="false">ROUND(D3650*E3650,2)</f>
        <v>58.38</v>
      </c>
    </row>
    <row r="3651" customFormat="false" ht="19.4" hidden="false" customHeight="false" outlineLevel="0" collapsed="false">
      <c r="A3651" s="207" t="n">
        <v>90830</v>
      </c>
      <c r="B3651" s="208" t="s">
        <v>3826</v>
      </c>
      <c r="C3651" s="2" t="s">
        <v>170</v>
      </c>
      <c r="D3651" s="209" t="n">
        <v>220.29</v>
      </c>
      <c r="E3651" s="224" t="n">
        <f aca="false">VLOOKUP(A3651,SINAPI_MO!$A$1:$E$59566,4,0)</f>
        <v>0.2173</v>
      </c>
      <c r="F3651" s="225" t="n">
        <f aca="false">ROUND(D3651*E3651,2)</f>
        <v>47.87</v>
      </c>
    </row>
    <row r="3652" customFormat="false" ht="19.4" hidden="false" customHeight="false" outlineLevel="0" collapsed="false">
      <c r="A3652" s="207" t="n">
        <v>91304</v>
      </c>
      <c r="B3652" s="208" t="s">
        <v>3827</v>
      </c>
      <c r="C3652" s="2" t="s">
        <v>170</v>
      </c>
      <c r="D3652" s="209" t="n">
        <v>135.02</v>
      </c>
      <c r="E3652" s="224" t="n">
        <f aca="false">VLOOKUP(A3652,SINAPI_MO!$A$1:$E$59566,4,0)</f>
        <v>0.3545</v>
      </c>
      <c r="F3652" s="225" t="n">
        <f aca="false">ROUND(D3652*E3652,2)</f>
        <v>47.86</v>
      </c>
    </row>
    <row r="3653" customFormat="false" ht="19.4" hidden="false" customHeight="false" outlineLevel="0" collapsed="false">
      <c r="A3653" s="207" t="n">
        <v>90831</v>
      </c>
      <c r="B3653" s="208" t="s">
        <v>3828</v>
      </c>
      <c r="C3653" s="2" t="s">
        <v>170</v>
      </c>
      <c r="D3653" s="209" t="n">
        <v>192.9</v>
      </c>
      <c r="E3653" s="224" t="n">
        <f aca="false">VLOOKUP(A3653,SINAPI_MO!$A$1:$E$59566,4,0)</f>
        <v>0.19</v>
      </c>
      <c r="F3653" s="225" t="n">
        <f aca="false">ROUND(D3653*E3653,2)</f>
        <v>36.65</v>
      </c>
    </row>
    <row r="3654" customFormat="false" ht="19.4" hidden="false" customHeight="false" outlineLevel="0" collapsed="false">
      <c r="A3654" s="207" t="n">
        <v>91305</v>
      </c>
      <c r="B3654" s="208" t="s">
        <v>3829</v>
      </c>
      <c r="C3654" s="2" t="s">
        <v>170</v>
      </c>
      <c r="D3654" s="209" t="n">
        <v>134.24</v>
      </c>
      <c r="E3654" s="224" t="n">
        <f aca="false">VLOOKUP(A3654,SINAPI_MO!$A$1:$E$59566,4,0)</f>
        <v>0.2731</v>
      </c>
      <c r="F3654" s="225" t="n">
        <f aca="false">ROUND(D3654*E3654,2)</f>
        <v>36.66</v>
      </c>
    </row>
    <row r="3655" customFormat="false" ht="19.4" hidden="false" customHeight="false" outlineLevel="0" collapsed="false">
      <c r="A3655" s="207" t="n">
        <v>91306</v>
      </c>
      <c r="B3655" s="208" t="s">
        <v>3830</v>
      </c>
      <c r="C3655" s="2" t="s">
        <v>170</v>
      </c>
      <c r="D3655" s="209" t="n">
        <v>192.9</v>
      </c>
      <c r="E3655" s="224" t="n">
        <f aca="false">VLOOKUP(A3655,SINAPI_MO!$A$1:$E$59566,4,0)</f>
        <v>0.19</v>
      </c>
      <c r="F3655" s="225" t="n">
        <f aca="false">ROUND(D3655*E3655,2)</f>
        <v>36.65</v>
      </c>
    </row>
    <row r="3656" customFormat="false" ht="19.4" hidden="false" customHeight="false" outlineLevel="0" collapsed="false">
      <c r="A3656" s="207" t="n">
        <v>91307</v>
      </c>
      <c r="B3656" s="208" t="s">
        <v>3831</v>
      </c>
      <c r="C3656" s="2" t="s">
        <v>170</v>
      </c>
      <c r="D3656" s="209" t="n">
        <v>114.45</v>
      </c>
      <c r="E3656" s="224" t="n">
        <f aca="false">VLOOKUP(A3656,SINAPI_MO!$A$1:$E$59566,4,0)</f>
        <v>0.3203</v>
      </c>
      <c r="F3656" s="225" t="n">
        <f aca="false">ROUND(D3656*E3656,2)</f>
        <v>36.66</v>
      </c>
    </row>
    <row r="3657" customFormat="false" ht="12.8" hidden="false" customHeight="false" outlineLevel="0" collapsed="false">
      <c r="A3657" s="207" t="n">
        <v>100707</v>
      </c>
      <c r="B3657" s="208" t="s">
        <v>3832</v>
      </c>
      <c r="C3657" s="2" t="s">
        <v>170</v>
      </c>
      <c r="D3657" s="209" t="n">
        <v>169.45</v>
      </c>
      <c r="E3657" s="224" t="n">
        <f aca="false">VLOOKUP(A3657,SINAPI_MO!$A$1:$E$59566,4,0)</f>
        <v>0.3177</v>
      </c>
      <c r="F3657" s="225" t="n">
        <f aca="false">ROUND(D3657*E3657,2)</f>
        <v>53.83</v>
      </c>
    </row>
    <row r="3658" customFormat="false" ht="12.8" hidden="false" customHeight="false" outlineLevel="0" collapsed="false">
      <c r="A3658" s="207" t="n">
        <v>100708</v>
      </c>
      <c r="B3658" s="208" t="s">
        <v>3833</v>
      </c>
      <c r="C3658" s="2" t="s">
        <v>170</v>
      </c>
      <c r="D3658" s="209" t="n">
        <v>210.9</v>
      </c>
      <c r="E3658" s="224" t="n">
        <f aca="false">VLOOKUP(A3658,SINAPI_MO!$A$1:$E$59566,4,0)</f>
        <v>0.283</v>
      </c>
      <c r="F3658" s="225" t="n">
        <f aca="false">ROUND(D3658*E3658,2)</f>
        <v>59.68</v>
      </c>
    </row>
    <row r="3659" customFormat="false" ht="19.4" hidden="false" customHeight="false" outlineLevel="0" collapsed="false">
      <c r="A3659" s="207" t="n">
        <v>91328</v>
      </c>
      <c r="B3659" s="208" t="s">
        <v>3834</v>
      </c>
      <c r="C3659" s="2" t="s">
        <v>170</v>
      </c>
      <c r="D3659" s="209" t="n">
        <v>1193.91</v>
      </c>
      <c r="E3659" s="224" t="n">
        <f aca="false">VLOOKUP(A3659,SINAPI_MO!$A$1:$E$59566,4,0)</f>
        <v>0.2497</v>
      </c>
      <c r="F3659" s="225" t="n">
        <f aca="false">ROUND(D3659*E3659,2)</f>
        <v>298.12</v>
      </c>
    </row>
    <row r="3660" customFormat="false" ht="28.35" hidden="false" customHeight="false" outlineLevel="0" collapsed="false">
      <c r="A3660" s="207" t="n">
        <v>100687</v>
      </c>
      <c r="B3660" s="208" t="s">
        <v>3835</v>
      </c>
      <c r="C3660" s="2" t="s">
        <v>170</v>
      </c>
      <c r="D3660" s="209" t="n">
        <v>1386.81</v>
      </c>
      <c r="E3660" s="224" t="n">
        <f aca="false">VLOOKUP(A3660,SINAPI_MO!$A$1:$E$59566,4,0)</f>
        <v>0.2414</v>
      </c>
      <c r="F3660" s="225" t="n">
        <f aca="false">ROUND(D3660*E3660,2)</f>
        <v>334.78</v>
      </c>
    </row>
    <row r="3661" customFormat="false" ht="28.35" hidden="false" customHeight="false" outlineLevel="0" collapsed="false">
      <c r="A3661" s="207" t="n">
        <v>100681</v>
      </c>
      <c r="B3661" s="208" t="s">
        <v>3836</v>
      </c>
      <c r="C3661" s="2" t="s">
        <v>170</v>
      </c>
      <c r="D3661" s="209" t="n">
        <v>1421.62</v>
      </c>
      <c r="E3661" s="224" t="n">
        <f aca="false">VLOOKUP(A3661,SINAPI_MO!$A$1:$E$59566,4,0)</f>
        <v>0.2402</v>
      </c>
      <c r="F3661" s="225" t="n">
        <f aca="false">ROUND(D3661*E3661,2)</f>
        <v>341.47</v>
      </c>
    </row>
    <row r="3662" customFormat="false" ht="19.4" hidden="false" customHeight="false" outlineLevel="0" collapsed="false">
      <c r="A3662" s="207" t="n">
        <v>91330</v>
      </c>
      <c r="B3662" s="208" t="s">
        <v>3837</v>
      </c>
      <c r="C3662" s="2" t="s">
        <v>170</v>
      </c>
      <c r="D3662" s="209" t="n">
        <v>1228.72</v>
      </c>
      <c r="E3662" s="224" t="n">
        <f aca="false">VLOOKUP(A3662,SINAPI_MO!$A$1:$E$59566,4,0)</f>
        <v>0.2481</v>
      </c>
      <c r="F3662" s="225" t="n">
        <f aca="false">ROUND(D3662*E3662,2)</f>
        <v>304.85</v>
      </c>
    </row>
    <row r="3663" customFormat="false" ht="28.35" hidden="false" customHeight="false" outlineLevel="0" collapsed="false">
      <c r="A3663" s="207" t="n">
        <v>100689</v>
      </c>
      <c r="B3663" s="208" t="s">
        <v>3838</v>
      </c>
      <c r="C3663" s="2" t="s">
        <v>170</v>
      </c>
      <c r="D3663" s="209" t="n">
        <v>1499.36</v>
      </c>
      <c r="E3663" s="224" t="n">
        <f aca="false">VLOOKUP(A3663,SINAPI_MO!$A$1:$E$59566,4,0)</f>
        <v>0.2398</v>
      </c>
      <c r="F3663" s="225" t="n">
        <f aca="false">ROUND(D3663*E3663,2)</f>
        <v>359.55</v>
      </c>
    </row>
    <row r="3664" customFormat="false" ht="19.4" hidden="false" customHeight="false" outlineLevel="0" collapsed="false">
      <c r="A3664" s="207" t="n">
        <v>91332</v>
      </c>
      <c r="B3664" s="208" t="s">
        <v>3839</v>
      </c>
      <c r="C3664" s="2" t="s">
        <v>170</v>
      </c>
      <c r="D3664" s="209" t="n">
        <v>1279.07</v>
      </c>
      <c r="E3664" s="224" t="n">
        <f aca="false">VLOOKUP(A3664,SINAPI_MO!$A$1:$E$59566,4,0)</f>
        <v>0.2437</v>
      </c>
      <c r="F3664" s="225" t="n">
        <f aca="false">ROUND(D3664*E3664,2)</f>
        <v>311.71</v>
      </c>
    </row>
    <row r="3665" customFormat="false" ht="28.35" hidden="false" customHeight="false" outlineLevel="0" collapsed="false">
      <c r="A3665" s="207" t="n">
        <v>100688</v>
      </c>
      <c r="B3665" s="208" t="s">
        <v>3840</v>
      </c>
      <c r="C3665" s="2" t="s">
        <v>170</v>
      </c>
      <c r="D3665" s="209" t="n">
        <v>1143.64</v>
      </c>
      <c r="E3665" s="224" t="n">
        <f aca="false">VLOOKUP(A3665,SINAPI_MO!$A$1:$E$59566,4,0)</f>
        <v>0.2927</v>
      </c>
      <c r="F3665" s="225" t="n">
        <f aca="false">ROUND(D3665*E3665,2)</f>
        <v>334.74</v>
      </c>
    </row>
    <row r="3666" customFormat="false" ht="19.4" hidden="false" customHeight="false" outlineLevel="0" collapsed="false">
      <c r="A3666" s="207" t="n">
        <v>91329</v>
      </c>
      <c r="B3666" s="208" t="s">
        <v>3841</v>
      </c>
      <c r="C3666" s="2" t="s">
        <v>170</v>
      </c>
      <c r="D3666" s="209" t="n">
        <v>1009.4</v>
      </c>
      <c r="E3666" s="224" t="n">
        <f aca="false">VLOOKUP(A3666,SINAPI_MO!$A$1:$E$59566,4,0)</f>
        <v>0.2953</v>
      </c>
      <c r="F3666" s="225" t="n">
        <f aca="false">ROUND(D3666*E3666,2)</f>
        <v>298.08</v>
      </c>
    </row>
    <row r="3667" customFormat="false" ht="28.35" hidden="false" customHeight="false" outlineLevel="0" collapsed="false">
      <c r="A3667" s="207" t="n">
        <v>100682</v>
      </c>
      <c r="B3667" s="208" t="s">
        <v>3842</v>
      </c>
      <c r="C3667" s="2" t="s">
        <v>170</v>
      </c>
      <c r="D3667" s="209" t="n">
        <v>1157.51</v>
      </c>
      <c r="E3667" s="224" t="n">
        <f aca="false">VLOOKUP(A3667,SINAPI_MO!$A$1:$E$59566,4,0)</f>
        <v>0.2951</v>
      </c>
      <c r="F3667" s="225" t="n">
        <f aca="false">ROUND(D3667*E3667,2)</f>
        <v>341.58</v>
      </c>
    </row>
    <row r="3668" customFormat="false" ht="19.4" hidden="false" customHeight="false" outlineLevel="0" collapsed="false">
      <c r="A3668" s="207" t="n">
        <v>91331</v>
      </c>
      <c r="B3668" s="208" t="s">
        <v>3843</v>
      </c>
      <c r="C3668" s="2" t="s">
        <v>170</v>
      </c>
      <c r="D3668" s="209" t="n">
        <v>1043.06</v>
      </c>
      <c r="E3668" s="224" t="n">
        <f aca="false">VLOOKUP(A3668,SINAPI_MO!$A$1:$E$59566,4,0)</f>
        <v>0.2923</v>
      </c>
      <c r="F3668" s="225" t="n">
        <f aca="false">ROUND(D3668*E3668,2)</f>
        <v>304.89</v>
      </c>
    </row>
    <row r="3669" customFormat="false" ht="28.35" hidden="false" customHeight="false" outlineLevel="0" collapsed="false">
      <c r="A3669" s="207" t="n">
        <v>100690</v>
      </c>
      <c r="B3669" s="208" t="s">
        <v>3844</v>
      </c>
      <c r="C3669" s="2" t="s">
        <v>170</v>
      </c>
      <c r="D3669" s="209" t="n">
        <v>1227.27</v>
      </c>
      <c r="E3669" s="224" t="n">
        <f aca="false">VLOOKUP(A3669,SINAPI_MO!$A$1:$E$59566,4,0)</f>
        <v>0.293</v>
      </c>
      <c r="F3669" s="225" t="n">
        <f aca="false">ROUND(D3669*E3669,2)</f>
        <v>359.59</v>
      </c>
    </row>
    <row r="3670" customFormat="false" ht="19.4" hidden="false" customHeight="false" outlineLevel="0" collapsed="false">
      <c r="A3670" s="207" t="n">
        <v>91333</v>
      </c>
      <c r="B3670" s="208" t="s">
        <v>3845</v>
      </c>
      <c r="C3670" s="2" t="s">
        <v>170</v>
      </c>
      <c r="D3670" s="209" t="n">
        <v>1092.25</v>
      </c>
      <c r="E3670" s="224" t="n">
        <f aca="false">VLOOKUP(A3670,SINAPI_MO!$A$1:$E$59566,4,0)</f>
        <v>0.2853</v>
      </c>
      <c r="F3670" s="225" t="n">
        <f aca="false">ROUND(D3670*E3670,2)</f>
        <v>311.62</v>
      </c>
    </row>
    <row r="3671" customFormat="false" ht="28.35" hidden="false" customHeight="false" outlineLevel="0" collapsed="false">
      <c r="A3671" s="207" t="n">
        <v>90845</v>
      </c>
      <c r="B3671" s="208" t="s">
        <v>3846</v>
      </c>
      <c r="C3671" s="2" t="s">
        <v>170</v>
      </c>
      <c r="D3671" s="209" t="n">
        <v>1769.5</v>
      </c>
      <c r="E3671" s="224" t="n">
        <f aca="false">VLOOKUP(A3671,SINAPI_MO!$A$1:$E$59566,4,0)</f>
        <v>0.2194</v>
      </c>
      <c r="F3671" s="225" t="n">
        <f aca="false">ROUND(D3671*E3671,2)</f>
        <v>388.23</v>
      </c>
    </row>
    <row r="3672" customFormat="false" ht="28.35" hidden="false" customHeight="false" outlineLevel="0" collapsed="false">
      <c r="A3672" s="207" t="n">
        <v>90846</v>
      </c>
      <c r="B3672" s="208" t="s">
        <v>3847</v>
      </c>
      <c r="C3672" s="2" t="s">
        <v>170</v>
      </c>
      <c r="D3672" s="209" t="n">
        <v>1861.64</v>
      </c>
      <c r="E3672" s="224" t="n">
        <f aca="false">VLOOKUP(A3672,SINAPI_MO!$A$1:$E$59566,4,0)</f>
        <v>0.2135</v>
      </c>
      <c r="F3672" s="225" t="n">
        <f aca="false">ROUND(D3672*E3672,2)</f>
        <v>397.46</v>
      </c>
    </row>
    <row r="3673" customFormat="false" ht="28.35" hidden="false" customHeight="false" outlineLevel="0" collapsed="false">
      <c r="A3673" s="207" t="n">
        <v>91316</v>
      </c>
      <c r="B3673" s="208" t="s">
        <v>3848</v>
      </c>
      <c r="C3673" s="2" t="s">
        <v>170</v>
      </c>
      <c r="D3673" s="209" t="n">
        <v>1497.41</v>
      </c>
      <c r="E3673" s="224" t="n">
        <f aca="false">VLOOKUP(A3673,SINAPI_MO!$A$1:$E$59566,4,0)</f>
        <v>0.2592</v>
      </c>
      <c r="F3673" s="225" t="n">
        <f aca="false">ROUND(D3673*E3673,2)</f>
        <v>388.13</v>
      </c>
    </row>
    <row r="3674" customFormat="false" ht="28.35" hidden="false" customHeight="false" outlineLevel="0" collapsed="false">
      <c r="A3674" s="207" t="n">
        <v>91317</v>
      </c>
      <c r="B3674" s="208" t="s">
        <v>3849</v>
      </c>
      <c r="C3674" s="2" t="s">
        <v>170</v>
      </c>
      <c r="D3674" s="209" t="n">
        <v>1588.39</v>
      </c>
      <c r="E3674" s="224" t="n">
        <f aca="false">VLOOKUP(A3674,SINAPI_MO!$A$1:$E$59566,4,0)</f>
        <v>0.2502</v>
      </c>
      <c r="F3674" s="225" t="n">
        <f aca="false">ROUND(D3674*E3674,2)</f>
        <v>397.42</v>
      </c>
    </row>
    <row r="3675" customFormat="false" ht="28.35" hidden="false" customHeight="false" outlineLevel="0" collapsed="false">
      <c r="A3675" s="207" t="n">
        <v>90841</v>
      </c>
      <c r="B3675" s="208" t="s">
        <v>3850</v>
      </c>
      <c r="C3675" s="2" t="s">
        <v>170</v>
      </c>
      <c r="D3675" s="209" t="n">
        <v>1360.2</v>
      </c>
      <c r="E3675" s="224" t="n">
        <f aca="false">VLOOKUP(A3675,SINAPI_MO!$A$1:$E$59566,4,0)</f>
        <v>0.2461</v>
      </c>
      <c r="F3675" s="225" t="n">
        <f aca="false">ROUND(D3675*E3675,2)</f>
        <v>334.75</v>
      </c>
    </row>
    <row r="3676" customFormat="false" ht="19.4" hidden="false" customHeight="false" outlineLevel="0" collapsed="false">
      <c r="A3676" s="207" t="n">
        <v>90847</v>
      </c>
      <c r="B3676" s="208" t="s">
        <v>3851</v>
      </c>
      <c r="C3676" s="2" t="s">
        <v>170</v>
      </c>
      <c r="D3676" s="209" t="n">
        <v>1167.3</v>
      </c>
      <c r="E3676" s="224" t="n">
        <f aca="false">VLOOKUP(A3676,SINAPI_MO!$A$1:$E$59566,4,0)</f>
        <v>0.2554</v>
      </c>
      <c r="F3676" s="225" t="n">
        <f aca="false">ROUND(D3676*E3676,2)</f>
        <v>298.13</v>
      </c>
    </row>
    <row r="3677" customFormat="false" ht="28.35" hidden="false" customHeight="false" outlineLevel="0" collapsed="false">
      <c r="A3677" s="207" t="n">
        <v>90842</v>
      </c>
      <c r="B3677" s="208" t="s">
        <v>3852</v>
      </c>
      <c r="C3677" s="2" t="s">
        <v>170</v>
      </c>
      <c r="D3677" s="209" t="n">
        <v>1372.18</v>
      </c>
      <c r="E3677" s="224" t="n">
        <f aca="false">VLOOKUP(A3677,SINAPI_MO!$A$1:$E$59566,4,0)</f>
        <v>0.2489</v>
      </c>
      <c r="F3677" s="225" t="n">
        <f aca="false">ROUND(D3677*E3677,2)</f>
        <v>341.54</v>
      </c>
    </row>
    <row r="3678" customFormat="false" ht="19.4" hidden="false" customHeight="false" outlineLevel="0" collapsed="false">
      <c r="A3678" s="207" t="n">
        <v>90848</v>
      </c>
      <c r="B3678" s="208" t="s">
        <v>3853</v>
      </c>
      <c r="C3678" s="2" t="s">
        <v>170</v>
      </c>
      <c r="D3678" s="209" t="n">
        <v>1179.28</v>
      </c>
      <c r="E3678" s="224" t="n">
        <f aca="false">VLOOKUP(A3678,SINAPI_MO!$A$1:$E$59566,4,0)</f>
        <v>0.2585</v>
      </c>
      <c r="F3678" s="225" t="n">
        <f aca="false">ROUND(D3678*E3678,2)</f>
        <v>304.84</v>
      </c>
    </row>
    <row r="3679" customFormat="false" ht="28.35" hidden="false" customHeight="false" outlineLevel="0" collapsed="false">
      <c r="A3679" s="207" t="n">
        <v>90843</v>
      </c>
      <c r="B3679" s="208" t="s">
        <v>3854</v>
      </c>
      <c r="C3679" s="2" t="s">
        <v>170</v>
      </c>
      <c r="D3679" s="209" t="n">
        <v>1433.22</v>
      </c>
      <c r="E3679" s="224" t="n">
        <f aca="false">VLOOKUP(A3679,SINAPI_MO!$A$1:$E$59566,4,0)</f>
        <v>0.2509</v>
      </c>
      <c r="F3679" s="225" t="n">
        <f aca="false">ROUND(D3679*E3679,2)</f>
        <v>359.59</v>
      </c>
    </row>
    <row r="3680" customFormat="false" ht="19.4" hidden="false" customHeight="false" outlineLevel="0" collapsed="false">
      <c r="A3680" s="207" t="n">
        <v>90849</v>
      </c>
      <c r="B3680" s="208" t="s">
        <v>3855</v>
      </c>
      <c r="C3680" s="2" t="s">
        <v>170</v>
      </c>
      <c r="D3680" s="209" t="n">
        <v>1212.93</v>
      </c>
      <c r="E3680" s="224" t="n">
        <f aca="false">VLOOKUP(A3680,SINAPI_MO!$A$1:$E$59566,4,0)</f>
        <v>0.2569</v>
      </c>
      <c r="F3680" s="225" t="n">
        <f aca="false">ROUND(D3680*E3680,2)</f>
        <v>311.6</v>
      </c>
    </row>
    <row r="3681" customFormat="false" ht="28.35" hidden="false" customHeight="false" outlineLevel="0" collapsed="false">
      <c r="A3681" s="207" t="n">
        <v>90844</v>
      </c>
      <c r="B3681" s="208" t="s">
        <v>3856</v>
      </c>
      <c r="C3681" s="2" t="s">
        <v>170</v>
      </c>
      <c r="D3681" s="209" t="n">
        <v>1538.11</v>
      </c>
      <c r="E3681" s="224" t="n">
        <f aca="false">VLOOKUP(A3681,SINAPI_MO!$A$1:$E$59566,4,0)</f>
        <v>0.2381</v>
      </c>
      <c r="F3681" s="225" t="n">
        <f aca="false">ROUND(D3681*E3681,2)</f>
        <v>366.22</v>
      </c>
    </row>
    <row r="3682" customFormat="false" ht="19.4" hidden="false" customHeight="false" outlineLevel="0" collapsed="false">
      <c r="A3682" s="207" t="n">
        <v>90850</v>
      </c>
      <c r="B3682" s="208" t="s">
        <v>3857</v>
      </c>
      <c r="C3682" s="2" t="s">
        <v>170</v>
      </c>
      <c r="D3682" s="209" t="n">
        <v>1317.82</v>
      </c>
      <c r="E3682" s="224" t="n">
        <f aca="false">VLOOKUP(A3682,SINAPI_MO!$A$1:$E$59566,4,0)</f>
        <v>0.2416</v>
      </c>
      <c r="F3682" s="225" t="n">
        <f aca="false">ROUND(D3682*E3682,2)</f>
        <v>318.39</v>
      </c>
    </row>
    <row r="3683" customFormat="false" ht="28.35" hidden="false" customHeight="false" outlineLevel="0" collapsed="false">
      <c r="A3683" s="207" t="n">
        <v>91312</v>
      </c>
      <c r="B3683" s="208" t="s">
        <v>3858</v>
      </c>
      <c r="C3683" s="2" t="s">
        <v>170</v>
      </c>
      <c r="D3683" s="209" t="n">
        <v>1117.03</v>
      </c>
      <c r="E3683" s="224" t="n">
        <f aca="false">VLOOKUP(A3683,SINAPI_MO!$A$1:$E$59566,4,0)</f>
        <v>0.2997</v>
      </c>
      <c r="F3683" s="225" t="n">
        <f aca="false">ROUND(D3683*E3683,2)</f>
        <v>334.77</v>
      </c>
    </row>
    <row r="3684" customFormat="false" ht="19.4" hidden="false" customHeight="false" outlineLevel="0" collapsed="false">
      <c r="A3684" s="207" t="n">
        <v>91318</v>
      </c>
      <c r="B3684" s="208" t="s">
        <v>3859</v>
      </c>
      <c r="C3684" s="2" t="s">
        <v>170</v>
      </c>
      <c r="D3684" s="209" t="n">
        <v>982.79</v>
      </c>
      <c r="E3684" s="224" t="n">
        <f aca="false">VLOOKUP(A3684,SINAPI_MO!$A$1:$E$59566,4,0)</f>
        <v>0.3033</v>
      </c>
      <c r="F3684" s="225" t="n">
        <f aca="false">ROUND(D3684*E3684,2)</f>
        <v>298.08</v>
      </c>
    </row>
    <row r="3685" customFormat="false" ht="28.35" hidden="false" customHeight="false" outlineLevel="0" collapsed="false">
      <c r="A3685" s="207" t="n">
        <v>91313</v>
      </c>
      <c r="B3685" s="208" t="s">
        <v>3860</v>
      </c>
      <c r="C3685" s="2" t="s">
        <v>170</v>
      </c>
      <c r="D3685" s="209" t="n">
        <v>1108.07</v>
      </c>
      <c r="E3685" s="224" t="n">
        <f aca="false">VLOOKUP(A3685,SINAPI_MO!$A$1:$E$59566,4,0)</f>
        <v>0.3082</v>
      </c>
      <c r="F3685" s="225" t="n">
        <f aca="false">ROUND(D3685*E3685,2)</f>
        <v>341.51</v>
      </c>
    </row>
    <row r="3686" customFormat="false" ht="19.4" hidden="false" customHeight="false" outlineLevel="0" collapsed="false">
      <c r="A3686" s="207" t="n">
        <v>91319</v>
      </c>
      <c r="B3686" s="208" t="s">
        <v>3861</v>
      </c>
      <c r="C3686" s="2" t="s">
        <v>170</v>
      </c>
      <c r="D3686" s="209" t="n">
        <v>993.62</v>
      </c>
      <c r="E3686" s="224" t="n">
        <f aca="false">VLOOKUP(A3686,SINAPI_MO!$A$1:$E$59566,4,0)</f>
        <v>0.3068</v>
      </c>
      <c r="F3686" s="225" t="n">
        <f aca="false">ROUND(D3686*E3686,2)</f>
        <v>304.84</v>
      </c>
    </row>
    <row r="3687" customFormat="false" ht="28.35" hidden="false" customHeight="false" outlineLevel="0" collapsed="false">
      <c r="A3687" s="207" t="n">
        <v>91314</v>
      </c>
      <c r="B3687" s="208" t="s">
        <v>3862</v>
      </c>
      <c r="C3687" s="2" t="s">
        <v>170</v>
      </c>
      <c r="D3687" s="209" t="n">
        <v>1161.13</v>
      </c>
      <c r="E3687" s="224" t="n">
        <f aca="false">VLOOKUP(A3687,SINAPI_MO!$A$1:$E$59566,4,0)</f>
        <v>0.3096</v>
      </c>
      <c r="F3687" s="225" t="n">
        <f aca="false">ROUND(D3687*E3687,2)</f>
        <v>359.49</v>
      </c>
    </row>
    <row r="3688" customFormat="false" ht="19.4" hidden="false" customHeight="false" outlineLevel="0" collapsed="false">
      <c r="A3688" s="207" t="n">
        <v>91320</v>
      </c>
      <c r="B3688" s="208" t="s">
        <v>3863</v>
      </c>
      <c r="C3688" s="2" t="s">
        <v>170</v>
      </c>
      <c r="D3688" s="209" t="n">
        <v>1026.11</v>
      </c>
      <c r="E3688" s="224" t="n">
        <f aca="false">VLOOKUP(A3688,SINAPI_MO!$A$1:$E$59566,4,0)</f>
        <v>0.3037</v>
      </c>
      <c r="F3688" s="225" t="n">
        <f aca="false">ROUND(D3688*E3688,2)</f>
        <v>311.63</v>
      </c>
    </row>
    <row r="3689" customFormat="false" ht="28.35" hidden="false" customHeight="false" outlineLevel="0" collapsed="false">
      <c r="A3689" s="207" t="n">
        <v>91315</v>
      </c>
      <c r="B3689" s="208" t="s">
        <v>3864</v>
      </c>
      <c r="C3689" s="2" t="s">
        <v>170</v>
      </c>
      <c r="D3689" s="209" t="n">
        <v>1264.86</v>
      </c>
      <c r="E3689" s="224" t="n">
        <f aca="false">VLOOKUP(A3689,SINAPI_MO!$A$1:$E$59566,4,0)</f>
        <v>0.2896</v>
      </c>
      <c r="F3689" s="225" t="n">
        <f aca="false">ROUND(D3689*E3689,2)</f>
        <v>366.3</v>
      </c>
    </row>
    <row r="3690" customFormat="false" ht="19.4" hidden="false" customHeight="false" outlineLevel="0" collapsed="false">
      <c r="A3690" s="207" t="n">
        <v>91321</v>
      </c>
      <c r="B3690" s="208" t="s">
        <v>3865</v>
      </c>
      <c r="C3690" s="2" t="s">
        <v>170</v>
      </c>
      <c r="D3690" s="209" t="n">
        <v>1129.84</v>
      </c>
      <c r="E3690" s="224" t="n">
        <f aca="false">VLOOKUP(A3690,SINAPI_MO!$A$1:$E$59566,4,0)</f>
        <v>0.2818</v>
      </c>
      <c r="F3690" s="225" t="n">
        <f aca="false">ROUND(D3690*E3690,2)</f>
        <v>318.39</v>
      </c>
    </row>
    <row r="3691" customFormat="false" ht="28.35" hidden="false" customHeight="false" outlineLevel="0" collapsed="false">
      <c r="A3691" s="207" t="n">
        <v>90851</v>
      </c>
      <c r="B3691" s="208" t="s">
        <v>3866</v>
      </c>
      <c r="C3691" s="2" t="s">
        <v>170</v>
      </c>
      <c r="D3691" s="209" t="n">
        <v>1549.21</v>
      </c>
      <c r="E3691" s="224" t="n">
        <f aca="false">VLOOKUP(A3691,SINAPI_MO!$A$1:$E$59566,4,0)</f>
        <v>0.2197</v>
      </c>
      <c r="F3691" s="225" t="n">
        <f aca="false">ROUND(D3691*E3691,2)</f>
        <v>340.36</v>
      </c>
    </row>
    <row r="3692" customFormat="false" ht="28.35" hidden="false" customHeight="false" outlineLevel="0" collapsed="false">
      <c r="A3692" s="207" t="n">
        <v>90852</v>
      </c>
      <c r="B3692" s="208" t="s">
        <v>3867</v>
      </c>
      <c r="C3692" s="2" t="s">
        <v>170</v>
      </c>
      <c r="D3692" s="209" t="n">
        <v>1641.35</v>
      </c>
      <c r="E3692" s="224" t="n">
        <f aca="false">VLOOKUP(A3692,SINAPI_MO!$A$1:$E$59566,4,0)</f>
        <v>0.213</v>
      </c>
      <c r="F3692" s="225" t="n">
        <f aca="false">ROUND(D3692*E3692,2)</f>
        <v>349.61</v>
      </c>
    </row>
    <row r="3693" customFormat="false" ht="28.35" hidden="false" customHeight="false" outlineLevel="0" collapsed="false">
      <c r="A3693" s="207" t="n">
        <v>91322</v>
      </c>
      <c r="B3693" s="208" t="s">
        <v>3868</v>
      </c>
      <c r="C3693" s="2" t="s">
        <v>170</v>
      </c>
      <c r="D3693" s="209" t="n">
        <v>1362.39</v>
      </c>
      <c r="E3693" s="224" t="n">
        <f aca="false">VLOOKUP(A3693,SINAPI_MO!$A$1:$E$59566,4,0)</f>
        <v>0.2498</v>
      </c>
      <c r="F3693" s="225" t="n">
        <f aca="false">ROUND(D3693*E3693,2)</f>
        <v>340.33</v>
      </c>
    </row>
    <row r="3694" customFormat="false" ht="28.35" hidden="false" customHeight="false" outlineLevel="0" collapsed="false">
      <c r="A3694" s="207" t="n">
        <v>91323</v>
      </c>
      <c r="B3694" s="208" t="s">
        <v>3869</v>
      </c>
      <c r="C3694" s="2" t="s">
        <v>170</v>
      </c>
      <c r="D3694" s="209" t="n">
        <v>1453.37</v>
      </c>
      <c r="E3694" s="224" t="n">
        <f aca="false">VLOOKUP(A3694,SINAPI_MO!$A$1:$E$59566,4,0)</f>
        <v>0.2405</v>
      </c>
      <c r="F3694" s="225" t="n">
        <f aca="false">ROUND(D3694*E3694,2)</f>
        <v>349.54</v>
      </c>
    </row>
    <row r="3695" customFormat="false" ht="28.35" hidden="false" customHeight="false" outlineLevel="0" collapsed="false">
      <c r="A3695" s="207" t="n">
        <v>100678</v>
      </c>
      <c r="B3695" s="208" t="s">
        <v>3870</v>
      </c>
      <c r="C3695" s="2" t="s">
        <v>170</v>
      </c>
      <c r="D3695" s="209" t="n">
        <v>1374.47</v>
      </c>
      <c r="E3695" s="224" t="n">
        <f aca="false">VLOOKUP(A3695,SINAPI_MO!$A$1:$E$59566,4,0)</f>
        <v>0.2436</v>
      </c>
      <c r="F3695" s="225" t="n">
        <f aca="false">ROUND(D3695*E3695,2)</f>
        <v>334.82</v>
      </c>
    </row>
    <row r="3696" customFormat="false" ht="19.4" hidden="false" customHeight="false" outlineLevel="0" collapsed="false">
      <c r="A3696" s="207" t="n">
        <v>91013</v>
      </c>
      <c r="B3696" s="208" t="s">
        <v>3871</v>
      </c>
      <c r="C3696" s="2" t="s">
        <v>170</v>
      </c>
      <c r="D3696" s="209" t="n">
        <v>1181.57</v>
      </c>
      <c r="E3696" s="224" t="n">
        <f aca="false">VLOOKUP(A3696,SINAPI_MO!$A$1:$E$59566,4,0)</f>
        <v>0.2523</v>
      </c>
      <c r="F3696" s="225" t="n">
        <f aca="false">ROUND(D3696*E3696,2)</f>
        <v>298.11</v>
      </c>
    </row>
    <row r="3697" customFormat="false" ht="28.35" hidden="false" customHeight="false" outlineLevel="0" collapsed="false">
      <c r="A3697" s="207" t="n">
        <v>100680</v>
      </c>
      <c r="B3697" s="208" t="s">
        <v>3872</v>
      </c>
      <c r="C3697" s="2" t="s">
        <v>170</v>
      </c>
      <c r="D3697" s="209" t="n">
        <v>1387.12</v>
      </c>
      <c r="E3697" s="224" t="n">
        <f aca="false">VLOOKUP(A3697,SINAPI_MO!$A$1:$E$59566,4,0)</f>
        <v>0.2462</v>
      </c>
      <c r="F3697" s="225" t="n">
        <f aca="false">ROUND(D3697*E3697,2)</f>
        <v>341.51</v>
      </c>
    </row>
    <row r="3698" customFormat="false" ht="19.4" hidden="false" customHeight="false" outlineLevel="0" collapsed="false">
      <c r="A3698" s="207" t="n">
        <v>91014</v>
      </c>
      <c r="B3698" s="208" t="s">
        <v>3873</v>
      </c>
      <c r="C3698" s="2" t="s">
        <v>170</v>
      </c>
      <c r="D3698" s="209" t="n">
        <v>1194.22</v>
      </c>
      <c r="E3698" s="224" t="n">
        <f aca="false">VLOOKUP(A3698,SINAPI_MO!$A$1:$E$59566,4,0)</f>
        <v>0.2553</v>
      </c>
      <c r="F3698" s="225" t="n">
        <f aca="false">ROUND(D3698*E3698,2)</f>
        <v>304.88</v>
      </c>
    </row>
    <row r="3699" customFormat="false" ht="28.35" hidden="false" customHeight="false" outlineLevel="0" collapsed="false">
      <c r="A3699" s="207" t="n">
        <v>100683</v>
      </c>
      <c r="B3699" s="208" t="s">
        <v>3874</v>
      </c>
      <c r="C3699" s="2" t="s">
        <v>170</v>
      </c>
      <c r="D3699" s="209" t="n">
        <v>1491.13</v>
      </c>
      <c r="E3699" s="224" t="n">
        <f aca="false">VLOOKUP(A3699,SINAPI_MO!$A$1:$E$59566,4,0)</f>
        <v>0.2411</v>
      </c>
      <c r="F3699" s="225" t="n">
        <f aca="false">ROUND(D3699*E3699,2)</f>
        <v>359.51</v>
      </c>
    </row>
    <row r="3700" customFormat="false" ht="19.4" hidden="false" customHeight="false" outlineLevel="0" collapsed="false">
      <c r="A3700" s="207" t="n">
        <v>91015</v>
      </c>
      <c r="B3700" s="208" t="s">
        <v>3875</v>
      </c>
      <c r="C3700" s="2" t="s">
        <v>170</v>
      </c>
      <c r="D3700" s="209" t="n">
        <v>1270.84</v>
      </c>
      <c r="E3700" s="224" t="n">
        <f aca="false">VLOOKUP(A3700,SINAPI_MO!$A$1:$E$59566,4,0)</f>
        <v>0.2452</v>
      </c>
      <c r="F3700" s="225" t="n">
        <f aca="false">ROUND(D3700*E3700,2)</f>
        <v>311.61</v>
      </c>
    </row>
    <row r="3701" customFormat="false" ht="28.35" hidden="false" customHeight="false" outlineLevel="0" collapsed="false">
      <c r="A3701" s="207" t="n">
        <v>100685</v>
      </c>
      <c r="B3701" s="208" t="s">
        <v>3876</v>
      </c>
      <c r="C3701" s="2" t="s">
        <v>170</v>
      </c>
      <c r="D3701" s="209" t="n">
        <v>1550.75</v>
      </c>
      <c r="E3701" s="224" t="n">
        <f aca="false">VLOOKUP(A3701,SINAPI_MO!$A$1:$E$59566,4,0)</f>
        <v>0.2362</v>
      </c>
      <c r="F3701" s="225" t="n">
        <f aca="false">ROUND(D3701*E3701,2)</f>
        <v>366.29</v>
      </c>
    </row>
    <row r="3702" customFormat="false" ht="19.4" hidden="false" customHeight="false" outlineLevel="0" collapsed="false">
      <c r="A3702" s="207" t="n">
        <v>91016</v>
      </c>
      <c r="B3702" s="208" t="s">
        <v>3877</v>
      </c>
      <c r="C3702" s="2" t="s">
        <v>170</v>
      </c>
      <c r="D3702" s="209" t="n">
        <v>1330.46</v>
      </c>
      <c r="E3702" s="224" t="n">
        <f aca="false">VLOOKUP(A3702,SINAPI_MO!$A$1:$E$59566,4,0)</f>
        <v>0.2393</v>
      </c>
      <c r="F3702" s="225" t="n">
        <f aca="false">ROUND(D3702*E3702,2)</f>
        <v>318.38</v>
      </c>
    </row>
    <row r="3703" customFormat="false" ht="28.35" hidden="false" customHeight="false" outlineLevel="0" collapsed="false">
      <c r="A3703" s="207" t="n">
        <v>100679</v>
      </c>
      <c r="B3703" s="208" t="s">
        <v>3878</v>
      </c>
      <c r="C3703" s="2" t="s">
        <v>170</v>
      </c>
      <c r="D3703" s="209" t="n">
        <v>1131.3</v>
      </c>
      <c r="E3703" s="224" t="n">
        <f aca="false">VLOOKUP(A3703,SINAPI_MO!$A$1:$E$59566,4,0)</f>
        <v>0.2959</v>
      </c>
      <c r="F3703" s="225" t="n">
        <f aca="false">ROUND(D3703*E3703,2)</f>
        <v>334.75</v>
      </c>
    </row>
    <row r="3704" customFormat="false" ht="19.4" hidden="false" customHeight="false" outlineLevel="0" collapsed="false">
      <c r="A3704" s="207" t="n">
        <v>91324</v>
      </c>
      <c r="B3704" s="208" t="s">
        <v>3879</v>
      </c>
      <c r="C3704" s="2" t="s">
        <v>170</v>
      </c>
      <c r="D3704" s="209" t="n">
        <v>997.06</v>
      </c>
      <c r="E3704" s="224" t="n">
        <f aca="false">VLOOKUP(A3704,SINAPI_MO!$A$1:$E$59566,4,0)</f>
        <v>0.299</v>
      </c>
      <c r="F3704" s="225" t="n">
        <f aca="false">ROUND(D3704*E3704,2)</f>
        <v>298.12</v>
      </c>
    </row>
    <row r="3705" customFormat="false" ht="28.35" hidden="false" customHeight="false" outlineLevel="0" collapsed="false">
      <c r="A3705" s="207" t="n">
        <v>100712</v>
      </c>
      <c r="B3705" s="208" t="s">
        <v>3880</v>
      </c>
      <c r="C3705" s="2" t="s">
        <v>170</v>
      </c>
      <c r="D3705" s="209" t="n">
        <v>1123.01</v>
      </c>
      <c r="E3705" s="224" t="n">
        <f aca="false">VLOOKUP(A3705,SINAPI_MO!$A$1:$E$59566,4,0)</f>
        <v>0.3041</v>
      </c>
      <c r="F3705" s="225" t="n">
        <f aca="false">ROUND(D3705*E3705,2)</f>
        <v>341.51</v>
      </c>
    </row>
    <row r="3706" customFormat="false" ht="19.4" hidden="false" customHeight="false" outlineLevel="0" collapsed="false">
      <c r="A3706" s="207" t="n">
        <v>91325</v>
      </c>
      <c r="B3706" s="208" t="s">
        <v>3881</v>
      </c>
      <c r="C3706" s="2" t="s">
        <v>170</v>
      </c>
      <c r="D3706" s="209" t="n">
        <v>1008.56</v>
      </c>
      <c r="E3706" s="224" t="n">
        <f aca="false">VLOOKUP(A3706,SINAPI_MO!$A$1:$E$59566,4,0)</f>
        <v>0.3023</v>
      </c>
      <c r="F3706" s="225" t="n">
        <f aca="false">ROUND(D3706*E3706,2)</f>
        <v>304.89</v>
      </c>
    </row>
    <row r="3707" customFormat="false" ht="28.35" hidden="false" customHeight="false" outlineLevel="0" collapsed="false">
      <c r="A3707" s="207" t="n">
        <v>100684</v>
      </c>
      <c r="B3707" s="208" t="s">
        <v>3882</v>
      </c>
      <c r="C3707" s="2" t="s">
        <v>170</v>
      </c>
      <c r="D3707" s="209" t="n">
        <v>1219.04</v>
      </c>
      <c r="E3707" s="224" t="n">
        <f aca="false">VLOOKUP(A3707,SINAPI_MO!$A$1:$E$59566,4,0)</f>
        <v>0.2949</v>
      </c>
      <c r="F3707" s="225" t="n">
        <f aca="false">ROUND(D3707*E3707,2)</f>
        <v>359.49</v>
      </c>
    </row>
    <row r="3708" customFormat="false" ht="19.4" hidden="false" customHeight="false" outlineLevel="0" collapsed="false">
      <c r="A3708" s="207" t="n">
        <v>91326</v>
      </c>
      <c r="B3708" s="208" t="s">
        <v>3883</v>
      </c>
      <c r="C3708" s="2" t="s">
        <v>170</v>
      </c>
      <c r="D3708" s="209" t="n">
        <v>1084.02</v>
      </c>
      <c r="E3708" s="224" t="n">
        <f aca="false">VLOOKUP(A3708,SINAPI_MO!$A$1:$E$59566,4,0)</f>
        <v>0.2875</v>
      </c>
      <c r="F3708" s="225" t="n">
        <f aca="false">ROUND(D3708*E3708,2)</f>
        <v>311.66</v>
      </c>
    </row>
    <row r="3709" customFormat="false" ht="28.35" hidden="false" customHeight="false" outlineLevel="0" collapsed="false">
      <c r="A3709" s="207" t="n">
        <v>100686</v>
      </c>
      <c r="B3709" s="208" t="s">
        <v>3884</v>
      </c>
      <c r="C3709" s="2" t="s">
        <v>170</v>
      </c>
      <c r="D3709" s="209" t="n">
        <v>1277.5</v>
      </c>
      <c r="E3709" s="224" t="n">
        <f aca="false">VLOOKUP(A3709,SINAPI_MO!$A$1:$E$59566,4,0)</f>
        <v>0.2867</v>
      </c>
      <c r="F3709" s="225" t="n">
        <f aca="false">ROUND(D3709*E3709,2)</f>
        <v>366.26</v>
      </c>
    </row>
    <row r="3710" customFormat="false" ht="19.4" hidden="false" customHeight="false" outlineLevel="0" collapsed="false">
      <c r="A3710" s="207" t="n">
        <v>91327</v>
      </c>
      <c r="B3710" s="208" t="s">
        <v>3885</v>
      </c>
      <c r="C3710" s="2" t="s">
        <v>170</v>
      </c>
      <c r="D3710" s="209" t="n">
        <v>1142.48</v>
      </c>
      <c r="E3710" s="224" t="n">
        <f aca="false">VLOOKUP(A3710,SINAPI_MO!$A$1:$E$59566,4,0)</f>
        <v>0.2787</v>
      </c>
      <c r="F3710" s="225" t="n">
        <f aca="false">ROUND(D3710*E3710,2)</f>
        <v>318.41</v>
      </c>
    </row>
    <row r="3711" customFormat="false" ht="28.35" hidden="false" customHeight="false" outlineLevel="0" collapsed="false">
      <c r="A3711" s="207" t="n">
        <v>100693</v>
      </c>
      <c r="B3711" s="208" t="s">
        <v>3886</v>
      </c>
      <c r="C3711" s="2" t="s">
        <v>170</v>
      </c>
      <c r="D3711" s="209" t="n">
        <v>2273.19</v>
      </c>
      <c r="E3711" s="224" t="n">
        <f aca="false">VLOOKUP(A3711,SINAPI_MO!$A$1:$E$59566,4,0)</f>
        <v>0.1708</v>
      </c>
      <c r="F3711" s="225" t="n">
        <f aca="false">ROUND(D3711*E3711,2)</f>
        <v>388.26</v>
      </c>
    </row>
    <row r="3712" customFormat="false" ht="28.35" hidden="false" customHeight="false" outlineLevel="0" collapsed="false">
      <c r="A3712" s="207" t="n">
        <v>91336</v>
      </c>
      <c r="B3712" s="208" t="s">
        <v>3887</v>
      </c>
      <c r="C3712" s="2" t="s">
        <v>170</v>
      </c>
      <c r="D3712" s="209" t="n">
        <v>2052.9</v>
      </c>
      <c r="E3712" s="224" t="n">
        <f aca="false">VLOOKUP(A3712,SINAPI_MO!$A$1:$E$59566,4,0)</f>
        <v>0.1658</v>
      </c>
      <c r="F3712" s="225" t="n">
        <f aca="false">ROUND(D3712*E3712,2)</f>
        <v>340.37</v>
      </c>
    </row>
    <row r="3713" customFormat="false" ht="28.35" hidden="false" customHeight="false" outlineLevel="0" collapsed="false">
      <c r="A3713" s="207" t="n">
        <v>100694</v>
      </c>
      <c r="B3713" s="208" t="s">
        <v>3888</v>
      </c>
      <c r="C3713" s="2" t="s">
        <v>170</v>
      </c>
      <c r="D3713" s="209" t="n">
        <v>2001.1</v>
      </c>
      <c r="E3713" s="224" t="n">
        <f aca="false">VLOOKUP(A3713,SINAPI_MO!$A$1:$E$59566,4,0)</f>
        <v>0.194</v>
      </c>
      <c r="F3713" s="225" t="n">
        <f aca="false">ROUND(D3713*E3713,2)</f>
        <v>388.21</v>
      </c>
    </row>
    <row r="3714" customFormat="false" ht="28.35" hidden="false" customHeight="false" outlineLevel="0" collapsed="false">
      <c r="A3714" s="207" t="n">
        <v>91337</v>
      </c>
      <c r="B3714" s="208" t="s">
        <v>3889</v>
      </c>
      <c r="C3714" s="2" t="s">
        <v>170</v>
      </c>
      <c r="D3714" s="209" t="n">
        <v>1866.08</v>
      </c>
      <c r="E3714" s="224" t="n">
        <f aca="false">VLOOKUP(A3714,SINAPI_MO!$A$1:$E$59566,4,0)</f>
        <v>0.1824</v>
      </c>
      <c r="F3714" s="225" t="n">
        <f aca="false">ROUND(D3714*E3714,2)</f>
        <v>340.37</v>
      </c>
    </row>
    <row r="3715" customFormat="false" ht="19.4" hidden="false" customHeight="false" outlineLevel="0" collapsed="false">
      <c r="A3715" s="207" t="n">
        <v>100691</v>
      </c>
      <c r="B3715" s="208" t="s">
        <v>3890</v>
      </c>
      <c r="C3715" s="2" t="s">
        <v>170</v>
      </c>
      <c r="D3715" s="209" t="n">
        <v>1910.01</v>
      </c>
      <c r="E3715" s="224" t="n">
        <f aca="false">VLOOKUP(A3715,SINAPI_MO!$A$1:$E$59566,4,0)</f>
        <v>0.1882</v>
      </c>
      <c r="F3715" s="225" t="n">
        <f aca="false">ROUND(D3715*E3715,2)</f>
        <v>359.46</v>
      </c>
    </row>
    <row r="3716" customFormat="false" ht="19.4" hidden="false" customHeight="false" outlineLevel="0" collapsed="false">
      <c r="A3716" s="207" t="n">
        <v>100692</v>
      </c>
      <c r="B3716" s="208" t="s">
        <v>3891</v>
      </c>
      <c r="C3716" s="2" t="s">
        <v>170</v>
      </c>
      <c r="D3716" s="209" t="n">
        <v>1637.92</v>
      </c>
      <c r="E3716" s="224" t="n">
        <f aca="false">VLOOKUP(A3716,SINAPI_MO!$A$1:$E$59566,4,0)</f>
        <v>0.2195</v>
      </c>
      <c r="F3716" s="225" t="n">
        <f aca="false">ROUND(D3716*E3716,2)</f>
        <v>359.52</v>
      </c>
    </row>
    <row r="3717" customFormat="false" ht="19.4" hidden="false" customHeight="false" outlineLevel="0" collapsed="false">
      <c r="A3717" s="207" t="n">
        <v>91334</v>
      </c>
      <c r="B3717" s="208" t="s">
        <v>3892</v>
      </c>
      <c r="C3717" s="2" t="s">
        <v>170</v>
      </c>
      <c r="D3717" s="209" t="n">
        <v>1689.72</v>
      </c>
      <c r="E3717" s="224" t="n">
        <f aca="false">VLOOKUP(A3717,SINAPI_MO!$A$1:$E$59566,4,0)</f>
        <v>0.1844</v>
      </c>
      <c r="F3717" s="225" t="n">
        <f aca="false">ROUND(D3717*E3717,2)</f>
        <v>311.58</v>
      </c>
    </row>
    <row r="3718" customFormat="false" ht="19.4" hidden="false" customHeight="false" outlineLevel="0" collapsed="false">
      <c r="A3718" s="207" t="n">
        <v>91335</v>
      </c>
      <c r="B3718" s="208" t="s">
        <v>3893</v>
      </c>
      <c r="C3718" s="2" t="s">
        <v>170</v>
      </c>
      <c r="D3718" s="209" t="n">
        <v>1502.9</v>
      </c>
      <c r="E3718" s="224" t="n">
        <f aca="false">VLOOKUP(A3718,SINAPI_MO!$A$1:$E$59566,4,0)</f>
        <v>0.2074</v>
      </c>
      <c r="F3718" s="225" t="n">
        <f aca="false">ROUND(D3718*E3718,2)</f>
        <v>311.7</v>
      </c>
    </row>
    <row r="3719" customFormat="false" ht="19.4" hidden="false" customHeight="false" outlineLevel="0" collapsed="false">
      <c r="A3719" s="207" t="n">
        <v>90788</v>
      </c>
      <c r="B3719" s="208" t="s">
        <v>3894</v>
      </c>
      <c r="C3719" s="2" t="s">
        <v>170</v>
      </c>
      <c r="D3719" s="209" t="n">
        <v>1068.8</v>
      </c>
      <c r="E3719" s="224" t="n">
        <f aca="false">VLOOKUP(A3719,SINAPI_MO!$A$1:$E$59566,4,0)</f>
        <v>0.0428</v>
      </c>
      <c r="F3719" s="225" t="n">
        <f aca="false">ROUND(D3719*E3719,2)</f>
        <v>45.74</v>
      </c>
    </row>
    <row r="3720" customFormat="false" ht="19.4" hidden="false" customHeight="false" outlineLevel="0" collapsed="false">
      <c r="A3720" s="207" t="n">
        <v>90789</v>
      </c>
      <c r="B3720" s="208" t="s">
        <v>3895</v>
      </c>
      <c r="C3720" s="2" t="s">
        <v>170</v>
      </c>
      <c r="D3720" s="209" t="n">
        <v>1070.51</v>
      </c>
      <c r="E3720" s="224" t="n">
        <f aca="false">VLOOKUP(A3720,SINAPI_MO!$A$1:$E$59566,4,0)</f>
        <v>0.0444</v>
      </c>
      <c r="F3720" s="225" t="n">
        <f aca="false">ROUND(D3720*E3720,2)</f>
        <v>47.53</v>
      </c>
    </row>
    <row r="3721" customFormat="false" ht="19.4" hidden="false" customHeight="false" outlineLevel="0" collapsed="false">
      <c r="A3721" s="207" t="n">
        <v>90790</v>
      </c>
      <c r="B3721" s="208" t="s">
        <v>3896</v>
      </c>
      <c r="C3721" s="2" t="s">
        <v>170</v>
      </c>
      <c r="D3721" s="209" t="n">
        <v>1103.05</v>
      </c>
      <c r="E3721" s="224" t="n">
        <f aca="false">VLOOKUP(A3721,SINAPI_MO!$A$1:$E$59566,4,0)</f>
        <v>0.0446</v>
      </c>
      <c r="F3721" s="225" t="n">
        <f aca="false">ROUND(D3721*E3721,2)</f>
        <v>49.2</v>
      </c>
    </row>
    <row r="3722" customFormat="false" ht="19.4" hidden="false" customHeight="false" outlineLevel="0" collapsed="false">
      <c r="A3722" s="207" t="n">
        <v>100675</v>
      </c>
      <c r="B3722" s="208" t="s">
        <v>3897</v>
      </c>
      <c r="C3722" s="2" t="s">
        <v>170</v>
      </c>
      <c r="D3722" s="209" t="n">
        <v>1190.99</v>
      </c>
      <c r="E3722" s="224" t="n">
        <f aca="false">VLOOKUP(A3722,SINAPI_MO!$A$1:$E$59566,4,0)</f>
        <v>0.0427</v>
      </c>
      <c r="F3722" s="225" t="n">
        <f aca="false">ROUND(D3722*E3722,2)</f>
        <v>50.86</v>
      </c>
    </row>
    <row r="3723" customFormat="false" ht="19.4" hidden="false" customHeight="false" outlineLevel="0" collapsed="false">
      <c r="A3723" s="207" t="n">
        <v>90794</v>
      </c>
      <c r="B3723" s="208" t="s">
        <v>3898</v>
      </c>
      <c r="C3723" s="2" t="s">
        <v>170</v>
      </c>
      <c r="D3723" s="209" t="n">
        <v>925.32</v>
      </c>
      <c r="E3723" s="224" t="n">
        <f aca="false">VLOOKUP(A3723,SINAPI_MO!$A$1:$E$59566,4,0)</f>
        <v>0.1174</v>
      </c>
      <c r="F3723" s="225" t="n">
        <f aca="false">ROUND(D3723*E3723,2)</f>
        <v>108.63</v>
      </c>
    </row>
    <row r="3724" customFormat="false" ht="19.4" hidden="false" customHeight="false" outlineLevel="0" collapsed="false">
      <c r="A3724" s="207" t="n">
        <v>90796</v>
      </c>
      <c r="B3724" s="208" t="s">
        <v>3899</v>
      </c>
      <c r="C3724" s="2" t="s">
        <v>170</v>
      </c>
      <c r="D3724" s="209" t="n">
        <v>935.59</v>
      </c>
      <c r="E3724" s="224" t="n">
        <f aca="false">VLOOKUP(A3724,SINAPI_MO!$A$1:$E$59566,4,0)</f>
        <v>0.1267</v>
      </c>
      <c r="F3724" s="225" t="n">
        <f aca="false">ROUND(D3724*E3724,2)</f>
        <v>118.54</v>
      </c>
    </row>
    <row r="3725" customFormat="false" ht="19.4" hidden="false" customHeight="false" outlineLevel="0" collapsed="false">
      <c r="A3725" s="207" t="n">
        <v>90797</v>
      </c>
      <c r="B3725" s="208" t="s">
        <v>3900</v>
      </c>
      <c r="C3725" s="2" t="s">
        <v>170</v>
      </c>
      <c r="D3725" s="209" t="n">
        <v>940.74</v>
      </c>
      <c r="E3725" s="224" t="n">
        <f aca="false">VLOOKUP(A3725,SINAPI_MO!$A$1:$E$59566,4,0)</f>
        <v>0.1313</v>
      </c>
      <c r="F3725" s="225" t="n">
        <f aca="false">ROUND(D3725*E3725,2)</f>
        <v>123.52</v>
      </c>
    </row>
    <row r="3726" customFormat="false" ht="19.4" hidden="false" customHeight="false" outlineLevel="0" collapsed="false">
      <c r="A3726" s="207" t="n">
        <v>90791</v>
      </c>
      <c r="B3726" s="208" t="s">
        <v>3901</v>
      </c>
      <c r="C3726" s="2" t="s">
        <v>170</v>
      </c>
      <c r="D3726" s="209" t="n">
        <v>1290.25</v>
      </c>
      <c r="E3726" s="224" t="n">
        <f aca="false">VLOOKUP(A3726,SINAPI_MO!$A$1:$E$59566,4,0)</f>
        <v>0.0457</v>
      </c>
      <c r="F3726" s="225" t="n">
        <f aca="false">ROUND(D3726*E3726,2)</f>
        <v>58.96</v>
      </c>
    </row>
    <row r="3727" customFormat="false" ht="19.4" hidden="false" customHeight="false" outlineLevel="0" collapsed="false">
      <c r="A3727" s="207" t="n">
        <v>90793</v>
      </c>
      <c r="B3727" s="208" t="s">
        <v>3902</v>
      </c>
      <c r="C3727" s="2" t="s">
        <v>170</v>
      </c>
      <c r="D3727" s="209" t="n">
        <v>1343.8</v>
      </c>
      <c r="E3727" s="224" t="n">
        <f aca="false">VLOOKUP(A3727,SINAPI_MO!$A$1:$E$59566,4,0)</f>
        <v>0.0513</v>
      </c>
      <c r="F3727" s="225" t="n">
        <f aca="false">ROUND(D3727*E3727,2)</f>
        <v>68.94</v>
      </c>
    </row>
    <row r="3728" customFormat="false" ht="19.4" hidden="false" customHeight="false" outlineLevel="0" collapsed="false">
      <c r="A3728" s="207" t="n">
        <v>90798</v>
      </c>
      <c r="B3728" s="208" t="s">
        <v>3903</v>
      </c>
      <c r="C3728" s="2" t="s">
        <v>170</v>
      </c>
      <c r="D3728" s="209" t="n">
        <v>1363.37</v>
      </c>
      <c r="E3728" s="224" t="n">
        <f aca="false">VLOOKUP(A3728,SINAPI_MO!$A$1:$E$59566,4,0)</f>
        <v>0.0964</v>
      </c>
      <c r="F3728" s="225" t="n">
        <f aca="false">ROUND(D3728*E3728,2)</f>
        <v>131.43</v>
      </c>
    </row>
    <row r="3729" customFormat="false" ht="19.4" hidden="false" customHeight="false" outlineLevel="0" collapsed="false">
      <c r="A3729" s="207" t="n">
        <v>90799</v>
      </c>
      <c r="B3729" s="208" t="s">
        <v>3904</v>
      </c>
      <c r="C3729" s="2" t="s">
        <v>170</v>
      </c>
      <c r="D3729" s="209" t="n">
        <v>1402.13</v>
      </c>
      <c r="E3729" s="224" t="n">
        <f aca="false">VLOOKUP(A3729,SINAPI_MO!$A$1:$E$59566,4,0)</f>
        <v>0.0977</v>
      </c>
      <c r="F3729" s="225" t="n">
        <f aca="false">ROUND(D3729*E3729,2)</f>
        <v>136.99</v>
      </c>
    </row>
    <row r="3730" customFormat="false" ht="12.8" hidden="false" customHeight="false" outlineLevel="0" collapsed="false">
      <c r="A3730" s="207" t="n">
        <v>100704</v>
      </c>
      <c r="B3730" s="208" t="s">
        <v>3905</v>
      </c>
      <c r="C3730" s="2" t="s">
        <v>170</v>
      </c>
      <c r="D3730" s="209" t="n">
        <v>80.08</v>
      </c>
      <c r="E3730" s="224" t="n">
        <f aca="false">VLOOKUP(A3730,SINAPI_MO!$A$1:$E$59566,4,0)</f>
        <v>0.3167</v>
      </c>
      <c r="F3730" s="225" t="n">
        <f aca="false">ROUND(D3730*E3730,2)</f>
        <v>25.36</v>
      </c>
    </row>
    <row r="3731" customFormat="false" ht="12.8" hidden="false" customHeight="false" outlineLevel="0" collapsed="false">
      <c r="A3731" s="207" t="n">
        <v>106141</v>
      </c>
      <c r="B3731" s="208" t="s">
        <v>3906</v>
      </c>
      <c r="C3731" s="2" t="s">
        <v>170</v>
      </c>
      <c r="D3731" s="209" t="n">
        <v>0</v>
      </c>
      <c r="E3731" s="224" t="e">
        <f aca="false">VLOOKUP(A3731,SINAPI_MO!$A$1:$E$59566,4,0)</f>
        <v>#N/A</v>
      </c>
      <c r="F3731" s="225" t="e">
        <f aca="false">ROUND(D3731*E3731,2)</f>
        <v>#N/A</v>
      </c>
    </row>
    <row r="3732" customFormat="false" ht="12.8" hidden="false" customHeight="false" outlineLevel="0" collapsed="false">
      <c r="A3732" s="207" t="n">
        <v>106139</v>
      </c>
      <c r="B3732" s="208" t="s">
        <v>3907</v>
      </c>
      <c r="C3732" s="2" t="s">
        <v>170</v>
      </c>
      <c r="D3732" s="209" t="n">
        <v>0</v>
      </c>
      <c r="E3732" s="224" t="e">
        <f aca="false">VLOOKUP(A3732,SINAPI_MO!$A$1:$E$59566,4,0)</f>
        <v>#N/A</v>
      </c>
      <c r="F3732" s="225" t="e">
        <f aca="false">ROUND(D3732*E3732,2)</f>
        <v>#N/A</v>
      </c>
    </row>
    <row r="3733" customFormat="false" ht="12.8" hidden="false" customHeight="false" outlineLevel="0" collapsed="false">
      <c r="A3733" s="207" t="n">
        <v>106140</v>
      </c>
      <c r="B3733" s="208" t="s">
        <v>3908</v>
      </c>
      <c r="C3733" s="2" t="s">
        <v>170</v>
      </c>
      <c r="D3733" s="209" t="n">
        <v>0</v>
      </c>
      <c r="E3733" s="224" t="e">
        <f aca="false">VLOOKUP(A3733,SINAPI_MO!$A$1:$E$59566,4,0)</f>
        <v>#N/A</v>
      </c>
      <c r="F3733" s="225" t="e">
        <f aca="false">ROUND(D3733*E3733,2)</f>
        <v>#N/A</v>
      </c>
    </row>
    <row r="3734" customFormat="false" ht="12.8" hidden="false" customHeight="false" outlineLevel="0" collapsed="false">
      <c r="A3734" s="207" t="n">
        <v>90838</v>
      </c>
      <c r="B3734" s="208" t="s">
        <v>3909</v>
      </c>
      <c r="C3734" s="2" t="s">
        <v>170</v>
      </c>
      <c r="D3734" s="209" t="n">
        <v>1541.76</v>
      </c>
      <c r="E3734" s="224" t="n">
        <f aca="false">VLOOKUP(A3734,SINAPI_MO!$A$1:$E$59566,4,0)</f>
        <v>0.1014</v>
      </c>
      <c r="F3734" s="225" t="n">
        <f aca="false">ROUND(D3734*E3734,2)</f>
        <v>156.33</v>
      </c>
    </row>
    <row r="3735" customFormat="false" ht="19.4" hidden="false" customHeight="false" outlineLevel="0" collapsed="false">
      <c r="A3735" s="207" t="n">
        <v>94805</v>
      </c>
      <c r="B3735" s="208" t="s">
        <v>3910</v>
      </c>
      <c r="C3735" s="2" t="s">
        <v>170</v>
      </c>
      <c r="D3735" s="209" t="n">
        <v>1177.54</v>
      </c>
      <c r="E3735" s="224" t="n">
        <f aca="false">VLOOKUP(A3735,SINAPI_MO!$A$1:$E$59566,4,0)</f>
        <v>0.0279</v>
      </c>
      <c r="F3735" s="225" t="n">
        <f aca="false">ROUND(D3735*E3735,2)</f>
        <v>32.85</v>
      </c>
    </row>
    <row r="3736" customFormat="false" ht="12.8" hidden="false" customHeight="false" outlineLevel="0" collapsed="false">
      <c r="A3736" s="207" t="n">
        <v>106145</v>
      </c>
      <c r="B3736" s="208" t="s">
        <v>3911</v>
      </c>
      <c r="C3736" s="2" t="s">
        <v>170</v>
      </c>
      <c r="D3736" s="209" t="n">
        <v>1164.15</v>
      </c>
      <c r="E3736" s="224" t="n">
        <f aca="false">VLOOKUP(A3736,SINAPI_MO!$A$1:$E$59566,4,0)</f>
        <v>0.0663</v>
      </c>
      <c r="F3736" s="225" t="n">
        <f aca="false">ROUND(D3736*E3736,2)</f>
        <v>77.18</v>
      </c>
    </row>
    <row r="3737" customFormat="false" ht="12.8" hidden="false" customHeight="false" outlineLevel="0" collapsed="false">
      <c r="A3737" s="207" t="n">
        <v>106146</v>
      </c>
      <c r="B3737" s="208" t="s">
        <v>3912</v>
      </c>
      <c r="C3737" s="2" t="s">
        <v>170</v>
      </c>
      <c r="D3737" s="209" t="n">
        <v>711</v>
      </c>
      <c r="E3737" s="224" t="n">
        <f aca="false">VLOOKUP(A3737,SINAPI_MO!$A$1:$E$59566,4,0)</f>
        <v>0.1198</v>
      </c>
      <c r="F3737" s="225" t="n">
        <f aca="false">ROUND(D3737*E3737,2)</f>
        <v>85.18</v>
      </c>
    </row>
    <row r="3738" customFormat="false" ht="19.4" hidden="false" customHeight="false" outlineLevel="0" collapsed="false">
      <c r="A3738" s="207" t="n">
        <v>100702</v>
      </c>
      <c r="B3738" s="208" t="s">
        <v>3913</v>
      </c>
      <c r="C3738" s="2" t="s">
        <v>175</v>
      </c>
      <c r="D3738" s="209" t="n">
        <v>657.15</v>
      </c>
      <c r="E3738" s="224" t="n">
        <f aca="false">VLOOKUP(A3738,SINAPI_MO!$A$1:$E$59566,4,0)</f>
        <v>0.0216</v>
      </c>
      <c r="F3738" s="225" t="n">
        <f aca="false">ROUND(D3738*E3738,2)</f>
        <v>14.19</v>
      </c>
    </row>
    <row r="3739" customFormat="false" ht="12.8" hidden="false" customHeight="false" outlineLevel="0" collapsed="false">
      <c r="A3739" s="207" t="n">
        <v>106148</v>
      </c>
      <c r="B3739" s="208" t="s">
        <v>3914</v>
      </c>
      <c r="C3739" s="2" t="s">
        <v>170</v>
      </c>
      <c r="D3739" s="209" t="n">
        <v>0</v>
      </c>
      <c r="E3739" s="224" t="e">
        <f aca="false">VLOOKUP(A3739,SINAPI_MO!$A$1:$E$59566,4,0)</f>
        <v>#N/A</v>
      </c>
      <c r="F3739" s="225" t="e">
        <f aca="false">ROUND(D3739*E3739,2)</f>
        <v>#N/A</v>
      </c>
    </row>
    <row r="3740" customFormat="false" ht="12.8" hidden="false" customHeight="false" outlineLevel="0" collapsed="false">
      <c r="A3740" s="207" t="n">
        <v>100701</v>
      </c>
      <c r="B3740" s="208" t="s">
        <v>3915</v>
      </c>
      <c r="C3740" s="2" t="s">
        <v>175</v>
      </c>
      <c r="D3740" s="209" t="n">
        <v>629.8</v>
      </c>
      <c r="E3740" s="224" t="n">
        <f aca="false">VLOOKUP(A3740,SINAPI_MO!$A$1:$E$59566,4,0)</f>
        <v>0.074</v>
      </c>
      <c r="F3740" s="225" t="n">
        <f aca="false">ROUND(D3740*E3740,2)</f>
        <v>46.61</v>
      </c>
    </row>
    <row r="3741" customFormat="false" ht="19.4" hidden="false" customHeight="false" outlineLevel="0" collapsed="false">
      <c r="A3741" s="207" t="n">
        <v>100700</v>
      </c>
      <c r="B3741" s="208" t="s">
        <v>3916</v>
      </c>
      <c r="C3741" s="2" t="s">
        <v>170</v>
      </c>
      <c r="D3741" s="209" t="n">
        <v>1126.03</v>
      </c>
      <c r="E3741" s="224" t="n">
        <f aca="false">VLOOKUP(A3741,SINAPI_MO!$A$1:$E$59566,4,0)</f>
        <v>0.1969</v>
      </c>
      <c r="F3741" s="225" t="n">
        <f aca="false">ROUND(D3741*E3741,2)</f>
        <v>221.72</v>
      </c>
    </row>
    <row r="3742" customFormat="false" ht="19.4" hidden="false" customHeight="false" outlineLevel="0" collapsed="false">
      <c r="A3742" s="207" t="n">
        <v>91295</v>
      </c>
      <c r="B3742" s="208" t="s">
        <v>3917</v>
      </c>
      <c r="C3742" s="2" t="s">
        <v>170</v>
      </c>
      <c r="D3742" s="209" t="n">
        <v>454.61</v>
      </c>
      <c r="E3742" s="224" t="n">
        <f aca="false">VLOOKUP(A3742,SINAPI_MO!$A$1:$E$59566,4,0)</f>
        <v>0.1347</v>
      </c>
      <c r="F3742" s="225" t="n">
        <f aca="false">ROUND(D3742*E3742,2)</f>
        <v>61.24</v>
      </c>
    </row>
    <row r="3743" customFormat="false" ht="19.4" hidden="false" customHeight="false" outlineLevel="0" collapsed="false">
      <c r="A3743" s="207" t="n">
        <v>91296</v>
      </c>
      <c r="B3743" s="208" t="s">
        <v>3918</v>
      </c>
      <c r="C3743" s="2" t="s">
        <v>170</v>
      </c>
      <c r="D3743" s="209" t="n">
        <v>486.08</v>
      </c>
      <c r="E3743" s="224" t="n">
        <f aca="false">VLOOKUP(A3743,SINAPI_MO!$A$1:$E$59566,4,0)</f>
        <v>0.139</v>
      </c>
      <c r="F3743" s="225" t="n">
        <f aca="false">ROUND(D3743*E3743,2)</f>
        <v>67.57</v>
      </c>
    </row>
    <row r="3744" customFormat="false" ht="19.4" hidden="false" customHeight="false" outlineLevel="0" collapsed="false">
      <c r="A3744" s="207" t="n">
        <v>91297</v>
      </c>
      <c r="B3744" s="208" t="s">
        <v>3919</v>
      </c>
      <c r="C3744" s="2" t="s">
        <v>170</v>
      </c>
      <c r="D3744" s="209" t="n">
        <v>533.08</v>
      </c>
      <c r="E3744" s="224" t="n">
        <f aca="false">VLOOKUP(A3744,SINAPI_MO!$A$1:$E$59566,4,0)</f>
        <v>0.1386</v>
      </c>
      <c r="F3744" s="225" t="n">
        <f aca="false">ROUND(D3744*E3744,2)</f>
        <v>73.88</v>
      </c>
    </row>
    <row r="3745" customFormat="false" ht="19.4" hidden="false" customHeight="false" outlineLevel="0" collapsed="false">
      <c r="A3745" s="207" t="n">
        <v>90820</v>
      </c>
      <c r="B3745" s="208" t="s">
        <v>3920</v>
      </c>
      <c r="C3745" s="2" t="s">
        <v>170</v>
      </c>
      <c r="D3745" s="209" t="n">
        <v>428</v>
      </c>
      <c r="E3745" s="224" t="n">
        <f aca="false">VLOOKUP(A3745,SINAPI_MO!$A$1:$E$59566,4,0)</f>
        <v>0.1431</v>
      </c>
      <c r="F3745" s="225" t="n">
        <f aca="false">ROUND(D3745*E3745,2)</f>
        <v>61.25</v>
      </c>
    </row>
    <row r="3746" customFormat="false" ht="19.4" hidden="false" customHeight="false" outlineLevel="0" collapsed="false">
      <c r="A3746" s="207" t="n">
        <v>90821</v>
      </c>
      <c r="B3746" s="208" t="s">
        <v>3921</v>
      </c>
      <c r="C3746" s="2" t="s">
        <v>170</v>
      </c>
      <c r="D3746" s="209" t="n">
        <v>436.64</v>
      </c>
      <c r="E3746" s="224" t="n">
        <f aca="false">VLOOKUP(A3746,SINAPI_MO!$A$1:$E$59566,4,0)</f>
        <v>0.1547</v>
      </c>
      <c r="F3746" s="225" t="n">
        <f aca="false">ROUND(D3746*E3746,2)</f>
        <v>67.55</v>
      </c>
    </row>
    <row r="3747" customFormat="false" ht="19.4" hidden="false" customHeight="false" outlineLevel="0" collapsed="false">
      <c r="A3747" s="207" t="n">
        <v>90822</v>
      </c>
      <c r="B3747" s="208" t="s">
        <v>3922</v>
      </c>
      <c r="C3747" s="2" t="s">
        <v>170</v>
      </c>
      <c r="D3747" s="209" t="n">
        <v>466.94</v>
      </c>
      <c r="E3747" s="224" t="n">
        <f aca="false">VLOOKUP(A3747,SINAPI_MO!$A$1:$E$59566,4,0)</f>
        <v>0.1582</v>
      </c>
      <c r="F3747" s="225" t="n">
        <f aca="false">ROUND(D3747*E3747,2)</f>
        <v>73.87</v>
      </c>
    </row>
    <row r="3748" customFormat="false" ht="19.4" hidden="false" customHeight="false" outlineLevel="0" collapsed="false">
      <c r="A3748" s="207" t="n">
        <v>90823</v>
      </c>
      <c r="B3748" s="208" t="s">
        <v>3923</v>
      </c>
      <c r="C3748" s="2" t="s">
        <v>170</v>
      </c>
      <c r="D3748" s="209" t="n">
        <v>568.49</v>
      </c>
      <c r="E3748" s="224" t="n">
        <f aca="false">VLOOKUP(A3748,SINAPI_MO!$A$1:$E$59566,4,0)</f>
        <v>0.141</v>
      </c>
      <c r="F3748" s="225" t="n">
        <f aca="false">ROUND(D3748*E3748,2)</f>
        <v>80.16</v>
      </c>
    </row>
    <row r="3749" customFormat="false" ht="19.4" hidden="false" customHeight="false" outlineLevel="0" collapsed="false">
      <c r="A3749" s="207" t="n">
        <v>90824</v>
      </c>
      <c r="B3749" s="208" t="s">
        <v>3924</v>
      </c>
      <c r="C3749" s="2" t="s">
        <v>170</v>
      </c>
      <c r="D3749" s="209" t="n">
        <v>803.22</v>
      </c>
      <c r="E3749" s="224" t="n">
        <f aca="false">VLOOKUP(A3749,SINAPI_MO!$A$1:$E$59566,4,0)</f>
        <v>0.1276</v>
      </c>
      <c r="F3749" s="225" t="n">
        <f aca="false">ROUND(D3749*E3749,2)</f>
        <v>102.49</v>
      </c>
    </row>
    <row r="3750" customFormat="false" ht="19.4" hidden="false" customHeight="false" outlineLevel="0" collapsed="false">
      <c r="A3750" s="207" t="n">
        <v>91009</v>
      </c>
      <c r="B3750" s="208" t="s">
        <v>3925</v>
      </c>
      <c r="C3750" s="2" t="s">
        <v>170</v>
      </c>
      <c r="D3750" s="209" t="n">
        <v>442.27</v>
      </c>
      <c r="E3750" s="224" t="n">
        <f aca="false">VLOOKUP(A3750,SINAPI_MO!$A$1:$E$59566,4,0)</f>
        <v>0.1385</v>
      </c>
      <c r="F3750" s="225" t="n">
        <f aca="false">ROUND(D3750*E3750,2)</f>
        <v>61.25</v>
      </c>
    </row>
    <row r="3751" customFormat="false" ht="19.4" hidden="false" customHeight="false" outlineLevel="0" collapsed="false">
      <c r="A3751" s="207" t="n">
        <v>91010</v>
      </c>
      <c r="B3751" s="208" t="s">
        <v>3926</v>
      </c>
      <c r="C3751" s="2" t="s">
        <v>170</v>
      </c>
      <c r="D3751" s="209" t="n">
        <v>451.58</v>
      </c>
      <c r="E3751" s="224" t="n">
        <f aca="false">VLOOKUP(A3751,SINAPI_MO!$A$1:$E$59566,4,0)</f>
        <v>0.1496</v>
      </c>
      <c r="F3751" s="225" t="n">
        <f aca="false">ROUND(D3751*E3751,2)</f>
        <v>67.56</v>
      </c>
    </row>
    <row r="3752" customFormat="false" ht="19.4" hidden="false" customHeight="false" outlineLevel="0" collapsed="false">
      <c r="A3752" s="207" t="n">
        <v>91011</v>
      </c>
      <c r="B3752" s="208" t="s">
        <v>3927</v>
      </c>
      <c r="C3752" s="2" t="s">
        <v>170</v>
      </c>
      <c r="D3752" s="209" t="n">
        <v>524.85</v>
      </c>
      <c r="E3752" s="224" t="n">
        <f aca="false">VLOOKUP(A3752,SINAPI_MO!$A$1:$E$59566,4,0)</f>
        <v>0.1407</v>
      </c>
      <c r="F3752" s="225" t="n">
        <f aca="false">ROUND(D3752*E3752,2)</f>
        <v>73.85</v>
      </c>
    </row>
    <row r="3753" customFormat="false" ht="19.4" hidden="false" customHeight="false" outlineLevel="0" collapsed="false">
      <c r="A3753" s="207" t="n">
        <v>91012</v>
      </c>
      <c r="B3753" s="208" t="s">
        <v>3928</v>
      </c>
      <c r="C3753" s="2" t="s">
        <v>170</v>
      </c>
      <c r="D3753" s="209" t="n">
        <v>581.13</v>
      </c>
      <c r="E3753" s="224" t="n">
        <f aca="false">VLOOKUP(A3753,SINAPI_MO!$A$1:$E$59566,4,0)</f>
        <v>0.138</v>
      </c>
      <c r="F3753" s="225" t="n">
        <f aca="false">ROUND(D3753*E3753,2)</f>
        <v>80.2</v>
      </c>
    </row>
    <row r="3754" customFormat="false" ht="19.4" hidden="false" customHeight="false" outlineLevel="0" collapsed="false">
      <c r="A3754" s="207" t="n">
        <v>91298</v>
      </c>
      <c r="B3754" s="208" t="s">
        <v>3929</v>
      </c>
      <c r="C3754" s="2" t="s">
        <v>170</v>
      </c>
      <c r="D3754" s="209" t="n">
        <v>943.73</v>
      </c>
      <c r="E3754" s="224" t="n">
        <f aca="false">VLOOKUP(A3754,SINAPI_MO!$A$1:$E$59566,4,0)</f>
        <v>0.0783</v>
      </c>
      <c r="F3754" s="225" t="n">
        <f aca="false">ROUND(D3754*E3754,2)</f>
        <v>73.89</v>
      </c>
    </row>
    <row r="3755" customFormat="false" ht="19.4" hidden="false" customHeight="false" outlineLevel="0" collapsed="false">
      <c r="A3755" s="207" t="n">
        <v>90825</v>
      </c>
      <c r="B3755" s="208" t="s">
        <v>3930</v>
      </c>
      <c r="C3755" s="2" t="s">
        <v>170</v>
      </c>
      <c r="D3755" s="209" t="n">
        <v>892.02</v>
      </c>
      <c r="E3755" s="224" t="n">
        <f aca="false">VLOOKUP(A3755,SINAPI_MO!$A$1:$E$59566,4,0)</f>
        <v>0.1248</v>
      </c>
      <c r="F3755" s="225" t="n">
        <f aca="false">ROUND(D3755*E3755,2)</f>
        <v>111.32</v>
      </c>
    </row>
    <row r="3756" customFormat="false" ht="19.4" hidden="false" customHeight="false" outlineLevel="0" collapsed="false">
      <c r="A3756" s="207" t="n">
        <v>91299</v>
      </c>
      <c r="B3756" s="208" t="s">
        <v>3931</v>
      </c>
      <c r="C3756" s="2" t="s">
        <v>170</v>
      </c>
      <c r="D3756" s="209" t="n">
        <v>1306.91</v>
      </c>
      <c r="E3756" s="224" t="n">
        <f aca="false">VLOOKUP(A3756,SINAPI_MO!$A$1:$E$59566,4,0)</f>
        <v>0.0785</v>
      </c>
      <c r="F3756" s="225" t="n">
        <f aca="false">ROUND(D3756*E3756,2)</f>
        <v>102.59</v>
      </c>
    </row>
    <row r="3757" customFormat="false" ht="19.4" hidden="false" customHeight="false" outlineLevel="0" collapsed="false">
      <c r="A3757" s="207" t="n">
        <v>91341</v>
      </c>
      <c r="B3757" s="208" t="s">
        <v>3932</v>
      </c>
      <c r="C3757" s="2" t="s">
        <v>175</v>
      </c>
      <c r="D3757" s="209" t="n">
        <v>895.16</v>
      </c>
      <c r="E3757" s="224" t="n">
        <f aca="false">VLOOKUP(A3757,SINAPI_MO!$A$1:$E$59566,4,0)</f>
        <v>0.0215</v>
      </c>
      <c r="F3757" s="225" t="n">
        <f aca="false">ROUND(D3757*E3757,2)</f>
        <v>19.25</v>
      </c>
    </row>
    <row r="3758" customFormat="false" ht="19.4" hidden="false" customHeight="false" outlineLevel="0" collapsed="false">
      <c r="A3758" s="207" t="n">
        <v>94806</v>
      </c>
      <c r="B3758" s="208" t="s">
        <v>3933</v>
      </c>
      <c r="C3758" s="2" t="s">
        <v>170</v>
      </c>
      <c r="D3758" s="209" t="n">
        <v>729.89</v>
      </c>
      <c r="E3758" s="224" t="n">
        <f aca="false">VLOOKUP(A3758,SINAPI_MO!$A$1:$E$59566,4,0)</f>
        <v>0.0635</v>
      </c>
      <c r="F3758" s="225" t="n">
        <f aca="false">ROUND(D3758*E3758,2)</f>
        <v>46.35</v>
      </c>
    </row>
    <row r="3759" customFormat="false" ht="19.4" hidden="false" customHeight="false" outlineLevel="0" collapsed="false">
      <c r="A3759" s="207" t="n">
        <v>94807</v>
      </c>
      <c r="B3759" s="208" t="s">
        <v>3934</v>
      </c>
      <c r="C3759" s="2" t="s">
        <v>170</v>
      </c>
      <c r="D3759" s="209" t="n">
        <v>668.32</v>
      </c>
      <c r="E3759" s="224" t="n">
        <f aca="false">VLOOKUP(A3759,SINAPI_MO!$A$1:$E$59566,4,0)</f>
        <v>0.073</v>
      </c>
      <c r="F3759" s="225" t="n">
        <f aca="false">ROUND(D3759*E3759,2)</f>
        <v>48.79</v>
      </c>
    </row>
    <row r="3760" customFormat="false" ht="19.4" hidden="false" customHeight="false" outlineLevel="0" collapsed="false">
      <c r="A3760" s="207" t="n">
        <v>106142</v>
      </c>
      <c r="B3760" s="208" t="s">
        <v>3935</v>
      </c>
      <c r="C3760" s="2" t="s">
        <v>170</v>
      </c>
      <c r="D3760" s="209" t="n">
        <v>1062.73</v>
      </c>
      <c r="E3760" s="224" t="n">
        <f aca="false">VLOOKUP(A3760,SINAPI_MO!$A$1:$E$59566,4,0)</f>
        <v>0.0282</v>
      </c>
      <c r="F3760" s="225" t="n">
        <f aca="false">ROUND(D3760*E3760,2)</f>
        <v>29.97</v>
      </c>
    </row>
    <row r="3761" customFormat="false" ht="19.4" hidden="false" customHeight="false" outlineLevel="0" collapsed="false">
      <c r="A3761" s="207" t="n">
        <v>106143</v>
      </c>
      <c r="B3761" s="208" t="s">
        <v>3936</v>
      </c>
      <c r="C3761" s="2" t="s">
        <v>170</v>
      </c>
      <c r="D3761" s="209" t="n">
        <v>1095.04</v>
      </c>
      <c r="E3761" s="224" t="n">
        <f aca="false">VLOOKUP(A3761,SINAPI_MO!$A$1:$E$59566,4,0)</f>
        <v>0.0287</v>
      </c>
      <c r="F3761" s="225" t="n">
        <f aca="false">ROUND(D3761*E3761,2)</f>
        <v>31.43</v>
      </c>
    </row>
    <row r="3762" customFormat="false" ht="19.4" hidden="false" customHeight="false" outlineLevel="0" collapsed="false">
      <c r="A3762" s="207" t="n">
        <v>106144</v>
      </c>
      <c r="B3762" s="208" t="s">
        <v>3937</v>
      </c>
      <c r="C3762" s="2" t="s">
        <v>170</v>
      </c>
      <c r="D3762" s="209" t="n">
        <v>1284.27</v>
      </c>
      <c r="E3762" s="224" t="n">
        <f aca="false">VLOOKUP(A3762,SINAPI_MO!$A$1:$E$59566,4,0)</f>
        <v>0.0337</v>
      </c>
      <c r="F3762" s="225" t="n">
        <f aca="false">ROUND(D3762*E3762,2)</f>
        <v>43.28</v>
      </c>
    </row>
    <row r="3763" customFormat="false" ht="12.8" hidden="false" customHeight="false" outlineLevel="0" collapsed="false">
      <c r="A3763" s="207" t="n">
        <v>100703</v>
      </c>
      <c r="B3763" s="208" t="s">
        <v>3938</v>
      </c>
      <c r="C3763" s="2" t="s">
        <v>170</v>
      </c>
      <c r="D3763" s="209" t="n">
        <v>33.93</v>
      </c>
      <c r="E3763" s="224" t="n">
        <f aca="false">VLOOKUP(A3763,SINAPI_MO!$A$1:$E$59566,4,0)</f>
        <v>0.3354</v>
      </c>
      <c r="F3763" s="225" t="n">
        <f aca="false">ROUND(D3763*E3763,2)</f>
        <v>11.38</v>
      </c>
    </row>
    <row r="3764" customFormat="false" ht="19.4" hidden="false" customHeight="false" outlineLevel="0" collapsed="false">
      <c r="A3764" s="207" t="n">
        <v>106147</v>
      </c>
      <c r="B3764" s="208" t="s">
        <v>3939</v>
      </c>
      <c r="C3764" s="2" t="s">
        <v>170</v>
      </c>
      <c r="D3764" s="209" t="n">
        <v>111.01</v>
      </c>
      <c r="E3764" s="224" t="n">
        <f aca="false">VLOOKUP(A3764,SINAPI_MO!$A$1:$E$59566,4,0)</f>
        <v>0.9644</v>
      </c>
      <c r="F3764" s="225" t="n">
        <f aca="false">ROUND(D3764*E3764,2)</f>
        <v>107.06</v>
      </c>
    </row>
    <row r="3765" customFormat="false" ht="19.4" hidden="false" customHeight="false" outlineLevel="0" collapsed="false">
      <c r="A3765" s="207" t="n">
        <v>100695</v>
      </c>
      <c r="B3765" s="208" t="s">
        <v>3940</v>
      </c>
      <c r="C3765" s="2" t="s">
        <v>170</v>
      </c>
      <c r="D3765" s="209" t="n">
        <v>78.15</v>
      </c>
      <c r="E3765" s="224" t="n">
        <f aca="false">VLOOKUP(A3765,SINAPI_MO!$A$1:$E$59566,4,0)</f>
        <v>0.9495</v>
      </c>
      <c r="F3765" s="225" t="n">
        <f aca="false">ROUND(D3765*E3765,2)</f>
        <v>74.2</v>
      </c>
    </row>
    <row r="3766" customFormat="false" ht="19.4" hidden="false" customHeight="false" outlineLevel="0" collapsed="false">
      <c r="A3766" s="207" t="n">
        <v>100696</v>
      </c>
      <c r="B3766" s="208" t="s">
        <v>3941</v>
      </c>
      <c r="C3766" s="2" t="s">
        <v>170</v>
      </c>
      <c r="D3766" s="209" t="n">
        <v>86.61</v>
      </c>
      <c r="E3766" s="224" t="n">
        <f aca="false">VLOOKUP(A3766,SINAPI_MO!$A$1:$E$59566,4,0)</f>
        <v>0.9544</v>
      </c>
      <c r="F3766" s="225" t="n">
        <f aca="false">ROUND(D3766*E3766,2)</f>
        <v>82.66</v>
      </c>
    </row>
    <row r="3767" customFormat="false" ht="19.4" hidden="false" customHeight="false" outlineLevel="0" collapsed="false">
      <c r="A3767" s="207" t="n">
        <v>100697</v>
      </c>
      <c r="B3767" s="208" t="s">
        <v>3942</v>
      </c>
      <c r="C3767" s="2" t="s">
        <v>170</v>
      </c>
      <c r="D3767" s="209" t="n">
        <v>95.08</v>
      </c>
      <c r="E3767" s="224" t="n">
        <f aca="false">VLOOKUP(A3767,SINAPI_MO!$A$1:$E$59566,4,0)</f>
        <v>0.9585</v>
      </c>
      <c r="F3767" s="225" t="n">
        <f aca="false">ROUND(D3767*E3767,2)</f>
        <v>91.13</v>
      </c>
    </row>
    <row r="3768" customFormat="false" ht="19.4" hidden="false" customHeight="false" outlineLevel="0" collapsed="false">
      <c r="A3768" s="207" t="n">
        <v>100698</v>
      </c>
      <c r="B3768" s="208" t="s">
        <v>3943</v>
      </c>
      <c r="C3768" s="2" t="s">
        <v>170</v>
      </c>
      <c r="D3768" s="209" t="n">
        <v>103.56</v>
      </c>
      <c r="E3768" s="224" t="n">
        <f aca="false">VLOOKUP(A3768,SINAPI_MO!$A$1:$E$59566,4,0)</f>
        <v>0.9619</v>
      </c>
      <c r="F3768" s="225" t="n">
        <f aca="false">ROUND(D3768*E3768,2)</f>
        <v>99.61</v>
      </c>
    </row>
    <row r="3769" customFormat="false" ht="19.4" hidden="false" customHeight="false" outlineLevel="0" collapsed="false">
      <c r="A3769" s="207" t="n">
        <v>100699</v>
      </c>
      <c r="B3769" s="208" t="s">
        <v>3944</v>
      </c>
      <c r="C3769" s="2" t="s">
        <v>170</v>
      </c>
      <c r="D3769" s="209" t="n">
        <v>123.74</v>
      </c>
      <c r="E3769" s="224" t="n">
        <f aca="false">VLOOKUP(A3769,SINAPI_MO!$A$1:$E$59566,4,0)</f>
        <v>0.9681</v>
      </c>
      <c r="F3769" s="225" t="n">
        <f aca="false">ROUND(D3769*E3769,2)</f>
        <v>119.79</v>
      </c>
    </row>
    <row r="3770" customFormat="false" ht="12.8" hidden="false" customHeight="false" outlineLevel="0" collapsed="false">
      <c r="A3770" s="207" t="n">
        <v>100705</v>
      </c>
      <c r="B3770" s="208" t="s">
        <v>3945</v>
      </c>
      <c r="C3770" s="2" t="s">
        <v>170</v>
      </c>
      <c r="D3770" s="209" t="n">
        <v>76.26</v>
      </c>
      <c r="E3770" s="224" t="n">
        <f aca="false">VLOOKUP(A3770,SINAPI_MO!$A$1:$E$59566,4,0)</f>
        <v>0.3325</v>
      </c>
      <c r="F3770" s="225" t="n">
        <f aca="false">ROUND(D3770*E3770,2)</f>
        <v>25.36</v>
      </c>
    </row>
    <row r="3771" customFormat="false" ht="19.4" hidden="false" customHeight="false" outlineLevel="0" collapsed="false">
      <c r="A3771" s="207" t="n">
        <v>101173</v>
      </c>
      <c r="B3771" s="208" t="s">
        <v>3946</v>
      </c>
      <c r="C3771" s="2" t="s">
        <v>183</v>
      </c>
      <c r="D3771" s="209" t="n">
        <v>63.85</v>
      </c>
      <c r="E3771" s="224" t="n">
        <f aca="false">VLOOKUP(A3771,SINAPI_MO!$A$1:$E$59566,4,0)</f>
        <v>0.5231</v>
      </c>
      <c r="F3771" s="225" t="n">
        <f aca="false">ROUND(D3771*E3771,2)</f>
        <v>33.4</v>
      </c>
    </row>
    <row r="3772" customFormat="false" ht="19.4" hidden="false" customHeight="false" outlineLevel="0" collapsed="false">
      <c r="A3772" s="207" t="n">
        <v>101174</v>
      </c>
      <c r="B3772" s="208" t="s">
        <v>3947</v>
      </c>
      <c r="C3772" s="2" t="s">
        <v>183</v>
      </c>
      <c r="D3772" s="209" t="n">
        <v>90.03</v>
      </c>
      <c r="E3772" s="224" t="n">
        <f aca="false">VLOOKUP(A3772,SINAPI_MO!$A$1:$E$59566,4,0)</f>
        <v>0.5729</v>
      </c>
      <c r="F3772" s="225" t="n">
        <f aca="false">ROUND(D3772*E3772,2)</f>
        <v>51.58</v>
      </c>
    </row>
    <row r="3773" customFormat="false" ht="19.4" hidden="false" customHeight="false" outlineLevel="0" collapsed="false">
      <c r="A3773" s="207" t="n">
        <v>101175</v>
      </c>
      <c r="B3773" s="208" t="s">
        <v>3948</v>
      </c>
      <c r="C3773" s="2" t="s">
        <v>183</v>
      </c>
      <c r="D3773" s="209" t="n">
        <v>122.97</v>
      </c>
      <c r="E3773" s="224" t="n">
        <f aca="false">VLOOKUP(A3773,SINAPI_MO!$A$1:$E$59566,4,0)</f>
        <v>0.5697</v>
      </c>
      <c r="F3773" s="225" t="n">
        <f aca="false">ROUND(D3773*E3773,2)</f>
        <v>70.06</v>
      </c>
    </row>
    <row r="3774" customFormat="false" ht="12.8" hidden="false" customHeight="false" outlineLevel="0" collapsed="false">
      <c r="A3774" s="207" t="n">
        <v>101176</v>
      </c>
      <c r="B3774" s="208" t="s">
        <v>3949</v>
      </c>
      <c r="C3774" s="2" t="s">
        <v>183</v>
      </c>
      <c r="D3774" s="209" t="n">
        <v>150.8</v>
      </c>
      <c r="E3774" s="224" t="n">
        <f aca="false">VLOOKUP(A3774,SINAPI_MO!$A$1:$E$59566,4,0)</f>
        <v>0.5105</v>
      </c>
      <c r="F3774" s="225" t="n">
        <f aca="false">ROUND(D3774*E3774,2)</f>
        <v>76.98</v>
      </c>
    </row>
    <row r="3775" customFormat="false" ht="19.4" hidden="false" customHeight="false" outlineLevel="0" collapsed="false">
      <c r="A3775" s="207" t="n">
        <v>101183</v>
      </c>
      <c r="B3775" s="208" t="s">
        <v>3950</v>
      </c>
      <c r="C3775" s="2" t="s">
        <v>183</v>
      </c>
      <c r="D3775" s="209" t="n">
        <v>0</v>
      </c>
      <c r="E3775" s="224" t="e">
        <f aca="false">VLOOKUP(A3775,SINAPI_MO!$A$1:$E$59566,4,0)</f>
        <v>#N/A</v>
      </c>
      <c r="F3775" s="225" t="e">
        <f aca="false">ROUND(D3775*E3775,2)</f>
        <v>#N/A</v>
      </c>
    </row>
    <row r="3776" customFormat="false" ht="19.4" hidden="false" customHeight="false" outlineLevel="0" collapsed="false">
      <c r="A3776" s="207" t="n">
        <v>101184</v>
      </c>
      <c r="B3776" s="208" t="s">
        <v>3951</v>
      </c>
      <c r="C3776" s="2" t="s">
        <v>183</v>
      </c>
      <c r="D3776" s="209" t="n">
        <v>0</v>
      </c>
      <c r="E3776" s="224" t="e">
        <f aca="false">VLOOKUP(A3776,SINAPI_MO!$A$1:$E$59566,4,0)</f>
        <v>#N/A</v>
      </c>
      <c r="F3776" s="225" t="e">
        <f aca="false">ROUND(D3776*E3776,2)</f>
        <v>#N/A</v>
      </c>
    </row>
    <row r="3777" customFormat="false" ht="19.4" hidden="false" customHeight="false" outlineLevel="0" collapsed="false">
      <c r="A3777" s="207" t="n">
        <v>101182</v>
      </c>
      <c r="B3777" s="208" t="s">
        <v>3952</v>
      </c>
      <c r="C3777" s="2" t="s">
        <v>183</v>
      </c>
      <c r="D3777" s="209" t="n">
        <v>0</v>
      </c>
      <c r="E3777" s="224" t="e">
        <f aca="false">VLOOKUP(A3777,SINAPI_MO!$A$1:$E$59566,4,0)</f>
        <v>#N/A</v>
      </c>
      <c r="F3777" s="225" t="e">
        <f aca="false">ROUND(D3777*E3777,2)</f>
        <v>#N/A</v>
      </c>
    </row>
    <row r="3778" customFormat="false" ht="19.4" hidden="false" customHeight="false" outlineLevel="0" collapsed="false">
      <c r="A3778" s="207" t="n">
        <v>101185</v>
      </c>
      <c r="B3778" s="208" t="s">
        <v>3953</v>
      </c>
      <c r="C3778" s="2" t="s">
        <v>183</v>
      </c>
      <c r="D3778" s="209" t="n">
        <v>0</v>
      </c>
      <c r="E3778" s="224" t="e">
        <f aca="false">VLOOKUP(A3778,SINAPI_MO!$A$1:$E$59566,4,0)</f>
        <v>#N/A</v>
      </c>
      <c r="F3778" s="225" t="e">
        <f aca="false">ROUND(D3778*E3778,2)</f>
        <v>#N/A</v>
      </c>
    </row>
    <row r="3779" customFormat="false" ht="19.4" hidden="false" customHeight="false" outlineLevel="0" collapsed="false">
      <c r="A3779" s="207" t="n">
        <v>101186</v>
      </c>
      <c r="B3779" s="208" t="s">
        <v>3954</v>
      </c>
      <c r="C3779" s="2" t="s">
        <v>183</v>
      </c>
      <c r="D3779" s="209" t="n">
        <v>0</v>
      </c>
      <c r="E3779" s="224" t="e">
        <f aca="false">VLOOKUP(A3779,SINAPI_MO!$A$1:$E$59566,4,0)</f>
        <v>#N/A</v>
      </c>
      <c r="F3779" s="225" t="e">
        <f aca="false">ROUND(D3779*E3779,2)</f>
        <v>#N/A</v>
      </c>
    </row>
    <row r="3780" customFormat="false" ht="19.4" hidden="false" customHeight="false" outlineLevel="0" collapsed="false">
      <c r="A3780" s="207" t="n">
        <v>101187</v>
      </c>
      <c r="B3780" s="208" t="s">
        <v>3955</v>
      </c>
      <c r="C3780" s="2" t="s">
        <v>183</v>
      </c>
      <c r="D3780" s="209" t="n">
        <v>0</v>
      </c>
      <c r="E3780" s="224" t="e">
        <f aca="false">VLOOKUP(A3780,SINAPI_MO!$A$1:$E$59566,4,0)</f>
        <v>#N/A</v>
      </c>
      <c r="F3780" s="225" t="e">
        <f aca="false">ROUND(D3780*E3780,2)</f>
        <v>#N/A</v>
      </c>
    </row>
    <row r="3781" customFormat="false" ht="12.8" hidden="false" customHeight="false" outlineLevel="0" collapsed="false">
      <c r="A3781" s="207" t="n">
        <v>101177</v>
      </c>
      <c r="B3781" s="208" t="s">
        <v>3956</v>
      </c>
      <c r="C3781" s="2" t="s">
        <v>183</v>
      </c>
      <c r="D3781" s="209" t="n">
        <v>0</v>
      </c>
      <c r="E3781" s="224" t="e">
        <f aca="false">VLOOKUP(A3781,SINAPI_MO!$A$1:$E$59566,4,0)</f>
        <v>#N/A</v>
      </c>
      <c r="F3781" s="225" t="e">
        <f aca="false">ROUND(D3781*E3781,2)</f>
        <v>#N/A</v>
      </c>
    </row>
    <row r="3782" customFormat="false" ht="12.8" hidden="false" customHeight="false" outlineLevel="0" collapsed="false">
      <c r="A3782" s="207" t="n">
        <v>101178</v>
      </c>
      <c r="B3782" s="208" t="s">
        <v>3957</v>
      </c>
      <c r="C3782" s="2" t="s">
        <v>183</v>
      </c>
      <c r="D3782" s="209" t="n">
        <v>0</v>
      </c>
      <c r="E3782" s="224" t="e">
        <f aca="false">VLOOKUP(A3782,SINAPI_MO!$A$1:$E$59566,4,0)</f>
        <v>#N/A</v>
      </c>
      <c r="F3782" s="225" t="e">
        <f aca="false">ROUND(D3782*E3782,2)</f>
        <v>#N/A</v>
      </c>
    </row>
    <row r="3783" customFormat="false" ht="12.8" hidden="false" customHeight="false" outlineLevel="0" collapsed="false">
      <c r="A3783" s="207" t="n">
        <v>101180</v>
      </c>
      <c r="B3783" s="208" t="s">
        <v>3958</v>
      </c>
      <c r="C3783" s="2" t="s">
        <v>183</v>
      </c>
      <c r="D3783" s="209" t="n">
        <v>0</v>
      </c>
      <c r="E3783" s="224" t="e">
        <f aca="false">VLOOKUP(A3783,SINAPI_MO!$A$1:$E$59566,4,0)</f>
        <v>#N/A</v>
      </c>
      <c r="F3783" s="225" t="e">
        <f aca="false">ROUND(D3783*E3783,2)</f>
        <v>#N/A</v>
      </c>
    </row>
    <row r="3784" customFormat="false" ht="12.8" hidden="false" customHeight="false" outlineLevel="0" collapsed="false">
      <c r="A3784" s="207" t="n">
        <v>101179</v>
      </c>
      <c r="B3784" s="208" t="s">
        <v>3959</v>
      </c>
      <c r="C3784" s="2" t="s">
        <v>183</v>
      </c>
      <c r="D3784" s="209" t="n">
        <v>0</v>
      </c>
      <c r="E3784" s="224" t="e">
        <f aca="false">VLOOKUP(A3784,SINAPI_MO!$A$1:$E$59566,4,0)</f>
        <v>#N/A</v>
      </c>
      <c r="F3784" s="225" t="e">
        <f aca="false">ROUND(D3784*E3784,2)</f>
        <v>#N/A</v>
      </c>
    </row>
    <row r="3785" customFormat="false" ht="12.8" hidden="false" customHeight="false" outlineLevel="0" collapsed="false">
      <c r="A3785" s="207" t="n">
        <v>101181</v>
      </c>
      <c r="B3785" s="208" t="s">
        <v>3960</v>
      </c>
      <c r="C3785" s="2" t="s">
        <v>183</v>
      </c>
      <c r="D3785" s="209" t="n">
        <v>0</v>
      </c>
      <c r="E3785" s="224" t="e">
        <f aca="false">VLOOKUP(A3785,SINAPI_MO!$A$1:$E$59566,4,0)</f>
        <v>#N/A</v>
      </c>
      <c r="F3785" s="225" t="e">
        <f aca="false">ROUND(D3785*E3785,2)</f>
        <v>#N/A</v>
      </c>
    </row>
    <row r="3786" customFormat="false" ht="19.4" hidden="false" customHeight="false" outlineLevel="0" collapsed="false">
      <c r="A3786" s="207" t="n">
        <v>100899</v>
      </c>
      <c r="B3786" s="208" t="s">
        <v>3961</v>
      </c>
      <c r="C3786" s="2" t="s">
        <v>183</v>
      </c>
      <c r="D3786" s="209" t="n">
        <v>92.32</v>
      </c>
      <c r="E3786" s="224" t="n">
        <f aca="false">VLOOKUP(A3786,SINAPI_MO!$A$1:$E$59566,4,0)</f>
        <v>0.3963</v>
      </c>
      <c r="F3786" s="225" t="n">
        <f aca="false">ROUND(D3786*E3786,2)</f>
        <v>36.59</v>
      </c>
    </row>
    <row r="3787" customFormat="false" ht="19.4" hidden="false" customHeight="false" outlineLevel="0" collapsed="false">
      <c r="A3787" s="207" t="n">
        <v>100896</v>
      </c>
      <c r="B3787" s="208" t="s">
        <v>3962</v>
      </c>
      <c r="C3787" s="2" t="s">
        <v>183</v>
      </c>
      <c r="D3787" s="209" t="n">
        <v>65.73</v>
      </c>
      <c r="E3787" s="224" t="n">
        <f aca="false">VLOOKUP(A3787,SINAPI_MO!$A$1:$E$59566,4,0)</f>
        <v>0.1419</v>
      </c>
      <c r="F3787" s="225" t="n">
        <f aca="false">ROUND(D3787*E3787,2)</f>
        <v>9.33</v>
      </c>
    </row>
    <row r="3788" customFormat="false" ht="19.4" hidden="false" customHeight="false" outlineLevel="0" collapsed="false">
      <c r="A3788" s="207" t="n">
        <v>100897</v>
      </c>
      <c r="B3788" s="208" t="s">
        <v>3963</v>
      </c>
      <c r="C3788" s="2" t="s">
        <v>183</v>
      </c>
      <c r="D3788" s="209" t="n">
        <v>128.73</v>
      </c>
      <c r="E3788" s="224" t="n">
        <f aca="false">VLOOKUP(A3788,SINAPI_MO!$A$1:$E$59566,4,0)</f>
        <v>0.091</v>
      </c>
      <c r="F3788" s="225" t="n">
        <f aca="false">ROUND(D3788*E3788,2)</f>
        <v>11.71</v>
      </c>
    </row>
    <row r="3789" customFormat="false" ht="19.4" hidden="false" customHeight="false" outlineLevel="0" collapsed="false">
      <c r="A3789" s="207" t="n">
        <v>100900</v>
      </c>
      <c r="B3789" s="208" t="s">
        <v>3964</v>
      </c>
      <c r="C3789" s="2" t="s">
        <v>183</v>
      </c>
      <c r="D3789" s="209" t="n">
        <v>286.68</v>
      </c>
      <c r="E3789" s="224" t="n">
        <f aca="false">VLOOKUP(A3789,SINAPI_MO!$A$1:$E$59566,4,0)</f>
        <v>0.0677</v>
      </c>
      <c r="F3789" s="225" t="n">
        <f aca="false">ROUND(D3789*E3789,2)</f>
        <v>19.41</v>
      </c>
    </row>
    <row r="3790" customFormat="false" ht="19.4" hidden="false" customHeight="false" outlineLevel="0" collapsed="false">
      <c r="A3790" s="207" t="n">
        <v>100898</v>
      </c>
      <c r="B3790" s="208" t="s">
        <v>3965</v>
      </c>
      <c r="C3790" s="2" t="s">
        <v>183</v>
      </c>
      <c r="D3790" s="209" t="n">
        <v>248.98</v>
      </c>
      <c r="E3790" s="224" t="n">
        <f aca="false">VLOOKUP(A3790,SINAPI_MO!$A$1:$E$59566,4,0)</f>
        <v>0.0579</v>
      </c>
      <c r="F3790" s="225" t="n">
        <f aca="false">ROUND(D3790*E3790,2)</f>
        <v>14.42</v>
      </c>
    </row>
    <row r="3791" customFormat="false" ht="19.4" hidden="false" customHeight="false" outlineLevel="0" collapsed="false">
      <c r="A3791" s="207" t="n">
        <v>100892</v>
      </c>
      <c r="B3791" s="208" t="s">
        <v>3966</v>
      </c>
      <c r="C3791" s="2" t="s">
        <v>441</v>
      </c>
      <c r="D3791" s="209" t="n">
        <v>13.02</v>
      </c>
      <c r="E3791" s="224" t="n">
        <f aca="false">VLOOKUP(A3791,SINAPI_MO!$A$1:$E$59566,4,0)</f>
        <v>0.0768</v>
      </c>
      <c r="F3791" s="225" t="n">
        <f aca="false">ROUND(D3791*E3791,2)</f>
        <v>1</v>
      </c>
    </row>
    <row r="3792" customFormat="false" ht="19.4" hidden="false" customHeight="false" outlineLevel="0" collapsed="false">
      <c r="A3792" s="207" t="n">
        <v>100893</v>
      </c>
      <c r="B3792" s="208" t="s">
        <v>3967</v>
      </c>
      <c r="C3792" s="2" t="s">
        <v>441</v>
      </c>
      <c r="D3792" s="209" t="n">
        <v>12.8</v>
      </c>
      <c r="E3792" s="224" t="n">
        <f aca="false">VLOOKUP(A3792,SINAPI_MO!$A$1:$E$59566,4,0)</f>
        <v>0.0672</v>
      </c>
      <c r="F3792" s="225" t="n">
        <f aca="false">ROUND(D3792*E3792,2)</f>
        <v>0.86</v>
      </c>
    </row>
    <row r="3793" customFormat="false" ht="19.4" hidden="false" customHeight="false" outlineLevel="0" collapsed="false">
      <c r="A3793" s="207" t="n">
        <v>100894</v>
      </c>
      <c r="B3793" s="208" t="s">
        <v>3968</v>
      </c>
      <c r="C3793" s="2" t="s">
        <v>441</v>
      </c>
      <c r="D3793" s="209" t="n">
        <v>12.69</v>
      </c>
      <c r="E3793" s="224" t="n">
        <f aca="false">VLOOKUP(A3793,SINAPI_MO!$A$1:$E$59566,4,0)</f>
        <v>0.0575</v>
      </c>
      <c r="F3793" s="225" t="n">
        <f aca="false">ROUND(D3793*E3793,2)</f>
        <v>0.73</v>
      </c>
    </row>
    <row r="3794" customFormat="false" ht="19.4" hidden="false" customHeight="false" outlineLevel="0" collapsed="false">
      <c r="A3794" s="207" t="n">
        <v>100889</v>
      </c>
      <c r="B3794" s="208" t="s">
        <v>3969</v>
      </c>
      <c r="C3794" s="2" t="s">
        <v>441</v>
      </c>
      <c r="D3794" s="209" t="n">
        <v>12.47</v>
      </c>
      <c r="E3794" s="224" t="n">
        <f aca="false">VLOOKUP(A3794,SINAPI_MO!$A$1:$E$59566,4,0)</f>
        <v>0.0497</v>
      </c>
      <c r="F3794" s="225" t="n">
        <f aca="false">ROUND(D3794*E3794,2)</f>
        <v>0.62</v>
      </c>
    </row>
    <row r="3795" customFormat="false" ht="19.4" hidden="false" customHeight="false" outlineLevel="0" collapsed="false">
      <c r="A3795" s="207" t="n">
        <v>100891</v>
      </c>
      <c r="B3795" s="208" t="s">
        <v>3970</v>
      </c>
      <c r="C3795" s="2" t="s">
        <v>441</v>
      </c>
      <c r="D3795" s="209" t="n">
        <v>0</v>
      </c>
      <c r="E3795" s="224" t="e">
        <f aca="false">VLOOKUP(A3795,SINAPI_MO!$A$1:$E$59566,4,0)</f>
        <v>#N/A</v>
      </c>
      <c r="F3795" s="225" t="e">
        <f aca="false">ROUND(D3795*E3795,2)</f>
        <v>#N/A</v>
      </c>
    </row>
    <row r="3796" customFormat="false" ht="19.4" hidden="false" customHeight="false" outlineLevel="0" collapsed="false">
      <c r="A3796" s="207" t="n">
        <v>100890</v>
      </c>
      <c r="B3796" s="208" t="s">
        <v>3971</v>
      </c>
      <c r="C3796" s="2" t="s">
        <v>441</v>
      </c>
      <c r="D3796" s="209" t="n">
        <v>12.25</v>
      </c>
      <c r="E3796" s="224" t="n">
        <f aca="false">VLOOKUP(A3796,SINAPI_MO!$A$1:$E$59566,4,0)</f>
        <v>0.0408</v>
      </c>
      <c r="F3796" s="225" t="n">
        <f aca="false">ROUND(D3796*E3796,2)</f>
        <v>0.5</v>
      </c>
    </row>
    <row r="3797" customFormat="false" ht="19.4" hidden="false" customHeight="false" outlineLevel="0" collapsed="false">
      <c r="A3797" s="207" t="n">
        <v>100658</v>
      </c>
      <c r="B3797" s="208" t="s">
        <v>3972</v>
      </c>
      <c r="C3797" s="2" t="s">
        <v>183</v>
      </c>
      <c r="D3797" s="209" t="n">
        <v>374.95</v>
      </c>
      <c r="E3797" s="224" t="n">
        <f aca="false">VLOOKUP(A3797,SINAPI_MO!$A$1:$E$59566,4,0)</f>
        <v>0.0741</v>
      </c>
      <c r="F3797" s="225" t="n">
        <f aca="false">ROUND(D3797*E3797,2)</f>
        <v>27.78</v>
      </c>
    </row>
    <row r="3798" customFormat="false" ht="19.4" hidden="false" customHeight="false" outlineLevel="0" collapsed="false">
      <c r="A3798" s="207" t="n">
        <v>100657</v>
      </c>
      <c r="B3798" s="208" t="s">
        <v>3973</v>
      </c>
      <c r="C3798" s="2" t="s">
        <v>183</v>
      </c>
      <c r="D3798" s="209" t="n">
        <v>163.9</v>
      </c>
      <c r="E3798" s="224" t="n">
        <f aca="false">VLOOKUP(A3798,SINAPI_MO!$A$1:$E$59566,4,0)</f>
        <v>0.1263</v>
      </c>
      <c r="F3798" s="225" t="n">
        <f aca="false">ROUND(D3798*E3798,2)</f>
        <v>20.7</v>
      </c>
    </row>
    <row r="3799" customFormat="false" ht="19.4" hidden="false" customHeight="false" outlineLevel="0" collapsed="false">
      <c r="A3799" s="207" t="n">
        <v>100656</v>
      </c>
      <c r="B3799" s="208" t="s">
        <v>3974</v>
      </c>
      <c r="C3799" s="2" t="s">
        <v>183</v>
      </c>
      <c r="D3799" s="209" t="n">
        <v>127.15</v>
      </c>
      <c r="E3799" s="224" t="n">
        <f aca="false">VLOOKUP(A3799,SINAPI_MO!$A$1:$E$59566,4,0)</f>
        <v>0.1548</v>
      </c>
      <c r="F3799" s="225" t="n">
        <f aca="false">ROUND(D3799*E3799,2)</f>
        <v>19.68</v>
      </c>
    </row>
    <row r="3800" customFormat="false" ht="12.8" hidden="false" customHeight="false" outlineLevel="0" collapsed="false">
      <c r="A3800" s="207" t="n">
        <v>102649</v>
      </c>
      <c r="B3800" s="208" t="s">
        <v>3975</v>
      </c>
      <c r="C3800" s="2" t="s">
        <v>183</v>
      </c>
      <c r="D3800" s="209" t="n">
        <v>400.04</v>
      </c>
      <c r="E3800" s="224" t="n">
        <f aca="false">VLOOKUP(A3800,SINAPI_MO!$A$1:$E$59566,4,0)</f>
        <v>0.2691</v>
      </c>
      <c r="F3800" s="225" t="n">
        <f aca="false">ROUND(D3800*E3800,2)</f>
        <v>107.65</v>
      </c>
    </row>
    <row r="3801" customFormat="false" ht="12.8" hidden="false" customHeight="false" outlineLevel="0" collapsed="false">
      <c r="A3801" s="207" t="n">
        <v>102645</v>
      </c>
      <c r="B3801" s="208" t="s">
        <v>3976</v>
      </c>
      <c r="C3801" s="2" t="s">
        <v>183</v>
      </c>
      <c r="D3801" s="209" t="n">
        <v>275.71</v>
      </c>
      <c r="E3801" s="224" t="n">
        <f aca="false">VLOOKUP(A3801,SINAPI_MO!$A$1:$E$59566,4,0)</f>
        <v>0.2346</v>
      </c>
      <c r="F3801" s="225" t="n">
        <f aca="false">ROUND(D3801*E3801,2)</f>
        <v>64.68</v>
      </c>
    </row>
    <row r="3802" customFormat="false" ht="12.8" hidden="false" customHeight="false" outlineLevel="0" collapsed="false">
      <c r="A3802" s="207" t="n">
        <v>102650</v>
      </c>
      <c r="B3802" s="208" t="s">
        <v>3977</v>
      </c>
      <c r="C3802" s="2" t="s">
        <v>183</v>
      </c>
      <c r="D3802" s="209" t="n">
        <v>567.52</v>
      </c>
      <c r="E3802" s="224" t="n">
        <f aca="false">VLOOKUP(A3802,SINAPI_MO!$A$1:$E$59566,4,0)</f>
        <v>0.2664</v>
      </c>
      <c r="F3802" s="225" t="n">
        <f aca="false">ROUND(D3802*E3802,2)</f>
        <v>151.19</v>
      </c>
    </row>
    <row r="3803" customFormat="false" ht="12.8" hidden="false" customHeight="false" outlineLevel="0" collapsed="false">
      <c r="A3803" s="207" t="n">
        <v>102646</v>
      </c>
      <c r="B3803" s="208" t="s">
        <v>3978</v>
      </c>
      <c r="C3803" s="2" t="s">
        <v>183</v>
      </c>
      <c r="D3803" s="209" t="n">
        <v>411.99</v>
      </c>
      <c r="E3803" s="224" t="n">
        <f aca="false">VLOOKUP(A3803,SINAPI_MO!$A$1:$E$59566,4,0)</f>
        <v>0.2366</v>
      </c>
      <c r="F3803" s="225" t="n">
        <f aca="false">ROUND(D3803*E3803,2)</f>
        <v>97.48</v>
      </c>
    </row>
    <row r="3804" customFormat="false" ht="12.8" hidden="false" customHeight="false" outlineLevel="0" collapsed="false">
      <c r="A3804" s="207" t="n">
        <v>102651</v>
      </c>
      <c r="B3804" s="208" t="s">
        <v>3979</v>
      </c>
      <c r="C3804" s="2" t="s">
        <v>183</v>
      </c>
      <c r="D3804" s="209" t="n">
        <v>731.79</v>
      </c>
      <c r="E3804" s="224" t="n">
        <f aca="false">VLOOKUP(A3804,SINAPI_MO!$A$1:$E$59566,4,0)</f>
        <v>0.2756</v>
      </c>
      <c r="F3804" s="225" t="n">
        <f aca="false">ROUND(D3804*E3804,2)</f>
        <v>201.68</v>
      </c>
    </row>
    <row r="3805" customFormat="false" ht="12.8" hidden="false" customHeight="false" outlineLevel="0" collapsed="false">
      <c r="A3805" s="207" t="n">
        <v>102647</v>
      </c>
      <c r="B3805" s="208" t="s">
        <v>3980</v>
      </c>
      <c r="C3805" s="2" t="s">
        <v>183</v>
      </c>
      <c r="D3805" s="209" t="n">
        <v>536.23</v>
      </c>
      <c r="E3805" s="224" t="n">
        <f aca="false">VLOOKUP(A3805,SINAPI_MO!$A$1:$E$59566,4,0)</f>
        <v>0.2502</v>
      </c>
      <c r="F3805" s="225" t="n">
        <f aca="false">ROUND(D3805*E3805,2)</f>
        <v>134.16</v>
      </c>
    </row>
    <row r="3806" customFormat="false" ht="12.8" hidden="false" customHeight="false" outlineLevel="0" collapsed="false">
      <c r="A3806" s="207" t="n">
        <v>102652</v>
      </c>
      <c r="B3806" s="208" t="s">
        <v>3981</v>
      </c>
      <c r="C3806" s="2" t="s">
        <v>183</v>
      </c>
      <c r="D3806" s="209" t="n">
        <v>938.72</v>
      </c>
      <c r="E3806" s="224" t="n">
        <f aca="false">VLOOKUP(A3806,SINAPI_MO!$A$1:$E$59566,4,0)</f>
        <v>0.2592</v>
      </c>
      <c r="F3806" s="225" t="n">
        <f aca="false">ROUND(D3806*E3806,2)</f>
        <v>243.32</v>
      </c>
    </row>
    <row r="3807" customFormat="false" ht="12.8" hidden="false" customHeight="false" outlineLevel="0" collapsed="false">
      <c r="A3807" s="207" t="n">
        <v>102648</v>
      </c>
      <c r="B3807" s="208" t="s">
        <v>3982</v>
      </c>
      <c r="C3807" s="2" t="s">
        <v>183</v>
      </c>
      <c r="D3807" s="209" t="n">
        <v>709.67</v>
      </c>
      <c r="E3807" s="224" t="n">
        <f aca="false">VLOOKUP(A3807,SINAPI_MO!$A$1:$E$59566,4,0)</f>
        <v>0.2319</v>
      </c>
      <c r="F3807" s="225" t="n">
        <f aca="false">ROUND(D3807*E3807,2)</f>
        <v>164.57</v>
      </c>
    </row>
    <row r="3808" customFormat="false" ht="19.4" hidden="false" customHeight="false" outlineLevel="0" collapsed="false">
      <c r="A3808" s="207" t="n">
        <v>100651</v>
      </c>
      <c r="B3808" s="208" t="s">
        <v>3983</v>
      </c>
      <c r="C3808" s="2" t="s">
        <v>183</v>
      </c>
      <c r="D3808" s="209" t="n">
        <v>152.49</v>
      </c>
      <c r="E3808" s="224" t="n">
        <f aca="false">VLOOKUP(A3808,SINAPI_MO!$A$1:$E$59566,4,0)</f>
        <v>0.1254</v>
      </c>
      <c r="F3808" s="225" t="n">
        <f aca="false">ROUND(D3808*E3808,2)</f>
        <v>19.12</v>
      </c>
    </row>
    <row r="3809" customFormat="false" ht="19.4" hidden="false" customHeight="false" outlineLevel="0" collapsed="false">
      <c r="A3809" s="207" t="n">
        <v>100652</v>
      </c>
      <c r="B3809" s="208" t="s">
        <v>3984</v>
      </c>
      <c r="C3809" s="2" t="s">
        <v>183</v>
      </c>
      <c r="D3809" s="209" t="n">
        <v>289.22</v>
      </c>
      <c r="E3809" s="224" t="n">
        <f aca="false">VLOOKUP(A3809,SINAPI_MO!$A$1:$E$59566,4,0)</f>
        <v>0.0862</v>
      </c>
      <c r="F3809" s="225" t="n">
        <f aca="false">ROUND(D3809*E3809,2)</f>
        <v>24.93</v>
      </c>
    </row>
    <row r="3810" customFormat="false" ht="19.4" hidden="false" customHeight="false" outlineLevel="0" collapsed="false">
      <c r="A3810" s="207" t="n">
        <v>100653</v>
      </c>
      <c r="B3810" s="208" t="s">
        <v>3985</v>
      </c>
      <c r="C3810" s="2" t="s">
        <v>183</v>
      </c>
      <c r="D3810" s="209" t="n">
        <v>478.32</v>
      </c>
      <c r="E3810" s="224" t="n">
        <f aca="false">VLOOKUP(A3810,SINAPI_MO!$A$1:$E$59566,4,0)</f>
        <v>0.0646</v>
      </c>
      <c r="F3810" s="225" t="n">
        <f aca="false">ROUND(D3810*E3810,2)</f>
        <v>30.9</v>
      </c>
    </row>
    <row r="3811" customFormat="false" ht="19.4" hidden="false" customHeight="false" outlineLevel="0" collapsed="false">
      <c r="A3811" s="207" t="n">
        <v>100654</v>
      </c>
      <c r="B3811" s="208" t="s">
        <v>3986</v>
      </c>
      <c r="C3811" s="2" t="s">
        <v>183</v>
      </c>
      <c r="D3811" s="209" t="n">
        <v>635.75</v>
      </c>
      <c r="E3811" s="224" t="n">
        <f aca="false">VLOOKUP(A3811,SINAPI_MO!$A$1:$E$59566,4,0)</f>
        <v>0.0554</v>
      </c>
      <c r="F3811" s="225" t="n">
        <f aca="false">ROUND(D3811*E3811,2)</f>
        <v>35.22</v>
      </c>
    </row>
    <row r="3812" customFormat="false" ht="19.4" hidden="false" customHeight="false" outlineLevel="0" collapsed="false">
      <c r="A3812" s="207" t="n">
        <v>100655</v>
      </c>
      <c r="B3812" s="208" t="s">
        <v>3987</v>
      </c>
      <c r="C3812" s="2" t="s">
        <v>183</v>
      </c>
      <c r="D3812" s="209" t="n">
        <v>737.46</v>
      </c>
      <c r="E3812" s="224" t="n">
        <f aca="false">VLOOKUP(A3812,SINAPI_MO!$A$1:$E$59566,4,0)</f>
        <v>0.0404</v>
      </c>
      <c r="F3812" s="225" t="n">
        <f aca="false">ROUND(D3812*E3812,2)</f>
        <v>29.79</v>
      </c>
    </row>
    <row r="3813" customFormat="false" ht="19.4" hidden="false" customHeight="false" outlineLevel="0" collapsed="false">
      <c r="A3813" s="207" t="n">
        <v>100364</v>
      </c>
      <c r="B3813" s="208" t="s">
        <v>3988</v>
      </c>
      <c r="C3813" s="2" t="s">
        <v>170</v>
      </c>
      <c r="D3813" s="209" t="n">
        <v>3120.13</v>
      </c>
      <c r="E3813" s="224" t="n">
        <f aca="false">VLOOKUP(A3813,SINAPI_MO!$A$1:$E$59566,4,0)</f>
        <v>0.4066</v>
      </c>
      <c r="F3813" s="225" t="n">
        <f aca="false">ROUND(D3813*E3813,2)</f>
        <v>1268.64</v>
      </c>
    </row>
    <row r="3814" customFormat="false" ht="19.4" hidden="false" customHeight="false" outlineLevel="0" collapsed="false">
      <c r="A3814" s="207" t="n">
        <v>100374</v>
      </c>
      <c r="B3814" s="208" t="s">
        <v>3989</v>
      </c>
      <c r="C3814" s="2" t="s">
        <v>170</v>
      </c>
      <c r="D3814" s="209" t="n">
        <v>2917.81</v>
      </c>
      <c r="E3814" s="224" t="n">
        <f aca="false">VLOOKUP(A3814,SINAPI_MO!$A$1:$E$59566,4,0)</f>
        <v>0.4348</v>
      </c>
      <c r="F3814" s="225" t="n">
        <f aca="false">ROUND(D3814*E3814,2)</f>
        <v>1268.66</v>
      </c>
    </row>
    <row r="3815" customFormat="false" ht="19.4" hidden="false" customHeight="false" outlineLevel="0" collapsed="false">
      <c r="A3815" s="207" t="n">
        <v>100365</v>
      </c>
      <c r="B3815" s="208" t="s">
        <v>3990</v>
      </c>
      <c r="C3815" s="2" t="s">
        <v>170</v>
      </c>
      <c r="D3815" s="209" t="n">
        <v>3611.5</v>
      </c>
      <c r="E3815" s="224" t="n">
        <f aca="false">VLOOKUP(A3815,SINAPI_MO!$A$1:$E$59566,4,0)</f>
        <v>0.4291</v>
      </c>
      <c r="F3815" s="225" t="n">
        <f aca="false">ROUND(D3815*E3815,2)</f>
        <v>1549.69</v>
      </c>
    </row>
    <row r="3816" customFormat="false" ht="19.4" hidden="false" customHeight="false" outlineLevel="0" collapsed="false">
      <c r="A3816" s="207" t="n">
        <v>100375</v>
      </c>
      <c r="B3816" s="208" t="s">
        <v>3991</v>
      </c>
      <c r="C3816" s="2" t="s">
        <v>170</v>
      </c>
      <c r="D3816" s="209" t="n">
        <v>3317.85</v>
      </c>
      <c r="E3816" s="224" t="n">
        <f aca="false">VLOOKUP(A3816,SINAPI_MO!$A$1:$E$59566,4,0)</f>
        <v>0.4671</v>
      </c>
      <c r="F3816" s="225" t="n">
        <f aca="false">ROUND(D3816*E3816,2)</f>
        <v>1549.77</v>
      </c>
    </row>
    <row r="3817" customFormat="false" ht="19.4" hidden="false" customHeight="false" outlineLevel="0" collapsed="false">
      <c r="A3817" s="207" t="n">
        <v>100366</v>
      </c>
      <c r="B3817" s="208" t="s">
        <v>3992</v>
      </c>
      <c r="C3817" s="2" t="s">
        <v>170</v>
      </c>
      <c r="D3817" s="209" t="n">
        <v>3834.14</v>
      </c>
      <c r="E3817" s="224" t="n">
        <f aca="false">VLOOKUP(A3817,SINAPI_MO!$A$1:$E$59566,4,0)</f>
        <v>0.4042</v>
      </c>
      <c r="F3817" s="225" t="n">
        <f aca="false">ROUND(D3817*E3817,2)</f>
        <v>1549.76</v>
      </c>
    </row>
    <row r="3818" customFormat="false" ht="19.4" hidden="false" customHeight="false" outlineLevel="0" collapsed="false">
      <c r="A3818" s="207" t="n">
        <v>100376</v>
      </c>
      <c r="B3818" s="208" t="s">
        <v>3993</v>
      </c>
      <c r="C3818" s="2" t="s">
        <v>170</v>
      </c>
      <c r="D3818" s="209" t="n">
        <v>3406.74</v>
      </c>
      <c r="E3818" s="224" t="n">
        <f aca="false">VLOOKUP(A3818,SINAPI_MO!$A$1:$E$59566,4,0)</f>
        <v>0.4549</v>
      </c>
      <c r="F3818" s="225" t="n">
        <f aca="false">ROUND(D3818*E3818,2)</f>
        <v>1549.73</v>
      </c>
    </row>
    <row r="3819" customFormat="false" ht="19.4" hidden="false" customHeight="false" outlineLevel="0" collapsed="false">
      <c r="A3819" s="207" t="n">
        <v>100357</v>
      </c>
      <c r="B3819" s="208" t="s">
        <v>3994</v>
      </c>
      <c r="C3819" s="2" t="s">
        <v>170</v>
      </c>
      <c r="D3819" s="209" t="n">
        <v>1043.16</v>
      </c>
      <c r="E3819" s="224" t="n">
        <f aca="false">VLOOKUP(A3819,SINAPI_MO!$A$1:$E$59566,4,0)</f>
        <v>0.4118</v>
      </c>
      <c r="F3819" s="225" t="n">
        <f aca="false">ROUND(D3819*E3819,2)</f>
        <v>429.57</v>
      </c>
    </row>
    <row r="3820" customFormat="false" ht="19.4" hidden="false" customHeight="false" outlineLevel="0" collapsed="false">
      <c r="A3820" s="207" t="n">
        <v>100367</v>
      </c>
      <c r="B3820" s="208" t="s">
        <v>3995</v>
      </c>
      <c r="C3820" s="2" t="s">
        <v>170</v>
      </c>
      <c r="D3820" s="209" t="n">
        <v>1014.53</v>
      </c>
      <c r="E3820" s="224" t="n">
        <f aca="false">VLOOKUP(A3820,SINAPI_MO!$A$1:$E$59566,4,0)</f>
        <v>0.4234</v>
      </c>
      <c r="F3820" s="225" t="n">
        <f aca="false">ROUND(D3820*E3820,2)</f>
        <v>429.55</v>
      </c>
    </row>
    <row r="3821" customFormat="false" ht="19.4" hidden="false" customHeight="false" outlineLevel="0" collapsed="false">
      <c r="A3821" s="207" t="n">
        <v>100358</v>
      </c>
      <c r="B3821" s="208" t="s">
        <v>3996</v>
      </c>
      <c r="C3821" s="2" t="s">
        <v>170</v>
      </c>
      <c r="D3821" s="209" t="n">
        <v>1453.2</v>
      </c>
      <c r="E3821" s="224" t="n">
        <f aca="false">VLOOKUP(A3821,SINAPI_MO!$A$1:$E$59566,4,0)</f>
        <v>0.489</v>
      </c>
      <c r="F3821" s="225" t="n">
        <f aca="false">ROUND(D3821*E3821,2)</f>
        <v>710.61</v>
      </c>
    </row>
    <row r="3822" customFormat="false" ht="19.4" hidden="false" customHeight="false" outlineLevel="0" collapsed="false">
      <c r="A3822" s="207" t="n">
        <v>100368</v>
      </c>
      <c r="B3822" s="208" t="s">
        <v>3997</v>
      </c>
      <c r="C3822" s="2" t="s">
        <v>170</v>
      </c>
      <c r="D3822" s="209" t="n">
        <v>1417.69</v>
      </c>
      <c r="E3822" s="224" t="n">
        <f aca="false">VLOOKUP(A3822,SINAPI_MO!$A$1:$E$59566,4,0)</f>
        <v>0.5013</v>
      </c>
      <c r="F3822" s="225" t="n">
        <f aca="false">ROUND(D3822*E3822,2)</f>
        <v>710.69</v>
      </c>
    </row>
    <row r="3823" customFormat="false" ht="19.4" hidden="false" customHeight="false" outlineLevel="0" collapsed="false">
      <c r="A3823" s="207" t="n">
        <v>100359</v>
      </c>
      <c r="B3823" s="208" t="s">
        <v>3998</v>
      </c>
      <c r="C3823" s="2" t="s">
        <v>170</v>
      </c>
      <c r="D3823" s="209" t="n">
        <v>1522.43</v>
      </c>
      <c r="E3823" s="224" t="n">
        <f aca="false">VLOOKUP(A3823,SINAPI_MO!$A$1:$E$59566,4,0)</f>
        <v>0.4668</v>
      </c>
      <c r="F3823" s="225" t="n">
        <f aca="false">ROUND(D3823*E3823,2)</f>
        <v>710.67</v>
      </c>
    </row>
    <row r="3824" customFormat="false" ht="19.4" hidden="false" customHeight="false" outlineLevel="0" collapsed="false">
      <c r="A3824" s="207" t="n">
        <v>100369</v>
      </c>
      <c r="B3824" s="208" t="s">
        <v>3999</v>
      </c>
      <c r="C3824" s="2" t="s">
        <v>170</v>
      </c>
      <c r="D3824" s="209" t="n">
        <v>1486.21</v>
      </c>
      <c r="E3824" s="224" t="n">
        <f aca="false">VLOOKUP(A3824,SINAPI_MO!$A$1:$E$59566,4,0)</f>
        <v>0.4781</v>
      </c>
      <c r="F3824" s="225" t="n">
        <f aca="false">ROUND(D3824*E3824,2)</f>
        <v>710.56</v>
      </c>
    </row>
    <row r="3825" customFormat="false" ht="19.4" hidden="false" customHeight="false" outlineLevel="0" collapsed="false">
      <c r="A3825" s="207" t="n">
        <v>100360</v>
      </c>
      <c r="B3825" s="208" t="s">
        <v>4000</v>
      </c>
      <c r="C3825" s="2" t="s">
        <v>170</v>
      </c>
      <c r="D3825" s="209" t="n">
        <v>1695.67</v>
      </c>
      <c r="E3825" s="224" t="n">
        <f aca="false">VLOOKUP(A3825,SINAPI_MO!$A$1:$E$59566,4,0)</f>
        <v>0.4653</v>
      </c>
      <c r="F3825" s="225" t="n">
        <f aca="false">ROUND(D3825*E3825,2)</f>
        <v>789</v>
      </c>
    </row>
    <row r="3826" customFormat="false" ht="19.4" hidden="false" customHeight="false" outlineLevel="0" collapsed="false">
      <c r="A3826" s="207" t="n">
        <v>100370</v>
      </c>
      <c r="B3826" s="208" t="s">
        <v>4001</v>
      </c>
      <c r="C3826" s="2" t="s">
        <v>170</v>
      </c>
      <c r="D3826" s="209" t="n">
        <v>1760</v>
      </c>
      <c r="E3826" s="224" t="n">
        <f aca="false">VLOOKUP(A3826,SINAPI_MO!$A$1:$E$59566,4,0)</f>
        <v>0.4483</v>
      </c>
      <c r="F3826" s="225" t="n">
        <f aca="false">ROUND(D3826*E3826,2)</f>
        <v>789.01</v>
      </c>
    </row>
    <row r="3827" customFormat="false" ht="19.4" hidden="false" customHeight="false" outlineLevel="0" collapsed="false">
      <c r="A3827" s="207" t="n">
        <v>100361</v>
      </c>
      <c r="B3827" s="208" t="s">
        <v>4002</v>
      </c>
      <c r="C3827" s="2" t="s">
        <v>170</v>
      </c>
      <c r="D3827" s="209" t="n">
        <v>2135.11</v>
      </c>
      <c r="E3827" s="224" t="n">
        <f aca="false">VLOOKUP(A3827,SINAPI_MO!$A$1:$E$59566,4,0)</f>
        <v>0.5012</v>
      </c>
      <c r="F3827" s="225" t="n">
        <f aca="false">ROUND(D3827*E3827,2)</f>
        <v>1070.12</v>
      </c>
    </row>
    <row r="3828" customFormat="false" ht="19.4" hidden="false" customHeight="false" outlineLevel="0" collapsed="false">
      <c r="A3828" s="207" t="n">
        <v>100371</v>
      </c>
      <c r="B3828" s="208" t="s">
        <v>4003</v>
      </c>
      <c r="C3828" s="2" t="s">
        <v>170</v>
      </c>
      <c r="D3828" s="209" t="n">
        <v>2043</v>
      </c>
      <c r="E3828" s="224" t="n">
        <f aca="false">VLOOKUP(A3828,SINAPI_MO!$A$1:$E$59566,4,0)</f>
        <v>0.5238</v>
      </c>
      <c r="F3828" s="225" t="n">
        <f aca="false">ROUND(D3828*E3828,2)</f>
        <v>1070.12</v>
      </c>
    </row>
    <row r="3829" customFormat="false" ht="19.4" hidden="false" customHeight="false" outlineLevel="0" collapsed="false">
      <c r="A3829" s="207" t="n">
        <v>100362</v>
      </c>
      <c r="B3829" s="208" t="s">
        <v>4004</v>
      </c>
      <c r="C3829" s="2" t="s">
        <v>170</v>
      </c>
      <c r="D3829" s="209" t="n">
        <v>2779.52</v>
      </c>
      <c r="E3829" s="224" t="n">
        <f aca="false">VLOOKUP(A3829,SINAPI_MO!$A$1:$E$59566,4,0)</f>
        <v>0.4124</v>
      </c>
      <c r="F3829" s="225" t="n">
        <f aca="false">ROUND(D3829*E3829,2)</f>
        <v>1146.27</v>
      </c>
    </row>
    <row r="3830" customFormat="false" ht="19.4" hidden="false" customHeight="false" outlineLevel="0" collapsed="false">
      <c r="A3830" s="207" t="n">
        <v>100372</v>
      </c>
      <c r="B3830" s="208" t="s">
        <v>4005</v>
      </c>
      <c r="C3830" s="2" t="s">
        <v>170</v>
      </c>
      <c r="D3830" s="209" t="n">
        <v>2624.52</v>
      </c>
      <c r="E3830" s="224" t="n">
        <f aca="false">VLOOKUP(A3830,SINAPI_MO!$A$1:$E$59566,4,0)</f>
        <v>0.4367</v>
      </c>
      <c r="F3830" s="225" t="n">
        <f aca="false">ROUND(D3830*E3830,2)</f>
        <v>1146.13</v>
      </c>
    </row>
    <row r="3831" customFormat="false" ht="19.4" hidden="false" customHeight="false" outlineLevel="0" collapsed="false">
      <c r="A3831" s="207" t="n">
        <v>100363</v>
      </c>
      <c r="B3831" s="208" t="s">
        <v>4006</v>
      </c>
      <c r="C3831" s="2" t="s">
        <v>170</v>
      </c>
      <c r="D3831" s="209" t="n">
        <v>2865.51</v>
      </c>
      <c r="E3831" s="224" t="n">
        <f aca="false">VLOOKUP(A3831,SINAPI_MO!$A$1:$E$59566,4,0)</f>
        <v>0.4</v>
      </c>
      <c r="F3831" s="225" t="n">
        <f aca="false">ROUND(D3831*E3831,2)</f>
        <v>1146.2</v>
      </c>
    </row>
    <row r="3832" customFormat="false" ht="19.4" hidden="false" customHeight="false" outlineLevel="0" collapsed="false">
      <c r="A3832" s="207" t="n">
        <v>100373</v>
      </c>
      <c r="B3832" s="208" t="s">
        <v>4007</v>
      </c>
      <c r="C3832" s="2" t="s">
        <v>170</v>
      </c>
      <c r="D3832" s="209" t="n">
        <v>2707.61</v>
      </c>
      <c r="E3832" s="224" t="n">
        <f aca="false">VLOOKUP(A3832,SINAPI_MO!$A$1:$E$59566,4,0)</f>
        <v>0.4233</v>
      </c>
      <c r="F3832" s="225" t="n">
        <f aca="false">ROUND(D3832*E3832,2)</f>
        <v>1146.13</v>
      </c>
    </row>
    <row r="3833" customFormat="false" ht="19.4" hidden="false" customHeight="false" outlineLevel="0" collapsed="false">
      <c r="A3833" s="207" t="n">
        <v>106154</v>
      </c>
      <c r="B3833" s="208" t="s">
        <v>4008</v>
      </c>
      <c r="C3833" s="2" t="s">
        <v>175</v>
      </c>
      <c r="D3833" s="209" t="n">
        <v>0</v>
      </c>
      <c r="E3833" s="224" t="e">
        <f aca="false">VLOOKUP(A3833,SINAPI_MO!$A$1:$E$59566,4,0)</f>
        <v>#N/A</v>
      </c>
      <c r="F3833" s="225" t="e">
        <f aca="false">ROUND(D3833*E3833,2)</f>
        <v>#N/A</v>
      </c>
    </row>
    <row r="3834" customFormat="false" ht="28.35" hidden="false" customHeight="false" outlineLevel="0" collapsed="false">
      <c r="A3834" s="207" t="n">
        <v>106153</v>
      </c>
      <c r="B3834" s="208" t="s">
        <v>4009</v>
      </c>
      <c r="C3834" s="2" t="s">
        <v>175</v>
      </c>
      <c r="D3834" s="209" t="n">
        <v>0</v>
      </c>
      <c r="E3834" s="224" t="e">
        <f aca="false">VLOOKUP(A3834,SINAPI_MO!$A$1:$E$59566,4,0)</f>
        <v>#N/A</v>
      </c>
      <c r="F3834" s="225" t="e">
        <f aca="false">ROUND(D3834*E3834,2)</f>
        <v>#N/A</v>
      </c>
    </row>
    <row r="3835" customFormat="false" ht="19.4" hidden="false" customHeight="false" outlineLevel="0" collapsed="false">
      <c r="A3835" s="207" t="n">
        <v>106152</v>
      </c>
      <c r="B3835" s="208" t="s">
        <v>4010</v>
      </c>
      <c r="C3835" s="2" t="s">
        <v>175</v>
      </c>
      <c r="D3835" s="209" t="n">
        <v>0</v>
      </c>
      <c r="E3835" s="224" t="e">
        <f aca="false">VLOOKUP(A3835,SINAPI_MO!$A$1:$E$59566,4,0)</f>
        <v>#N/A</v>
      </c>
      <c r="F3835" s="225" t="e">
        <f aca="false">ROUND(D3835*E3835,2)</f>
        <v>#N/A</v>
      </c>
    </row>
    <row r="3836" customFormat="false" ht="19.4" hidden="false" customHeight="false" outlineLevel="0" collapsed="false">
      <c r="A3836" s="207" t="n">
        <v>106157</v>
      </c>
      <c r="B3836" s="208" t="s">
        <v>4011</v>
      </c>
      <c r="C3836" s="2" t="s">
        <v>175</v>
      </c>
      <c r="D3836" s="209" t="n">
        <v>0</v>
      </c>
      <c r="E3836" s="224" t="e">
        <f aca="false">VLOOKUP(A3836,SINAPI_MO!$A$1:$E$59566,4,0)</f>
        <v>#N/A</v>
      </c>
      <c r="F3836" s="225" t="e">
        <f aca="false">ROUND(D3836*E3836,2)</f>
        <v>#N/A</v>
      </c>
    </row>
    <row r="3837" customFormat="false" ht="28.35" hidden="false" customHeight="false" outlineLevel="0" collapsed="false">
      <c r="A3837" s="207" t="n">
        <v>106156</v>
      </c>
      <c r="B3837" s="208" t="s">
        <v>4012</v>
      </c>
      <c r="C3837" s="2" t="s">
        <v>175</v>
      </c>
      <c r="D3837" s="209" t="n">
        <v>0</v>
      </c>
      <c r="E3837" s="224" t="e">
        <f aca="false">VLOOKUP(A3837,SINAPI_MO!$A$1:$E$59566,4,0)</f>
        <v>#N/A</v>
      </c>
      <c r="F3837" s="225" t="e">
        <f aca="false">ROUND(D3837*E3837,2)</f>
        <v>#N/A</v>
      </c>
    </row>
    <row r="3838" customFormat="false" ht="19.4" hidden="false" customHeight="false" outlineLevel="0" collapsed="false">
      <c r="A3838" s="207" t="n">
        <v>106155</v>
      </c>
      <c r="B3838" s="208" t="s">
        <v>4013</v>
      </c>
      <c r="C3838" s="2" t="s">
        <v>175</v>
      </c>
      <c r="D3838" s="209" t="n">
        <v>0</v>
      </c>
      <c r="E3838" s="224" t="e">
        <f aca="false">VLOOKUP(A3838,SINAPI_MO!$A$1:$E$59566,4,0)</f>
        <v>#N/A</v>
      </c>
      <c r="F3838" s="225" t="e">
        <f aca="false">ROUND(D3838*E3838,2)</f>
        <v>#N/A</v>
      </c>
    </row>
    <row r="3839" customFormat="false" ht="28.35" hidden="false" customHeight="false" outlineLevel="0" collapsed="false">
      <c r="A3839" s="207" t="n">
        <v>106160</v>
      </c>
      <c r="B3839" s="208" t="s">
        <v>4014</v>
      </c>
      <c r="C3839" s="2" t="s">
        <v>175</v>
      </c>
      <c r="D3839" s="209" t="n">
        <v>0</v>
      </c>
      <c r="E3839" s="224" t="e">
        <f aca="false">VLOOKUP(A3839,SINAPI_MO!$A$1:$E$59566,4,0)</f>
        <v>#N/A</v>
      </c>
      <c r="F3839" s="225" t="e">
        <f aca="false">ROUND(D3839*E3839,2)</f>
        <v>#N/A</v>
      </c>
    </row>
    <row r="3840" customFormat="false" ht="28.35" hidden="false" customHeight="false" outlineLevel="0" collapsed="false">
      <c r="A3840" s="207" t="n">
        <v>106159</v>
      </c>
      <c r="B3840" s="208" t="s">
        <v>4015</v>
      </c>
      <c r="C3840" s="2" t="s">
        <v>175</v>
      </c>
      <c r="D3840" s="209" t="n">
        <v>0</v>
      </c>
      <c r="E3840" s="224" t="e">
        <f aca="false">VLOOKUP(A3840,SINAPI_MO!$A$1:$E$59566,4,0)</f>
        <v>#N/A</v>
      </c>
      <c r="F3840" s="225" t="e">
        <f aca="false">ROUND(D3840*E3840,2)</f>
        <v>#N/A</v>
      </c>
    </row>
    <row r="3841" customFormat="false" ht="28.35" hidden="false" customHeight="false" outlineLevel="0" collapsed="false">
      <c r="A3841" s="207" t="n">
        <v>106158</v>
      </c>
      <c r="B3841" s="208" t="s">
        <v>4016</v>
      </c>
      <c r="C3841" s="2" t="s">
        <v>175</v>
      </c>
      <c r="D3841" s="209" t="n">
        <v>0</v>
      </c>
      <c r="E3841" s="224" t="e">
        <f aca="false">VLOOKUP(A3841,SINAPI_MO!$A$1:$E$59566,4,0)</f>
        <v>#N/A</v>
      </c>
      <c r="F3841" s="225" t="e">
        <f aca="false">ROUND(D3841*E3841,2)</f>
        <v>#N/A</v>
      </c>
    </row>
    <row r="3842" customFormat="false" ht="28.35" hidden="false" customHeight="false" outlineLevel="0" collapsed="false">
      <c r="A3842" s="207" t="n">
        <v>106163</v>
      </c>
      <c r="B3842" s="208" t="s">
        <v>4017</v>
      </c>
      <c r="C3842" s="2" t="s">
        <v>175</v>
      </c>
      <c r="D3842" s="209" t="n">
        <v>0</v>
      </c>
      <c r="E3842" s="224" t="e">
        <f aca="false">VLOOKUP(A3842,SINAPI_MO!$A$1:$E$59566,4,0)</f>
        <v>#N/A</v>
      </c>
      <c r="F3842" s="225" t="e">
        <f aca="false">ROUND(D3842*E3842,2)</f>
        <v>#N/A</v>
      </c>
    </row>
    <row r="3843" customFormat="false" ht="28.35" hidden="false" customHeight="false" outlineLevel="0" collapsed="false">
      <c r="A3843" s="207" t="n">
        <v>106162</v>
      </c>
      <c r="B3843" s="208" t="s">
        <v>4018</v>
      </c>
      <c r="C3843" s="2" t="s">
        <v>175</v>
      </c>
      <c r="D3843" s="209" t="n">
        <v>0</v>
      </c>
      <c r="E3843" s="224" t="e">
        <f aca="false">VLOOKUP(A3843,SINAPI_MO!$A$1:$E$59566,4,0)</f>
        <v>#N/A</v>
      </c>
      <c r="F3843" s="225" t="e">
        <f aca="false">ROUND(D3843*E3843,2)</f>
        <v>#N/A</v>
      </c>
    </row>
    <row r="3844" customFormat="false" ht="28.35" hidden="false" customHeight="false" outlineLevel="0" collapsed="false">
      <c r="A3844" s="207" t="n">
        <v>106161</v>
      </c>
      <c r="B3844" s="208" t="s">
        <v>4019</v>
      </c>
      <c r="C3844" s="2" t="s">
        <v>175</v>
      </c>
      <c r="D3844" s="209" t="n">
        <v>0</v>
      </c>
      <c r="E3844" s="224" t="e">
        <f aca="false">VLOOKUP(A3844,SINAPI_MO!$A$1:$E$59566,4,0)</f>
        <v>#N/A</v>
      </c>
      <c r="F3844" s="225" t="e">
        <f aca="false">ROUND(D3844*E3844,2)</f>
        <v>#N/A</v>
      </c>
    </row>
    <row r="3845" customFormat="false" ht="19.4" hidden="false" customHeight="false" outlineLevel="0" collapsed="false">
      <c r="A3845" s="207" t="n">
        <v>100381</v>
      </c>
      <c r="B3845" s="208" t="s">
        <v>4020</v>
      </c>
      <c r="C3845" s="2" t="s">
        <v>175</v>
      </c>
      <c r="D3845" s="209" t="n">
        <v>59.71</v>
      </c>
      <c r="E3845" s="224" t="n">
        <f aca="false">VLOOKUP(A3845,SINAPI_MO!$A$1:$E$59566,4,0)</f>
        <v>0.544</v>
      </c>
      <c r="F3845" s="225" t="n">
        <f aca="false">ROUND(D3845*E3845,2)</f>
        <v>32.48</v>
      </c>
    </row>
    <row r="3846" customFormat="false" ht="28.35" hidden="false" customHeight="false" outlineLevel="0" collapsed="false">
      <c r="A3846" s="207" t="n">
        <v>100380</v>
      </c>
      <c r="B3846" s="208" t="s">
        <v>4021</v>
      </c>
      <c r="C3846" s="2" t="s">
        <v>175</v>
      </c>
      <c r="D3846" s="209" t="n">
        <v>51.83</v>
      </c>
      <c r="E3846" s="224" t="n">
        <f aca="false">VLOOKUP(A3846,SINAPI_MO!$A$1:$E$59566,4,0)</f>
        <v>0.4962</v>
      </c>
      <c r="F3846" s="225" t="n">
        <f aca="false">ROUND(D3846*E3846,2)</f>
        <v>25.72</v>
      </c>
    </row>
    <row r="3847" customFormat="false" ht="28.35" hidden="false" customHeight="false" outlineLevel="0" collapsed="false">
      <c r="A3847" s="207" t="n">
        <v>100379</v>
      </c>
      <c r="B3847" s="208" t="s">
        <v>4022</v>
      </c>
      <c r="C3847" s="2" t="s">
        <v>175</v>
      </c>
      <c r="D3847" s="209" t="n">
        <v>38.8</v>
      </c>
      <c r="E3847" s="224" t="n">
        <f aca="false">VLOOKUP(A3847,SINAPI_MO!$A$1:$E$59566,4,0)</f>
        <v>0.4232</v>
      </c>
      <c r="F3847" s="225" t="n">
        <f aca="false">ROUND(D3847*E3847,2)</f>
        <v>16.42</v>
      </c>
    </row>
    <row r="3848" customFormat="false" ht="19.4" hidden="false" customHeight="false" outlineLevel="0" collapsed="false">
      <c r="A3848" s="207" t="n">
        <v>100384</v>
      </c>
      <c r="B3848" s="208" t="s">
        <v>4023</v>
      </c>
      <c r="C3848" s="2" t="s">
        <v>175</v>
      </c>
      <c r="D3848" s="209" t="n">
        <v>27.49</v>
      </c>
      <c r="E3848" s="224" t="n">
        <f aca="false">VLOOKUP(A3848,SINAPI_MO!$A$1:$E$59566,4,0)</f>
        <v>0.3478</v>
      </c>
      <c r="F3848" s="225" t="n">
        <f aca="false">ROUND(D3848*E3848,2)</f>
        <v>9.56</v>
      </c>
    </row>
    <row r="3849" customFormat="false" ht="28.35" hidden="false" customHeight="false" outlineLevel="0" collapsed="false">
      <c r="A3849" s="207" t="n">
        <v>100383</v>
      </c>
      <c r="B3849" s="208" t="s">
        <v>4024</v>
      </c>
      <c r="C3849" s="2" t="s">
        <v>175</v>
      </c>
      <c r="D3849" s="209" t="n">
        <v>25.27</v>
      </c>
      <c r="E3849" s="224" t="n">
        <f aca="false">VLOOKUP(A3849,SINAPI_MO!$A$1:$E$59566,4,0)</f>
        <v>0.2948</v>
      </c>
      <c r="F3849" s="225" t="n">
        <f aca="false">ROUND(D3849*E3849,2)</f>
        <v>7.45</v>
      </c>
    </row>
    <row r="3850" customFormat="false" ht="28.35" hidden="false" customHeight="false" outlineLevel="0" collapsed="false">
      <c r="A3850" s="207" t="n">
        <v>100382</v>
      </c>
      <c r="B3850" s="208" t="s">
        <v>4025</v>
      </c>
      <c r="C3850" s="2" t="s">
        <v>175</v>
      </c>
      <c r="D3850" s="209" t="n">
        <v>23.57</v>
      </c>
      <c r="E3850" s="224" t="n">
        <f aca="false">VLOOKUP(A3850,SINAPI_MO!$A$1:$E$59566,4,0)</f>
        <v>0.2783</v>
      </c>
      <c r="F3850" s="225" t="n">
        <f aca="false">ROUND(D3850*E3850,2)</f>
        <v>6.56</v>
      </c>
    </row>
    <row r="3851" customFormat="false" ht="19.4" hidden="false" customHeight="false" outlineLevel="0" collapsed="false">
      <c r="A3851" s="207" t="n">
        <v>100387</v>
      </c>
      <c r="B3851" s="208" t="s">
        <v>4026</v>
      </c>
      <c r="C3851" s="2" t="s">
        <v>175</v>
      </c>
      <c r="D3851" s="209" t="n">
        <v>55.77</v>
      </c>
      <c r="E3851" s="224" t="n">
        <f aca="false">VLOOKUP(A3851,SINAPI_MO!$A$1:$E$59566,4,0)</f>
        <v>0.4364</v>
      </c>
      <c r="F3851" s="225" t="n">
        <f aca="false">ROUND(D3851*E3851,2)</f>
        <v>24.34</v>
      </c>
    </row>
    <row r="3852" customFormat="false" ht="19.4" hidden="false" customHeight="false" outlineLevel="0" collapsed="false">
      <c r="A3852" s="207" t="n">
        <v>100386</v>
      </c>
      <c r="B3852" s="208" t="s">
        <v>4027</v>
      </c>
      <c r="C3852" s="2" t="s">
        <v>175</v>
      </c>
      <c r="D3852" s="209" t="n">
        <v>44.43</v>
      </c>
      <c r="E3852" s="224" t="n">
        <f aca="false">VLOOKUP(A3852,SINAPI_MO!$A$1:$E$59566,4,0)</f>
        <v>0.42</v>
      </c>
      <c r="F3852" s="225" t="n">
        <f aca="false">ROUND(D3852*E3852,2)</f>
        <v>18.66</v>
      </c>
    </row>
    <row r="3853" customFormat="false" ht="28.35" hidden="false" customHeight="false" outlineLevel="0" collapsed="false">
      <c r="A3853" s="207" t="n">
        <v>100385</v>
      </c>
      <c r="B3853" s="208" t="s">
        <v>4028</v>
      </c>
      <c r="C3853" s="2" t="s">
        <v>175</v>
      </c>
      <c r="D3853" s="209" t="n">
        <v>34.44</v>
      </c>
      <c r="E3853" s="224" t="n">
        <f aca="false">VLOOKUP(A3853,SINAPI_MO!$A$1:$E$59566,4,0)</f>
        <v>0.3647</v>
      </c>
      <c r="F3853" s="225" t="n">
        <f aca="false">ROUND(D3853*E3853,2)</f>
        <v>12.56</v>
      </c>
    </row>
    <row r="3854" customFormat="false" ht="19.4" hidden="false" customHeight="false" outlineLevel="0" collapsed="false">
      <c r="A3854" s="207" t="n">
        <v>100377</v>
      </c>
      <c r="B3854" s="208" t="s">
        <v>4029</v>
      </c>
      <c r="C3854" s="2" t="s">
        <v>441</v>
      </c>
      <c r="D3854" s="209" t="n">
        <v>14.02</v>
      </c>
      <c r="E3854" s="224" t="n">
        <f aca="false">VLOOKUP(A3854,SINAPI_MO!$A$1:$E$59566,4,0)</f>
        <v>0.2496</v>
      </c>
      <c r="F3854" s="225" t="n">
        <f aca="false">ROUND(D3854*E3854,2)</f>
        <v>3.5</v>
      </c>
    </row>
    <row r="3855" customFormat="false" ht="19.4" hidden="false" customHeight="false" outlineLevel="0" collapsed="false">
      <c r="A3855" s="207" t="n">
        <v>100378</v>
      </c>
      <c r="B3855" s="208" t="s">
        <v>4030</v>
      </c>
      <c r="C3855" s="2" t="s">
        <v>441</v>
      </c>
      <c r="D3855" s="209" t="n">
        <v>12.7</v>
      </c>
      <c r="E3855" s="224" t="n">
        <f aca="false">VLOOKUP(A3855,SINAPI_MO!$A$1:$E$59566,4,0)</f>
        <v>0.2213</v>
      </c>
      <c r="F3855" s="225" t="n">
        <f aca="false">ROUND(D3855*E3855,2)</f>
        <v>2.81</v>
      </c>
    </row>
    <row r="3856" customFormat="false" ht="19.4" hidden="false" customHeight="false" outlineLevel="0" collapsed="false">
      <c r="A3856" s="207" t="n">
        <v>92596</v>
      </c>
      <c r="B3856" s="208" t="s">
        <v>4031</v>
      </c>
      <c r="C3856" s="2" t="s">
        <v>170</v>
      </c>
      <c r="D3856" s="209" t="n">
        <v>2169.95</v>
      </c>
      <c r="E3856" s="224" t="n">
        <f aca="false">VLOOKUP(A3856,SINAPI_MO!$A$1:$E$59566,4,0)</f>
        <v>0.2549</v>
      </c>
      <c r="F3856" s="225" t="n">
        <f aca="false">ROUND(D3856*E3856,2)</f>
        <v>553.12</v>
      </c>
    </row>
    <row r="3857" customFormat="false" ht="19.4" hidden="false" customHeight="false" outlineLevel="0" collapsed="false">
      <c r="A3857" s="207" t="n">
        <v>92616</v>
      </c>
      <c r="B3857" s="208" t="s">
        <v>4032</v>
      </c>
      <c r="C3857" s="2" t="s">
        <v>170</v>
      </c>
      <c r="D3857" s="209" t="n">
        <v>2000.79</v>
      </c>
      <c r="E3857" s="224" t="n">
        <f aca="false">VLOOKUP(A3857,SINAPI_MO!$A$1:$E$59566,4,0)</f>
        <v>0.2765</v>
      </c>
      <c r="F3857" s="225" t="n">
        <f aca="false">ROUND(D3857*E3857,2)</f>
        <v>553.22</v>
      </c>
    </row>
    <row r="3858" customFormat="false" ht="19.4" hidden="false" customHeight="false" outlineLevel="0" collapsed="false">
      <c r="A3858" s="207" t="n">
        <v>92598</v>
      </c>
      <c r="B3858" s="208" t="s">
        <v>4033</v>
      </c>
      <c r="C3858" s="2" t="s">
        <v>170</v>
      </c>
      <c r="D3858" s="209" t="n">
        <v>2316.24</v>
      </c>
      <c r="E3858" s="224" t="n">
        <f aca="false">VLOOKUP(A3858,SINAPI_MO!$A$1:$E$59566,4,0)</f>
        <v>0.2388</v>
      </c>
      <c r="F3858" s="225" t="n">
        <f aca="false">ROUND(D3858*E3858,2)</f>
        <v>553.12</v>
      </c>
    </row>
    <row r="3859" customFormat="false" ht="19.4" hidden="false" customHeight="false" outlineLevel="0" collapsed="false">
      <c r="A3859" s="207" t="n">
        <v>92618</v>
      </c>
      <c r="B3859" s="208" t="s">
        <v>4034</v>
      </c>
      <c r="C3859" s="2" t="s">
        <v>170</v>
      </c>
      <c r="D3859" s="209" t="n">
        <v>2185.54</v>
      </c>
      <c r="E3859" s="224" t="n">
        <f aca="false">VLOOKUP(A3859,SINAPI_MO!$A$1:$E$59566,4,0)</f>
        <v>0.2531</v>
      </c>
      <c r="F3859" s="225" t="n">
        <f aca="false">ROUND(D3859*E3859,2)</f>
        <v>553.16</v>
      </c>
    </row>
    <row r="3860" customFormat="false" ht="19.4" hidden="false" customHeight="false" outlineLevel="0" collapsed="false">
      <c r="A3860" s="207" t="n">
        <v>92600</v>
      </c>
      <c r="B3860" s="208" t="s">
        <v>4035</v>
      </c>
      <c r="C3860" s="2" t="s">
        <v>170</v>
      </c>
      <c r="D3860" s="209" t="n">
        <v>2465.17</v>
      </c>
      <c r="E3860" s="224" t="n">
        <f aca="false">VLOOKUP(A3860,SINAPI_MO!$A$1:$E$59566,4,0)</f>
        <v>0.2244</v>
      </c>
      <c r="F3860" s="225" t="n">
        <f aca="false">ROUND(D3860*E3860,2)</f>
        <v>553.18</v>
      </c>
    </row>
    <row r="3861" customFormat="false" ht="19.4" hidden="false" customHeight="false" outlineLevel="0" collapsed="false">
      <c r="A3861" s="207" t="n">
        <v>92620</v>
      </c>
      <c r="B3861" s="208" t="s">
        <v>4036</v>
      </c>
      <c r="C3861" s="2" t="s">
        <v>170</v>
      </c>
      <c r="D3861" s="209" t="n">
        <v>2268.09</v>
      </c>
      <c r="E3861" s="224" t="n">
        <f aca="false">VLOOKUP(A3861,SINAPI_MO!$A$1:$E$59566,4,0)</f>
        <v>0.2439</v>
      </c>
      <c r="F3861" s="225" t="n">
        <f aca="false">ROUND(D3861*E3861,2)</f>
        <v>553.19</v>
      </c>
    </row>
    <row r="3862" customFormat="false" ht="19.4" hidden="false" customHeight="false" outlineLevel="0" collapsed="false">
      <c r="A3862" s="207" t="n">
        <v>92582</v>
      </c>
      <c r="B3862" s="208" t="s">
        <v>4037</v>
      </c>
      <c r="C3862" s="2" t="s">
        <v>170</v>
      </c>
      <c r="D3862" s="209" t="n">
        <v>677.91</v>
      </c>
      <c r="E3862" s="224" t="n">
        <f aca="false">VLOOKUP(A3862,SINAPI_MO!$A$1:$E$59566,4,0)</f>
        <v>0.3077</v>
      </c>
      <c r="F3862" s="225" t="n">
        <f aca="false">ROUND(D3862*E3862,2)</f>
        <v>208.59</v>
      </c>
    </row>
    <row r="3863" customFormat="false" ht="19.4" hidden="false" customHeight="false" outlineLevel="0" collapsed="false">
      <c r="A3863" s="207" t="n">
        <v>92602</v>
      </c>
      <c r="B3863" s="208" t="s">
        <v>4038</v>
      </c>
      <c r="C3863" s="2" t="s">
        <v>170</v>
      </c>
      <c r="D3863" s="209" t="n">
        <v>655.68</v>
      </c>
      <c r="E3863" s="224" t="n">
        <f aca="false">VLOOKUP(A3863,SINAPI_MO!$A$1:$E$59566,4,0)</f>
        <v>0.3181</v>
      </c>
      <c r="F3863" s="225" t="n">
        <f aca="false">ROUND(D3863*E3863,2)</f>
        <v>208.57</v>
      </c>
    </row>
    <row r="3864" customFormat="false" ht="19.4" hidden="false" customHeight="false" outlineLevel="0" collapsed="false">
      <c r="A3864" s="207" t="n">
        <v>92584</v>
      </c>
      <c r="B3864" s="208" t="s">
        <v>4039</v>
      </c>
      <c r="C3864" s="2" t="s">
        <v>170</v>
      </c>
      <c r="D3864" s="209" t="n">
        <v>804.81</v>
      </c>
      <c r="E3864" s="224" t="n">
        <f aca="false">VLOOKUP(A3864,SINAPI_MO!$A$1:$E$59566,4,0)</f>
        <v>0.2592</v>
      </c>
      <c r="F3864" s="225" t="n">
        <f aca="false">ROUND(D3864*E3864,2)</f>
        <v>208.61</v>
      </c>
    </row>
    <row r="3865" customFormat="false" ht="19.4" hidden="false" customHeight="false" outlineLevel="0" collapsed="false">
      <c r="A3865" s="207" t="n">
        <v>92604</v>
      </c>
      <c r="B3865" s="208" t="s">
        <v>4040</v>
      </c>
      <c r="C3865" s="2" t="s">
        <v>170</v>
      </c>
      <c r="D3865" s="209" t="n">
        <v>773.69</v>
      </c>
      <c r="E3865" s="224" t="n">
        <f aca="false">VLOOKUP(A3865,SINAPI_MO!$A$1:$E$59566,4,0)</f>
        <v>0.2696</v>
      </c>
      <c r="F3865" s="225" t="n">
        <f aca="false">ROUND(D3865*E3865,2)</f>
        <v>208.59</v>
      </c>
    </row>
    <row r="3866" customFormat="false" ht="19.4" hidden="false" customHeight="false" outlineLevel="0" collapsed="false">
      <c r="A3866" s="207" t="n">
        <v>92586</v>
      </c>
      <c r="B3866" s="208" t="s">
        <v>4041</v>
      </c>
      <c r="C3866" s="2" t="s">
        <v>170</v>
      </c>
      <c r="D3866" s="209" t="n">
        <v>928.07</v>
      </c>
      <c r="E3866" s="224" t="n">
        <f aca="false">VLOOKUP(A3866,SINAPI_MO!$A$1:$E$59566,4,0)</f>
        <v>0.2248</v>
      </c>
      <c r="F3866" s="225" t="n">
        <f aca="false">ROUND(D3866*E3866,2)</f>
        <v>208.63</v>
      </c>
    </row>
    <row r="3867" customFormat="false" ht="19.4" hidden="false" customHeight="false" outlineLevel="0" collapsed="false">
      <c r="A3867" s="207" t="n">
        <v>92606</v>
      </c>
      <c r="B3867" s="208" t="s">
        <v>4042</v>
      </c>
      <c r="C3867" s="2" t="s">
        <v>170</v>
      </c>
      <c r="D3867" s="209" t="n">
        <v>892.34</v>
      </c>
      <c r="E3867" s="224" t="n">
        <f aca="false">VLOOKUP(A3867,SINAPI_MO!$A$1:$E$59566,4,0)</f>
        <v>0.2338</v>
      </c>
      <c r="F3867" s="225" t="n">
        <f aca="false">ROUND(D3867*E3867,2)</f>
        <v>208.63</v>
      </c>
    </row>
    <row r="3868" customFormat="false" ht="19.4" hidden="false" customHeight="false" outlineLevel="0" collapsed="false">
      <c r="A3868" s="207" t="n">
        <v>92588</v>
      </c>
      <c r="B3868" s="208" t="s">
        <v>4043</v>
      </c>
      <c r="C3868" s="2" t="s">
        <v>170</v>
      </c>
      <c r="D3868" s="209" t="n">
        <v>1247.93</v>
      </c>
      <c r="E3868" s="224" t="n">
        <f aca="false">VLOOKUP(A3868,SINAPI_MO!$A$1:$E$59566,4,0)</f>
        <v>0.255</v>
      </c>
      <c r="F3868" s="225" t="n">
        <f aca="false">ROUND(D3868*E3868,2)</f>
        <v>318.22</v>
      </c>
    </row>
    <row r="3869" customFormat="false" ht="19.4" hidden="false" customHeight="false" outlineLevel="0" collapsed="false">
      <c r="A3869" s="207" t="n">
        <v>92608</v>
      </c>
      <c r="B3869" s="208" t="s">
        <v>4044</v>
      </c>
      <c r="C3869" s="2" t="s">
        <v>170</v>
      </c>
      <c r="D3869" s="209" t="n">
        <v>1181.91</v>
      </c>
      <c r="E3869" s="224" t="n">
        <f aca="false">VLOOKUP(A3869,SINAPI_MO!$A$1:$E$59566,4,0)</f>
        <v>0.2693</v>
      </c>
      <c r="F3869" s="225" t="n">
        <f aca="false">ROUND(D3869*E3869,2)</f>
        <v>318.29</v>
      </c>
    </row>
    <row r="3870" customFormat="false" ht="19.4" hidden="false" customHeight="false" outlineLevel="0" collapsed="false">
      <c r="A3870" s="207" t="n">
        <v>92590</v>
      </c>
      <c r="B3870" s="208" t="s">
        <v>4045</v>
      </c>
      <c r="C3870" s="2" t="s">
        <v>170</v>
      </c>
      <c r="D3870" s="209" t="n">
        <v>1383.37</v>
      </c>
      <c r="E3870" s="224" t="n">
        <f aca="false">VLOOKUP(A3870,SINAPI_MO!$A$1:$E$59566,4,0)</f>
        <v>0.2301</v>
      </c>
      <c r="F3870" s="225" t="n">
        <f aca="false">ROUND(D3870*E3870,2)</f>
        <v>318.31</v>
      </c>
    </row>
    <row r="3871" customFormat="false" ht="19.4" hidden="false" customHeight="false" outlineLevel="0" collapsed="false">
      <c r="A3871" s="207" t="n">
        <v>92610</v>
      </c>
      <c r="B3871" s="208" t="s">
        <v>4046</v>
      </c>
      <c r="C3871" s="2" t="s">
        <v>170</v>
      </c>
      <c r="D3871" s="209" t="n">
        <v>1308.48</v>
      </c>
      <c r="E3871" s="224" t="n">
        <f aca="false">VLOOKUP(A3871,SINAPI_MO!$A$1:$E$59566,4,0)</f>
        <v>0.2432</v>
      </c>
      <c r="F3871" s="225" t="n">
        <f aca="false">ROUND(D3871*E3871,2)</f>
        <v>318.22</v>
      </c>
    </row>
    <row r="3872" customFormat="false" ht="19.4" hidden="false" customHeight="false" outlineLevel="0" collapsed="false">
      <c r="A3872" s="207" t="n">
        <v>92592</v>
      </c>
      <c r="B3872" s="208" t="s">
        <v>4047</v>
      </c>
      <c r="C3872" s="2" t="s">
        <v>170</v>
      </c>
      <c r="D3872" s="209" t="n">
        <v>1599.79</v>
      </c>
      <c r="E3872" s="224" t="n">
        <f aca="false">VLOOKUP(A3872,SINAPI_MO!$A$1:$E$59566,4,0)</f>
        <v>0.2485</v>
      </c>
      <c r="F3872" s="225" t="n">
        <f aca="false">ROUND(D3872*E3872,2)</f>
        <v>397.55</v>
      </c>
    </row>
    <row r="3873" customFormat="false" ht="19.4" hidden="false" customHeight="false" outlineLevel="0" collapsed="false">
      <c r="A3873" s="207" t="n">
        <v>92612</v>
      </c>
      <c r="B3873" s="208" t="s">
        <v>4048</v>
      </c>
      <c r="C3873" s="2" t="s">
        <v>170</v>
      </c>
      <c r="D3873" s="209" t="n">
        <v>1541.92</v>
      </c>
      <c r="E3873" s="224" t="n">
        <f aca="false">VLOOKUP(A3873,SINAPI_MO!$A$1:$E$59566,4,0)</f>
        <v>0.2759</v>
      </c>
      <c r="F3873" s="225" t="n">
        <f aca="false">ROUND(D3873*E3873,2)</f>
        <v>425.42</v>
      </c>
    </row>
    <row r="3874" customFormat="false" ht="19.4" hidden="false" customHeight="false" outlineLevel="0" collapsed="false">
      <c r="A3874" s="207" t="n">
        <v>92594</v>
      </c>
      <c r="B3874" s="208" t="s">
        <v>4049</v>
      </c>
      <c r="C3874" s="2" t="s">
        <v>170</v>
      </c>
      <c r="D3874" s="209" t="n">
        <v>1871.47</v>
      </c>
      <c r="E3874" s="224" t="n">
        <f aca="false">VLOOKUP(A3874,SINAPI_MO!$A$1:$E$59566,4,0)</f>
        <v>0.2273</v>
      </c>
      <c r="F3874" s="225" t="n">
        <f aca="false">ROUND(D3874*E3874,2)</f>
        <v>425.39</v>
      </c>
    </row>
    <row r="3875" customFormat="false" ht="19.4" hidden="false" customHeight="false" outlineLevel="0" collapsed="false">
      <c r="A3875" s="207" t="n">
        <v>92614</v>
      </c>
      <c r="B3875" s="208" t="s">
        <v>4050</v>
      </c>
      <c r="C3875" s="2" t="s">
        <v>170</v>
      </c>
      <c r="D3875" s="209" t="n">
        <v>1732.69</v>
      </c>
      <c r="E3875" s="224" t="n">
        <f aca="false">VLOOKUP(A3875,SINAPI_MO!$A$1:$E$59566,4,0)</f>
        <v>0.2455</v>
      </c>
      <c r="F3875" s="225" t="n">
        <f aca="false">ROUND(D3875*E3875,2)</f>
        <v>425.38</v>
      </c>
    </row>
    <row r="3876" customFormat="false" ht="19.4" hidden="false" customHeight="false" outlineLevel="0" collapsed="false">
      <c r="A3876" s="207" t="n">
        <v>92552</v>
      </c>
      <c r="B3876" s="208" t="s">
        <v>4051</v>
      </c>
      <c r="C3876" s="2" t="s">
        <v>170</v>
      </c>
      <c r="D3876" s="209" t="n">
        <v>2593.63</v>
      </c>
      <c r="E3876" s="224" t="n">
        <f aca="false">VLOOKUP(A3876,SINAPI_MO!$A$1:$E$59566,4,0)</f>
        <v>0.4349</v>
      </c>
      <c r="F3876" s="225" t="n">
        <f aca="false">ROUND(D3876*E3876,2)</f>
        <v>1127.97</v>
      </c>
    </row>
    <row r="3877" customFormat="false" ht="19.4" hidden="false" customHeight="false" outlineLevel="0" collapsed="false">
      <c r="A3877" s="207" t="n">
        <v>92562</v>
      </c>
      <c r="B3877" s="208" t="s">
        <v>4052</v>
      </c>
      <c r="C3877" s="2" t="s">
        <v>170</v>
      </c>
      <c r="D3877" s="209" t="n">
        <v>2530.64</v>
      </c>
      <c r="E3877" s="224" t="n">
        <f aca="false">VLOOKUP(A3877,SINAPI_MO!$A$1:$E$59566,4,0)</f>
        <v>0.4457</v>
      </c>
      <c r="F3877" s="225" t="n">
        <f aca="false">ROUND(D3877*E3877,2)</f>
        <v>1127.91</v>
      </c>
    </row>
    <row r="3878" customFormat="false" ht="19.4" hidden="false" customHeight="false" outlineLevel="0" collapsed="false">
      <c r="A3878" s="207" t="n">
        <v>92553</v>
      </c>
      <c r="B3878" s="208" t="s">
        <v>4053</v>
      </c>
      <c r="C3878" s="2" t="s">
        <v>170</v>
      </c>
      <c r="D3878" s="209" t="n">
        <v>3006.01</v>
      </c>
      <c r="E3878" s="224" t="n">
        <f aca="false">VLOOKUP(A3878,SINAPI_MO!$A$1:$E$59566,4,0)</f>
        <v>0.4688</v>
      </c>
      <c r="F3878" s="225" t="n">
        <f aca="false">ROUND(D3878*E3878,2)</f>
        <v>1409.22</v>
      </c>
    </row>
    <row r="3879" customFormat="false" ht="19.4" hidden="false" customHeight="false" outlineLevel="0" collapsed="false">
      <c r="A3879" s="207" t="n">
        <v>92563</v>
      </c>
      <c r="B3879" s="208" t="s">
        <v>4054</v>
      </c>
      <c r="C3879" s="2" t="s">
        <v>170</v>
      </c>
      <c r="D3879" s="209" t="n">
        <v>2940.65</v>
      </c>
      <c r="E3879" s="224" t="n">
        <f aca="false">VLOOKUP(A3879,SINAPI_MO!$A$1:$E$59566,4,0)</f>
        <v>0.4792</v>
      </c>
      <c r="F3879" s="225" t="n">
        <f aca="false">ROUND(D3879*E3879,2)</f>
        <v>1409.16</v>
      </c>
    </row>
    <row r="3880" customFormat="false" ht="19.4" hidden="false" customHeight="false" outlineLevel="0" collapsed="false">
      <c r="A3880" s="207" t="n">
        <v>92554</v>
      </c>
      <c r="B3880" s="208" t="s">
        <v>4055</v>
      </c>
      <c r="C3880" s="2" t="s">
        <v>170</v>
      </c>
      <c r="D3880" s="209" t="n">
        <v>3104.87</v>
      </c>
      <c r="E3880" s="224" t="n">
        <f aca="false">VLOOKUP(A3880,SINAPI_MO!$A$1:$E$59566,4,0)</f>
        <v>0.4538</v>
      </c>
      <c r="F3880" s="225" t="n">
        <f aca="false">ROUND(D3880*E3880,2)</f>
        <v>1408.99</v>
      </c>
    </row>
    <row r="3881" customFormat="false" ht="19.4" hidden="false" customHeight="false" outlineLevel="0" collapsed="false">
      <c r="A3881" s="207" t="n">
        <v>92564</v>
      </c>
      <c r="B3881" s="208" t="s">
        <v>4056</v>
      </c>
      <c r="C3881" s="2" t="s">
        <v>170</v>
      </c>
      <c r="D3881" s="209" t="n">
        <v>3024.81</v>
      </c>
      <c r="E3881" s="224" t="n">
        <f aca="false">VLOOKUP(A3881,SINAPI_MO!$A$1:$E$59566,4,0)</f>
        <v>0.4659</v>
      </c>
      <c r="F3881" s="225" t="n">
        <f aca="false">ROUND(D3881*E3881,2)</f>
        <v>1409.26</v>
      </c>
    </row>
    <row r="3882" customFormat="false" ht="19.4" hidden="false" customHeight="false" outlineLevel="0" collapsed="false">
      <c r="A3882" s="207" t="n">
        <v>92545</v>
      </c>
      <c r="B3882" s="208" t="s">
        <v>4057</v>
      </c>
      <c r="C3882" s="2" t="s">
        <v>170</v>
      </c>
      <c r="D3882" s="209" t="n">
        <v>990.03</v>
      </c>
      <c r="E3882" s="224" t="n">
        <f aca="false">VLOOKUP(A3882,SINAPI_MO!$A$1:$E$59566,4,0)</f>
        <v>0.4339</v>
      </c>
      <c r="F3882" s="225" t="n">
        <f aca="false">ROUND(D3882*E3882,2)</f>
        <v>429.57</v>
      </c>
    </row>
    <row r="3883" customFormat="false" ht="19.4" hidden="false" customHeight="false" outlineLevel="0" collapsed="false">
      <c r="A3883" s="207" t="n">
        <v>92555</v>
      </c>
      <c r="B3883" s="208" t="s">
        <v>4058</v>
      </c>
      <c r="C3883" s="2" t="s">
        <v>170</v>
      </c>
      <c r="D3883" s="209" t="n">
        <v>987.9</v>
      </c>
      <c r="E3883" s="224" t="n">
        <f aca="false">VLOOKUP(A3883,SINAPI_MO!$A$1:$E$59566,4,0)</f>
        <v>0.4348</v>
      </c>
      <c r="F3883" s="225" t="n">
        <f aca="false">ROUND(D3883*E3883,2)</f>
        <v>429.54</v>
      </c>
    </row>
    <row r="3884" customFormat="false" ht="19.4" hidden="false" customHeight="false" outlineLevel="0" collapsed="false">
      <c r="A3884" s="207" t="n">
        <v>92546</v>
      </c>
      <c r="B3884" s="208" t="s">
        <v>4059</v>
      </c>
      <c r="C3884" s="2" t="s">
        <v>170</v>
      </c>
      <c r="D3884" s="209" t="n">
        <v>1250.58</v>
      </c>
      <c r="E3884" s="224" t="n">
        <f aca="false">VLOOKUP(A3884,SINAPI_MO!$A$1:$E$59566,4,0)</f>
        <v>0.4559</v>
      </c>
      <c r="F3884" s="225" t="n">
        <f aca="false">ROUND(D3884*E3884,2)</f>
        <v>570.14</v>
      </c>
    </row>
    <row r="3885" customFormat="false" ht="19.4" hidden="false" customHeight="false" outlineLevel="0" collapsed="false">
      <c r="A3885" s="207" t="n">
        <v>92556</v>
      </c>
      <c r="B3885" s="208" t="s">
        <v>4060</v>
      </c>
      <c r="C3885" s="2" t="s">
        <v>170</v>
      </c>
      <c r="D3885" s="209" t="n">
        <v>1224.53</v>
      </c>
      <c r="E3885" s="224" t="n">
        <f aca="false">VLOOKUP(A3885,SINAPI_MO!$A$1:$E$59566,4,0)</f>
        <v>0.4656</v>
      </c>
      <c r="F3885" s="225" t="n">
        <f aca="false">ROUND(D3885*E3885,2)</f>
        <v>570.14</v>
      </c>
    </row>
    <row r="3886" customFormat="false" ht="19.4" hidden="false" customHeight="false" outlineLevel="0" collapsed="false">
      <c r="A3886" s="207" t="n">
        <v>92547</v>
      </c>
      <c r="B3886" s="208" t="s">
        <v>4061</v>
      </c>
      <c r="C3886" s="2" t="s">
        <v>170</v>
      </c>
      <c r="D3886" s="209" t="n">
        <v>1317.45</v>
      </c>
      <c r="E3886" s="224" t="n">
        <f aca="false">VLOOKUP(A3886,SINAPI_MO!$A$1:$E$59566,4,0)</f>
        <v>0.4327</v>
      </c>
      <c r="F3886" s="225" t="n">
        <f aca="false">ROUND(D3886*E3886,2)</f>
        <v>570.06</v>
      </c>
    </row>
    <row r="3887" customFormat="false" ht="19.4" hidden="false" customHeight="false" outlineLevel="0" collapsed="false">
      <c r="A3887" s="207" t="n">
        <v>92557</v>
      </c>
      <c r="B3887" s="208" t="s">
        <v>4062</v>
      </c>
      <c r="C3887" s="2" t="s">
        <v>170</v>
      </c>
      <c r="D3887" s="209" t="n">
        <v>1290.69</v>
      </c>
      <c r="E3887" s="224" t="n">
        <f aca="false">VLOOKUP(A3887,SINAPI_MO!$A$1:$E$59566,4,0)</f>
        <v>0.4417</v>
      </c>
      <c r="F3887" s="225" t="n">
        <f aca="false">ROUND(D3887*E3887,2)</f>
        <v>570.1</v>
      </c>
    </row>
    <row r="3888" customFormat="false" ht="19.4" hidden="false" customHeight="false" outlineLevel="0" collapsed="false">
      <c r="A3888" s="207" t="n">
        <v>92548</v>
      </c>
      <c r="B3888" s="208" t="s">
        <v>4063</v>
      </c>
      <c r="C3888" s="2" t="s">
        <v>170</v>
      </c>
      <c r="D3888" s="209" t="n">
        <v>1475.99</v>
      </c>
      <c r="E3888" s="224" t="n">
        <f aca="false">VLOOKUP(A3888,SINAPI_MO!$A$1:$E$59566,4,0)</f>
        <v>0.4394</v>
      </c>
      <c r="F3888" s="225" t="n">
        <f aca="false">ROUND(D3888*E3888,2)</f>
        <v>648.55</v>
      </c>
    </row>
    <row r="3889" customFormat="false" ht="19.4" hidden="false" customHeight="false" outlineLevel="0" collapsed="false">
      <c r="A3889" s="207" t="n">
        <v>92558</v>
      </c>
      <c r="B3889" s="208" t="s">
        <v>4064</v>
      </c>
      <c r="C3889" s="2" t="s">
        <v>170</v>
      </c>
      <c r="D3889" s="209" t="n">
        <v>1458.48</v>
      </c>
      <c r="E3889" s="224" t="n">
        <f aca="false">VLOOKUP(A3889,SINAPI_MO!$A$1:$E$59566,4,0)</f>
        <v>0.4446</v>
      </c>
      <c r="F3889" s="225" t="n">
        <f aca="false">ROUND(D3889*E3889,2)</f>
        <v>648.44</v>
      </c>
    </row>
    <row r="3890" customFormat="false" ht="19.4" hidden="false" customHeight="false" outlineLevel="0" collapsed="false">
      <c r="A3890" s="207" t="n">
        <v>92549</v>
      </c>
      <c r="B3890" s="208" t="s">
        <v>4065</v>
      </c>
      <c r="C3890" s="2" t="s">
        <v>170</v>
      </c>
      <c r="D3890" s="209" t="n">
        <v>1880.37</v>
      </c>
      <c r="E3890" s="224" t="n">
        <f aca="false">VLOOKUP(A3890,SINAPI_MO!$A$1:$E$59566,4,0)</f>
        <v>0.4944</v>
      </c>
      <c r="F3890" s="225" t="n">
        <f aca="false">ROUND(D3890*E3890,2)</f>
        <v>929.65</v>
      </c>
    </row>
    <row r="3891" customFormat="false" ht="19.4" hidden="false" customHeight="false" outlineLevel="0" collapsed="false">
      <c r="A3891" s="207" t="n">
        <v>92559</v>
      </c>
      <c r="B3891" s="208" t="s">
        <v>4066</v>
      </c>
      <c r="C3891" s="2" t="s">
        <v>170</v>
      </c>
      <c r="D3891" s="209" t="n">
        <v>1850.74</v>
      </c>
      <c r="E3891" s="224" t="n">
        <f aca="false">VLOOKUP(A3891,SINAPI_MO!$A$1:$E$59566,4,0)</f>
        <v>0.5023</v>
      </c>
      <c r="F3891" s="225" t="n">
        <f aca="false">ROUND(D3891*E3891,2)</f>
        <v>929.63</v>
      </c>
    </row>
    <row r="3892" customFormat="false" ht="19.4" hidden="false" customHeight="false" outlineLevel="0" collapsed="false">
      <c r="A3892" s="207" t="n">
        <v>92550</v>
      </c>
      <c r="B3892" s="208" t="s">
        <v>4067</v>
      </c>
      <c r="C3892" s="2" t="s">
        <v>170</v>
      </c>
      <c r="D3892" s="209" t="n">
        <v>2285.66</v>
      </c>
      <c r="E3892" s="224" t="n">
        <f aca="false">VLOOKUP(A3892,SINAPI_MO!$A$1:$E$59566,4,0)</f>
        <v>0.44</v>
      </c>
      <c r="F3892" s="225" t="n">
        <f aca="false">ROUND(D3892*E3892,2)</f>
        <v>1005.69</v>
      </c>
    </row>
    <row r="3893" customFormat="false" ht="19.4" hidden="false" customHeight="false" outlineLevel="0" collapsed="false">
      <c r="A3893" s="207" t="n">
        <v>92560</v>
      </c>
      <c r="B3893" s="208" t="s">
        <v>4068</v>
      </c>
      <c r="C3893" s="2" t="s">
        <v>170</v>
      </c>
      <c r="D3893" s="209" t="n">
        <v>2246.4</v>
      </c>
      <c r="E3893" s="224" t="n">
        <f aca="false">VLOOKUP(A3893,SINAPI_MO!$A$1:$E$59566,4,0)</f>
        <v>0.4477</v>
      </c>
      <c r="F3893" s="225" t="n">
        <f aca="false">ROUND(D3893*E3893,2)</f>
        <v>1005.71</v>
      </c>
    </row>
    <row r="3894" customFormat="false" ht="19.4" hidden="false" customHeight="false" outlineLevel="0" collapsed="false">
      <c r="A3894" s="207" t="n">
        <v>92551</v>
      </c>
      <c r="B3894" s="208" t="s">
        <v>4069</v>
      </c>
      <c r="C3894" s="2" t="s">
        <v>170</v>
      </c>
      <c r="D3894" s="209" t="n">
        <v>2371.82</v>
      </c>
      <c r="E3894" s="224" t="n">
        <f aca="false">VLOOKUP(A3894,SINAPI_MO!$A$1:$E$59566,4,0)</f>
        <v>0.424</v>
      </c>
      <c r="F3894" s="225" t="n">
        <f aca="false">ROUND(D3894*E3894,2)</f>
        <v>1005.65</v>
      </c>
    </row>
    <row r="3895" customFormat="false" ht="19.4" hidden="false" customHeight="false" outlineLevel="0" collapsed="false">
      <c r="A3895" s="207" t="n">
        <v>92561</v>
      </c>
      <c r="B3895" s="208" t="s">
        <v>4070</v>
      </c>
      <c r="C3895" s="2" t="s">
        <v>170</v>
      </c>
      <c r="D3895" s="209" t="n">
        <v>2332.77</v>
      </c>
      <c r="E3895" s="224" t="n">
        <f aca="false">VLOOKUP(A3895,SINAPI_MO!$A$1:$E$59566,4,0)</f>
        <v>0.4311</v>
      </c>
      <c r="F3895" s="225" t="n">
        <f aca="false">ROUND(D3895*E3895,2)</f>
        <v>1005.66</v>
      </c>
    </row>
    <row r="3896" customFormat="false" ht="19.4" hidden="false" customHeight="false" outlineLevel="0" collapsed="false">
      <c r="A3896" s="207" t="n">
        <v>92262</v>
      </c>
      <c r="B3896" s="208" t="s">
        <v>4071</v>
      </c>
      <c r="C3896" s="2" t="s">
        <v>170</v>
      </c>
      <c r="D3896" s="209" t="n">
        <v>710.75</v>
      </c>
      <c r="E3896" s="224" t="n">
        <f aca="false">VLOOKUP(A3896,SINAPI_MO!$A$1:$E$59566,4,0)</f>
        <v>0.5984</v>
      </c>
      <c r="F3896" s="225" t="n">
        <f aca="false">ROUND(D3896*E3896,2)</f>
        <v>425.31</v>
      </c>
    </row>
    <row r="3897" customFormat="false" ht="19.4" hidden="false" customHeight="false" outlineLevel="0" collapsed="false">
      <c r="A3897" s="207" t="n">
        <v>106149</v>
      </c>
      <c r="B3897" s="208" t="s">
        <v>4072</v>
      </c>
      <c r="C3897" s="2" t="s">
        <v>170</v>
      </c>
      <c r="D3897" s="209" t="n">
        <v>829.56</v>
      </c>
      <c r="E3897" s="224" t="n">
        <f aca="false">VLOOKUP(A3897,SINAPI_MO!$A$1:$E$59566,4,0)</f>
        <v>0.6559</v>
      </c>
      <c r="F3897" s="225" t="n">
        <f aca="false">ROUND(D3897*E3897,2)</f>
        <v>544.11</v>
      </c>
    </row>
    <row r="3898" customFormat="false" ht="19.4" hidden="false" customHeight="false" outlineLevel="0" collapsed="false">
      <c r="A3898" s="207" t="n">
        <v>106150</v>
      </c>
      <c r="B3898" s="208" t="s">
        <v>4073</v>
      </c>
      <c r="C3898" s="2" t="s">
        <v>170</v>
      </c>
      <c r="D3898" s="209" t="n">
        <v>967.38</v>
      </c>
      <c r="E3898" s="224" t="n">
        <f aca="false">VLOOKUP(A3898,SINAPI_MO!$A$1:$E$59566,4,0)</f>
        <v>0.7049</v>
      </c>
      <c r="F3898" s="225" t="n">
        <f aca="false">ROUND(D3898*E3898,2)</f>
        <v>681.91</v>
      </c>
    </row>
    <row r="3899" customFormat="false" ht="19.4" hidden="false" customHeight="false" outlineLevel="0" collapsed="false">
      <c r="A3899" s="207" t="n">
        <v>106151</v>
      </c>
      <c r="B3899" s="208" t="s">
        <v>4074</v>
      </c>
      <c r="C3899" s="2" t="s">
        <v>170</v>
      </c>
      <c r="D3899" s="209" t="n">
        <v>1124.22</v>
      </c>
      <c r="E3899" s="224" t="n">
        <f aca="false">VLOOKUP(A3899,SINAPI_MO!$A$1:$E$59566,4,0)</f>
        <v>0.7461</v>
      </c>
      <c r="F3899" s="225" t="n">
        <f aca="false">ROUND(D3899*E3899,2)</f>
        <v>838.78</v>
      </c>
    </row>
    <row r="3900" customFormat="false" ht="19.4" hidden="false" customHeight="false" outlineLevel="0" collapsed="false">
      <c r="A3900" s="207" t="n">
        <v>92259</v>
      </c>
      <c r="B3900" s="208" t="s">
        <v>4075</v>
      </c>
      <c r="C3900" s="2" t="s">
        <v>170</v>
      </c>
      <c r="D3900" s="209" t="n">
        <v>433.91</v>
      </c>
      <c r="E3900" s="224" t="n">
        <f aca="false">VLOOKUP(A3900,SINAPI_MO!$A$1:$E$59566,4,0)</f>
        <v>0.3421</v>
      </c>
      <c r="F3900" s="225" t="n">
        <f aca="false">ROUND(D3900*E3900,2)</f>
        <v>148.44</v>
      </c>
    </row>
    <row r="3901" customFormat="false" ht="19.4" hidden="false" customHeight="false" outlineLevel="0" collapsed="false">
      <c r="A3901" s="207" t="n">
        <v>92260</v>
      </c>
      <c r="B3901" s="208" t="s">
        <v>4076</v>
      </c>
      <c r="C3901" s="2" t="s">
        <v>170</v>
      </c>
      <c r="D3901" s="209" t="n">
        <v>512.33</v>
      </c>
      <c r="E3901" s="224" t="n">
        <f aca="false">VLOOKUP(A3901,SINAPI_MO!$A$1:$E$59566,4,0)</f>
        <v>0.4428</v>
      </c>
      <c r="F3901" s="225" t="n">
        <f aca="false">ROUND(D3901*E3901,2)</f>
        <v>226.86</v>
      </c>
    </row>
    <row r="3902" customFormat="false" ht="19.4" hidden="false" customHeight="false" outlineLevel="0" collapsed="false">
      <c r="A3902" s="207" t="n">
        <v>92261</v>
      </c>
      <c r="B3902" s="208" t="s">
        <v>4077</v>
      </c>
      <c r="C3902" s="2" t="s">
        <v>170</v>
      </c>
      <c r="D3902" s="209" t="n">
        <v>588.37</v>
      </c>
      <c r="E3902" s="224" t="n">
        <f aca="false">VLOOKUP(A3902,SINAPI_MO!$A$1:$E$59566,4,0)</f>
        <v>0.5148</v>
      </c>
      <c r="F3902" s="225" t="n">
        <f aca="false">ROUND(D3902*E3902,2)</f>
        <v>302.89</v>
      </c>
    </row>
    <row r="3903" customFormat="false" ht="19.4" hidden="false" customHeight="false" outlineLevel="0" collapsed="false">
      <c r="A3903" s="207" t="n">
        <v>92258</v>
      </c>
      <c r="B3903" s="208" t="s">
        <v>4078</v>
      </c>
      <c r="C3903" s="2" t="s">
        <v>170</v>
      </c>
      <c r="D3903" s="209" t="n">
        <v>496.27</v>
      </c>
      <c r="E3903" s="224" t="n">
        <f aca="false">VLOOKUP(A3903,SINAPI_MO!$A$1:$E$59566,4,0)</f>
        <v>0.8903</v>
      </c>
      <c r="F3903" s="225" t="n">
        <f aca="false">ROUND(D3903*E3903,2)</f>
        <v>441.83</v>
      </c>
    </row>
    <row r="3904" customFormat="false" ht="19.4" hidden="false" customHeight="false" outlineLevel="0" collapsed="false">
      <c r="A3904" s="207" t="n">
        <v>92255</v>
      </c>
      <c r="B3904" s="208" t="s">
        <v>4079</v>
      </c>
      <c r="C3904" s="2" t="s">
        <v>170</v>
      </c>
      <c r="D3904" s="209" t="n">
        <v>207.39</v>
      </c>
      <c r="E3904" s="224" t="n">
        <f aca="false">VLOOKUP(A3904,SINAPI_MO!$A$1:$E$59566,4,0)</f>
        <v>0.7374</v>
      </c>
      <c r="F3904" s="225" t="n">
        <f aca="false">ROUND(D3904*E3904,2)</f>
        <v>152.93</v>
      </c>
    </row>
    <row r="3905" customFormat="false" ht="19.4" hidden="false" customHeight="false" outlineLevel="0" collapsed="false">
      <c r="A3905" s="207" t="n">
        <v>92256</v>
      </c>
      <c r="B3905" s="208" t="s">
        <v>4080</v>
      </c>
      <c r="C3905" s="2" t="s">
        <v>170</v>
      </c>
      <c r="D3905" s="209" t="n">
        <v>289.22</v>
      </c>
      <c r="E3905" s="224" t="n">
        <f aca="false">VLOOKUP(A3905,SINAPI_MO!$A$1:$E$59566,4,0)</f>
        <v>0.8117</v>
      </c>
      <c r="F3905" s="225" t="n">
        <f aca="false">ROUND(D3905*E3905,2)</f>
        <v>234.76</v>
      </c>
    </row>
    <row r="3906" customFormat="false" ht="19.4" hidden="false" customHeight="false" outlineLevel="0" collapsed="false">
      <c r="A3906" s="207" t="n">
        <v>92257</v>
      </c>
      <c r="B3906" s="208" t="s">
        <v>4081</v>
      </c>
      <c r="C3906" s="2" t="s">
        <v>170</v>
      </c>
      <c r="D3906" s="209" t="n">
        <v>368.57</v>
      </c>
      <c r="E3906" s="224" t="n">
        <f aca="false">VLOOKUP(A3906,SINAPI_MO!$A$1:$E$59566,4,0)</f>
        <v>0.8522</v>
      </c>
      <c r="F3906" s="225" t="n">
        <f aca="false">ROUND(D3906*E3906,2)</f>
        <v>314.1</v>
      </c>
    </row>
    <row r="3907" customFormat="false" ht="19.4" hidden="false" customHeight="false" outlineLevel="0" collapsed="false">
      <c r="A3907" s="207" t="n">
        <v>100393</v>
      </c>
      <c r="B3907" s="208" t="s">
        <v>4082</v>
      </c>
      <c r="C3907" s="2" t="s">
        <v>175</v>
      </c>
      <c r="D3907" s="209" t="n">
        <v>19.77</v>
      </c>
      <c r="E3907" s="224" t="n">
        <f aca="false">VLOOKUP(A3907,SINAPI_MO!$A$1:$E$59566,4,0)</f>
        <v>0.6682</v>
      </c>
      <c r="F3907" s="225" t="n">
        <f aca="false">ROUND(D3907*E3907,2)</f>
        <v>13.21</v>
      </c>
    </row>
    <row r="3908" customFormat="false" ht="19.4" hidden="false" customHeight="false" outlineLevel="0" collapsed="false">
      <c r="A3908" s="207" t="n">
        <v>100389</v>
      </c>
      <c r="B3908" s="208" t="s">
        <v>4083</v>
      </c>
      <c r="C3908" s="2" t="s">
        <v>175</v>
      </c>
      <c r="D3908" s="209" t="n">
        <v>16.46</v>
      </c>
      <c r="E3908" s="224" t="n">
        <f aca="false">VLOOKUP(A3908,SINAPI_MO!$A$1:$E$59566,4,0)</f>
        <v>0.6598</v>
      </c>
      <c r="F3908" s="225" t="n">
        <f aca="false">ROUND(D3908*E3908,2)</f>
        <v>10.86</v>
      </c>
    </row>
    <row r="3909" customFormat="false" ht="19.4" hidden="false" customHeight="false" outlineLevel="0" collapsed="false">
      <c r="A3909" s="207" t="n">
        <v>100395</v>
      </c>
      <c r="B3909" s="208" t="s">
        <v>4084</v>
      </c>
      <c r="C3909" s="2" t="s">
        <v>175</v>
      </c>
      <c r="D3909" s="209" t="n">
        <v>21.83</v>
      </c>
      <c r="E3909" s="224" t="n">
        <f aca="false">VLOOKUP(A3909,SINAPI_MO!$A$1:$E$59566,4,0)</f>
        <v>0.6967</v>
      </c>
      <c r="F3909" s="225" t="n">
        <f aca="false">ROUND(D3909*E3909,2)</f>
        <v>15.21</v>
      </c>
    </row>
    <row r="3910" customFormat="false" ht="19.4" hidden="false" customHeight="false" outlineLevel="0" collapsed="false">
      <c r="A3910" s="207" t="n">
        <v>100391</v>
      </c>
      <c r="B3910" s="208" t="s">
        <v>4085</v>
      </c>
      <c r="C3910" s="2" t="s">
        <v>175</v>
      </c>
      <c r="D3910" s="209" t="n">
        <v>18.22</v>
      </c>
      <c r="E3910" s="224" t="n">
        <f aca="false">VLOOKUP(A3910,SINAPI_MO!$A$1:$E$59566,4,0)</f>
        <v>0.6899</v>
      </c>
      <c r="F3910" s="225" t="n">
        <f aca="false">ROUND(D3910*E3910,2)</f>
        <v>12.57</v>
      </c>
    </row>
    <row r="3911" customFormat="false" ht="19.4" hidden="false" customHeight="false" outlineLevel="0" collapsed="false">
      <c r="A3911" s="207" t="n">
        <v>100392</v>
      </c>
      <c r="B3911" s="208" t="s">
        <v>4086</v>
      </c>
      <c r="C3911" s="2" t="s">
        <v>175</v>
      </c>
      <c r="D3911" s="209" t="n">
        <v>16.5</v>
      </c>
      <c r="E3911" s="224" t="n">
        <f aca="false">VLOOKUP(A3911,SINAPI_MO!$A$1:$E$59566,4,0)</f>
        <v>0.5988</v>
      </c>
      <c r="F3911" s="225" t="n">
        <f aca="false">ROUND(D3911*E3911,2)</f>
        <v>9.88</v>
      </c>
    </row>
    <row r="3912" customFormat="false" ht="19.4" hidden="false" customHeight="false" outlineLevel="0" collapsed="false">
      <c r="A3912" s="207" t="n">
        <v>100388</v>
      </c>
      <c r="B3912" s="208" t="s">
        <v>4087</v>
      </c>
      <c r="C3912" s="2" t="s">
        <v>175</v>
      </c>
      <c r="D3912" s="209" t="n">
        <v>20.99</v>
      </c>
      <c r="E3912" s="224" t="n">
        <f aca="false">VLOOKUP(A3912,SINAPI_MO!$A$1:$E$59566,4,0)</f>
        <v>0.6022</v>
      </c>
      <c r="F3912" s="225" t="n">
        <f aca="false">ROUND(D3912*E3912,2)</f>
        <v>12.64</v>
      </c>
    </row>
    <row r="3913" customFormat="false" ht="19.4" hidden="false" customHeight="false" outlineLevel="0" collapsed="false">
      <c r="A3913" s="207" t="n">
        <v>100394</v>
      </c>
      <c r="B3913" s="208" t="s">
        <v>4088</v>
      </c>
      <c r="C3913" s="2" t="s">
        <v>175</v>
      </c>
      <c r="D3913" s="209" t="n">
        <v>19.4</v>
      </c>
      <c r="E3913" s="224" t="n">
        <f aca="false">VLOOKUP(A3913,SINAPI_MO!$A$1:$E$59566,4,0)</f>
        <v>0.6572</v>
      </c>
      <c r="F3913" s="225" t="n">
        <f aca="false">ROUND(D3913*E3913,2)</f>
        <v>12.75</v>
      </c>
    </row>
    <row r="3914" customFormat="false" ht="19.4" hidden="false" customHeight="false" outlineLevel="0" collapsed="false">
      <c r="A3914" s="207" t="n">
        <v>100390</v>
      </c>
      <c r="B3914" s="208" t="s">
        <v>4089</v>
      </c>
      <c r="C3914" s="2" t="s">
        <v>175</v>
      </c>
      <c r="D3914" s="209" t="n">
        <v>24.7</v>
      </c>
      <c r="E3914" s="224" t="n">
        <f aca="false">VLOOKUP(A3914,SINAPI_MO!$A$1:$E$59566,4,0)</f>
        <v>0.6603</v>
      </c>
      <c r="F3914" s="225" t="n">
        <f aca="false">ROUND(D3914*E3914,2)</f>
        <v>16.31</v>
      </c>
    </row>
    <row r="3915" customFormat="false" ht="19.4" hidden="false" customHeight="false" outlineLevel="0" collapsed="false">
      <c r="A3915" s="207" t="n">
        <v>92575</v>
      </c>
      <c r="B3915" s="208" t="s">
        <v>4090</v>
      </c>
      <c r="C3915" s="2" t="s">
        <v>175</v>
      </c>
      <c r="D3915" s="209" t="n">
        <v>66.52</v>
      </c>
      <c r="E3915" s="224" t="n">
        <f aca="false">VLOOKUP(A3915,SINAPI_MO!$A$1:$E$59566,4,0)</f>
        <v>0.1183</v>
      </c>
      <c r="F3915" s="225" t="n">
        <f aca="false">ROUND(D3915*E3915,2)</f>
        <v>7.87</v>
      </c>
    </row>
    <row r="3916" customFormat="false" ht="19.4" hidden="false" customHeight="false" outlineLevel="0" collapsed="false">
      <c r="A3916" s="207" t="n">
        <v>92569</v>
      </c>
      <c r="B3916" s="208" t="s">
        <v>4091</v>
      </c>
      <c r="C3916" s="2" t="s">
        <v>175</v>
      </c>
      <c r="D3916" s="209" t="n">
        <v>72.51</v>
      </c>
      <c r="E3916" s="224" t="n">
        <f aca="false">VLOOKUP(A3916,SINAPI_MO!$A$1:$E$59566,4,0)</f>
        <v>0.1103</v>
      </c>
      <c r="F3916" s="225" t="n">
        <f aca="false">ROUND(D3916*E3916,2)</f>
        <v>8</v>
      </c>
    </row>
    <row r="3917" customFormat="false" ht="19.4" hidden="false" customHeight="false" outlineLevel="0" collapsed="false">
      <c r="A3917" s="207" t="n">
        <v>92578</v>
      </c>
      <c r="B3917" s="208" t="s">
        <v>4092</v>
      </c>
      <c r="C3917" s="2" t="s">
        <v>175</v>
      </c>
      <c r="D3917" s="209" t="n">
        <v>69.6</v>
      </c>
      <c r="E3917" s="224" t="n">
        <f aca="false">VLOOKUP(A3917,SINAPI_MO!$A$1:$E$59566,4,0)</f>
        <v>0.147</v>
      </c>
      <c r="F3917" s="225" t="n">
        <f aca="false">ROUND(D3917*E3917,2)</f>
        <v>10.23</v>
      </c>
    </row>
    <row r="3918" customFormat="false" ht="19.4" hidden="false" customHeight="false" outlineLevel="0" collapsed="false">
      <c r="A3918" s="207" t="n">
        <v>92572</v>
      </c>
      <c r="B3918" s="208" t="s">
        <v>4093</v>
      </c>
      <c r="C3918" s="2" t="s">
        <v>175</v>
      </c>
      <c r="D3918" s="209" t="n">
        <v>75.56</v>
      </c>
      <c r="E3918" s="224" t="n">
        <f aca="false">VLOOKUP(A3918,SINAPI_MO!$A$1:$E$59566,4,0)</f>
        <v>0.1417</v>
      </c>
      <c r="F3918" s="225" t="n">
        <f aca="false">ROUND(D3918*E3918,2)</f>
        <v>10.71</v>
      </c>
    </row>
    <row r="3919" customFormat="false" ht="19.4" hidden="false" customHeight="false" outlineLevel="0" collapsed="false">
      <c r="A3919" s="207" t="n">
        <v>92576</v>
      </c>
      <c r="B3919" s="208" t="s">
        <v>4094</v>
      </c>
      <c r="C3919" s="2" t="s">
        <v>175</v>
      </c>
      <c r="D3919" s="209" t="n">
        <v>35.9</v>
      </c>
      <c r="E3919" s="224" t="n">
        <f aca="false">VLOOKUP(A3919,SINAPI_MO!$A$1:$E$59566,4,0)</f>
        <v>0.083</v>
      </c>
      <c r="F3919" s="225" t="n">
        <f aca="false">ROUND(D3919*E3919,2)</f>
        <v>2.98</v>
      </c>
    </row>
    <row r="3920" customFormat="false" ht="19.4" hidden="false" customHeight="false" outlineLevel="0" collapsed="false">
      <c r="A3920" s="207" t="n">
        <v>92570</v>
      </c>
      <c r="B3920" s="208" t="s">
        <v>4095</v>
      </c>
      <c r="C3920" s="2" t="s">
        <v>175</v>
      </c>
      <c r="D3920" s="209" t="n">
        <v>45.49</v>
      </c>
      <c r="E3920" s="224" t="n">
        <f aca="false">VLOOKUP(A3920,SINAPI_MO!$A$1:$E$59566,4,0)</f>
        <v>0.0827</v>
      </c>
      <c r="F3920" s="225" t="n">
        <f aca="false">ROUND(D3920*E3920,2)</f>
        <v>3.76</v>
      </c>
    </row>
    <row r="3921" customFormat="false" ht="19.4" hidden="false" customHeight="false" outlineLevel="0" collapsed="false">
      <c r="A3921" s="207" t="n">
        <v>92579</v>
      </c>
      <c r="B3921" s="208" t="s">
        <v>4096</v>
      </c>
      <c r="C3921" s="2" t="s">
        <v>175</v>
      </c>
      <c r="D3921" s="209" t="n">
        <v>37.69</v>
      </c>
      <c r="E3921" s="224" t="n">
        <f aca="false">VLOOKUP(A3921,SINAPI_MO!$A$1:$E$59566,4,0)</f>
        <v>0.1218</v>
      </c>
      <c r="F3921" s="225" t="n">
        <f aca="false">ROUND(D3921*E3921,2)</f>
        <v>4.59</v>
      </c>
    </row>
    <row r="3922" customFormat="false" ht="19.4" hidden="false" customHeight="false" outlineLevel="0" collapsed="false">
      <c r="A3922" s="207" t="n">
        <v>92573</v>
      </c>
      <c r="B3922" s="208" t="s">
        <v>4097</v>
      </c>
      <c r="C3922" s="2" t="s">
        <v>175</v>
      </c>
      <c r="D3922" s="209" t="n">
        <v>47.74</v>
      </c>
      <c r="E3922" s="224" t="n">
        <f aca="false">VLOOKUP(A3922,SINAPI_MO!$A$1:$E$59566,4,0)</f>
        <v>0.1211</v>
      </c>
      <c r="F3922" s="225" t="n">
        <f aca="false">ROUND(D3922*E3922,2)</f>
        <v>5.78</v>
      </c>
    </row>
    <row r="3923" customFormat="false" ht="19.4" hidden="false" customHeight="false" outlineLevel="0" collapsed="false">
      <c r="A3923" s="207" t="n">
        <v>92574</v>
      </c>
      <c r="B3923" s="208" t="s">
        <v>4098</v>
      </c>
      <c r="C3923" s="2" t="s">
        <v>175</v>
      </c>
      <c r="D3923" s="209" t="n">
        <v>134.55</v>
      </c>
      <c r="E3923" s="224" t="n">
        <f aca="false">VLOOKUP(A3923,SINAPI_MO!$A$1:$E$59566,4,0)</f>
        <v>0.1516</v>
      </c>
      <c r="F3923" s="225" t="n">
        <f aca="false">ROUND(D3923*E3923,2)</f>
        <v>20.4</v>
      </c>
    </row>
    <row r="3924" customFormat="false" ht="19.4" hidden="false" customHeight="false" outlineLevel="0" collapsed="false">
      <c r="A3924" s="207" t="n">
        <v>92568</v>
      </c>
      <c r="B3924" s="208" t="s">
        <v>4099</v>
      </c>
      <c r="C3924" s="2" t="s">
        <v>175</v>
      </c>
      <c r="D3924" s="209" t="n">
        <v>143.35</v>
      </c>
      <c r="E3924" s="224" t="n">
        <f aca="false">VLOOKUP(A3924,SINAPI_MO!$A$1:$E$59566,4,0)</f>
        <v>0.1351</v>
      </c>
      <c r="F3924" s="225" t="n">
        <f aca="false">ROUND(D3924*E3924,2)</f>
        <v>19.37</v>
      </c>
    </row>
    <row r="3925" customFormat="false" ht="19.4" hidden="false" customHeight="false" outlineLevel="0" collapsed="false">
      <c r="A3925" s="207" t="n">
        <v>92577</v>
      </c>
      <c r="B3925" s="208" t="s">
        <v>4100</v>
      </c>
      <c r="C3925" s="2" t="s">
        <v>175</v>
      </c>
      <c r="D3925" s="209" t="n">
        <v>150.98</v>
      </c>
      <c r="E3925" s="224" t="n">
        <f aca="false">VLOOKUP(A3925,SINAPI_MO!$A$1:$E$59566,4,0)</f>
        <v>0.1616</v>
      </c>
      <c r="F3925" s="225" t="n">
        <f aca="false">ROUND(D3925*E3925,2)</f>
        <v>24.4</v>
      </c>
    </row>
    <row r="3926" customFormat="false" ht="19.4" hidden="false" customHeight="false" outlineLevel="0" collapsed="false">
      <c r="A3926" s="207" t="n">
        <v>92571</v>
      </c>
      <c r="B3926" s="208" t="s">
        <v>4101</v>
      </c>
      <c r="C3926" s="2" t="s">
        <v>175</v>
      </c>
      <c r="D3926" s="209" t="n">
        <v>148.04</v>
      </c>
      <c r="E3926" s="224" t="n">
        <f aca="false">VLOOKUP(A3926,SINAPI_MO!$A$1:$E$59566,4,0)</f>
        <v>0.1552</v>
      </c>
      <c r="F3926" s="225" t="n">
        <f aca="false">ROUND(D3926*E3926,2)</f>
        <v>22.98</v>
      </c>
    </row>
    <row r="3927" customFormat="false" ht="19.4" hidden="false" customHeight="false" outlineLevel="0" collapsed="false">
      <c r="A3927" s="207" t="n">
        <v>92581</v>
      </c>
      <c r="B3927" s="208" t="s">
        <v>4102</v>
      </c>
      <c r="C3927" s="2" t="s">
        <v>175</v>
      </c>
      <c r="D3927" s="209" t="n">
        <v>52.7</v>
      </c>
      <c r="E3927" s="224" t="n">
        <f aca="false">VLOOKUP(A3927,SINAPI_MO!$A$1:$E$59566,4,0)</f>
        <v>0.1964</v>
      </c>
      <c r="F3927" s="225" t="n">
        <f aca="false">ROUND(D3927*E3927,2)</f>
        <v>10.35</v>
      </c>
    </row>
    <row r="3928" customFormat="false" ht="19.4" hidden="false" customHeight="false" outlineLevel="0" collapsed="false">
      <c r="A3928" s="207" t="n">
        <v>104314</v>
      </c>
      <c r="B3928" s="208" t="s">
        <v>4103</v>
      </c>
      <c r="C3928" s="2" t="s">
        <v>441</v>
      </c>
      <c r="D3928" s="209" t="n">
        <v>11.76</v>
      </c>
      <c r="E3928" s="224" t="n">
        <f aca="false">VLOOKUP(A3928,SINAPI_MO!$A$1:$E$59566,4,0)</f>
        <v>0.2194</v>
      </c>
      <c r="F3928" s="225" t="n">
        <f aca="false">ROUND(D3928*E3928,2)</f>
        <v>2.58</v>
      </c>
    </row>
    <row r="3929" customFormat="false" ht="19.4" hidden="false" customHeight="false" outlineLevel="0" collapsed="false">
      <c r="A3929" s="207" t="n">
        <v>92580</v>
      </c>
      <c r="B3929" s="208" t="s">
        <v>4104</v>
      </c>
      <c r="C3929" s="2" t="s">
        <v>175</v>
      </c>
      <c r="D3929" s="209" t="n">
        <v>50.97</v>
      </c>
      <c r="E3929" s="224" t="n">
        <f aca="false">VLOOKUP(A3929,SINAPI_MO!$A$1:$E$59566,4,0)</f>
        <v>0.2195</v>
      </c>
      <c r="F3929" s="225" t="n">
        <f aca="false">ROUND(D3929*E3929,2)</f>
        <v>11.19</v>
      </c>
    </row>
    <row r="3930" customFormat="false" ht="19.4" hidden="false" customHeight="false" outlineLevel="0" collapsed="false">
      <c r="A3930" s="207" t="n">
        <v>92539</v>
      </c>
      <c r="B3930" s="208" t="s">
        <v>4105</v>
      </c>
      <c r="C3930" s="2" t="s">
        <v>175</v>
      </c>
      <c r="D3930" s="209" t="n">
        <v>83.9</v>
      </c>
      <c r="E3930" s="224" t="n">
        <f aca="false">VLOOKUP(A3930,SINAPI_MO!$A$1:$E$59566,4,0)</f>
        <v>0.3794</v>
      </c>
      <c r="F3930" s="225" t="n">
        <f aca="false">ROUND(D3930*E3930,2)</f>
        <v>31.83</v>
      </c>
    </row>
    <row r="3931" customFormat="false" ht="19.4" hidden="false" customHeight="false" outlineLevel="0" collapsed="false">
      <c r="A3931" s="207" t="n">
        <v>92540</v>
      </c>
      <c r="B3931" s="208" t="s">
        <v>4106</v>
      </c>
      <c r="C3931" s="2" t="s">
        <v>175</v>
      </c>
      <c r="D3931" s="209" t="n">
        <v>94.08</v>
      </c>
      <c r="E3931" s="224" t="n">
        <f aca="false">VLOOKUP(A3931,SINAPI_MO!$A$1:$E$59566,4,0)</f>
        <v>0.4121</v>
      </c>
      <c r="F3931" s="225" t="n">
        <f aca="false">ROUND(D3931*E3931,2)</f>
        <v>38.77</v>
      </c>
    </row>
    <row r="3932" customFormat="false" ht="19.4" hidden="false" customHeight="false" outlineLevel="0" collapsed="false">
      <c r="A3932" s="207" t="n">
        <v>92544</v>
      </c>
      <c r="B3932" s="208" t="s">
        <v>4107</v>
      </c>
      <c r="C3932" s="2" t="s">
        <v>175</v>
      </c>
      <c r="D3932" s="209" t="n">
        <v>20.33</v>
      </c>
      <c r="E3932" s="224" t="n">
        <f aca="false">VLOOKUP(A3932,SINAPI_MO!$A$1:$E$59566,4,0)</f>
        <v>0.3251</v>
      </c>
      <c r="F3932" s="225" t="n">
        <f aca="false">ROUND(D3932*E3932,2)</f>
        <v>6.61</v>
      </c>
    </row>
    <row r="3933" customFormat="false" ht="19.4" hidden="false" customHeight="false" outlineLevel="0" collapsed="false">
      <c r="A3933" s="207" t="n">
        <v>92543</v>
      </c>
      <c r="B3933" s="208" t="s">
        <v>4108</v>
      </c>
      <c r="C3933" s="2" t="s">
        <v>175</v>
      </c>
      <c r="D3933" s="209" t="n">
        <v>25.42</v>
      </c>
      <c r="E3933" s="224" t="n">
        <f aca="false">VLOOKUP(A3933,SINAPI_MO!$A$1:$E$59566,4,0)</f>
        <v>0.3226</v>
      </c>
      <c r="F3933" s="225" t="n">
        <f aca="false">ROUND(D3933*E3933,2)</f>
        <v>8.2</v>
      </c>
    </row>
    <row r="3934" customFormat="false" ht="12.8" hidden="false" customHeight="false" outlineLevel="0" collapsed="false">
      <c r="A3934" s="207" t="n">
        <v>97725</v>
      </c>
      <c r="B3934" s="208" t="s">
        <v>4109</v>
      </c>
      <c r="C3934" s="2" t="s">
        <v>262</v>
      </c>
      <c r="D3934" s="209" t="n">
        <v>0</v>
      </c>
      <c r="E3934" s="224" t="e">
        <f aca="false">VLOOKUP(A3934,SINAPI_MO!$A$1:$E$59566,4,0)</f>
        <v>#N/A</v>
      </c>
      <c r="F3934" s="225" t="e">
        <f aca="false">ROUND(D3934*E3934,2)</f>
        <v>#N/A</v>
      </c>
    </row>
    <row r="3935" customFormat="false" ht="12.8" hidden="false" customHeight="false" outlineLevel="0" collapsed="false">
      <c r="A3935" s="207" t="n">
        <v>97721</v>
      </c>
      <c r="B3935" s="208" t="s">
        <v>4110</v>
      </c>
      <c r="C3935" s="2" t="s">
        <v>262</v>
      </c>
      <c r="D3935" s="209" t="n">
        <v>0</v>
      </c>
      <c r="E3935" s="224" t="e">
        <f aca="false">VLOOKUP(A3935,SINAPI_MO!$A$1:$E$59566,4,0)</f>
        <v>#N/A</v>
      </c>
      <c r="F3935" s="225" t="e">
        <f aca="false">ROUND(D3935*E3935,2)</f>
        <v>#N/A</v>
      </c>
    </row>
    <row r="3936" customFormat="false" ht="12.8" hidden="false" customHeight="false" outlineLevel="0" collapsed="false">
      <c r="A3936" s="207" t="n">
        <v>97722</v>
      </c>
      <c r="B3936" s="208" t="s">
        <v>4111</v>
      </c>
      <c r="C3936" s="2" t="s">
        <v>262</v>
      </c>
      <c r="D3936" s="209" t="n">
        <v>0</v>
      </c>
      <c r="E3936" s="224" t="e">
        <f aca="false">VLOOKUP(A3936,SINAPI_MO!$A$1:$E$59566,4,0)</f>
        <v>#N/A</v>
      </c>
      <c r="F3936" s="225" t="e">
        <f aca="false">ROUND(D3936*E3936,2)</f>
        <v>#N/A</v>
      </c>
    </row>
    <row r="3937" customFormat="false" ht="12.8" hidden="false" customHeight="false" outlineLevel="0" collapsed="false">
      <c r="A3937" s="207" t="n">
        <v>97724</v>
      </c>
      <c r="B3937" s="208" t="s">
        <v>4112</v>
      </c>
      <c r="C3937" s="2" t="s">
        <v>262</v>
      </c>
      <c r="D3937" s="209" t="n">
        <v>0</v>
      </c>
      <c r="E3937" s="224" t="e">
        <f aca="false">VLOOKUP(A3937,SINAPI_MO!$A$1:$E$59566,4,0)</f>
        <v>#N/A</v>
      </c>
      <c r="F3937" s="225" t="e">
        <f aca="false">ROUND(D3937*E3937,2)</f>
        <v>#N/A</v>
      </c>
    </row>
    <row r="3938" customFormat="false" ht="12.8" hidden="false" customHeight="false" outlineLevel="0" collapsed="false">
      <c r="A3938" s="207" t="n">
        <v>97719</v>
      </c>
      <c r="B3938" s="208" t="s">
        <v>4113</v>
      </c>
      <c r="C3938" s="2" t="s">
        <v>262</v>
      </c>
      <c r="D3938" s="209" t="n">
        <v>0</v>
      </c>
      <c r="E3938" s="224" t="e">
        <f aca="false">VLOOKUP(A3938,SINAPI_MO!$A$1:$E$59566,4,0)</f>
        <v>#N/A</v>
      </c>
      <c r="F3938" s="225" t="e">
        <f aca="false">ROUND(D3938*E3938,2)</f>
        <v>#N/A</v>
      </c>
    </row>
    <row r="3939" customFormat="false" ht="12.8" hidden="false" customHeight="false" outlineLevel="0" collapsed="false">
      <c r="A3939" s="207" t="n">
        <v>97723</v>
      </c>
      <c r="B3939" s="208" t="s">
        <v>4114</v>
      </c>
      <c r="C3939" s="2" t="s">
        <v>262</v>
      </c>
      <c r="D3939" s="209" t="n">
        <v>0</v>
      </c>
      <c r="E3939" s="224" t="e">
        <f aca="false">VLOOKUP(A3939,SINAPI_MO!$A$1:$E$59566,4,0)</f>
        <v>#N/A</v>
      </c>
      <c r="F3939" s="225" t="e">
        <f aca="false">ROUND(D3939*E3939,2)</f>
        <v>#N/A</v>
      </c>
    </row>
    <row r="3940" customFormat="false" ht="12.8" hidden="false" customHeight="false" outlineLevel="0" collapsed="false">
      <c r="A3940" s="207" t="n">
        <v>104946</v>
      </c>
      <c r="B3940" s="208" t="s">
        <v>4115</v>
      </c>
      <c r="C3940" s="2" t="s">
        <v>262</v>
      </c>
      <c r="D3940" s="209" t="n">
        <v>0</v>
      </c>
      <c r="E3940" s="224" t="e">
        <f aca="false">VLOOKUP(A3940,SINAPI_MO!$A$1:$E$59566,4,0)</f>
        <v>#N/A</v>
      </c>
      <c r="F3940" s="225" t="e">
        <f aca="false">ROUND(D3940*E3940,2)</f>
        <v>#N/A</v>
      </c>
    </row>
    <row r="3941" customFormat="false" ht="12.8" hidden="false" customHeight="false" outlineLevel="0" collapsed="false">
      <c r="A3941" s="207" t="n">
        <v>104944</v>
      </c>
      <c r="B3941" s="208" t="s">
        <v>4116</v>
      </c>
      <c r="C3941" s="2" t="s">
        <v>262</v>
      </c>
      <c r="D3941" s="209" t="n">
        <v>0</v>
      </c>
      <c r="E3941" s="224" t="e">
        <f aca="false">VLOOKUP(A3941,SINAPI_MO!$A$1:$E$59566,4,0)</f>
        <v>#N/A</v>
      </c>
      <c r="F3941" s="225" t="e">
        <f aca="false">ROUND(D3941*E3941,2)</f>
        <v>#N/A</v>
      </c>
    </row>
    <row r="3942" customFormat="false" ht="12.8" hidden="false" customHeight="false" outlineLevel="0" collapsed="false">
      <c r="A3942" s="207" t="n">
        <v>104945</v>
      </c>
      <c r="B3942" s="208" t="s">
        <v>4117</v>
      </c>
      <c r="C3942" s="2" t="s">
        <v>262</v>
      </c>
      <c r="D3942" s="209" t="n">
        <v>0</v>
      </c>
      <c r="E3942" s="224" t="e">
        <f aca="false">VLOOKUP(A3942,SINAPI_MO!$A$1:$E$59566,4,0)</f>
        <v>#N/A</v>
      </c>
      <c r="F3942" s="225" t="e">
        <f aca="false">ROUND(D3942*E3942,2)</f>
        <v>#N/A</v>
      </c>
    </row>
    <row r="3943" customFormat="false" ht="12.8" hidden="false" customHeight="false" outlineLevel="0" collapsed="false">
      <c r="A3943" s="207" t="n">
        <v>97720</v>
      </c>
      <c r="B3943" s="208" t="s">
        <v>4118</v>
      </c>
      <c r="C3943" s="2" t="s">
        <v>262</v>
      </c>
      <c r="D3943" s="209" t="n">
        <v>0</v>
      </c>
      <c r="E3943" s="224" t="e">
        <f aca="false">VLOOKUP(A3943,SINAPI_MO!$A$1:$E$59566,4,0)</f>
        <v>#N/A</v>
      </c>
      <c r="F3943" s="225" t="e">
        <f aca="false">ROUND(D3943*E3943,2)</f>
        <v>#N/A</v>
      </c>
    </row>
    <row r="3944" customFormat="false" ht="12.8" hidden="false" customHeight="false" outlineLevel="0" collapsed="false">
      <c r="A3944" s="207" t="n">
        <v>97740</v>
      </c>
      <c r="B3944" s="208" t="s">
        <v>4119</v>
      </c>
      <c r="C3944" s="2" t="s">
        <v>262</v>
      </c>
      <c r="D3944" s="209" t="n">
        <v>2215.54</v>
      </c>
      <c r="E3944" s="224" t="n">
        <f aca="false">VLOOKUP(A3944,SINAPI_MO!$A$1:$E$59566,4,0)</f>
        <v>0.3552</v>
      </c>
      <c r="F3944" s="225" t="n">
        <f aca="false">ROUND(D3944*E3944,2)</f>
        <v>786.96</v>
      </c>
    </row>
    <row r="3945" customFormat="false" ht="19.4" hidden="false" customHeight="false" outlineLevel="0" collapsed="false">
      <c r="A3945" s="207" t="n">
        <v>97738</v>
      </c>
      <c r="B3945" s="208" t="s">
        <v>4120</v>
      </c>
      <c r="C3945" s="2" t="s">
        <v>262</v>
      </c>
      <c r="D3945" s="209" t="n">
        <v>4265.11</v>
      </c>
      <c r="E3945" s="224" t="n">
        <f aca="false">VLOOKUP(A3945,SINAPI_MO!$A$1:$E$59566,4,0)</f>
        <v>0.602</v>
      </c>
      <c r="F3945" s="225" t="n">
        <f aca="false">ROUND(D3945*E3945,2)</f>
        <v>2567.6</v>
      </c>
    </row>
    <row r="3946" customFormat="false" ht="12.8" hidden="false" customHeight="false" outlineLevel="0" collapsed="false">
      <c r="A3946" s="207" t="n">
        <v>97739</v>
      </c>
      <c r="B3946" s="208" t="s">
        <v>4121</v>
      </c>
      <c r="C3946" s="2" t="s">
        <v>262</v>
      </c>
      <c r="D3946" s="209" t="n">
        <v>3062.65</v>
      </c>
      <c r="E3946" s="224" t="n">
        <f aca="false">VLOOKUP(A3946,SINAPI_MO!$A$1:$E$59566,4,0)</f>
        <v>0.5477</v>
      </c>
      <c r="F3946" s="225" t="n">
        <f aca="false">ROUND(D3946*E3946,2)</f>
        <v>1677.41</v>
      </c>
    </row>
    <row r="3947" customFormat="false" ht="19.4" hidden="false" customHeight="false" outlineLevel="0" collapsed="false">
      <c r="A3947" s="207" t="n">
        <v>97736</v>
      </c>
      <c r="B3947" s="208" t="s">
        <v>4122</v>
      </c>
      <c r="C3947" s="2" t="s">
        <v>262</v>
      </c>
      <c r="D3947" s="209" t="n">
        <v>1571.64</v>
      </c>
      <c r="E3947" s="224" t="n">
        <f aca="false">VLOOKUP(A3947,SINAPI_MO!$A$1:$E$59566,4,0)</f>
        <v>0.3808</v>
      </c>
      <c r="F3947" s="225" t="n">
        <f aca="false">ROUND(D3947*E3947,2)</f>
        <v>598.48</v>
      </c>
    </row>
    <row r="3948" customFormat="false" ht="12.8" hidden="false" customHeight="false" outlineLevel="0" collapsed="false">
      <c r="A3948" s="207" t="n">
        <v>97734</v>
      </c>
      <c r="B3948" s="208" t="s">
        <v>4123</v>
      </c>
      <c r="C3948" s="2" t="s">
        <v>262</v>
      </c>
      <c r="D3948" s="209" t="n">
        <v>3091.89</v>
      </c>
      <c r="E3948" s="224" t="n">
        <f aca="false">VLOOKUP(A3948,SINAPI_MO!$A$1:$E$59566,4,0)</f>
        <v>0.6876</v>
      </c>
      <c r="F3948" s="225" t="n">
        <f aca="false">ROUND(D3948*E3948,2)</f>
        <v>2125.98</v>
      </c>
    </row>
    <row r="3949" customFormat="false" ht="12.8" hidden="false" customHeight="false" outlineLevel="0" collapsed="false">
      <c r="A3949" s="207" t="n">
        <v>97735</v>
      </c>
      <c r="B3949" s="208" t="s">
        <v>4124</v>
      </c>
      <c r="C3949" s="2" t="s">
        <v>262</v>
      </c>
      <c r="D3949" s="209" t="n">
        <v>2536.07</v>
      </c>
      <c r="E3949" s="224" t="n">
        <f aca="false">VLOOKUP(A3949,SINAPI_MO!$A$1:$E$59566,4,0)</f>
        <v>0.6259</v>
      </c>
      <c r="F3949" s="225" t="n">
        <f aca="false">ROUND(D3949*E3949,2)</f>
        <v>1587.33</v>
      </c>
    </row>
    <row r="3950" customFormat="false" ht="12.8" hidden="false" customHeight="false" outlineLevel="0" collapsed="false">
      <c r="A3950" s="207" t="n">
        <v>97737</v>
      </c>
      <c r="B3950" s="208" t="s">
        <v>4125</v>
      </c>
      <c r="C3950" s="2" t="s">
        <v>262</v>
      </c>
      <c r="D3950" s="209" t="n">
        <v>3329.69</v>
      </c>
      <c r="E3950" s="224" t="n">
        <f aca="false">VLOOKUP(A3950,SINAPI_MO!$A$1:$E$59566,4,0)</f>
        <v>0.5665</v>
      </c>
      <c r="F3950" s="225" t="n">
        <f aca="false">ROUND(D3950*E3950,2)</f>
        <v>1886.27</v>
      </c>
    </row>
    <row r="3951" customFormat="false" ht="12.8" hidden="false" customHeight="false" outlineLevel="0" collapsed="false">
      <c r="A3951" s="207" t="n">
        <v>97733</v>
      </c>
      <c r="B3951" s="208" t="s">
        <v>4126</v>
      </c>
      <c r="C3951" s="2" t="s">
        <v>262</v>
      </c>
      <c r="D3951" s="209" t="n">
        <v>3527.75</v>
      </c>
      <c r="E3951" s="224" t="n">
        <f aca="false">VLOOKUP(A3951,SINAPI_MO!$A$1:$E$59566,4,0)</f>
        <v>0.6723</v>
      </c>
      <c r="F3951" s="225" t="n">
        <f aca="false">ROUND(D3951*E3951,2)</f>
        <v>2371.71</v>
      </c>
    </row>
    <row r="3952" customFormat="false" ht="12.8" hidden="false" customHeight="false" outlineLevel="0" collapsed="false">
      <c r="A3952" s="207" t="n">
        <v>98616</v>
      </c>
      <c r="B3952" s="208" t="s">
        <v>4127</v>
      </c>
      <c r="C3952" s="2" t="s">
        <v>175</v>
      </c>
      <c r="D3952" s="209" t="n">
        <v>275.26</v>
      </c>
      <c r="E3952" s="224" t="n">
        <f aca="false">VLOOKUP(A3952,SINAPI_MO!$A$1:$E$59566,4,0)</f>
        <v>0.1428</v>
      </c>
      <c r="F3952" s="225" t="n">
        <f aca="false">ROUND(D3952*E3952,2)</f>
        <v>39.31</v>
      </c>
    </row>
    <row r="3953" customFormat="false" ht="12.8" hidden="false" customHeight="false" outlineLevel="0" collapsed="false">
      <c r="A3953" s="207" t="n">
        <v>98619</v>
      </c>
      <c r="B3953" s="208" t="s">
        <v>4128</v>
      </c>
      <c r="C3953" s="2" t="s">
        <v>175</v>
      </c>
      <c r="D3953" s="209" t="n">
        <v>300.46</v>
      </c>
      <c r="E3953" s="224" t="n">
        <f aca="false">VLOOKUP(A3953,SINAPI_MO!$A$1:$E$59566,4,0)</f>
        <v>0.1091</v>
      </c>
      <c r="F3953" s="225" t="n">
        <f aca="false">ROUND(D3953*E3953,2)</f>
        <v>32.78</v>
      </c>
    </row>
    <row r="3954" customFormat="false" ht="12.8" hidden="false" customHeight="false" outlineLevel="0" collapsed="false">
      <c r="A3954" s="207" t="n">
        <v>98622</v>
      </c>
      <c r="B3954" s="208" t="s">
        <v>4129</v>
      </c>
      <c r="C3954" s="2" t="s">
        <v>175</v>
      </c>
      <c r="D3954" s="209" t="n">
        <v>462.6</v>
      </c>
      <c r="E3954" s="224" t="n">
        <f aca="false">VLOOKUP(A3954,SINAPI_MO!$A$1:$E$59566,4,0)</f>
        <v>0.1095</v>
      </c>
      <c r="F3954" s="225" t="n">
        <f aca="false">ROUND(D3954*E3954,2)</f>
        <v>50.65</v>
      </c>
    </row>
    <row r="3955" customFormat="false" ht="12.8" hidden="false" customHeight="false" outlineLevel="0" collapsed="false">
      <c r="A3955" s="207" t="n">
        <v>98625</v>
      </c>
      <c r="B3955" s="208" t="s">
        <v>4130</v>
      </c>
      <c r="C3955" s="2" t="s">
        <v>175</v>
      </c>
      <c r="D3955" s="209" t="n">
        <v>487.38</v>
      </c>
      <c r="E3955" s="224" t="n">
        <f aca="false">VLOOKUP(A3955,SINAPI_MO!$A$1:$E$59566,4,0)</f>
        <v>0.0797</v>
      </c>
      <c r="F3955" s="225" t="n">
        <f aca="false">ROUND(D3955*E3955,2)</f>
        <v>38.84</v>
      </c>
    </row>
    <row r="3956" customFormat="false" ht="12.8" hidden="false" customHeight="false" outlineLevel="0" collapsed="false">
      <c r="A3956" s="207" t="n">
        <v>105918</v>
      </c>
      <c r="B3956" s="208" t="s">
        <v>4131</v>
      </c>
      <c r="C3956" s="2" t="s">
        <v>175</v>
      </c>
      <c r="D3956" s="209" t="n">
        <v>0</v>
      </c>
      <c r="E3956" s="224" t="e">
        <f aca="false">VLOOKUP(A3956,SINAPI_MO!$A$1:$E$59566,4,0)</f>
        <v>#N/A</v>
      </c>
      <c r="F3956" s="225" t="e">
        <f aca="false">ROUND(D3956*E3956,2)</f>
        <v>#N/A</v>
      </c>
    </row>
    <row r="3957" customFormat="false" ht="12.8" hidden="false" customHeight="false" outlineLevel="0" collapsed="false">
      <c r="A3957" s="207" t="n">
        <v>98631</v>
      </c>
      <c r="B3957" s="208" t="s">
        <v>4132</v>
      </c>
      <c r="C3957" s="2" t="s">
        <v>175</v>
      </c>
      <c r="D3957" s="209" t="n">
        <v>0</v>
      </c>
      <c r="E3957" s="224" t="e">
        <f aca="false">VLOOKUP(A3957,SINAPI_MO!$A$1:$E$59566,4,0)</f>
        <v>#N/A</v>
      </c>
      <c r="F3957" s="225" t="e">
        <f aca="false">ROUND(D3957*E3957,2)</f>
        <v>#N/A</v>
      </c>
    </row>
    <row r="3958" customFormat="false" ht="12.8" hidden="false" customHeight="false" outlineLevel="0" collapsed="false">
      <c r="A3958" s="207" t="n">
        <v>98637</v>
      </c>
      <c r="B3958" s="208" t="s">
        <v>4133</v>
      </c>
      <c r="C3958" s="2" t="s">
        <v>262</v>
      </c>
      <c r="D3958" s="209" t="n">
        <v>0</v>
      </c>
      <c r="E3958" s="224" t="e">
        <f aca="false">VLOOKUP(A3958,SINAPI_MO!$A$1:$E$59566,4,0)</f>
        <v>#N/A</v>
      </c>
      <c r="F3958" s="225" t="e">
        <f aca="false">ROUND(D3958*E3958,2)</f>
        <v>#N/A</v>
      </c>
    </row>
    <row r="3959" customFormat="false" ht="12.8" hidden="false" customHeight="false" outlineLevel="0" collapsed="false">
      <c r="A3959" s="207" t="n">
        <v>98641</v>
      </c>
      <c r="B3959" s="208" t="s">
        <v>4134</v>
      </c>
      <c r="C3959" s="2" t="s">
        <v>262</v>
      </c>
      <c r="D3959" s="209" t="n">
        <v>0</v>
      </c>
      <c r="E3959" s="224" t="e">
        <f aca="false">VLOOKUP(A3959,SINAPI_MO!$A$1:$E$59566,4,0)</f>
        <v>#N/A</v>
      </c>
      <c r="F3959" s="225" t="e">
        <f aca="false">ROUND(D3959*E3959,2)</f>
        <v>#N/A</v>
      </c>
    </row>
    <row r="3960" customFormat="false" ht="12.8" hidden="false" customHeight="false" outlineLevel="0" collapsed="false">
      <c r="A3960" s="207" t="n">
        <v>98645</v>
      </c>
      <c r="B3960" s="208" t="s">
        <v>4135</v>
      </c>
      <c r="C3960" s="2" t="s">
        <v>262</v>
      </c>
      <c r="D3960" s="209" t="n">
        <v>0</v>
      </c>
      <c r="E3960" s="224" t="e">
        <f aca="false">VLOOKUP(A3960,SINAPI_MO!$A$1:$E$59566,4,0)</f>
        <v>#N/A</v>
      </c>
      <c r="F3960" s="225" t="e">
        <f aca="false">ROUND(D3960*E3960,2)</f>
        <v>#N/A</v>
      </c>
    </row>
    <row r="3961" customFormat="false" ht="12.8" hidden="false" customHeight="false" outlineLevel="0" collapsed="false">
      <c r="A3961" s="207" t="n">
        <v>98649</v>
      </c>
      <c r="B3961" s="208" t="s">
        <v>4136</v>
      </c>
      <c r="C3961" s="2" t="s">
        <v>262</v>
      </c>
      <c r="D3961" s="209" t="n">
        <v>0</v>
      </c>
      <c r="E3961" s="224" t="e">
        <f aca="false">VLOOKUP(A3961,SINAPI_MO!$A$1:$E$59566,4,0)</f>
        <v>#N/A</v>
      </c>
      <c r="F3961" s="225" t="e">
        <f aca="false">ROUND(D3961*E3961,2)</f>
        <v>#N/A</v>
      </c>
    </row>
    <row r="3962" customFormat="false" ht="12.8" hidden="false" customHeight="false" outlineLevel="0" collapsed="false">
      <c r="A3962" s="207" t="n">
        <v>98653</v>
      </c>
      <c r="B3962" s="208" t="s">
        <v>4137</v>
      </c>
      <c r="C3962" s="2" t="s">
        <v>262</v>
      </c>
      <c r="D3962" s="209" t="n">
        <v>0</v>
      </c>
      <c r="E3962" s="224" t="e">
        <f aca="false">VLOOKUP(A3962,SINAPI_MO!$A$1:$E$59566,4,0)</f>
        <v>#N/A</v>
      </c>
      <c r="F3962" s="225" t="e">
        <f aca="false">ROUND(D3962*E3962,2)</f>
        <v>#N/A</v>
      </c>
    </row>
    <row r="3963" customFormat="false" ht="12.8" hidden="false" customHeight="false" outlineLevel="0" collapsed="false">
      <c r="A3963" s="207" t="n">
        <v>98657</v>
      </c>
      <c r="B3963" s="208" t="s">
        <v>4138</v>
      </c>
      <c r="C3963" s="2" t="s">
        <v>183</v>
      </c>
      <c r="D3963" s="209" t="n">
        <v>731.56</v>
      </c>
      <c r="E3963" s="224" t="n">
        <f aca="false">VLOOKUP(A3963,SINAPI_MO!$A$1:$E$59566,4,0)</f>
        <v>0.3523</v>
      </c>
      <c r="F3963" s="225" t="n">
        <f aca="false">ROUND(D3963*E3963,2)</f>
        <v>257.73</v>
      </c>
    </row>
    <row r="3964" customFormat="false" ht="12.8" hidden="false" customHeight="false" outlineLevel="0" collapsed="false">
      <c r="A3964" s="207" t="n">
        <v>100344</v>
      </c>
      <c r="B3964" s="208" t="s">
        <v>4139</v>
      </c>
      <c r="C3964" s="2" t="s">
        <v>441</v>
      </c>
      <c r="D3964" s="209" t="n">
        <v>12.5</v>
      </c>
      <c r="E3964" s="224" t="n">
        <f aca="false">VLOOKUP(A3964,SINAPI_MO!$A$1:$E$59566,4,0)</f>
        <v>0.2288</v>
      </c>
      <c r="F3964" s="225" t="n">
        <f aca="false">ROUND(D3964*E3964,2)</f>
        <v>2.86</v>
      </c>
    </row>
    <row r="3965" customFormat="false" ht="12.8" hidden="false" customHeight="false" outlineLevel="0" collapsed="false">
      <c r="A3965" s="207" t="n">
        <v>100345</v>
      </c>
      <c r="B3965" s="208" t="s">
        <v>4140</v>
      </c>
      <c r="C3965" s="2" t="s">
        <v>441</v>
      </c>
      <c r="D3965" s="209" t="n">
        <v>9.79</v>
      </c>
      <c r="E3965" s="224" t="n">
        <f aca="false">VLOOKUP(A3965,SINAPI_MO!$A$1:$E$59566,4,0)</f>
        <v>0.141</v>
      </c>
      <c r="F3965" s="225" t="n">
        <f aca="false">ROUND(D3965*E3965,2)</f>
        <v>1.38</v>
      </c>
    </row>
    <row r="3966" customFormat="false" ht="12.8" hidden="false" customHeight="false" outlineLevel="0" collapsed="false">
      <c r="A3966" s="207" t="n">
        <v>100346</v>
      </c>
      <c r="B3966" s="208" t="s">
        <v>4141</v>
      </c>
      <c r="C3966" s="2" t="s">
        <v>441</v>
      </c>
      <c r="D3966" s="209" t="n">
        <v>9.37</v>
      </c>
      <c r="E3966" s="224" t="n">
        <f aca="false">VLOOKUP(A3966,SINAPI_MO!$A$1:$E$59566,4,0)</f>
        <v>0.1057</v>
      </c>
      <c r="F3966" s="225" t="n">
        <f aca="false">ROUND(D3966*E3966,2)</f>
        <v>0.99</v>
      </c>
    </row>
    <row r="3967" customFormat="false" ht="12.8" hidden="false" customHeight="false" outlineLevel="0" collapsed="false">
      <c r="A3967" s="207" t="n">
        <v>100347</v>
      </c>
      <c r="B3967" s="208" t="s">
        <v>4142</v>
      </c>
      <c r="C3967" s="2" t="s">
        <v>441</v>
      </c>
      <c r="D3967" s="209" t="n">
        <v>10.58</v>
      </c>
      <c r="E3967" s="224" t="n">
        <f aca="false">VLOOKUP(A3967,SINAPI_MO!$A$1:$E$59566,4,0)</f>
        <v>0.0718</v>
      </c>
      <c r="F3967" s="225" t="n">
        <f aca="false">ROUND(D3967*E3967,2)</f>
        <v>0.76</v>
      </c>
    </row>
    <row r="3968" customFormat="false" ht="12.8" hidden="false" customHeight="false" outlineLevel="0" collapsed="false">
      <c r="A3968" s="207" t="n">
        <v>100348</v>
      </c>
      <c r="B3968" s="208" t="s">
        <v>4143</v>
      </c>
      <c r="C3968" s="2" t="s">
        <v>441</v>
      </c>
      <c r="D3968" s="209" t="n">
        <v>10.42</v>
      </c>
      <c r="E3968" s="224" t="n">
        <f aca="false">VLOOKUP(A3968,SINAPI_MO!$A$1:$E$59566,4,0)</f>
        <v>0.0585</v>
      </c>
      <c r="F3968" s="225" t="n">
        <f aca="false">ROUND(D3968*E3968,2)</f>
        <v>0.61</v>
      </c>
    </row>
    <row r="3969" customFormat="false" ht="12.8" hidden="false" customHeight="false" outlineLevel="0" collapsed="false">
      <c r="A3969" s="207" t="n">
        <v>100342</v>
      </c>
      <c r="B3969" s="208" t="s">
        <v>4144</v>
      </c>
      <c r="C3969" s="2" t="s">
        <v>441</v>
      </c>
      <c r="D3969" s="209" t="n">
        <v>17.04</v>
      </c>
      <c r="E3969" s="224" t="n">
        <f aca="false">VLOOKUP(A3969,SINAPI_MO!$A$1:$E$59566,4,0)</f>
        <v>0.4214</v>
      </c>
      <c r="F3969" s="225" t="n">
        <f aca="false">ROUND(D3969*E3969,2)</f>
        <v>7.18</v>
      </c>
    </row>
    <row r="3970" customFormat="false" ht="12.8" hidden="false" customHeight="false" outlineLevel="0" collapsed="false">
      <c r="A3970" s="207" t="n">
        <v>100343</v>
      </c>
      <c r="B3970" s="208" t="s">
        <v>4145</v>
      </c>
      <c r="C3970" s="2" t="s">
        <v>441</v>
      </c>
      <c r="D3970" s="209" t="n">
        <v>15.15</v>
      </c>
      <c r="E3970" s="224" t="n">
        <f aca="false">VLOOKUP(A3970,SINAPI_MO!$A$1:$E$59566,4,0)</f>
        <v>0.3248</v>
      </c>
      <c r="F3970" s="225" t="n">
        <f aca="false">ROUND(D3970*E3970,2)</f>
        <v>4.92</v>
      </c>
    </row>
    <row r="3971" customFormat="false" ht="12.8" hidden="false" customHeight="false" outlineLevel="0" collapsed="false">
      <c r="A3971" s="207" t="n">
        <v>100349</v>
      </c>
      <c r="B3971" s="208" t="s">
        <v>4146</v>
      </c>
      <c r="C3971" s="2" t="s">
        <v>262</v>
      </c>
      <c r="D3971" s="209" t="n">
        <v>710.83</v>
      </c>
      <c r="E3971" s="224" t="n">
        <f aca="false">VLOOKUP(A3971,SINAPI_MO!$A$1:$E$59566,4,0)</f>
        <v>0.042</v>
      </c>
      <c r="F3971" s="225" t="n">
        <f aca="false">ROUND(D3971*E3971,2)</f>
        <v>29.85</v>
      </c>
    </row>
    <row r="3972" customFormat="false" ht="19.4" hidden="false" customHeight="false" outlineLevel="0" collapsed="false">
      <c r="A3972" s="207" t="n">
        <v>100336</v>
      </c>
      <c r="B3972" s="208" t="s">
        <v>4147</v>
      </c>
      <c r="C3972" s="2" t="s">
        <v>175</v>
      </c>
      <c r="D3972" s="209" t="n">
        <v>0</v>
      </c>
      <c r="E3972" s="224" t="e">
        <f aca="false">VLOOKUP(A3972,SINAPI_MO!$A$1:$E$59566,4,0)</f>
        <v>#N/A</v>
      </c>
      <c r="F3972" s="225" t="e">
        <f aca="false">ROUND(D3972*E3972,2)</f>
        <v>#N/A</v>
      </c>
    </row>
    <row r="3973" customFormat="false" ht="19.4" hidden="false" customHeight="false" outlineLevel="0" collapsed="false">
      <c r="A3973" s="207" t="n">
        <v>100337</v>
      </c>
      <c r="B3973" s="208" t="s">
        <v>4148</v>
      </c>
      <c r="C3973" s="2" t="s">
        <v>175</v>
      </c>
      <c r="D3973" s="209" t="n">
        <v>0</v>
      </c>
      <c r="E3973" s="224" t="e">
        <f aca="false">VLOOKUP(A3973,SINAPI_MO!$A$1:$E$59566,4,0)</f>
        <v>#N/A</v>
      </c>
      <c r="F3973" s="225" t="e">
        <f aca="false">ROUND(D3973*E3973,2)</f>
        <v>#N/A</v>
      </c>
    </row>
    <row r="3974" customFormat="false" ht="19.4" hidden="false" customHeight="false" outlineLevel="0" collapsed="false">
      <c r="A3974" s="207" t="n">
        <v>100339</v>
      </c>
      <c r="B3974" s="208" t="s">
        <v>4149</v>
      </c>
      <c r="C3974" s="2" t="s">
        <v>175</v>
      </c>
      <c r="D3974" s="209" t="n">
        <v>0</v>
      </c>
      <c r="E3974" s="224" t="e">
        <f aca="false">VLOOKUP(A3974,SINAPI_MO!$A$1:$E$59566,4,0)</f>
        <v>#N/A</v>
      </c>
      <c r="F3974" s="225" t="e">
        <f aca="false">ROUND(D3974*E3974,2)</f>
        <v>#N/A</v>
      </c>
    </row>
    <row r="3975" customFormat="false" ht="19.4" hidden="false" customHeight="false" outlineLevel="0" collapsed="false">
      <c r="A3975" s="207" t="n">
        <v>100340</v>
      </c>
      <c r="B3975" s="208" t="s">
        <v>4150</v>
      </c>
      <c r="C3975" s="2" t="s">
        <v>175</v>
      </c>
      <c r="D3975" s="209" t="n">
        <v>0</v>
      </c>
      <c r="E3975" s="224" t="e">
        <f aca="false">VLOOKUP(A3975,SINAPI_MO!$A$1:$E$59566,4,0)</f>
        <v>#N/A</v>
      </c>
      <c r="F3975" s="225" t="e">
        <f aca="false">ROUND(D3975*E3975,2)</f>
        <v>#N/A</v>
      </c>
    </row>
    <row r="3976" customFormat="false" ht="12.8" hidden="false" customHeight="false" outlineLevel="0" collapsed="false">
      <c r="A3976" s="207" t="n">
        <v>105805</v>
      </c>
      <c r="B3976" s="208" t="s">
        <v>4151</v>
      </c>
      <c r="C3976" s="2" t="s">
        <v>175</v>
      </c>
      <c r="D3976" s="209" t="n">
        <v>867.83</v>
      </c>
      <c r="E3976" s="224" t="n">
        <f aca="false">VLOOKUP(A3976,SINAPI_MO!$A$1:$E$59566,4,0)</f>
        <v>0.1244</v>
      </c>
      <c r="F3976" s="225" t="n">
        <f aca="false">ROUND(D3976*E3976,2)</f>
        <v>107.96</v>
      </c>
    </row>
    <row r="3977" customFormat="false" ht="19.4" hidden="false" customHeight="false" outlineLevel="0" collapsed="false">
      <c r="A3977" s="207" t="n">
        <v>105806</v>
      </c>
      <c r="B3977" s="208" t="s">
        <v>4152</v>
      </c>
      <c r="C3977" s="2" t="s">
        <v>175</v>
      </c>
      <c r="D3977" s="209" t="n">
        <v>536.68</v>
      </c>
      <c r="E3977" s="224" t="n">
        <f aca="false">VLOOKUP(A3977,SINAPI_MO!$A$1:$E$59566,4,0)</f>
        <v>0.1538</v>
      </c>
      <c r="F3977" s="225" t="n">
        <f aca="false">ROUND(D3977*E3977,2)</f>
        <v>82.54</v>
      </c>
    </row>
    <row r="3978" customFormat="false" ht="12.8" hidden="false" customHeight="false" outlineLevel="0" collapsed="false">
      <c r="A3978" s="207" t="n">
        <v>105807</v>
      </c>
      <c r="B3978" s="208" t="s">
        <v>4153</v>
      </c>
      <c r="C3978" s="2" t="s">
        <v>175</v>
      </c>
      <c r="D3978" s="209" t="n">
        <v>686.85</v>
      </c>
      <c r="E3978" s="224" t="n">
        <f aca="false">VLOOKUP(A3978,SINAPI_MO!$A$1:$E$59566,4,0)</f>
        <v>0.1328</v>
      </c>
      <c r="F3978" s="225" t="n">
        <f aca="false">ROUND(D3978*E3978,2)</f>
        <v>91.21</v>
      </c>
    </row>
    <row r="3979" customFormat="false" ht="19.4" hidden="false" customHeight="false" outlineLevel="0" collapsed="false">
      <c r="A3979" s="207" t="n">
        <v>105808</v>
      </c>
      <c r="B3979" s="208" t="s">
        <v>4154</v>
      </c>
      <c r="C3979" s="2" t="s">
        <v>175</v>
      </c>
      <c r="D3979" s="209" t="n">
        <v>438.49</v>
      </c>
      <c r="E3979" s="224" t="n">
        <f aca="false">VLOOKUP(A3979,SINAPI_MO!$A$1:$E$59566,4,0)</f>
        <v>0.1645</v>
      </c>
      <c r="F3979" s="225" t="n">
        <f aca="false">ROUND(D3979*E3979,2)</f>
        <v>72.13</v>
      </c>
    </row>
    <row r="3980" customFormat="false" ht="19.4" hidden="false" customHeight="false" outlineLevel="0" collapsed="false">
      <c r="A3980" s="207" t="n">
        <v>100341</v>
      </c>
      <c r="B3980" s="208" t="s">
        <v>4155</v>
      </c>
      <c r="C3980" s="2" t="s">
        <v>175</v>
      </c>
      <c r="D3980" s="209" t="n">
        <v>43.49</v>
      </c>
      <c r="E3980" s="224" t="n">
        <f aca="false">VLOOKUP(A3980,SINAPI_MO!$A$1:$E$59566,4,0)</f>
        <v>0.4636</v>
      </c>
      <c r="F3980" s="225" t="n">
        <f aca="false">ROUND(D3980*E3980,2)</f>
        <v>20.16</v>
      </c>
    </row>
    <row r="3981" customFormat="false" ht="19.4" hidden="false" customHeight="false" outlineLevel="0" collapsed="false">
      <c r="A3981" s="207" t="n">
        <v>100351</v>
      </c>
      <c r="B3981" s="208" t="s">
        <v>4156</v>
      </c>
      <c r="C3981" s="2" t="s">
        <v>175</v>
      </c>
      <c r="D3981" s="209" t="n">
        <v>0</v>
      </c>
      <c r="E3981" s="224" t="e">
        <f aca="false">VLOOKUP(A3981,SINAPI_MO!$A$1:$E$59566,4,0)</f>
        <v>#N/A</v>
      </c>
      <c r="F3981" s="225" t="e">
        <f aca="false">ROUND(D3981*E3981,2)</f>
        <v>#N/A</v>
      </c>
    </row>
    <row r="3982" customFormat="false" ht="19.4" hidden="false" customHeight="false" outlineLevel="0" collapsed="false">
      <c r="A3982" s="207" t="n">
        <v>100353</v>
      </c>
      <c r="B3982" s="208" t="s">
        <v>4157</v>
      </c>
      <c r="C3982" s="2" t="s">
        <v>175</v>
      </c>
      <c r="D3982" s="209" t="n">
        <v>0</v>
      </c>
      <c r="E3982" s="224" t="e">
        <f aca="false">VLOOKUP(A3982,SINAPI_MO!$A$1:$E$59566,4,0)</f>
        <v>#N/A</v>
      </c>
      <c r="F3982" s="225" t="e">
        <f aca="false">ROUND(D3982*E3982,2)</f>
        <v>#N/A</v>
      </c>
    </row>
    <row r="3983" customFormat="false" ht="12.8" hidden="false" customHeight="false" outlineLevel="0" collapsed="false">
      <c r="A3983" s="207" t="n">
        <v>100350</v>
      </c>
      <c r="B3983" s="208" t="s">
        <v>4158</v>
      </c>
      <c r="C3983" s="2" t="s">
        <v>175</v>
      </c>
      <c r="D3983" s="209" t="n">
        <v>0</v>
      </c>
      <c r="E3983" s="224" t="e">
        <f aca="false">VLOOKUP(A3983,SINAPI_MO!$A$1:$E$59566,4,0)</f>
        <v>#N/A</v>
      </c>
      <c r="F3983" s="225" t="e">
        <f aca="false">ROUND(D3983*E3983,2)</f>
        <v>#N/A</v>
      </c>
    </row>
    <row r="3984" customFormat="false" ht="19.4" hidden="false" customHeight="false" outlineLevel="0" collapsed="false">
      <c r="A3984" s="207" t="n">
        <v>105043</v>
      </c>
      <c r="B3984" s="208" t="s">
        <v>4159</v>
      </c>
      <c r="C3984" s="2" t="s">
        <v>183</v>
      </c>
      <c r="D3984" s="209" t="n">
        <v>0</v>
      </c>
      <c r="E3984" s="224" t="e">
        <f aca="false">VLOOKUP(A3984,SINAPI_MO!$A$1:$E$59566,4,0)</f>
        <v>#N/A</v>
      </c>
      <c r="F3984" s="225" t="e">
        <f aca="false">ROUND(D3984*E3984,2)</f>
        <v>#N/A</v>
      </c>
    </row>
    <row r="3985" customFormat="false" ht="19.4" hidden="false" customHeight="false" outlineLevel="0" collapsed="false">
      <c r="A3985" s="207" t="n">
        <v>105047</v>
      </c>
      <c r="B3985" s="208" t="s">
        <v>4160</v>
      </c>
      <c r="C3985" s="2" t="s">
        <v>183</v>
      </c>
      <c r="D3985" s="209" t="n">
        <v>0</v>
      </c>
      <c r="E3985" s="224" t="e">
        <f aca="false">VLOOKUP(A3985,SINAPI_MO!$A$1:$E$59566,4,0)</f>
        <v>#N/A</v>
      </c>
      <c r="F3985" s="225" t="e">
        <f aca="false">ROUND(D3985*E3985,2)</f>
        <v>#N/A</v>
      </c>
    </row>
    <row r="3986" customFormat="false" ht="19.4" hidden="false" customHeight="false" outlineLevel="0" collapsed="false">
      <c r="A3986" s="207" t="n">
        <v>105044</v>
      </c>
      <c r="B3986" s="208" t="s">
        <v>4161</v>
      </c>
      <c r="C3986" s="2" t="s">
        <v>183</v>
      </c>
      <c r="D3986" s="209" t="n">
        <v>0</v>
      </c>
      <c r="E3986" s="224" t="e">
        <f aca="false">VLOOKUP(A3986,SINAPI_MO!$A$1:$E$59566,4,0)</f>
        <v>#N/A</v>
      </c>
      <c r="F3986" s="225" t="e">
        <f aca="false">ROUND(D3986*E3986,2)</f>
        <v>#N/A</v>
      </c>
    </row>
    <row r="3987" customFormat="false" ht="19.4" hidden="false" customHeight="false" outlineLevel="0" collapsed="false">
      <c r="A3987" s="207" t="n">
        <v>105094</v>
      </c>
      <c r="B3987" s="208" t="s">
        <v>4162</v>
      </c>
      <c r="C3987" s="2" t="s">
        <v>183</v>
      </c>
      <c r="D3987" s="209" t="n">
        <v>0</v>
      </c>
      <c r="E3987" s="224" t="e">
        <f aca="false">VLOOKUP(A3987,SINAPI_MO!$A$1:$E$59566,4,0)</f>
        <v>#N/A</v>
      </c>
      <c r="F3987" s="225" t="e">
        <f aca="false">ROUND(D3987*E3987,2)</f>
        <v>#N/A</v>
      </c>
    </row>
    <row r="3988" customFormat="false" ht="19.4" hidden="false" customHeight="false" outlineLevel="0" collapsed="false">
      <c r="A3988" s="207" t="n">
        <v>105096</v>
      </c>
      <c r="B3988" s="208" t="s">
        <v>4163</v>
      </c>
      <c r="C3988" s="2" t="s">
        <v>183</v>
      </c>
      <c r="D3988" s="209" t="n">
        <v>0</v>
      </c>
      <c r="E3988" s="224" t="e">
        <f aca="false">VLOOKUP(A3988,SINAPI_MO!$A$1:$E$59566,4,0)</f>
        <v>#N/A</v>
      </c>
      <c r="F3988" s="225" t="e">
        <f aca="false">ROUND(D3988*E3988,2)</f>
        <v>#N/A</v>
      </c>
    </row>
    <row r="3989" customFormat="false" ht="19.4" hidden="false" customHeight="false" outlineLevel="0" collapsed="false">
      <c r="A3989" s="207" t="n">
        <v>105048</v>
      </c>
      <c r="B3989" s="208" t="s">
        <v>4164</v>
      </c>
      <c r="C3989" s="2" t="s">
        <v>183</v>
      </c>
      <c r="D3989" s="209" t="n">
        <v>0</v>
      </c>
      <c r="E3989" s="224" t="e">
        <f aca="false">VLOOKUP(A3989,SINAPI_MO!$A$1:$E$59566,4,0)</f>
        <v>#N/A</v>
      </c>
      <c r="F3989" s="225" t="e">
        <f aca="false">ROUND(D3989*E3989,2)</f>
        <v>#N/A</v>
      </c>
    </row>
    <row r="3990" customFormat="false" ht="19.4" hidden="false" customHeight="false" outlineLevel="0" collapsed="false">
      <c r="A3990" s="207" t="n">
        <v>105097</v>
      </c>
      <c r="B3990" s="208" t="s">
        <v>4165</v>
      </c>
      <c r="C3990" s="2" t="s">
        <v>183</v>
      </c>
      <c r="D3990" s="209" t="n">
        <v>0</v>
      </c>
      <c r="E3990" s="224" t="e">
        <f aca="false">VLOOKUP(A3990,SINAPI_MO!$A$1:$E$59566,4,0)</f>
        <v>#N/A</v>
      </c>
      <c r="F3990" s="225" t="e">
        <f aca="false">ROUND(D3990*E3990,2)</f>
        <v>#N/A</v>
      </c>
    </row>
    <row r="3991" customFormat="false" ht="19.4" hidden="false" customHeight="false" outlineLevel="0" collapsed="false">
      <c r="A3991" s="207" t="n">
        <v>105049</v>
      </c>
      <c r="B3991" s="208" t="s">
        <v>4166</v>
      </c>
      <c r="C3991" s="2" t="s">
        <v>183</v>
      </c>
      <c r="D3991" s="209" t="n">
        <v>0</v>
      </c>
      <c r="E3991" s="224" t="e">
        <f aca="false">VLOOKUP(A3991,SINAPI_MO!$A$1:$E$59566,4,0)</f>
        <v>#N/A</v>
      </c>
      <c r="F3991" s="225" t="e">
        <f aca="false">ROUND(D3991*E3991,2)</f>
        <v>#N/A</v>
      </c>
    </row>
    <row r="3992" customFormat="false" ht="19.4" hidden="false" customHeight="false" outlineLevel="0" collapsed="false">
      <c r="A3992" s="207" t="n">
        <v>105051</v>
      </c>
      <c r="B3992" s="208" t="s">
        <v>4167</v>
      </c>
      <c r="C3992" s="2" t="s">
        <v>183</v>
      </c>
      <c r="D3992" s="209" t="n">
        <v>0</v>
      </c>
      <c r="E3992" s="224" t="e">
        <f aca="false">VLOOKUP(A3992,SINAPI_MO!$A$1:$E$59566,4,0)</f>
        <v>#N/A</v>
      </c>
      <c r="F3992" s="225" t="e">
        <f aca="false">ROUND(D3992*E3992,2)</f>
        <v>#N/A</v>
      </c>
    </row>
    <row r="3993" customFormat="false" ht="19.4" hidden="false" customHeight="false" outlineLevel="0" collapsed="false">
      <c r="A3993" s="207" t="n">
        <v>105054</v>
      </c>
      <c r="B3993" s="208" t="s">
        <v>4168</v>
      </c>
      <c r="C3993" s="2" t="s">
        <v>183</v>
      </c>
      <c r="D3993" s="209" t="n">
        <v>0</v>
      </c>
      <c r="E3993" s="224" t="e">
        <f aca="false">VLOOKUP(A3993,SINAPI_MO!$A$1:$E$59566,4,0)</f>
        <v>#N/A</v>
      </c>
      <c r="F3993" s="225" t="e">
        <f aca="false">ROUND(D3993*E3993,2)</f>
        <v>#N/A</v>
      </c>
    </row>
    <row r="3994" customFormat="false" ht="19.4" hidden="false" customHeight="false" outlineLevel="0" collapsed="false">
      <c r="A3994" s="207" t="n">
        <v>105052</v>
      </c>
      <c r="B3994" s="208" t="s">
        <v>4169</v>
      </c>
      <c r="C3994" s="2" t="s">
        <v>183</v>
      </c>
      <c r="D3994" s="209" t="n">
        <v>0</v>
      </c>
      <c r="E3994" s="224" t="e">
        <f aca="false">VLOOKUP(A3994,SINAPI_MO!$A$1:$E$59566,4,0)</f>
        <v>#N/A</v>
      </c>
      <c r="F3994" s="225" t="e">
        <f aca="false">ROUND(D3994*E3994,2)</f>
        <v>#N/A</v>
      </c>
    </row>
    <row r="3995" customFormat="false" ht="19.4" hidden="false" customHeight="false" outlineLevel="0" collapsed="false">
      <c r="A3995" s="207" t="n">
        <v>105055</v>
      </c>
      <c r="B3995" s="208" t="s">
        <v>4170</v>
      </c>
      <c r="C3995" s="2" t="s">
        <v>183</v>
      </c>
      <c r="D3995" s="209" t="n">
        <v>0</v>
      </c>
      <c r="E3995" s="224" t="e">
        <f aca="false">VLOOKUP(A3995,SINAPI_MO!$A$1:$E$59566,4,0)</f>
        <v>#N/A</v>
      </c>
      <c r="F3995" s="225" t="e">
        <f aca="false">ROUND(D3995*E3995,2)</f>
        <v>#N/A</v>
      </c>
    </row>
    <row r="3996" customFormat="false" ht="19.4" hidden="false" customHeight="false" outlineLevel="0" collapsed="false">
      <c r="A3996" s="207" t="n">
        <v>105065</v>
      </c>
      <c r="B3996" s="208" t="s">
        <v>4171</v>
      </c>
      <c r="C3996" s="2" t="s">
        <v>183</v>
      </c>
      <c r="D3996" s="209" t="n">
        <v>0</v>
      </c>
      <c r="E3996" s="224" t="e">
        <f aca="false">VLOOKUP(A3996,SINAPI_MO!$A$1:$E$59566,4,0)</f>
        <v>#N/A</v>
      </c>
      <c r="F3996" s="225" t="e">
        <f aca="false">ROUND(D3996*E3996,2)</f>
        <v>#N/A</v>
      </c>
    </row>
    <row r="3997" customFormat="false" ht="19.4" hidden="false" customHeight="false" outlineLevel="0" collapsed="false">
      <c r="A3997" s="207" t="n">
        <v>105059</v>
      </c>
      <c r="B3997" s="208" t="s">
        <v>4172</v>
      </c>
      <c r="C3997" s="2" t="s">
        <v>183</v>
      </c>
      <c r="D3997" s="209" t="n">
        <v>0</v>
      </c>
      <c r="E3997" s="224" t="e">
        <f aca="false">VLOOKUP(A3997,SINAPI_MO!$A$1:$E$59566,4,0)</f>
        <v>#N/A</v>
      </c>
      <c r="F3997" s="225" t="e">
        <f aca="false">ROUND(D3997*E3997,2)</f>
        <v>#N/A</v>
      </c>
    </row>
    <row r="3998" customFormat="false" ht="19.4" hidden="false" customHeight="false" outlineLevel="0" collapsed="false">
      <c r="A3998" s="207" t="n">
        <v>105057</v>
      </c>
      <c r="B3998" s="208" t="s">
        <v>4173</v>
      </c>
      <c r="C3998" s="2" t="s">
        <v>183</v>
      </c>
      <c r="D3998" s="209" t="n">
        <v>0</v>
      </c>
      <c r="E3998" s="224" t="e">
        <f aca="false">VLOOKUP(A3998,SINAPI_MO!$A$1:$E$59566,4,0)</f>
        <v>#N/A</v>
      </c>
      <c r="F3998" s="225" t="e">
        <f aca="false">ROUND(D3998*E3998,2)</f>
        <v>#N/A</v>
      </c>
    </row>
    <row r="3999" customFormat="false" ht="19.4" hidden="false" customHeight="false" outlineLevel="0" collapsed="false">
      <c r="A3999" s="207" t="n">
        <v>105060</v>
      </c>
      <c r="B3999" s="208" t="s">
        <v>4174</v>
      </c>
      <c r="C3999" s="2" t="s">
        <v>183</v>
      </c>
      <c r="D3999" s="209" t="n">
        <v>0</v>
      </c>
      <c r="E3999" s="224" t="e">
        <f aca="false">VLOOKUP(A3999,SINAPI_MO!$A$1:$E$59566,4,0)</f>
        <v>#N/A</v>
      </c>
      <c r="F3999" s="225" t="e">
        <f aca="false">ROUND(D3999*E3999,2)</f>
        <v>#N/A</v>
      </c>
    </row>
    <row r="4000" customFormat="false" ht="19.4" hidden="false" customHeight="false" outlineLevel="0" collapsed="false">
      <c r="A4000" s="207" t="n">
        <v>105042</v>
      </c>
      <c r="B4000" s="208" t="s">
        <v>4175</v>
      </c>
      <c r="C4000" s="2" t="s">
        <v>183</v>
      </c>
      <c r="D4000" s="209" t="n">
        <v>87.11</v>
      </c>
      <c r="E4000" s="224" t="n">
        <f aca="false">VLOOKUP(A4000,SINAPI_MO!$A$1:$E$59566,4,0)</f>
        <v>0.27</v>
      </c>
      <c r="F4000" s="225" t="n">
        <f aca="false">ROUND(D4000*E4000,2)</f>
        <v>23.52</v>
      </c>
    </row>
    <row r="4001" customFormat="false" ht="19.4" hidden="false" customHeight="false" outlineLevel="0" collapsed="false">
      <c r="A4001" s="207" t="n">
        <v>105046</v>
      </c>
      <c r="B4001" s="208" t="s">
        <v>4176</v>
      </c>
      <c r="C4001" s="2" t="s">
        <v>183</v>
      </c>
      <c r="D4001" s="209" t="n">
        <v>76.81</v>
      </c>
      <c r="E4001" s="224" t="n">
        <f aca="false">VLOOKUP(A4001,SINAPI_MO!$A$1:$E$59566,4,0)</f>
        <v>0.1893</v>
      </c>
      <c r="F4001" s="225" t="n">
        <f aca="false">ROUND(D4001*E4001,2)</f>
        <v>14.54</v>
      </c>
    </row>
    <row r="4002" customFormat="false" ht="19.4" hidden="false" customHeight="false" outlineLevel="0" collapsed="false">
      <c r="A4002" s="207" t="n">
        <v>105095</v>
      </c>
      <c r="B4002" s="208" t="s">
        <v>4177</v>
      </c>
      <c r="C4002" s="2" t="s">
        <v>183</v>
      </c>
      <c r="D4002" s="209" t="n">
        <v>137.67</v>
      </c>
      <c r="E4002" s="224" t="n">
        <f aca="false">VLOOKUP(A4002,SINAPI_MO!$A$1:$E$59566,4,0)</f>
        <v>0.1716</v>
      </c>
      <c r="F4002" s="225" t="n">
        <f aca="false">ROUND(D4002*E4002,2)</f>
        <v>23.62</v>
      </c>
    </row>
    <row r="4003" customFormat="false" ht="19.4" hidden="false" customHeight="false" outlineLevel="0" collapsed="false">
      <c r="A4003" s="207" t="n">
        <v>105098</v>
      </c>
      <c r="B4003" s="208" t="s">
        <v>4178</v>
      </c>
      <c r="C4003" s="2" t="s">
        <v>183</v>
      </c>
      <c r="D4003" s="209" t="n">
        <v>127.38</v>
      </c>
      <c r="E4003" s="224" t="n">
        <f aca="false">VLOOKUP(A4003,SINAPI_MO!$A$1:$E$59566,4,0)</f>
        <v>0.115</v>
      </c>
      <c r="F4003" s="225" t="n">
        <f aca="false">ROUND(D4003*E4003,2)</f>
        <v>14.65</v>
      </c>
    </row>
    <row r="4004" customFormat="false" ht="19.4" hidden="false" customHeight="false" outlineLevel="0" collapsed="false">
      <c r="A4004" s="207" t="n">
        <v>105050</v>
      </c>
      <c r="B4004" s="208" t="s">
        <v>4179</v>
      </c>
      <c r="C4004" s="2" t="s">
        <v>183</v>
      </c>
      <c r="D4004" s="209" t="n">
        <v>303.13</v>
      </c>
      <c r="E4004" s="224" t="n">
        <f aca="false">VLOOKUP(A4004,SINAPI_MO!$A$1:$E$59566,4,0)</f>
        <v>0.0787</v>
      </c>
      <c r="F4004" s="225" t="n">
        <f aca="false">ROUND(D4004*E4004,2)</f>
        <v>23.86</v>
      </c>
    </row>
    <row r="4005" customFormat="false" ht="19.4" hidden="false" customHeight="false" outlineLevel="0" collapsed="false">
      <c r="A4005" s="207" t="n">
        <v>105053</v>
      </c>
      <c r="B4005" s="208" t="s">
        <v>4180</v>
      </c>
      <c r="C4005" s="2" t="s">
        <v>183</v>
      </c>
      <c r="D4005" s="209" t="n">
        <v>292.97</v>
      </c>
      <c r="E4005" s="224" t="n">
        <f aca="false">VLOOKUP(A4005,SINAPI_MO!$A$1:$E$59566,4,0)</f>
        <v>0.0513</v>
      </c>
      <c r="F4005" s="225" t="n">
        <f aca="false">ROUND(D4005*E4005,2)</f>
        <v>15.03</v>
      </c>
    </row>
    <row r="4006" customFormat="false" ht="19.4" hidden="false" customHeight="false" outlineLevel="0" collapsed="false">
      <c r="A4006" s="207" t="n">
        <v>105056</v>
      </c>
      <c r="B4006" s="208" t="s">
        <v>4181</v>
      </c>
      <c r="C4006" s="2" t="s">
        <v>183</v>
      </c>
      <c r="D4006" s="209" t="n">
        <v>424.69</v>
      </c>
      <c r="E4006" s="224" t="n">
        <f aca="false">VLOOKUP(A4006,SINAPI_MO!$A$1:$E$59566,4,0)</f>
        <v>0.0572</v>
      </c>
      <c r="F4006" s="225" t="n">
        <f aca="false">ROUND(D4006*E4006,2)</f>
        <v>24.29</v>
      </c>
    </row>
    <row r="4007" customFormat="false" ht="19.4" hidden="false" customHeight="false" outlineLevel="0" collapsed="false">
      <c r="A4007" s="207" t="n">
        <v>105058</v>
      </c>
      <c r="B4007" s="208" t="s">
        <v>4182</v>
      </c>
      <c r="C4007" s="2" t="s">
        <v>183</v>
      </c>
      <c r="D4007" s="209" t="n">
        <v>415.24</v>
      </c>
      <c r="E4007" s="224" t="n">
        <f aca="false">VLOOKUP(A4007,SINAPI_MO!$A$1:$E$59566,4,0)</f>
        <v>0.0389</v>
      </c>
      <c r="F4007" s="225" t="n">
        <f aca="false">ROUND(D4007*E4007,2)</f>
        <v>16.15</v>
      </c>
    </row>
    <row r="4008" customFormat="false" ht="19.4" hidden="false" customHeight="false" outlineLevel="0" collapsed="false">
      <c r="A4008" s="207" t="n">
        <v>105062</v>
      </c>
      <c r="B4008" s="208" t="s">
        <v>4183</v>
      </c>
      <c r="C4008" s="2" t="s">
        <v>183</v>
      </c>
      <c r="D4008" s="209" t="n">
        <v>0</v>
      </c>
      <c r="E4008" s="224" t="e">
        <f aca="false">VLOOKUP(A4008,SINAPI_MO!$A$1:$E$59566,4,0)</f>
        <v>#N/A</v>
      </c>
      <c r="F4008" s="225" t="e">
        <f aca="false">ROUND(D4008*E4008,2)</f>
        <v>#N/A</v>
      </c>
    </row>
    <row r="4009" customFormat="false" ht="19.4" hidden="false" customHeight="false" outlineLevel="0" collapsed="false">
      <c r="A4009" s="207" t="n">
        <v>105066</v>
      </c>
      <c r="B4009" s="208" t="s">
        <v>4184</v>
      </c>
      <c r="C4009" s="2" t="s">
        <v>183</v>
      </c>
      <c r="D4009" s="209" t="n">
        <v>0</v>
      </c>
      <c r="E4009" s="224" t="e">
        <f aca="false">VLOOKUP(A4009,SINAPI_MO!$A$1:$E$59566,4,0)</f>
        <v>#N/A</v>
      </c>
      <c r="F4009" s="225" t="e">
        <f aca="false">ROUND(D4009*E4009,2)</f>
        <v>#N/A</v>
      </c>
    </row>
    <row r="4010" customFormat="false" ht="19.4" hidden="false" customHeight="false" outlineLevel="0" collapsed="false">
      <c r="A4010" s="207" t="n">
        <v>105063</v>
      </c>
      <c r="B4010" s="208" t="s">
        <v>4185</v>
      </c>
      <c r="C4010" s="2" t="s">
        <v>183</v>
      </c>
      <c r="D4010" s="209" t="n">
        <v>0</v>
      </c>
      <c r="E4010" s="224" t="e">
        <f aca="false">VLOOKUP(A4010,SINAPI_MO!$A$1:$E$59566,4,0)</f>
        <v>#N/A</v>
      </c>
      <c r="F4010" s="225" t="e">
        <f aca="false">ROUND(D4010*E4010,2)</f>
        <v>#N/A</v>
      </c>
    </row>
    <row r="4011" customFormat="false" ht="19.4" hidden="false" customHeight="false" outlineLevel="0" collapsed="false">
      <c r="A4011" s="207" t="n">
        <v>105067</v>
      </c>
      <c r="B4011" s="208" t="s">
        <v>4186</v>
      </c>
      <c r="C4011" s="2" t="s">
        <v>183</v>
      </c>
      <c r="D4011" s="209" t="n">
        <v>0</v>
      </c>
      <c r="E4011" s="224" t="e">
        <f aca="false">VLOOKUP(A4011,SINAPI_MO!$A$1:$E$59566,4,0)</f>
        <v>#N/A</v>
      </c>
      <c r="F4011" s="225" t="e">
        <f aca="false">ROUND(D4011*E4011,2)</f>
        <v>#N/A</v>
      </c>
    </row>
    <row r="4012" customFormat="false" ht="19.4" hidden="false" customHeight="false" outlineLevel="0" collapsed="false">
      <c r="A4012" s="207" t="n">
        <v>105069</v>
      </c>
      <c r="B4012" s="208" t="s">
        <v>4187</v>
      </c>
      <c r="C4012" s="2" t="s">
        <v>183</v>
      </c>
      <c r="D4012" s="209" t="n">
        <v>0</v>
      </c>
      <c r="E4012" s="224" t="e">
        <f aca="false">VLOOKUP(A4012,SINAPI_MO!$A$1:$E$59566,4,0)</f>
        <v>#N/A</v>
      </c>
      <c r="F4012" s="225" t="e">
        <f aca="false">ROUND(D4012*E4012,2)</f>
        <v>#N/A</v>
      </c>
    </row>
    <row r="4013" customFormat="false" ht="19.4" hidden="false" customHeight="false" outlineLevel="0" collapsed="false">
      <c r="A4013" s="207" t="n">
        <v>105072</v>
      </c>
      <c r="B4013" s="208" t="s">
        <v>4188</v>
      </c>
      <c r="C4013" s="2" t="s">
        <v>183</v>
      </c>
      <c r="D4013" s="209" t="n">
        <v>0</v>
      </c>
      <c r="E4013" s="224" t="e">
        <f aca="false">VLOOKUP(A4013,SINAPI_MO!$A$1:$E$59566,4,0)</f>
        <v>#N/A</v>
      </c>
      <c r="F4013" s="225" t="e">
        <f aca="false">ROUND(D4013*E4013,2)</f>
        <v>#N/A</v>
      </c>
    </row>
    <row r="4014" customFormat="false" ht="19.4" hidden="false" customHeight="false" outlineLevel="0" collapsed="false">
      <c r="A4014" s="207" t="n">
        <v>105070</v>
      </c>
      <c r="B4014" s="208" t="s">
        <v>4189</v>
      </c>
      <c r="C4014" s="2" t="s">
        <v>183</v>
      </c>
      <c r="D4014" s="209" t="n">
        <v>0</v>
      </c>
      <c r="E4014" s="224" t="e">
        <f aca="false">VLOOKUP(A4014,SINAPI_MO!$A$1:$E$59566,4,0)</f>
        <v>#N/A</v>
      </c>
      <c r="F4014" s="225" t="e">
        <f aca="false">ROUND(D4014*E4014,2)</f>
        <v>#N/A</v>
      </c>
    </row>
    <row r="4015" customFormat="false" ht="19.4" hidden="false" customHeight="false" outlineLevel="0" collapsed="false">
      <c r="A4015" s="207" t="n">
        <v>105073</v>
      </c>
      <c r="B4015" s="208" t="s">
        <v>4190</v>
      </c>
      <c r="C4015" s="2" t="s">
        <v>183</v>
      </c>
      <c r="D4015" s="209" t="n">
        <v>0</v>
      </c>
      <c r="E4015" s="224" t="e">
        <f aca="false">VLOOKUP(A4015,SINAPI_MO!$A$1:$E$59566,4,0)</f>
        <v>#N/A</v>
      </c>
      <c r="F4015" s="225" t="e">
        <f aca="false">ROUND(D4015*E4015,2)</f>
        <v>#N/A</v>
      </c>
    </row>
    <row r="4016" customFormat="false" ht="19.4" hidden="false" customHeight="false" outlineLevel="0" collapsed="false">
      <c r="A4016" s="207" t="n">
        <v>105075</v>
      </c>
      <c r="B4016" s="208" t="s">
        <v>4191</v>
      </c>
      <c r="C4016" s="2" t="s">
        <v>183</v>
      </c>
      <c r="D4016" s="209" t="n">
        <v>0</v>
      </c>
      <c r="E4016" s="224" t="e">
        <f aca="false">VLOOKUP(A4016,SINAPI_MO!$A$1:$E$59566,4,0)</f>
        <v>#N/A</v>
      </c>
      <c r="F4016" s="225" t="e">
        <f aca="false">ROUND(D4016*E4016,2)</f>
        <v>#N/A</v>
      </c>
    </row>
    <row r="4017" customFormat="false" ht="19.4" hidden="false" customHeight="false" outlineLevel="0" collapsed="false">
      <c r="A4017" s="207" t="n">
        <v>105078</v>
      </c>
      <c r="B4017" s="208" t="s">
        <v>4192</v>
      </c>
      <c r="C4017" s="2" t="s">
        <v>183</v>
      </c>
      <c r="D4017" s="209" t="n">
        <v>0</v>
      </c>
      <c r="E4017" s="224" t="e">
        <f aca="false">VLOOKUP(A4017,SINAPI_MO!$A$1:$E$59566,4,0)</f>
        <v>#N/A</v>
      </c>
      <c r="F4017" s="225" t="e">
        <f aca="false">ROUND(D4017*E4017,2)</f>
        <v>#N/A</v>
      </c>
    </row>
    <row r="4018" customFormat="false" ht="19.4" hidden="false" customHeight="false" outlineLevel="0" collapsed="false">
      <c r="A4018" s="207" t="n">
        <v>105076</v>
      </c>
      <c r="B4018" s="208" t="s">
        <v>4193</v>
      </c>
      <c r="C4018" s="2" t="s">
        <v>183</v>
      </c>
      <c r="D4018" s="209" t="n">
        <v>0</v>
      </c>
      <c r="E4018" s="224" t="e">
        <f aca="false">VLOOKUP(A4018,SINAPI_MO!$A$1:$E$59566,4,0)</f>
        <v>#N/A</v>
      </c>
      <c r="F4018" s="225" t="e">
        <f aca="false">ROUND(D4018*E4018,2)</f>
        <v>#N/A</v>
      </c>
    </row>
    <row r="4019" customFormat="false" ht="19.4" hidden="false" customHeight="false" outlineLevel="0" collapsed="false">
      <c r="A4019" s="207" t="n">
        <v>105079</v>
      </c>
      <c r="B4019" s="208" t="s">
        <v>4194</v>
      </c>
      <c r="C4019" s="2" t="s">
        <v>183</v>
      </c>
      <c r="D4019" s="209" t="n">
        <v>0</v>
      </c>
      <c r="E4019" s="224" t="e">
        <f aca="false">VLOOKUP(A4019,SINAPI_MO!$A$1:$E$59566,4,0)</f>
        <v>#N/A</v>
      </c>
      <c r="F4019" s="225" t="e">
        <f aca="false">ROUND(D4019*E4019,2)</f>
        <v>#N/A</v>
      </c>
    </row>
    <row r="4020" customFormat="false" ht="19.4" hidden="false" customHeight="false" outlineLevel="0" collapsed="false">
      <c r="A4020" s="207" t="n">
        <v>105061</v>
      </c>
      <c r="B4020" s="208" t="s">
        <v>4195</v>
      </c>
      <c r="C4020" s="2" t="s">
        <v>183</v>
      </c>
      <c r="D4020" s="209" t="n">
        <v>95.38</v>
      </c>
      <c r="E4020" s="224" t="n">
        <f aca="false">VLOOKUP(A4020,SINAPI_MO!$A$1:$E$59566,4,0)</f>
        <v>0.3062</v>
      </c>
      <c r="F4020" s="225" t="n">
        <f aca="false">ROUND(D4020*E4020,2)</f>
        <v>29.21</v>
      </c>
    </row>
    <row r="4021" customFormat="false" ht="19.4" hidden="false" customHeight="false" outlineLevel="0" collapsed="false">
      <c r="A4021" s="207" t="n">
        <v>105064</v>
      </c>
      <c r="B4021" s="208" t="s">
        <v>4196</v>
      </c>
      <c r="C4021" s="2" t="s">
        <v>183</v>
      </c>
      <c r="D4021" s="209" t="n">
        <v>82.19</v>
      </c>
      <c r="E4021" s="224" t="n">
        <f aca="false">VLOOKUP(A4021,SINAPI_MO!$A$1:$E$59566,4,0)</f>
        <v>0.2112</v>
      </c>
      <c r="F4021" s="225" t="n">
        <f aca="false">ROUND(D4021*E4021,2)</f>
        <v>17.36</v>
      </c>
    </row>
    <row r="4022" customFormat="false" ht="19.4" hidden="false" customHeight="false" outlineLevel="0" collapsed="false">
      <c r="A4022" s="207" t="n">
        <v>105068</v>
      </c>
      <c r="B4022" s="208" t="s">
        <v>4197</v>
      </c>
      <c r="C4022" s="2" t="s">
        <v>183</v>
      </c>
      <c r="D4022" s="209" t="n">
        <v>153.92</v>
      </c>
      <c r="E4022" s="224" t="n">
        <f aca="false">VLOOKUP(A4022,SINAPI_MO!$A$1:$E$59566,4,0)</f>
        <v>0.1904</v>
      </c>
      <c r="F4022" s="225" t="n">
        <f aca="false">ROUND(D4022*E4022,2)</f>
        <v>29.31</v>
      </c>
    </row>
    <row r="4023" customFormat="false" ht="19.4" hidden="false" customHeight="false" outlineLevel="0" collapsed="false">
      <c r="A4023" s="207" t="n">
        <v>105071</v>
      </c>
      <c r="B4023" s="208" t="s">
        <v>4198</v>
      </c>
      <c r="C4023" s="2" t="s">
        <v>183</v>
      </c>
      <c r="D4023" s="209" t="n">
        <v>140.75</v>
      </c>
      <c r="E4023" s="224" t="n">
        <f aca="false">VLOOKUP(A4023,SINAPI_MO!$A$1:$E$59566,4,0)</f>
        <v>0.1242</v>
      </c>
      <c r="F4023" s="225" t="n">
        <f aca="false">ROUND(D4023*E4023,2)</f>
        <v>17.48</v>
      </c>
    </row>
    <row r="4024" customFormat="false" ht="19.4" hidden="false" customHeight="false" outlineLevel="0" collapsed="false">
      <c r="A4024" s="207" t="n">
        <v>105074</v>
      </c>
      <c r="B4024" s="208" t="s">
        <v>4199</v>
      </c>
      <c r="C4024" s="2" t="s">
        <v>183</v>
      </c>
      <c r="D4024" s="209" t="n">
        <v>235.86</v>
      </c>
      <c r="E4024" s="224" t="n">
        <f aca="false">VLOOKUP(A4024,SINAPI_MO!$A$1:$E$59566,4,0)</f>
        <v>0.125</v>
      </c>
      <c r="F4024" s="225" t="n">
        <f aca="false">ROUND(D4024*E4024,2)</f>
        <v>29.48</v>
      </c>
    </row>
    <row r="4025" customFormat="false" ht="19.4" hidden="false" customHeight="false" outlineLevel="0" collapsed="false">
      <c r="A4025" s="207" t="n">
        <v>105077</v>
      </c>
      <c r="B4025" s="208" t="s">
        <v>4200</v>
      </c>
      <c r="C4025" s="2" t="s">
        <v>183</v>
      </c>
      <c r="D4025" s="209" t="n">
        <v>222.75</v>
      </c>
      <c r="E4025" s="224" t="n">
        <f aca="false">VLOOKUP(A4025,SINAPI_MO!$A$1:$E$59566,4,0)</f>
        <v>0.0796</v>
      </c>
      <c r="F4025" s="225" t="n">
        <f aca="false">ROUND(D4025*E4025,2)</f>
        <v>17.73</v>
      </c>
    </row>
    <row r="4026" customFormat="false" ht="12.8" hidden="false" customHeight="false" outlineLevel="0" collapsed="false">
      <c r="A4026" s="207" t="n">
        <v>105090</v>
      </c>
      <c r="B4026" s="208" t="s">
        <v>4201</v>
      </c>
      <c r="C4026" s="2" t="s">
        <v>175</v>
      </c>
      <c r="D4026" s="209" t="n">
        <v>458.26</v>
      </c>
      <c r="E4026" s="224" t="n">
        <f aca="false">VLOOKUP(A4026,SINAPI_MO!$A$1:$E$59566,4,0)</f>
        <v>0.0617</v>
      </c>
      <c r="F4026" s="225" t="n">
        <f aca="false">ROUND(D4026*E4026,2)</f>
        <v>28.27</v>
      </c>
    </row>
    <row r="4027" customFormat="false" ht="12.8" hidden="false" customHeight="false" outlineLevel="0" collapsed="false">
      <c r="A4027" s="207" t="n">
        <v>105099</v>
      </c>
      <c r="B4027" s="208" t="s">
        <v>4202</v>
      </c>
      <c r="C4027" s="2" t="s">
        <v>183</v>
      </c>
      <c r="D4027" s="209" t="n">
        <v>95.21</v>
      </c>
      <c r="E4027" s="224" t="n">
        <f aca="false">VLOOKUP(A4027,SINAPI_MO!$A$1:$E$59566,4,0)</f>
        <v>0.3404</v>
      </c>
      <c r="F4027" s="225" t="n">
        <f aca="false">ROUND(D4027*E4027,2)</f>
        <v>32.41</v>
      </c>
    </row>
    <row r="4028" customFormat="false" ht="12.8" hidden="false" customHeight="false" outlineLevel="0" collapsed="false">
      <c r="A4028" s="207" t="n">
        <v>105100</v>
      </c>
      <c r="B4028" s="208" t="s">
        <v>4203</v>
      </c>
      <c r="C4028" s="2" t="s">
        <v>183</v>
      </c>
      <c r="D4028" s="209" t="n">
        <v>148.54</v>
      </c>
      <c r="E4028" s="224" t="n">
        <f aca="false">VLOOKUP(A4028,SINAPI_MO!$A$1:$E$59566,4,0)</f>
        <v>0.2375</v>
      </c>
      <c r="F4028" s="225" t="n">
        <f aca="false">ROUND(D4028*E4028,2)</f>
        <v>35.28</v>
      </c>
    </row>
    <row r="4029" customFormat="false" ht="12.8" hidden="false" customHeight="false" outlineLevel="0" collapsed="false">
      <c r="A4029" s="207" t="n">
        <v>105101</v>
      </c>
      <c r="B4029" s="208" t="s">
        <v>4204</v>
      </c>
      <c r="C4029" s="2" t="s">
        <v>183</v>
      </c>
      <c r="D4029" s="209" t="n">
        <v>319.8</v>
      </c>
      <c r="E4029" s="224" t="n">
        <f aca="false">VLOOKUP(A4029,SINAPI_MO!$A$1:$E$59566,4,0)</f>
        <v>0.1292</v>
      </c>
      <c r="F4029" s="225" t="n">
        <f aca="false">ROUND(D4029*E4029,2)</f>
        <v>41.32</v>
      </c>
    </row>
    <row r="4030" customFormat="false" ht="12.8" hidden="false" customHeight="false" outlineLevel="0" collapsed="false">
      <c r="A4030" s="207" t="n">
        <v>105102</v>
      </c>
      <c r="B4030" s="208" t="s">
        <v>4205</v>
      </c>
      <c r="C4030" s="2" t="s">
        <v>183</v>
      </c>
      <c r="D4030" s="209" t="n">
        <v>448.89</v>
      </c>
      <c r="E4030" s="224" t="n">
        <f aca="false">VLOOKUP(A4030,SINAPI_MO!$A$1:$E$59566,4,0)</f>
        <v>0.1097</v>
      </c>
      <c r="F4030" s="225" t="n">
        <f aca="false">ROUND(D4030*E4030,2)</f>
        <v>49.24</v>
      </c>
    </row>
    <row r="4031" customFormat="false" ht="12.8" hidden="false" customHeight="false" outlineLevel="0" collapsed="false">
      <c r="A4031" s="207" t="n">
        <v>105080</v>
      </c>
      <c r="B4031" s="208" t="s">
        <v>4206</v>
      </c>
      <c r="C4031" s="2" t="s">
        <v>183</v>
      </c>
      <c r="D4031" s="209" t="n">
        <v>58.8</v>
      </c>
      <c r="E4031" s="224" t="n">
        <f aca="false">VLOOKUP(A4031,SINAPI_MO!$A$1:$E$59566,4,0)</f>
        <v>0.3243</v>
      </c>
      <c r="F4031" s="225" t="n">
        <f aca="false">ROUND(D4031*E4031,2)</f>
        <v>19.07</v>
      </c>
    </row>
    <row r="4032" customFormat="false" ht="12.8" hidden="false" customHeight="false" outlineLevel="0" collapsed="false">
      <c r="A4032" s="207" t="n">
        <v>105081</v>
      </c>
      <c r="B4032" s="208" t="s">
        <v>4207</v>
      </c>
      <c r="C4032" s="2" t="s">
        <v>183</v>
      </c>
      <c r="D4032" s="209" t="n">
        <v>68.11</v>
      </c>
      <c r="E4032" s="224" t="n">
        <f aca="false">VLOOKUP(A4032,SINAPI_MO!$A$1:$E$59566,4,0)</f>
        <v>0.2909</v>
      </c>
      <c r="F4032" s="225" t="n">
        <f aca="false">ROUND(D4032*E4032,2)</f>
        <v>19.81</v>
      </c>
    </row>
    <row r="4033" customFormat="false" ht="19.4" hidden="false" customHeight="false" outlineLevel="0" collapsed="false">
      <c r="A4033" s="207" t="n">
        <v>105091</v>
      </c>
      <c r="B4033" s="208" t="s">
        <v>4208</v>
      </c>
      <c r="C4033" s="2" t="s">
        <v>183</v>
      </c>
      <c r="D4033" s="209" t="n">
        <v>119.01</v>
      </c>
      <c r="E4033" s="224" t="n">
        <f aca="false">VLOOKUP(A4033,SINAPI_MO!$A$1:$E$59566,4,0)</f>
        <v>0.1859</v>
      </c>
      <c r="F4033" s="225" t="n">
        <f aca="false">ROUND(D4033*E4033,2)</f>
        <v>22.12</v>
      </c>
    </row>
    <row r="4034" customFormat="false" ht="12.8" hidden="false" customHeight="false" outlineLevel="0" collapsed="false">
      <c r="A4034" s="207" t="n">
        <v>105089</v>
      </c>
      <c r="B4034" s="208" t="s">
        <v>4209</v>
      </c>
      <c r="C4034" s="2" t="s">
        <v>183</v>
      </c>
      <c r="D4034" s="209" t="n">
        <v>150.28</v>
      </c>
      <c r="E4034" s="224" t="n">
        <f aca="false">VLOOKUP(A4034,SINAPI_MO!$A$1:$E$59566,4,0)</f>
        <v>0.1606</v>
      </c>
      <c r="F4034" s="225" t="n">
        <f aca="false">ROUND(D4034*E4034,2)</f>
        <v>24.13</v>
      </c>
    </row>
    <row r="4035" customFormat="false" ht="19.4" hidden="false" customHeight="false" outlineLevel="0" collapsed="false">
      <c r="A4035" s="207" t="n">
        <v>105082</v>
      </c>
      <c r="B4035" s="208" t="s">
        <v>4210</v>
      </c>
      <c r="C4035" s="2" t="s">
        <v>183</v>
      </c>
      <c r="D4035" s="209" t="n">
        <v>61.3</v>
      </c>
      <c r="E4035" s="224" t="n">
        <f aca="false">VLOOKUP(A4035,SINAPI_MO!$A$1:$E$59566,4,0)</f>
        <v>0.3111</v>
      </c>
      <c r="F4035" s="225" t="n">
        <f aca="false">ROUND(D4035*E4035,2)</f>
        <v>19.07</v>
      </c>
    </row>
    <row r="4036" customFormat="false" ht="19.4" hidden="false" customHeight="false" outlineLevel="0" collapsed="false">
      <c r="A4036" s="207" t="n">
        <v>105083</v>
      </c>
      <c r="B4036" s="208" t="s">
        <v>4211</v>
      </c>
      <c r="C4036" s="2" t="s">
        <v>183</v>
      </c>
      <c r="D4036" s="209" t="n">
        <v>69.26</v>
      </c>
      <c r="E4036" s="224" t="n">
        <f aca="false">VLOOKUP(A4036,SINAPI_MO!$A$1:$E$59566,4,0)</f>
        <v>0.286</v>
      </c>
      <c r="F4036" s="225" t="n">
        <f aca="false">ROUND(D4036*E4036,2)</f>
        <v>19.81</v>
      </c>
    </row>
    <row r="4037" customFormat="false" ht="19.4" hidden="false" customHeight="false" outlineLevel="0" collapsed="false">
      <c r="A4037" s="207" t="n">
        <v>105084</v>
      </c>
      <c r="B4037" s="208" t="s">
        <v>4212</v>
      </c>
      <c r="C4037" s="2" t="s">
        <v>183</v>
      </c>
      <c r="D4037" s="209" t="n">
        <v>86.09</v>
      </c>
      <c r="E4037" s="224" t="n">
        <f aca="false">VLOOKUP(A4037,SINAPI_MO!$A$1:$E$59566,4,0)</f>
        <v>0.2386</v>
      </c>
      <c r="F4037" s="225" t="n">
        <f aca="false">ROUND(D4037*E4037,2)</f>
        <v>20.54</v>
      </c>
    </row>
    <row r="4038" customFormat="false" ht="19.4" hidden="false" customHeight="false" outlineLevel="0" collapsed="false">
      <c r="A4038" s="207" t="n">
        <v>105086</v>
      </c>
      <c r="B4038" s="208" t="s">
        <v>4213</v>
      </c>
      <c r="C4038" s="2" t="s">
        <v>183</v>
      </c>
      <c r="D4038" s="209" t="n">
        <v>80.06</v>
      </c>
      <c r="E4038" s="224" t="n">
        <f aca="false">VLOOKUP(A4038,SINAPI_MO!$A$1:$E$59566,4,0)</f>
        <v>0.2679</v>
      </c>
      <c r="F4038" s="225" t="n">
        <f aca="false">ROUND(D4038*E4038,2)</f>
        <v>21.45</v>
      </c>
    </row>
    <row r="4039" customFormat="false" ht="19.4" hidden="false" customHeight="false" outlineLevel="0" collapsed="false">
      <c r="A4039" s="207" t="n">
        <v>105087</v>
      </c>
      <c r="B4039" s="208" t="s">
        <v>4214</v>
      </c>
      <c r="C4039" s="2" t="s">
        <v>183</v>
      </c>
      <c r="D4039" s="209" t="n">
        <v>89.98</v>
      </c>
      <c r="E4039" s="224" t="n">
        <f aca="false">VLOOKUP(A4039,SINAPI_MO!$A$1:$E$59566,4,0)</f>
        <v>0.2484</v>
      </c>
      <c r="F4039" s="225" t="n">
        <f aca="false">ROUND(D4039*E4039,2)</f>
        <v>22.35</v>
      </c>
    </row>
    <row r="4040" customFormat="false" ht="19.4" hidden="false" customHeight="false" outlineLevel="0" collapsed="false">
      <c r="A4040" s="207" t="n">
        <v>105088</v>
      </c>
      <c r="B4040" s="208" t="s">
        <v>4215</v>
      </c>
      <c r="C4040" s="2" t="s">
        <v>183</v>
      </c>
      <c r="D4040" s="209" t="n">
        <v>162.83</v>
      </c>
      <c r="E4040" s="224" t="n">
        <f aca="false">VLOOKUP(A4040,SINAPI_MO!$A$1:$E$59566,4,0)</f>
        <v>0.1482</v>
      </c>
      <c r="F4040" s="225" t="n">
        <f aca="false">ROUND(D4040*E4040,2)</f>
        <v>24.13</v>
      </c>
    </row>
    <row r="4041" customFormat="false" ht="19.4" hidden="false" customHeight="false" outlineLevel="0" collapsed="false">
      <c r="A4041" s="207" t="n">
        <v>105092</v>
      </c>
      <c r="B4041" s="208" t="s">
        <v>4216</v>
      </c>
      <c r="C4041" s="2" t="s">
        <v>183</v>
      </c>
      <c r="D4041" s="209" t="n">
        <v>129.45</v>
      </c>
      <c r="E4041" s="224" t="n">
        <f aca="false">VLOOKUP(A4041,SINAPI_MO!$A$1:$E$59566,4,0)</f>
        <v>0.1709</v>
      </c>
      <c r="F4041" s="225" t="n">
        <f aca="false">ROUND(D4041*E4041,2)</f>
        <v>22.12</v>
      </c>
    </row>
    <row r="4042" customFormat="false" ht="19.4" hidden="false" customHeight="false" outlineLevel="0" collapsed="false">
      <c r="A4042" s="207" t="n">
        <v>105085</v>
      </c>
      <c r="B4042" s="208" t="s">
        <v>4217</v>
      </c>
      <c r="C4042" s="2" t="s">
        <v>183</v>
      </c>
      <c r="D4042" s="209" t="n">
        <v>90.01</v>
      </c>
      <c r="E4042" s="224" t="n">
        <f aca="false">VLOOKUP(A4042,SINAPI_MO!$A$1:$E$59566,4,0)</f>
        <v>0.2309</v>
      </c>
      <c r="F4042" s="225" t="n">
        <f aca="false">ROUND(D4042*E4042,2)</f>
        <v>20.78</v>
      </c>
    </row>
    <row r="4043" customFormat="false" ht="19.4" hidden="false" customHeight="false" outlineLevel="0" collapsed="false">
      <c r="A4043" s="207" t="n">
        <v>105093</v>
      </c>
      <c r="B4043" s="208" t="s">
        <v>4218</v>
      </c>
      <c r="C4043" s="2" t="s">
        <v>183</v>
      </c>
      <c r="D4043" s="209" t="n">
        <v>131.47</v>
      </c>
      <c r="E4043" s="224" t="n">
        <f aca="false">VLOOKUP(A4043,SINAPI_MO!$A$1:$E$59566,4,0)</f>
        <v>0.1835</v>
      </c>
      <c r="F4043" s="225" t="n">
        <f aca="false">ROUND(D4043*E4043,2)</f>
        <v>24.12</v>
      </c>
    </row>
    <row r="4044" customFormat="false" ht="12.8" hidden="false" customHeight="false" outlineLevel="0" collapsed="false">
      <c r="A4044" s="207" t="n">
        <v>105041</v>
      </c>
      <c r="B4044" s="208" t="s">
        <v>4219</v>
      </c>
      <c r="C4044" s="2" t="s">
        <v>183</v>
      </c>
      <c r="D4044" s="209" t="n">
        <v>47.98</v>
      </c>
      <c r="E4044" s="224" t="n">
        <f aca="false">VLOOKUP(A4044,SINAPI_MO!$A$1:$E$59566,4,0)</f>
        <v>0.3993</v>
      </c>
      <c r="F4044" s="225" t="n">
        <f aca="false">ROUND(D4044*E4044,2)</f>
        <v>19.16</v>
      </c>
    </row>
    <row r="4045" customFormat="false" ht="12.8" hidden="false" customHeight="false" outlineLevel="0" collapsed="false">
      <c r="A4045" s="207" t="n">
        <v>105045</v>
      </c>
      <c r="B4045" s="208" t="s">
        <v>4220</v>
      </c>
      <c r="C4045" s="2" t="s">
        <v>183</v>
      </c>
      <c r="D4045" s="209" t="n">
        <v>54.91</v>
      </c>
      <c r="E4045" s="224" t="n">
        <f aca="false">VLOOKUP(A4045,SINAPI_MO!$A$1:$E$59566,4,0)</f>
        <v>0.3699</v>
      </c>
      <c r="F4045" s="225" t="n">
        <f aca="false">ROUND(D4045*E4045,2)</f>
        <v>20.31</v>
      </c>
    </row>
    <row r="4046" customFormat="false" ht="19.4" hidden="false" customHeight="false" outlineLevel="0" collapsed="false">
      <c r="A4046" s="207" t="n">
        <v>93961</v>
      </c>
      <c r="B4046" s="208" t="s">
        <v>4221</v>
      </c>
      <c r="C4046" s="2" t="s">
        <v>183</v>
      </c>
      <c r="D4046" s="209" t="n">
        <v>238.38</v>
      </c>
      <c r="E4046" s="224" t="n">
        <f aca="false">VLOOKUP(A4046,SINAPI_MO!$A$1:$E$59566,4,0)</f>
        <v>0.6222</v>
      </c>
      <c r="F4046" s="225" t="n">
        <f aca="false">ROUND(D4046*E4046,2)</f>
        <v>148.32</v>
      </c>
    </row>
    <row r="4047" customFormat="false" ht="19.4" hidden="false" customHeight="false" outlineLevel="0" collapsed="false">
      <c r="A4047" s="207" t="n">
        <v>93971</v>
      </c>
      <c r="B4047" s="208" t="s">
        <v>4222</v>
      </c>
      <c r="C4047" s="2" t="s">
        <v>183</v>
      </c>
      <c r="D4047" s="209" t="n">
        <v>200.21</v>
      </c>
      <c r="E4047" s="224" t="n">
        <f aca="false">VLOOKUP(A4047,SINAPI_MO!$A$1:$E$59566,4,0)</f>
        <v>0.5949</v>
      </c>
      <c r="F4047" s="225" t="n">
        <f aca="false">ROUND(D4047*E4047,2)</f>
        <v>119.1</v>
      </c>
    </row>
    <row r="4048" customFormat="false" ht="19.4" hidden="false" customHeight="false" outlineLevel="0" collapsed="false">
      <c r="A4048" s="207" t="n">
        <v>93959</v>
      </c>
      <c r="B4048" s="208" t="s">
        <v>4223</v>
      </c>
      <c r="C4048" s="2" t="s">
        <v>183</v>
      </c>
      <c r="D4048" s="209" t="n">
        <v>265.21</v>
      </c>
      <c r="E4048" s="224" t="n">
        <f aca="false">VLOOKUP(A4048,SINAPI_MO!$A$1:$E$59566,4,0)</f>
        <v>0.6303</v>
      </c>
      <c r="F4048" s="225" t="n">
        <f aca="false">ROUND(D4048*E4048,2)</f>
        <v>167.16</v>
      </c>
    </row>
    <row r="4049" customFormat="false" ht="19.4" hidden="false" customHeight="false" outlineLevel="0" collapsed="false">
      <c r="A4049" s="207" t="n">
        <v>93969</v>
      </c>
      <c r="B4049" s="208" t="s">
        <v>4224</v>
      </c>
      <c r="C4049" s="2" t="s">
        <v>183</v>
      </c>
      <c r="D4049" s="209" t="n">
        <v>221.81</v>
      </c>
      <c r="E4049" s="224" t="n">
        <f aca="false">VLOOKUP(A4049,SINAPI_MO!$A$1:$E$59566,4,0)</f>
        <v>0.6061</v>
      </c>
      <c r="F4049" s="225" t="n">
        <f aca="false">ROUND(D4049*E4049,2)</f>
        <v>134.44</v>
      </c>
    </row>
    <row r="4050" customFormat="false" ht="19.4" hidden="false" customHeight="false" outlineLevel="0" collapsed="false">
      <c r="A4050" s="207" t="n">
        <v>93957</v>
      </c>
      <c r="B4050" s="208" t="s">
        <v>4225</v>
      </c>
      <c r="C4050" s="2" t="s">
        <v>183</v>
      </c>
      <c r="D4050" s="209" t="n">
        <v>328.97</v>
      </c>
      <c r="E4050" s="224" t="n">
        <f aca="false">VLOOKUP(A4050,SINAPI_MO!$A$1:$E$59566,4,0)</f>
        <v>0.6461</v>
      </c>
      <c r="F4050" s="225" t="n">
        <f aca="false">ROUND(D4050*E4050,2)</f>
        <v>212.55</v>
      </c>
    </row>
    <row r="4051" customFormat="false" ht="19.4" hidden="false" customHeight="false" outlineLevel="0" collapsed="false">
      <c r="A4051" s="207" t="n">
        <v>93967</v>
      </c>
      <c r="B4051" s="208" t="s">
        <v>4226</v>
      </c>
      <c r="C4051" s="2" t="s">
        <v>183</v>
      </c>
      <c r="D4051" s="209" t="n">
        <v>274.85</v>
      </c>
      <c r="E4051" s="224" t="n">
        <f aca="false">VLOOKUP(A4051,SINAPI_MO!$A$1:$E$59566,4,0)</f>
        <v>0.6284</v>
      </c>
      <c r="F4051" s="225" t="n">
        <f aca="false">ROUND(D4051*E4051,2)</f>
        <v>172.72</v>
      </c>
    </row>
    <row r="4052" customFormat="false" ht="12.8" hidden="false" customHeight="false" outlineLevel="0" collapsed="false">
      <c r="A4052" s="207" t="n">
        <v>104878</v>
      </c>
      <c r="B4052" s="208" t="s">
        <v>4227</v>
      </c>
      <c r="C4052" s="2" t="s">
        <v>170</v>
      </c>
      <c r="D4052" s="209" t="n">
        <v>2432.31</v>
      </c>
      <c r="E4052" s="224" t="n">
        <f aca="false">VLOOKUP(A4052,SINAPI_MO!$A$1:$E$59566,4,0)</f>
        <v>0.0496</v>
      </c>
      <c r="F4052" s="225" t="n">
        <f aca="false">ROUND(D4052*E4052,2)</f>
        <v>120.64</v>
      </c>
    </row>
    <row r="4053" customFormat="false" ht="12.8" hidden="false" customHeight="false" outlineLevel="0" collapsed="false">
      <c r="A4053" s="207" t="n">
        <v>104877</v>
      </c>
      <c r="B4053" s="208" t="s">
        <v>4228</v>
      </c>
      <c r="C4053" s="2" t="s">
        <v>170</v>
      </c>
      <c r="D4053" s="209" t="n">
        <v>678.83</v>
      </c>
      <c r="E4053" s="224" t="n">
        <f aca="false">VLOOKUP(A4053,SINAPI_MO!$A$1:$E$59566,4,0)</f>
        <v>0.1778</v>
      </c>
      <c r="F4053" s="225" t="n">
        <f aca="false">ROUND(D4053*E4053,2)</f>
        <v>120.7</v>
      </c>
    </row>
    <row r="4054" customFormat="false" ht="19.4" hidden="false" customHeight="false" outlineLevel="0" collapsed="false">
      <c r="A4054" s="207" t="n">
        <v>104841</v>
      </c>
      <c r="B4054" s="208" t="s">
        <v>4229</v>
      </c>
      <c r="C4054" s="2" t="s">
        <v>183</v>
      </c>
      <c r="D4054" s="209" t="n">
        <v>95.16</v>
      </c>
      <c r="E4054" s="224" t="n">
        <f aca="false">VLOOKUP(A4054,SINAPI_MO!$A$1:$E$59566,4,0)</f>
        <v>0.3262</v>
      </c>
      <c r="F4054" s="225" t="n">
        <f aca="false">ROUND(D4054*E4054,2)</f>
        <v>31.04</v>
      </c>
    </row>
    <row r="4055" customFormat="false" ht="19.4" hidden="false" customHeight="false" outlineLevel="0" collapsed="false">
      <c r="A4055" s="207" t="n">
        <v>104849</v>
      </c>
      <c r="B4055" s="208" t="s">
        <v>4230</v>
      </c>
      <c r="C4055" s="2" t="s">
        <v>183</v>
      </c>
      <c r="D4055" s="209" t="n">
        <v>65.96</v>
      </c>
      <c r="E4055" s="224" t="n">
        <f aca="false">VLOOKUP(A4055,SINAPI_MO!$A$1:$E$59566,4,0)</f>
        <v>0.3211</v>
      </c>
      <c r="F4055" s="225" t="n">
        <f aca="false">ROUND(D4055*E4055,2)</f>
        <v>21.18</v>
      </c>
    </row>
    <row r="4056" customFormat="false" ht="19.4" hidden="false" customHeight="false" outlineLevel="0" collapsed="false">
      <c r="A4056" s="207" t="n">
        <v>104887</v>
      </c>
      <c r="B4056" s="208" t="s">
        <v>4231</v>
      </c>
      <c r="C4056" s="2" t="s">
        <v>183</v>
      </c>
      <c r="D4056" s="209" t="n">
        <v>50.1</v>
      </c>
      <c r="E4056" s="224" t="n">
        <f aca="false">VLOOKUP(A4056,SINAPI_MO!$A$1:$E$59566,4,0)</f>
        <v>0.2427</v>
      </c>
      <c r="F4056" s="225" t="n">
        <f aca="false">ROUND(D4056*E4056,2)</f>
        <v>12.16</v>
      </c>
    </row>
    <row r="4057" customFormat="false" ht="19.4" hidden="false" customHeight="false" outlineLevel="0" collapsed="false">
      <c r="A4057" s="207" t="n">
        <v>104844</v>
      </c>
      <c r="B4057" s="208" t="s">
        <v>4232</v>
      </c>
      <c r="C4057" s="2" t="s">
        <v>183</v>
      </c>
      <c r="D4057" s="209" t="n">
        <v>105.15</v>
      </c>
      <c r="E4057" s="224" t="n">
        <f aca="false">VLOOKUP(A4057,SINAPI_MO!$A$1:$E$59566,4,0)</f>
        <v>0.335</v>
      </c>
      <c r="F4057" s="225" t="n">
        <f aca="false">ROUND(D4057*E4057,2)</f>
        <v>35.23</v>
      </c>
    </row>
    <row r="4058" customFormat="false" ht="19.4" hidden="false" customHeight="false" outlineLevel="0" collapsed="false">
      <c r="A4058" s="207" t="n">
        <v>104852</v>
      </c>
      <c r="B4058" s="208" t="s">
        <v>4233</v>
      </c>
      <c r="C4058" s="2" t="s">
        <v>183</v>
      </c>
      <c r="D4058" s="209" t="n">
        <v>72.77</v>
      </c>
      <c r="E4058" s="224" t="n">
        <f aca="false">VLOOKUP(A4058,SINAPI_MO!$A$1:$E$59566,4,0)</f>
        <v>0.335</v>
      </c>
      <c r="F4058" s="225" t="n">
        <f aca="false">ROUND(D4058*E4058,2)</f>
        <v>24.38</v>
      </c>
    </row>
    <row r="4059" customFormat="false" ht="19.4" hidden="false" customHeight="false" outlineLevel="0" collapsed="false">
      <c r="A4059" s="207" t="n">
        <v>104846</v>
      </c>
      <c r="B4059" s="208" t="s">
        <v>4234</v>
      </c>
      <c r="C4059" s="2" t="s">
        <v>183</v>
      </c>
      <c r="D4059" s="209" t="n">
        <v>120</v>
      </c>
      <c r="E4059" s="224" t="n">
        <f aca="false">VLOOKUP(A4059,SINAPI_MO!$A$1:$E$59566,4,0)</f>
        <v>0.3451</v>
      </c>
      <c r="F4059" s="225" t="n">
        <f aca="false">ROUND(D4059*E4059,2)</f>
        <v>41.41</v>
      </c>
    </row>
    <row r="4060" customFormat="false" ht="19.4" hidden="false" customHeight="false" outlineLevel="0" collapsed="false">
      <c r="A4060" s="207" t="n">
        <v>104854</v>
      </c>
      <c r="B4060" s="208" t="s">
        <v>4235</v>
      </c>
      <c r="C4060" s="2" t="s">
        <v>183</v>
      </c>
      <c r="D4060" s="209" t="n">
        <v>82.9</v>
      </c>
      <c r="E4060" s="224" t="n">
        <f aca="false">VLOOKUP(A4060,SINAPI_MO!$A$1:$E$59566,4,0)</f>
        <v>0.3514</v>
      </c>
      <c r="F4060" s="225" t="n">
        <f aca="false">ROUND(D4060*E4060,2)</f>
        <v>29.13</v>
      </c>
    </row>
    <row r="4061" customFormat="false" ht="19.4" hidden="false" customHeight="false" outlineLevel="0" collapsed="false">
      <c r="A4061" s="207" t="n">
        <v>104890</v>
      </c>
      <c r="B4061" s="208" t="s">
        <v>4236</v>
      </c>
      <c r="C4061" s="2" t="s">
        <v>183</v>
      </c>
      <c r="D4061" s="209" t="n">
        <v>57.6</v>
      </c>
      <c r="E4061" s="224" t="n">
        <f aca="false">VLOOKUP(A4061,SINAPI_MO!$A$1:$E$59566,4,0)</f>
        <v>0.2649</v>
      </c>
      <c r="F4061" s="225" t="n">
        <f aca="false">ROUND(D4061*E4061,2)</f>
        <v>15.26</v>
      </c>
    </row>
    <row r="4062" customFormat="false" ht="19.4" hidden="false" customHeight="false" outlineLevel="0" collapsed="false">
      <c r="A4062" s="207" t="n">
        <v>104842</v>
      </c>
      <c r="B4062" s="208" t="s">
        <v>4237</v>
      </c>
      <c r="C4062" s="2" t="s">
        <v>183</v>
      </c>
      <c r="D4062" s="209" t="n">
        <v>81.17</v>
      </c>
      <c r="E4062" s="224" t="n">
        <f aca="false">VLOOKUP(A4062,SINAPI_MO!$A$1:$E$59566,4,0)</f>
        <v>0.3098</v>
      </c>
      <c r="F4062" s="225" t="n">
        <f aca="false">ROUND(D4062*E4062,2)</f>
        <v>25.15</v>
      </c>
    </row>
    <row r="4063" customFormat="false" ht="19.4" hidden="false" customHeight="false" outlineLevel="0" collapsed="false">
      <c r="A4063" s="207" t="n">
        <v>104850</v>
      </c>
      <c r="B4063" s="208" t="s">
        <v>4238</v>
      </c>
      <c r="C4063" s="2" t="s">
        <v>183</v>
      </c>
      <c r="D4063" s="209" t="n">
        <v>58.57</v>
      </c>
      <c r="E4063" s="224" t="n">
        <f aca="false">VLOOKUP(A4063,SINAPI_MO!$A$1:$E$59566,4,0)</f>
        <v>0.302</v>
      </c>
      <c r="F4063" s="225" t="n">
        <f aca="false">ROUND(D4063*E4063,2)</f>
        <v>17.69</v>
      </c>
    </row>
    <row r="4064" customFormat="false" ht="19.4" hidden="false" customHeight="false" outlineLevel="0" collapsed="false">
      <c r="A4064" s="207" t="n">
        <v>104888</v>
      </c>
      <c r="B4064" s="208" t="s">
        <v>4239</v>
      </c>
      <c r="C4064" s="2" t="s">
        <v>183</v>
      </c>
      <c r="D4064" s="209" t="n">
        <v>45.39</v>
      </c>
      <c r="E4064" s="224" t="n">
        <f aca="false">VLOOKUP(A4064,SINAPI_MO!$A$1:$E$59566,4,0)</f>
        <v>0.2243</v>
      </c>
      <c r="F4064" s="225" t="n">
        <f aca="false">ROUND(D4064*E4064,2)</f>
        <v>10.18</v>
      </c>
    </row>
    <row r="4065" customFormat="false" ht="19.4" hidden="false" customHeight="false" outlineLevel="0" collapsed="false">
      <c r="A4065" s="207" t="n">
        <v>104879</v>
      </c>
      <c r="B4065" s="208" t="s">
        <v>4240</v>
      </c>
      <c r="C4065" s="2" t="s">
        <v>183</v>
      </c>
      <c r="D4065" s="209" t="n">
        <v>89.5</v>
      </c>
      <c r="E4065" s="224" t="n">
        <f aca="false">VLOOKUP(A4065,SINAPI_MO!$A$1:$E$59566,4,0)</f>
        <v>0.32</v>
      </c>
      <c r="F4065" s="225" t="n">
        <f aca="false">ROUND(D4065*E4065,2)</f>
        <v>28.64</v>
      </c>
    </row>
    <row r="4066" customFormat="false" ht="19.4" hidden="false" customHeight="false" outlineLevel="0" collapsed="false">
      <c r="A4066" s="207" t="n">
        <v>104853</v>
      </c>
      <c r="B4066" s="208" t="s">
        <v>4241</v>
      </c>
      <c r="C4066" s="2" t="s">
        <v>183</v>
      </c>
      <c r="D4066" s="209" t="n">
        <v>64.29</v>
      </c>
      <c r="E4066" s="224" t="n">
        <f aca="false">VLOOKUP(A4066,SINAPI_MO!$A$1:$E$59566,4,0)</f>
        <v>0.3168</v>
      </c>
      <c r="F4066" s="225" t="n">
        <f aca="false">ROUND(D4066*E4066,2)</f>
        <v>20.37</v>
      </c>
    </row>
    <row r="4067" customFormat="false" ht="19.4" hidden="false" customHeight="false" outlineLevel="0" collapsed="false">
      <c r="A4067" s="207" t="n">
        <v>104847</v>
      </c>
      <c r="B4067" s="208" t="s">
        <v>4242</v>
      </c>
      <c r="C4067" s="2" t="s">
        <v>183</v>
      </c>
      <c r="D4067" s="209" t="n">
        <v>101.84</v>
      </c>
      <c r="E4067" s="224" t="n">
        <f aca="false">VLOOKUP(A4067,SINAPI_MO!$A$1:$E$59566,4,0)</f>
        <v>0.3318</v>
      </c>
      <c r="F4067" s="225" t="n">
        <f aca="false">ROUND(D4067*E4067,2)</f>
        <v>33.79</v>
      </c>
    </row>
    <row r="4068" customFormat="false" ht="19.4" hidden="false" customHeight="false" outlineLevel="0" collapsed="false">
      <c r="A4068" s="207" t="n">
        <v>104855</v>
      </c>
      <c r="B4068" s="208" t="s">
        <v>4243</v>
      </c>
      <c r="C4068" s="2" t="s">
        <v>183</v>
      </c>
      <c r="D4068" s="209" t="n">
        <v>72.7</v>
      </c>
      <c r="E4068" s="224" t="n">
        <f aca="false">VLOOKUP(A4068,SINAPI_MO!$A$1:$E$59566,4,0)</f>
        <v>0.3344</v>
      </c>
      <c r="F4068" s="225" t="n">
        <f aca="false">ROUND(D4068*E4068,2)</f>
        <v>24.31</v>
      </c>
    </row>
    <row r="4069" customFormat="false" ht="19.4" hidden="false" customHeight="false" outlineLevel="0" collapsed="false">
      <c r="A4069" s="207" t="n">
        <v>104891</v>
      </c>
      <c r="B4069" s="208" t="s">
        <v>4244</v>
      </c>
      <c r="C4069" s="2" t="s">
        <v>183</v>
      </c>
      <c r="D4069" s="209" t="n">
        <v>51.7</v>
      </c>
      <c r="E4069" s="224" t="n">
        <f aca="false">VLOOKUP(A4069,SINAPI_MO!$A$1:$E$59566,4,0)</f>
        <v>0.2472</v>
      </c>
      <c r="F4069" s="225" t="n">
        <f aca="false">ROUND(D4069*E4069,2)</f>
        <v>12.78</v>
      </c>
    </row>
    <row r="4070" customFormat="false" ht="19.4" hidden="false" customHeight="false" outlineLevel="0" collapsed="false">
      <c r="A4070" s="207" t="n">
        <v>104892</v>
      </c>
      <c r="B4070" s="208" t="s">
        <v>4245</v>
      </c>
      <c r="C4070" s="2" t="s">
        <v>183</v>
      </c>
      <c r="D4070" s="209" t="n">
        <v>118.55</v>
      </c>
      <c r="E4070" s="224" t="n">
        <f aca="false">VLOOKUP(A4070,SINAPI_MO!$A$1:$E$59566,4,0)</f>
        <v>0.3447</v>
      </c>
      <c r="F4070" s="225" t="n">
        <f aca="false">ROUND(D4070*E4070,2)</f>
        <v>40.86</v>
      </c>
    </row>
    <row r="4071" customFormat="false" ht="19.4" hidden="false" customHeight="false" outlineLevel="0" collapsed="false">
      <c r="A4071" s="207" t="n">
        <v>104848</v>
      </c>
      <c r="B4071" s="208" t="s">
        <v>4246</v>
      </c>
      <c r="C4071" s="2" t="s">
        <v>183</v>
      </c>
      <c r="D4071" s="209" t="n">
        <v>76.97</v>
      </c>
      <c r="E4071" s="224" t="n">
        <f aca="false">VLOOKUP(A4071,SINAPI_MO!$A$1:$E$59566,4,0)</f>
        <v>0.3433</v>
      </c>
      <c r="F4071" s="225" t="n">
        <f aca="false">ROUND(D4071*E4071,2)</f>
        <v>26.42</v>
      </c>
    </row>
    <row r="4072" customFormat="false" ht="19.4" hidden="false" customHeight="false" outlineLevel="0" collapsed="false">
      <c r="A4072" s="207" t="n">
        <v>104886</v>
      </c>
      <c r="B4072" s="208" t="s">
        <v>4247</v>
      </c>
      <c r="C4072" s="2" t="s">
        <v>183</v>
      </c>
      <c r="D4072" s="209" t="n">
        <v>57.09</v>
      </c>
      <c r="E4072" s="224" t="n">
        <f aca="false">VLOOKUP(A4072,SINAPI_MO!$A$1:$E$59566,4,0)</f>
        <v>0.2645</v>
      </c>
      <c r="F4072" s="225" t="n">
        <f aca="false">ROUND(D4072*E4072,2)</f>
        <v>15.1</v>
      </c>
    </row>
    <row r="4073" customFormat="false" ht="19.4" hidden="false" customHeight="false" outlineLevel="0" collapsed="false">
      <c r="A4073" s="207" t="n">
        <v>104843</v>
      </c>
      <c r="B4073" s="208" t="s">
        <v>4248</v>
      </c>
      <c r="C4073" s="2" t="s">
        <v>183</v>
      </c>
      <c r="D4073" s="209" t="n">
        <v>131</v>
      </c>
      <c r="E4073" s="224" t="n">
        <f aca="false">VLOOKUP(A4073,SINAPI_MO!$A$1:$E$59566,4,0)</f>
        <v>0.3516</v>
      </c>
      <c r="F4073" s="225" t="n">
        <f aca="false">ROUND(D4073*E4073,2)</f>
        <v>46.06</v>
      </c>
    </row>
    <row r="4074" customFormat="false" ht="19.4" hidden="false" customHeight="false" outlineLevel="0" collapsed="false">
      <c r="A4074" s="207" t="n">
        <v>104851</v>
      </c>
      <c r="B4074" s="208" t="s">
        <v>4249</v>
      </c>
      <c r="C4074" s="2" t="s">
        <v>183</v>
      </c>
      <c r="D4074" s="209" t="n">
        <v>85.48</v>
      </c>
      <c r="E4074" s="224" t="n">
        <f aca="false">VLOOKUP(A4074,SINAPI_MO!$A$1:$E$59566,4,0)</f>
        <v>0.3556</v>
      </c>
      <c r="F4074" s="225" t="n">
        <f aca="false">ROUND(D4074*E4074,2)</f>
        <v>30.4</v>
      </c>
    </row>
    <row r="4075" customFormat="false" ht="19.4" hidden="false" customHeight="false" outlineLevel="0" collapsed="false">
      <c r="A4075" s="207" t="n">
        <v>104845</v>
      </c>
      <c r="B4075" s="208" t="s">
        <v>4250</v>
      </c>
      <c r="C4075" s="2" t="s">
        <v>183</v>
      </c>
      <c r="D4075" s="209" t="n">
        <v>149.47</v>
      </c>
      <c r="E4075" s="224" t="n">
        <f aca="false">VLOOKUP(A4075,SINAPI_MO!$A$1:$E$59566,4,0)</f>
        <v>0.36</v>
      </c>
      <c r="F4075" s="225" t="n">
        <f aca="false">ROUND(D4075*E4075,2)</f>
        <v>53.81</v>
      </c>
    </row>
    <row r="4076" customFormat="false" ht="19.4" hidden="false" customHeight="false" outlineLevel="0" collapsed="false">
      <c r="A4076" s="207" t="n">
        <v>104880</v>
      </c>
      <c r="B4076" s="208" t="s">
        <v>4251</v>
      </c>
      <c r="C4076" s="2" t="s">
        <v>183</v>
      </c>
      <c r="D4076" s="209" t="n">
        <v>98.1</v>
      </c>
      <c r="E4076" s="224" t="n">
        <f aca="false">VLOOKUP(A4076,SINAPI_MO!$A$1:$E$59566,4,0)</f>
        <v>0.3703</v>
      </c>
      <c r="F4076" s="225" t="n">
        <f aca="false">ROUND(D4076*E4076,2)</f>
        <v>36.33</v>
      </c>
    </row>
    <row r="4077" customFormat="false" ht="19.4" hidden="false" customHeight="false" outlineLevel="0" collapsed="false">
      <c r="A4077" s="207" t="n">
        <v>104889</v>
      </c>
      <c r="B4077" s="208" t="s">
        <v>4252</v>
      </c>
      <c r="C4077" s="2" t="s">
        <v>183</v>
      </c>
      <c r="D4077" s="209" t="n">
        <v>66.4</v>
      </c>
      <c r="E4077" s="224" t="n">
        <f aca="false">VLOOKUP(A4077,SINAPI_MO!$A$1:$E$59566,4,0)</f>
        <v>0.2854</v>
      </c>
      <c r="F4077" s="225" t="n">
        <f aca="false">ROUND(D4077*E4077,2)</f>
        <v>18.95</v>
      </c>
    </row>
    <row r="4078" customFormat="false" ht="19.4" hidden="false" customHeight="false" outlineLevel="0" collapsed="false">
      <c r="A4078" s="207" t="n">
        <v>95108</v>
      </c>
      <c r="B4078" s="208" t="s">
        <v>4253</v>
      </c>
      <c r="C4078" s="2" t="s">
        <v>170</v>
      </c>
      <c r="D4078" s="209" t="n">
        <v>39.79</v>
      </c>
      <c r="E4078" s="224" t="n">
        <f aca="false">VLOOKUP(A4078,SINAPI_MO!$A$1:$E$59566,4,0)</f>
        <v>0.7394</v>
      </c>
      <c r="F4078" s="225" t="n">
        <f aca="false">ROUND(D4078*E4078,2)</f>
        <v>29.42</v>
      </c>
    </row>
    <row r="4079" customFormat="false" ht="19.4" hidden="false" customHeight="false" outlineLevel="0" collapsed="false">
      <c r="A4079" s="207" t="n">
        <v>104857</v>
      </c>
      <c r="B4079" s="208" t="s">
        <v>4254</v>
      </c>
      <c r="C4079" s="2" t="s">
        <v>183</v>
      </c>
      <c r="D4079" s="209" t="n">
        <v>0</v>
      </c>
      <c r="E4079" s="224" t="e">
        <f aca="false">VLOOKUP(A4079,SINAPI_MO!$A$1:$E$59566,4,0)</f>
        <v>#N/A</v>
      </c>
      <c r="F4079" s="225" t="e">
        <f aca="false">ROUND(D4079*E4079,2)</f>
        <v>#N/A</v>
      </c>
    </row>
    <row r="4080" customFormat="false" ht="19.4" hidden="false" customHeight="false" outlineLevel="0" collapsed="false">
      <c r="A4080" s="207" t="n">
        <v>104859</v>
      </c>
      <c r="B4080" s="208" t="s">
        <v>4255</v>
      </c>
      <c r="C4080" s="2" t="s">
        <v>183</v>
      </c>
      <c r="D4080" s="209" t="n">
        <v>0</v>
      </c>
      <c r="E4080" s="224" t="e">
        <f aca="false">VLOOKUP(A4080,SINAPI_MO!$A$1:$E$59566,4,0)</f>
        <v>#N/A</v>
      </c>
      <c r="F4080" s="225" t="e">
        <f aca="false">ROUND(D4080*E4080,2)</f>
        <v>#N/A</v>
      </c>
    </row>
    <row r="4081" customFormat="false" ht="19.4" hidden="false" customHeight="false" outlineLevel="0" collapsed="false">
      <c r="A4081" s="207" t="n">
        <v>104861</v>
      </c>
      <c r="B4081" s="208" t="s">
        <v>4256</v>
      </c>
      <c r="C4081" s="2" t="s">
        <v>183</v>
      </c>
      <c r="D4081" s="209" t="n">
        <v>0</v>
      </c>
      <c r="E4081" s="224" t="e">
        <f aca="false">VLOOKUP(A4081,SINAPI_MO!$A$1:$E$59566,4,0)</f>
        <v>#N/A</v>
      </c>
      <c r="F4081" s="225" t="e">
        <f aca="false">ROUND(D4081*E4081,2)</f>
        <v>#N/A</v>
      </c>
    </row>
    <row r="4082" customFormat="false" ht="19.4" hidden="false" customHeight="false" outlineLevel="0" collapsed="false">
      <c r="A4082" s="207" t="n">
        <v>104856</v>
      </c>
      <c r="B4082" s="208" t="s">
        <v>4257</v>
      </c>
      <c r="C4082" s="2" t="s">
        <v>183</v>
      </c>
      <c r="D4082" s="209" t="n">
        <v>0</v>
      </c>
      <c r="E4082" s="224" t="e">
        <f aca="false">VLOOKUP(A4082,SINAPI_MO!$A$1:$E$59566,4,0)</f>
        <v>#N/A</v>
      </c>
      <c r="F4082" s="225" t="e">
        <f aca="false">ROUND(D4082*E4082,2)</f>
        <v>#N/A</v>
      </c>
    </row>
    <row r="4083" customFormat="false" ht="19.4" hidden="false" customHeight="false" outlineLevel="0" collapsed="false">
      <c r="A4083" s="207" t="n">
        <v>104858</v>
      </c>
      <c r="B4083" s="208" t="s">
        <v>4258</v>
      </c>
      <c r="C4083" s="2" t="s">
        <v>183</v>
      </c>
      <c r="D4083" s="209" t="n">
        <v>0</v>
      </c>
      <c r="E4083" s="224" t="e">
        <f aca="false">VLOOKUP(A4083,SINAPI_MO!$A$1:$E$59566,4,0)</f>
        <v>#N/A</v>
      </c>
      <c r="F4083" s="225" t="e">
        <f aca="false">ROUND(D4083*E4083,2)</f>
        <v>#N/A</v>
      </c>
    </row>
    <row r="4084" customFormat="false" ht="19.4" hidden="false" customHeight="false" outlineLevel="0" collapsed="false">
      <c r="A4084" s="207" t="n">
        <v>104860</v>
      </c>
      <c r="B4084" s="208" t="s">
        <v>4259</v>
      </c>
      <c r="C4084" s="2" t="s">
        <v>183</v>
      </c>
      <c r="D4084" s="209" t="n">
        <v>0</v>
      </c>
      <c r="E4084" s="224" t="e">
        <f aca="false">VLOOKUP(A4084,SINAPI_MO!$A$1:$E$59566,4,0)</f>
        <v>#N/A</v>
      </c>
      <c r="F4084" s="225" t="e">
        <f aca="false">ROUND(D4084*E4084,2)</f>
        <v>#N/A</v>
      </c>
    </row>
    <row r="4085" customFormat="false" ht="19.4" hidden="false" customHeight="false" outlineLevel="0" collapsed="false">
      <c r="A4085" s="207" t="n">
        <v>104871</v>
      </c>
      <c r="B4085" s="208" t="s">
        <v>4260</v>
      </c>
      <c r="C4085" s="2" t="s">
        <v>183</v>
      </c>
      <c r="D4085" s="209" t="n">
        <v>0</v>
      </c>
      <c r="E4085" s="224" t="e">
        <f aca="false">VLOOKUP(A4085,SINAPI_MO!$A$1:$E$59566,4,0)</f>
        <v>#N/A</v>
      </c>
      <c r="F4085" s="225" t="e">
        <f aca="false">ROUND(D4085*E4085,2)</f>
        <v>#N/A</v>
      </c>
    </row>
    <row r="4086" customFormat="false" ht="19.4" hidden="false" customHeight="false" outlineLevel="0" collapsed="false">
      <c r="A4086" s="207" t="n">
        <v>104883</v>
      </c>
      <c r="B4086" s="208" t="s">
        <v>4261</v>
      </c>
      <c r="C4086" s="2" t="s">
        <v>183</v>
      </c>
      <c r="D4086" s="209" t="n">
        <v>0</v>
      </c>
      <c r="E4086" s="224" t="e">
        <f aca="false">VLOOKUP(A4086,SINAPI_MO!$A$1:$E$59566,4,0)</f>
        <v>#N/A</v>
      </c>
      <c r="F4086" s="225" t="e">
        <f aca="false">ROUND(D4086*E4086,2)</f>
        <v>#N/A</v>
      </c>
    </row>
    <row r="4087" customFormat="false" ht="19.4" hidden="false" customHeight="false" outlineLevel="0" collapsed="false">
      <c r="A4087" s="207" t="n">
        <v>104865</v>
      </c>
      <c r="B4087" s="208" t="s">
        <v>4262</v>
      </c>
      <c r="C4087" s="2" t="s">
        <v>183</v>
      </c>
      <c r="D4087" s="209" t="n">
        <v>0</v>
      </c>
      <c r="E4087" s="224" t="e">
        <f aca="false">VLOOKUP(A4087,SINAPI_MO!$A$1:$E$59566,4,0)</f>
        <v>#N/A</v>
      </c>
      <c r="F4087" s="225" t="e">
        <f aca="false">ROUND(D4087*E4087,2)</f>
        <v>#N/A</v>
      </c>
    </row>
    <row r="4088" customFormat="false" ht="19.4" hidden="false" customHeight="false" outlineLevel="0" collapsed="false">
      <c r="A4088" s="207" t="n">
        <v>104872</v>
      </c>
      <c r="B4088" s="208" t="s">
        <v>4263</v>
      </c>
      <c r="C4088" s="2" t="s">
        <v>183</v>
      </c>
      <c r="D4088" s="209" t="n">
        <v>0</v>
      </c>
      <c r="E4088" s="224" t="e">
        <f aca="false">VLOOKUP(A4088,SINAPI_MO!$A$1:$E$59566,4,0)</f>
        <v>#N/A</v>
      </c>
      <c r="F4088" s="225" t="e">
        <f aca="false">ROUND(D4088*E4088,2)</f>
        <v>#N/A</v>
      </c>
    </row>
    <row r="4089" customFormat="false" ht="19.4" hidden="false" customHeight="false" outlineLevel="0" collapsed="false">
      <c r="A4089" s="207" t="n">
        <v>104884</v>
      </c>
      <c r="B4089" s="208" t="s">
        <v>4264</v>
      </c>
      <c r="C4089" s="2" t="s">
        <v>183</v>
      </c>
      <c r="D4089" s="209" t="n">
        <v>0</v>
      </c>
      <c r="E4089" s="224" t="e">
        <f aca="false">VLOOKUP(A4089,SINAPI_MO!$A$1:$E$59566,4,0)</f>
        <v>#N/A</v>
      </c>
      <c r="F4089" s="225" t="e">
        <f aca="false">ROUND(D4089*E4089,2)</f>
        <v>#N/A</v>
      </c>
    </row>
    <row r="4090" customFormat="false" ht="19.4" hidden="false" customHeight="false" outlineLevel="0" collapsed="false">
      <c r="A4090" s="207" t="n">
        <v>104866</v>
      </c>
      <c r="B4090" s="208" t="s">
        <v>4265</v>
      </c>
      <c r="C4090" s="2" t="s">
        <v>183</v>
      </c>
      <c r="D4090" s="209" t="n">
        <v>0</v>
      </c>
      <c r="E4090" s="224" t="e">
        <f aca="false">VLOOKUP(A4090,SINAPI_MO!$A$1:$E$59566,4,0)</f>
        <v>#N/A</v>
      </c>
      <c r="F4090" s="225" t="e">
        <f aca="false">ROUND(D4090*E4090,2)</f>
        <v>#N/A</v>
      </c>
    </row>
    <row r="4091" customFormat="false" ht="19.4" hidden="false" customHeight="false" outlineLevel="0" collapsed="false">
      <c r="A4091" s="207" t="n">
        <v>104873</v>
      </c>
      <c r="B4091" s="208" t="s">
        <v>4266</v>
      </c>
      <c r="C4091" s="2" t="s">
        <v>183</v>
      </c>
      <c r="D4091" s="209" t="n">
        <v>0</v>
      </c>
      <c r="E4091" s="224" t="e">
        <f aca="false">VLOOKUP(A4091,SINAPI_MO!$A$1:$E$59566,4,0)</f>
        <v>#N/A</v>
      </c>
      <c r="F4091" s="225" t="e">
        <f aca="false">ROUND(D4091*E4091,2)</f>
        <v>#N/A</v>
      </c>
    </row>
    <row r="4092" customFormat="false" ht="19.4" hidden="false" customHeight="false" outlineLevel="0" collapsed="false">
      <c r="A4092" s="207" t="n">
        <v>104885</v>
      </c>
      <c r="B4092" s="208" t="s">
        <v>4267</v>
      </c>
      <c r="C4092" s="2" t="s">
        <v>183</v>
      </c>
      <c r="D4092" s="209" t="n">
        <v>0</v>
      </c>
      <c r="E4092" s="224" t="e">
        <f aca="false">VLOOKUP(A4092,SINAPI_MO!$A$1:$E$59566,4,0)</f>
        <v>#N/A</v>
      </c>
      <c r="F4092" s="225" t="e">
        <f aca="false">ROUND(D4092*E4092,2)</f>
        <v>#N/A</v>
      </c>
    </row>
    <row r="4093" customFormat="false" ht="19.4" hidden="false" customHeight="false" outlineLevel="0" collapsed="false">
      <c r="A4093" s="207" t="n">
        <v>104867</v>
      </c>
      <c r="B4093" s="208" t="s">
        <v>4268</v>
      </c>
      <c r="C4093" s="2" t="s">
        <v>183</v>
      </c>
      <c r="D4093" s="209" t="n">
        <v>0</v>
      </c>
      <c r="E4093" s="224" t="e">
        <f aca="false">VLOOKUP(A4093,SINAPI_MO!$A$1:$E$59566,4,0)</f>
        <v>#N/A</v>
      </c>
      <c r="F4093" s="225" t="e">
        <f aca="false">ROUND(D4093*E4093,2)</f>
        <v>#N/A</v>
      </c>
    </row>
    <row r="4094" customFormat="false" ht="19.4" hidden="false" customHeight="false" outlineLevel="0" collapsed="false">
      <c r="A4094" s="207" t="n">
        <v>104868</v>
      </c>
      <c r="B4094" s="208" t="s">
        <v>4269</v>
      </c>
      <c r="C4094" s="2" t="s">
        <v>183</v>
      </c>
      <c r="D4094" s="209" t="n">
        <v>0</v>
      </c>
      <c r="E4094" s="224" t="e">
        <f aca="false">VLOOKUP(A4094,SINAPI_MO!$A$1:$E$59566,4,0)</f>
        <v>#N/A</v>
      </c>
      <c r="F4094" s="225" t="e">
        <f aca="false">ROUND(D4094*E4094,2)</f>
        <v>#N/A</v>
      </c>
    </row>
    <row r="4095" customFormat="false" ht="19.4" hidden="false" customHeight="false" outlineLevel="0" collapsed="false">
      <c r="A4095" s="207" t="n">
        <v>104874</v>
      </c>
      <c r="B4095" s="208" t="s">
        <v>4270</v>
      </c>
      <c r="C4095" s="2" t="s">
        <v>183</v>
      </c>
      <c r="D4095" s="209" t="n">
        <v>0</v>
      </c>
      <c r="E4095" s="224" t="e">
        <f aca="false">VLOOKUP(A4095,SINAPI_MO!$A$1:$E$59566,4,0)</f>
        <v>#N/A</v>
      </c>
      <c r="F4095" s="225" t="e">
        <f aca="false">ROUND(D4095*E4095,2)</f>
        <v>#N/A</v>
      </c>
    </row>
    <row r="4096" customFormat="false" ht="19.4" hidden="false" customHeight="false" outlineLevel="0" collapsed="false">
      <c r="A4096" s="207" t="n">
        <v>104862</v>
      </c>
      <c r="B4096" s="208" t="s">
        <v>4271</v>
      </c>
      <c r="C4096" s="2" t="s">
        <v>183</v>
      </c>
      <c r="D4096" s="209" t="n">
        <v>0</v>
      </c>
      <c r="E4096" s="224" t="e">
        <f aca="false">VLOOKUP(A4096,SINAPI_MO!$A$1:$E$59566,4,0)</f>
        <v>#N/A</v>
      </c>
      <c r="F4096" s="225" t="e">
        <f aca="false">ROUND(D4096*E4096,2)</f>
        <v>#N/A</v>
      </c>
    </row>
    <row r="4097" customFormat="false" ht="19.4" hidden="false" customHeight="false" outlineLevel="0" collapsed="false">
      <c r="A4097" s="207" t="n">
        <v>104869</v>
      </c>
      <c r="B4097" s="208" t="s">
        <v>4272</v>
      </c>
      <c r="C4097" s="2" t="s">
        <v>183</v>
      </c>
      <c r="D4097" s="209" t="n">
        <v>0</v>
      </c>
      <c r="E4097" s="224" t="e">
        <f aca="false">VLOOKUP(A4097,SINAPI_MO!$A$1:$E$59566,4,0)</f>
        <v>#N/A</v>
      </c>
      <c r="F4097" s="225" t="e">
        <f aca="false">ROUND(D4097*E4097,2)</f>
        <v>#N/A</v>
      </c>
    </row>
    <row r="4098" customFormat="false" ht="19.4" hidden="false" customHeight="false" outlineLevel="0" collapsed="false">
      <c r="A4098" s="207" t="n">
        <v>104881</v>
      </c>
      <c r="B4098" s="208" t="s">
        <v>4273</v>
      </c>
      <c r="C4098" s="2" t="s">
        <v>183</v>
      </c>
      <c r="D4098" s="209" t="n">
        <v>0</v>
      </c>
      <c r="E4098" s="224" t="e">
        <f aca="false">VLOOKUP(A4098,SINAPI_MO!$A$1:$E$59566,4,0)</f>
        <v>#N/A</v>
      </c>
      <c r="F4098" s="225" t="e">
        <f aca="false">ROUND(D4098*E4098,2)</f>
        <v>#N/A</v>
      </c>
    </row>
    <row r="4099" customFormat="false" ht="19.4" hidden="false" customHeight="false" outlineLevel="0" collapsed="false">
      <c r="A4099" s="207" t="n">
        <v>104863</v>
      </c>
      <c r="B4099" s="208" t="s">
        <v>4274</v>
      </c>
      <c r="C4099" s="2" t="s">
        <v>183</v>
      </c>
      <c r="D4099" s="209" t="n">
        <v>0</v>
      </c>
      <c r="E4099" s="224" t="e">
        <f aca="false">VLOOKUP(A4099,SINAPI_MO!$A$1:$E$59566,4,0)</f>
        <v>#N/A</v>
      </c>
      <c r="F4099" s="225" t="e">
        <f aca="false">ROUND(D4099*E4099,2)</f>
        <v>#N/A</v>
      </c>
    </row>
    <row r="4100" customFormat="false" ht="19.4" hidden="false" customHeight="false" outlineLevel="0" collapsed="false">
      <c r="A4100" s="207" t="n">
        <v>104870</v>
      </c>
      <c r="B4100" s="208" t="s">
        <v>4275</v>
      </c>
      <c r="C4100" s="2" t="s">
        <v>183</v>
      </c>
      <c r="D4100" s="209" t="n">
        <v>0</v>
      </c>
      <c r="E4100" s="224" t="e">
        <f aca="false">VLOOKUP(A4100,SINAPI_MO!$A$1:$E$59566,4,0)</f>
        <v>#N/A</v>
      </c>
      <c r="F4100" s="225" t="e">
        <f aca="false">ROUND(D4100*E4100,2)</f>
        <v>#N/A</v>
      </c>
    </row>
    <row r="4101" customFormat="false" ht="19.4" hidden="false" customHeight="false" outlineLevel="0" collapsed="false">
      <c r="A4101" s="207" t="n">
        <v>104882</v>
      </c>
      <c r="B4101" s="208" t="s">
        <v>4276</v>
      </c>
      <c r="C4101" s="2" t="s">
        <v>183</v>
      </c>
      <c r="D4101" s="209" t="n">
        <v>0</v>
      </c>
      <c r="E4101" s="224" t="e">
        <f aca="false">VLOOKUP(A4101,SINAPI_MO!$A$1:$E$59566,4,0)</f>
        <v>#N/A</v>
      </c>
      <c r="F4101" s="225" t="e">
        <f aca="false">ROUND(D4101*E4101,2)</f>
        <v>#N/A</v>
      </c>
    </row>
    <row r="4102" customFormat="false" ht="19.4" hidden="false" customHeight="false" outlineLevel="0" collapsed="false">
      <c r="A4102" s="207" t="n">
        <v>104864</v>
      </c>
      <c r="B4102" s="208" t="s">
        <v>4277</v>
      </c>
      <c r="C4102" s="2" t="s">
        <v>183</v>
      </c>
      <c r="D4102" s="209" t="n">
        <v>0</v>
      </c>
      <c r="E4102" s="224" t="e">
        <f aca="false">VLOOKUP(A4102,SINAPI_MO!$A$1:$E$59566,4,0)</f>
        <v>#N/A</v>
      </c>
      <c r="F4102" s="225" t="e">
        <f aca="false">ROUND(D4102*E4102,2)</f>
        <v>#N/A</v>
      </c>
    </row>
    <row r="4103" customFormat="false" ht="12.8" hidden="false" customHeight="false" outlineLevel="0" collapsed="false">
      <c r="A4103" s="207" t="n">
        <v>104876</v>
      </c>
      <c r="B4103" s="208" t="s">
        <v>4278</v>
      </c>
      <c r="C4103" s="2" t="s">
        <v>170</v>
      </c>
      <c r="D4103" s="209" t="n">
        <v>26</v>
      </c>
      <c r="E4103" s="224" t="n">
        <f aca="false">VLOOKUP(A4103,SINAPI_MO!$A$1:$E$59566,4,0)</f>
        <v>0.9854</v>
      </c>
      <c r="F4103" s="225" t="n">
        <f aca="false">ROUND(D4103*E4103,2)</f>
        <v>25.62</v>
      </c>
    </row>
    <row r="4104" customFormat="false" ht="12.8" hidden="false" customHeight="false" outlineLevel="0" collapsed="false">
      <c r="A4104" s="207" t="n">
        <v>104875</v>
      </c>
      <c r="B4104" s="208" t="s">
        <v>4279</v>
      </c>
      <c r="C4104" s="2" t="s">
        <v>183</v>
      </c>
      <c r="D4104" s="209" t="n">
        <v>136.93</v>
      </c>
      <c r="E4104" s="224" t="n">
        <f aca="false">VLOOKUP(A4104,SINAPI_MO!$A$1:$E$59566,4,0)</f>
        <v>0.9454</v>
      </c>
      <c r="F4104" s="225" t="n">
        <f aca="false">ROUND(D4104*E4104,2)</f>
        <v>129.45</v>
      </c>
    </row>
    <row r="4105" customFormat="false" ht="12.8" hidden="false" customHeight="false" outlineLevel="0" collapsed="false">
      <c r="A4105" s="207" t="n">
        <v>105942</v>
      </c>
      <c r="B4105" s="208" t="s">
        <v>4280</v>
      </c>
      <c r="C4105" s="2" t="s">
        <v>183</v>
      </c>
      <c r="D4105" s="209" t="n">
        <v>0</v>
      </c>
      <c r="E4105" s="224" t="e">
        <f aca="false">VLOOKUP(A4105,SINAPI_MO!$A$1:$E$59566,4,0)</f>
        <v>#N/A</v>
      </c>
      <c r="F4105" s="225" t="e">
        <f aca="false">ROUND(D4105*E4105,2)</f>
        <v>#N/A</v>
      </c>
    </row>
    <row r="4106" customFormat="false" ht="12.8" hidden="false" customHeight="false" outlineLevel="0" collapsed="false">
      <c r="A4106" s="207" t="n">
        <v>105943</v>
      </c>
      <c r="B4106" s="208" t="s">
        <v>4281</v>
      </c>
      <c r="C4106" s="2" t="s">
        <v>183</v>
      </c>
      <c r="D4106" s="209" t="n">
        <v>0</v>
      </c>
      <c r="E4106" s="224" t="e">
        <f aca="false">VLOOKUP(A4106,SINAPI_MO!$A$1:$E$59566,4,0)</f>
        <v>#N/A</v>
      </c>
      <c r="F4106" s="225" t="e">
        <f aca="false">ROUND(D4106*E4106,2)</f>
        <v>#N/A</v>
      </c>
    </row>
    <row r="4107" customFormat="false" ht="19.4" hidden="false" customHeight="false" outlineLevel="0" collapsed="false">
      <c r="A4107" s="207" t="n">
        <v>105941</v>
      </c>
      <c r="B4107" s="208" t="s">
        <v>4282</v>
      </c>
      <c r="C4107" s="2" t="s">
        <v>175</v>
      </c>
      <c r="D4107" s="209" t="n">
        <v>0</v>
      </c>
      <c r="E4107" s="224" t="e">
        <f aca="false">VLOOKUP(A4107,SINAPI_MO!$A$1:$E$59566,4,0)</f>
        <v>#N/A</v>
      </c>
      <c r="F4107" s="225" t="e">
        <f aca="false">ROUND(D4107*E4107,2)</f>
        <v>#N/A</v>
      </c>
    </row>
    <row r="4108" customFormat="false" ht="19.4" hidden="false" customHeight="false" outlineLevel="0" collapsed="false">
      <c r="A4108" s="207" t="n">
        <v>105940</v>
      </c>
      <c r="B4108" s="208" t="s">
        <v>4283</v>
      </c>
      <c r="C4108" s="2" t="s">
        <v>175</v>
      </c>
      <c r="D4108" s="209" t="n">
        <v>0</v>
      </c>
      <c r="E4108" s="224" t="e">
        <f aca="false">VLOOKUP(A4108,SINAPI_MO!$A$1:$E$59566,4,0)</f>
        <v>#N/A</v>
      </c>
      <c r="F4108" s="225" t="e">
        <f aca="false">ROUND(D4108*E4108,2)</f>
        <v>#N/A</v>
      </c>
    </row>
    <row r="4109" customFormat="false" ht="19.4" hidden="false" customHeight="false" outlineLevel="0" collapsed="false">
      <c r="A4109" s="207" t="n">
        <v>105938</v>
      </c>
      <c r="B4109" s="208" t="s">
        <v>4284</v>
      </c>
      <c r="C4109" s="2" t="s">
        <v>175</v>
      </c>
      <c r="D4109" s="209" t="n">
        <v>0</v>
      </c>
      <c r="E4109" s="224" t="e">
        <f aca="false">VLOOKUP(A4109,SINAPI_MO!$A$1:$E$59566,4,0)</f>
        <v>#N/A</v>
      </c>
      <c r="F4109" s="225" t="e">
        <f aca="false">ROUND(D4109*E4109,2)</f>
        <v>#N/A</v>
      </c>
    </row>
    <row r="4110" customFormat="false" ht="19.4" hidden="false" customHeight="false" outlineLevel="0" collapsed="false">
      <c r="A4110" s="207" t="n">
        <v>105939</v>
      </c>
      <c r="B4110" s="208" t="s">
        <v>4285</v>
      </c>
      <c r="C4110" s="2" t="s">
        <v>175</v>
      </c>
      <c r="D4110" s="209" t="n">
        <v>0</v>
      </c>
      <c r="E4110" s="224" t="e">
        <f aca="false">VLOOKUP(A4110,SINAPI_MO!$A$1:$E$59566,4,0)</f>
        <v>#N/A</v>
      </c>
      <c r="F4110" s="225" t="e">
        <f aca="false">ROUND(D4110*E4110,2)</f>
        <v>#N/A</v>
      </c>
    </row>
    <row r="4111" customFormat="false" ht="12.8" hidden="false" customHeight="false" outlineLevel="0" collapsed="false">
      <c r="A4111" s="207" t="n">
        <v>96120</v>
      </c>
      <c r="B4111" s="208" t="s">
        <v>4286</v>
      </c>
      <c r="C4111" s="2" t="s">
        <v>183</v>
      </c>
      <c r="D4111" s="209" t="n">
        <v>3.27</v>
      </c>
      <c r="E4111" s="224" t="n">
        <f aca="false">VLOOKUP(A4111,SINAPI_MO!$A$1:$E$59566,4,0)</f>
        <v>0.5719</v>
      </c>
      <c r="F4111" s="225" t="n">
        <f aca="false">ROUND(D4111*E4111,2)</f>
        <v>1.87</v>
      </c>
    </row>
    <row r="4112" customFormat="false" ht="12.8" hidden="false" customHeight="false" outlineLevel="0" collapsed="false">
      <c r="A4112" s="207" t="n">
        <v>96123</v>
      </c>
      <c r="B4112" s="208" t="s">
        <v>4287</v>
      </c>
      <c r="C4112" s="2" t="s">
        <v>183</v>
      </c>
      <c r="D4112" s="209" t="n">
        <v>30.2</v>
      </c>
      <c r="E4112" s="224" t="n">
        <f aca="false">VLOOKUP(A4112,SINAPI_MO!$A$1:$E$59566,4,0)</f>
        <v>0.3788</v>
      </c>
      <c r="F4112" s="225" t="n">
        <f aca="false">ROUND(D4112*E4112,2)</f>
        <v>11.44</v>
      </c>
    </row>
    <row r="4113" customFormat="false" ht="12.8" hidden="false" customHeight="false" outlineLevel="0" collapsed="false">
      <c r="A4113" s="207" t="n">
        <v>96122</v>
      </c>
      <c r="B4113" s="208" t="s">
        <v>4288</v>
      </c>
      <c r="C4113" s="2" t="s">
        <v>183</v>
      </c>
      <c r="D4113" s="209" t="n">
        <v>43.25</v>
      </c>
      <c r="E4113" s="224" t="n">
        <f aca="false">VLOOKUP(A4113,SINAPI_MO!$A$1:$E$59566,4,0)</f>
        <v>0.3052</v>
      </c>
      <c r="F4113" s="225" t="n">
        <f aca="false">ROUND(D4113*E4113,2)</f>
        <v>13.2</v>
      </c>
    </row>
    <row r="4114" customFormat="false" ht="12.8" hidden="false" customHeight="false" outlineLevel="0" collapsed="false">
      <c r="A4114" s="207" t="n">
        <v>96121</v>
      </c>
      <c r="B4114" s="208" t="s">
        <v>4289</v>
      </c>
      <c r="C4114" s="2" t="s">
        <v>183</v>
      </c>
      <c r="D4114" s="209" t="n">
        <v>13.82</v>
      </c>
      <c r="E4114" s="224" t="n">
        <f aca="false">VLOOKUP(A4114,SINAPI_MO!$A$1:$E$59566,4,0)</f>
        <v>0.4465</v>
      </c>
      <c r="F4114" s="225" t="n">
        <f aca="false">ROUND(D4114*E4114,2)</f>
        <v>6.17</v>
      </c>
    </row>
    <row r="4115" customFormat="false" ht="12.8" hidden="false" customHeight="false" outlineLevel="0" collapsed="false">
      <c r="A4115" s="207" t="n">
        <v>99054</v>
      </c>
      <c r="B4115" s="208" t="s">
        <v>4290</v>
      </c>
      <c r="C4115" s="2" t="s">
        <v>175</v>
      </c>
      <c r="D4115" s="209" t="n">
        <v>62.77</v>
      </c>
      <c r="E4115" s="224" t="n">
        <f aca="false">VLOOKUP(A4115,SINAPI_MO!$A$1:$E$59566,4,0)</f>
        <v>0.723</v>
      </c>
      <c r="F4115" s="225" t="n">
        <f aca="false">ROUND(D4115*E4115,2)</f>
        <v>45.38</v>
      </c>
    </row>
    <row r="4116" customFormat="false" ht="12.8" hidden="false" customHeight="false" outlineLevel="0" collapsed="false">
      <c r="A4116" s="207" t="n">
        <v>96110</v>
      </c>
      <c r="B4116" s="208" t="s">
        <v>4291</v>
      </c>
      <c r="C4116" s="2" t="s">
        <v>175</v>
      </c>
      <c r="D4116" s="209" t="n">
        <v>81.65</v>
      </c>
      <c r="E4116" s="224" t="n">
        <f aca="false">VLOOKUP(A4116,SINAPI_MO!$A$1:$E$59566,4,0)</f>
        <v>0.3521</v>
      </c>
      <c r="F4116" s="225" t="n">
        <f aca="false">ROUND(D4116*E4116,2)</f>
        <v>28.75</v>
      </c>
    </row>
    <row r="4117" customFormat="false" ht="12.8" hidden="false" customHeight="false" outlineLevel="0" collapsed="false">
      <c r="A4117" s="207" t="n">
        <v>96114</v>
      </c>
      <c r="B4117" s="208" t="s">
        <v>4292</v>
      </c>
      <c r="C4117" s="2" t="s">
        <v>175</v>
      </c>
      <c r="D4117" s="209" t="n">
        <v>82.42</v>
      </c>
      <c r="E4117" s="224" t="n">
        <f aca="false">VLOOKUP(A4117,SINAPI_MO!$A$1:$E$59566,4,0)</f>
        <v>0.3059</v>
      </c>
      <c r="F4117" s="225" t="n">
        <f aca="false">ROUND(D4117*E4117,2)</f>
        <v>25.21</v>
      </c>
    </row>
    <row r="4118" customFormat="false" ht="12.8" hidden="false" customHeight="false" outlineLevel="0" collapsed="false">
      <c r="A4118" s="207" t="n">
        <v>104757</v>
      </c>
      <c r="B4118" s="208" t="s">
        <v>4293</v>
      </c>
      <c r="C4118" s="2" t="s">
        <v>175</v>
      </c>
      <c r="D4118" s="209" t="n">
        <v>105.98</v>
      </c>
      <c r="E4118" s="224" t="n">
        <f aca="false">VLOOKUP(A4118,SINAPI_MO!$A$1:$E$59566,4,0)</f>
        <v>0.1978</v>
      </c>
      <c r="F4118" s="225" t="n">
        <f aca="false">ROUND(D4118*E4118,2)</f>
        <v>20.96</v>
      </c>
    </row>
    <row r="4119" customFormat="false" ht="19.4" hidden="false" customHeight="false" outlineLevel="0" collapsed="false">
      <c r="A4119" s="207" t="n">
        <v>104756</v>
      </c>
      <c r="B4119" s="208" t="s">
        <v>4294</v>
      </c>
      <c r="C4119" s="2" t="s">
        <v>175</v>
      </c>
      <c r="D4119" s="209" t="n">
        <v>184.3</v>
      </c>
      <c r="E4119" s="224" t="n">
        <f aca="false">VLOOKUP(A4119,SINAPI_MO!$A$1:$E$59566,4,0)</f>
        <v>0.3011</v>
      </c>
      <c r="F4119" s="225" t="n">
        <f aca="false">ROUND(D4119*E4119,2)</f>
        <v>55.49</v>
      </c>
    </row>
    <row r="4120" customFormat="false" ht="12.8" hidden="false" customHeight="false" outlineLevel="0" collapsed="false">
      <c r="A4120" s="207" t="n">
        <v>96112</v>
      </c>
      <c r="B4120" s="208" t="s">
        <v>4295</v>
      </c>
      <c r="C4120" s="2" t="s">
        <v>175</v>
      </c>
      <c r="D4120" s="209" t="n">
        <v>140.01</v>
      </c>
      <c r="E4120" s="224" t="n">
        <f aca="false">VLOOKUP(A4120,SINAPI_MO!$A$1:$E$59566,4,0)</f>
        <v>0.4284</v>
      </c>
      <c r="F4120" s="225" t="n">
        <f aca="false">ROUND(D4120*E4120,2)</f>
        <v>59.98</v>
      </c>
    </row>
    <row r="4121" customFormat="false" ht="12.8" hidden="false" customHeight="false" outlineLevel="0" collapsed="false">
      <c r="A4121" s="207" t="n">
        <v>96113</v>
      </c>
      <c r="B4121" s="208" t="s">
        <v>4296</v>
      </c>
      <c r="C4121" s="2" t="s">
        <v>175</v>
      </c>
      <c r="D4121" s="209" t="n">
        <v>49.92</v>
      </c>
      <c r="E4121" s="224" t="n">
        <f aca="false">VLOOKUP(A4121,SINAPI_MO!$A$1:$E$59566,4,0)</f>
        <v>0.6528</v>
      </c>
      <c r="F4121" s="225" t="n">
        <f aca="false">ROUND(D4121*E4121,2)</f>
        <v>32.59</v>
      </c>
    </row>
    <row r="4122" customFormat="false" ht="12.8" hidden="false" customHeight="false" outlineLevel="0" collapsed="false">
      <c r="A4122" s="207" t="n">
        <v>96109</v>
      </c>
      <c r="B4122" s="208" t="s">
        <v>4297</v>
      </c>
      <c r="C4122" s="2" t="s">
        <v>175</v>
      </c>
      <c r="D4122" s="209" t="n">
        <v>55.12</v>
      </c>
      <c r="E4122" s="224" t="n">
        <f aca="false">VLOOKUP(A4122,SINAPI_MO!$A$1:$E$59566,4,0)</f>
        <v>0.6856</v>
      </c>
      <c r="F4122" s="225" t="n">
        <f aca="false">ROUND(D4122*E4122,2)</f>
        <v>37.79</v>
      </c>
    </row>
    <row r="4123" customFormat="false" ht="12.8" hidden="false" customHeight="false" outlineLevel="0" collapsed="false">
      <c r="A4123" s="207" t="n">
        <v>96116</v>
      </c>
      <c r="B4123" s="208" t="s">
        <v>4298</v>
      </c>
      <c r="C4123" s="2" t="s">
        <v>175</v>
      </c>
      <c r="D4123" s="209" t="n">
        <v>74.54</v>
      </c>
      <c r="E4123" s="224" t="n">
        <f aca="false">VLOOKUP(A4123,SINAPI_MO!$A$1:$E$59566,4,0)</f>
        <v>0.2352</v>
      </c>
      <c r="F4123" s="225" t="n">
        <f aca="false">ROUND(D4123*E4123,2)</f>
        <v>17.53</v>
      </c>
    </row>
    <row r="4124" customFormat="false" ht="19.4" hidden="false" customHeight="false" outlineLevel="0" collapsed="false">
      <c r="A4124" s="207" t="n">
        <v>96111</v>
      </c>
      <c r="B4124" s="208" t="s">
        <v>4299</v>
      </c>
      <c r="C4124" s="2" t="s">
        <v>175</v>
      </c>
      <c r="D4124" s="209" t="n">
        <v>72.43</v>
      </c>
      <c r="E4124" s="224" t="n">
        <f aca="false">VLOOKUP(A4124,SINAPI_MO!$A$1:$E$59566,4,0)</f>
        <v>0.2811</v>
      </c>
      <c r="F4124" s="225" t="n">
        <f aca="false">ROUND(D4124*E4124,2)</f>
        <v>20.36</v>
      </c>
    </row>
    <row r="4125" customFormat="false" ht="12.8" hidden="false" customHeight="false" outlineLevel="0" collapsed="false">
      <c r="A4125" s="207" t="n">
        <v>96486</v>
      </c>
      <c r="B4125" s="208" t="s">
        <v>4300</v>
      </c>
      <c r="C4125" s="2" t="s">
        <v>175</v>
      </c>
      <c r="D4125" s="209" t="n">
        <v>87.65</v>
      </c>
      <c r="E4125" s="224" t="n">
        <f aca="false">VLOOKUP(A4125,SINAPI_MO!$A$1:$E$59566,4,0)</f>
        <v>0.2</v>
      </c>
      <c r="F4125" s="225" t="n">
        <f aca="false">ROUND(D4125*E4125,2)</f>
        <v>17.53</v>
      </c>
    </row>
    <row r="4126" customFormat="false" ht="12.8" hidden="false" customHeight="false" outlineLevel="0" collapsed="false">
      <c r="A4126" s="207" t="n">
        <v>96485</v>
      </c>
      <c r="B4126" s="208" t="s">
        <v>4301</v>
      </c>
      <c r="C4126" s="2" t="s">
        <v>175</v>
      </c>
      <c r="D4126" s="209" t="n">
        <v>85.54</v>
      </c>
      <c r="E4126" s="224" t="n">
        <f aca="false">VLOOKUP(A4126,SINAPI_MO!$A$1:$E$59566,4,0)</f>
        <v>0.238</v>
      </c>
      <c r="F4126" s="225" t="n">
        <f aca="false">ROUND(D4126*E4126,2)</f>
        <v>20.36</v>
      </c>
    </row>
    <row r="4127" customFormat="false" ht="12.8" hidden="false" customHeight="false" outlineLevel="0" collapsed="false">
      <c r="A4127" s="207" t="n">
        <v>97557</v>
      </c>
      <c r="B4127" s="208" t="s">
        <v>4302</v>
      </c>
      <c r="C4127" s="2" t="s">
        <v>175</v>
      </c>
      <c r="D4127" s="209" t="n">
        <v>0</v>
      </c>
      <c r="E4127" s="224" t="e">
        <f aca="false">VLOOKUP(A4127,SINAPI_MO!$A$1:$E$59566,4,0)</f>
        <v>#N/A</v>
      </c>
      <c r="F4127" s="225" t="e">
        <f aca="false">ROUND(D4127*E4127,2)</f>
        <v>#N/A</v>
      </c>
    </row>
    <row r="4128" customFormat="false" ht="19.4" hidden="false" customHeight="false" outlineLevel="0" collapsed="false">
      <c r="A4128" s="207" t="n">
        <v>101807</v>
      </c>
      <c r="B4128" s="208" t="s">
        <v>4303</v>
      </c>
      <c r="C4128" s="2" t="s">
        <v>170</v>
      </c>
      <c r="D4128" s="209" t="n">
        <v>540.83</v>
      </c>
      <c r="E4128" s="224" t="n">
        <f aca="false">VLOOKUP(A4128,SINAPI_MO!$A$1:$E$59566,4,0)</f>
        <v>0.5754</v>
      </c>
      <c r="F4128" s="225" t="n">
        <f aca="false">ROUND(D4128*E4128,2)</f>
        <v>311.19</v>
      </c>
    </row>
    <row r="4129" customFormat="false" ht="19.4" hidden="false" customHeight="false" outlineLevel="0" collapsed="false">
      <c r="A4129" s="207" t="n">
        <v>101806</v>
      </c>
      <c r="B4129" s="208" t="s">
        <v>4304</v>
      </c>
      <c r="C4129" s="2" t="s">
        <v>170</v>
      </c>
      <c r="D4129" s="209" t="n">
        <v>564.5</v>
      </c>
      <c r="E4129" s="224" t="n">
        <f aca="false">VLOOKUP(A4129,SINAPI_MO!$A$1:$E$59566,4,0)</f>
        <v>0.6072</v>
      </c>
      <c r="F4129" s="225" t="n">
        <f aca="false">ROUND(D4129*E4129,2)</f>
        <v>342.76</v>
      </c>
    </row>
    <row r="4130" customFormat="false" ht="19.4" hidden="false" customHeight="false" outlineLevel="0" collapsed="false">
      <c r="A4130" s="207" t="n">
        <v>101808</v>
      </c>
      <c r="B4130" s="208" t="s">
        <v>4305</v>
      </c>
      <c r="C4130" s="2" t="s">
        <v>170</v>
      </c>
      <c r="D4130" s="209" t="n">
        <v>565.34</v>
      </c>
      <c r="E4130" s="224" t="n">
        <f aca="false">VLOOKUP(A4130,SINAPI_MO!$A$1:$E$59566,4,0)</f>
        <v>0.1346</v>
      </c>
      <c r="F4130" s="225" t="n">
        <f aca="false">ROUND(D4130*E4130,2)</f>
        <v>76.09</v>
      </c>
    </row>
    <row r="4131" customFormat="false" ht="19.4" hidden="false" customHeight="false" outlineLevel="0" collapsed="false">
      <c r="A4131" s="207" t="n">
        <v>98058</v>
      </c>
      <c r="B4131" s="208" t="s">
        <v>4306</v>
      </c>
      <c r="C4131" s="2" t="s">
        <v>170</v>
      </c>
      <c r="D4131" s="209" t="n">
        <v>1819.03</v>
      </c>
      <c r="E4131" s="224" t="n">
        <f aca="false">VLOOKUP(A4131,SINAPI_MO!$A$1:$E$59566,4,0)</f>
        <v>0.194</v>
      </c>
      <c r="F4131" s="225" t="n">
        <f aca="false">ROUND(D4131*E4131,2)</f>
        <v>352.89</v>
      </c>
    </row>
    <row r="4132" customFormat="false" ht="19.4" hidden="false" customHeight="false" outlineLevel="0" collapsed="false">
      <c r="A4132" s="207" t="n">
        <v>98059</v>
      </c>
      <c r="B4132" s="208" t="s">
        <v>4307</v>
      </c>
      <c r="C4132" s="2" t="s">
        <v>170</v>
      </c>
      <c r="D4132" s="209" t="n">
        <v>3921.07</v>
      </c>
      <c r="E4132" s="224" t="n">
        <f aca="false">VLOOKUP(A4132,SINAPI_MO!$A$1:$E$59566,4,0)</f>
        <v>0.1326</v>
      </c>
      <c r="F4132" s="225" t="n">
        <f aca="false">ROUND(D4132*E4132,2)</f>
        <v>519.93</v>
      </c>
    </row>
    <row r="4133" customFormat="false" ht="19.4" hidden="false" customHeight="false" outlineLevel="0" collapsed="false">
      <c r="A4133" s="207" t="n">
        <v>98060</v>
      </c>
      <c r="B4133" s="208" t="s">
        <v>4308</v>
      </c>
      <c r="C4133" s="2" t="s">
        <v>170</v>
      </c>
      <c r="D4133" s="209" t="n">
        <v>5476.76</v>
      </c>
      <c r="E4133" s="224" t="n">
        <f aca="false">VLOOKUP(A4133,SINAPI_MO!$A$1:$E$59566,4,0)</f>
        <v>0.1381</v>
      </c>
      <c r="F4133" s="225" t="n">
        <f aca="false">ROUND(D4133*E4133,2)</f>
        <v>756.34</v>
      </c>
    </row>
    <row r="4134" customFormat="false" ht="19.4" hidden="false" customHeight="false" outlineLevel="0" collapsed="false">
      <c r="A4134" s="207" t="n">
        <v>98061</v>
      </c>
      <c r="B4134" s="208" t="s">
        <v>4309</v>
      </c>
      <c r="C4134" s="2" t="s">
        <v>170</v>
      </c>
      <c r="D4134" s="209" t="n">
        <v>7640.99</v>
      </c>
      <c r="E4134" s="224" t="n">
        <f aca="false">VLOOKUP(A4134,SINAPI_MO!$A$1:$E$59566,4,0)</f>
        <v>0.1363</v>
      </c>
      <c r="F4134" s="225" t="n">
        <f aca="false">ROUND(D4134*E4134,2)</f>
        <v>1041.47</v>
      </c>
    </row>
    <row r="4135" customFormat="false" ht="19.4" hidden="false" customHeight="false" outlineLevel="0" collapsed="false">
      <c r="A4135" s="207" t="n">
        <v>98088</v>
      </c>
      <c r="B4135" s="208" t="s">
        <v>4310</v>
      </c>
      <c r="C4135" s="2" t="s">
        <v>170</v>
      </c>
      <c r="D4135" s="209" t="n">
        <v>3443.83</v>
      </c>
      <c r="E4135" s="224" t="n">
        <f aca="false">VLOOKUP(A4135,SINAPI_MO!$A$1:$E$59566,4,0)</f>
        <v>0.4468</v>
      </c>
      <c r="F4135" s="225" t="n">
        <f aca="false">ROUND(D4135*E4135,2)</f>
        <v>1538.7</v>
      </c>
    </row>
    <row r="4136" customFormat="false" ht="19.4" hidden="false" customHeight="false" outlineLevel="0" collapsed="false">
      <c r="A4136" s="207" t="n">
        <v>98089</v>
      </c>
      <c r="B4136" s="208" t="s">
        <v>4311</v>
      </c>
      <c r="C4136" s="2" t="s">
        <v>170</v>
      </c>
      <c r="D4136" s="209" t="n">
        <v>5421.56</v>
      </c>
      <c r="E4136" s="224" t="n">
        <f aca="false">VLOOKUP(A4136,SINAPI_MO!$A$1:$E$59566,4,0)</f>
        <v>0.4528</v>
      </c>
      <c r="F4136" s="225" t="n">
        <f aca="false">ROUND(D4136*E4136,2)</f>
        <v>2454.88</v>
      </c>
    </row>
    <row r="4137" customFormat="false" ht="19.4" hidden="false" customHeight="false" outlineLevel="0" collapsed="false">
      <c r="A4137" s="207" t="n">
        <v>98090</v>
      </c>
      <c r="B4137" s="208" t="s">
        <v>4312</v>
      </c>
      <c r="C4137" s="2" t="s">
        <v>170</v>
      </c>
      <c r="D4137" s="209" t="n">
        <v>8485.39</v>
      </c>
      <c r="E4137" s="224" t="n">
        <f aca="false">VLOOKUP(A4137,SINAPI_MO!$A$1:$E$59566,4,0)</f>
        <v>0.4562</v>
      </c>
      <c r="F4137" s="225" t="n">
        <f aca="false">ROUND(D4137*E4137,2)</f>
        <v>3871.03</v>
      </c>
    </row>
    <row r="4138" customFormat="false" ht="19.4" hidden="false" customHeight="false" outlineLevel="0" collapsed="false">
      <c r="A4138" s="207" t="n">
        <v>98091</v>
      </c>
      <c r="B4138" s="208" t="s">
        <v>4313</v>
      </c>
      <c r="C4138" s="2" t="s">
        <v>170</v>
      </c>
      <c r="D4138" s="209" t="n">
        <v>11068.48</v>
      </c>
      <c r="E4138" s="224" t="n">
        <f aca="false">VLOOKUP(A4138,SINAPI_MO!$A$1:$E$59566,4,0)</f>
        <v>0.4572</v>
      </c>
      <c r="F4138" s="225" t="n">
        <f aca="false">ROUND(D4138*E4138,2)</f>
        <v>5060.51</v>
      </c>
    </row>
    <row r="4139" customFormat="false" ht="19.4" hidden="false" customHeight="false" outlineLevel="0" collapsed="false">
      <c r="A4139" s="207" t="n">
        <v>98092</v>
      </c>
      <c r="B4139" s="208" t="s">
        <v>4314</v>
      </c>
      <c r="C4139" s="2" t="s">
        <v>170</v>
      </c>
      <c r="D4139" s="209" t="n">
        <v>12835.06</v>
      </c>
      <c r="E4139" s="224" t="n">
        <f aca="false">VLOOKUP(A4139,SINAPI_MO!$A$1:$E$59566,4,0)</f>
        <v>0.4585</v>
      </c>
      <c r="F4139" s="225" t="n">
        <f aca="false">ROUND(D4139*E4139,2)</f>
        <v>5884.88</v>
      </c>
    </row>
    <row r="4140" customFormat="false" ht="19.4" hidden="false" customHeight="false" outlineLevel="0" collapsed="false">
      <c r="A4140" s="207" t="n">
        <v>98093</v>
      </c>
      <c r="B4140" s="208" t="s">
        <v>4315</v>
      </c>
      <c r="C4140" s="2" t="s">
        <v>170</v>
      </c>
      <c r="D4140" s="209" t="n">
        <v>15139.68</v>
      </c>
      <c r="E4140" s="224" t="n">
        <f aca="false">VLOOKUP(A4140,SINAPI_MO!$A$1:$E$59566,4,0)</f>
        <v>0.459</v>
      </c>
      <c r="F4140" s="225" t="n">
        <f aca="false">ROUND(D4140*E4140,2)</f>
        <v>6949.11</v>
      </c>
    </row>
    <row r="4141" customFormat="false" ht="19.4" hidden="false" customHeight="false" outlineLevel="0" collapsed="false">
      <c r="A4141" s="207" t="n">
        <v>98072</v>
      </c>
      <c r="B4141" s="208" t="s">
        <v>4316</v>
      </c>
      <c r="C4141" s="2" t="s">
        <v>170</v>
      </c>
      <c r="D4141" s="209" t="n">
        <v>3961.18</v>
      </c>
      <c r="E4141" s="224" t="n">
        <f aca="false">VLOOKUP(A4141,SINAPI_MO!$A$1:$E$59566,4,0)</f>
        <v>0.4866</v>
      </c>
      <c r="F4141" s="225" t="n">
        <f aca="false">ROUND(D4141*E4141,2)</f>
        <v>1927.51</v>
      </c>
    </row>
    <row r="4142" customFormat="false" ht="19.4" hidden="false" customHeight="false" outlineLevel="0" collapsed="false">
      <c r="A4142" s="207" t="n">
        <v>98073</v>
      </c>
      <c r="B4142" s="208" t="s">
        <v>4317</v>
      </c>
      <c r="C4142" s="2" t="s">
        <v>170</v>
      </c>
      <c r="D4142" s="209" t="n">
        <v>6231.63</v>
      </c>
      <c r="E4142" s="224" t="n">
        <f aca="false">VLOOKUP(A4142,SINAPI_MO!$A$1:$E$59566,4,0)</f>
        <v>0.4873</v>
      </c>
      <c r="F4142" s="225" t="n">
        <f aca="false">ROUND(D4142*E4142,2)</f>
        <v>3036.67</v>
      </c>
    </row>
    <row r="4143" customFormat="false" ht="19.4" hidden="false" customHeight="false" outlineLevel="0" collapsed="false">
      <c r="A4143" s="207" t="n">
        <v>98074</v>
      </c>
      <c r="B4143" s="208" t="s">
        <v>4318</v>
      </c>
      <c r="C4143" s="2" t="s">
        <v>170</v>
      </c>
      <c r="D4143" s="209" t="n">
        <v>9722.23</v>
      </c>
      <c r="E4143" s="224" t="n">
        <f aca="false">VLOOKUP(A4143,SINAPI_MO!$A$1:$E$59566,4,0)</f>
        <v>0.4867</v>
      </c>
      <c r="F4143" s="225" t="n">
        <f aca="false">ROUND(D4143*E4143,2)</f>
        <v>4731.81</v>
      </c>
    </row>
    <row r="4144" customFormat="false" ht="19.4" hidden="false" customHeight="false" outlineLevel="0" collapsed="false">
      <c r="A4144" s="207" t="n">
        <v>98075</v>
      </c>
      <c r="B4144" s="208" t="s">
        <v>4319</v>
      </c>
      <c r="C4144" s="2" t="s">
        <v>170</v>
      </c>
      <c r="D4144" s="209" t="n">
        <v>12665.32</v>
      </c>
      <c r="E4144" s="224" t="n">
        <f aca="false">VLOOKUP(A4144,SINAPI_MO!$A$1:$E$59566,4,0)</f>
        <v>0.4862</v>
      </c>
      <c r="F4144" s="225" t="n">
        <f aca="false">ROUND(D4144*E4144,2)</f>
        <v>6157.88</v>
      </c>
    </row>
    <row r="4145" customFormat="false" ht="19.4" hidden="false" customHeight="false" outlineLevel="0" collapsed="false">
      <c r="A4145" s="207" t="n">
        <v>98076</v>
      </c>
      <c r="B4145" s="208" t="s">
        <v>4320</v>
      </c>
      <c r="C4145" s="2" t="s">
        <v>170</v>
      </c>
      <c r="D4145" s="209" t="n">
        <v>14625.23</v>
      </c>
      <c r="E4145" s="224" t="n">
        <f aca="false">VLOOKUP(A4145,SINAPI_MO!$A$1:$E$59566,4,0)</f>
        <v>0.486</v>
      </c>
      <c r="F4145" s="225" t="n">
        <f aca="false">ROUND(D4145*E4145,2)</f>
        <v>7107.86</v>
      </c>
    </row>
    <row r="4146" customFormat="false" ht="19.4" hidden="false" customHeight="false" outlineLevel="0" collapsed="false">
      <c r="A4146" s="207" t="n">
        <v>98077</v>
      </c>
      <c r="B4146" s="208" t="s">
        <v>4321</v>
      </c>
      <c r="C4146" s="2" t="s">
        <v>170</v>
      </c>
      <c r="D4146" s="209" t="n">
        <v>17234.32</v>
      </c>
      <c r="E4146" s="224" t="n">
        <f aca="false">VLOOKUP(A4146,SINAPI_MO!$A$1:$E$59566,4,0)</f>
        <v>0.4857</v>
      </c>
      <c r="F4146" s="225" t="n">
        <f aca="false">ROUND(D4146*E4146,2)</f>
        <v>8370.71</v>
      </c>
    </row>
    <row r="4147" customFormat="false" ht="19.4" hidden="false" customHeight="false" outlineLevel="0" collapsed="false">
      <c r="A4147" s="207" t="n">
        <v>98062</v>
      </c>
      <c r="B4147" s="208" t="s">
        <v>4322</v>
      </c>
      <c r="C4147" s="2" t="s">
        <v>170</v>
      </c>
      <c r="D4147" s="209" t="n">
        <v>3161.21</v>
      </c>
      <c r="E4147" s="224" t="n">
        <f aca="false">VLOOKUP(A4147,SINAPI_MO!$A$1:$E$59566,4,0)</f>
        <v>0.1083</v>
      </c>
      <c r="F4147" s="225" t="n">
        <f aca="false">ROUND(D4147*E4147,2)</f>
        <v>342.36</v>
      </c>
    </row>
    <row r="4148" customFormat="false" ht="19.4" hidden="false" customHeight="false" outlineLevel="0" collapsed="false">
      <c r="A4148" s="207" t="n">
        <v>98063</v>
      </c>
      <c r="B4148" s="208" t="s">
        <v>4323</v>
      </c>
      <c r="C4148" s="2" t="s">
        <v>170</v>
      </c>
      <c r="D4148" s="209" t="n">
        <v>4831.17</v>
      </c>
      <c r="E4148" s="224" t="n">
        <f aca="false">VLOOKUP(A4148,SINAPI_MO!$A$1:$E$59566,4,0)</f>
        <v>0.1049</v>
      </c>
      <c r="F4148" s="225" t="n">
        <f aca="false">ROUND(D4148*E4148,2)</f>
        <v>506.79</v>
      </c>
    </row>
    <row r="4149" customFormat="false" ht="19.4" hidden="false" customHeight="false" outlineLevel="0" collapsed="false">
      <c r="A4149" s="207" t="n">
        <v>98064</v>
      </c>
      <c r="B4149" s="208" t="s">
        <v>4324</v>
      </c>
      <c r="C4149" s="2" t="s">
        <v>170</v>
      </c>
      <c r="D4149" s="209" t="n">
        <v>5587.64</v>
      </c>
      <c r="E4149" s="224" t="n">
        <f aca="false">VLOOKUP(A4149,SINAPI_MO!$A$1:$E$59566,4,0)</f>
        <v>0.0951</v>
      </c>
      <c r="F4149" s="225" t="n">
        <f aca="false">ROUND(D4149*E4149,2)</f>
        <v>531.38</v>
      </c>
    </row>
    <row r="4150" customFormat="false" ht="19.4" hidden="false" customHeight="false" outlineLevel="0" collapsed="false">
      <c r="A4150" s="207" t="n">
        <v>98065</v>
      </c>
      <c r="B4150" s="208" t="s">
        <v>4325</v>
      </c>
      <c r="C4150" s="2" t="s">
        <v>170</v>
      </c>
      <c r="D4150" s="209" t="n">
        <v>7769.07</v>
      </c>
      <c r="E4150" s="224" t="n">
        <f aca="false">VLOOKUP(A4150,SINAPI_MO!$A$1:$E$59566,4,0)</f>
        <v>0.0909</v>
      </c>
      <c r="F4150" s="225" t="n">
        <f aca="false">ROUND(D4150*E4150,2)</f>
        <v>706.21</v>
      </c>
    </row>
    <row r="4151" customFormat="false" ht="19.4" hidden="false" customHeight="false" outlineLevel="0" collapsed="false">
      <c r="A4151" s="207" t="n">
        <v>98094</v>
      </c>
      <c r="B4151" s="208" t="s">
        <v>4326</v>
      </c>
      <c r="C4151" s="2" t="s">
        <v>170</v>
      </c>
      <c r="D4151" s="209" t="n">
        <v>2950.86</v>
      </c>
      <c r="E4151" s="224" t="n">
        <f aca="false">VLOOKUP(A4151,SINAPI_MO!$A$1:$E$59566,4,0)</f>
        <v>0.4148</v>
      </c>
      <c r="F4151" s="225" t="n">
        <f aca="false">ROUND(D4151*E4151,2)</f>
        <v>1224.02</v>
      </c>
    </row>
    <row r="4152" customFormat="false" ht="19.4" hidden="false" customHeight="false" outlineLevel="0" collapsed="false">
      <c r="A4152" s="207" t="n">
        <v>98099</v>
      </c>
      <c r="B4152" s="208" t="s">
        <v>4327</v>
      </c>
      <c r="C4152" s="2" t="s">
        <v>170</v>
      </c>
      <c r="D4152" s="209" t="n">
        <v>5030.77</v>
      </c>
      <c r="E4152" s="224" t="n">
        <f aca="false">VLOOKUP(A4152,SINAPI_MO!$A$1:$E$59566,4,0)</f>
        <v>0.4173</v>
      </c>
      <c r="F4152" s="225" t="n">
        <f aca="false">ROUND(D4152*E4152,2)</f>
        <v>2099.34</v>
      </c>
    </row>
    <row r="4153" customFormat="false" ht="19.4" hidden="false" customHeight="false" outlineLevel="0" collapsed="false">
      <c r="A4153" s="207" t="n">
        <v>98100</v>
      </c>
      <c r="B4153" s="208" t="s">
        <v>4328</v>
      </c>
      <c r="C4153" s="2" t="s">
        <v>170</v>
      </c>
      <c r="D4153" s="209" t="n">
        <v>6556.89</v>
      </c>
      <c r="E4153" s="224" t="n">
        <f aca="false">VLOOKUP(A4153,SINAPI_MO!$A$1:$E$59566,4,0)</f>
        <v>0.4227</v>
      </c>
      <c r="F4153" s="225" t="n">
        <f aca="false">ROUND(D4153*E4153,2)</f>
        <v>2771.6</v>
      </c>
    </row>
    <row r="4154" customFormat="false" ht="19.4" hidden="false" customHeight="false" outlineLevel="0" collapsed="false">
      <c r="A4154" s="207" t="n">
        <v>98101</v>
      </c>
      <c r="B4154" s="208" t="s">
        <v>4329</v>
      </c>
      <c r="C4154" s="2" t="s">
        <v>170</v>
      </c>
      <c r="D4154" s="209" t="n">
        <v>9670.1</v>
      </c>
      <c r="E4154" s="224" t="n">
        <f aca="false">VLOOKUP(A4154,SINAPI_MO!$A$1:$E$59566,4,0)</f>
        <v>0.4262</v>
      </c>
      <c r="F4154" s="225" t="n">
        <f aca="false">ROUND(D4154*E4154,2)</f>
        <v>4121.4</v>
      </c>
    </row>
    <row r="4155" customFormat="false" ht="19.4" hidden="false" customHeight="false" outlineLevel="0" collapsed="false">
      <c r="A4155" s="207" t="n">
        <v>98078</v>
      </c>
      <c r="B4155" s="208" t="s">
        <v>4330</v>
      </c>
      <c r="C4155" s="2" t="s">
        <v>170</v>
      </c>
      <c r="D4155" s="209" t="n">
        <v>4256.83</v>
      </c>
      <c r="E4155" s="224" t="n">
        <f aca="false">VLOOKUP(A4155,SINAPI_MO!$A$1:$E$59566,4,0)</f>
        <v>0.4574</v>
      </c>
      <c r="F4155" s="225" t="n">
        <f aca="false">ROUND(D4155*E4155,2)</f>
        <v>1947.07</v>
      </c>
    </row>
    <row r="4156" customFormat="false" ht="19.4" hidden="false" customHeight="false" outlineLevel="0" collapsed="false">
      <c r="A4156" s="207" t="n">
        <v>98079</v>
      </c>
      <c r="B4156" s="208" t="s">
        <v>4331</v>
      </c>
      <c r="C4156" s="2" t="s">
        <v>170</v>
      </c>
      <c r="D4156" s="209" t="n">
        <v>7469.91</v>
      </c>
      <c r="E4156" s="224" t="n">
        <f aca="false">VLOOKUP(A4156,SINAPI_MO!$A$1:$E$59566,4,0)</f>
        <v>0.4571</v>
      </c>
      <c r="F4156" s="225" t="n">
        <f aca="false">ROUND(D4156*E4156,2)</f>
        <v>3414.5</v>
      </c>
    </row>
    <row r="4157" customFormat="false" ht="19.4" hidden="false" customHeight="false" outlineLevel="0" collapsed="false">
      <c r="A4157" s="207" t="n">
        <v>98080</v>
      </c>
      <c r="B4157" s="208" t="s">
        <v>4332</v>
      </c>
      <c r="C4157" s="2" t="s">
        <v>170</v>
      </c>
      <c r="D4157" s="209" t="n">
        <v>9625.63</v>
      </c>
      <c r="E4157" s="224" t="n">
        <f aca="false">VLOOKUP(A4157,SINAPI_MO!$A$1:$E$59566,4,0)</f>
        <v>0.4587</v>
      </c>
      <c r="F4157" s="225" t="n">
        <f aca="false">ROUND(D4157*E4157,2)</f>
        <v>4415.28</v>
      </c>
    </row>
    <row r="4158" customFormat="false" ht="19.4" hidden="false" customHeight="false" outlineLevel="0" collapsed="false">
      <c r="A4158" s="207" t="n">
        <v>98081</v>
      </c>
      <c r="B4158" s="208" t="s">
        <v>4333</v>
      </c>
      <c r="C4158" s="2" t="s">
        <v>170</v>
      </c>
      <c r="D4158" s="209" t="n">
        <v>14275.76</v>
      </c>
      <c r="E4158" s="224" t="n">
        <f aca="false">VLOOKUP(A4158,SINAPI_MO!$A$1:$E$59566,4,0)</f>
        <v>0.4596</v>
      </c>
      <c r="F4158" s="225" t="n">
        <f aca="false">ROUND(D4158*E4158,2)</f>
        <v>6561.14</v>
      </c>
    </row>
    <row r="4159" customFormat="false" ht="19.4" hidden="false" customHeight="false" outlineLevel="0" collapsed="false">
      <c r="A4159" s="207" t="n">
        <v>98052</v>
      </c>
      <c r="B4159" s="208" t="s">
        <v>4334</v>
      </c>
      <c r="C4159" s="2" t="s">
        <v>170</v>
      </c>
      <c r="D4159" s="209" t="n">
        <v>2128.4</v>
      </c>
      <c r="E4159" s="224" t="n">
        <f aca="false">VLOOKUP(A4159,SINAPI_MO!$A$1:$E$59566,4,0)</f>
        <v>0.142</v>
      </c>
      <c r="F4159" s="225" t="n">
        <f aca="false">ROUND(D4159*E4159,2)</f>
        <v>302.23</v>
      </c>
    </row>
    <row r="4160" customFormat="false" ht="19.4" hidden="false" customHeight="false" outlineLevel="0" collapsed="false">
      <c r="A4160" s="207" t="n">
        <v>98053</v>
      </c>
      <c r="B4160" s="208" t="s">
        <v>4335</v>
      </c>
      <c r="C4160" s="2" t="s">
        <v>170</v>
      </c>
      <c r="D4160" s="209" t="n">
        <v>2929.01</v>
      </c>
      <c r="E4160" s="224" t="n">
        <f aca="false">VLOOKUP(A4160,SINAPI_MO!$A$1:$E$59566,4,0)</f>
        <v>0.1389</v>
      </c>
      <c r="F4160" s="225" t="n">
        <f aca="false">ROUND(D4160*E4160,2)</f>
        <v>406.84</v>
      </c>
    </row>
    <row r="4161" customFormat="false" ht="19.4" hidden="false" customHeight="false" outlineLevel="0" collapsed="false">
      <c r="A4161" s="207" t="n">
        <v>98054</v>
      </c>
      <c r="B4161" s="208" t="s">
        <v>4336</v>
      </c>
      <c r="C4161" s="2" t="s">
        <v>170</v>
      </c>
      <c r="D4161" s="209" t="n">
        <v>4767.64</v>
      </c>
      <c r="E4161" s="224" t="n">
        <f aca="false">VLOOKUP(A4161,SINAPI_MO!$A$1:$E$59566,4,0)</f>
        <v>0.0899</v>
      </c>
      <c r="F4161" s="225" t="n">
        <f aca="false">ROUND(D4161*E4161,2)</f>
        <v>428.61</v>
      </c>
    </row>
    <row r="4162" customFormat="false" ht="19.4" hidden="false" customHeight="false" outlineLevel="0" collapsed="false">
      <c r="A4162" s="207" t="n">
        <v>98055</v>
      </c>
      <c r="B4162" s="208" t="s">
        <v>4337</v>
      </c>
      <c r="C4162" s="2" t="s">
        <v>170</v>
      </c>
      <c r="D4162" s="209" t="n">
        <v>6486.02</v>
      </c>
      <c r="E4162" s="224" t="n">
        <f aca="false">VLOOKUP(A4162,SINAPI_MO!$A$1:$E$59566,4,0)</f>
        <v>0.0911</v>
      </c>
      <c r="F4162" s="225" t="n">
        <f aca="false">ROUND(D4162*E4162,2)</f>
        <v>590.88</v>
      </c>
    </row>
    <row r="4163" customFormat="false" ht="19.4" hidden="false" customHeight="false" outlineLevel="0" collapsed="false">
      <c r="A4163" s="207" t="n">
        <v>98056</v>
      </c>
      <c r="B4163" s="208" t="s">
        <v>4338</v>
      </c>
      <c r="C4163" s="2" t="s">
        <v>170</v>
      </c>
      <c r="D4163" s="209" t="n">
        <v>7572.41</v>
      </c>
      <c r="E4163" s="224" t="n">
        <f aca="false">VLOOKUP(A4163,SINAPI_MO!$A$1:$E$59566,4,0)</f>
        <v>0.0834</v>
      </c>
      <c r="F4163" s="225" t="n">
        <f aca="false">ROUND(D4163*E4163,2)</f>
        <v>631.54</v>
      </c>
    </row>
    <row r="4164" customFormat="false" ht="19.4" hidden="false" customHeight="false" outlineLevel="0" collapsed="false">
      <c r="A4164" s="207" t="n">
        <v>98057</v>
      </c>
      <c r="B4164" s="208" t="s">
        <v>4339</v>
      </c>
      <c r="C4164" s="2" t="s">
        <v>170</v>
      </c>
      <c r="D4164" s="209" t="n">
        <v>9017.87</v>
      </c>
      <c r="E4164" s="224" t="n">
        <f aca="false">VLOOKUP(A4164,SINAPI_MO!$A$1:$E$59566,4,0)</f>
        <v>0.0867</v>
      </c>
      <c r="F4164" s="225" t="n">
        <f aca="false">ROUND(D4164*E4164,2)</f>
        <v>781.85</v>
      </c>
    </row>
    <row r="4165" customFormat="false" ht="19.4" hidden="false" customHeight="false" outlineLevel="0" collapsed="false">
      <c r="A4165" s="207" t="n">
        <v>98082</v>
      </c>
      <c r="B4165" s="208" t="s">
        <v>4340</v>
      </c>
      <c r="C4165" s="2" t="s">
        <v>170</v>
      </c>
      <c r="D4165" s="209" t="n">
        <v>3992.8</v>
      </c>
      <c r="E4165" s="224" t="n">
        <f aca="false">VLOOKUP(A4165,SINAPI_MO!$A$1:$E$59566,4,0)</f>
        <v>0.4506</v>
      </c>
      <c r="F4165" s="225" t="n">
        <f aca="false">ROUND(D4165*E4165,2)</f>
        <v>1799.16</v>
      </c>
    </row>
    <row r="4166" customFormat="false" ht="19.4" hidden="false" customHeight="false" outlineLevel="0" collapsed="false">
      <c r="A4166" s="207" t="n">
        <v>98083</v>
      </c>
      <c r="B4166" s="208" t="s">
        <v>4341</v>
      </c>
      <c r="C4166" s="2" t="s">
        <v>170</v>
      </c>
      <c r="D4166" s="209" t="n">
        <v>5268.39</v>
      </c>
      <c r="E4166" s="224" t="n">
        <f aca="false">VLOOKUP(A4166,SINAPI_MO!$A$1:$E$59566,4,0)</f>
        <v>0.454</v>
      </c>
      <c r="F4166" s="225" t="n">
        <f aca="false">ROUND(D4166*E4166,2)</f>
        <v>2391.85</v>
      </c>
    </row>
    <row r="4167" customFormat="false" ht="19.4" hidden="false" customHeight="false" outlineLevel="0" collapsed="false">
      <c r="A4167" s="207" t="n">
        <v>98084</v>
      </c>
      <c r="B4167" s="208" t="s">
        <v>4342</v>
      </c>
      <c r="C4167" s="2" t="s">
        <v>170</v>
      </c>
      <c r="D4167" s="209" t="n">
        <v>7386.15</v>
      </c>
      <c r="E4167" s="224" t="n">
        <f aca="false">VLOOKUP(A4167,SINAPI_MO!$A$1:$E$59566,4,0)</f>
        <v>0.458</v>
      </c>
      <c r="F4167" s="225" t="n">
        <f aca="false">ROUND(D4167*E4167,2)</f>
        <v>3382.86</v>
      </c>
    </row>
    <row r="4168" customFormat="false" ht="19.4" hidden="false" customHeight="false" outlineLevel="0" collapsed="false">
      <c r="A4168" s="207" t="n">
        <v>98085</v>
      </c>
      <c r="B4168" s="208" t="s">
        <v>4343</v>
      </c>
      <c r="C4168" s="2" t="s">
        <v>170</v>
      </c>
      <c r="D4168" s="209" t="n">
        <v>9992.29</v>
      </c>
      <c r="E4168" s="224" t="n">
        <f aca="false">VLOOKUP(A4168,SINAPI_MO!$A$1:$E$59566,4,0)</f>
        <v>0.4628</v>
      </c>
      <c r="F4168" s="225" t="n">
        <f aca="false">ROUND(D4168*E4168,2)</f>
        <v>4624.43</v>
      </c>
    </row>
    <row r="4169" customFormat="false" ht="19.4" hidden="false" customHeight="false" outlineLevel="0" collapsed="false">
      <c r="A4169" s="207" t="n">
        <v>98087</v>
      </c>
      <c r="B4169" s="208" t="s">
        <v>4344</v>
      </c>
      <c r="C4169" s="2" t="s">
        <v>170</v>
      </c>
      <c r="D4169" s="209" t="n">
        <v>12096.46</v>
      </c>
      <c r="E4169" s="224" t="n">
        <f aca="false">VLOOKUP(A4169,SINAPI_MO!$A$1:$E$59566,4,0)</f>
        <v>0.4602</v>
      </c>
      <c r="F4169" s="225" t="n">
        <f aca="false">ROUND(D4169*E4169,2)</f>
        <v>5566.79</v>
      </c>
    </row>
    <row r="4170" customFormat="false" ht="19.4" hidden="false" customHeight="false" outlineLevel="0" collapsed="false">
      <c r="A4170" s="207" t="n">
        <v>98086</v>
      </c>
      <c r="B4170" s="208" t="s">
        <v>4345</v>
      </c>
      <c r="C4170" s="2" t="s">
        <v>170</v>
      </c>
      <c r="D4170" s="209" t="n">
        <v>11296.59</v>
      </c>
      <c r="E4170" s="224" t="n">
        <f aca="false">VLOOKUP(A4170,SINAPI_MO!$A$1:$E$59566,4,0)</f>
        <v>0.4624</v>
      </c>
      <c r="F4170" s="225" t="n">
        <f aca="false">ROUND(D4170*E4170,2)</f>
        <v>5223.54</v>
      </c>
    </row>
    <row r="4171" customFormat="false" ht="19.4" hidden="false" customHeight="false" outlineLevel="0" collapsed="false">
      <c r="A4171" s="207" t="n">
        <v>98066</v>
      </c>
      <c r="B4171" s="208" t="s">
        <v>4346</v>
      </c>
      <c r="C4171" s="2" t="s">
        <v>170</v>
      </c>
      <c r="D4171" s="209" t="n">
        <v>4709.24</v>
      </c>
      <c r="E4171" s="224" t="n">
        <f aca="false">VLOOKUP(A4171,SINAPI_MO!$A$1:$E$59566,4,0)</f>
        <v>0.4842</v>
      </c>
      <c r="F4171" s="225" t="n">
        <f aca="false">ROUND(D4171*E4171,2)</f>
        <v>2280.21</v>
      </c>
    </row>
    <row r="4172" customFormat="false" ht="19.4" hidden="false" customHeight="false" outlineLevel="0" collapsed="false">
      <c r="A4172" s="207" t="n">
        <v>98067</v>
      </c>
      <c r="B4172" s="208" t="s">
        <v>4347</v>
      </c>
      <c r="C4172" s="2" t="s">
        <v>170</v>
      </c>
      <c r="D4172" s="209" t="n">
        <v>6276.62</v>
      </c>
      <c r="E4172" s="224" t="n">
        <f aca="false">VLOOKUP(A4172,SINAPI_MO!$A$1:$E$59566,4,0)</f>
        <v>0.4861</v>
      </c>
      <c r="F4172" s="225" t="n">
        <f aca="false">ROUND(D4172*E4172,2)</f>
        <v>3051.06</v>
      </c>
    </row>
    <row r="4173" customFormat="false" ht="19.4" hidden="false" customHeight="false" outlineLevel="0" collapsed="false">
      <c r="A4173" s="207" t="n">
        <v>98068</v>
      </c>
      <c r="B4173" s="208" t="s">
        <v>4348</v>
      </c>
      <c r="C4173" s="2" t="s">
        <v>170</v>
      </c>
      <c r="D4173" s="209" t="n">
        <v>8869.05</v>
      </c>
      <c r="E4173" s="224" t="n">
        <f aca="false">VLOOKUP(A4173,SINAPI_MO!$A$1:$E$59566,4,0)</f>
        <v>0.4881</v>
      </c>
      <c r="F4173" s="225" t="n">
        <f aca="false">ROUND(D4173*E4173,2)</f>
        <v>4328.98</v>
      </c>
    </row>
    <row r="4174" customFormat="false" ht="19.4" hidden="false" customHeight="false" outlineLevel="0" collapsed="false">
      <c r="A4174" s="207" t="n">
        <v>98069</v>
      </c>
      <c r="B4174" s="208" t="s">
        <v>4349</v>
      </c>
      <c r="C4174" s="2" t="s">
        <v>170</v>
      </c>
      <c r="D4174" s="209" t="n">
        <v>11946.27</v>
      </c>
      <c r="E4174" s="224" t="n">
        <f aca="false">VLOOKUP(A4174,SINAPI_MO!$A$1:$E$59566,4,0)</f>
        <v>0.4904</v>
      </c>
      <c r="F4174" s="225" t="n">
        <f aca="false">ROUND(D4174*E4174,2)</f>
        <v>5858.45</v>
      </c>
    </row>
    <row r="4175" customFormat="false" ht="19.4" hidden="false" customHeight="false" outlineLevel="0" collapsed="false">
      <c r="A4175" s="207" t="n">
        <v>98071</v>
      </c>
      <c r="B4175" s="208" t="s">
        <v>4350</v>
      </c>
      <c r="C4175" s="2" t="s">
        <v>170</v>
      </c>
      <c r="D4175" s="209" t="n">
        <v>14843.68</v>
      </c>
      <c r="E4175" s="224" t="n">
        <f aca="false">VLOOKUP(A4175,SINAPI_MO!$A$1:$E$59566,4,0)</f>
        <v>0.4895</v>
      </c>
      <c r="F4175" s="225" t="n">
        <f aca="false">ROUND(D4175*E4175,2)</f>
        <v>7265.98</v>
      </c>
    </row>
    <row r="4176" customFormat="false" ht="19.4" hidden="false" customHeight="false" outlineLevel="0" collapsed="false">
      <c r="A4176" s="207" t="n">
        <v>98070</v>
      </c>
      <c r="B4176" s="208" t="s">
        <v>4351</v>
      </c>
      <c r="C4176" s="2" t="s">
        <v>170</v>
      </c>
      <c r="D4176" s="209" t="n">
        <v>13635.11</v>
      </c>
      <c r="E4176" s="224" t="n">
        <f aca="false">VLOOKUP(A4176,SINAPI_MO!$A$1:$E$59566,4,0)</f>
        <v>0.4903</v>
      </c>
      <c r="F4176" s="225" t="n">
        <f aca="false">ROUND(D4176*E4176,2)</f>
        <v>6685.29</v>
      </c>
    </row>
    <row r="4177" customFormat="false" ht="12.8" hidden="false" customHeight="false" outlineLevel="0" collapsed="false">
      <c r="A4177" s="207" t="n">
        <v>104915</v>
      </c>
      <c r="B4177" s="208" t="s">
        <v>4352</v>
      </c>
      <c r="C4177" s="2" t="s">
        <v>441</v>
      </c>
      <c r="D4177" s="209" t="n">
        <v>10.29</v>
      </c>
      <c r="E4177" s="224" t="n">
        <f aca="false">VLOOKUP(A4177,SINAPI_MO!$A$1:$E$59566,4,0)</f>
        <v>0.0466</v>
      </c>
      <c r="F4177" s="225" t="n">
        <f aca="false">ROUND(D4177*E4177,2)</f>
        <v>0.48</v>
      </c>
    </row>
    <row r="4178" customFormat="false" ht="12.8" hidden="false" customHeight="false" outlineLevel="0" collapsed="false">
      <c r="A4178" s="207" t="n">
        <v>96546</v>
      </c>
      <c r="B4178" s="208" t="s">
        <v>4353</v>
      </c>
      <c r="C4178" s="2" t="s">
        <v>441</v>
      </c>
      <c r="D4178" s="209" t="n">
        <v>14.22</v>
      </c>
      <c r="E4178" s="224" t="n">
        <f aca="false">VLOOKUP(A4178,SINAPI_MO!$A$1:$E$59566,4,0)</f>
        <v>0.3228</v>
      </c>
      <c r="F4178" s="225" t="n">
        <f aca="false">ROUND(D4178*E4178,2)</f>
        <v>4.59</v>
      </c>
    </row>
    <row r="4179" customFormat="false" ht="12.8" hidden="false" customHeight="false" outlineLevel="0" collapsed="false">
      <c r="A4179" s="207" t="n">
        <v>96544</v>
      </c>
      <c r="B4179" s="208" t="s">
        <v>4354</v>
      </c>
      <c r="C4179" s="2" t="s">
        <v>441</v>
      </c>
      <c r="D4179" s="209" t="n">
        <v>18.13</v>
      </c>
      <c r="E4179" s="224" t="n">
        <f aca="false">VLOOKUP(A4179,SINAPI_MO!$A$1:$E$59566,4,0)</f>
        <v>0.4573</v>
      </c>
      <c r="F4179" s="225" t="n">
        <f aca="false">ROUND(D4179*E4179,2)</f>
        <v>8.29</v>
      </c>
    </row>
    <row r="4180" customFormat="false" ht="12.8" hidden="false" customHeight="false" outlineLevel="0" collapsed="false">
      <c r="A4180" s="207" t="n">
        <v>96545</v>
      </c>
      <c r="B4180" s="208" t="s">
        <v>4355</v>
      </c>
      <c r="C4180" s="2" t="s">
        <v>441</v>
      </c>
      <c r="D4180" s="209" t="n">
        <v>16.31</v>
      </c>
      <c r="E4180" s="224" t="n">
        <f aca="false">VLOOKUP(A4180,SINAPI_MO!$A$1:$E$59566,4,0)</f>
        <v>0.374</v>
      </c>
      <c r="F4180" s="225" t="n">
        <f aca="false">ROUND(D4180*E4180,2)</f>
        <v>6.1</v>
      </c>
    </row>
    <row r="4181" customFormat="false" ht="12.8" hidden="false" customHeight="false" outlineLevel="0" collapsed="false">
      <c r="A4181" s="207" t="n">
        <v>96543</v>
      </c>
      <c r="B4181" s="208" t="s">
        <v>4356</v>
      </c>
      <c r="C4181" s="2" t="s">
        <v>441</v>
      </c>
      <c r="D4181" s="209" t="n">
        <v>20.22</v>
      </c>
      <c r="E4181" s="224" t="n">
        <f aca="false">VLOOKUP(A4181,SINAPI_MO!$A$1:$E$59566,4,0)</f>
        <v>0.5579</v>
      </c>
      <c r="F4181" s="225" t="n">
        <f aca="false">ROUND(D4181*E4181,2)</f>
        <v>11.28</v>
      </c>
    </row>
    <row r="4182" customFormat="false" ht="12.8" hidden="false" customHeight="false" outlineLevel="0" collapsed="false">
      <c r="A4182" s="207" t="n">
        <v>104922</v>
      </c>
      <c r="B4182" s="208" t="s">
        <v>4357</v>
      </c>
      <c r="C4182" s="2" t="s">
        <v>441</v>
      </c>
      <c r="D4182" s="209" t="n">
        <v>11.3</v>
      </c>
      <c r="E4182" s="224" t="n">
        <f aca="false">VLOOKUP(A4182,SINAPI_MO!$A$1:$E$59566,4,0)</f>
        <v>0.1301</v>
      </c>
      <c r="F4182" s="225" t="n">
        <f aca="false">ROUND(D4182*E4182,2)</f>
        <v>1.47</v>
      </c>
    </row>
    <row r="4183" customFormat="false" ht="19.4" hidden="false" customHeight="false" outlineLevel="0" collapsed="false">
      <c r="A4183" s="207" t="n">
        <v>104920</v>
      </c>
      <c r="B4183" s="208" t="s">
        <v>4358</v>
      </c>
      <c r="C4183" s="2" t="s">
        <v>441</v>
      </c>
      <c r="D4183" s="209" t="n">
        <v>10.93</v>
      </c>
      <c r="E4183" s="224" t="n">
        <f aca="false">VLOOKUP(A4183,SINAPI_MO!$A$1:$E$59566,4,0)</f>
        <v>0.2315</v>
      </c>
      <c r="F4183" s="225" t="n">
        <f aca="false">ROUND(D4183*E4183,2)</f>
        <v>2.53</v>
      </c>
    </row>
    <row r="4184" customFormat="false" ht="19.4" hidden="false" customHeight="false" outlineLevel="0" collapsed="false">
      <c r="A4184" s="207" t="n">
        <v>104921</v>
      </c>
      <c r="B4184" s="208" t="s">
        <v>4359</v>
      </c>
      <c r="C4184" s="2" t="s">
        <v>441</v>
      </c>
      <c r="D4184" s="209" t="n">
        <v>10.27</v>
      </c>
      <c r="E4184" s="224" t="n">
        <f aca="false">VLOOKUP(A4184,SINAPI_MO!$A$1:$E$59566,4,0)</f>
        <v>0.1831</v>
      </c>
      <c r="F4184" s="225" t="n">
        <f aca="false">ROUND(D4184*E4184,2)</f>
        <v>1.88</v>
      </c>
    </row>
    <row r="4185" customFormat="false" ht="12.8" hidden="false" customHeight="false" outlineLevel="0" collapsed="false">
      <c r="A4185" s="207" t="n">
        <v>104919</v>
      </c>
      <c r="B4185" s="208" t="s">
        <v>4360</v>
      </c>
      <c r="C4185" s="2" t="s">
        <v>441</v>
      </c>
      <c r="D4185" s="209" t="n">
        <v>12.91</v>
      </c>
      <c r="E4185" s="224" t="n">
        <f aca="false">VLOOKUP(A4185,SINAPI_MO!$A$1:$E$59566,4,0)</f>
        <v>0.2548</v>
      </c>
      <c r="F4185" s="225" t="n">
        <f aca="false">ROUND(D4185*E4185,2)</f>
        <v>3.29</v>
      </c>
    </row>
    <row r="4186" customFormat="false" ht="12.8" hidden="false" customHeight="false" outlineLevel="0" collapsed="false">
      <c r="A4186" s="207" t="n">
        <v>104917</v>
      </c>
      <c r="B4186" s="208" t="s">
        <v>4361</v>
      </c>
      <c r="C4186" s="2" t="s">
        <v>441</v>
      </c>
      <c r="D4186" s="209" t="n">
        <v>15.69</v>
      </c>
      <c r="E4186" s="224" t="n">
        <f aca="false">VLOOKUP(A4186,SINAPI_MO!$A$1:$E$59566,4,0)</f>
        <v>0.3741</v>
      </c>
      <c r="F4186" s="225" t="n">
        <f aca="false">ROUND(D4186*E4186,2)</f>
        <v>5.87</v>
      </c>
    </row>
    <row r="4187" customFormat="false" ht="12.8" hidden="false" customHeight="false" outlineLevel="0" collapsed="false">
      <c r="A4187" s="207" t="n">
        <v>104918</v>
      </c>
      <c r="B4187" s="208" t="s">
        <v>4362</v>
      </c>
      <c r="C4187" s="2" t="s">
        <v>441</v>
      </c>
      <c r="D4187" s="209" t="n">
        <v>14.51</v>
      </c>
      <c r="E4187" s="224" t="n">
        <f aca="false">VLOOKUP(A4187,SINAPI_MO!$A$1:$E$59566,4,0)</f>
        <v>0.297</v>
      </c>
      <c r="F4187" s="225" t="n">
        <f aca="false">ROUND(D4187*E4187,2)</f>
        <v>4.31</v>
      </c>
    </row>
    <row r="4188" customFormat="false" ht="12.8" hidden="false" customHeight="false" outlineLevel="0" collapsed="false">
      <c r="A4188" s="207" t="n">
        <v>104916</v>
      </c>
      <c r="B4188" s="208" t="s">
        <v>4363</v>
      </c>
      <c r="C4188" s="2" t="s">
        <v>441</v>
      </c>
      <c r="D4188" s="209" t="n">
        <v>16.94</v>
      </c>
      <c r="E4188" s="224" t="n">
        <f aca="false">VLOOKUP(A4188,SINAPI_MO!$A$1:$E$59566,4,0)</f>
        <v>0.4752</v>
      </c>
      <c r="F4188" s="225" t="n">
        <f aca="false">ROUND(D4188*E4188,2)</f>
        <v>8.05</v>
      </c>
    </row>
    <row r="4189" customFormat="false" ht="19.4" hidden="false" customHeight="false" outlineLevel="0" collapsed="false">
      <c r="A4189" s="207" t="n">
        <v>96557</v>
      </c>
      <c r="B4189" s="208" t="s">
        <v>4364</v>
      </c>
      <c r="C4189" s="2" t="s">
        <v>262</v>
      </c>
      <c r="D4189" s="209" t="n">
        <v>780.37</v>
      </c>
      <c r="E4189" s="224" t="n">
        <f aca="false">VLOOKUP(A4189,SINAPI_MO!$A$1:$E$59566,4,0)</f>
        <v>0.0271</v>
      </c>
      <c r="F4189" s="225" t="n">
        <f aca="false">ROUND(D4189*E4189,2)</f>
        <v>21.15</v>
      </c>
    </row>
    <row r="4190" customFormat="false" ht="19.4" hidden="false" customHeight="false" outlineLevel="0" collapsed="false">
      <c r="A4190" s="207" t="n">
        <v>96555</v>
      </c>
      <c r="B4190" s="208" t="s">
        <v>4365</v>
      </c>
      <c r="C4190" s="2" t="s">
        <v>262</v>
      </c>
      <c r="D4190" s="209" t="n">
        <v>786.03</v>
      </c>
      <c r="E4190" s="224" t="n">
        <f aca="false">VLOOKUP(A4190,SINAPI_MO!$A$1:$E$59566,4,0)</f>
        <v>0.2981</v>
      </c>
      <c r="F4190" s="225" t="n">
        <f aca="false">ROUND(D4190*E4190,2)</f>
        <v>234.32</v>
      </c>
    </row>
    <row r="4191" customFormat="false" ht="19.4" hidden="false" customHeight="false" outlineLevel="0" collapsed="false">
      <c r="A4191" s="207" t="n">
        <v>104924</v>
      </c>
      <c r="B4191" s="208" t="s">
        <v>4366</v>
      </c>
      <c r="C4191" s="2" t="s">
        <v>262</v>
      </c>
      <c r="D4191" s="209" t="n">
        <v>805.67</v>
      </c>
      <c r="E4191" s="224" t="n">
        <f aca="false">VLOOKUP(A4191,SINAPI_MO!$A$1:$E$59566,4,0)</f>
        <v>0.0346</v>
      </c>
      <c r="F4191" s="225" t="n">
        <f aca="false">ROUND(D4191*E4191,2)</f>
        <v>27.88</v>
      </c>
    </row>
    <row r="4192" customFormat="false" ht="19.4" hidden="false" customHeight="false" outlineLevel="0" collapsed="false">
      <c r="A4192" s="207" t="n">
        <v>104923</v>
      </c>
      <c r="B4192" s="208" t="s">
        <v>4367</v>
      </c>
      <c r="C4192" s="2" t="s">
        <v>262</v>
      </c>
      <c r="D4192" s="209" t="n">
        <v>844.5</v>
      </c>
      <c r="E4192" s="224" t="n">
        <f aca="false">VLOOKUP(A4192,SINAPI_MO!$A$1:$E$59566,4,0)</f>
        <v>0.3294</v>
      </c>
      <c r="F4192" s="225" t="n">
        <f aca="false">ROUND(D4192*E4192,2)</f>
        <v>278.18</v>
      </c>
    </row>
    <row r="4193" customFormat="false" ht="12.8" hidden="false" customHeight="false" outlineLevel="0" collapsed="false">
      <c r="A4193" s="207" t="n">
        <v>96558</v>
      </c>
      <c r="B4193" s="208" t="s">
        <v>4368</v>
      </c>
      <c r="C4193" s="2" t="s">
        <v>262</v>
      </c>
      <c r="D4193" s="209" t="n">
        <v>815.07</v>
      </c>
      <c r="E4193" s="224" t="n">
        <f aca="false">VLOOKUP(A4193,SINAPI_MO!$A$1:$E$59566,4,0)</f>
        <v>0.0456</v>
      </c>
      <c r="F4193" s="225" t="n">
        <f aca="false">ROUND(D4193*E4193,2)</f>
        <v>37.17</v>
      </c>
    </row>
    <row r="4194" customFormat="false" ht="12.8" hidden="false" customHeight="false" outlineLevel="0" collapsed="false">
      <c r="A4194" s="207" t="n">
        <v>96556</v>
      </c>
      <c r="B4194" s="208" t="s">
        <v>4369</v>
      </c>
      <c r="C4194" s="2" t="s">
        <v>262</v>
      </c>
      <c r="D4194" s="209" t="n">
        <v>944.39</v>
      </c>
      <c r="E4194" s="224" t="n">
        <f aca="false">VLOOKUP(A4194,SINAPI_MO!$A$1:$E$59566,4,0)</f>
        <v>0.3998</v>
      </c>
      <c r="F4194" s="225" t="n">
        <f aca="false">ROUND(D4194*E4194,2)</f>
        <v>377.57</v>
      </c>
    </row>
    <row r="4195" customFormat="false" ht="12.8" hidden="false" customHeight="false" outlineLevel="0" collapsed="false">
      <c r="A4195" s="207" t="n">
        <v>96523</v>
      </c>
      <c r="B4195" s="208" t="s">
        <v>4370</v>
      </c>
      <c r="C4195" s="2" t="s">
        <v>262</v>
      </c>
      <c r="D4195" s="209" t="n">
        <v>100.57</v>
      </c>
      <c r="E4195" s="224" t="n">
        <f aca="false">VLOOKUP(A4195,SINAPI_MO!$A$1:$E$59566,4,0)</f>
        <v>1</v>
      </c>
      <c r="F4195" s="225" t="n">
        <f aca="false">ROUND(D4195*E4195,2)</f>
        <v>100.57</v>
      </c>
    </row>
    <row r="4196" customFormat="false" ht="12.8" hidden="false" customHeight="false" outlineLevel="0" collapsed="false">
      <c r="A4196" s="207" t="n">
        <v>96522</v>
      </c>
      <c r="B4196" s="208" t="s">
        <v>4371</v>
      </c>
      <c r="C4196" s="2" t="s">
        <v>262</v>
      </c>
      <c r="D4196" s="209" t="n">
        <v>151.62</v>
      </c>
      <c r="E4196" s="224" t="n">
        <f aca="false">VLOOKUP(A4196,SINAPI_MO!$A$1:$E$59566,4,0)</f>
        <v>1</v>
      </c>
      <c r="F4196" s="225" t="n">
        <f aca="false">ROUND(D4196*E4196,2)</f>
        <v>151.62</v>
      </c>
    </row>
    <row r="4197" customFormat="false" ht="19.4" hidden="false" customHeight="false" outlineLevel="0" collapsed="false">
      <c r="A4197" s="207" t="n">
        <v>96527</v>
      </c>
      <c r="B4197" s="208" t="s">
        <v>4372</v>
      </c>
      <c r="C4197" s="2" t="s">
        <v>262</v>
      </c>
      <c r="D4197" s="209" t="n">
        <v>110.78</v>
      </c>
      <c r="E4197" s="224" t="n">
        <f aca="false">VLOOKUP(A4197,SINAPI_MO!$A$1:$E$59566,4,0)</f>
        <v>1</v>
      </c>
      <c r="F4197" s="225" t="n">
        <f aca="false">ROUND(D4197*E4197,2)</f>
        <v>110.78</v>
      </c>
    </row>
    <row r="4198" customFormat="false" ht="12.8" hidden="false" customHeight="false" outlineLevel="0" collapsed="false">
      <c r="A4198" s="207" t="n">
        <v>96526</v>
      </c>
      <c r="B4198" s="208" t="s">
        <v>4373</v>
      </c>
      <c r="C4198" s="2" t="s">
        <v>262</v>
      </c>
      <c r="D4198" s="209" t="n">
        <v>216.34</v>
      </c>
      <c r="E4198" s="224" t="n">
        <f aca="false">VLOOKUP(A4198,SINAPI_MO!$A$1:$E$59566,4,0)</f>
        <v>1</v>
      </c>
      <c r="F4198" s="225" t="n">
        <f aca="false">ROUND(D4198*E4198,2)</f>
        <v>216.34</v>
      </c>
    </row>
    <row r="4199" customFormat="false" ht="19.4" hidden="false" customHeight="false" outlineLevel="0" collapsed="false">
      <c r="A4199" s="207" t="n">
        <v>96521</v>
      </c>
      <c r="B4199" s="208" t="s">
        <v>4374</v>
      </c>
      <c r="C4199" s="2" t="s">
        <v>262</v>
      </c>
      <c r="D4199" s="209" t="n">
        <v>41.96</v>
      </c>
      <c r="E4199" s="224" t="n">
        <f aca="false">VLOOKUP(A4199,SINAPI_MO!$A$1:$E$59566,4,0)</f>
        <v>0.3942</v>
      </c>
      <c r="F4199" s="225" t="n">
        <f aca="false">ROUND(D4199*E4199,2)</f>
        <v>16.54</v>
      </c>
    </row>
    <row r="4200" customFormat="false" ht="19.4" hidden="false" customHeight="false" outlineLevel="0" collapsed="false">
      <c r="A4200" s="207" t="n">
        <v>96520</v>
      </c>
      <c r="B4200" s="208" t="s">
        <v>4375</v>
      </c>
      <c r="C4200" s="2" t="s">
        <v>262</v>
      </c>
      <c r="D4200" s="209" t="n">
        <v>94.01</v>
      </c>
      <c r="E4200" s="224" t="n">
        <f aca="false">VLOOKUP(A4200,SINAPI_MO!$A$1:$E$59566,4,0)</f>
        <v>0.6453</v>
      </c>
      <c r="F4200" s="225" t="n">
        <f aca="false">ROUND(D4200*E4200,2)</f>
        <v>60.66</v>
      </c>
    </row>
    <row r="4201" customFormat="false" ht="19.4" hidden="false" customHeight="false" outlineLevel="0" collapsed="false">
      <c r="A4201" s="207" t="n">
        <v>96525</v>
      </c>
      <c r="B4201" s="208" t="s">
        <v>4376</v>
      </c>
      <c r="C4201" s="2" t="s">
        <v>262</v>
      </c>
      <c r="D4201" s="209" t="n">
        <v>56.17</v>
      </c>
      <c r="E4201" s="224" t="n">
        <f aca="false">VLOOKUP(A4201,SINAPI_MO!$A$1:$E$59566,4,0)</f>
        <v>0.3952</v>
      </c>
      <c r="F4201" s="225" t="n">
        <f aca="false">ROUND(D4201*E4201,2)</f>
        <v>22.2</v>
      </c>
    </row>
    <row r="4202" customFormat="false" ht="19.4" hidden="false" customHeight="false" outlineLevel="0" collapsed="false">
      <c r="A4202" s="207" t="n">
        <v>96524</v>
      </c>
      <c r="B4202" s="208" t="s">
        <v>4377</v>
      </c>
      <c r="C4202" s="2" t="s">
        <v>262</v>
      </c>
      <c r="D4202" s="209" t="n">
        <v>157.61</v>
      </c>
      <c r="E4202" s="224" t="n">
        <f aca="false">VLOOKUP(A4202,SINAPI_MO!$A$1:$E$59566,4,0)</f>
        <v>0.7142</v>
      </c>
      <c r="F4202" s="225" t="n">
        <f aca="false">ROUND(D4202*E4202,2)</f>
        <v>112.57</v>
      </c>
    </row>
    <row r="4203" customFormat="false" ht="19.4" hidden="false" customHeight="false" outlineLevel="0" collapsed="false">
      <c r="A4203" s="207" t="n">
        <v>96537</v>
      </c>
      <c r="B4203" s="208" t="s">
        <v>4378</v>
      </c>
      <c r="C4203" s="2" t="s">
        <v>175</v>
      </c>
      <c r="D4203" s="209" t="n">
        <v>185.59</v>
      </c>
      <c r="E4203" s="224" t="n">
        <f aca="false">VLOOKUP(A4203,SINAPI_MO!$A$1:$E$59566,4,0)</f>
        <v>0.5383</v>
      </c>
      <c r="F4203" s="225" t="n">
        <f aca="false">ROUND(D4203*E4203,2)</f>
        <v>99.9</v>
      </c>
    </row>
    <row r="4204" customFormat="false" ht="19.4" hidden="false" customHeight="false" outlineLevel="0" collapsed="false">
      <c r="A4204" s="207" t="n">
        <v>96540</v>
      </c>
      <c r="B4204" s="208" t="s">
        <v>4379</v>
      </c>
      <c r="C4204" s="2" t="s">
        <v>175</v>
      </c>
      <c r="D4204" s="209" t="n">
        <v>130.46</v>
      </c>
      <c r="E4204" s="224" t="n">
        <f aca="false">VLOOKUP(A4204,SINAPI_MO!$A$1:$E$59566,4,0)</f>
        <v>0.6492</v>
      </c>
      <c r="F4204" s="225" t="n">
        <f aca="false">ROUND(D4204*E4204,2)</f>
        <v>84.69</v>
      </c>
    </row>
    <row r="4205" customFormat="false" ht="19.4" hidden="false" customHeight="false" outlineLevel="0" collapsed="false">
      <c r="A4205" s="207" t="n">
        <v>96528</v>
      </c>
      <c r="B4205" s="208" t="s">
        <v>4380</v>
      </c>
      <c r="C4205" s="2" t="s">
        <v>175</v>
      </c>
      <c r="D4205" s="209" t="n">
        <v>148.11</v>
      </c>
      <c r="E4205" s="224" t="n">
        <f aca="false">VLOOKUP(A4205,SINAPI_MO!$A$1:$E$59566,4,0)</f>
        <v>0.4532</v>
      </c>
      <c r="F4205" s="225" t="n">
        <f aca="false">ROUND(D4205*E4205,2)</f>
        <v>67.12</v>
      </c>
    </row>
    <row r="4206" customFormat="false" ht="19.4" hidden="false" customHeight="false" outlineLevel="0" collapsed="false">
      <c r="A4206" s="207" t="n">
        <v>96531</v>
      </c>
      <c r="B4206" s="208" t="s">
        <v>4381</v>
      </c>
      <c r="C4206" s="2" t="s">
        <v>175</v>
      </c>
      <c r="D4206" s="209" t="n">
        <v>100.14</v>
      </c>
      <c r="E4206" s="224" t="n">
        <f aca="false">VLOOKUP(A4206,SINAPI_MO!$A$1:$E$59566,4,0)</f>
        <v>0.577</v>
      </c>
      <c r="F4206" s="225" t="n">
        <f aca="false">ROUND(D4206*E4206,2)</f>
        <v>57.78</v>
      </c>
    </row>
    <row r="4207" customFormat="false" ht="19.4" hidden="false" customHeight="false" outlineLevel="0" collapsed="false">
      <c r="A4207" s="207" t="n">
        <v>96534</v>
      </c>
      <c r="B4207" s="208" t="s">
        <v>4382</v>
      </c>
      <c r="C4207" s="2" t="s">
        <v>175</v>
      </c>
      <c r="D4207" s="209" t="n">
        <v>75.19</v>
      </c>
      <c r="E4207" s="224" t="n">
        <f aca="false">VLOOKUP(A4207,SINAPI_MO!$A$1:$E$59566,4,0)</f>
        <v>0.7038</v>
      </c>
      <c r="F4207" s="225" t="n">
        <f aca="false">ROUND(D4207*E4207,2)</f>
        <v>52.92</v>
      </c>
    </row>
    <row r="4208" customFormat="false" ht="19.4" hidden="false" customHeight="false" outlineLevel="0" collapsed="false">
      <c r="A4208" s="207" t="n">
        <v>104928</v>
      </c>
      <c r="B4208" s="208" t="s">
        <v>4383</v>
      </c>
      <c r="C4208" s="2" t="s">
        <v>175</v>
      </c>
      <c r="D4208" s="209" t="n">
        <v>152.78</v>
      </c>
      <c r="E4208" s="224" t="n">
        <f aca="false">VLOOKUP(A4208,SINAPI_MO!$A$1:$E$59566,4,0)</f>
        <v>0.5828</v>
      </c>
      <c r="F4208" s="225" t="n">
        <f aca="false">ROUND(D4208*E4208,2)</f>
        <v>89.04</v>
      </c>
    </row>
    <row r="4209" customFormat="false" ht="19.4" hidden="false" customHeight="false" outlineLevel="0" collapsed="false">
      <c r="A4209" s="207" t="n">
        <v>104929</v>
      </c>
      <c r="B4209" s="208" t="s">
        <v>4384</v>
      </c>
      <c r="C4209" s="2" t="s">
        <v>175</v>
      </c>
      <c r="D4209" s="209" t="n">
        <v>92.2</v>
      </c>
      <c r="E4209" s="224" t="n">
        <f aca="false">VLOOKUP(A4209,SINAPI_MO!$A$1:$E$59566,4,0)</f>
        <v>0.626</v>
      </c>
      <c r="F4209" s="225" t="n">
        <f aca="false">ROUND(D4209*E4209,2)</f>
        <v>57.72</v>
      </c>
    </row>
    <row r="4210" customFormat="false" ht="19.4" hidden="false" customHeight="false" outlineLevel="0" collapsed="false">
      <c r="A4210" s="207" t="n">
        <v>104925</v>
      </c>
      <c r="B4210" s="208" t="s">
        <v>4385</v>
      </c>
      <c r="C4210" s="2" t="s">
        <v>175</v>
      </c>
      <c r="D4210" s="209" t="n">
        <v>152.27</v>
      </c>
      <c r="E4210" s="224" t="n">
        <f aca="false">VLOOKUP(A4210,SINAPI_MO!$A$1:$E$59566,4,0)</f>
        <v>0.4248</v>
      </c>
      <c r="F4210" s="225" t="n">
        <f aca="false">ROUND(D4210*E4210,2)</f>
        <v>64.68</v>
      </c>
    </row>
    <row r="4211" customFormat="false" ht="19.4" hidden="false" customHeight="false" outlineLevel="0" collapsed="false">
      <c r="A4211" s="207" t="n">
        <v>104926</v>
      </c>
      <c r="B4211" s="208" t="s">
        <v>4386</v>
      </c>
      <c r="C4211" s="2" t="s">
        <v>175</v>
      </c>
      <c r="D4211" s="209" t="n">
        <v>98.15</v>
      </c>
      <c r="E4211" s="224" t="n">
        <f aca="false">VLOOKUP(A4211,SINAPI_MO!$A$1:$E$59566,4,0)</f>
        <v>0.5288</v>
      </c>
      <c r="F4211" s="225" t="n">
        <f aca="false">ROUND(D4211*E4211,2)</f>
        <v>51.9</v>
      </c>
    </row>
    <row r="4212" customFormat="false" ht="19.4" hidden="false" customHeight="false" outlineLevel="0" collapsed="false">
      <c r="A4212" s="207" t="n">
        <v>104927</v>
      </c>
      <c r="B4212" s="208" t="s">
        <v>4387</v>
      </c>
      <c r="C4212" s="2" t="s">
        <v>175</v>
      </c>
      <c r="D4212" s="209" t="n">
        <v>70.01</v>
      </c>
      <c r="E4212" s="224" t="n">
        <f aca="false">VLOOKUP(A4212,SINAPI_MO!$A$1:$E$59566,4,0)</f>
        <v>0.6466</v>
      </c>
      <c r="F4212" s="225" t="n">
        <f aca="false">ROUND(D4212*E4212,2)</f>
        <v>45.27</v>
      </c>
    </row>
    <row r="4213" customFormat="false" ht="19.4" hidden="false" customHeight="false" outlineLevel="0" collapsed="false">
      <c r="A4213" s="207" t="n">
        <v>96538</v>
      </c>
      <c r="B4213" s="208" t="s">
        <v>4388</v>
      </c>
      <c r="C4213" s="2" t="s">
        <v>175</v>
      </c>
      <c r="D4213" s="209" t="n">
        <v>249.07</v>
      </c>
      <c r="E4213" s="224" t="n">
        <f aca="false">VLOOKUP(A4213,SINAPI_MO!$A$1:$E$59566,4,0)</f>
        <v>0.6752</v>
      </c>
      <c r="F4213" s="225" t="n">
        <f aca="false">ROUND(D4213*E4213,2)</f>
        <v>168.17</v>
      </c>
    </row>
    <row r="4214" customFormat="false" ht="19.4" hidden="false" customHeight="false" outlineLevel="0" collapsed="false">
      <c r="A4214" s="207" t="n">
        <v>96541</v>
      </c>
      <c r="B4214" s="208" t="s">
        <v>4389</v>
      </c>
      <c r="C4214" s="2" t="s">
        <v>175</v>
      </c>
      <c r="D4214" s="209" t="n">
        <v>181.7</v>
      </c>
      <c r="E4214" s="224" t="n">
        <f aca="false">VLOOKUP(A4214,SINAPI_MO!$A$1:$E$59566,4,0)</f>
        <v>0.7582</v>
      </c>
      <c r="F4214" s="225" t="n">
        <f aca="false">ROUND(D4214*E4214,2)</f>
        <v>137.76</v>
      </c>
    </row>
    <row r="4215" customFormat="false" ht="12.8" hidden="false" customHeight="false" outlineLevel="0" collapsed="false">
      <c r="A4215" s="207" t="n">
        <v>96529</v>
      </c>
      <c r="B4215" s="208" t="s">
        <v>4390</v>
      </c>
      <c r="C4215" s="2" t="s">
        <v>175</v>
      </c>
      <c r="D4215" s="209" t="n">
        <v>255.72</v>
      </c>
      <c r="E4215" s="224" t="n">
        <f aca="false">VLOOKUP(A4215,SINAPI_MO!$A$1:$E$59566,4,0)</f>
        <v>0.6328</v>
      </c>
      <c r="F4215" s="225" t="n">
        <f aca="false">ROUND(D4215*E4215,2)</f>
        <v>161.82</v>
      </c>
    </row>
    <row r="4216" customFormat="false" ht="19.4" hidden="false" customHeight="false" outlineLevel="0" collapsed="false">
      <c r="A4216" s="207" t="n">
        <v>96532</v>
      </c>
      <c r="B4216" s="208" t="s">
        <v>4391</v>
      </c>
      <c r="C4216" s="2" t="s">
        <v>175</v>
      </c>
      <c r="D4216" s="209" t="n">
        <v>173.44</v>
      </c>
      <c r="E4216" s="224" t="n">
        <f aca="false">VLOOKUP(A4216,SINAPI_MO!$A$1:$E$59566,4,0)</f>
        <v>0.7162</v>
      </c>
      <c r="F4216" s="225" t="n">
        <f aca="false">ROUND(D4216*E4216,2)</f>
        <v>124.22</v>
      </c>
    </row>
    <row r="4217" customFormat="false" ht="19.4" hidden="false" customHeight="false" outlineLevel="0" collapsed="false">
      <c r="A4217" s="207" t="n">
        <v>96535</v>
      </c>
      <c r="B4217" s="208" t="s">
        <v>4392</v>
      </c>
      <c r="C4217" s="2" t="s">
        <v>175</v>
      </c>
      <c r="D4217" s="209" t="n">
        <v>130.63</v>
      </c>
      <c r="E4217" s="224" t="n">
        <f aca="false">VLOOKUP(A4217,SINAPI_MO!$A$1:$E$59566,4,0)</f>
        <v>0.8011</v>
      </c>
      <c r="F4217" s="225" t="n">
        <f aca="false">ROUND(D4217*E4217,2)</f>
        <v>104.65</v>
      </c>
    </row>
    <row r="4218" customFormat="false" ht="19.4" hidden="false" customHeight="false" outlineLevel="0" collapsed="false">
      <c r="A4218" s="207" t="n">
        <v>96539</v>
      </c>
      <c r="B4218" s="208" t="s">
        <v>4393</v>
      </c>
      <c r="C4218" s="2" t="s">
        <v>175</v>
      </c>
      <c r="D4218" s="209" t="n">
        <v>134.55</v>
      </c>
      <c r="E4218" s="224" t="n">
        <f aca="false">VLOOKUP(A4218,SINAPI_MO!$A$1:$E$59566,4,0)</f>
        <v>0.5648</v>
      </c>
      <c r="F4218" s="225" t="n">
        <f aca="false">ROUND(D4218*E4218,2)</f>
        <v>75.99</v>
      </c>
    </row>
    <row r="4219" customFormat="false" ht="19.4" hidden="false" customHeight="false" outlineLevel="0" collapsed="false">
      <c r="A4219" s="207" t="n">
        <v>96542</v>
      </c>
      <c r="B4219" s="208" t="s">
        <v>4394</v>
      </c>
      <c r="C4219" s="2" t="s">
        <v>175</v>
      </c>
      <c r="D4219" s="209" t="n">
        <v>98.75</v>
      </c>
      <c r="E4219" s="224" t="n">
        <f aca="false">VLOOKUP(A4219,SINAPI_MO!$A$1:$E$59566,4,0)</f>
        <v>0.6835</v>
      </c>
      <c r="F4219" s="225" t="n">
        <f aca="false">ROUND(D4219*E4219,2)</f>
        <v>67.5</v>
      </c>
    </row>
    <row r="4220" customFormat="false" ht="19.4" hidden="false" customHeight="false" outlineLevel="0" collapsed="false">
      <c r="A4220" s="207" t="n">
        <v>96530</v>
      </c>
      <c r="B4220" s="208" t="s">
        <v>4395</v>
      </c>
      <c r="C4220" s="2" t="s">
        <v>175</v>
      </c>
      <c r="D4220" s="209" t="n">
        <v>135.18</v>
      </c>
      <c r="E4220" s="224" t="n">
        <f aca="false">VLOOKUP(A4220,SINAPI_MO!$A$1:$E$59566,4,0)</f>
        <v>0.4402</v>
      </c>
      <c r="F4220" s="225" t="n">
        <f aca="false">ROUND(D4220*E4220,2)</f>
        <v>59.51</v>
      </c>
    </row>
    <row r="4221" customFormat="false" ht="19.4" hidden="false" customHeight="false" outlineLevel="0" collapsed="false">
      <c r="A4221" s="207" t="n">
        <v>96533</v>
      </c>
      <c r="B4221" s="208" t="s">
        <v>4396</v>
      </c>
      <c r="C4221" s="2" t="s">
        <v>175</v>
      </c>
      <c r="D4221" s="209" t="n">
        <v>89.04</v>
      </c>
      <c r="E4221" s="224" t="n">
        <f aca="false">VLOOKUP(A4221,SINAPI_MO!$A$1:$E$59566,4,0)</f>
        <v>0.5531</v>
      </c>
      <c r="F4221" s="225" t="n">
        <f aca="false">ROUND(D4221*E4221,2)</f>
        <v>49.25</v>
      </c>
    </row>
    <row r="4222" customFormat="false" ht="19.4" hidden="false" customHeight="false" outlineLevel="0" collapsed="false">
      <c r="A4222" s="207" t="n">
        <v>96536</v>
      </c>
      <c r="B4222" s="208" t="s">
        <v>4397</v>
      </c>
      <c r="C4222" s="2" t="s">
        <v>175</v>
      </c>
      <c r="D4222" s="209" t="n">
        <v>64.99</v>
      </c>
      <c r="E4222" s="224" t="n">
        <f aca="false">VLOOKUP(A4222,SINAPI_MO!$A$1:$E$59566,4,0)</f>
        <v>0.6749</v>
      </c>
      <c r="F4222" s="225" t="n">
        <f aca="false">ROUND(D4222*E4222,2)</f>
        <v>43.86</v>
      </c>
    </row>
    <row r="4223" customFormat="false" ht="19.4" hidden="false" customHeight="false" outlineLevel="0" collapsed="false">
      <c r="A4223" s="207" t="n">
        <v>105518</v>
      </c>
      <c r="B4223" s="208" t="s">
        <v>4398</v>
      </c>
      <c r="C4223" s="2" t="s">
        <v>175</v>
      </c>
      <c r="D4223" s="209" t="n">
        <v>0</v>
      </c>
      <c r="E4223" s="224" t="e">
        <f aca="false">VLOOKUP(A4223,SINAPI_MO!$A$1:$E$59566,4,0)</f>
        <v>#N/A</v>
      </c>
      <c r="F4223" s="225" t="e">
        <f aca="false">ROUND(D4223*E4223,2)</f>
        <v>#N/A</v>
      </c>
    </row>
    <row r="4224" customFormat="false" ht="19.4" hidden="false" customHeight="false" outlineLevel="0" collapsed="false">
      <c r="A4224" s="207" t="n">
        <v>105517</v>
      </c>
      <c r="B4224" s="208" t="s">
        <v>4399</v>
      </c>
      <c r="C4224" s="2" t="s">
        <v>175</v>
      </c>
      <c r="D4224" s="209" t="n">
        <v>0</v>
      </c>
      <c r="E4224" s="224" t="e">
        <f aca="false">VLOOKUP(A4224,SINAPI_MO!$A$1:$E$59566,4,0)</f>
        <v>#N/A</v>
      </c>
      <c r="F4224" s="225" t="e">
        <f aca="false">ROUND(D4224*E4224,2)</f>
        <v>#N/A</v>
      </c>
    </row>
    <row r="4225" customFormat="false" ht="19.4" hidden="false" customHeight="false" outlineLevel="0" collapsed="false">
      <c r="A4225" s="207" t="n">
        <v>105520</v>
      </c>
      <c r="B4225" s="208" t="s">
        <v>4400</v>
      </c>
      <c r="C4225" s="2" t="s">
        <v>175</v>
      </c>
      <c r="D4225" s="209" t="n">
        <v>0</v>
      </c>
      <c r="E4225" s="224" t="e">
        <f aca="false">VLOOKUP(A4225,SINAPI_MO!$A$1:$E$59566,4,0)</f>
        <v>#N/A</v>
      </c>
      <c r="F4225" s="225" t="e">
        <f aca="false">ROUND(D4225*E4225,2)</f>
        <v>#N/A</v>
      </c>
    </row>
    <row r="4226" customFormat="false" ht="19.4" hidden="false" customHeight="false" outlineLevel="0" collapsed="false">
      <c r="A4226" s="207" t="n">
        <v>105519</v>
      </c>
      <c r="B4226" s="208" t="s">
        <v>4401</v>
      </c>
      <c r="C4226" s="2" t="s">
        <v>175</v>
      </c>
      <c r="D4226" s="209" t="n">
        <v>0</v>
      </c>
      <c r="E4226" s="224" t="e">
        <f aca="false">VLOOKUP(A4226,SINAPI_MO!$A$1:$E$59566,4,0)</f>
        <v>#N/A</v>
      </c>
      <c r="F4226" s="225" t="e">
        <f aca="false">ROUND(D4226*E4226,2)</f>
        <v>#N/A</v>
      </c>
    </row>
    <row r="4227" customFormat="false" ht="19.4" hidden="false" customHeight="false" outlineLevel="0" collapsed="false">
      <c r="A4227" s="207" t="n">
        <v>101793</v>
      </c>
      <c r="B4227" s="208" t="s">
        <v>4402</v>
      </c>
      <c r="C4227" s="2" t="s">
        <v>262</v>
      </c>
      <c r="D4227" s="209" t="n">
        <v>24.42</v>
      </c>
      <c r="E4227" s="224" t="n">
        <f aca="false">VLOOKUP(A4227,SINAPI_MO!$A$1:$E$59566,4,0)</f>
        <v>0.4419</v>
      </c>
      <c r="F4227" s="225" t="n">
        <f aca="false">ROUND(D4227*E4227,2)</f>
        <v>10.79</v>
      </c>
    </row>
    <row r="4228" customFormat="false" ht="19.4" hidden="false" customHeight="false" outlineLevel="0" collapsed="false">
      <c r="A4228" s="207" t="n">
        <v>101792</v>
      </c>
      <c r="B4228" s="208" t="s">
        <v>4403</v>
      </c>
      <c r="C4228" s="2" t="s">
        <v>262</v>
      </c>
      <c r="D4228" s="209" t="n">
        <v>16.18</v>
      </c>
      <c r="E4228" s="224" t="n">
        <f aca="false">VLOOKUP(A4228,SINAPI_MO!$A$1:$E$59566,4,0)</f>
        <v>0.4957</v>
      </c>
      <c r="F4228" s="225" t="n">
        <f aca="false">ROUND(D4228*E4228,2)</f>
        <v>8.02</v>
      </c>
    </row>
    <row r="4229" customFormat="false" ht="12.8" hidden="false" customHeight="false" outlineLevel="0" collapsed="false">
      <c r="A4229" s="207" t="n">
        <v>92272</v>
      </c>
      <c r="B4229" s="208" t="s">
        <v>4404</v>
      </c>
      <c r="C4229" s="2" t="s">
        <v>183</v>
      </c>
      <c r="D4229" s="209" t="n">
        <v>38.95</v>
      </c>
      <c r="E4229" s="224" t="n">
        <f aca="false">VLOOKUP(A4229,SINAPI_MO!$A$1:$E$59566,4,0)</f>
        <v>0.1792</v>
      </c>
      <c r="F4229" s="225" t="n">
        <f aca="false">ROUND(D4229*E4229,2)</f>
        <v>6.98</v>
      </c>
    </row>
    <row r="4230" customFormat="false" ht="12.8" hidden="false" customHeight="false" outlineLevel="0" collapsed="false">
      <c r="A4230" s="207" t="n">
        <v>101791</v>
      </c>
      <c r="B4230" s="208" t="s">
        <v>4405</v>
      </c>
      <c r="C4230" s="2" t="s">
        <v>183</v>
      </c>
      <c r="D4230" s="209" t="n">
        <v>23.68</v>
      </c>
      <c r="E4230" s="224" t="n">
        <f aca="false">VLOOKUP(A4230,SINAPI_MO!$A$1:$E$59566,4,0)</f>
        <v>0.103</v>
      </c>
      <c r="F4230" s="225" t="n">
        <f aca="false">ROUND(D4230*E4230,2)</f>
        <v>2.44</v>
      </c>
    </row>
    <row r="4231" customFormat="false" ht="12.8" hidden="false" customHeight="false" outlineLevel="0" collapsed="false">
      <c r="A4231" s="207" t="n">
        <v>92273</v>
      </c>
      <c r="B4231" s="208" t="s">
        <v>4406</v>
      </c>
      <c r="C4231" s="2" t="s">
        <v>183</v>
      </c>
      <c r="D4231" s="209" t="n">
        <v>14.3</v>
      </c>
      <c r="E4231" s="224" t="n">
        <f aca="false">VLOOKUP(A4231,SINAPI_MO!$A$1:$E$59566,4,0)</f>
        <v>0.3021</v>
      </c>
      <c r="F4231" s="225" t="n">
        <f aca="false">ROUND(D4231*E4231,2)</f>
        <v>4.32</v>
      </c>
    </row>
    <row r="4232" customFormat="false" ht="12.8" hidden="false" customHeight="false" outlineLevel="0" collapsed="false">
      <c r="A4232" s="207" t="n">
        <v>92268</v>
      </c>
      <c r="B4232" s="208" t="s">
        <v>4407</v>
      </c>
      <c r="C4232" s="2" t="s">
        <v>175</v>
      </c>
      <c r="D4232" s="209" t="n">
        <v>113.12</v>
      </c>
      <c r="E4232" s="224" t="n">
        <f aca="false">VLOOKUP(A4232,SINAPI_MO!$A$1:$E$59566,4,0)</f>
        <v>0.0106</v>
      </c>
      <c r="F4232" s="225" t="n">
        <f aca="false">ROUND(D4232*E4232,2)</f>
        <v>1.2</v>
      </c>
    </row>
    <row r="4233" customFormat="false" ht="12.8" hidden="false" customHeight="false" outlineLevel="0" collapsed="false">
      <c r="A4233" s="207" t="n">
        <v>92267</v>
      </c>
      <c r="B4233" s="208" t="s">
        <v>4408</v>
      </c>
      <c r="C4233" s="2" t="s">
        <v>175</v>
      </c>
      <c r="D4233" s="209" t="n">
        <v>67.29</v>
      </c>
      <c r="E4233" s="224" t="n">
        <f aca="false">VLOOKUP(A4233,SINAPI_MO!$A$1:$E$59566,4,0)</f>
        <v>0.0178</v>
      </c>
      <c r="F4233" s="225" t="n">
        <f aca="false">ROUND(D4233*E4233,2)</f>
        <v>1.2</v>
      </c>
    </row>
    <row r="4234" customFormat="false" ht="12.8" hidden="false" customHeight="false" outlineLevel="0" collapsed="false">
      <c r="A4234" s="207" t="n">
        <v>92271</v>
      </c>
      <c r="B4234" s="208" t="s">
        <v>4409</v>
      </c>
      <c r="C4234" s="2" t="s">
        <v>175</v>
      </c>
      <c r="D4234" s="209" t="n">
        <v>100.24</v>
      </c>
      <c r="E4234" s="224" t="n">
        <f aca="false">VLOOKUP(A4234,SINAPI_MO!$A$1:$E$59566,4,0)</f>
        <v>0.0062</v>
      </c>
      <c r="F4234" s="225" t="n">
        <f aca="false">ROUND(D4234*E4234,2)</f>
        <v>0.62</v>
      </c>
    </row>
    <row r="4235" customFormat="false" ht="19.4" hidden="false" customHeight="false" outlineLevel="0" collapsed="false">
      <c r="A4235" s="207" t="n">
        <v>92264</v>
      </c>
      <c r="B4235" s="208" t="s">
        <v>4410</v>
      </c>
      <c r="C4235" s="2" t="s">
        <v>175</v>
      </c>
      <c r="D4235" s="209" t="n">
        <v>236.2</v>
      </c>
      <c r="E4235" s="224" t="n">
        <f aca="false">VLOOKUP(A4235,SINAPI_MO!$A$1:$E$59566,4,0)</f>
        <v>0.2113</v>
      </c>
      <c r="F4235" s="225" t="n">
        <f aca="false">ROUND(D4235*E4235,2)</f>
        <v>49.91</v>
      </c>
    </row>
    <row r="4236" customFormat="false" ht="19.4" hidden="false" customHeight="false" outlineLevel="0" collapsed="false">
      <c r="A4236" s="207" t="n">
        <v>92263</v>
      </c>
      <c r="B4236" s="208" t="s">
        <v>4411</v>
      </c>
      <c r="C4236" s="2" t="s">
        <v>175</v>
      </c>
      <c r="D4236" s="209" t="n">
        <v>177.88</v>
      </c>
      <c r="E4236" s="224" t="n">
        <f aca="false">VLOOKUP(A4236,SINAPI_MO!$A$1:$E$59566,4,0)</f>
        <v>0.2806</v>
      </c>
      <c r="F4236" s="225" t="n">
        <f aca="false">ROUND(D4236*E4236,2)</f>
        <v>49.91</v>
      </c>
    </row>
    <row r="4237" customFormat="false" ht="12.8" hidden="false" customHeight="false" outlineLevel="0" collapsed="false">
      <c r="A4237" s="207" t="n">
        <v>92269</v>
      </c>
      <c r="B4237" s="208" t="s">
        <v>4412</v>
      </c>
      <c r="C4237" s="2" t="s">
        <v>175</v>
      </c>
      <c r="D4237" s="209" t="n">
        <v>121.69</v>
      </c>
      <c r="E4237" s="224" t="n">
        <f aca="false">VLOOKUP(A4237,SINAPI_MO!$A$1:$E$59566,4,0)</f>
        <v>0.2395</v>
      </c>
      <c r="F4237" s="225" t="n">
        <f aca="false">ROUND(D4237*E4237,2)</f>
        <v>29.14</v>
      </c>
    </row>
    <row r="4238" customFormat="false" ht="12.8" hidden="false" customHeight="false" outlineLevel="0" collapsed="false">
      <c r="A4238" s="207" t="n">
        <v>92270</v>
      </c>
      <c r="B4238" s="208" t="s">
        <v>4413</v>
      </c>
      <c r="C4238" s="2" t="s">
        <v>175</v>
      </c>
      <c r="D4238" s="209" t="n">
        <v>163.91</v>
      </c>
      <c r="E4238" s="224" t="n">
        <f aca="false">VLOOKUP(A4238,SINAPI_MO!$A$1:$E$59566,4,0)</f>
        <v>0.2205</v>
      </c>
      <c r="F4238" s="225" t="n">
        <f aca="false">ROUND(D4238*E4238,2)</f>
        <v>36.14</v>
      </c>
    </row>
    <row r="4239" customFormat="false" ht="12.8" hidden="false" customHeight="false" outlineLevel="0" collapsed="false">
      <c r="A4239" s="207" t="n">
        <v>92266</v>
      </c>
      <c r="B4239" s="208" t="s">
        <v>4414</v>
      </c>
      <c r="C4239" s="2" t="s">
        <v>175</v>
      </c>
      <c r="D4239" s="209" t="n">
        <v>183.89</v>
      </c>
      <c r="E4239" s="224" t="n">
        <f aca="false">VLOOKUP(A4239,SINAPI_MO!$A$1:$E$59566,4,0)</f>
        <v>0.2188</v>
      </c>
      <c r="F4239" s="225" t="n">
        <f aca="false">ROUND(D4239*E4239,2)</f>
        <v>40.24</v>
      </c>
    </row>
    <row r="4240" customFormat="false" ht="12.8" hidden="false" customHeight="false" outlineLevel="0" collapsed="false">
      <c r="A4240" s="207" t="n">
        <v>92265</v>
      </c>
      <c r="B4240" s="208" t="s">
        <v>4415</v>
      </c>
      <c r="C4240" s="2" t="s">
        <v>175</v>
      </c>
      <c r="D4240" s="209" t="n">
        <v>133.86</v>
      </c>
      <c r="E4240" s="224" t="n">
        <f aca="false">VLOOKUP(A4240,SINAPI_MO!$A$1:$E$59566,4,0)</f>
        <v>0.3006</v>
      </c>
      <c r="F4240" s="225" t="n">
        <f aca="false">ROUND(D4240*E4240,2)</f>
        <v>40.24</v>
      </c>
    </row>
    <row r="4241" customFormat="false" ht="19.4" hidden="false" customHeight="false" outlineLevel="0" collapsed="false">
      <c r="A4241" s="207" t="n">
        <v>92524</v>
      </c>
      <c r="B4241" s="208" t="s">
        <v>4416</v>
      </c>
      <c r="C4241" s="2" t="s">
        <v>175</v>
      </c>
      <c r="D4241" s="209" t="n">
        <v>85.67</v>
      </c>
      <c r="E4241" s="224" t="n">
        <f aca="false">VLOOKUP(A4241,SINAPI_MO!$A$1:$E$59566,4,0)</f>
        <v>0.3254</v>
      </c>
      <c r="F4241" s="225" t="n">
        <f aca="false">ROUND(D4241*E4241,2)</f>
        <v>27.88</v>
      </c>
    </row>
    <row r="4242" customFormat="false" ht="19.4" hidden="false" customHeight="false" outlineLevel="0" collapsed="false">
      <c r="A4242" s="207" t="n">
        <v>92528</v>
      </c>
      <c r="B4242" s="208" t="s">
        <v>4417</v>
      </c>
      <c r="C4242" s="2" t="s">
        <v>175</v>
      </c>
      <c r="D4242" s="209" t="n">
        <v>81.99</v>
      </c>
      <c r="E4242" s="224" t="n">
        <f aca="false">VLOOKUP(A4242,SINAPI_MO!$A$1:$E$59566,4,0)</f>
        <v>0.3142</v>
      </c>
      <c r="F4242" s="225" t="n">
        <f aca="false">ROUND(D4242*E4242,2)</f>
        <v>25.76</v>
      </c>
    </row>
    <row r="4243" customFormat="false" ht="19.4" hidden="false" customHeight="false" outlineLevel="0" collapsed="false">
      <c r="A4243" s="207" t="n">
        <v>92532</v>
      </c>
      <c r="B4243" s="208" t="s">
        <v>4418</v>
      </c>
      <c r="C4243" s="2" t="s">
        <v>175</v>
      </c>
      <c r="D4243" s="209" t="n">
        <v>78.83</v>
      </c>
      <c r="E4243" s="224" t="n">
        <f aca="false">VLOOKUP(A4243,SINAPI_MO!$A$1:$E$59566,4,0)</f>
        <v>0.3024</v>
      </c>
      <c r="F4243" s="225" t="n">
        <f aca="false">ROUND(D4243*E4243,2)</f>
        <v>23.84</v>
      </c>
    </row>
    <row r="4244" customFormat="false" ht="19.4" hidden="false" customHeight="false" outlineLevel="0" collapsed="false">
      <c r="A4244" s="207" t="n">
        <v>92536</v>
      </c>
      <c r="B4244" s="208" t="s">
        <v>4419</v>
      </c>
      <c r="C4244" s="2" t="s">
        <v>175</v>
      </c>
      <c r="D4244" s="209" t="n">
        <v>72.66</v>
      </c>
      <c r="E4244" s="224" t="n">
        <f aca="false">VLOOKUP(A4244,SINAPI_MO!$A$1:$E$59566,4,0)</f>
        <v>0.2801</v>
      </c>
      <c r="F4244" s="225" t="n">
        <f aca="false">ROUND(D4244*E4244,2)</f>
        <v>20.35</v>
      </c>
    </row>
    <row r="4245" customFormat="false" ht="19.4" hidden="false" customHeight="false" outlineLevel="0" collapsed="false">
      <c r="A4245" s="207" t="n">
        <v>92508</v>
      </c>
      <c r="B4245" s="208" t="s">
        <v>4420</v>
      </c>
      <c r="C4245" s="2" t="s">
        <v>175</v>
      </c>
      <c r="D4245" s="209" t="n">
        <v>119.41</v>
      </c>
      <c r="E4245" s="224" t="n">
        <f aca="false">VLOOKUP(A4245,SINAPI_MO!$A$1:$E$59566,4,0)</f>
        <v>0.3238</v>
      </c>
      <c r="F4245" s="225" t="n">
        <f aca="false">ROUND(D4245*E4245,2)</f>
        <v>38.66</v>
      </c>
    </row>
    <row r="4246" customFormat="false" ht="19.4" hidden="false" customHeight="false" outlineLevel="0" collapsed="false">
      <c r="A4246" s="207" t="n">
        <v>92512</v>
      </c>
      <c r="B4246" s="208" t="s">
        <v>4421</v>
      </c>
      <c r="C4246" s="2" t="s">
        <v>175</v>
      </c>
      <c r="D4246" s="209" t="n">
        <v>100.66</v>
      </c>
      <c r="E4246" s="224" t="n">
        <f aca="false">VLOOKUP(A4246,SINAPI_MO!$A$1:$E$59566,4,0)</f>
        <v>0.3527</v>
      </c>
      <c r="F4246" s="225" t="n">
        <f aca="false">ROUND(D4246*E4246,2)</f>
        <v>35.5</v>
      </c>
    </row>
    <row r="4247" customFormat="false" ht="19.4" hidden="false" customHeight="false" outlineLevel="0" collapsed="false">
      <c r="A4247" s="207" t="n">
        <v>92515</v>
      </c>
      <c r="B4247" s="208" t="s">
        <v>4422</v>
      </c>
      <c r="C4247" s="2" t="s">
        <v>175</v>
      </c>
      <c r="D4247" s="209" t="n">
        <v>91.56</v>
      </c>
      <c r="E4247" s="224" t="n">
        <f aca="false">VLOOKUP(A4247,SINAPI_MO!$A$1:$E$59566,4,0)</f>
        <v>0.3577</v>
      </c>
      <c r="F4247" s="225" t="n">
        <f aca="false">ROUND(D4247*E4247,2)</f>
        <v>32.75</v>
      </c>
    </row>
    <row r="4248" customFormat="false" ht="19.4" hidden="false" customHeight="false" outlineLevel="0" collapsed="false">
      <c r="A4248" s="207" t="n">
        <v>92520</v>
      </c>
      <c r="B4248" s="208" t="s">
        <v>4423</v>
      </c>
      <c r="C4248" s="2" t="s">
        <v>175</v>
      </c>
      <c r="D4248" s="209" t="n">
        <v>85.74</v>
      </c>
      <c r="E4248" s="224" t="n">
        <f aca="false">VLOOKUP(A4248,SINAPI_MO!$A$1:$E$59566,4,0)</f>
        <v>0.3526</v>
      </c>
      <c r="F4248" s="225" t="n">
        <f aca="false">ROUND(D4248*E4248,2)</f>
        <v>30.23</v>
      </c>
    </row>
    <row r="4249" customFormat="false" ht="19.4" hidden="false" customHeight="false" outlineLevel="0" collapsed="false">
      <c r="A4249" s="207" t="n">
        <v>92526</v>
      </c>
      <c r="B4249" s="208" t="s">
        <v>4424</v>
      </c>
      <c r="C4249" s="2" t="s">
        <v>175</v>
      </c>
      <c r="D4249" s="209" t="n">
        <v>47.05</v>
      </c>
      <c r="E4249" s="224" t="n">
        <f aca="false">VLOOKUP(A4249,SINAPI_MO!$A$1:$E$59566,4,0)</f>
        <v>0.3443</v>
      </c>
      <c r="F4249" s="225" t="n">
        <f aca="false">ROUND(D4249*E4249,2)</f>
        <v>16.2</v>
      </c>
    </row>
    <row r="4250" customFormat="false" ht="19.4" hidden="false" customHeight="false" outlineLevel="0" collapsed="false">
      <c r="A4250" s="207" t="n">
        <v>92530</v>
      </c>
      <c r="B4250" s="208" t="s">
        <v>4425</v>
      </c>
      <c r="C4250" s="2" t="s">
        <v>175</v>
      </c>
      <c r="D4250" s="209" t="n">
        <v>44.25</v>
      </c>
      <c r="E4250" s="224" t="n">
        <f aca="false">VLOOKUP(A4250,SINAPI_MO!$A$1:$E$59566,4,0)</f>
        <v>0.3381</v>
      </c>
      <c r="F4250" s="225" t="n">
        <f aca="false">ROUND(D4250*E4250,2)</f>
        <v>14.96</v>
      </c>
    </row>
    <row r="4251" customFormat="false" ht="19.4" hidden="false" customHeight="false" outlineLevel="0" collapsed="false">
      <c r="A4251" s="207" t="n">
        <v>92534</v>
      </c>
      <c r="B4251" s="208" t="s">
        <v>4426</v>
      </c>
      <c r="C4251" s="2" t="s">
        <v>175</v>
      </c>
      <c r="D4251" s="209" t="n">
        <v>41.89</v>
      </c>
      <c r="E4251" s="224" t="n">
        <f aca="false">VLOOKUP(A4251,SINAPI_MO!$A$1:$E$59566,4,0)</f>
        <v>0.3304</v>
      </c>
      <c r="F4251" s="225" t="n">
        <f aca="false">ROUND(D4251*E4251,2)</f>
        <v>13.84</v>
      </c>
    </row>
    <row r="4252" customFormat="false" ht="19.4" hidden="false" customHeight="false" outlineLevel="0" collapsed="false">
      <c r="A4252" s="207" t="n">
        <v>92538</v>
      </c>
      <c r="B4252" s="208" t="s">
        <v>4427</v>
      </c>
      <c r="C4252" s="2" t="s">
        <v>175</v>
      </c>
      <c r="D4252" s="209" t="n">
        <v>37.15</v>
      </c>
      <c r="E4252" s="224" t="n">
        <f aca="false">VLOOKUP(A4252,SINAPI_MO!$A$1:$E$59566,4,0)</f>
        <v>0.3171</v>
      </c>
      <c r="F4252" s="225" t="n">
        <f aca="false">ROUND(D4252*E4252,2)</f>
        <v>11.78</v>
      </c>
    </row>
    <row r="4253" customFormat="false" ht="19.4" hidden="false" customHeight="false" outlineLevel="0" collapsed="false">
      <c r="A4253" s="207" t="n">
        <v>103760</v>
      </c>
      <c r="B4253" s="208" t="s">
        <v>4428</v>
      </c>
      <c r="C4253" s="2" t="s">
        <v>175</v>
      </c>
      <c r="D4253" s="209" t="n">
        <v>121.17</v>
      </c>
      <c r="E4253" s="224" t="n">
        <f aca="false">VLOOKUP(A4253,SINAPI_MO!$A$1:$E$59566,4,0)</f>
        <v>0.3046</v>
      </c>
      <c r="F4253" s="225" t="n">
        <f aca="false">ROUND(D4253*E4253,2)</f>
        <v>36.91</v>
      </c>
    </row>
    <row r="4254" customFormat="false" ht="19.4" hidden="false" customHeight="false" outlineLevel="0" collapsed="false">
      <c r="A4254" s="207" t="n">
        <v>103761</v>
      </c>
      <c r="B4254" s="208" t="s">
        <v>4429</v>
      </c>
      <c r="C4254" s="2" t="s">
        <v>175</v>
      </c>
      <c r="D4254" s="209" t="n">
        <v>82.07</v>
      </c>
      <c r="E4254" s="224" t="n">
        <f aca="false">VLOOKUP(A4254,SINAPI_MO!$A$1:$E$59566,4,0)</f>
        <v>0.4144</v>
      </c>
      <c r="F4254" s="225" t="n">
        <f aca="false">ROUND(D4254*E4254,2)</f>
        <v>34.01</v>
      </c>
    </row>
    <row r="4255" customFormat="false" ht="19.4" hidden="false" customHeight="false" outlineLevel="0" collapsed="false">
      <c r="A4255" s="207" t="n">
        <v>103762</v>
      </c>
      <c r="B4255" s="208" t="s">
        <v>4430</v>
      </c>
      <c r="C4255" s="2" t="s">
        <v>175</v>
      </c>
      <c r="D4255" s="209" t="n">
        <v>69.39</v>
      </c>
      <c r="E4255" s="224" t="n">
        <f aca="false">VLOOKUP(A4255,SINAPI_MO!$A$1:$E$59566,4,0)</f>
        <v>0.4502</v>
      </c>
      <c r="F4255" s="225" t="n">
        <f aca="false">ROUND(D4255*E4255,2)</f>
        <v>31.24</v>
      </c>
    </row>
    <row r="4256" customFormat="false" ht="19.4" hidden="false" customHeight="false" outlineLevel="0" collapsed="false">
      <c r="A4256" s="207" t="n">
        <v>103763</v>
      </c>
      <c r="B4256" s="208" t="s">
        <v>4431</v>
      </c>
      <c r="C4256" s="2" t="s">
        <v>175</v>
      </c>
      <c r="D4256" s="209" t="n">
        <v>60.87</v>
      </c>
      <c r="E4256" s="224" t="n">
        <f aca="false">VLOOKUP(A4256,SINAPI_MO!$A$1:$E$59566,4,0)</f>
        <v>0.4758</v>
      </c>
      <c r="F4256" s="225" t="n">
        <f aca="false">ROUND(D4256*E4256,2)</f>
        <v>28.96</v>
      </c>
    </row>
    <row r="4257" customFormat="false" ht="19.4" hidden="false" customHeight="false" outlineLevel="0" collapsed="false">
      <c r="A4257" s="207" t="n">
        <v>92510</v>
      </c>
      <c r="B4257" s="208" t="s">
        <v>4432</v>
      </c>
      <c r="C4257" s="2" t="s">
        <v>175</v>
      </c>
      <c r="D4257" s="209" t="n">
        <v>76.44</v>
      </c>
      <c r="E4257" s="224" t="n">
        <f aca="false">VLOOKUP(A4257,SINAPI_MO!$A$1:$E$59566,4,0)</f>
        <v>0.296</v>
      </c>
      <c r="F4257" s="225" t="n">
        <f aca="false">ROUND(D4257*E4257,2)</f>
        <v>22.63</v>
      </c>
    </row>
    <row r="4258" customFormat="false" ht="19.4" hidden="false" customHeight="false" outlineLevel="0" collapsed="false">
      <c r="A4258" s="207" t="n">
        <v>92514</v>
      </c>
      <c r="B4258" s="208" t="s">
        <v>4433</v>
      </c>
      <c r="C4258" s="2" t="s">
        <v>175</v>
      </c>
      <c r="D4258" s="209" t="n">
        <v>58.89</v>
      </c>
      <c r="E4258" s="224" t="n">
        <f aca="false">VLOOKUP(A4258,SINAPI_MO!$A$1:$E$59566,4,0)</f>
        <v>0.351</v>
      </c>
      <c r="F4258" s="225" t="n">
        <f aca="false">ROUND(D4258*E4258,2)</f>
        <v>20.67</v>
      </c>
    </row>
    <row r="4259" customFormat="false" ht="19.4" hidden="false" customHeight="false" outlineLevel="0" collapsed="false">
      <c r="A4259" s="207" t="n">
        <v>92518</v>
      </c>
      <c r="B4259" s="208" t="s">
        <v>4434</v>
      </c>
      <c r="C4259" s="2" t="s">
        <v>175</v>
      </c>
      <c r="D4259" s="209" t="n">
        <v>50.92</v>
      </c>
      <c r="E4259" s="224" t="n">
        <f aca="false">VLOOKUP(A4259,SINAPI_MO!$A$1:$E$59566,4,0)</f>
        <v>0.3741</v>
      </c>
      <c r="F4259" s="225" t="n">
        <f aca="false">ROUND(D4259*E4259,2)</f>
        <v>19.05</v>
      </c>
    </row>
    <row r="4260" customFormat="false" ht="19.4" hidden="false" customHeight="false" outlineLevel="0" collapsed="false">
      <c r="A4260" s="207" t="n">
        <v>92522</v>
      </c>
      <c r="B4260" s="208" t="s">
        <v>4435</v>
      </c>
      <c r="C4260" s="2" t="s">
        <v>175</v>
      </c>
      <c r="D4260" s="209" t="n">
        <v>46.13</v>
      </c>
      <c r="E4260" s="224" t="n">
        <f aca="false">VLOOKUP(A4260,SINAPI_MO!$A$1:$E$59566,4,0)</f>
        <v>0.3807</v>
      </c>
      <c r="F4260" s="225" t="n">
        <f aca="false">ROUND(D4260*E4260,2)</f>
        <v>17.56</v>
      </c>
    </row>
    <row r="4261" customFormat="false" ht="12.8" hidden="false" customHeight="false" outlineLevel="0" collapsed="false">
      <c r="A4261" s="207" t="n">
        <v>92482</v>
      </c>
      <c r="B4261" s="208" t="s">
        <v>4436</v>
      </c>
      <c r="C4261" s="2" t="s">
        <v>175</v>
      </c>
      <c r="D4261" s="209" t="n">
        <v>317.92</v>
      </c>
      <c r="E4261" s="224" t="n">
        <f aca="false">VLOOKUP(A4261,SINAPI_MO!$A$1:$E$59566,4,0)</f>
        <v>0.4203</v>
      </c>
      <c r="F4261" s="225" t="n">
        <f aca="false">ROUND(D4261*E4261,2)</f>
        <v>133.62</v>
      </c>
    </row>
    <row r="4262" customFormat="false" ht="12.8" hidden="false" customHeight="false" outlineLevel="0" collapsed="false">
      <c r="A4262" s="207" t="n">
        <v>92484</v>
      </c>
      <c r="B4262" s="208" t="s">
        <v>4437</v>
      </c>
      <c r="C4262" s="2" t="s">
        <v>175</v>
      </c>
      <c r="D4262" s="209" t="n">
        <v>220.95</v>
      </c>
      <c r="E4262" s="224" t="n">
        <f aca="false">VLOOKUP(A4262,SINAPI_MO!$A$1:$E$59566,4,0)</f>
        <v>0.4999</v>
      </c>
      <c r="F4262" s="225" t="n">
        <f aca="false">ROUND(D4262*E4262,2)</f>
        <v>110.45</v>
      </c>
    </row>
    <row r="4263" customFormat="false" ht="12.8" hidden="false" customHeight="false" outlineLevel="0" collapsed="false">
      <c r="A4263" s="207" t="n">
        <v>92486</v>
      </c>
      <c r="B4263" s="208" t="s">
        <v>4438</v>
      </c>
      <c r="C4263" s="2" t="s">
        <v>175</v>
      </c>
      <c r="D4263" s="209" t="n">
        <v>158.7</v>
      </c>
      <c r="E4263" s="224" t="n">
        <f aca="false">VLOOKUP(A4263,SINAPI_MO!$A$1:$E$59566,4,0)</f>
        <v>0.5752</v>
      </c>
      <c r="F4263" s="225" t="n">
        <f aca="false">ROUND(D4263*E4263,2)</f>
        <v>91.28</v>
      </c>
    </row>
    <row r="4264" customFormat="false" ht="19.4" hidden="false" customHeight="false" outlineLevel="0" collapsed="false">
      <c r="A4264" s="207" t="n">
        <v>92492</v>
      </c>
      <c r="B4264" s="208" t="s">
        <v>4439</v>
      </c>
      <c r="C4264" s="2" t="s">
        <v>175</v>
      </c>
      <c r="D4264" s="209" t="n">
        <v>112.85</v>
      </c>
      <c r="E4264" s="224" t="n">
        <f aca="false">VLOOKUP(A4264,SINAPI_MO!$A$1:$E$59566,4,0)</f>
        <v>0.405</v>
      </c>
      <c r="F4264" s="225" t="n">
        <f aca="false">ROUND(D4264*E4264,2)</f>
        <v>45.7</v>
      </c>
    </row>
    <row r="4265" customFormat="false" ht="19.4" hidden="false" customHeight="false" outlineLevel="0" collapsed="false">
      <c r="A4265" s="207" t="n">
        <v>92496</v>
      </c>
      <c r="B4265" s="208" t="s">
        <v>4440</v>
      </c>
      <c r="C4265" s="2" t="s">
        <v>175</v>
      </c>
      <c r="D4265" s="209" t="n">
        <v>107.75</v>
      </c>
      <c r="E4265" s="224" t="n">
        <f aca="false">VLOOKUP(A4265,SINAPI_MO!$A$1:$E$59566,4,0)</f>
        <v>0.3922</v>
      </c>
      <c r="F4265" s="225" t="n">
        <f aca="false">ROUND(D4265*E4265,2)</f>
        <v>42.26</v>
      </c>
    </row>
    <row r="4266" customFormat="false" ht="19.4" hidden="false" customHeight="false" outlineLevel="0" collapsed="false">
      <c r="A4266" s="207" t="n">
        <v>92500</v>
      </c>
      <c r="B4266" s="208" t="s">
        <v>4441</v>
      </c>
      <c r="C4266" s="2" t="s">
        <v>175</v>
      </c>
      <c r="D4266" s="209" t="n">
        <v>103.8</v>
      </c>
      <c r="E4266" s="224" t="n">
        <f aca="false">VLOOKUP(A4266,SINAPI_MO!$A$1:$E$59566,4,0)</f>
        <v>0.3761</v>
      </c>
      <c r="F4266" s="225" t="n">
        <f aca="false">ROUND(D4266*E4266,2)</f>
        <v>39.04</v>
      </c>
    </row>
    <row r="4267" customFormat="false" ht="19.4" hidden="false" customHeight="false" outlineLevel="0" collapsed="false">
      <c r="A4267" s="207" t="n">
        <v>92504</v>
      </c>
      <c r="B4267" s="208" t="s">
        <v>4442</v>
      </c>
      <c r="C4267" s="2" t="s">
        <v>175</v>
      </c>
      <c r="D4267" s="209" t="n">
        <v>96.54</v>
      </c>
      <c r="E4267" s="224" t="n">
        <f aca="false">VLOOKUP(A4267,SINAPI_MO!$A$1:$E$59566,4,0)</f>
        <v>0.3456</v>
      </c>
      <c r="F4267" s="225" t="n">
        <f aca="false">ROUND(D4267*E4267,2)</f>
        <v>33.36</v>
      </c>
    </row>
    <row r="4268" customFormat="false" ht="19.4" hidden="false" customHeight="false" outlineLevel="0" collapsed="false">
      <c r="A4268" s="207" t="n">
        <v>92488</v>
      </c>
      <c r="B4268" s="208" t="s">
        <v>4443</v>
      </c>
      <c r="C4268" s="2" t="s">
        <v>175</v>
      </c>
      <c r="D4268" s="209" t="n">
        <v>119.02</v>
      </c>
      <c r="E4268" s="224" t="n">
        <f aca="false">VLOOKUP(A4268,SINAPI_MO!$A$1:$E$59566,4,0)</f>
        <v>0.4158</v>
      </c>
      <c r="F4268" s="225" t="n">
        <f aca="false">ROUND(D4268*E4268,2)</f>
        <v>49.49</v>
      </c>
    </row>
    <row r="4269" customFormat="false" ht="19.4" hidden="false" customHeight="false" outlineLevel="0" collapsed="false">
      <c r="A4269" s="207" t="n">
        <v>92494</v>
      </c>
      <c r="B4269" s="208" t="s">
        <v>4444</v>
      </c>
      <c r="C4269" s="2" t="s">
        <v>175</v>
      </c>
      <c r="D4269" s="209" t="n">
        <v>72.91</v>
      </c>
      <c r="E4269" s="224" t="n">
        <f aca="false">VLOOKUP(A4269,SINAPI_MO!$A$1:$E$59566,4,0)</f>
        <v>0.4485</v>
      </c>
      <c r="F4269" s="225" t="n">
        <f aca="false">ROUND(D4269*E4269,2)</f>
        <v>32.7</v>
      </c>
    </row>
    <row r="4270" customFormat="false" ht="19.4" hidden="false" customHeight="false" outlineLevel="0" collapsed="false">
      <c r="A4270" s="207" t="n">
        <v>92498</v>
      </c>
      <c r="B4270" s="208" t="s">
        <v>4445</v>
      </c>
      <c r="C4270" s="2" t="s">
        <v>175</v>
      </c>
      <c r="D4270" s="209" t="n">
        <v>68.76</v>
      </c>
      <c r="E4270" s="224" t="n">
        <f aca="false">VLOOKUP(A4270,SINAPI_MO!$A$1:$E$59566,4,0)</f>
        <v>0.4394</v>
      </c>
      <c r="F4270" s="225" t="n">
        <f aca="false">ROUND(D4270*E4270,2)</f>
        <v>30.21</v>
      </c>
    </row>
    <row r="4271" customFormat="false" ht="19.4" hidden="false" customHeight="false" outlineLevel="0" collapsed="false">
      <c r="A4271" s="207" t="n">
        <v>92502</v>
      </c>
      <c r="B4271" s="208" t="s">
        <v>4446</v>
      </c>
      <c r="C4271" s="2" t="s">
        <v>175</v>
      </c>
      <c r="D4271" s="209" t="n">
        <v>65.73</v>
      </c>
      <c r="E4271" s="224" t="n">
        <f aca="false">VLOOKUP(A4271,SINAPI_MO!$A$1:$E$59566,4,0)</f>
        <v>0.4246</v>
      </c>
      <c r="F4271" s="225" t="n">
        <f aca="false">ROUND(D4271*E4271,2)</f>
        <v>27.91</v>
      </c>
    </row>
    <row r="4272" customFormat="false" ht="19.4" hidden="false" customHeight="false" outlineLevel="0" collapsed="false">
      <c r="A4272" s="207" t="n">
        <v>92506</v>
      </c>
      <c r="B4272" s="208" t="s">
        <v>4447</v>
      </c>
      <c r="C4272" s="2" t="s">
        <v>175</v>
      </c>
      <c r="D4272" s="209" t="n">
        <v>60.07</v>
      </c>
      <c r="E4272" s="224" t="n">
        <f aca="false">VLOOKUP(A4272,SINAPI_MO!$A$1:$E$59566,4,0)</f>
        <v>0.3967</v>
      </c>
      <c r="F4272" s="225" t="n">
        <f aca="false">ROUND(D4272*E4272,2)</f>
        <v>23.83</v>
      </c>
    </row>
    <row r="4273" customFormat="false" ht="19.4" hidden="false" customHeight="false" outlineLevel="0" collapsed="false">
      <c r="A4273" s="207" t="n">
        <v>92490</v>
      </c>
      <c r="B4273" s="208" t="s">
        <v>4448</v>
      </c>
      <c r="C4273" s="2" t="s">
        <v>175</v>
      </c>
      <c r="D4273" s="209" t="n">
        <v>77.98</v>
      </c>
      <c r="E4273" s="224" t="n">
        <f aca="false">VLOOKUP(A4273,SINAPI_MO!$A$1:$E$59566,4,0)</f>
        <v>0.4538</v>
      </c>
      <c r="F4273" s="225" t="n">
        <f aca="false">ROUND(D4273*E4273,2)</f>
        <v>35.39</v>
      </c>
    </row>
    <row r="4274" customFormat="false" ht="19.4" hidden="false" customHeight="false" outlineLevel="0" collapsed="false">
      <c r="A4274" s="207" t="n">
        <v>92433</v>
      </c>
      <c r="B4274" s="208" t="s">
        <v>4449</v>
      </c>
      <c r="C4274" s="2" t="s">
        <v>175</v>
      </c>
      <c r="D4274" s="209" t="n">
        <v>80.76</v>
      </c>
      <c r="E4274" s="224" t="n">
        <f aca="false">VLOOKUP(A4274,SINAPI_MO!$A$1:$E$59566,4,0)</f>
        <v>0.4952</v>
      </c>
      <c r="F4274" s="225" t="n">
        <f aca="false">ROUND(D4274*E4274,2)</f>
        <v>39.99</v>
      </c>
    </row>
    <row r="4275" customFormat="false" ht="19.4" hidden="false" customHeight="false" outlineLevel="0" collapsed="false">
      <c r="A4275" s="207" t="n">
        <v>92437</v>
      </c>
      <c r="B4275" s="208" t="s">
        <v>4450</v>
      </c>
      <c r="C4275" s="2" t="s">
        <v>175</v>
      </c>
      <c r="D4275" s="209" t="n">
        <v>76.97</v>
      </c>
      <c r="E4275" s="224" t="n">
        <f aca="false">VLOOKUP(A4275,SINAPI_MO!$A$1:$E$59566,4,0)</f>
        <v>0.4969</v>
      </c>
      <c r="F4275" s="225" t="n">
        <f aca="false">ROUND(D4275*E4275,2)</f>
        <v>38.25</v>
      </c>
    </row>
    <row r="4276" customFormat="false" ht="19.4" hidden="false" customHeight="false" outlineLevel="0" collapsed="false">
      <c r="A4276" s="207" t="n">
        <v>92441</v>
      </c>
      <c r="B4276" s="208" t="s">
        <v>4451</v>
      </c>
      <c r="C4276" s="2" t="s">
        <v>175</v>
      </c>
      <c r="D4276" s="209" t="n">
        <v>74.25</v>
      </c>
      <c r="E4276" s="224" t="n">
        <f aca="false">VLOOKUP(A4276,SINAPI_MO!$A$1:$E$59566,4,0)</f>
        <v>0.4986</v>
      </c>
      <c r="F4276" s="225" t="n">
        <f aca="false">ROUND(D4276*E4276,2)</f>
        <v>37.02</v>
      </c>
    </row>
    <row r="4277" customFormat="false" ht="19.4" hidden="false" customHeight="false" outlineLevel="0" collapsed="false">
      <c r="A4277" s="207" t="n">
        <v>92445</v>
      </c>
      <c r="B4277" s="208" t="s">
        <v>4452</v>
      </c>
      <c r="C4277" s="2" t="s">
        <v>175</v>
      </c>
      <c r="D4277" s="209" t="n">
        <v>68.59</v>
      </c>
      <c r="E4277" s="224" t="n">
        <f aca="false">VLOOKUP(A4277,SINAPI_MO!$A$1:$E$59566,4,0)</f>
        <v>0.5088</v>
      </c>
      <c r="F4277" s="225" t="n">
        <f aca="false">ROUND(D4277*E4277,2)</f>
        <v>34.9</v>
      </c>
    </row>
    <row r="4278" customFormat="false" ht="19.4" hidden="false" customHeight="false" outlineLevel="0" collapsed="false">
      <c r="A4278" s="207" t="n">
        <v>92417</v>
      </c>
      <c r="B4278" s="208" t="s">
        <v>4453</v>
      </c>
      <c r="C4278" s="2" t="s">
        <v>175</v>
      </c>
      <c r="D4278" s="209" t="n">
        <v>173.83</v>
      </c>
      <c r="E4278" s="224" t="n">
        <f aca="false">VLOOKUP(A4278,SINAPI_MO!$A$1:$E$59566,4,0)</f>
        <v>0.4912</v>
      </c>
      <c r="F4278" s="225" t="n">
        <f aca="false">ROUND(D4278*E4278,2)</f>
        <v>85.39</v>
      </c>
    </row>
    <row r="4279" customFormat="false" ht="19.4" hidden="false" customHeight="false" outlineLevel="0" collapsed="false">
      <c r="A4279" s="207" t="n">
        <v>92421</v>
      </c>
      <c r="B4279" s="208" t="s">
        <v>4454</v>
      </c>
      <c r="C4279" s="2" t="s">
        <v>175</v>
      </c>
      <c r="D4279" s="209" t="n">
        <v>113.54</v>
      </c>
      <c r="E4279" s="224" t="n">
        <f aca="false">VLOOKUP(A4279,SINAPI_MO!$A$1:$E$59566,4,0)</f>
        <v>0.5163</v>
      </c>
      <c r="F4279" s="225" t="n">
        <f aca="false">ROUND(D4279*E4279,2)</f>
        <v>58.62</v>
      </c>
    </row>
    <row r="4280" customFormat="false" ht="19.4" hidden="false" customHeight="false" outlineLevel="0" collapsed="false">
      <c r="A4280" s="207" t="n">
        <v>92425</v>
      </c>
      <c r="B4280" s="208" t="s">
        <v>4455</v>
      </c>
      <c r="C4280" s="2" t="s">
        <v>175</v>
      </c>
      <c r="D4280" s="209" t="n">
        <v>94.22</v>
      </c>
      <c r="E4280" s="224" t="n">
        <f aca="false">VLOOKUP(A4280,SINAPI_MO!$A$1:$E$59566,4,0)</f>
        <v>0.519</v>
      </c>
      <c r="F4280" s="225" t="n">
        <f aca="false">ROUND(D4280*E4280,2)</f>
        <v>48.9</v>
      </c>
    </row>
    <row r="4281" customFormat="false" ht="19.4" hidden="false" customHeight="false" outlineLevel="0" collapsed="false">
      <c r="A4281" s="207" t="n">
        <v>92429</v>
      </c>
      <c r="B4281" s="208" t="s">
        <v>4456</v>
      </c>
      <c r="C4281" s="2" t="s">
        <v>175</v>
      </c>
      <c r="D4281" s="209" t="n">
        <v>84.5</v>
      </c>
      <c r="E4281" s="224" t="n">
        <f aca="false">VLOOKUP(A4281,SINAPI_MO!$A$1:$E$59566,4,0)</f>
        <v>0.5212</v>
      </c>
      <c r="F4281" s="225" t="n">
        <f aca="false">ROUND(D4281*E4281,2)</f>
        <v>44.04</v>
      </c>
    </row>
    <row r="4282" customFormat="false" ht="19.4" hidden="false" customHeight="false" outlineLevel="0" collapsed="false">
      <c r="A4282" s="207" t="n">
        <v>92431</v>
      </c>
      <c r="B4282" s="208" t="s">
        <v>4457</v>
      </c>
      <c r="C4282" s="2" t="s">
        <v>175</v>
      </c>
      <c r="D4282" s="209" t="n">
        <v>67.12</v>
      </c>
      <c r="E4282" s="224" t="n">
        <f aca="false">VLOOKUP(A4282,SINAPI_MO!$A$1:$E$59566,4,0)</f>
        <v>0.3926</v>
      </c>
      <c r="F4282" s="225" t="n">
        <f aca="false">ROUND(D4282*E4282,2)</f>
        <v>26.35</v>
      </c>
    </row>
    <row r="4283" customFormat="false" ht="19.4" hidden="false" customHeight="false" outlineLevel="0" collapsed="false">
      <c r="A4283" s="207" t="n">
        <v>92435</v>
      </c>
      <c r="B4283" s="208" t="s">
        <v>4458</v>
      </c>
      <c r="C4283" s="2" t="s">
        <v>175</v>
      </c>
      <c r="D4283" s="209" t="n">
        <v>63.79</v>
      </c>
      <c r="E4283" s="224" t="n">
        <f aca="false">VLOOKUP(A4283,SINAPI_MO!$A$1:$E$59566,4,0)</f>
        <v>0.393</v>
      </c>
      <c r="F4283" s="225" t="n">
        <f aca="false">ROUND(D4283*E4283,2)</f>
        <v>25.07</v>
      </c>
    </row>
    <row r="4284" customFormat="false" ht="19.4" hidden="false" customHeight="false" outlineLevel="0" collapsed="false">
      <c r="A4284" s="207" t="n">
        <v>92439</v>
      </c>
      <c r="B4284" s="208" t="s">
        <v>4459</v>
      </c>
      <c r="C4284" s="2" t="s">
        <v>175</v>
      </c>
      <c r="D4284" s="209" t="n">
        <v>61.39</v>
      </c>
      <c r="E4284" s="224" t="n">
        <f aca="false">VLOOKUP(A4284,SINAPI_MO!$A$1:$E$59566,4,0)</f>
        <v>0.3935</v>
      </c>
      <c r="F4284" s="225" t="n">
        <f aca="false">ROUND(D4284*E4284,2)</f>
        <v>24.16</v>
      </c>
    </row>
    <row r="4285" customFormat="false" ht="19.4" hidden="false" customHeight="false" outlineLevel="0" collapsed="false">
      <c r="A4285" s="207" t="n">
        <v>92443</v>
      </c>
      <c r="B4285" s="208" t="s">
        <v>4460</v>
      </c>
      <c r="C4285" s="2" t="s">
        <v>175</v>
      </c>
      <c r="D4285" s="209" t="n">
        <v>56.19</v>
      </c>
      <c r="E4285" s="224" t="n">
        <f aca="false">VLOOKUP(A4285,SINAPI_MO!$A$1:$E$59566,4,0)</f>
        <v>0.4004</v>
      </c>
      <c r="F4285" s="225" t="n">
        <f aca="false">ROUND(D4285*E4285,2)</f>
        <v>22.5</v>
      </c>
    </row>
    <row r="4286" customFormat="false" ht="19.4" hidden="false" customHeight="false" outlineLevel="0" collapsed="false">
      <c r="A4286" s="207" t="n">
        <v>92415</v>
      </c>
      <c r="B4286" s="208" t="s">
        <v>4461</v>
      </c>
      <c r="C4286" s="2" t="s">
        <v>175</v>
      </c>
      <c r="D4286" s="209" t="n">
        <v>150.57</v>
      </c>
      <c r="E4286" s="224" t="n">
        <f aca="false">VLOOKUP(A4286,SINAPI_MO!$A$1:$E$59566,4,0)</f>
        <v>0.4126</v>
      </c>
      <c r="F4286" s="225" t="n">
        <f aca="false">ROUND(D4286*E4286,2)</f>
        <v>62.13</v>
      </c>
    </row>
    <row r="4287" customFormat="false" ht="19.4" hidden="false" customHeight="false" outlineLevel="0" collapsed="false">
      <c r="A4287" s="207" t="n">
        <v>92419</v>
      </c>
      <c r="B4287" s="208" t="s">
        <v>4462</v>
      </c>
      <c r="C4287" s="2" t="s">
        <v>175</v>
      </c>
      <c r="D4287" s="209" t="n">
        <v>95.71</v>
      </c>
      <c r="E4287" s="224" t="n">
        <f aca="false">VLOOKUP(A4287,SINAPI_MO!$A$1:$E$59566,4,0)</f>
        <v>0.4262</v>
      </c>
      <c r="F4287" s="225" t="n">
        <f aca="false">ROUND(D4287*E4287,2)</f>
        <v>40.79</v>
      </c>
    </row>
    <row r="4288" customFormat="false" ht="19.4" hidden="false" customHeight="false" outlineLevel="0" collapsed="false">
      <c r="A4288" s="207" t="n">
        <v>92423</v>
      </c>
      <c r="B4288" s="208" t="s">
        <v>4463</v>
      </c>
      <c r="C4288" s="2" t="s">
        <v>175</v>
      </c>
      <c r="D4288" s="209" t="n">
        <v>78.72</v>
      </c>
      <c r="E4288" s="224" t="n">
        <f aca="false">VLOOKUP(A4288,SINAPI_MO!$A$1:$E$59566,4,0)</f>
        <v>0.4243</v>
      </c>
      <c r="F4288" s="225" t="n">
        <f aca="false">ROUND(D4288*E4288,2)</f>
        <v>33.4</v>
      </c>
    </row>
    <row r="4289" customFormat="false" ht="19.4" hidden="false" customHeight="false" outlineLevel="0" collapsed="false">
      <c r="A4289" s="207" t="n">
        <v>92427</v>
      </c>
      <c r="B4289" s="208" t="s">
        <v>4464</v>
      </c>
      <c r="C4289" s="2" t="s">
        <v>175</v>
      </c>
      <c r="D4289" s="209" t="n">
        <v>70.13</v>
      </c>
      <c r="E4289" s="224" t="n">
        <f aca="false">VLOOKUP(A4289,SINAPI_MO!$A$1:$E$59566,4,0)</f>
        <v>0.4231</v>
      </c>
      <c r="F4289" s="225" t="n">
        <f aca="false">ROUND(D4289*E4289,2)</f>
        <v>29.67</v>
      </c>
    </row>
    <row r="4290" customFormat="false" ht="19.4" hidden="false" customHeight="false" outlineLevel="0" collapsed="false">
      <c r="A4290" s="207" t="n">
        <v>92409</v>
      </c>
      <c r="B4290" s="208" t="s">
        <v>4465</v>
      </c>
      <c r="C4290" s="2" t="s">
        <v>175</v>
      </c>
      <c r="D4290" s="209" t="n">
        <v>221.3</v>
      </c>
      <c r="E4290" s="224" t="n">
        <f aca="false">VLOOKUP(A4290,SINAPI_MO!$A$1:$E$59566,4,0)</f>
        <v>0.5709</v>
      </c>
      <c r="F4290" s="225" t="n">
        <f aca="false">ROUND(D4290*E4290,2)</f>
        <v>126.34</v>
      </c>
    </row>
    <row r="4291" customFormat="false" ht="19.4" hidden="false" customHeight="false" outlineLevel="0" collapsed="false">
      <c r="A4291" s="207" t="n">
        <v>92411</v>
      </c>
      <c r="B4291" s="208" t="s">
        <v>4466</v>
      </c>
      <c r="C4291" s="2" t="s">
        <v>175</v>
      </c>
      <c r="D4291" s="209" t="n">
        <v>150.32</v>
      </c>
      <c r="E4291" s="224" t="n">
        <f aca="false">VLOOKUP(A4291,SINAPI_MO!$A$1:$E$59566,4,0)</f>
        <v>0.6698</v>
      </c>
      <c r="F4291" s="225" t="n">
        <f aca="false">ROUND(D4291*E4291,2)</f>
        <v>100.68</v>
      </c>
    </row>
    <row r="4292" customFormat="false" ht="19.4" hidden="false" customHeight="false" outlineLevel="0" collapsed="false">
      <c r="A4292" s="207" t="n">
        <v>92413</v>
      </c>
      <c r="B4292" s="208" t="s">
        <v>4467</v>
      </c>
      <c r="C4292" s="2" t="s">
        <v>175</v>
      </c>
      <c r="D4292" s="209" t="n">
        <v>99.61</v>
      </c>
      <c r="E4292" s="224" t="n">
        <f aca="false">VLOOKUP(A4292,SINAPI_MO!$A$1:$E$59566,4,0)</f>
        <v>0.7387</v>
      </c>
      <c r="F4292" s="225" t="n">
        <f aca="false">ROUND(D4292*E4292,2)</f>
        <v>73.58</v>
      </c>
    </row>
    <row r="4293" customFormat="false" ht="19.4" hidden="false" customHeight="false" outlineLevel="0" collapsed="false">
      <c r="A4293" s="207" t="n">
        <v>92465</v>
      </c>
      <c r="B4293" s="208" t="s">
        <v>4468</v>
      </c>
      <c r="C4293" s="2" t="s">
        <v>175</v>
      </c>
      <c r="D4293" s="209" t="n">
        <v>159.24</v>
      </c>
      <c r="E4293" s="224" t="n">
        <f aca="false">VLOOKUP(A4293,SINAPI_MO!$A$1:$E$59566,4,0)</f>
        <v>0.3752</v>
      </c>
      <c r="F4293" s="225" t="n">
        <f aca="false">ROUND(D4293*E4293,2)</f>
        <v>59.75</v>
      </c>
    </row>
    <row r="4294" customFormat="false" ht="19.4" hidden="false" customHeight="false" outlineLevel="0" collapsed="false">
      <c r="A4294" s="207" t="n">
        <v>92469</v>
      </c>
      <c r="B4294" s="208" t="s">
        <v>4469</v>
      </c>
      <c r="C4294" s="2" t="s">
        <v>175</v>
      </c>
      <c r="D4294" s="209" t="n">
        <v>144.83</v>
      </c>
      <c r="E4294" s="224" t="n">
        <f aca="false">VLOOKUP(A4294,SINAPI_MO!$A$1:$E$59566,4,0)</f>
        <v>0.3771</v>
      </c>
      <c r="F4294" s="225" t="n">
        <f aca="false">ROUND(D4294*E4294,2)</f>
        <v>54.62</v>
      </c>
    </row>
    <row r="4295" customFormat="false" ht="19.4" hidden="false" customHeight="false" outlineLevel="0" collapsed="false">
      <c r="A4295" s="207" t="n">
        <v>92473</v>
      </c>
      <c r="B4295" s="208" t="s">
        <v>4470</v>
      </c>
      <c r="C4295" s="2" t="s">
        <v>175</v>
      </c>
      <c r="D4295" s="209" t="n">
        <v>133.22</v>
      </c>
      <c r="E4295" s="224" t="n">
        <f aca="false">VLOOKUP(A4295,SINAPI_MO!$A$1:$E$59566,4,0)</f>
        <v>0.377</v>
      </c>
      <c r="F4295" s="225" t="n">
        <f aca="false">ROUND(D4295*E4295,2)</f>
        <v>50.22</v>
      </c>
    </row>
    <row r="4296" customFormat="false" ht="19.4" hidden="false" customHeight="false" outlineLevel="0" collapsed="false">
      <c r="A4296" s="207" t="n">
        <v>92477</v>
      </c>
      <c r="B4296" s="208" t="s">
        <v>4471</v>
      </c>
      <c r="C4296" s="2" t="s">
        <v>175</v>
      </c>
      <c r="D4296" s="209" t="n">
        <v>108.27</v>
      </c>
      <c r="E4296" s="224" t="n">
        <f aca="false">VLOOKUP(A4296,SINAPI_MO!$A$1:$E$59566,4,0)</f>
        <v>0.3842</v>
      </c>
      <c r="F4296" s="225" t="n">
        <f aca="false">ROUND(D4296*E4296,2)</f>
        <v>41.6</v>
      </c>
    </row>
    <row r="4297" customFormat="false" ht="19.4" hidden="false" customHeight="false" outlineLevel="0" collapsed="false">
      <c r="A4297" s="207" t="n">
        <v>92449</v>
      </c>
      <c r="B4297" s="208" t="s">
        <v>4472</v>
      </c>
      <c r="C4297" s="2" t="s">
        <v>175</v>
      </c>
      <c r="D4297" s="209" t="n">
        <v>291.45</v>
      </c>
      <c r="E4297" s="224" t="n">
        <f aca="false">VLOOKUP(A4297,SINAPI_MO!$A$1:$E$59566,4,0)</f>
        <v>0.3549</v>
      </c>
      <c r="F4297" s="225" t="n">
        <f aca="false">ROUND(D4297*E4297,2)</f>
        <v>103.44</v>
      </c>
    </row>
    <row r="4298" customFormat="false" ht="19.4" hidden="false" customHeight="false" outlineLevel="0" collapsed="false">
      <c r="A4298" s="207" t="n">
        <v>92453</v>
      </c>
      <c r="B4298" s="208" t="s">
        <v>4473</v>
      </c>
      <c r="C4298" s="2" t="s">
        <v>175</v>
      </c>
      <c r="D4298" s="209" t="n">
        <v>248.51</v>
      </c>
      <c r="E4298" s="224" t="n">
        <f aca="false">VLOOKUP(A4298,SINAPI_MO!$A$1:$E$59566,4,0)</f>
        <v>0.361</v>
      </c>
      <c r="F4298" s="225" t="n">
        <f aca="false">ROUND(D4298*E4298,2)</f>
        <v>89.71</v>
      </c>
    </row>
    <row r="4299" customFormat="false" ht="19.4" hidden="false" customHeight="false" outlineLevel="0" collapsed="false">
      <c r="A4299" s="207" t="n">
        <v>92457</v>
      </c>
      <c r="B4299" s="208" t="s">
        <v>4474</v>
      </c>
      <c r="C4299" s="2" t="s">
        <v>175</v>
      </c>
      <c r="D4299" s="209" t="n">
        <v>215.27</v>
      </c>
      <c r="E4299" s="224" t="n">
        <f aca="false">VLOOKUP(A4299,SINAPI_MO!$A$1:$E$59566,4,0)</f>
        <v>0.3661</v>
      </c>
      <c r="F4299" s="225" t="n">
        <f aca="false">ROUND(D4299*E4299,2)</f>
        <v>78.81</v>
      </c>
    </row>
    <row r="4300" customFormat="false" ht="19.4" hidden="false" customHeight="false" outlineLevel="0" collapsed="false">
      <c r="A4300" s="207" t="n">
        <v>92461</v>
      </c>
      <c r="B4300" s="208" t="s">
        <v>4475</v>
      </c>
      <c r="C4300" s="2" t="s">
        <v>175</v>
      </c>
      <c r="D4300" s="209" t="n">
        <v>198.33</v>
      </c>
      <c r="E4300" s="224" t="n">
        <f aca="false">VLOOKUP(A4300,SINAPI_MO!$A$1:$E$59566,4,0)</f>
        <v>0.3629</v>
      </c>
      <c r="F4300" s="225" t="n">
        <f aca="false">ROUND(D4300*E4300,2)</f>
        <v>71.97</v>
      </c>
    </row>
    <row r="4301" customFormat="false" ht="19.4" hidden="false" customHeight="false" outlineLevel="0" collapsed="false">
      <c r="A4301" s="207" t="n">
        <v>92467</v>
      </c>
      <c r="B4301" s="208" t="s">
        <v>4476</v>
      </c>
      <c r="C4301" s="2" t="s">
        <v>175</v>
      </c>
      <c r="D4301" s="209" t="n">
        <v>103.55</v>
      </c>
      <c r="E4301" s="224" t="n">
        <f aca="false">VLOOKUP(A4301,SINAPI_MO!$A$1:$E$59566,4,0)</f>
        <v>0.3861</v>
      </c>
      <c r="F4301" s="225" t="n">
        <f aca="false">ROUND(D4301*E4301,2)</f>
        <v>39.98</v>
      </c>
    </row>
    <row r="4302" customFormat="false" ht="19.4" hidden="false" customHeight="false" outlineLevel="0" collapsed="false">
      <c r="A4302" s="207" t="n">
        <v>92471</v>
      </c>
      <c r="B4302" s="208" t="s">
        <v>4477</v>
      </c>
      <c r="C4302" s="2" t="s">
        <v>175</v>
      </c>
      <c r="D4302" s="209" t="n">
        <v>94.28</v>
      </c>
      <c r="E4302" s="224" t="n">
        <f aca="false">VLOOKUP(A4302,SINAPI_MO!$A$1:$E$59566,4,0)</f>
        <v>0.388</v>
      </c>
      <c r="F4302" s="225" t="n">
        <f aca="false">ROUND(D4302*E4302,2)</f>
        <v>36.58</v>
      </c>
    </row>
    <row r="4303" customFormat="false" ht="19.4" hidden="false" customHeight="false" outlineLevel="0" collapsed="false">
      <c r="A4303" s="207" t="n">
        <v>92475</v>
      </c>
      <c r="B4303" s="208" t="s">
        <v>4478</v>
      </c>
      <c r="C4303" s="2" t="s">
        <v>175</v>
      </c>
      <c r="D4303" s="209" t="n">
        <v>86.78</v>
      </c>
      <c r="E4303" s="224" t="n">
        <f aca="false">VLOOKUP(A4303,SINAPI_MO!$A$1:$E$59566,4,0)</f>
        <v>0.3876</v>
      </c>
      <c r="F4303" s="225" t="n">
        <f aca="false">ROUND(D4303*E4303,2)</f>
        <v>33.64</v>
      </c>
    </row>
    <row r="4304" customFormat="false" ht="19.4" hidden="false" customHeight="false" outlineLevel="0" collapsed="false">
      <c r="A4304" s="207" t="n">
        <v>92479</v>
      </c>
      <c r="B4304" s="208" t="s">
        <v>4479</v>
      </c>
      <c r="C4304" s="2" t="s">
        <v>175</v>
      </c>
      <c r="D4304" s="209" t="n">
        <v>70.66</v>
      </c>
      <c r="E4304" s="224" t="n">
        <f aca="false">VLOOKUP(A4304,SINAPI_MO!$A$1:$E$59566,4,0)</f>
        <v>0.394</v>
      </c>
      <c r="F4304" s="225" t="n">
        <f aca="false">ROUND(D4304*E4304,2)</f>
        <v>27.84</v>
      </c>
    </row>
    <row r="4305" customFormat="false" ht="19.4" hidden="false" customHeight="false" outlineLevel="0" collapsed="false">
      <c r="A4305" s="207" t="n">
        <v>92451</v>
      </c>
      <c r="B4305" s="208" t="s">
        <v>4480</v>
      </c>
      <c r="C4305" s="2" t="s">
        <v>175</v>
      </c>
      <c r="D4305" s="209" t="n">
        <v>199.6</v>
      </c>
      <c r="E4305" s="224" t="n">
        <f aca="false">VLOOKUP(A4305,SINAPI_MO!$A$1:$E$59566,4,0)</f>
        <v>0.3689</v>
      </c>
      <c r="F4305" s="225" t="n">
        <f aca="false">ROUND(D4305*E4305,2)</f>
        <v>73.63</v>
      </c>
    </row>
    <row r="4306" customFormat="false" ht="19.4" hidden="false" customHeight="false" outlineLevel="0" collapsed="false">
      <c r="A4306" s="207" t="n">
        <v>92455</v>
      </c>
      <c r="B4306" s="208" t="s">
        <v>4481</v>
      </c>
      <c r="C4306" s="2" t="s">
        <v>175</v>
      </c>
      <c r="D4306" s="209" t="n">
        <v>162.55</v>
      </c>
      <c r="E4306" s="224" t="n">
        <f aca="false">VLOOKUP(A4306,SINAPI_MO!$A$1:$E$59566,4,0)</f>
        <v>0.3801</v>
      </c>
      <c r="F4306" s="225" t="n">
        <f aca="false">ROUND(D4306*E4306,2)</f>
        <v>61.79</v>
      </c>
    </row>
    <row r="4307" customFormat="false" ht="19.4" hidden="false" customHeight="false" outlineLevel="0" collapsed="false">
      <c r="A4307" s="207" t="n">
        <v>92459</v>
      </c>
      <c r="B4307" s="208" t="s">
        <v>4482</v>
      </c>
      <c r="C4307" s="2" t="s">
        <v>175</v>
      </c>
      <c r="D4307" s="209" t="n">
        <v>137.44</v>
      </c>
      <c r="E4307" s="224" t="n">
        <f aca="false">VLOOKUP(A4307,SINAPI_MO!$A$1:$E$59566,4,0)</f>
        <v>0.388</v>
      </c>
      <c r="F4307" s="225" t="n">
        <f aca="false">ROUND(D4307*E4307,2)</f>
        <v>53.33</v>
      </c>
    </row>
    <row r="4308" customFormat="false" ht="19.4" hidden="false" customHeight="false" outlineLevel="0" collapsed="false">
      <c r="A4308" s="207" t="n">
        <v>92463</v>
      </c>
      <c r="B4308" s="208" t="s">
        <v>4483</v>
      </c>
      <c r="C4308" s="2" t="s">
        <v>175</v>
      </c>
      <c r="D4308" s="209" t="n">
        <v>124.27</v>
      </c>
      <c r="E4308" s="224" t="n">
        <f aca="false">VLOOKUP(A4308,SINAPI_MO!$A$1:$E$59566,4,0)</f>
        <v>0.3868</v>
      </c>
      <c r="F4308" s="225" t="n">
        <f aca="false">ROUND(D4308*E4308,2)</f>
        <v>48.07</v>
      </c>
    </row>
    <row r="4309" customFormat="false" ht="19.4" hidden="false" customHeight="false" outlineLevel="0" collapsed="false">
      <c r="A4309" s="207" t="n">
        <v>92446</v>
      </c>
      <c r="B4309" s="208" t="s">
        <v>4484</v>
      </c>
      <c r="C4309" s="2" t="s">
        <v>175</v>
      </c>
      <c r="D4309" s="209" t="n">
        <v>287.93</v>
      </c>
      <c r="E4309" s="224" t="n">
        <f aca="false">VLOOKUP(A4309,SINAPI_MO!$A$1:$E$59566,4,0)</f>
        <v>0.4287</v>
      </c>
      <c r="F4309" s="225" t="n">
        <f aca="false">ROUND(D4309*E4309,2)</f>
        <v>123.44</v>
      </c>
    </row>
    <row r="4310" customFormat="false" ht="19.4" hidden="false" customHeight="false" outlineLevel="0" collapsed="false">
      <c r="A4310" s="207" t="n">
        <v>92447</v>
      </c>
      <c r="B4310" s="208" t="s">
        <v>4485</v>
      </c>
      <c r="C4310" s="2" t="s">
        <v>175</v>
      </c>
      <c r="D4310" s="209" t="n">
        <v>200.46</v>
      </c>
      <c r="E4310" s="224" t="n">
        <f aca="false">VLOOKUP(A4310,SINAPI_MO!$A$1:$E$59566,4,0)</f>
        <v>0.473</v>
      </c>
      <c r="F4310" s="225" t="n">
        <f aca="false">ROUND(D4310*E4310,2)</f>
        <v>94.82</v>
      </c>
    </row>
    <row r="4311" customFormat="false" ht="19.4" hidden="false" customHeight="false" outlineLevel="0" collapsed="false">
      <c r="A4311" s="207" t="n">
        <v>92448</v>
      </c>
      <c r="B4311" s="208" t="s">
        <v>4486</v>
      </c>
      <c r="C4311" s="2" t="s">
        <v>175</v>
      </c>
      <c r="D4311" s="209" t="n">
        <v>156.46</v>
      </c>
      <c r="E4311" s="224" t="n">
        <f aca="false">VLOOKUP(A4311,SINAPI_MO!$A$1:$E$59566,4,0)</f>
        <v>0.4929</v>
      </c>
      <c r="F4311" s="225" t="n">
        <f aca="false">ROUND(D4311*E4311,2)</f>
        <v>77.12</v>
      </c>
    </row>
    <row r="4312" customFormat="false" ht="19.4" hidden="false" customHeight="false" outlineLevel="0" collapsed="false">
      <c r="A4312" s="207" t="n">
        <v>92466</v>
      </c>
      <c r="B4312" s="208" t="s">
        <v>4487</v>
      </c>
      <c r="C4312" s="2" t="s">
        <v>175</v>
      </c>
      <c r="D4312" s="209" t="n">
        <v>280.32</v>
      </c>
      <c r="E4312" s="224" t="n">
        <f aca="false">VLOOKUP(A4312,SINAPI_MO!$A$1:$E$59566,4,0)</f>
        <v>0.2197</v>
      </c>
      <c r="F4312" s="225" t="n">
        <f aca="false">ROUND(D4312*E4312,2)</f>
        <v>61.59</v>
      </c>
    </row>
    <row r="4313" customFormat="false" ht="19.4" hidden="false" customHeight="false" outlineLevel="0" collapsed="false">
      <c r="A4313" s="207" t="n">
        <v>92470</v>
      </c>
      <c r="B4313" s="208" t="s">
        <v>4488</v>
      </c>
      <c r="C4313" s="2" t="s">
        <v>175</v>
      </c>
      <c r="D4313" s="209" t="n">
        <v>273.04</v>
      </c>
      <c r="E4313" s="224" t="n">
        <f aca="false">VLOOKUP(A4313,SINAPI_MO!$A$1:$E$59566,4,0)</f>
        <v>0.2079</v>
      </c>
      <c r="F4313" s="225" t="n">
        <f aca="false">ROUND(D4313*E4313,2)</f>
        <v>56.77</v>
      </c>
    </row>
    <row r="4314" customFormat="false" ht="19.4" hidden="false" customHeight="false" outlineLevel="0" collapsed="false">
      <c r="A4314" s="207" t="n">
        <v>92474</v>
      </c>
      <c r="B4314" s="208" t="s">
        <v>4489</v>
      </c>
      <c r="C4314" s="2" t="s">
        <v>175</v>
      </c>
      <c r="D4314" s="209" t="n">
        <v>266.81</v>
      </c>
      <c r="E4314" s="224" t="n">
        <f aca="false">VLOOKUP(A4314,SINAPI_MO!$A$1:$E$59566,4,0)</f>
        <v>0.1964</v>
      </c>
      <c r="F4314" s="225" t="n">
        <f aca="false">ROUND(D4314*E4314,2)</f>
        <v>52.4</v>
      </c>
    </row>
    <row r="4315" customFormat="false" ht="19.4" hidden="false" customHeight="false" outlineLevel="0" collapsed="false">
      <c r="A4315" s="207" t="n">
        <v>92478</v>
      </c>
      <c r="B4315" s="208" t="s">
        <v>4490</v>
      </c>
      <c r="C4315" s="2" t="s">
        <v>175</v>
      </c>
      <c r="D4315" s="209" t="n">
        <v>254.41</v>
      </c>
      <c r="E4315" s="224" t="n">
        <f aca="false">VLOOKUP(A4315,SINAPI_MO!$A$1:$E$59566,4,0)</f>
        <v>0.1742</v>
      </c>
      <c r="F4315" s="225" t="n">
        <f aca="false">ROUND(D4315*E4315,2)</f>
        <v>44.32</v>
      </c>
    </row>
    <row r="4316" customFormat="false" ht="19.4" hidden="false" customHeight="false" outlineLevel="0" collapsed="false">
      <c r="A4316" s="207" t="n">
        <v>92450</v>
      </c>
      <c r="B4316" s="208" t="s">
        <v>4491</v>
      </c>
      <c r="C4316" s="2" t="s">
        <v>175</v>
      </c>
      <c r="D4316" s="209" t="n">
        <v>354.17</v>
      </c>
      <c r="E4316" s="224" t="n">
        <f aca="false">VLOOKUP(A4316,SINAPI_MO!$A$1:$E$59566,4,0)</f>
        <v>0.2838</v>
      </c>
      <c r="F4316" s="225" t="n">
        <f aca="false">ROUND(D4316*E4316,2)</f>
        <v>100.51</v>
      </c>
    </row>
    <row r="4317" customFormat="false" ht="19.4" hidden="false" customHeight="false" outlineLevel="0" collapsed="false">
      <c r="A4317" s="207" t="n">
        <v>92454</v>
      </c>
      <c r="B4317" s="208" t="s">
        <v>4492</v>
      </c>
      <c r="C4317" s="2" t="s">
        <v>175</v>
      </c>
      <c r="D4317" s="209" t="n">
        <v>320.11</v>
      </c>
      <c r="E4317" s="224" t="n">
        <f aca="false">VLOOKUP(A4317,SINAPI_MO!$A$1:$E$59566,4,0)</f>
        <v>0.2696</v>
      </c>
      <c r="F4317" s="225" t="n">
        <f aca="false">ROUND(D4317*E4317,2)</f>
        <v>86.3</v>
      </c>
    </row>
    <row r="4318" customFormat="false" ht="19.4" hidden="false" customHeight="false" outlineLevel="0" collapsed="false">
      <c r="A4318" s="207" t="n">
        <v>92458</v>
      </c>
      <c r="B4318" s="208" t="s">
        <v>4493</v>
      </c>
      <c r="C4318" s="2" t="s">
        <v>175</v>
      </c>
      <c r="D4318" s="209" t="n">
        <v>299.16</v>
      </c>
      <c r="E4318" s="224" t="n">
        <f aca="false">VLOOKUP(A4318,SINAPI_MO!$A$1:$E$59566,4,0)</f>
        <v>0.255</v>
      </c>
      <c r="F4318" s="225" t="n">
        <f aca="false">ROUND(D4318*E4318,2)</f>
        <v>76.29</v>
      </c>
    </row>
    <row r="4319" customFormat="false" ht="19.4" hidden="false" customHeight="false" outlineLevel="0" collapsed="false">
      <c r="A4319" s="207" t="n">
        <v>92462</v>
      </c>
      <c r="B4319" s="208" t="s">
        <v>4494</v>
      </c>
      <c r="C4319" s="2" t="s">
        <v>175</v>
      </c>
      <c r="D4319" s="209" t="n">
        <v>286.11</v>
      </c>
      <c r="E4319" s="224" t="n">
        <f aca="false">VLOOKUP(A4319,SINAPI_MO!$A$1:$E$59566,4,0)</f>
        <v>0.241</v>
      </c>
      <c r="F4319" s="225" t="n">
        <f aca="false">ROUND(D4319*E4319,2)</f>
        <v>68.95</v>
      </c>
    </row>
    <row r="4320" customFormat="false" ht="19.4" hidden="false" customHeight="false" outlineLevel="0" collapsed="false">
      <c r="A4320" s="207" t="n">
        <v>92468</v>
      </c>
      <c r="B4320" s="208" t="s">
        <v>4495</v>
      </c>
      <c r="C4320" s="2" t="s">
        <v>175</v>
      </c>
      <c r="D4320" s="209" t="n">
        <v>127.56</v>
      </c>
      <c r="E4320" s="224" t="n">
        <f aca="false">VLOOKUP(A4320,SINAPI_MO!$A$1:$E$59566,4,0)</f>
        <v>0.3754</v>
      </c>
      <c r="F4320" s="225" t="n">
        <f aca="false">ROUND(D4320*E4320,2)</f>
        <v>47.89</v>
      </c>
    </row>
    <row r="4321" customFormat="false" ht="19.4" hidden="false" customHeight="false" outlineLevel="0" collapsed="false">
      <c r="A4321" s="207" t="n">
        <v>92472</v>
      </c>
      <c r="B4321" s="208" t="s">
        <v>4496</v>
      </c>
      <c r="C4321" s="2" t="s">
        <v>175</v>
      </c>
      <c r="D4321" s="209" t="n">
        <v>121.13</v>
      </c>
      <c r="E4321" s="224" t="n">
        <f aca="false">VLOOKUP(A4321,SINAPI_MO!$A$1:$E$59566,4,0)</f>
        <v>0.3638</v>
      </c>
      <c r="F4321" s="225" t="n">
        <f aca="false">ROUND(D4321*E4321,2)</f>
        <v>44.07</v>
      </c>
    </row>
    <row r="4322" customFormat="false" ht="19.4" hidden="false" customHeight="false" outlineLevel="0" collapsed="false">
      <c r="A4322" s="207" t="n">
        <v>92476</v>
      </c>
      <c r="B4322" s="208" t="s">
        <v>4497</v>
      </c>
      <c r="C4322" s="2" t="s">
        <v>175</v>
      </c>
      <c r="D4322" s="209" t="n">
        <v>115.73</v>
      </c>
      <c r="E4322" s="224" t="n">
        <f aca="false">VLOOKUP(A4322,SINAPI_MO!$A$1:$E$59566,4,0)</f>
        <v>0.3514</v>
      </c>
      <c r="F4322" s="225" t="n">
        <f aca="false">ROUND(D4322*E4322,2)</f>
        <v>40.67</v>
      </c>
    </row>
    <row r="4323" customFormat="false" ht="19.4" hidden="false" customHeight="false" outlineLevel="0" collapsed="false">
      <c r="A4323" s="207" t="n">
        <v>92480</v>
      </c>
      <c r="B4323" s="208" t="s">
        <v>4498</v>
      </c>
      <c r="C4323" s="2" t="s">
        <v>175</v>
      </c>
      <c r="D4323" s="209" t="n">
        <v>104.8</v>
      </c>
      <c r="E4323" s="224" t="n">
        <f aca="false">VLOOKUP(A4323,SINAPI_MO!$A$1:$E$59566,4,0)</f>
        <v>0.3275</v>
      </c>
      <c r="F4323" s="225" t="n">
        <f aca="false">ROUND(D4323*E4323,2)</f>
        <v>34.32</v>
      </c>
    </row>
    <row r="4324" customFormat="false" ht="19.4" hidden="false" customHeight="false" outlineLevel="0" collapsed="false">
      <c r="A4324" s="207" t="n">
        <v>92452</v>
      </c>
      <c r="B4324" s="208" t="s">
        <v>4499</v>
      </c>
      <c r="C4324" s="2" t="s">
        <v>175</v>
      </c>
      <c r="D4324" s="209" t="n">
        <v>200.14</v>
      </c>
      <c r="E4324" s="224" t="n">
        <f aca="false">VLOOKUP(A4324,SINAPI_MO!$A$1:$E$59566,4,0)</f>
        <v>0.4083</v>
      </c>
      <c r="F4324" s="225" t="n">
        <f aca="false">ROUND(D4324*E4324,2)</f>
        <v>81.72</v>
      </c>
    </row>
    <row r="4325" customFormat="false" ht="19.4" hidden="false" customHeight="false" outlineLevel="0" collapsed="false">
      <c r="A4325" s="207" t="n">
        <v>92456</v>
      </c>
      <c r="B4325" s="208" t="s">
        <v>4500</v>
      </c>
      <c r="C4325" s="2" t="s">
        <v>175</v>
      </c>
      <c r="D4325" s="209" t="n">
        <v>165.96</v>
      </c>
      <c r="E4325" s="224" t="n">
        <f aca="false">VLOOKUP(A4325,SINAPI_MO!$A$1:$E$59566,4,0)</f>
        <v>0.4152</v>
      </c>
      <c r="F4325" s="225" t="n">
        <f aca="false">ROUND(D4325*E4325,2)</f>
        <v>68.91</v>
      </c>
    </row>
    <row r="4326" customFormat="false" ht="19.4" hidden="false" customHeight="false" outlineLevel="0" collapsed="false">
      <c r="A4326" s="207" t="n">
        <v>92460</v>
      </c>
      <c r="B4326" s="208" t="s">
        <v>4501</v>
      </c>
      <c r="C4326" s="2" t="s">
        <v>175</v>
      </c>
      <c r="D4326" s="209" t="n">
        <v>138.88</v>
      </c>
      <c r="E4326" s="224" t="n">
        <f aca="false">VLOOKUP(A4326,SINAPI_MO!$A$1:$E$59566,4,0)</f>
        <v>0.4337</v>
      </c>
      <c r="F4326" s="225" t="n">
        <f aca="false">ROUND(D4326*E4326,2)</f>
        <v>60.23</v>
      </c>
    </row>
    <row r="4327" customFormat="false" ht="19.4" hidden="false" customHeight="false" outlineLevel="0" collapsed="false">
      <c r="A4327" s="207" t="n">
        <v>92464</v>
      </c>
      <c r="B4327" s="208" t="s">
        <v>4502</v>
      </c>
      <c r="C4327" s="2" t="s">
        <v>175</v>
      </c>
      <c r="D4327" s="209" t="n">
        <v>132.89</v>
      </c>
      <c r="E4327" s="224" t="n">
        <f aca="false">VLOOKUP(A4327,SINAPI_MO!$A$1:$E$59566,4,0)</f>
        <v>0.4073</v>
      </c>
      <c r="F4327" s="225" t="n">
        <f aca="false">ROUND(D4327*E4327,2)</f>
        <v>54.13</v>
      </c>
    </row>
    <row r="4328" customFormat="false" ht="12.8" hidden="false" customHeight="false" outlineLevel="0" collapsed="false">
      <c r="A4328" s="207" t="n">
        <v>105403</v>
      </c>
      <c r="B4328" s="208" t="s">
        <v>4503</v>
      </c>
      <c r="C4328" s="2" t="s">
        <v>175</v>
      </c>
      <c r="D4328" s="209" t="n">
        <v>201.4</v>
      </c>
      <c r="E4328" s="224" t="n">
        <f aca="false">VLOOKUP(A4328,SINAPI_MO!$A$1:$E$59566,4,0)</f>
        <v>0.1515</v>
      </c>
      <c r="F4328" s="225" t="n">
        <f aca="false">ROUND(D4328*E4328,2)</f>
        <v>30.51</v>
      </c>
    </row>
    <row r="4329" customFormat="false" ht="19.4" hidden="false" customHeight="false" outlineLevel="0" collapsed="false">
      <c r="A4329" s="207" t="n">
        <v>96252</v>
      </c>
      <c r="B4329" s="208" t="s">
        <v>4504</v>
      </c>
      <c r="C4329" s="2" t="s">
        <v>175</v>
      </c>
      <c r="D4329" s="209" t="n">
        <v>163.77</v>
      </c>
      <c r="E4329" s="224" t="n">
        <f aca="false">VLOOKUP(A4329,SINAPI_MO!$A$1:$E$59566,4,0)</f>
        <v>0.1701</v>
      </c>
      <c r="F4329" s="225" t="n">
        <f aca="false">ROUND(D4329*E4329,2)</f>
        <v>27.86</v>
      </c>
    </row>
    <row r="4330" customFormat="false" ht="19.4" hidden="false" customHeight="false" outlineLevel="0" collapsed="false">
      <c r="A4330" s="207" t="n">
        <v>96254</v>
      </c>
      <c r="B4330" s="208" t="s">
        <v>4505</v>
      </c>
      <c r="C4330" s="2" t="s">
        <v>183</v>
      </c>
      <c r="D4330" s="209" t="n">
        <v>0</v>
      </c>
      <c r="E4330" s="224" t="e">
        <f aca="false">VLOOKUP(A4330,SINAPI_MO!$A$1:$E$59566,4,0)</f>
        <v>#N/A</v>
      </c>
      <c r="F4330" s="225" t="e">
        <f aca="false">ROUND(D4330*E4330,2)</f>
        <v>#N/A</v>
      </c>
    </row>
    <row r="4331" customFormat="false" ht="19.4" hidden="false" customHeight="false" outlineLevel="0" collapsed="false">
      <c r="A4331" s="207" t="n">
        <v>96253</v>
      </c>
      <c r="B4331" s="208" t="s">
        <v>4506</v>
      </c>
      <c r="C4331" s="2" t="s">
        <v>183</v>
      </c>
      <c r="D4331" s="209" t="n">
        <v>0</v>
      </c>
      <c r="E4331" s="224" t="e">
        <f aca="false">VLOOKUP(A4331,SINAPI_MO!$A$1:$E$59566,4,0)</f>
        <v>#N/A</v>
      </c>
      <c r="F4331" s="225" t="e">
        <f aca="false">ROUND(D4331*E4331,2)</f>
        <v>#N/A</v>
      </c>
    </row>
    <row r="4332" customFormat="false" ht="12.8" hidden="false" customHeight="false" outlineLevel="0" collapsed="false">
      <c r="A4332" s="207" t="n">
        <v>105406</v>
      </c>
      <c r="B4332" s="208" t="s">
        <v>4507</v>
      </c>
      <c r="C4332" s="2" t="s">
        <v>175</v>
      </c>
      <c r="D4332" s="209" t="n">
        <v>205.56</v>
      </c>
      <c r="E4332" s="224" t="n">
        <f aca="false">VLOOKUP(A4332,SINAPI_MO!$A$1:$E$59566,4,0)</f>
        <v>0.4586</v>
      </c>
      <c r="F4332" s="225" t="n">
        <f aca="false">ROUND(D4332*E4332,2)</f>
        <v>94.27</v>
      </c>
    </row>
    <row r="4333" customFormat="false" ht="12.8" hidden="false" customHeight="false" outlineLevel="0" collapsed="false">
      <c r="A4333" s="207" t="n">
        <v>96264</v>
      </c>
      <c r="B4333" s="208" t="s">
        <v>4508</v>
      </c>
      <c r="C4333" s="2" t="s">
        <v>175</v>
      </c>
      <c r="D4333" s="209" t="n">
        <v>0</v>
      </c>
      <c r="E4333" s="224" t="e">
        <f aca="false">VLOOKUP(A4333,SINAPI_MO!$A$1:$E$59566,4,0)</f>
        <v>#N/A</v>
      </c>
      <c r="F4333" s="225" t="e">
        <f aca="false">ROUND(D4333*E4333,2)</f>
        <v>#N/A</v>
      </c>
    </row>
    <row r="4334" customFormat="false" ht="12.8" hidden="false" customHeight="false" outlineLevel="0" collapsed="false">
      <c r="A4334" s="207" t="n">
        <v>105405</v>
      </c>
      <c r="B4334" s="208" t="s">
        <v>4509</v>
      </c>
      <c r="C4334" s="2" t="s">
        <v>175</v>
      </c>
      <c r="D4334" s="209" t="n">
        <v>0</v>
      </c>
      <c r="E4334" s="224" t="e">
        <f aca="false">VLOOKUP(A4334,SINAPI_MO!$A$1:$E$59566,4,0)</f>
        <v>#N/A</v>
      </c>
      <c r="F4334" s="225" t="e">
        <f aca="false">ROUND(D4334*E4334,2)</f>
        <v>#N/A</v>
      </c>
    </row>
    <row r="4335" customFormat="false" ht="12.8" hidden="false" customHeight="false" outlineLevel="0" collapsed="false">
      <c r="A4335" s="207" t="n">
        <v>96258</v>
      </c>
      <c r="B4335" s="208" t="s">
        <v>4510</v>
      </c>
      <c r="C4335" s="2" t="s">
        <v>175</v>
      </c>
      <c r="D4335" s="209" t="n">
        <v>147.59</v>
      </c>
      <c r="E4335" s="224" t="n">
        <f aca="false">VLOOKUP(A4335,SINAPI_MO!$A$1:$E$59566,4,0)</f>
        <v>0.4754</v>
      </c>
      <c r="F4335" s="225" t="n">
        <f aca="false">ROUND(D4335*E4335,2)</f>
        <v>70.16</v>
      </c>
    </row>
    <row r="4336" customFormat="false" ht="12.8" hidden="false" customHeight="false" outlineLevel="0" collapsed="false">
      <c r="A4336" s="207" t="n">
        <v>96262</v>
      </c>
      <c r="B4336" s="208" t="s">
        <v>4511</v>
      </c>
      <c r="C4336" s="2" t="s">
        <v>175</v>
      </c>
      <c r="D4336" s="209" t="n">
        <v>0</v>
      </c>
      <c r="E4336" s="224" t="e">
        <f aca="false">VLOOKUP(A4336,SINAPI_MO!$A$1:$E$59566,4,0)</f>
        <v>#N/A</v>
      </c>
      <c r="F4336" s="225" t="e">
        <f aca="false">ROUND(D4336*E4336,2)</f>
        <v>#N/A</v>
      </c>
    </row>
    <row r="4337" customFormat="false" ht="12.8" hidden="false" customHeight="false" outlineLevel="0" collapsed="false">
      <c r="A4337" s="207" t="n">
        <v>105404</v>
      </c>
      <c r="B4337" s="208" t="s">
        <v>4512</v>
      </c>
      <c r="C4337" s="2" t="s">
        <v>175</v>
      </c>
      <c r="D4337" s="209" t="n">
        <v>0</v>
      </c>
      <c r="E4337" s="224" t="e">
        <f aca="false">VLOOKUP(A4337,SINAPI_MO!$A$1:$E$59566,4,0)</f>
        <v>#N/A</v>
      </c>
      <c r="F4337" s="225" t="e">
        <f aca="false">ROUND(D4337*E4337,2)</f>
        <v>#N/A</v>
      </c>
    </row>
    <row r="4338" customFormat="false" ht="19.4" hidden="false" customHeight="false" outlineLevel="0" collapsed="false">
      <c r="A4338" s="207" t="n">
        <v>92751</v>
      </c>
      <c r="B4338" s="208" t="s">
        <v>4513</v>
      </c>
      <c r="C4338" s="2" t="s">
        <v>262</v>
      </c>
      <c r="D4338" s="209" t="n">
        <v>1826.3</v>
      </c>
      <c r="E4338" s="224" t="n">
        <f aca="false">VLOOKUP(A4338,SINAPI_MO!$A$1:$E$59566,4,0)</f>
        <v>0.1857</v>
      </c>
      <c r="F4338" s="225" t="n">
        <f aca="false">ROUND(D4338*E4338,2)</f>
        <v>339.14</v>
      </c>
    </row>
    <row r="4339" customFormat="false" ht="19.4" hidden="false" customHeight="false" outlineLevel="0" collapsed="false">
      <c r="A4339" s="207" t="n">
        <v>92752</v>
      </c>
      <c r="B4339" s="208" t="s">
        <v>4514</v>
      </c>
      <c r="C4339" s="2" t="s">
        <v>262</v>
      </c>
      <c r="D4339" s="209" t="n">
        <v>2165.3</v>
      </c>
      <c r="E4339" s="224" t="n">
        <f aca="false">VLOOKUP(A4339,SINAPI_MO!$A$1:$E$59566,4,0)</f>
        <v>0.1783</v>
      </c>
      <c r="F4339" s="225" t="n">
        <f aca="false">ROUND(D4339*E4339,2)</f>
        <v>386.07</v>
      </c>
    </row>
    <row r="4340" customFormat="false" ht="19.4" hidden="false" customHeight="false" outlineLevel="0" collapsed="false">
      <c r="A4340" s="207" t="n">
        <v>92750</v>
      </c>
      <c r="B4340" s="208" t="s">
        <v>4515</v>
      </c>
      <c r="C4340" s="2" t="s">
        <v>262</v>
      </c>
      <c r="D4340" s="209" t="n">
        <v>1484.76</v>
      </c>
      <c r="E4340" s="224" t="n">
        <f aca="false">VLOOKUP(A4340,SINAPI_MO!$A$1:$E$59566,4,0)</f>
        <v>0.1957</v>
      </c>
      <c r="F4340" s="225" t="n">
        <f aca="false">ROUND(D4340*E4340,2)</f>
        <v>290.57</v>
      </c>
    </row>
    <row r="4341" customFormat="false" ht="19.4" hidden="false" customHeight="false" outlineLevel="0" collapsed="false">
      <c r="A4341" s="207" t="n">
        <v>92749</v>
      </c>
      <c r="B4341" s="208" t="s">
        <v>4516</v>
      </c>
      <c r="C4341" s="2" t="s">
        <v>262</v>
      </c>
      <c r="D4341" s="209" t="n">
        <v>900.87</v>
      </c>
      <c r="E4341" s="224" t="n">
        <f aca="false">VLOOKUP(A4341,SINAPI_MO!$A$1:$E$59566,4,0)</f>
        <v>0.2314</v>
      </c>
      <c r="F4341" s="225" t="n">
        <f aca="false">ROUND(D4341*E4341,2)</f>
        <v>208.46</v>
      </c>
    </row>
    <row r="4342" customFormat="false" ht="19.4" hidden="false" customHeight="false" outlineLevel="0" collapsed="false">
      <c r="A4342" s="207" t="n">
        <v>92745</v>
      </c>
      <c r="B4342" s="208" t="s">
        <v>4517</v>
      </c>
      <c r="C4342" s="2" t="s">
        <v>262</v>
      </c>
      <c r="D4342" s="209" t="n">
        <v>772.98</v>
      </c>
      <c r="E4342" s="224" t="n">
        <f aca="false">VLOOKUP(A4342,SINAPI_MO!$A$1:$E$59566,4,0)</f>
        <v>0.2729</v>
      </c>
      <c r="F4342" s="225" t="n">
        <f aca="false">ROUND(D4342*E4342,2)</f>
        <v>210.95</v>
      </c>
    </row>
    <row r="4343" customFormat="false" ht="19.4" hidden="false" customHeight="false" outlineLevel="0" collapsed="false">
      <c r="A4343" s="207" t="n">
        <v>92747</v>
      </c>
      <c r="B4343" s="208" t="s">
        <v>4518</v>
      </c>
      <c r="C4343" s="2" t="s">
        <v>262</v>
      </c>
      <c r="D4343" s="209" t="n">
        <v>856.56</v>
      </c>
      <c r="E4343" s="224" t="n">
        <f aca="false">VLOOKUP(A4343,SINAPI_MO!$A$1:$E$59566,4,0)</f>
        <v>0.2729</v>
      </c>
      <c r="F4343" s="225" t="n">
        <f aca="false">ROUND(D4343*E4343,2)</f>
        <v>233.76</v>
      </c>
    </row>
    <row r="4344" customFormat="false" ht="19.4" hidden="false" customHeight="false" outlineLevel="0" collapsed="false">
      <c r="A4344" s="207" t="n">
        <v>92743</v>
      </c>
      <c r="B4344" s="208" t="s">
        <v>4519</v>
      </c>
      <c r="C4344" s="2" t="s">
        <v>262</v>
      </c>
      <c r="D4344" s="209" t="n">
        <v>639.97</v>
      </c>
      <c r="E4344" s="224" t="n">
        <f aca="false">VLOOKUP(A4344,SINAPI_MO!$A$1:$E$59566,4,0)</f>
        <v>0.283</v>
      </c>
      <c r="F4344" s="225" t="n">
        <f aca="false">ROUND(D4344*E4344,2)</f>
        <v>181.11</v>
      </c>
    </row>
    <row r="4345" customFormat="false" ht="19.4" hidden="false" customHeight="false" outlineLevel="0" collapsed="false">
      <c r="A4345" s="207" t="n">
        <v>92746</v>
      </c>
      <c r="B4345" s="208" t="s">
        <v>4520</v>
      </c>
      <c r="C4345" s="2" t="s">
        <v>262</v>
      </c>
      <c r="D4345" s="209" t="n">
        <v>695.52</v>
      </c>
      <c r="E4345" s="224" t="n">
        <f aca="false">VLOOKUP(A4345,SINAPI_MO!$A$1:$E$59566,4,0)</f>
        <v>0.1954</v>
      </c>
      <c r="F4345" s="225" t="n">
        <f aca="false">ROUND(D4345*E4345,2)</f>
        <v>135.9</v>
      </c>
    </row>
    <row r="4346" customFormat="false" ht="19.4" hidden="false" customHeight="false" outlineLevel="0" collapsed="false">
      <c r="A4346" s="207" t="n">
        <v>92748</v>
      </c>
      <c r="B4346" s="208" t="s">
        <v>4521</v>
      </c>
      <c r="C4346" s="2" t="s">
        <v>262</v>
      </c>
      <c r="D4346" s="209" t="n">
        <v>761.92</v>
      </c>
      <c r="E4346" s="224" t="n">
        <f aca="false">VLOOKUP(A4346,SINAPI_MO!$A$1:$E$59566,4,0)</f>
        <v>0.2089</v>
      </c>
      <c r="F4346" s="225" t="n">
        <f aca="false">ROUND(D4346*E4346,2)</f>
        <v>159.17</v>
      </c>
    </row>
    <row r="4347" customFormat="false" ht="19.4" hidden="false" customHeight="false" outlineLevel="0" collapsed="false">
      <c r="A4347" s="207" t="n">
        <v>92744</v>
      </c>
      <c r="B4347" s="208" t="s">
        <v>4522</v>
      </c>
      <c r="C4347" s="2" t="s">
        <v>262</v>
      </c>
      <c r="D4347" s="209" t="n">
        <v>586.19</v>
      </c>
      <c r="E4347" s="224" t="n">
        <f aca="false">VLOOKUP(A4347,SINAPI_MO!$A$1:$E$59566,4,0)</f>
        <v>0.1719</v>
      </c>
      <c r="F4347" s="225" t="n">
        <f aca="false">ROUND(D4347*E4347,2)</f>
        <v>100.77</v>
      </c>
    </row>
    <row r="4348" customFormat="false" ht="28.35" hidden="false" customHeight="false" outlineLevel="0" collapsed="false">
      <c r="A4348" s="207" t="n">
        <v>92754</v>
      </c>
      <c r="B4348" s="208" t="s">
        <v>4523</v>
      </c>
      <c r="C4348" s="2" t="s">
        <v>262</v>
      </c>
      <c r="D4348" s="209" t="n">
        <v>605.28</v>
      </c>
      <c r="E4348" s="224" t="n">
        <f aca="false">VLOOKUP(A4348,SINAPI_MO!$A$1:$E$59566,4,0)</f>
        <v>0.2673</v>
      </c>
      <c r="F4348" s="225" t="n">
        <f aca="false">ROUND(D4348*E4348,2)</f>
        <v>161.79</v>
      </c>
    </row>
    <row r="4349" customFormat="false" ht="19.4" hidden="false" customHeight="false" outlineLevel="0" collapsed="false">
      <c r="A4349" s="207" t="n">
        <v>92753</v>
      </c>
      <c r="B4349" s="208" t="s">
        <v>4524</v>
      </c>
      <c r="C4349" s="2" t="s">
        <v>262</v>
      </c>
      <c r="D4349" s="209" t="n">
        <v>616.26</v>
      </c>
      <c r="E4349" s="224" t="n">
        <f aca="false">VLOOKUP(A4349,SINAPI_MO!$A$1:$E$59566,4,0)</f>
        <v>0.2389</v>
      </c>
      <c r="F4349" s="225" t="n">
        <f aca="false">ROUND(D4349*E4349,2)</f>
        <v>147.22</v>
      </c>
    </row>
    <row r="4350" customFormat="false" ht="19.4" hidden="false" customHeight="false" outlineLevel="0" collapsed="false">
      <c r="A4350" s="207" t="n">
        <v>92755</v>
      </c>
      <c r="B4350" s="208" t="s">
        <v>4525</v>
      </c>
      <c r="C4350" s="2" t="s">
        <v>175</v>
      </c>
      <c r="D4350" s="209" t="n">
        <v>233.28</v>
      </c>
      <c r="E4350" s="224" t="n">
        <f aca="false">VLOOKUP(A4350,SINAPI_MO!$A$1:$E$59566,4,0)</f>
        <v>0.2766</v>
      </c>
      <c r="F4350" s="225" t="n">
        <f aca="false">ROUND(D4350*E4350,2)</f>
        <v>64.53</v>
      </c>
    </row>
    <row r="4351" customFormat="false" ht="19.4" hidden="false" customHeight="false" outlineLevel="0" collapsed="false">
      <c r="A4351" s="207" t="n">
        <v>92756</v>
      </c>
      <c r="B4351" s="208" t="s">
        <v>4526</v>
      </c>
      <c r="C4351" s="2" t="s">
        <v>175</v>
      </c>
      <c r="D4351" s="209" t="n">
        <v>268.43</v>
      </c>
      <c r="E4351" s="224" t="n">
        <f aca="false">VLOOKUP(A4351,SINAPI_MO!$A$1:$E$59566,4,0)</f>
        <v>0.2868</v>
      </c>
      <c r="F4351" s="225" t="n">
        <f aca="false">ROUND(D4351*E4351,2)</f>
        <v>76.99</v>
      </c>
    </row>
    <row r="4352" customFormat="false" ht="19.4" hidden="false" customHeight="false" outlineLevel="0" collapsed="false">
      <c r="A4352" s="207" t="n">
        <v>92757</v>
      </c>
      <c r="B4352" s="208" t="s">
        <v>4527</v>
      </c>
      <c r="C4352" s="2" t="s">
        <v>175</v>
      </c>
      <c r="D4352" s="209" t="n">
        <v>310.46</v>
      </c>
      <c r="E4352" s="224" t="n">
        <f aca="false">VLOOKUP(A4352,SINAPI_MO!$A$1:$E$59566,4,0)</f>
        <v>0.2949</v>
      </c>
      <c r="F4352" s="225" t="n">
        <f aca="false">ROUND(D4352*E4352,2)</f>
        <v>91.55</v>
      </c>
    </row>
    <row r="4353" customFormat="false" ht="19.4" hidden="false" customHeight="false" outlineLevel="0" collapsed="false">
      <c r="A4353" s="207" t="n">
        <v>92758</v>
      </c>
      <c r="B4353" s="208" t="s">
        <v>4528</v>
      </c>
      <c r="C4353" s="2" t="s">
        <v>262</v>
      </c>
      <c r="D4353" s="209" t="n">
        <v>639.96</v>
      </c>
      <c r="E4353" s="224" t="n">
        <f aca="false">VLOOKUP(A4353,SINAPI_MO!$A$1:$E$59566,4,0)</f>
        <v>0.1386</v>
      </c>
      <c r="F4353" s="225" t="n">
        <f aca="false">ROUND(D4353*E4353,2)</f>
        <v>88.7</v>
      </c>
    </row>
    <row r="4354" customFormat="false" ht="28.35" hidden="false" customHeight="false" outlineLevel="0" collapsed="false">
      <c r="A4354" s="207" t="n">
        <v>104500</v>
      </c>
      <c r="B4354" s="208" t="s">
        <v>4529</v>
      </c>
      <c r="C4354" s="2" t="s">
        <v>183</v>
      </c>
      <c r="D4354" s="209" t="n">
        <v>0</v>
      </c>
      <c r="E4354" s="224" t="e">
        <f aca="false">VLOOKUP(A4354,SINAPI_MO!$A$1:$E$59566,4,0)</f>
        <v>#N/A</v>
      </c>
      <c r="F4354" s="225" t="e">
        <f aca="false">ROUND(D4354*E4354,2)</f>
        <v>#N/A</v>
      </c>
    </row>
    <row r="4355" customFormat="false" ht="28.35" hidden="false" customHeight="false" outlineLevel="0" collapsed="false">
      <c r="A4355" s="207" t="n">
        <v>104503</v>
      </c>
      <c r="B4355" s="208" t="s">
        <v>4530</v>
      </c>
      <c r="C4355" s="2" t="s">
        <v>183</v>
      </c>
      <c r="D4355" s="209" t="n">
        <v>0</v>
      </c>
      <c r="E4355" s="224" t="e">
        <f aca="false">VLOOKUP(A4355,SINAPI_MO!$A$1:$E$59566,4,0)</f>
        <v>#N/A</v>
      </c>
      <c r="F4355" s="225" t="e">
        <f aca="false">ROUND(D4355*E4355,2)</f>
        <v>#N/A</v>
      </c>
    </row>
    <row r="4356" customFormat="false" ht="28.35" hidden="false" customHeight="false" outlineLevel="0" collapsed="false">
      <c r="A4356" s="207" t="n">
        <v>104504</v>
      </c>
      <c r="B4356" s="208" t="s">
        <v>4531</v>
      </c>
      <c r="C4356" s="2" t="s">
        <v>183</v>
      </c>
      <c r="D4356" s="209" t="n">
        <v>0</v>
      </c>
      <c r="E4356" s="224" t="e">
        <f aca="false">VLOOKUP(A4356,SINAPI_MO!$A$1:$E$59566,4,0)</f>
        <v>#N/A</v>
      </c>
      <c r="F4356" s="225" t="e">
        <f aca="false">ROUND(D4356*E4356,2)</f>
        <v>#N/A</v>
      </c>
    </row>
    <row r="4357" customFormat="false" ht="28.35" hidden="false" customHeight="false" outlineLevel="0" collapsed="false">
      <c r="A4357" s="207" t="n">
        <v>104507</v>
      </c>
      <c r="B4357" s="208" t="s">
        <v>4532</v>
      </c>
      <c r="C4357" s="2" t="s">
        <v>183</v>
      </c>
      <c r="D4357" s="209" t="n">
        <v>0</v>
      </c>
      <c r="E4357" s="224" t="e">
        <f aca="false">VLOOKUP(A4357,SINAPI_MO!$A$1:$E$59566,4,0)</f>
        <v>#N/A</v>
      </c>
      <c r="F4357" s="225" t="e">
        <f aca="false">ROUND(D4357*E4357,2)</f>
        <v>#N/A</v>
      </c>
    </row>
    <row r="4358" customFormat="false" ht="28.35" hidden="false" customHeight="false" outlineLevel="0" collapsed="false">
      <c r="A4358" s="207" t="n">
        <v>104508</v>
      </c>
      <c r="B4358" s="208" t="s">
        <v>4533</v>
      </c>
      <c r="C4358" s="2" t="s">
        <v>183</v>
      </c>
      <c r="D4358" s="209" t="n">
        <v>0</v>
      </c>
      <c r="E4358" s="224" t="e">
        <f aca="false">VLOOKUP(A4358,SINAPI_MO!$A$1:$E$59566,4,0)</f>
        <v>#N/A</v>
      </c>
      <c r="F4358" s="225" t="e">
        <f aca="false">ROUND(D4358*E4358,2)</f>
        <v>#N/A</v>
      </c>
    </row>
    <row r="4359" customFormat="false" ht="28.35" hidden="false" customHeight="false" outlineLevel="0" collapsed="false">
      <c r="A4359" s="207" t="n">
        <v>104509</v>
      </c>
      <c r="B4359" s="208" t="s">
        <v>4534</v>
      </c>
      <c r="C4359" s="2" t="s">
        <v>183</v>
      </c>
      <c r="D4359" s="209" t="n">
        <v>0</v>
      </c>
      <c r="E4359" s="224" t="e">
        <f aca="false">VLOOKUP(A4359,SINAPI_MO!$A$1:$E$59566,4,0)</f>
        <v>#N/A</v>
      </c>
      <c r="F4359" s="225" t="e">
        <f aca="false">ROUND(D4359*E4359,2)</f>
        <v>#N/A</v>
      </c>
    </row>
    <row r="4360" customFormat="false" ht="28.35" hidden="false" customHeight="false" outlineLevel="0" collapsed="false">
      <c r="A4360" s="207" t="n">
        <v>104512</v>
      </c>
      <c r="B4360" s="208" t="s">
        <v>4535</v>
      </c>
      <c r="C4360" s="2" t="s">
        <v>183</v>
      </c>
      <c r="D4360" s="209" t="n">
        <v>0</v>
      </c>
      <c r="E4360" s="224" t="e">
        <f aca="false">VLOOKUP(A4360,SINAPI_MO!$A$1:$E$59566,4,0)</f>
        <v>#N/A</v>
      </c>
      <c r="F4360" s="225" t="e">
        <f aca="false">ROUND(D4360*E4360,2)</f>
        <v>#N/A</v>
      </c>
    </row>
    <row r="4361" customFormat="false" ht="28.35" hidden="false" customHeight="false" outlineLevel="0" collapsed="false">
      <c r="A4361" s="207" t="n">
        <v>104513</v>
      </c>
      <c r="B4361" s="208" t="s">
        <v>4536</v>
      </c>
      <c r="C4361" s="2" t="s">
        <v>183</v>
      </c>
      <c r="D4361" s="209" t="n">
        <v>0</v>
      </c>
      <c r="E4361" s="224" t="e">
        <f aca="false">VLOOKUP(A4361,SINAPI_MO!$A$1:$E$59566,4,0)</f>
        <v>#N/A</v>
      </c>
      <c r="F4361" s="225" t="e">
        <f aca="false">ROUND(D4361*E4361,2)</f>
        <v>#N/A</v>
      </c>
    </row>
    <row r="4362" customFormat="false" ht="28.35" hidden="false" customHeight="false" outlineLevel="0" collapsed="false">
      <c r="A4362" s="207" t="n">
        <v>104514</v>
      </c>
      <c r="B4362" s="208" t="s">
        <v>4537</v>
      </c>
      <c r="C4362" s="2" t="s">
        <v>183</v>
      </c>
      <c r="D4362" s="209" t="n">
        <v>0</v>
      </c>
      <c r="E4362" s="224" t="e">
        <f aca="false">VLOOKUP(A4362,SINAPI_MO!$A$1:$E$59566,4,0)</f>
        <v>#N/A</v>
      </c>
      <c r="F4362" s="225" t="e">
        <f aca="false">ROUND(D4362*E4362,2)</f>
        <v>#N/A</v>
      </c>
    </row>
    <row r="4363" customFormat="false" ht="28.35" hidden="false" customHeight="false" outlineLevel="0" collapsed="false">
      <c r="A4363" s="207" t="n">
        <v>104501</v>
      </c>
      <c r="B4363" s="208" t="s">
        <v>4538</v>
      </c>
      <c r="C4363" s="2" t="s">
        <v>183</v>
      </c>
      <c r="D4363" s="209" t="n">
        <v>0</v>
      </c>
      <c r="E4363" s="224" t="e">
        <f aca="false">VLOOKUP(A4363,SINAPI_MO!$A$1:$E$59566,4,0)</f>
        <v>#N/A</v>
      </c>
      <c r="F4363" s="225" t="e">
        <f aca="false">ROUND(D4363*E4363,2)</f>
        <v>#N/A</v>
      </c>
    </row>
    <row r="4364" customFormat="false" ht="28.35" hidden="false" customHeight="false" outlineLevel="0" collapsed="false">
      <c r="A4364" s="207" t="n">
        <v>104502</v>
      </c>
      <c r="B4364" s="208" t="s">
        <v>4539</v>
      </c>
      <c r="C4364" s="2" t="s">
        <v>183</v>
      </c>
      <c r="D4364" s="209" t="n">
        <v>0</v>
      </c>
      <c r="E4364" s="224" t="e">
        <f aca="false">VLOOKUP(A4364,SINAPI_MO!$A$1:$E$59566,4,0)</f>
        <v>#N/A</v>
      </c>
      <c r="F4364" s="225" t="e">
        <f aca="false">ROUND(D4364*E4364,2)</f>
        <v>#N/A</v>
      </c>
    </row>
    <row r="4365" customFormat="false" ht="28.35" hidden="false" customHeight="false" outlineLevel="0" collapsed="false">
      <c r="A4365" s="207" t="n">
        <v>104505</v>
      </c>
      <c r="B4365" s="208" t="s">
        <v>4540</v>
      </c>
      <c r="C4365" s="2" t="s">
        <v>183</v>
      </c>
      <c r="D4365" s="209" t="n">
        <v>0</v>
      </c>
      <c r="E4365" s="224" t="e">
        <f aca="false">VLOOKUP(A4365,SINAPI_MO!$A$1:$E$59566,4,0)</f>
        <v>#N/A</v>
      </c>
      <c r="F4365" s="225" t="e">
        <f aca="false">ROUND(D4365*E4365,2)</f>
        <v>#N/A</v>
      </c>
    </row>
    <row r="4366" customFormat="false" ht="28.35" hidden="false" customHeight="false" outlineLevel="0" collapsed="false">
      <c r="A4366" s="207" t="n">
        <v>104506</v>
      </c>
      <c r="B4366" s="208" t="s">
        <v>4541</v>
      </c>
      <c r="C4366" s="2" t="s">
        <v>183</v>
      </c>
      <c r="D4366" s="209" t="n">
        <v>0</v>
      </c>
      <c r="E4366" s="224" t="e">
        <f aca="false">VLOOKUP(A4366,SINAPI_MO!$A$1:$E$59566,4,0)</f>
        <v>#N/A</v>
      </c>
      <c r="F4366" s="225" t="e">
        <f aca="false">ROUND(D4366*E4366,2)</f>
        <v>#N/A</v>
      </c>
    </row>
    <row r="4367" customFormat="false" ht="28.35" hidden="false" customHeight="false" outlineLevel="0" collapsed="false">
      <c r="A4367" s="207" t="n">
        <v>104510</v>
      </c>
      <c r="B4367" s="208" t="s">
        <v>4542</v>
      </c>
      <c r="C4367" s="2" t="s">
        <v>183</v>
      </c>
      <c r="D4367" s="209" t="n">
        <v>0</v>
      </c>
      <c r="E4367" s="224" t="e">
        <f aca="false">VLOOKUP(A4367,SINAPI_MO!$A$1:$E$59566,4,0)</f>
        <v>#N/A</v>
      </c>
      <c r="F4367" s="225" t="e">
        <f aca="false">ROUND(D4367*E4367,2)</f>
        <v>#N/A</v>
      </c>
    </row>
    <row r="4368" customFormat="false" ht="28.35" hidden="false" customHeight="false" outlineLevel="0" collapsed="false">
      <c r="A4368" s="207" t="n">
        <v>104511</v>
      </c>
      <c r="B4368" s="208" t="s">
        <v>4543</v>
      </c>
      <c r="C4368" s="2" t="s">
        <v>183</v>
      </c>
      <c r="D4368" s="209" t="n">
        <v>0</v>
      </c>
      <c r="E4368" s="224" t="e">
        <f aca="false">VLOOKUP(A4368,SINAPI_MO!$A$1:$E$59566,4,0)</f>
        <v>#N/A</v>
      </c>
      <c r="F4368" s="225" t="e">
        <f aca="false">ROUND(D4368*E4368,2)</f>
        <v>#N/A</v>
      </c>
    </row>
    <row r="4369" customFormat="false" ht="28.35" hidden="false" customHeight="false" outlineLevel="0" collapsed="false">
      <c r="A4369" s="207" t="n">
        <v>104491</v>
      </c>
      <c r="B4369" s="208" t="s">
        <v>4544</v>
      </c>
      <c r="C4369" s="2" t="s">
        <v>183</v>
      </c>
      <c r="D4369" s="209" t="n">
        <v>4140.56</v>
      </c>
      <c r="E4369" s="224" t="n">
        <f aca="false">VLOOKUP(A4369,SINAPI_MO!$A$1:$E$59566,4,0)</f>
        <v>0.0179</v>
      </c>
      <c r="F4369" s="225" t="n">
        <f aca="false">ROUND(D4369*E4369,2)</f>
        <v>74.12</v>
      </c>
    </row>
    <row r="4370" customFormat="false" ht="28.35" hidden="false" customHeight="false" outlineLevel="0" collapsed="false">
      <c r="A4370" s="207" t="n">
        <v>104492</v>
      </c>
      <c r="B4370" s="208" t="s">
        <v>4545</v>
      </c>
      <c r="C4370" s="2" t="s">
        <v>183</v>
      </c>
      <c r="D4370" s="209" t="n">
        <v>5177</v>
      </c>
      <c r="E4370" s="224" t="n">
        <f aca="false">VLOOKUP(A4370,SINAPI_MO!$A$1:$E$59566,4,0)</f>
        <v>0.0175</v>
      </c>
      <c r="F4370" s="225" t="n">
        <f aca="false">ROUND(D4370*E4370,2)</f>
        <v>90.6</v>
      </c>
    </row>
    <row r="4371" customFormat="false" ht="28.35" hidden="false" customHeight="false" outlineLevel="0" collapsed="false">
      <c r="A4371" s="207" t="n">
        <v>104493</v>
      </c>
      <c r="B4371" s="208" t="s">
        <v>4546</v>
      </c>
      <c r="C4371" s="2" t="s">
        <v>183</v>
      </c>
      <c r="D4371" s="209" t="n">
        <v>0</v>
      </c>
      <c r="E4371" s="224" t="e">
        <f aca="false">VLOOKUP(A4371,SINAPI_MO!$A$1:$E$59566,4,0)</f>
        <v>#N/A</v>
      </c>
      <c r="F4371" s="225" t="e">
        <f aca="false">ROUND(D4371*E4371,2)</f>
        <v>#N/A</v>
      </c>
    </row>
    <row r="4372" customFormat="false" ht="28.35" hidden="false" customHeight="false" outlineLevel="0" collapsed="false">
      <c r="A4372" s="207" t="n">
        <v>104494</v>
      </c>
      <c r="B4372" s="208" t="s">
        <v>4547</v>
      </c>
      <c r="C4372" s="2" t="s">
        <v>183</v>
      </c>
      <c r="D4372" s="209" t="n">
        <v>6993.16</v>
      </c>
      <c r="E4372" s="224" t="n">
        <f aca="false">VLOOKUP(A4372,SINAPI_MO!$A$1:$E$59566,4,0)</f>
        <v>0.0153</v>
      </c>
      <c r="F4372" s="225" t="n">
        <f aca="false">ROUND(D4372*E4372,2)</f>
        <v>107</v>
      </c>
    </row>
    <row r="4373" customFormat="false" ht="28.35" hidden="false" customHeight="false" outlineLevel="0" collapsed="false">
      <c r="A4373" s="207" t="n">
        <v>104495</v>
      </c>
      <c r="B4373" s="208" t="s">
        <v>4548</v>
      </c>
      <c r="C4373" s="2" t="s">
        <v>183</v>
      </c>
      <c r="D4373" s="209" t="n">
        <v>0</v>
      </c>
      <c r="E4373" s="224" t="e">
        <f aca="false">VLOOKUP(A4373,SINAPI_MO!$A$1:$E$59566,4,0)</f>
        <v>#N/A</v>
      </c>
      <c r="F4373" s="225" t="e">
        <f aca="false">ROUND(D4373*E4373,2)</f>
        <v>#N/A</v>
      </c>
    </row>
    <row r="4374" customFormat="false" ht="28.35" hidden="false" customHeight="false" outlineLevel="0" collapsed="false">
      <c r="A4374" s="207" t="n">
        <v>104496</v>
      </c>
      <c r="B4374" s="208" t="s">
        <v>4549</v>
      </c>
      <c r="C4374" s="2" t="s">
        <v>183</v>
      </c>
      <c r="D4374" s="209" t="n">
        <v>0</v>
      </c>
      <c r="E4374" s="224" t="e">
        <f aca="false">VLOOKUP(A4374,SINAPI_MO!$A$1:$E$59566,4,0)</f>
        <v>#N/A</v>
      </c>
      <c r="F4374" s="225" t="e">
        <f aca="false">ROUND(D4374*E4374,2)</f>
        <v>#N/A</v>
      </c>
    </row>
    <row r="4375" customFormat="false" ht="28.35" hidden="false" customHeight="false" outlineLevel="0" collapsed="false">
      <c r="A4375" s="207" t="n">
        <v>104497</v>
      </c>
      <c r="B4375" s="208" t="s">
        <v>4550</v>
      </c>
      <c r="C4375" s="2" t="s">
        <v>183</v>
      </c>
      <c r="D4375" s="209" t="n">
        <v>8387.8</v>
      </c>
      <c r="E4375" s="224" t="n">
        <f aca="false">VLOOKUP(A4375,SINAPI_MO!$A$1:$E$59566,4,0)</f>
        <v>0.0175</v>
      </c>
      <c r="F4375" s="225" t="n">
        <f aca="false">ROUND(D4375*E4375,2)</f>
        <v>146.79</v>
      </c>
    </row>
    <row r="4376" customFormat="false" ht="28.35" hidden="false" customHeight="false" outlineLevel="0" collapsed="false">
      <c r="A4376" s="207" t="n">
        <v>104498</v>
      </c>
      <c r="B4376" s="208" t="s">
        <v>4551</v>
      </c>
      <c r="C4376" s="2" t="s">
        <v>183</v>
      </c>
      <c r="D4376" s="209" t="n">
        <v>0</v>
      </c>
      <c r="E4376" s="224" t="e">
        <f aca="false">VLOOKUP(A4376,SINAPI_MO!$A$1:$E$59566,4,0)</f>
        <v>#N/A</v>
      </c>
      <c r="F4376" s="225" t="e">
        <f aca="false">ROUND(D4376*E4376,2)</f>
        <v>#N/A</v>
      </c>
    </row>
    <row r="4377" customFormat="false" ht="28.35" hidden="false" customHeight="false" outlineLevel="0" collapsed="false">
      <c r="A4377" s="207" t="n">
        <v>104499</v>
      </c>
      <c r="B4377" s="208" t="s">
        <v>4552</v>
      </c>
      <c r="C4377" s="2" t="s">
        <v>183</v>
      </c>
      <c r="D4377" s="209" t="n">
        <v>0</v>
      </c>
      <c r="E4377" s="224" t="e">
        <f aca="false">VLOOKUP(A4377,SINAPI_MO!$A$1:$E$59566,4,0)</f>
        <v>#N/A</v>
      </c>
      <c r="F4377" s="225" t="e">
        <f aca="false">ROUND(D4377*E4377,2)</f>
        <v>#N/A</v>
      </c>
    </row>
    <row r="4378" customFormat="false" ht="12.8" hidden="false" customHeight="false" outlineLevel="0" collapsed="false">
      <c r="A4378" s="207" t="n">
        <v>104515</v>
      </c>
      <c r="B4378" s="208" t="s">
        <v>4553</v>
      </c>
      <c r="C4378" s="2" t="s">
        <v>175</v>
      </c>
      <c r="D4378" s="209" t="n">
        <v>25.99</v>
      </c>
      <c r="E4378" s="224" t="n">
        <f aca="false">VLOOKUP(A4378,SINAPI_MO!$A$1:$E$59566,4,0)</f>
        <v>0.0165</v>
      </c>
      <c r="F4378" s="225" t="n">
        <f aca="false">ROUND(D4378*E4378,2)</f>
        <v>0.43</v>
      </c>
    </row>
    <row r="4379" customFormat="false" ht="12.8" hidden="false" customHeight="false" outlineLevel="0" collapsed="false">
      <c r="A4379" s="207" t="n">
        <v>106549</v>
      </c>
      <c r="B4379" s="208" t="s">
        <v>4554</v>
      </c>
      <c r="C4379" s="2" t="s">
        <v>183</v>
      </c>
      <c r="D4379" s="209" t="n">
        <v>0</v>
      </c>
      <c r="E4379" s="224" t="e">
        <f aca="false">VLOOKUP(A4379,SINAPI_MO!$A$1:$E$59566,4,0)</f>
        <v>#N/A</v>
      </c>
      <c r="F4379" s="225" t="e">
        <f aca="false">ROUND(D4379*E4379,2)</f>
        <v>#N/A</v>
      </c>
    </row>
    <row r="4380" customFormat="false" ht="12.8" hidden="false" customHeight="false" outlineLevel="0" collapsed="false">
      <c r="A4380" s="207" t="n">
        <v>106548</v>
      </c>
      <c r="B4380" s="208" t="s">
        <v>4555</v>
      </c>
      <c r="C4380" s="2" t="s">
        <v>183</v>
      </c>
      <c r="D4380" s="209" t="n">
        <v>0</v>
      </c>
      <c r="E4380" s="224" t="e">
        <f aca="false">VLOOKUP(A4380,SINAPI_MO!$A$1:$E$59566,4,0)</f>
        <v>#N/A</v>
      </c>
      <c r="F4380" s="225" t="e">
        <f aca="false">ROUND(D4380*E4380,2)</f>
        <v>#N/A</v>
      </c>
    </row>
    <row r="4381" customFormat="false" ht="12.8" hidden="false" customHeight="false" outlineLevel="0" collapsed="false">
      <c r="A4381" s="207" t="n">
        <v>106550</v>
      </c>
      <c r="B4381" s="208" t="s">
        <v>4556</v>
      </c>
      <c r="C4381" s="2" t="s">
        <v>183</v>
      </c>
      <c r="D4381" s="209" t="n">
        <v>4.64</v>
      </c>
      <c r="E4381" s="224" t="n">
        <f aca="false">VLOOKUP(A4381,SINAPI_MO!$A$1:$E$59566,4,0)</f>
        <v>0.3384</v>
      </c>
      <c r="F4381" s="225" t="n">
        <f aca="false">ROUND(D4381*E4381,2)</f>
        <v>1.57</v>
      </c>
    </row>
    <row r="4382" customFormat="false" ht="19.4" hidden="false" customHeight="false" outlineLevel="0" collapsed="false">
      <c r="A4382" s="207" t="n">
        <v>87430</v>
      </c>
      <c r="B4382" s="208" t="s">
        <v>4557</v>
      </c>
      <c r="C4382" s="2" t="s">
        <v>175</v>
      </c>
      <c r="D4382" s="209" t="n">
        <v>21.06</v>
      </c>
      <c r="E4382" s="224" t="n">
        <f aca="false">VLOOKUP(A4382,SINAPI_MO!$A$1:$E$59566,4,0)</f>
        <v>0.6045</v>
      </c>
      <c r="F4382" s="225" t="n">
        <f aca="false">ROUND(D4382*E4382,2)</f>
        <v>12.73</v>
      </c>
    </row>
    <row r="4383" customFormat="false" ht="19.4" hidden="false" customHeight="false" outlineLevel="0" collapsed="false">
      <c r="A4383" s="207" t="n">
        <v>87433</v>
      </c>
      <c r="B4383" s="208" t="s">
        <v>4558</v>
      </c>
      <c r="C4383" s="2" t="s">
        <v>175</v>
      </c>
      <c r="D4383" s="209" t="n">
        <v>30.97</v>
      </c>
      <c r="E4383" s="224" t="n">
        <f aca="false">VLOOKUP(A4383,SINAPI_MO!$A$1:$E$59566,4,0)</f>
        <v>0.5247</v>
      </c>
      <c r="F4383" s="225" t="n">
        <f aca="false">ROUND(D4383*E4383,2)</f>
        <v>16.25</v>
      </c>
    </row>
    <row r="4384" customFormat="false" ht="19.4" hidden="false" customHeight="false" outlineLevel="0" collapsed="false">
      <c r="A4384" s="207" t="n">
        <v>87436</v>
      </c>
      <c r="B4384" s="208" t="s">
        <v>4559</v>
      </c>
      <c r="C4384" s="2" t="s">
        <v>175</v>
      </c>
      <c r="D4384" s="209" t="n">
        <v>34.82</v>
      </c>
      <c r="E4384" s="224" t="n">
        <f aca="false">VLOOKUP(A4384,SINAPI_MO!$A$1:$E$59566,4,0)</f>
        <v>0.5773</v>
      </c>
      <c r="F4384" s="225" t="n">
        <f aca="false">ROUND(D4384*E4384,2)</f>
        <v>20.1</v>
      </c>
    </row>
    <row r="4385" customFormat="false" ht="19.4" hidden="false" customHeight="false" outlineLevel="0" collapsed="false">
      <c r="A4385" s="207" t="n">
        <v>87439</v>
      </c>
      <c r="B4385" s="208" t="s">
        <v>4560</v>
      </c>
      <c r="C4385" s="2" t="s">
        <v>175</v>
      </c>
      <c r="D4385" s="209" t="n">
        <v>42.88</v>
      </c>
      <c r="E4385" s="224" t="n">
        <f aca="false">VLOOKUP(A4385,SINAPI_MO!$A$1:$E$59566,4,0)</f>
        <v>0.5529</v>
      </c>
      <c r="F4385" s="225" t="n">
        <f aca="false">ROUND(D4385*E4385,2)</f>
        <v>23.71</v>
      </c>
    </row>
    <row r="4386" customFormat="false" ht="19.4" hidden="false" customHeight="false" outlineLevel="0" collapsed="false">
      <c r="A4386" s="207" t="n">
        <v>104633</v>
      </c>
      <c r="B4386" s="208" t="s">
        <v>4561</v>
      </c>
      <c r="C4386" s="2" t="s">
        <v>175</v>
      </c>
      <c r="D4386" s="209" t="n">
        <v>28.4</v>
      </c>
      <c r="E4386" s="224" t="n">
        <f aca="false">VLOOKUP(A4386,SINAPI_MO!$A$1:$E$59566,4,0)</f>
        <v>0.6701</v>
      </c>
      <c r="F4386" s="225" t="n">
        <f aca="false">ROUND(D4386*E4386,2)</f>
        <v>19.03</v>
      </c>
    </row>
    <row r="4387" customFormat="false" ht="19.4" hidden="false" customHeight="false" outlineLevel="0" collapsed="false">
      <c r="A4387" s="207" t="n">
        <v>104634</v>
      </c>
      <c r="B4387" s="208" t="s">
        <v>4562</v>
      </c>
      <c r="C4387" s="2" t="s">
        <v>175</v>
      </c>
      <c r="D4387" s="209" t="n">
        <v>42.32</v>
      </c>
      <c r="E4387" s="224" t="n">
        <f aca="false">VLOOKUP(A4387,SINAPI_MO!$A$1:$E$59566,4,0)</f>
        <v>0.6087</v>
      </c>
      <c r="F4387" s="225" t="n">
        <f aca="false">ROUND(D4387*E4387,2)</f>
        <v>25.76</v>
      </c>
    </row>
    <row r="4388" customFormat="false" ht="12.8" hidden="false" customHeight="false" outlineLevel="0" collapsed="false">
      <c r="A4388" s="207" t="n">
        <v>87418</v>
      </c>
      <c r="B4388" s="208" t="s">
        <v>4563</v>
      </c>
      <c r="C4388" s="2" t="s">
        <v>175</v>
      </c>
      <c r="D4388" s="209" t="n">
        <v>21.03</v>
      </c>
      <c r="E4388" s="224" t="n">
        <f aca="false">VLOOKUP(A4388,SINAPI_MO!$A$1:$E$59566,4,0)</f>
        <v>0.5544</v>
      </c>
      <c r="F4388" s="225" t="n">
        <f aca="false">ROUND(D4388*E4388,2)</f>
        <v>11.66</v>
      </c>
    </row>
    <row r="4389" customFormat="false" ht="12.8" hidden="false" customHeight="false" outlineLevel="0" collapsed="false">
      <c r="A4389" s="207" t="n">
        <v>87421</v>
      </c>
      <c r="B4389" s="208" t="s">
        <v>4564</v>
      </c>
      <c r="C4389" s="2" t="s">
        <v>175</v>
      </c>
      <c r="D4389" s="209" t="n">
        <v>32.51</v>
      </c>
      <c r="E4389" s="224" t="n">
        <f aca="false">VLOOKUP(A4389,SINAPI_MO!$A$1:$E$59566,4,0)</f>
        <v>0.4906</v>
      </c>
      <c r="F4389" s="225" t="n">
        <f aca="false">ROUND(D4389*E4389,2)</f>
        <v>15.95</v>
      </c>
    </row>
    <row r="4390" customFormat="false" ht="19.4" hidden="false" customHeight="false" outlineLevel="0" collapsed="false">
      <c r="A4390" s="207" t="n">
        <v>104628</v>
      </c>
      <c r="B4390" s="208" t="s">
        <v>4565</v>
      </c>
      <c r="C4390" s="2" t="s">
        <v>175</v>
      </c>
      <c r="D4390" s="209" t="n">
        <v>32.02</v>
      </c>
      <c r="E4390" s="224" t="n">
        <f aca="false">VLOOKUP(A4390,SINAPI_MO!$A$1:$E$59566,4,0)</f>
        <v>0.7074</v>
      </c>
      <c r="F4390" s="225" t="n">
        <f aca="false">ROUND(D4390*E4390,2)</f>
        <v>22.65</v>
      </c>
    </row>
    <row r="4391" customFormat="false" ht="19.4" hidden="false" customHeight="false" outlineLevel="0" collapsed="false">
      <c r="A4391" s="207" t="n">
        <v>104631</v>
      </c>
      <c r="B4391" s="208" t="s">
        <v>4566</v>
      </c>
      <c r="C4391" s="2" t="s">
        <v>175</v>
      </c>
      <c r="D4391" s="209" t="n">
        <v>44.26</v>
      </c>
      <c r="E4391" s="224" t="n">
        <f aca="false">VLOOKUP(A4391,SINAPI_MO!$A$1:$E$59566,4,0)</f>
        <v>0.6258</v>
      </c>
      <c r="F4391" s="225" t="n">
        <f aca="false">ROUND(D4391*E4391,2)</f>
        <v>27.7</v>
      </c>
    </row>
    <row r="4392" customFormat="false" ht="19.4" hidden="false" customHeight="false" outlineLevel="0" collapsed="false">
      <c r="A4392" s="207" t="n">
        <v>104627</v>
      </c>
      <c r="B4392" s="208" t="s">
        <v>4567</v>
      </c>
      <c r="C4392" s="2" t="s">
        <v>175</v>
      </c>
      <c r="D4392" s="209" t="n">
        <v>21.01</v>
      </c>
      <c r="E4392" s="224" t="n">
        <f aca="false">VLOOKUP(A4392,SINAPI_MO!$A$1:$E$59566,4,0)</f>
        <v>0.554</v>
      </c>
      <c r="F4392" s="225" t="n">
        <f aca="false">ROUND(D4392*E4392,2)</f>
        <v>11.64</v>
      </c>
    </row>
    <row r="4393" customFormat="false" ht="19.4" hidden="false" customHeight="false" outlineLevel="0" collapsed="false">
      <c r="A4393" s="207" t="n">
        <v>104630</v>
      </c>
      <c r="B4393" s="208" t="s">
        <v>4568</v>
      </c>
      <c r="C4393" s="2" t="s">
        <v>175</v>
      </c>
      <c r="D4393" s="209" t="n">
        <v>33.26</v>
      </c>
      <c r="E4393" s="224" t="n">
        <f aca="false">VLOOKUP(A4393,SINAPI_MO!$A$1:$E$59566,4,0)</f>
        <v>0.5021</v>
      </c>
      <c r="F4393" s="225" t="n">
        <f aca="false">ROUND(D4393*E4393,2)</f>
        <v>16.7</v>
      </c>
    </row>
    <row r="4394" customFormat="false" ht="19.4" hidden="false" customHeight="false" outlineLevel="0" collapsed="false">
      <c r="A4394" s="207" t="n">
        <v>104629</v>
      </c>
      <c r="B4394" s="208" t="s">
        <v>4569</v>
      </c>
      <c r="C4394" s="2" t="s">
        <v>175</v>
      </c>
      <c r="D4394" s="209" t="n">
        <v>38.33</v>
      </c>
      <c r="E4394" s="224" t="n">
        <f aca="false">VLOOKUP(A4394,SINAPI_MO!$A$1:$E$59566,4,0)</f>
        <v>0.7555</v>
      </c>
      <c r="F4394" s="225" t="n">
        <f aca="false">ROUND(D4394*E4394,2)</f>
        <v>28.96</v>
      </c>
    </row>
    <row r="4395" customFormat="false" ht="19.4" hidden="false" customHeight="false" outlineLevel="0" collapsed="false">
      <c r="A4395" s="207" t="n">
        <v>104632</v>
      </c>
      <c r="B4395" s="208" t="s">
        <v>4570</v>
      </c>
      <c r="C4395" s="2" t="s">
        <v>175</v>
      </c>
      <c r="D4395" s="209" t="n">
        <v>50.58</v>
      </c>
      <c r="E4395" s="224" t="n">
        <f aca="false">VLOOKUP(A4395,SINAPI_MO!$A$1:$E$59566,4,0)</f>
        <v>0.6726</v>
      </c>
      <c r="F4395" s="225" t="n">
        <f aca="false">ROUND(D4395*E4395,2)</f>
        <v>34.02</v>
      </c>
    </row>
    <row r="4396" customFormat="false" ht="19.4" hidden="false" customHeight="false" outlineLevel="0" collapsed="false">
      <c r="A4396" s="207" t="n">
        <v>87412</v>
      </c>
      <c r="B4396" s="208" t="s">
        <v>4571</v>
      </c>
      <c r="C4396" s="2" t="s">
        <v>175</v>
      </c>
      <c r="D4396" s="209" t="n">
        <v>26.81</v>
      </c>
      <c r="E4396" s="224" t="n">
        <f aca="false">VLOOKUP(A4396,SINAPI_MO!$A$1:$E$59566,4,0)</f>
        <v>0.6505</v>
      </c>
      <c r="F4396" s="225" t="n">
        <f aca="false">ROUND(D4396*E4396,2)</f>
        <v>17.44</v>
      </c>
    </row>
    <row r="4397" customFormat="false" ht="19.4" hidden="false" customHeight="false" outlineLevel="0" collapsed="false">
      <c r="A4397" s="207" t="n">
        <v>87415</v>
      </c>
      <c r="B4397" s="208" t="s">
        <v>4572</v>
      </c>
      <c r="C4397" s="2" t="s">
        <v>175</v>
      </c>
      <c r="D4397" s="209" t="n">
        <v>37.9</v>
      </c>
      <c r="E4397" s="224" t="n">
        <f aca="false">VLOOKUP(A4397,SINAPI_MO!$A$1:$E$59566,4,0)</f>
        <v>0.5631</v>
      </c>
      <c r="F4397" s="225" t="n">
        <f aca="false">ROUND(D4397*E4397,2)</f>
        <v>21.34</v>
      </c>
    </row>
    <row r="4398" customFormat="false" ht="19.4" hidden="false" customHeight="false" outlineLevel="0" collapsed="false">
      <c r="A4398" s="207" t="n">
        <v>87411</v>
      </c>
      <c r="B4398" s="208" t="s">
        <v>4573</v>
      </c>
      <c r="C4398" s="2" t="s">
        <v>175</v>
      </c>
      <c r="D4398" s="209" t="n">
        <v>18.34</v>
      </c>
      <c r="E4398" s="224" t="n">
        <f aca="false">VLOOKUP(A4398,SINAPI_MO!$A$1:$E$59566,4,0)</f>
        <v>0.4891</v>
      </c>
      <c r="F4398" s="225" t="n">
        <f aca="false">ROUND(D4398*E4398,2)</f>
        <v>8.97</v>
      </c>
    </row>
    <row r="4399" customFormat="false" ht="19.4" hidden="false" customHeight="false" outlineLevel="0" collapsed="false">
      <c r="A4399" s="207" t="n">
        <v>87414</v>
      </c>
      <c r="B4399" s="208" t="s">
        <v>4574</v>
      </c>
      <c r="C4399" s="2" t="s">
        <v>175</v>
      </c>
      <c r="D4399" s="209" t="n">
        <v>29.43</v>
      </c>
      <c r="E4399" s="224" t="n">
        <f aca="false">VLOOKUP(A4399,SINAPI_MO!$A$1:$E$59566,4,0)</f>
        <v>0.4373</v>
      </c>
      <c r="F4399" s="225" t="n">
        <f aca="false">ROUND(D4399*E4399,2)</f>
        <v>12.87</v>
      </c>
    </row>
    <row r="4400" customFormat="false" ht="19.4" hidden="false" customHeight="false" outlineLevel="0" collapsed="false">
      <c r="A4400" s="207" t="n">
        <v>87413</v>
      </c>
      <c r="B4400" s="208" t="s">
        <v>4575</v>
      </c>
      <c r="C4400" s="2" t="s">
        <v>175</v>
      </c>
      <c r="D4400" s="209" t="n">
        <v>31.69</v>
      </c>
      <c r="E4400" s="224" t="n">
        <f aca="false">VLOOKUP(A4400,SINAPI_MO!$A$1:$E$59566,4,0)</f>
        <v>0.7043</v>
      </c>
      <c r="F4400" s="225" t="n">
        <f aca="false">ROUND(D4400*E4400,2)</f>
        <v>22.32</v>
      </c>
    </row>
    <row r="4401" customFormat="false" ht="19.4" hidden="false" customHeight="false" outlineLevel="0" collapsed="false">
      <c r="A4401" s="207" t="n">
        <v>87416</v>
      </c>
      <c r="B4401" s="208" t="s">
        <v>4576</v>
      </c>
      <c r="C4401" s="2" t="s">
        <v>175</v>
      </c>
      <c r="D4401" s="209" t="n">
        <v>42.78</v>
      </c>
      <c r="E4401" s="224" t="n">
        <f aca="false">VLOOKUP(A4401,SINAPI_MO!$A$1:$E$59566,4,0)</f>
        <v>0.6129</v>
      </c>
      <c r="F4401" s="225" t="n">
        <f aca="false">ROUND(D4401*E4401,2)</f>
        <v>26.22</v>
      </c>
    </row>
    <row r="4402" customFormat="false" ht="19.4" hidden="false" customHeight="false" outlineLevel="0" collapsed="false">
      <c r="A4402" s="207" t="n">
        <v>104635</v>
      </c>
      <c r="B4402" s="208" t="s">
        <v>4577</v>
      </c>
      <c r="C4402" s="2" t="s">
        <v>175</v>
      </c>
      <c r="D4402" s="209" t="n">
        <v>57.64</v>
      </c>
      <c r="E4402" s="224" t="n">
        <f aca="false">VLOOKUP(A4402,SINAPI_MO!$A$1:$E$59566,4,0)</f>
        <v>0.7127</v>
      </c>
      <c r="F4402" s="225" t="n">
        <f aca="false">ROUND(D4402*E4402,2)</f>
        <v>41.08</v>
      </c>
    </row>
    <row r="4403" customFormat="false" ht="19.4" hidden="false" customHeight="false" outlineLevel="0" collapsed="false">
      <c r="A4403" s="207" t="n">
        <v>104636</v>
      </c>
      <c r="B4403" s="208" t="s">
        <v>4578</v>
      </c>
      <c r="C4403" s="2" t="s">
        <v>175</v>
      </c>
      <c r="D4403" s="209" t="n">
        <v>67.33</v>
      </c>
      <c r="E4403" s="224" t="n">
        <f aca="false">VLOOKUP(A4403,SINAPI_MO!$A$1:$E$59566,4,0)</f>
        <v>0.6798</v>
      </c>
      <c r="F4403" s="225" t="n">
        <f aca="false">ROUND(D4403*E4403,2)</f>
        <v>45.77</v>
      </c>
    </row>
    <row r="4404" customFormat="false" ht="12.8" hidden="false" customHeight="false" outlineLevel="0" collapsed="false">
      <c r="A4404" s="207" t="n">
        <v>87424</v>
      </c>
      <c r="B4404" s="208" t="s">
        <v>4579</v>
      </c>
      <c r="C4404" s="2" t="s">
        <v>175</v>
      </c>
      <c r="D4404" s="209" t="n">
        <v>41.97</v>
      </c>
      <c r="E4404" s="224" t="n">
        <f aca="false">VLOOKUP(A4404,SINAPI_MO!$A$1:$E$59566,4,0)</f>
        <v>0.6054</v>
      </c>
      <c r="F4404" s="225" t="n">
        <f aca="false">ROUND(D4404*E4404,2)</f>
        <v>25.41</v>
      </c>
    </row>
    <row r="4405" customFormat="false" ht="12.8" hidden="false" customHeight="false" outlineLevel="0" collapsed="false">
      <c r="A4405" s="207" t="n">
        <v>87427</v>
      </c>
      <c r="B4405" s="208" t="s">
        <v>4580</v>
      </c>
      <c r="C4405" s="2" t="s">
        <v>175</v>
      </c>
      <c r="D4405" s="209" t="n">
        <v>49.96</v>
      </c>
      <c r="E4405" s="224" t="n">
        <f aca="false">VLOOKUP(A4405,SINAPI_MO!$A$1:$E$59566,4,0)</f>
        <v>0.5685</v>
      </c>
      <c r="F4405" s="225" t="n">
        <f aca="false">ROUND(D4405*E4405,2)</f>
        <v>28.4</v>
      </c>
    </row>
    <row r="4406" customFormat="false" ht="12.8" hidden="false" customHeight="false" outlineLevel="0" collapsed="false">
      <c r="A4406" s="207" t="n">
        <v>89998</v>
      </c>
      <c r="B4406" s="208" t="s">
        <v>4581</v>
      </c>
      <c r="C4406" s="2" t="s">
        <v>441</v>
      </c>
      <c r="D4406" s="209" t="n">
        <v>10.34</v>
      </c>
      <c r="E4406" s="224" t="n">
        <f aca="false">VLOOKUP(A4406,SINAPI_MO!$A$1:$E$59566,4,0)</f>
        <v>0.2089</v>
      </c>
      <c r="F4406" s="225" t="n">
        <f aca="false">ROUND(D4406*E4406,2)</f>
        <v>2.16</v>
      </c>
    </row>
    <row r="4407" customFormat="false" ht="12.8" hidden="false" customHeight="false" outlineLevel="0" collapsed="false">
      <c r="A4407" s="207" t="n">
        <v>102920</v>
      </c>
      <c r="B4407" s="208" t="s">
        <v>4582</v>
      </c>
      <c r="C4407" s="2" t="s">
        <v>441</v>
      </c>
      <c r="D4407" s="209" t="n">
        <v>8.47</v>
      </c>
      <c r="E4407" s="224" t="n">
        <f aca="false">VLOOKUP(A4407,SINAPI_MO!$A$1:$E$59566,4,0)</f>
        <v>0.1629</v>
      </c>
      <c r="F4407" s="225" t="n">
        <f aca="false">ROUND(D4407*E4407,2)</f>
        <v>1.38</v>
      </c>
    </row>
    <row r="4408" customFormat="false" ht="12.8" hidden="false" customHeight="false" outlineLevel="0" collapsed="false">
      <c r="A4408" s="207" t="n">
        <v>102923</v>
      </c>
      <c r="B4408" s="208" t="s">
        <v>4583</v>
      </c>
      <c r="C4408" s="2" t="s">
        <v>441</v>
      </c>
      <c r="D4408" s="209" t="n">
        <v>7.93</v>
      </c>
      <c r="E4408" s="224" t="n">
        <f aca="false">VLOOKUP(A4408,SINAPI_MO!$A$1:$E$59566,4,0)</f>
        <v>0.1059</v>
      </c>
      <c r="F4408" s="225" t="n">
        <f aca="false">ROUND(D4408*E4408,2)</f>
        <v>0.84</v>
      </c>
    </row>
    <row r="4409" customFormat="false" ht="12.8" hidden="false" customHeight="false" outlineLevel="0" collapsed="false">
      <c r="A4409" s="207" t="n">
        <v>90000</v>
      </c>
      <c r="B4409" s="208" t="s">
        <v>4584</v>
      </c>
      <c r="C4409" s="2" t="s">
        <v>441</v>
      </c>
      <c r="D4409" s="209" t="n">
        <v>13.26</v>
      </c>
      <c r="E4409" s="224" t="n">
        <f aca="false">VLOOKUP(A4409,SINAPI_MO!$A$1:$E$59566,4,0)</f>
        <v>0.3831</v>
      </c>
      <c r="F4409" s="225" t="n">
        <f aca="false">ROUND(D4409*E4409,2)</f>
        <v>5.08</v>
      </c>
    </row>
    <row r="4410" customFormat="false" ht="12.8" hidden="false" customHeight="false" outlineLevel="0" collapsed="false">
      <c r="A4410" s="207" t="n">
        <v>103088</v>
      </c>
      <c r="B4410" s="208" t="s">
        <v>4585</v>
      </c>
      <c r="C4410" s="2" t="s">
        <v>441</v>
      </c>
      <c r="D4410" s="209" t="n">
        <v>10.34</v>
      </c>
      <c r="E4410" s="224" t="n">
        <f aca="false">VLOOKUP(A4410,SINAPI_MO!$A$1:$E$59566,4,0)</f>
        <v>0.3143</v>
      </c>
      <c r="F4410" s="225" t="n">
        <f aca="false">ROUND(D4410*E4410,2)</f>
        <v>3.25</v>
      </c>
    </row>
    <row r="4411" customFormat="false" ht="12.8" hidden="false" customHeight="false" outlineLevel="0" collapsed="false">
      <c r="A4411" s="207" t="n">
        <v>102922</v>
      </c>
      <c r="B4411" s="208" t="s">
        <v>4586</v>
      </c>
      <c r="C4411" s="2" t="s">
        <v>441</v>
      </c>
      <c r="D4411" s="209" t="n">
        <v>9.07</v>
      </c>
      <c r="E4411" s="224" t="n">
        <f aca="false">VLOOKUP(A4411,SINAPI_MO!$A$1:$E$59566,4,0)</f>
        <v>0.2183</v>
      </c>
      <c r="F4411" s="225" t="n">
        <f aca="false">ROUND(D4411*E4411,2)</f>
        <v>1.98</v>
      </c>
    </row>
    <row r="4412" customFormat="false" ht="12.8" hidden="false" customHeight="false" outlineLevel="0" collapsed="false">
      <c r="A4412" s="207" t="n">
        <v>89999</v>
      </c>
      <c r="B4412" s="208" t="s">
        <v>4587</v>
      </c>
      <c r="C4412" s="2" t="s">
        <v>441</v>
      </c>
      <c r="D4412" s="209" t="n">
        <v>16.62</v>
      </c>
      <c r="E4412" s="224" t="n">
        <f aca="false">VLOOKUP(A4412,SINAPI_MO!$A$1:$E$59566,4,0)</f>
        <v>0.4777</v>
      </c>
      <c r="F4412" s="225" t="n">
        <f aca="false">ROUND(D4412*E4412,2)</f>
        <v>7.94</v>
      </c>
    </row>
    <row r="4413" customFormat="false" ht="12.8" hidden="false" customHeight="false" outlineLevel="0" collapsed="false">
      <c r="A4413" s="207" t="n">
        <v>89996</v>
      </c>
      <c r="B4413" s="208" t="s">
        <v>4588</v>
      </c>
      <c r="C4413" s="2" t="s">
        <v>441</v>
      </c>
      <c r="D4413" s="209" t="n">
        <v>10.9</v>
      </c>
      <c r="E4413" s="224" t="n">
        <f aca="false">VLOOKUP(A4413,SINAPI_MO!$A$1:$E$59566,4,0)</f>
        <v>0.2495</v>
      </c>
      <c r="F4413" s="225" t="n">
        <f aca="false">ROUND(D4413*E4413,2)</f>
        <v>2.72</v>
      </c>
    </row>
    <row r="4414" customFormat="false" ht="12.8" hidden="false" customHeight="false" outlineLevel="0" collapsed="false">
      <c r="A4414" s="207" t="n">
        <v>89997</v>
      </c>
      <c r="B4414" s="208" t="s">
        <v>4589</v>
      </c>
      <c r="C4414" s="2" t="s">
        <v>441</v>
      </c>
      <c r="D4414" s="209" t="n">
        <v>8.83</v>
      </c>
      <c r="E4414" s="224" t="n">
        <f aca="false">VLOOKUP(A4414,SINAPI_MO!$A$1:$E$59566,4,0)</f>
        <v>0.1971</v>
      </c>
      <c r="F4414" s="225" t="n">
        <f aca="false">ROUND(D4414*E4414,2)</f>
        <v>1.74</v>
      </c>
    </row>
    <row r="4415" customFormat="false" ht="12.8" hidden="false" customHeight="false" outlineLevel="0" collapsed="false">
      <c r="A4415" s="207" t="n">
        <v>102921</v>
      </c>
      <c r="B4415" s="208" t="s">
        <v>4590</v>
      </c>
      <c r="C4415" s="2" t="s">
        <v>441</v>
      </c>
      <c r="D4415" s="209" t="n">
        <v>8.15</v>
      </c>
      <c r="E4415" s="224" t="n">
        <f aca="false">VLOOKUP(A4415,SINAPI_MO!$A$1:$E$59566,4,0)</f>
        <v>0.1301</v>
      </c>
      <c r="F4415" s="225" t="n">
        <f aca="false">ROUND(D4415*E4415,2)</f>
        <v>1.06</v>
      </c>
    </row>
    <row r="4416" customFormat="false" ht="19.4" hidden="false" customHeight="false" outlineLevel="0" collapsed="false">
      <c r="A4416" s="207" t="n">
        <v>90278</v>
      </c>
      <c r="B4416" s="208" t="s">
        <v>4591</v>
      </c>
      <c r="C4416" s="2" t="s">
        <v>262</v>
      </c>
      <c r="D4416" s="209" t="n">
        <v>562.03</v>
      </c>
      <c r="E4416" s="224" t="n">
        <f aca="false">VLOOKUP(A4416,SINAPI_MO!$A$1:$E$59566,4,0)</f>
        <v>0.1788</v>
      </c>
      <c r="F4416" s="225" t="n">
        <f aca="false">ROUND(D4416*E4416,2)</f>
        <v>100.49</v>
      </c>
    </row>
    <row r="4417" customFormat="false" ht="19.4" hidden="false" customHeight="false" outlineLevel="0" collapsed="false">
      <c r="A4417" s="207" t="n">
        <v>90282</v>
      </c>
      <c r="B4417" s="208" t="s">
        <v>4592</v>
      </c>
      <c r="C4417" s="2" t="s">
        <v>262</v>
      </c>
      <c r="D4417" s="209" t="n">
        <v>551.52</v>
      </c>
      <c r="E4417" s="224" t="n">
        <f aca="false">VLOOKUP(A4417,SINAPI_MO!$A$1:$E$59566,4,0)</f>
        <v>0.1761</v>
      </c>
      <c r="F4417" s="225" t="n">
        <f aca="false">ROUND(D4417*E4417,2)</f>
        <v>97.12</v>
      </c>
    </row>
    <row r="4418" customFormat="false" ht="19.4" hidden="false" customHeight="false" outlineLevel="0" collapsed="false">
      <c r="A4418" s="207" t="n">
        <v>90279</v>
      </c>
      <c r="B4418" s="208" t="s">
        <v>4593</v>
      </c>
      <c r="C4418" s="2" t="s">
        <v>262</v>
      </c>
      <c r="D4418" s="209" t="n">
        <v>625.25</v>
      </c>
      <c r="E4418" s="224" t="n">
        <f aca="false">VLOOKUP(A4418,SINAPI_MO!$A$1:$E$59566,4,0)</f>
        <v>0.1761</v>
      </c>
      <c r="F4418" s="225" t="n">
        <f aca="false">ROUND(D4418*E4418,2)</f>
        <v>110.11</v>
      </c>
    </row>
    <row r="4419" customFormat="false" ht="19.4" hidden="false" customHeight="false" outlineLevel="0" collapsed="false">
      <c r="A4419" s="207" t="n">
        <v>90283</v>
      </c>
      <c r="B4419" s="208" t="s">
        <v>4594</v>
      </c>
      <c r="C4419" s="2" t="s">
        <v>262</v>
      </c>
      <c r="D4419" s="209" t="n">
        <v>614.96</v>
      </c>
      <c r="E4419" s="224" t="n">
        <f aca="false">VLOOKUP(A4419,SINAPI_MO!$A$1:$E$59566,4,0)</f>
        <v>0.1727</v>
      </c>
      <c r="F4419" s="225" t="n">
        <f aca="false">ROUND(D4419*E4419,2)</f>
        <v>106.2</v>
      </c>
    </row>
    <row r="4420" customFormat="false" ht="19.4" hidden="false" customHeight="false" outlineLevel="0" collapsed="false">
      <c r="A4420" s="207" t="n">
        <v>90280</v>
      </c>
      <c r="B4420" s="208" t="s">
        <v>4595</v>
      </c>
      <c r="C4420" s="2" t="s">
        <v>262</v>
      </c>
      <c r="D4420" s="209" t="n">
        <v>699.02</v>
      </c>
      <c r="E4420" s="224" t="n">
        <f aca="false">VLOOKUP(A4420,SINAPI_MO!$A$1:$E$59566,4,0)</f>
        <v>0.1575</v>
      </c>
      <c r="F4420" s="225" t="n">
        <f aca="false">ROUND(D4420*E4420,2)</f>
        <v>110.1</v>
      </c>
    </row>
    <row r="4421" customFormat="false" ht="19.4" hidden="false" customHeight="false" outlineLevel="0" collapsed="false">
      <c r="A4421" s="207" t="n">
        <v>90284</v>
      </c>
      <c r="B4421" s="208" t="s">
        <v>4596</v>
      </c>
      <c r="C4421" s="2" t="s">
        <v>262</v>
      </c>
      <c r="D4421" s="209" t="n">
        <v>692.8</v>
      </c>
      <c r="E4421" s="224" t="n">
        <f aca="false">VLOOKUP(A4421,SINAPI_MO!$A$1:$E$59566,4,0)</f>
        <v>0.1533</v>
      </c>
      <c r="F4421" s="225" t="n">
        <f aca="false">ROUND(D4421*E4421,2)</f>
        <v>106.21</v>
      </c>
    </row>
    <row r="4422" customFormat="false" ht="19.4" hidden="false" customHeight="false" outlineLevel="0" collapsed="false">
      <c r="A4422" s="207" t="n">
        <v>90281</v>
      </c>
      <c r="B4422" s="208" t="s">
        <v>4597</v>
      </c>
      <c r="C4422" s="2" t="s">
        <v>262</v>
      </c>
      <c r="D4422" s="209" t="n">
        <v>819.58</v>
      </c>
      <c r="E4422" s="224" t="n">
        <f aca="false">VLOOKUP(A4422,SINAPI_MO!$A$1:$E$59566,4,0)</f>
        <v>0.1309</v>
      </c>
      <c r="F4422" s="225" t="n">
        <f aca="false">ROUND(D4422*E4422,2)</f>
        <v>107.28</v>
      </c>
    </row>
    <row r="4423" customFormat="false" ht="19.4" hidden="false" customHeight="false" outlineLevel="0" collapsed="false">
      <c r="A4423" s="207" t="n">
        <v>90285</v>
      </c>
      <c r="B4423" s="208" t="s">
        <v>4598</v>
      </c>
      <c r="C4423" s="2" t="s">
        <v>262</v>
      </c>
      <c r="D4423" s="209" t="n">
        <v>819.98</v>
      </c>
      <c r="E4423" s="224" t="n">
        <f aca="false">VLOOKUP(A4423,SINAPI_MO!$A$1:$E$59566,4,0)</f>
        <v>0.1275</v>
      </c>
      <c r="F4423" s="225" t="n">
        <f aca="false">ROUND(D4423*E4423,2)</f>
        <v>104.55</v>
      </c>
    </row>
    <row r="4424" customFormat="false" ht="12.8" hidden="false" customHeight="false" outlineLevel="0" collapsed="false">
      <c r="A4424" s="207" t="n">
        <v>89994</v>
      </c>
      <c r="B4424" s="208" t="s">
        <v>4599</v>
      </c>
      <c r="C4424" s="2" t="s">
        <v>262</v>
      </c>
      <c r="D4424" s="209" t="n">
        <v>964.43</v>
      </c>
      <c r="E4424" s="224" t="n">
        <f aca="false">VLOOKUP(A4424,SINAPI_MO!$A$1:$E$59566,4,0)</f>
        <v>0.3574</v>
      </c>
      <c r="F4424" s="225" t="n">
        <f aca="false">ROUND(D4424*E4424,2)</f>
        <v>344.69</v>
      </c>
    </row>
    <row r="4425" customFormat="false" ht="12.8" hidden="false" customHeight="false" outlineLevel="0" collapsed="false">
      <c r="A4425" s="207" t="n">
        <v>89995</v>
      </c>
      <c r="B4425" s="208" t="s">
        <v>4600</v>
      </c>
      <c r="C4425" s="2" t="s">
        <v>262</v>
      </c>
      <c r="D4425" s="209" t="n">
        <v>1076.88</v>
      </c>
      <c r="E4425" s="224" t="n">
        <f aca="false">VLOOKUP(A4425,SINAPI_MO!$A$1:$E$59566,4,0)</f>
        <v>0.4245</v>
      </c>
      <c r="F4425" s="225" t="n">
        <f aca="false">ROUND(D4425*E4425,2)</f>
        <v>457.14</v>
      </c>
    </row>
    <row r="4426" customFormat="false" ht="12.8" hidden="false" customHeight="false" outlineLevel="0" collapsed="false">
      <c r="A4426" s="207" t="n">
        <v>89993</v>
      </c>
      <c r="B4426" s="208" t="s">
        <v>4601</v>
      </c>
      <c r="C4426" s="2" t="s">
        <v>262</v>
      </c>
      <c r="D4426" s="209" t="n">
        <v>1115.52</v>
      </c>
      <c r="E4426" s="224" t="n">
        <f aca="false">VLOOKUP(A4426,SINAPI_MO!$A$1:$E$59566,4,0)</f>
        <v>0.4444</v>
      </c>
      <c r="F4426" s="225" t="n">
        <f aca="false">ROUND(D4426*E4426,2)</f>
        <v>495.74</v>
      </c>
    </row>
    <row r="4427" customFormat="false" ht="19.4" hidden="false" customHeight="false" outlineLevel="0" collapsed="false">
      <c r="A4427" s="207" t="n">
        <v>106212</v>
      </c>
      <c r="B4427" s="208" t="s">
        <v>4602</v>
      </c>
      <c r="C4427" s="2" t="s">
        <v>183</v>
      </c>
      <c r="D4427" s="209" t="n">
        <v>0</v>
      </c>
      <c r="E4427" s="224" t="e">
        <f aca="false">VLOOKUP(A4427,SINAPI_MO!$A$1:$E$59566,4,0)</f>
        <v>#N/A</v>
      </c>
      <c r="F4427" s="225" t="e">
        <f aca="false">ROUND(D4427*E4427,2)</f>
        <v>#N/A</v>
      </c>
    </row>
    <row r="4428" customFormat="false" ht="19.4" hidden="false" customHeight="false" outlineLevel="0" collapsed="false">
      <c r="A4428" s="207" t="n">
        <v>106216</v>
      </c>
      <c r="B4428" s="208" t="s">
        <v>4603</v>
      </c>
      <c r="C4428" s="2" t="s">
        <v>183</v>
      </c>
      <c r="D4428" s="209" t="n">
        <v>0</v>
      </c>
      <c r="E4428" s="224" t="e">
        <f aca="false">VLOOKUP(A4428,SINAPI_MO!$A$1:$E$59566,4,0)</f>
        <v>#N/A</v>
      </c>
      <c r="F4428" s="225" t="e">
        <f aca="false">ROUND(D4428*E4428,2)</f>
        <v>#N/A</v>
      </c>
    </row>
    <row r="4429" customFormat="false" ht="12.8" hidden="false" customHeight="false" outlineLevel="0" collapsed="false">
      <c r="A4429" s="207" t="n">
        <v>99860</v>
      </c>
      <c r="B4429" s="208" t="s">
        <v>4604</v>
      </c>
      <c r="C4429" s="2" t="s">
        <v>183</v>
      </c>
      <c r="D4429" s="209" t="n">
        <v>0</v>
      </c>
      <c r="E4429" s="224" t="e">
        <f aca="false">VLOOKUP(A4429,SINAPI_MO!$A$1:$E$59566,4,0)</f>
        <v>#N/A</v>
      </c>
      <c r="F4429" s="225" t="e">
        <f aca="false">ROUND(D4429*E4429,2)</f>
        <v>#N/A</v>
      </c>
    </row>
    <row r="4430" customFormat="false" ht="12.8" hidden="false" customHeight="false" outlineLevel="0" collapsed="false">
      <c r="A4430" s="207" t="n">
        <v>99858</v>
      </c>
      <c r="B4430" s="208" t="s">
        <v>4605</v>
      </c>
      <c r="C4430" s="2" t="s">
        <v>183</v>
      </c>
      <c r="D4430" s="209" t="n">
        <v>0</v>
      </c>
      <c r="E4430" s="224" t="e">
        <f aca="false">VLOOKUP(A4430,SINAPI_MO!$A$1:$E$59566,4,0)</f>
        <v>#N/A</v>
      </c>
      <c r="F4430" s="225" t="e">
        <f aca="false">ROUND(D4430*E4430,2)</f>
        <v>#N/A</v>
      </c>
    </row>
    <row r="4431" customFormat="false" ht="12.8" hidden="false" customHeight="false" outlineLevel="0" collapsed="false">
      <c r="A4431" s="207" t="n">
        <v>99859</v>
      </c>
      <c r="B4431" s="208" t="s">
        <v>4606</v>
      </c>
      <c r="C4431" s="2" t="s">
        <v>183</v>
      </c>
      <c r="D4431" s="209" t="n">
        <v>0</v>
      </c>
      <c r="E4431" s="224" t="e">
        <f aca="false">VLOOKUP(A4431,SINAPI_MO!$A$1:$E$59566,4,0)</f>
        <v>#N/A</v>
      </c>
      <c r="F4431" s="225" t="e">
        <f aca="false">ROUND(D4431*E4431,2)</f>
        <v>#N/A</v>
      </c>
    </row>
    <row r="4432" customFormat="false" ht="19.4" hidden="false" customHeight="false" outlineLevel="0" collapsed="false">
      <c r="A4432" s="207" t="n">
        <v>106211</v>
      </c>
      <c r="B4432" s="208" t="s">
        <v>4607</v>
      </c>
      <c r="C4432" s="2" t="s">
        <v>183</v>
      </c>
      <c r="D4432" s="209" t="n">
        <v>0</v>
      </c>
      <c r="E4432" s="224" t="e">
        <f aca="false">VLOOKUP(A4432,SINAPI_MO!$A$1:$E$59566,4,0)</f>
        <v>#N/A</v>
      </c>
      <c r="F4432" s="225" t="e">
        <f aca="false">ROUND(D4432*E4432,2)</f>
        <v>#N/A</v>
      </c>
    </row>
    <row r="4433" customFormat="false" ht="19.4" hidden="false" customHeight="false" outlineLevel="0" collapsed="false">
      <c r="A4433" s="207" t="n">
        <v>106215</v>
      </c>
      <c r="B4433" s="208" t="s">
        <v>4608</v>
      </c>
      <c r="C4433" s="2" t="s">
        <v>183</v>
      </c>
      <c r="D4433" s="209" t="n">
        <v>0</v>
      </c>
      <c r="E4433" s="224" t="e">
        <f aca="false">VLOOKUP(A4433,SINAPI_MO!$A$1:$E$59566,4,0)</f>
        <v>#N/A</v>
      </c>
      <c r="F4433" s="225" t="e">
        <f aca="false">ROUND(D4433*E4433,2)</f>
        <v>#N/A</v>
      </c>
    </row>
    <row r="4434" customFormat="false" ht="12.8" hidden="false" customHeight="false" outlineLevel="0" collapsed="false">
      <c r="A4434" s="207" t="n">
        <v>99857</v>
      </c>
      <c r="B4434" s="208" t="s">
        <v>4609</v>
      </c>
      <c r="C4434" s="2" t="s">
        <v>183</v>
      </c>
      <c r="D4434" s="209" t="n">
        <v>65.06</v>
      </c>
      <c r="E4434" s="224" t="n">
        <f aca="false">VLOOKUP(A4434,SINAPI_MO!$A$1:$E$59566,4,0)</f>
        <v>0.4474</v>
      </c>
      <c r="F4434" s="225" t="n">
        <f aca="false">ROUND(D4434*E4434,2)</f>
        <v>29.11</v>
      </c>
    </row>
    <row r="4435" customFormat="false" ht="12.8" hidden="false" customHeight="false" outlineLevel="0" collapsed="false">
      <c r="A4435" s="207" t="n">
        <v>99855</v>
      </c>
      <c r="B4435" s="208" t="s">
        <v>4610</v>
      </c>
      <c r="C4435" s="2" t="s">
        <v>183</v>
      </c>
      <c r="D4435" s="209" t="n">
        <v>89.54</v>
      </c>
      <c r="E4435" s="224" t="n">
        <f aca="false">VLOOKUP(A4435,SINAPI_MO!$A$1:$E$59566,4,0)</f>
        <v>0.2743</v>
      </c>
      <c r="F4435" s="225" t="n">
        <f aca="false">ROUND(D4435*E4435,2)</f>
        <v>24.56</v>
      </c>
    </row>
    <row r="4436" customFormat="false" ht="12.8" hidden="false" customHeight="false" outlineLevel="0" collapsed="false">
      <c r="A4436" s="207" t="n">
        <v>99856</v>
      </c>
      <c r="B4436" s="208" t="s">
        <v>4611</v>
      </c>
      <c r="C4436" s="2" t="s">
        <v>183</v>
      </c>
      <c r="D4436" s="209" t="n">
        <v>0</v>
      </c>
      <c r="E4436" s="224" t="e">
        <f aca="false">VLOOKUP(A4436,SINAPI_MO!$A$1:$E$59566,4,0)</f>
        <v>#N/A</v>
      </c>
      <c r="F4436" s="225" t="e">
        <f aca="false">ROUND(D4436*E4436,2)</f>
        <v>#N/A</v>
      </c>
    </row>
    <row r="4437" customFormat="false" ht="19.4" hidden="false" customHeight="false" outlineLevel="0" collapsed="false">
      <c r="A4437" s="207" t="n">
        <v>106210</v>
      </c>
      <c r="B4437" s="208" t="s">
        <v>4612</v>
      </c>
      <c r="C4437" s="2" t="s">
        <v>183</v>
      </c>
      <c r="D4437" s="209" t="n">
        <v>0</v>
      </c>
      <c r="E4437" s="224" t="e">
        <f aca="false">VLOOKUP(A4437,SINAPI_MO!$A$1:$E$59566,4,0)</f>
        <v>#N/A</v>
      </c>
      <c r="F4437" s="225" t="e">
        <f aca="false">ROUND(D4437*E4437,2)</f>
        <v>#N/A</v>
      </c>
    </row>
    <row r="4438" customFormat="false" ht="19.4" hidden="false" customHeight="false" outlineLevel="0" collapsed="false">
      <c r="A4438" s="207" t="n">
        <v>106214</v>
      </c>
      <c r="B4438" s="208" t="s">
        <v>4613</v>
      </c>
      <c r="C4438" s="2" t="s">
        <v>183</v>
      </c>
      <c r="D4438" s="209" t="n">
        <v>0</v>
      </c>
      <c r="E4438" s="224" t="e">
        <f aca="false">VLOOKUP(A4438,SINAPI_MO!$A$1:$E$59566,4,0)</f>
        <v>#N/A</v>
      </c>
      <c r="F4438" s="225" t="e">
        <f aca="false">ROUND(D4438*E4438,2)</f>
        <v>#N/A</v>
      </c>
    </row>
    <row r="4439" customFormat="false" ht="12.8" hidden="false" customHeight="false" outlineLevel="0" collapsed="false">
      <c r="A4439" s="207" t="n">
        <v>99862</v>
      </c>
      <c r="B4439" s="208" t="s">
        <v>4614</v>
      </c>
      <c r="C4439" s="2" t="s">
        <v>175</v>
      </c>
      <c r="D4439" s="209" t="n">
        <v>477.36</v>
      </c>
      <c r="E4439" s="224" t="n">
        <f aca="false">VLOOKUP(A4439,SINAPI_MO!$A$1:$E$59566,4,0)</f>
        <v>0.5107</v>
      </c>
      <c r="F4439" s="225" t="n">
        <f aca="false">ROUND(D4439*E4439,2)</f>
        <v>243.79</v>
      </c>
    </row>
    <row r="4440" customFormat="false" ht="12.8" hidden="false" customHeight="false" outlineLevel="0" collapsed="false">
      <c r="A4440" s="207" t="n">
        <v>99861</v>
      </c>
      <c r="B4440" s="208" t="s">
        <v>4615</v>
      </c>
      <c r="C4440" s="2" t="s">
        <v>175</v>
      </c>
      <c r="D4440" s="209" t="n">
        <v>493.19</v>
      </c>
      <c r="E4440" s="224" t="n">
        <f aca="false">VLOOKUP(A4440,SINAPI_MO!$A$1:$E$59566,4,0)</f>
        <v>0.6975</v>
      </c>
      <c r="F4440" s="225" t="n">
        <f aca="false">ROUND(D4440*E4440,2)</f>
        <v>344</v>
      </c>
    </row>
    <row r="4441" customFormat="false" ht="28.35" hidden="false" customHeight="false" outlineLevel="0" collapsed="false">
      <c r="A4441" s="207" t="n">
        <v>106213</v>
      </c>
      <c r="B4441" s="208" t="s">
        <v>4616</v>
      </c>
      <c r="C4441" s="2" t="s">
        <v>183</v>
      </c>
      <c r="D4441" s="209" t="n">
        <v>0</v>
      </c>
      <c r="E4441" s="224" t="e">
        <f aca="false">VLOOKUP(A4441,SINAPI_MO!$A$1:$E$59566,4,0)</f>
        <v>#N/A</v>
      </c>
      <c r="F4441" s="225" t="e">
        <f aca="false">ROUND(D4441*E4441,2)</f>
        <v>#N/A</v>
      </c>
    </row>
    <row r="4442" customFormat="false" ht="28.35" hidden="false" customHeight="false" outlineLevel="0" collapsed="false">
      <c r="A4442" s="207" t="n">
        <v>106220</v>
      </c>
      <c r="B4442" s="208" t="s">
        <v>4617</v>
      </c>
      <c r="C4442" s="2" t="s">
        <v>183</v>
      </c>
      <c r="D4442" s="209" t="n">
        <v>0</v>
      </c>
      <c r="E4442" s="224" t="e">
        <f aca="false">VLOOKUP(A4442,SINAPI_MO!$A$1:$E$59566,4,0)</f>
        <v>#N/A</v>
      </c>
      <c r="F4442" s="225" t="e">
        <f aca="false">ROUND(D4442*E4442,2)</f>
        <v>#N/A</v>
      </c>
    </row>
    <row r="4443" customFormat="false" ht="28.35" hidden="false" customHeight="false" outlineLevel="0" collapsed="false">
      <c r="A4443" s="207" t="n">
        <v>106221</v>
      </c>
      <c r="B4443" s="208" t="s">
        <v>4618</v>
      </c>
      <c r="C4443" s="2" t="s">
        <v>183</v>
      </c>
      <c r="D4443" s="209" t="n">
        <v>0</v>
      </c>
      <c r="E4443" s="224" t="e">
        <f aca="false">VLOOKUP(A4443,SINAPI_MO!$A$1:$E$59566,4,0)</f>
        <v>#N/A</v>
      </c>
      <c r="F4443" s="225" t="e">
        <f aca="false">ROUND(D4443*E4443,2)</f>
        <v>#N/A</v>
      </c>
    </row>
    <row r="4444" customFormat="false" ht="19.4" hidden="false" customHeight="false" outlineLevel="0" collapsed="false">
      <c r="A4444" s="207" t="n">
        <v>99853</v>
      </c>
      <c r="B4444" s="208" t="s">
        <v>4619</v>
      </c>
      <c r="C4444" s="2" t="s">
        <v>183</v>
      </c>
      <c r="D4444" s="209" t="n">
        <v>0</v>
      </c>
      <c r="E4444" s="224" t="e">
        <f aca="false">VLOOKUP(A4444,SINAPI_MO!$A$1:$E$59566,4,0)</f>
        <v>#N/A</v>
      </c>
      <c r="F4444" s="225" t="e">
        <f aca="false">ROUND(D4444*E4444,2)</f>
        <v>#N/A</v>
      </c>
    </row>
    <row r="4445" customFormat="false" ht="28.35" hidden="false" customHeight="false" outlineLevel="0" collapsed="false">
      <c r="A4445" s="207" t="n">
        <v>99851</v>
      </c>
      <c r="B4445" s="208" t="s">
        <v>4620</v>
      </c>
      <c r="C4445" s="2" t="s">
        <v>183</v>
      </c>
      <c r="D4445" s="209" t="n">
        <v>0</v>
      </c>
      <c r="E4445" s="224" t="e">
        <f aca="false">VLOOKUP(A4445,SINAPI_MO!$A$1:$E$59566,4,0)</f>
        <v>#N/A</v>
      </c>
      <c r="F4445" s="225" t="e">
        <f aca="false">ROUND(D4445*E4445,2)</f>
        <v>#N/A</v>
      </c>
    </row>
    <row r="4446" customFormat="false" ht="28.35" hidden="false" customHeight="false" outlineLevel="0" collapsed="false">
      <c r="A4446" s="207" t="n">
        <v>99854</v>
      </c>
      <c r="B4446" s="208" t="s">
        <v>4621</v>
      </c>
      <c r="C4446" s="2" t="s">
        <v>183</v>
      </c>
      <c r="D4446" s="209" t="n">
        <v>0</v>
      </c>
      <c r="E4446" s="224" t="e">
        <f aca="false">VLOOKUP(A4446,SINAPI_MO!$A$1:$E$59566,4,0)</f>
        <v>#N/A</v>
      </c>
      <c r="F4446" s="225" t="e">
        <f aca="false">ROUND(D4446*E4446,2)</f>
        <v>#N/A</v>
      </c>
    </row>
    <row r="4447" customFormat="false" ht="28.35" hidden="false" customHeight="false" outlineLevel="0" collapsed="false">
      <c r="A4447" s="207" t="n">
        <v>99852</v>
      </c>
      <c r="B4447" s="208" t="s">
        <v>4622</v>
      </c>
      <c r="C4447" s="2" t="s">
        <v>183</v>
      </c>
      <c r="D4447" s="209" t="n">
        <v>0</v>
      </c>
      <c r="E4447" s="224" t="e">
        <f aca="false">VLOOKUP(A4447,SINAPI_MO!$A$1:$E$59566,4,0)</f>
        <v>#N/A</v>
      </c>
      <c r="F4447" s="225" t="e">
        <f aca="false">ROUND(D4447*E4447,2)</f>
        <v>#N/A</v>
      </c>
    </row>
    <row r="4448" customFormat="false" ht="19.4" hidden="false" customHeight="false" outlineLevel="0" collapsed="false">
      <c r="A4448" s="207" t="n">
        <v>99844</v>
      </c>
      <c r="B4448" s="208" t="s">
        <v>4623</v>
      </c>
      <c r="C4448" s="2" t="s">
        <v>183</v>
      </c>
      <c r="D4448" s="209" t="n">
        <v>0</v>
      </c>
      <c r="E4448" s="224" t="e">
        <f aca="false">VLOOKUP(A4448,SINAPI_MO!$A$1:$E$59566,4,0)</f>
        <v>#N/A</v>
      </c>
      <c r="F4448" s="225" t="e">
        <f aca="false">ROUND(D4448*E4448,2)</f>
        <v>#N/A</v>
      </c>
    </row>
    <row r="4449" customFormat="false" ht="28.35" hidden="false" customHeight="false" outlineLevel="0" collapsed="false">
      <c r="A4449" s="207" t="n">
        <v>99842</v>
      </c>
      <c r="B4449" s="208" t="s">
        <v>4624</v>
      </c>
      <c r="C4449" s="2" t="s">
        <v>183</v>
      </c>
      <c r="D4449" s="209" t="n">
        <v>499.53</v>
      </c>
      <c r="E4449" s="224" t="n">
        <f aca="false">VLOOKUP(A4449,SINAPI_MO!$A$1:$E$59566,4,0)</f>
        <v>0.3613</v>
      </c>
      <c r="F4449" s="225" t="n">
        <f aca="false">ROUND(D4449*E4449,2)</f>
        <v>180.48</v>
      </c>
    </row>
    <row r="4450" customFormat="false" ht="28.35" hidden="false" customHeight="false" outlineLevel="0" collapsed="false">
      <c r="A4450" s="207" t="n">
        <v>99845</v>
      </c>
      <c r="B4450" s="208" t="s">
        <v>4625</v>
      </c>
      <c r="C4450" s="2" t="s">
        <v>183</v>
      </c>
      <c r="D4450" s="209" t="n">
        <v>0</v>
      </c>
      <c r="E4450" s="224" t="e">
        <f aca="false">VLOOKUP(A4450,SINAPI_MO!$A$1:$E$59566,4,0)</f>
        <v>#N/A</v>
      </c>
      <c r="F4450" s="225" t="e">
        <f aca="false">ROUND(D4450*E4450,2)</f>
        <v>#N/A</v>
      </c>
    </row>
    <row r="4451" customFormat="false" ht="28.35" hidden="false" customHeight="false" outlineLevel="0" collapsed="false">
      <c r="A4451" s="207" t="n">
        <v>99843</v>
      </c>
      <c r="B4451" s="208" t="s">
        <v>4626</v>
      </c>
      <c r="C4451" s="2" t="s">
        <v>183</v>
      </c>
      <c r="D4451" s="209" t="n">
        <v>0</v>
      </c>
      <c r="E4451" s="224" t="e">
        <f aca="false">VLOOKUP(A4451,SINAPI_MO!$A$1:$E$59566,4,0)</f>
        <v>#N/A</v>
      </c>
      <c r="F4451" s="225" t="e">
        <f aca="false">ROUND(D4451*E4451,2)</f>
        <v>#N/A</v>
      </c>
    </row>
    <row r="4452" customFormat="false" ht="28.35" hidden="false" customHeight="false" outlineLevel="0" collapsed="false">
      <c r="A4452" s="207" t="n">
        <v>106217</v>
      </c>
      <c r="B4452" s="208" t="s">
        <v>4627</v>
      </c>
      <c r="C4452" s="2" t="s">
        <v>183</v>
      </c>
      <c r="D4452" s="209" t="n">
        <v>0</v>
      </c>
      <c r="E4452" s="224" t="e">
        <f aca="false">VLOOKUP(A4452,SINAPI_MO!$A$1:$E$59566,4,0)</f>
        <v>#N/A</v>
      </c>
      <c r="F4452" s="225" t="e">
        <f aca="false">ROUND(D4452*E4452,2)</f>
        <v>#N/A</v>
      </c>
    </row>
    <row r="4453" customFormat="false" ht="19.4" hidden="false" customHeight="false" outlineLevel="0" collapsed="false">
      <c r="A4453" s="207" t="n">
        <v>106218</v>
      </c>
      <c r="B4453" s="208" t="s">
        <v>4628</v>
      </c>
      <c r="C4453" s="2" t="s">
        <v>183</v>
      </c>
      <c r="D4453" s="209" t="n">
        <v>0</v>
      </c>
      <c r="E4453" s="224" t="e">
        <f aca="false">VLOOKUP(A4453,SINAPI_MO!$A$1:$E$59566,4,0)</f>
        <v>#N/A</v>
      </c>
      <c r="F4453" s="225" t="e">
        <f aca="false">ROUND(D4453*E4453,2)</f>
        <v>#N/A</v>
      </c>
    </row>
    <row r="4454" customFormat="false" ht="19.4" hidden="false" customHeight="false" outlineLevel="0" collapsed="false">
      <c r="A4454" s="207" t="n">
        <v>106219</v>
      </c>
      <c r="B4454" s="208" t="s">
        <v>4629</v>
      </c>
      <c r="C4454" s="2" t="s">
        <v>183</v>
      </c>
      <c r="D4454" s="209" t="n">
        <v>0</v>
      </c>
      <c r="E4454" s="224" t="e">
        <f aca="false">VLOOKUP(A4454,SINAPI_MO!$A$1:$E$59566,4,0)</f>
        <v>#N/A</v>
      </c>
      <c r="F4454" s="225" t="e">
        <f aca="false">ROUND(D4454*E4454,2)</f>
        <v>#N/A</v>
      </c>
    </row>
    <row r="4455" customFormat="false" ht="19.4" hidden="false" customHeight="false" outlineLevel="0" collapsed="false">
      <c r="A4455" s="207" t="n">
        <v>99846</v>
      </c>
      <c r="B4455" s="208" t="s">
        <v>4630</v>
      </c>
      <c r="C4455" s="2" t="s">
        <v>183</v>
      </c>
      <c r="D4455" s="209" t="n">
        <v>0</v>
      </c>
      <c r="E4455" s="224" t="e">
        <f aca="false">VLOOKUP(A4455,SINAPI_MO!$A$1:$E$59566,4,0)</f>
        <v>#N/A</v>
      </c>
      <c r="F4455" s="225" t="e">
        <f aca="false">ROUND(D4455*E4455,2)</f>
        <v>#N/A</v>
      </c>
    </row>
    <row r="4456" customFormat="false" ht="19.4" hidden="false" customHeight="false" outlineLevel="0" collapsed="false">
      <c r="A4456" s="207" t="n">
        <v>94276</v>
      </c>
      <c r="B4456" s="208" t="s">
        <v>4631</v>
      </c>
      <c r="C4456" s="2" t="s">
        <v>183</v>
      </c>
      <c r="D4456" s="209" t="n">
        <v>49.2</v>
      </c>
      <c r="E4456" s="224" t="n">
        <f aca="false">VLOOKUP(A4456,SINAPI_MO!$A$1:$E$59566,4,0)</f>
        <v>0.2896</v>
      </c>
      <c r="F4456" s="225" t="n">
        <f aca="false">ROUND(D4456*E4456,2)</f>
        <v>14.25</v>
      </c>
    </row>
    <row r="4457" customFormat="false" ht="19.4" hidden="false" customHeight="false" outlineLevel="0" collapsed="false">
      <c r="A4457" s="207" t="n">
        <v>94274</v>
      </c>
      <c r="B4457" s="208" t="s">
        <v>4632</v>
      </c>
      <c r="C4457" s="2" t="s">
        <v>183</v>
      </c>
      <c r="D4457" s="209" t="n">
        <v>53.9</v>
      </c>
      <c r="E4457" s="224" t="n">
        <f aca="false">VLOOKUP(A4457,SINAPI_MO!$A$1:$E$59566,4,0)</f>
        <v>0.2803</v>
      </c>
      <c r="F4457" s="225" t="n">
        <f aca="false">ROUND(D4457*E4457,2)</f>
        <v>15.11</v>
      </c>
    </row>
    <row r="4458" customFormat="false" ht="28.35" hidden="false" customHeight="false" outlineLevel="0" collapsed="false">
      <c r="A4458" s="207" t="n">
        <v>94280</v>
      </c>
      <c r="B4458" s="208" t="s">
        <v>4633</v>
      </c>
      <c r="C4458" s="2" t="s">
        <v>183</v>
      </c>
      <c r="D4458" s="209" t="n">
        <v>52.21</v>
      </c>
      <c r="E4458" s="224" t="n">
        <f aca="false">VLOOKUP(A4458,SINAPI_MO!$A$1:$E$59566,4,0)</f>
        <v>0.2501</v>
      </c>
      <c r="F4458" s="225" t="n">
        <f aca="false">ROUND(D4458*E4458,2)</f>
        <v>13.06</v>
      </c>
    </row>
    <row r="4459" customFormat="false" ht="19.4" hidden="false" customHeight="false" outlineLevel="0" collapsed="false">
      <c r="A4459" s="207" t="n">
        <v>94278</v>
      </c>
      <c r="B4459" s="208" t="s">
        <v>4634</v>
      </c>
      <c r="C4459" s="2" t="s">
        <v>183</v>
      </c>
      <c r="D4459" s="209" t="n">
        <v>43.61</v>
      </c>
      <c r="E4459" s="224" t="n">
        <f aca="false">VLOOKUP(A4459,SINAPI_MO!$A$1:$E$59566,4,0)</f>
        <v>0.3114</v>
      </c>
      <c r="F4459" s="225" t="n">
        <f aca="false">ROUND(D4459*E4459,2)</f>
        <v>13.58</v>
      </c>
    </row>
    <row r="4460" customFormat="false" ht="19.4" hidden="false" customHeight="false" outlineLevel="0" collapsed="false">
      <c r="A4460" s="207" t="n">
        <v>94275</v>
      </c>
      <c r="B4460" s="208" t="s">
        <v>4635</v>
      </c>
      <c r="C4460" s="2" t="s">
        <v>183</v>
      </c>
      <c r="D4460" s="209" t="n">
        <v>46.29</v>
      </c>
      <c r="E4460" s="224" t="n">
        <f aca="false">VLOOKUP(A4460,SINAPI_MO!$A$1:$E$59566,4,0)</f>
        <v>0.245</v>
      </c>
      <c r="F4460" s="225" t="n">
        <f aca="false">ROUND(D4460*E4460,2)</f>
        <v>11.34</v>
      </c>
    </row>
    <row r="4461" customFormat="false" ht="19.4" hidden="false" customHeight="false" outlineLevel="0" collapsed="false">
      <c r="A4461" s="207" t="n">
        <v>94273</v>
      </c>
      <c r="B4461" s="208" t="s">
        <v>4636</v>
      </c>
      <c r="C4461" s="2" t="s">
        <v>183</v>
      </c>
      <c r="D4461" s="209" t="n">
        <v>51</v>
      </c>
      <c r="E4461" s="224" t="n">
        <f aca="false">VLOOKUP(A4461,SINAPI_MO!$A$1:$E$59566,4,0)</f>
        <v>0.2394</v>
      </c>
      <c r="F4461" s="225" t="n">
        <f aca="false">ROUND(D4461*E4461,2)</f>
        <v>12.21</v>
      </c>
    </row>
    <row r="4462" customFormat="false" ht="28.35" hidden="false" customHeight="false" outlineLevel="0" collapsed="false">
      <c r="A4462" s="207" t="n">
        <v>94279</v>
      </c>
      <c r="B4462" s="208" t="s">
        <v>4637</v>
      </c>
      <c r="C4462" s="2" t="s">
        <v>183</v>
      </c>
      <c r="D4462" s="209" t="n">
        <v>49.3</v>
      </c>
      <c r="E4462" s="224" t="n">
        <f aca="false">VLOOKUP(A4462,SINAPI_MO!$A$1:$E$59566,4,0)</f>
        <v>0.2059</v>
      </c>
      <c r="F4462" s="225" t="n">
        <f aca="false">ROUND(D4462*E4462,2)</f>
        <v>10.15</v>
      </c>
    </row>
    <row r="4463" customFormat="false" ht="19.4" hidden="false" customHeight="false" outlineLevel="0" collapsed="false">
      <c r="A4463" s="207" t="n">
        <v>94277</v>
      </c>
      <c r="B4463" s="208" t="s">
        <v>4638</v>
      </c>
      <c r="C4463" s="2" t="s">
        <v>183</v>
      </c>
      <c r="D4463" s="209" t="n">
        <v>40.7</v>
      </c>
      <c r="E4463" s="224" t="n">
        <f aca="false">VLOOKUP(A4463,SINAPI_MO!$A$1:$E$59566,4,0)</f>
        <v>0.2622</v>
      </c>
      <c r="F4463" s="225" t="n">
        <f aca="false">ROUND(D4463*E4463,2)</f>
        <v>10.67</v>
      </c>
    </row>
    <row r="4464" customFormat="false" ht="28.35" hidden="false" customHeight="false" outlineLevel="0" collapsed="false">
      <c r="A4464" s="207" t="n">
        <v>104930</v>
      </c>
      <c r="B4464" s="208" t="s">
        <v>4639</v>
      </c>
      <c r="C4464" s="2" t="s">
        <v>183</v>
      </c>
      <c r="D4464" s="209" t="n">
        <v>0</v>
      </c>
      <c r="E4464" s="224" t="e">
        <f aca="false">VLOOKUP(A4464,SINAPI_MO!$A$1:$E$59566,4,0)</f>
        <v>#N/A</v>
      </c>
      <c r="F4464" s="225" t="e">
        <f aca="false">ROUND(D4464*E4464,2)</f>
        <v>#N/A</v>
      </c>
    </row>
    <row r="4465" customFormat="false" ht="28.35" hidden="false" customHeight="false" outlineLevel="0" collapsed="false">
      <c r="A4465" s="207" t="n">
        <v>104931</v>
      </c>
      <c r="B4465" s="208" t="s">
        <v>4640</v>
      </c>
      <c r="C4465" s="2" t="s">
        <v>183</v>
      </c>
      <c r="D4465" s="209" t="n">
        <v>0</v>
      </c>
      <c r="E4465" s="224" t="e">
        <f aca="false">VLOOKUP(A4465,SINAPI_MO!$A$1:$E$59566,4,0)</f>
        <v>#N/A</v>
      </c>
      <c r="F4465" s="225" t="e">
        <f aca="false">ROUND(D4465*E4465,2)</f>
        <v>#N/A</v>
      </c>
    </row>
    <row r="4466" customFormat="false" ht="12.8" hidden="false" customHeight="false" outlineLevel="0" collapsed="false">
      <c r="A4466" s="207" t="n">
        <v>94294</v>
      </c>
      <c r="B4466" s="208" t="s">
        <v>4641</v>
      </c>
      <c r="C4466" s="2" t="s">
        <v>183</v>
      </c>
      <c r="D4466" s="209" t="n">
        <v>8.61</v>
      </c>
      <c r="E4466" s="224" t="n">
        <f aca="false">VLOOKUP(A4466,SINAPI_MO!$A$1:$E$59566,4,0)</f>
        <v>0.3113</v>
      </c>
      <c r="F4466" s="225" t="n">
        <f aca="false">ROUND(D4466*E4466,2)</f>
        <v>2.68</v>
      </c>
    </row>
    <row r="4467" customFormat="false" ht="12.8" hidden="false" customHeight="false" outlineLevel="0" collapsed="false">
      <c r="A4467" s="207" t="n">
        <v>94288</v>
      </c>
      <c r="B4467" s="208" t="s">
        <v>4642</v>
      </c>
      <c r="C4467" s="2" t="s">
        <v>183</v>
      </c>
      <c r="D4467" s="209" t="n">
        <v>41.51</v>
      </c>
      <c r="E4467" s="224" t="n">
        <f aca="false">VLOOKUP(A4467,SINAPI_MO!$A$1:$E$59566,4,0)</f>
        <v>0.4539</v>
      </c>
      <c r="F4467" s="225" t="n">
        <f aca="false">ROUND(D4467*E4467,2)</f>
        <v>18.84</v>
      </c>
    </row>
    <row r="4468" customFormat="false" ht="12.8" hidden="false" customHeight="false" outlineLevel="0" collapsed="false">
      <c r="A4468" s="207" t="n">
        <v>94282</v>
      </c>
      <c r="B4468" s="208" t="s">
        <v>4643</v>
      </c>
      <c r="C4468" s="2" t="s">
        <v>183</v>
      </c>
      <c r="D4468" s="209" t="n">
        <v>53.83</v>
      </c>
      <c r="E4468" s="224" t="n">
        <f aca="false">VLOOKUP(A4468,SINAPI_MO!$A$1:$E$59566,4,0)</f>
        <v>0.3827</v>
      </c>
      <c r="F4468" s="225" t="n">
        <f aca="false">ROUND(D4468*E4468,2)</f>
        <v>20.6</v>
      </c>
    </row>
    <row r="4469" customFormat="false" ht="12.8" hidden="false" customHeight="false" outlineLevel="0" collapsed="false">
      <c r="A4469" s="207" t="n">
        <v>94290</v>
      </c>
      <c r="B4469" s="208" t="s">
        <v>4644</v>
      </c>
      <c r="C4469" s="2" t="s">
        <v>183</v>
      </c>
      <c r="D4469" s="209" t="n">
        <v>52.3</v>
      </c>
      <c r="E4469" s="224" t="n">
        <f aca="false">VLOOKUP(A4469,SINAPI_MO!$A$1:$E$59566,4,0)</f>
        <v>0.3654</v>
      </c>
      <c r="F4469" s="225" t="n">
        <f aca="false">ROUND(D4469*E4469,2)</f>
        <v>19.11</v>
      </c>
    </row>
    <row r="4470" customFormat="false" ht="12.8" hidden="false" customHeight="false" outlineLevel="0" collapsed="false">
      <c r="A4470" s="207" t="n">
        <v>94284</v>
      </c>
      <c r="B4470" s="208" t="s">
        <v>4645</v>
      </c>
      <c r="C4470" s="2" t="s">
        <v>183</v>
      </c>
      <c r="D4470" s="209" t="n">
        <v>70.86</v>
      </c>
      <c r="E4470" s="224" t="n">
        <f aca="false">VLOOKUP(A4470,SINAPI_MO!$A$1:$E$59566,4,0)</f>
        <v>0.3106</v>
      </c>
      <c r="F4470" s="225" t="n">
        <f aca="false">ROUND(D4470*E4470,2)</f>
        <v>22.01</v>
      </c>
    </row>
    <row r="4471" customFormat="false" ht="12.8" hidden="false" customHeight="false" outlineLevel="0" collapsed="false">
      <c r="A4471" s="207" t="n">
        <v>94292</v>
      </c>
      <c r="B4471" s="208" t="s">
        <v>4646</v>
      </c>
      <c r="C4471" s="2" t="s">
        <v>183</v>
      </c>
      <c r="D4471" s="209" t="n">
        <v>63.63</v>
      </c>
      <c r="E4471" s="224" t="n">
        <f aca="false">VLOOKUP(A4471,SINAPI_MO!$A$1:$E$59566,4,0)</f>
        <v>0.3123</v>
      </c>
      <c r="F4471" s="225" t="n">
        <f aca="false">ROUND(D4471*E4471,2)</f>
        <v>19.87</v>
      </c>
    </row>
    <row r="4472" customFormat="false" ht="12.8" hidden="false" customHeight="false" outlineLevel="0" collapsed="false">
      <c r="A4472" s="207" t="n">
        <v>94286</v>
      </c>
      <c r="B4472" s="208" t="s">
        <v>4647</v>
      </c>
      <c r="C4472" s="2" t="s">
        <v>183</v>
      </c>
      <c r="D4472" s="209" t="n">
        <v>90.31</v>
      </c>
      <c r="E4472" s="224" t="n">
        <f aca="false">VLOOKUP(A4472,SINAPI_MO!$A$1:$E$59566,4,0)</f>
        <v>0.286</v>
      </c>
      <c r="F4472" s="225" t="n">
        <f aca="false">ROUND(D4472*E4472,2)</f>
        <v>25.83</v>
      </c>
    </row>
    <row r="4473" customFormat="false" ht="12.8" hidden="false" customHeight="false" outlineLevel="0" collapsed="false">
      <c r="A4473" s="207" t="n">
        <v>94287</v>
      </c>
      <c r="B4473" s="208" t="s">
        <v>4648</v>
      </c>
      <c r="C4473" s="2" t="s">
        <v>183</v>
      </c>
      <c r="D4473" s="209" t="n">
        <v>34.67</v>
      </c>
      <c r="E4473" s="224" t="n">
        <f aca="false">VLOOKUP(A4473,SINAPI_MO!$A$1:$E$59566,4,0)</f>
        <v>0.3461</v>
      </c>
      <c r="F4473" s="225" t="n">
        <f aca="false">ROUND(D4473*E4473,2)</f>
        <v>12</v>
      </c>
    </row>
    <row r="4474" customFormat="false" ht="12.8" hidden="false" customHeight="false" outlineLevel="0" collapsed="false">
      <c r="A4474" s="207" t="n">
        <v>94281</v>
      </c>
      <c r="B4474" s="208" t="s">
        <v>4649</v>
      </c>
      <c r="C4474" s="2" t="s">
        <v>183</v>
      </c>
      <c r="D4474" s="209" t="n">
        <v>46.14</v>
      </c>
      <c r="E4474" s="224" t="n">
        <f aca="false">VLOOKUP(A4474,SINAPI_MO!$A$1:$E$59566,4,0)</f>
        <v>0.2798</v>
      </c>
      <c r="F4474" s="225" t="n">
        <f aca="false">ROUND(D4474*E4474,2)</f>
        <v>12.91</v>
      </c>
    </row>
    <row r="4475" customFormat="false" ht="12.8" hidden="false" customHeight="false" outlineLevel="0" collapsed="false">
      <c r="A4475" s="207" t="n">
        <v>94289</v>
      </c>
      <c r="B4475" s="208" t="s">
        <v>4650</v>
      </c>
      <c r="C4475" s="2" t="s">
        <v>183</v>
      </c>
      <c r="D4475" s="209" t="n">
        <v>45.46</v>
      </c>
      <c r="E4475" s="224" t="n">
        <f aca="false">VLOOKUP(A4475,SINAPI_MO!$A$1:$E$59566,4,0)</f>
        <v>0.2699</v>
      </c>
      <c r="F4475" s="225" t="n">
        <f aca="false">ROUND(D4475*E4475,2)</f>
        <v>12.27</v>
      </c>
    </row>
    <row r="4476" customFormat="false" ht="12.8" hidden="false" customHeight="false" outlineLevel="0" collapsed="false">
      <c r="A4476" s="207" t="n">
        <v>94283</v>
      </c>
      <c r="B4476" s="208" t="s">
        <v>4651</v>
      </c>
      <c r="C4476" s="2" t="s">
        <v>183</v>
      </c>
      <c r="D4476" s="209" t="n">
        <v>63.17</v>
      </c>
      <c r="E4476" s="224" t="n">
        <f aca="false">VLOOKUP(A4476,SINAPI_MO!$A$1:$E$59566,4,0)</f>
        <v>0.2267</v>
      </c>
      <c r="F4476" s="225" t="n">
        <f aca="false">ROUND(D4476*E4476,2)</f>
        <v>14.32</v>
      </c>
    </row>
    <row r="4477" customFormat="false" ht="12.8" hidden="false" customHeight="false" outlineLevel="0" collapsed="false">
      <c r="A4477" s="207" t="n">
        <v>94291</v>
      </c>
      <c r="B4477" s="208" t="s">
        <v>4652</v>
      </c>
      <c r="C4477" s="2" t="s">
        <v>183</v>
      </c>
      <c r="D4477" s="209" t="n">
        <v>56.79</v>
      </c>
      <c r="E4477" s="224" t="n">
        <f aca="false">VLOOKUP(A4477,SINAPI_MO!$A$1:$E$59566,4,0)</f>
        <v>0.2294</v>
      </c>
      <c r="F4477" s="225" t="n">
        <f aca="false">ROUND(D4477*E4477,2)</f>
        <v>13.03</v>
      </c>
    </row>
    <row r="4478" customFormat="false" ht="12.8" hidden="false" customHeight="false" outlineLevel="0" collapsed="false">
      <c r="A4478" s="207" t="n">
        <v>94285</v>
      </c>
      <c r="B4478" s="208" t="s">
        <v>4653</v>
      </c>
      <c r="C4478" s="2" t="s">
        <v>183</v>
      </c>
      <c r="D4478" s="209" t="n">
        <v>82.62</v>
      </c>
      <c r="E4478" s="224" t="n">
        <f aca="false">VLOOKUP(A4478,SINAPI_MO!$A$1:$E$59566,4,0)</f>
        <v>0.2196</v>
      </c>
      <c r="F4478" s="225" t="n">
        <f aca="false">ROUND(D4478*E4478,2)</f>
        <v>18.14</v>
      </c>
    </row>
    <row r="4479" customFormat="false" ht="12.8" hidden="false" customHeight="false" outlineLevel="0" collapsed="false">
      <c r="A4479" s="207" t="n">
        <v>94293</v>
      </c>
      <c r="B4479" s="208" t="s">
        <v>4654</v>
      </c>
      <c r="C4479" s="2" t="s">
        <v>183</v>
      </c>
      <c r="D4479" s="209" t="n">
        <v>184.8</v>
      </c>
      <c r="E4479" s="224" t="n">
        <f aca="false">VLOOKUP(A4479,SINAPI_MO!$A$1:$E$59566,4,0)</f>
        <v>0.2161</v>
      </c>
      <c r="F4479" s="225" t="n">
        <f aca="false">ROUND(D4479*E4479,2)</f>
        <v>39.94</v>
      </c>
    </row>
    <row r="4480" customFormat="false" ht="12.8" hidden="false" customHeight="false" outlineLevel="0" collapsed="false">
      <c r="A4480" s="207" t="n">
        <v>94264</v>
      </c>
      <c r="B4480" s="208" t="s">
        <v>4655</v>
      </c>
      <c r="C4480" s="2" t="s">
        <v>183</v>
      </c>
      <c r="D4480" s="209" t="n">
        <v>41.41</v>
      </c>
      <c r="E4480" s="224" t="n">
        <f aca="false">VLOOKUP(A4480,SINAPI_MO!$A$1:$E$59566,4,0)</f>
        <v>0.5363</v>
      </c>
      <c r="F4480" s="225" t="n">
        <f aca="false">ROUND(D4480*E4480,2)</f>
        <v>22.21</v>
      </c>
    </row>
    <row r="4481" customFormat="false" ht="12.8" hidden="false" customHeight="false" outlineLevel="0" collapsed="false">
      <c r="A4481" s="207" t="n">
        <v>94266</v>
      </c>
      <c r="B4481" s="208" t="s">
        <v>4656</v>
      </c>
      <c r="C4481" s="2" t="s">
        <v>183</v>
      </c>
      <c r="D4481" s="209" t="n">
        <v>55.6</v>
      </c>
      <c r="E4481" s="224" t="n">
        <f aca="false">VLOOKUP(A4481,SINAPI_MO!$A$1:$E$59566,4,0)</f>
        <v>0.4354</v>
      </c>
      <c r="F4481" s="225" t="n">
        <f aca="false">ROUND(D4481*E4481,2)</f>
        <v>24.21</v>
      </c>
    </row>
    <row r="4482" customFormat="false" ht="12.8" hidden="false" customHeight="false" outlineLevel="0" collapsed="false">
      <c r="A4482" s="207" t="n">
        <v>94263</v>
      </c>
      <c r="B4482" s="208" t="s">
        <v>4657</v>
      </c>
      <c r="C4482" s="2" t="s">
        <v>183</v>
      </c>
      <c r="D4482" s="209" t="n">
        <v>36.58</v>
      </c>
      <c r="E4482" s="224" t="n">
        <f aca="false">VLOOKUP(A4482,SINAPI_MO!$A$1:$E$59566,4,0)</f>
        <v>0.4847</v>
      </c>
      <c r="F4482" s="225" t="n">
        <f aca="false">ROUND(D4482*E4482,2)</f>
        <v>17.73</v>
      </c>
    </row>
    <row r="4483" customFormat="false" ht="12.8" hidden="false" customHeight="false" outlineLevel="0" collapsed="false">
      <c r="A4483" s="207" t="n">
        <v>94265</v>
      </c>
      <c r="B4483" s="208" t="s">
        <v>4658</v>
      </c>
      <c r="C4483" s="2" t="s">
        <v>183</v>
      </c>
      <c r="D4483" s="209" t="n">
        <v>50.08</v>
      </c>
      <c r="E4483" s="224" t="n">
        <f aca="false">VLOOKUP(A4483,SINAPI_MO!$A$1:$E$59566,4,0)</f>
        <v>0.381</v>
      </c>
      <c r="F4483" s="225" t="n">
        <f aca="false">ROUND(D4483*E4483,2)</f>
        <v>19.08</v>
      </c>
    </row>
    <row r="4484" customFormat="false" ht="19.4" hidden="false" customHeight="false" outlineLevel="0" collapsed="false">
      <c r="A4484" s="207" t="n">
        <v>94268</v>
      </c>
      <c r="B4484" s="208" t="s">
        <v>4659</v>
      </c>
      <c r="C4484" s="2" t="s">
        <v>183</v>
      </c>
      <c r="D4484" s="209" t="n">
        <v>66.27</v>
      </c>
      <c r="E4484" s="224" t="n">
        <f aca="false">VLOOKUP(A4484,SINAPI_MO!$A$1:$E$59566,4,0)</f>
        <v>0.3916</v>
      </c>
      <c r="F4484" s="225" t="n">
        <f aca="false">ROUND(D4484*E4484,2)</f>
        <v>25.95</v>
      </c>
    </row>
    <row r="4485" customFormat="false" ht="19.4" hidden="false" customHeight="false" outlineLevel="0" collapsed="false">
      <c r="A4485" s="207" t="n">
        <v>94270</v>
      </c>
      <c r="B4485" s="208" t="s">
        <v>4660</v>
      </c>
      <c r="C4485" s="2" t="s">
        <v>183</v>
      </c>
      <c r="D4485" s="209" t="n">
        <v>95.17</v>
      </c>
      <c r="E4485" s="224" t="n">
        <f aca="false">VLOOKUP(A4485,SINAPI_MO!$A$1:$E$59566,4,0)</f>
        <v>0.343</v>
      </c>
      <c r="F4485" s="225" t="n">
        <f aca="false">ROUND(D4485*E4485,2)</f>
        <v>32.64</v>
      </c>
    </row>
    <row r="4486" customFormat="false" ht="19.4" hidden="false" customHeight="false" outlineLevel="0" collapsed="false">
      <c r="A4486" s="207" t="n">
        <v>94272</v>
      </c>
      <c r="B4486" s="208" t="s">
        <v>4661</v>
      </c>
      <c r="C4486" s="2" t="s">
        <v>183</v>
      </c>
      <c r="D4486" s="209" t="n">
        <v>117.27</v>
      </c>
      <c r="E4486" s="224" t="n">
        <f aca="false">VLOOKUP(A4486,SINAPI_MO!$A$1:$E$59566,4,0)</f>
        <v>0.3448</v>
      </c>
      <c r="F4486" s="225" t="n">
        <f aca="false">ROUND(D4486*E4486,2)</f>
        <v>40.43</v>
      </c>
    </row>
    <row r="4487" customFormat="false" ht="19.4" hidden="false" customHeight="false" outlineLevel="0" collapsed="false">
      <c r="A4487" s="207" t="n">
        <v>94267</v>
      </c>
      <c r="B4487" s="208" t="s">
        <v>4662</v>
      </c>
      <c r="C4487" s="2" t="s">
        <v>183</v>
      </c>
      <c r="D4487" s="209" t="n">
        <v>60.2</v>
      </c>
      <c r="E4487" s="224" t="n">
        <f aca="false">VLOOKUP(A4487,SINAPI_MO!$A$1:$E$59566,4,0)</f>
        <v>0.3374</v>
      </c>
      <c r="F4487" s="225" t="n">
        <f aca="false">ROUND(D4487*E4487,2)</f>
        <v>20.31</v>
      </c>
    </row>
    <row r="4488" customFormat="false" ht="19.4" hidden="false" customHeight="false" outlineLevel="0" collapsed="false">
      <c r="A4488" s="207" t="n">
        <v>94269</v>
      </c>
      <c r="B4488" s="208" t="s">
        <v>4663</v>
      </c>
      <c r="C4488" s="2" t="s">
        <v>183</v>
      </c>
      <c r="D4488" s="209" t="n">
        <v>86.71</v>
      </c>
      <c r="E4488" s="224" t="n">
        <f aca="false">VLOOKUP(A4488,SINAPI_MO!$A$1:$E$59566,4,0)</f>
        <v>0.2858</v>
      </c>
      <c r="F4488" s="225" t="n">
        <f aca="false">ROUND(D4488*E4488,2)</f>
        <v>24.78</v>
      </c>
    </row>
    <row r="4489" customFormat="false" ht="19.4" hidden="false" customHeight="false" outlineLevel="0" collapsed="false">
      <c r="A4489" s="207" t="n">
        <v>94271</v>
      </c>
      <c r="B4489" s="208" t="s">
        <v>4664</v>
      </c>
      <c r="C4489" s="2" t="s">
        <v>183</v>
      </c>
      <c r="D4489" s="209" t="n">
        <v>105.98</v>
      </c>
      <c r="E4489" s="224" t="n">
        <f aca="false">VLOOKUP(A4489,SINAPI_MO!$A$1:$E$59566,4,0)</f>
        <v>0.2826</v>
      </c>
      <c r="F4489" s="225" t="n">
        <f aca="false">ROUND(D4489*E4489,2)</f>
        <v>29.95</v>
      </c>
    </row>
    <row r="4490" customFormat="false" ht="12.8" hidden="false" customHeight="false" outlineLevel="0" collapsed="false">
      <c r="A4490" s="207" t="n">
        <v>105555</v>
      </c>
      <c r="B4490" s="208" t="s">
        <v>4665</v>
      </c>
      <c r="C4490" s="2" t="s">
        <v>170</v>
      </c>
      <c r="D4490" s="209" t="n">
        <v>0</v>
      </c>
      <c r="E4490" s="224" t="e">
        <f aca="false">VLOOKUP(A4490,SINAPI_MO!$A$1:$E$59566,4,0)</f>
        <v>#N/A</v>
      </c>
      <c r="F4490" s="225" t="e">
        <f aca="false">ROUND(D4490*E4490,2)</f>
        <v>#N/A</v>
      </c>
    </row>
    <row r="4491" customFormat="false" ht="12.8" hidden="false" customHeight="false" outlineLevel="0" collapsed="false">
      <c r="A4491" s="207" t="n">
        <v>97603</v>
      </c>
      <c r="B4491" s="208" t="s">
        <v>4666</v>
      </c>
      <c r="C4491" s="2" t="s">
        <v>170</v>
      </c>
      <c r="D4491" s="209" t="n">
        <v>0</v>
      </c>
      <c r="E4491" s="224" t="e">
        <f aca="false">VLOOKUP(A4491,SINAPI_MO!$A$1:$E$59566,4,0)</f>
        <v>#N/A</v>
      </c>
      <c r="F4491" s="225" t="e">
        <f aca="false">ROUND(D4491*E4491,2)</f>
        <v>#N/A</v>
      </c>
    </row>
    <row r="4492" customFormat="false" ht="12.8" hidden="false" customHeight="false" outlineLevel="0" collapsed="false">
      <c r="A4492" s="207" t="n">
        <v>97602</v>
      </c>
      <c r="B4492" s="208" t="s">
        <v>4667</v>
      </c>
      <c r="C4492" s="2" t="s">
        <v>170</v>
      </c>
      <c r="D4492" s="209" t="n">
        <v>0</v>
      </c>
      <c r="E4492" s="224" t="e">
        <f aca="false">VLOOKUP(A4492,SINAPI_MO!$A$1:$E$59566,4,0)</f>
        <v>#N/A</v>
      </c>
      <c r="F4492" s="225" t="e">
        <f aca="false">ROUND(D4492*E4492,2)</f>
        <v>#N/A</v>
      </c>
    </row>
    <row r="4493" customFormat="false" ht="12.8" hidden="false" customHeight="false" outlineLevel="0" collapsed="false">
      <c r="A4493" s="207" t="n">
        <v>97604</v>
      </c>
      <c r="B4493" s="208" t="s">
        <v>4668</v>
      </c>
      <c r="C4493" s="2" t="s">
        <v>170</v>
      </c>
      <c r="D4493" s="209" t="n">
        <v>0</v>
      </c>
      <c r="E4493" s="224" t="e">
        <f aca="false">VLOOKUP(A4493,SINAPI_MO!$A$1:$E$59566,4,0)</f>
        <v>#N/A</v>
      </c>
      <c r="F4493" s="225" t="e">
        <f aca="false">ROUND(D4493*E4493,2)</f>
        <v>#N/A</v>
      </c>
    </row>
    <row r="4494" customFormat="false" ht="12.8" hidden="false" customHeight="false" outlineLevel="0" collapsed="false">
      <c r="A4494" s="207" t="n">
        <v>105553</v>
      </c>
      <c r="B4494" s="208" t="s">
        <v>4669</v>
      </c>
      <c r="C4494" s="2" t="s">
        <v>170</v>
      </c>
      <c r="D4494" s="209" t="n">
        <v>0</v>
      </c>
      <c r="E4494" s="224" t="e">
        <f aca="false">VLOOKUP(A4494,SINAPI_MO!$A$1:$E$59566,4,0)</f>
        <v>#N/A</v>
      </c>
      <c r="F4494" s="225" t="e">
        <f aca="false">ROUND(D4494*E4494,2)</f>
        <v>#N/A</v>
      </c>
    </row>
    <row r="4495" customFormat="false" ht="12.8" hidden="false" customHeight="false" outlineLevel="0" collapsed="false">
      <c r="A4495" s="207" t="n">
        <v>105552</v>
      </c>
      <c r="B4495" s="208" t="s">
        <v>4670</v>
      </c>
      <c r="C4495" s="2" t="s">
        <v>170</v>
      </c>
      <c r="D4495" s="209" t="n">
        <v>0</v>
      </c>
      <c r="E4495" s="224" t="e">
        <f aca="false">VLOOKUP(A4495,SINAPI_MO!$A$1:$E$59566,4,0)</f>
        <v>#N/A</v>
      </c>
      <c r="F4495" s="225" t="e">
        <f aca="false">ROUND(D4495*E4495,2)</f>
        <v>#N/A</v>
      </c>
    </row>
    <row r="4496" customFormat="false" ht="12.8" hidden="false" customHeight="false" outlineLevel="0" collapsed="false">
      <c r="A4496" s="207" t="n">
        <v>105550</v>
      </c>
      <c r="B4496" s="208" t="s">
        <v>4671</v>
      </c>
      <c r="C4496" s="2" t="s">
        <v>170</v>
      </c>
      <c r="D4496" s="209" t="n">
        <v>0</v>
      </c>
      <c r="E4496" s="224" t="e">
        <f aca="false">VLOOKUP(A4496,SINAPI_MO!$A$1:$E$59566,4,0)</f>
        <v>#N/A</v>
      </c>
      <c r="F4496" s="225" t="e">
        <f aca="false">ROUND(D4496*E4496,2)</f>
        <v>#N/A</v>
      </c>
    </row>
    <row r="4497" customFormat="false" ht="12.8" hidden="false" customHeight="false" outlineLevel="0" collapsed="false">
      <c r="A4497" s="207" t="n">
        <v>105551</v>
      </c>
      <c r="B4497" s="208" t="s">
        <v>4672</v>
      </c>
      <c r="C4497" s="2" t="s">
        <v>170</v>
      </c>
      <c r="D4497" s="209" t="n">
        <v>0</v>
      </c>
      <c r="E4497" s="224" t="e">
        <f aca="false">VLOOKUP(A4497,SINAPI_MO!$A$1:$E$59566,4,0)</f>
        <v>#N/A</v>
      </c>
      <c r="F4497" s="225" t="e">
        <f aca="false">ROUND(D4497*E4497,2)</f>
        <v>#N/A</v>
      </c>
    </row>
    <row r="4498" customFormat="false" ht="12.8" hidden="false" customHeight="false" outlineLevel="0" collapsed="false">
      <c r="A4498" s="207" t="n">
        <v>105549</v>
      </c>
      <c r="B4498" s="208" t="s">
        <v>4673</v>
      </c>
      <c r="C4498" s="2" t="s">
        <v>170</v>
      </c>
      <c r="D4498" s="209" t="n">
        <v>0</v>
      </c>
      <c r="E4498" s="224" t="e">
        <f aca="false">VLOOKUP(A4498,SINAPI_MO!$A$1:$E$59566,4,0)</f>
        <v>#N/A</v>
      </c>
      <c r="F4498" s="225" t="e">
        <f aca="false">ROUND(D4498*E4498,2)</f>
        <v>#N/A</v>
      </c>
    </row>
    <row r="4499" customFormat="false" ht="12.8" hidden="false" customHeight="false" outlineLevel="0" collapsed="false">
      <c r="A4499" s="207" t="n">
        <v>105547</v>
      </c>
      <c r="B4499" s="208" t="s">
        <v>4674</v>
      </c>
      <c r="C4499" s="2" t="s">
        <v>183</v>
      </c>
      <c r="D4499" s="209" t="n">
        <v>0</v>
      </c>
      <c r="E4499" s="224" t="e">
        <f aca="false">VLOOKUP(A4499,SINAPI_MO!$A$1:$E$59566,4,0)</f>
        <v>#N/A</v>
      </c>
      <c r="F4499" s="225" t="e">
        <f aca="false">ROUND(D4499*E4499,2)</f>
        <v>#N/A</v>
      </c>
    </row>
    <row r="4500" customFormat="false" ht="19.4" hidden="false" customHeight="false" outlineLevel="0" collapsed="false">
      <c r="A4500" s="207" t="n">
        <v>97605</v>
      </c>
      <c r="B4500" s="208" t="s">
        <v>4675</v>
      </c>
      <c r="C4500" s="2" t="s">
        <v>170</v>
      </c>
      <c r="D4500" s="209" t="n">
        <v>74.4</v>
      </c>
      <c r="E4500" s="224" t="n">
        <f aca="false">VLOOKUP(A4500,SINAPI_MO!$A$1:$E$59566,4,0)</f>
        <v>0.1956</v>
      </c>
      <c r="F4500" s="225" t="n">
        <f aca="false">ROUND(D4500*E4500,2)</f>
        <v>14.55</v>
      </c>
    </row>
    <row r="4501" customFormat="false" ht="19.4" hidden="false" customHeight="false" outlineLevel="0" collapsed="false">
      <c r="A4501" s="207" t="n">
        <v>97607</v>
      </c>
      <c r="B4501" s="208" t="s">
        <v>4676</v>
      </c>
      <c r="C4501" s="2" t="s">
        <v>170</v>
      </c>
      <c r="D4501" s="209" t="n">
        <v>94.97</v>
      </c>
      <c r="E4501" s="224" t="n">
        <f aca="false">VLOOKUP(A4501,SINAPI_MO!$A$1:$E$59566,4,0)</f>
        <v>0.2306</v>
      </c>
      <c r="F4501" s="225" t="n">
        <f aca="false">ROUND(D4501*E4501,2)</f>
        <v>21.9</v>
      </c>
    </row>
    <row r="4502" customFormat="false" ht="12.8" hidden="false" customHeight="false" outlineLevel="0" collapsed="false">
      <c r="A4502" s="207" t="n">
        <v>97599</v>
      </c>
      <c r="B4502" s="208" t="s">
        <v>4677</v>
      </c>
      <c r="C4502" s="2" t="s">
        <v>170</v>
      </c>
      <c r="D4502" s="209" t="n">
        <v>19</v>
      </c>
      <c r="E4502" s="224" t="n">
        <f aca="false">VLOOKUP(A4502,SINAPI_MO!$A$1:$E$59566,4,0)</f>
        <v>0.3521</v>
      </c>
      <c r="F4502" s="225" t="n">
        <f aca="false">ROUND(D4502*E4502,2)</f>
        <v>6.69</v>
      </c>
    </row>
    <row r="4503" customFormat="false" ht="12.8" hidden="false" customHeight="false" outlineLevel="0" collapsed="false">
      <c r="A4503" s="207" t="n">
        <v>105542</v>
      </c>
      <c r="B4503" s="208" t="s">
        <v>4678</v>
      </c>
      <c r="C4503" s="2" t="s">
        <v>170</v>
      </c>
      <c r="D4503" s="209" t="n">
        <v>0</v>
      </c>
      <c r="E4503" s="224" t="e">
        <f aca="false">VLOOKUP(A4503,SINAPI_MO!$A$1:$E$59566,4,0)</f>
        <v>#N/A</v>
      </c>
      <c r="F4503" s="225" t="e">
        <f aca="false">ROUND(D4503*E4503,2)</f>
        <v>#N/A</v>
      </c>
    </row>
    <row r="4504" customFormat="false" ht="12.8" hidden="false" customHeight="false" outlineLevel="0" collapsed="false">
      <c r="A4504" s="207" t="n">
        <v>105543</v>
      </c>
      <c r="B4504" s="208" t="s">
        <v>4679</v>
      </c>
      <c r="C4504" s="2" t="s">
        <v>170</v>
      </c>
      <c r="D4504" s="209" t="n">
        <v>0</v>
      </c>
      <c r="E4504" s="224" t="e">
        <f aca="false">VLOOKUP(A4504,SINAPI_MO!$A$1:$E$59566,4,0)</f>
        <v>#N/A</v>
      </c>
      <c r="F4504" s="225" t="e">
        <f aca="false">ROUND(D4504*E4504,2)</f>
        <v>#N/A</v>
      </c>
    </row>
    <row r="4505" customFormat="false" ht="12.8" hidden="false" customHeight="false" outlineLevel="0" collapsed="false">
      <c r="A4505" s="207" t="n">
        <v>105544</v>
      </c>
      <c r="B4505" s="208" t="s">
        <v>4680</v>
      </c>
      <c r="C4505" s="2" t="s">
        <v>170</v>
      </c>
      <c r="D4505" s="209" t="n">
        <v>0</v>
      </c>
      <c r="E4505" s="224" t="e">
        <f aca="false">VLOOKUP(A4505,SINAPI_MO!$A$1:$E$59566,4,0)</f>
        <v>#N/A</v>
      </c>
      <c r="F4505" s="225" t="e">
        <f aca="false">ROUND(D4505*E4505,2)</f>
        <v>#N/A</v>
      </c>
    </row>
    <row r="4506" customFormat="false" ht="19.4" hidden="false" customHeight="false" outlineLevel="0" collapsed="false">
      <c r="A4506" s="207" t="n">
        <v>100913</v>
      </c>
      <c r="B4506" s="208" t="s">
        <v>4681</v>
      </c>
      <c r="C4506" s="2" t="s">
        <v>170</v>
      </c>
      <c r="D4506" s="209" t="n">
        <v>0</v>
      </c>
      <c r="E4506" s="224" t="e">
        <f aca="false">VLOOKUP(A4506,SINAPI_MO!$A$1:$E$59566,4,0)</f>
        <v>#N/A</v>
      </c>
      <c r="F4506" s="225" t="e">
        <f aca="false">ROUND(D4506*E4506,2)</f>
        <v>#N/A</v>
      </c>
    </row>
    <row r="4507" customFormat="false" ht="19.4" hidden="false" customHeight="false" outlineLevel="0" collapsed="false">
      <c r="A4507" s="207" t="n">
        <v>100916</v>
      </c>
      <c r="B4507" s="208" t="s">
        <v>4682</v>
      </c>
      <c r="C4507" s="2" t="s">
        <v>170</v>
      </c>
      <c r="D4507" s="209" t="n">
        <v>0</v>
      </c>
      <c r="E4507" s="224" t="e">
        <f aca="false">VLOOKUP(A4507,SINAPI_MO!$A$1:$E$59566,4,0)</f>
        <v>#N/A</v>
      </c>
      <c r="F4507" s="225" t="e">
        <f aca="false">ROUND(D4507*E4507,2)</f>
        <v>#N/A</v>
      </c>
    </row>
    <row r="4508" customFormat="false" ht="19.4" hidden="false" customHeight="false" outlineLevel="0" collapsed="false">
      <c r="A4508" s="207" t="n">
        <v>100918</v>
      </c>
      <c r="B4508" s="208" t="s">
        <v>4683</v>
      </c>
      <c r="C4508" s="2" t="s">
        <v>170</v>
      </c>
      <c r="D4508" s="209" t="n">
        <v>0</v>
      </c>
      <c r="E4508" s="224" t="e">
        <f aca="false">VLOOKUP(A4508,SINAPI_MO!$A$1:$E$59566,4,0)</f>
        <v>#N/A</v>
      </c>
      <c r="F4508" s="225" t="e">
        <f aca="false">ROUND(D4508*E4508,2)</f>
        <v>#N/A</v>
      </c>
    </row>
    <row r="4509" customFormat="false" ht="19.4" hidden="false" customHeight="false" outlineLevel="0" collapsed="false">
      <c r="A4509" s="207" t="n">
        <v>100914</v>
      </c>
      <c r="B4509" s="208" t="s">
        <v>4684</v>
      </c>
      <c r="C4509" s="2" t="s">
        <v>170</v>
      </c>
      <c r="D4509" s="209" t="n">
        <v>0</v>
      </c>
      <c r="E4509" s="224" t="e">
        <f aca="false">VLOOKUP(A4509,SINAPI_MO!$A$1:$E$59566,4,0)</f>
        <v>#N/A</v>
      </c>
      <c r="F4509" s="225" t="e">
        <f aca="false">ROUND(D4509*E4509,2)</f>
        <v>#N/A</v>
      </c>
    </row>
    <row r="4510" customFormat="false" ht="19.4" hidden="false" customHeight="false" outlineLevel="0" collapsed="false">
      <c r="A4510" s="207" t="n">
        <v>100917</v>
      </c>
      <c r="B4510" s="208" t="s">
        <v>4685</v>
      </c>
      <c r="C4510" s="2" t="s">
        <v>170</v>
      </c>
      <c r="D4510" s="209" t="n">
        <v>0</v>
      </c>
      <c r="E4510" s="224" t="e">
        <f aca="false">VLOOKUP(A4510,SINAPI_MO!$A$1:$E$59566,4,0)</f>
        <v>#N/A</v>
      </c>
      <c r="F4510" s="225" t="e">
        <f aca="false">ROUND(D4510*E4510,2)</f>
        <v>#N/A</v>
      </c>
    </row>
    <row r="4511" customFormat="false" ht="19.4" hidden="false" customHeight="false" outlineLevel="0" collapsed="false">
      <c r="A4511" s="207" t="n">
        <v>100907</v>
      </c>
      <c r="B4511" s="208" t="s">
        <v>4686</v>
      </c>
      <c r="C4511" s="2" t="s">
        <v>170</v>
      </c>
      <c r="D4511" s="209" t="n">
        <v>0</v>
      </c>
      <c r="E4511" s="224" t="e">
        <f aca="false">VLOOKUP(A4511,SINAPI_MO!$A$1:$E$59566,4,0)</f>
        <v>#N/A</v>
      </c>
      <c r="F4511" s="225" t="e">
        <f aca="false">ROUND(D4511*E4511,2)</f>
        <v>#N/A</v>
      </c>
    </row>
    <row r="4512" customFormat="false" ht="19.4" hidden="false" customHeight="false" outlineLevel="0" collapsed="false">
      <c r="A4512" s="207" t="n">
        <v>102467</v>
      </c>
      <c r="B4512" s="208" t="s">
        <v>4687</v>
      </c>
      <c r="C4512" s="2" t="s">
        <v>170</v>
      </c>
      <c r="D4512" s="209" t="n">
        <v>0</v>
      </c>
      <c r="E4512" s="224" t="e">
        <f aca="false">VLOOKUP(A4512,SINAPI_MO!$A$1:$E$59566,4,0)</f>
        <v>#N/A</v>
      </c>
      <c r="F4512" s="225" t="e">
        <f aca="false">ROUND(D4512*E4512,2)</f>
        <v>#N/A</v>
      </c>
    </row>
    <row r="4513" customFormat="false" ht="19.4" hidden="false" customHeight="false" outlineLevel="0" collapsed="false">
      <c r="A4513" s="207" t="n">
        <v>100910</v>
      </c>
      <c r="B4513" s="208" t="s">
        <v>4688</v>
      </c>
      <c r="C4513" s="2" t="s">
        <v>170</v>
      </c>
      <c r="D4513" s="209" t="n">
        <v>0</v>
      </c>
      <c r="E4513" s="224" t="e">
        <f aca="false">VLOOKUP(A4513,SINAPI_MO!$A$1:$E$59566,4,0)</f>
        <v>#N/A</v>
      </c>
      <c r="F4513" s="225" t="e">
        <f aca="false">ROUND(D4513*E4513,2)</f>
        <v>#N/A</v>
      </c>
    </row>
    <row r="4514" customFormat="false" ht="19.4" hidden="false" customHeight="false" outlineLevel="0" collapsed="false">
      <c r="A4514" s="207" t="n">
        <v>105541</v>
      </c>
      <c r="B4514" s="208" t="s">
        <v>4689</v>
      </c>
      <c r="C4514" s="2" t="s">
        <v>170</v>
      </c>
      <c r="D4514" s="209" t="n">
        <v>0</v>
      </c>
      <c r="E4514" s="224" t="e">
        <f aca="false">VLOOKUP(A4514,SINAPI_MO!$A$1:$E$59566,4,0)</f>
        <v>#N/A</v>
      </c>
      <c r="F4514" s="225" t="e">
        <f aca="false">ROUND(D4514*E4514,2)</f>
        <v>#N/A</v>
      </c>
    </row>
    <row r="4515" customFormat="false" ht="19.4" hidden="false" customHeight="false" outlineLevel="0" collapsed="false">
      <c r="A4515" s="207" t="n">
        <v>100908</v>
      </c>
      <c r="B4515" s="208" t="s">
        <v>4690</v>
      </c>
      <c r="C4515" s="2" t="s">
        <v>170</v>
      </c>
      <c r="D4515" s="209" t="n">
        <v>0</v>
      </c>
      <c r="E4515" s="224" t="e">
        <f aca="false">VLOOKUP(A4515,SINAPI_MO!$A$1:$E$59566,4,0)</f>
        <v>#N/A</v>
      </c>
      <c r="F4515" s="225" t="e">
        <f aca="false">ROUND(D4515*E4515,2)</f>
        <v>#N/A</v>
      </c>
    </row>
    <row r="4516" customFormat="false" ht="19.4" hidden="false" customHeight="false" outlineLevel="0" collapsed="false">
      <c r="A4516" s="207" t="n">
        <v>100911</v>
      </c>
      <c r="B4516" s="208" t="s">
        <v>4691</v>
      </c>
      <c r="C4516" s="2" t="s">
        <v>170</v>
      </c>
      <c r="D4516" s="209" t="n">
        <v>0</v>
      </c>
      <c r="E4516" s="224" t="e">
        <f aca="false">VLOOKUP(A4516,SINAPI_MO!$A$1:$E$59566,4,0)</f>
        <v>#N/A</v>
      </c>
      <c r="F4516" s="225" t="e">
        <f aca="false">ROUND(D4516*E4516,2)</f>
        <v>#N/A</v>
      </c>
    </row>
    <row r="4517" customFormat="false" ht="12.8" hidden="false" customHeight="false" outlineLevel="0" collapsed="false">
      <c r="A4517" s="207" t="n">
        <v>103782</v>
      </c>
      <c r="B4517" s="208" t="s">
        <v>4692</v>
      </c>
      <c r="C4517" s="2" t="s">
        <v>170</v>
      </c>
      <c r="D4517" s="209" t="n">
        <v>29.6</v>
      </c>
      <c r="E4517" s="224" t="n">
        <f aca="false">VLOOKUP(A4517,SINAPI_MO!$A$1:$E$59566,4,0)</f>
        <v>0.6196</v>
      </c>
      <c r="F4517" s="225" t="n">
        <f aca="false">ROUND(D4517*E4517,2)</f>
        <v>18.34</v>
      </c>
    </row>
    <row r="4518" customFormat="false" ht="12.8" hidden="false" customHeight="false" outlineLevel="0" collapsed="false">
      <c r="A4518" s="207" t="n">
        <v>103786</v>
      </c>
      <c r="B4518" s="208" t="s">
        <v>4693</v>
      </c>
      <c r="C4518" s="2" t="s">
        <v>170</v>
      </c>
      <c r="D4518" s="209" t="n">
        <v>0</v>
      </c>
      <c r="E4518" s="224" t="e">
        <f aca="false">VLOOKUP(A4518,SINAPI_MO!$A$1:$E$59566,4,0)</f>
        <v>#N/A</v>
      </c>
      <c r="F4518" s="225" t="e">
        <f aca="false">ROUND(D4518*E4518,2)</f>
        <v>#N/A</v>
      </c>
    </row>
    <row r="4519" customFormat="false" ht="12.8" hidden="false" customHeight="false" outlineLevel="0" collapsed="false">
      <c r="A4519" s="207" t="n">
        <v>103787</v>
      </c>
      <c r="B4519" s="208" t="s">
        <v>4694</v>
      </c>
      <c r="C4519" s="2" t="s">
        <v>170</v>
      </c>
      <c r="D4519" s="209" t="n">
        <v>0</v>
      </c>
      <c r="E4519" s="224" t="e">
        <f aca="false">VLOOKUP(A4519,SINAPI_MO!$A$1:$E$59566,4,0)</f>
        <v>#N/A</v>
      </c>
      <c r="F4519" s="225" t="e">
        <f aca="false">ROUND(D4519*E4519,2)</f>
        <v>#N/A</v>
      </c>
    </row>
    <row r="4520" customFormat="false" ht="12.8" hidden="false" customHeight="false" outlineLevel="0" collapsed="false">
      <c r="A4520" s="207" t="n">
        <v>103788</v>
      </c>
      <c r="B4520" s="208" t="s">
        <v>4695</v>
      </c>
      <c r="C4520" s="2" t="s">
        <v>170</v>
      </c>
      <c r="D4520" s="209" t="n">
        <v>0</v>
      </c>
      <c r="E4520" s="224" t="e">
        <f aca="false">VLOOKUP(A4520,SINAPI_MO!$A$1:$E$59566,4,0)</f>
        <v>#N/A</v>
      </c>
      <c r="F4520" s="225" t="e">
        <f aca="false">ROUND(D4520*E4520,2)</f>
        <v>#N/A</v>
      </c>
    </row>
    <row r="4521" customFormat="false" ht="12.8" hidden="false" customHeight="false" outlineLevel="0" collapsed="false">
      <c r="A4521" s="207" t="n">
        <v>103783</v>
      </c>
      <c r="B4521" s="208" t="s">
        <v>4696</v>
      </c>
      <c r="C4521" s="2" t="s">
        <v>170</v>
      </c>
      <c r="D4521" s="209" t="n">
        <v>0</v>
      </c>
      <c r="E4521" s="224" t="e">
        <f aca="false">VLOOKUP(A4521,SINAPI_MO!$A$1:$E$59566,4,0)</f>
        <v>#N/A</v>
      </c>
      <c r="F4521" s="225" t="e">
        <f aca="false">ROUND(D4521*E4521,2)</f>
        <v>#N/A</v>
      </c>
    </row>
    <row r="4522" customFormat="false" ht="12.8" hidden="false" customHeight="false" outlineLevel="0" collapsed="false">
      <c r="A4522" s="207" t="n">
        <v>103784</v>
      </c>
      <c r="B4522" s="208" t="s">
        <v>4697</v>
      </c>
      <c r="C4522" s="2" t="s">
        <v>170</v>
      </c>
      <c r="D4522" s="209" t="n">
        <v>0</v>
      </c>
      <c r="E4522" s="224" t="e">
        <f aca="false">VLOOKUP(A4522,SINAPI_MO!$A$1:$E$59566,4,0)</f>
        <v>#N/A</v>
      </c>
      <c r="F4522" s="225" t="e">
        <f aca="false">ROUND(D4522*E4522,2)</f>
        <v>#N/A</v>
      </c>
    </row>
    <row r="4523" customFormat="false" ht="12.8" hidden="false" customHeight="false" outlineLevel="0" collapsed="false">
      <c r="A4523" s="207" t="n">
        <v>103785</v>
      </c>
      <c r="B4523" s="208" t="s">
        <v>4698</v>
      </c>
      <c r="C4523" s="2" t="s">
        <v>170</v>
      </c>
      <c r="D4523" s="209" t="n">
        <v>0</v>
      </c>
      <c r="E4523" s="224" t="e">
        <f aca="false">VLOOKUP(A4523,SINAPI_MO!$A$1:$E$59566,4,0)</f>
        <v>#N/A</v>
      </c>
      <c r="F4523" s="225" t="e">
        <f aca="false">ROUND(D4523*E4523,2)</f>
        <v>#N/A</v>
      </c>
    </row>
    <row r="4524" customFormat="false" ht="12.8" hidden="false" customHeight="false" outlineLevel="0" collapsed="false">
      <c r="A4524" s="207" t="n">
        <v>105546</v>
      </c>
      <c r="B4524" s="208" t="s">
        <v>4699</v>
      </c>
      <c r="C4524" s="2" t="s">
        <v>170</v>
      </c>
      <c r="D4524" s="209" t="n">
        <v>0</v>
      </c>
      <c r="E4524" s="224" t="e">
        <f aca="false">VLOOKUP(A4524,SINAPI_MO!$A$1:$E$59566,4,0)</f>
        <v>#N/A</v>
      </c>
      <c r="F4524" s="225" t="e">
        <f aca="false">ROUND(D4524*E4524,2)</f>
        <v>#N/A</v>
      </c>
    </row>
    <row r="4525" customFormat="false" ht="12.8" hidden="false" customHeight="false" outlineLevel="0" collapsed="false">
      <c r="A4525" s="207" t="n">
        <v>105545</v>
      </c>
      <c r="B4525" s="208" t="s">
        <v>4700</v>
      </c>
      <c r="C4525" s="2" t="s">
        <v>170</v>
      </c>
      <c r="D4525" s="209" t="n">
        <v>0</v>
      </c>
      <c r="E4525" s="224" t="e">
        <f aca="false">VLOOKUP(A4525,SINAPI_MO!$A$1:$E$59566,4,0)</f>
        <v>#N/A</v>
      </c>
      <c r="F4525" s="225" t="e">
        <f aca="false">ROUND(D4525*E4525,2)</f>
        <v>#N/A</v>
      </c>
    </row>
    <row r="4526" customFormat="false" ht="12.8" hidden="false" customHeight="false" outlineLevel="0" collapsed="false">
      <c r="A4526" s="207" t="n">
        <v>97610</v>
      </c>
      <c r="B4526" s="208" t="s">
        <v>4701</v>
      </c>
      <c r="C4526" s="2" t="s">
        <v>170</v>
      </c>
      <c r="D4526" s="209" t="n">
        <v>15.3</v>
      </c>
      <c r="E4526" s="224" t="n">
        <f aca="false">VLOOKUP(A4526,SINAPI_MO!$A$1:$E$59566,4,0)</f>
        <v>0.4039</v>
      </c>
      <c r="F4526" s="225" t="n">
        <f aca="false">ROUND(D4526*E4526,2)</f>
        <v>6.18</v>
      </c>
    </row>
    <row r="4527" customFormat="false" ht="12.8" hidden="false" customHeight="false" outlineLevel="0" collapsed="false">
      <c r="A4527" s="207" t="n">
        <v>97609</v>
      </c>
      <c r="B4527" s="208" t="s">
        <v>4702</v>
      </c>
      <c r="C4527" s="2" t="s">
        <v>170</v>
      </c>
      <c r="D4527" s="209" t="n">
        <v>14.65</v>
      </c>
      <c r="E4527" s="224" t="n">
        <f aca="false">VLOOKUP(A4527,SINAPI_MO!$A$1:$E$59566,4,0)</f>
        <v>0.4218</v>
      </c>
      <c r="F4527" s="225" t="n">
        <f aca="false">ROUND(D4527*E4527,2)</f>
        <v>6.18</v>
      </c>
    </row>
    <row r="4528" customFormat="false" ht="12.8" hidden="false" customHeight="false" outlineLevel="0" collapsed="false">
      <c r="A4528" s="207" t="n">
        <v>105554</v>
      </c>
      <c r="B4528" s="208" t="s">
        <v>4703</v>
      </c>
      <c r="C4528" s="2" t="s">
        <v>170</v>
      </c>
      <c r="D4528" s="209" t="n">
        <v>15.63</v>
      </c>
      <c r="E4528" s="224" t="n">
        <f aca="false">VLOOKUP(A4528,SINAPI_MO!$A$1:$E$59566,4,0)</f>
        <v>0.5809</v>
      </c>
      <c r="F4528" s="225" t="n">
        <f aca="false">ROUND(D4528*E4528,2)</f>
        <v>9.08</v>
      </c>
    </row>
    <row r="4529" customFormat="false" ht="12.8" hidden="false" customHeight="false" outlineLevel="0" collapsed="false">
      <c r="A4529" s="207" t="n">
        <v>100903</v>
      </c>
      <c r="B4529" s="208" t="s">
        <v>4704</v>
      </c>
      <c r="C4529" s="2" t="s">
        <v>170</v>
      </c>
      <c r="D4529" s="209" t="n">
        <v>33.02</v>
      </c>
      <c r="E4529" s="224" t="n">
        <f aca="false">VLOOKUP(A4529,SINAPI_MO!$A$1:$E$59566,4,0)</f>
        <v>0.46</v>
      </c>
      <c r="F4529" s="225" t="n">
        <f aca="false">ROUND(D4529*E4529,2)</f>
        <v>15.19</v>
      </c>
    </row>
    <row r="4530" customFormat="false" ht="12.8" hidden="false" customHeight="false" outlineLevel="0" collapsed="false">
      <c r="A4530" s="207" t="n">
        <v>100902</v>
      </c>
      <c r="B4530" s="208" t="s">
        <v>4705</v>
      </c>
      <c r="C4530" s="2" t="s">
        <v>170</v>
      </c>
      <c r="D4530" s="209" t="n">
        <v>30.18</v>
      </c>
      <c r="E4530" s="224" t="n">
        <f aca="false">VLOOKUP(A4530,SINAPI_MO!$A$1:$E$59566,4,0)</f>
        <v>0.5033</v>
      </c>
      <c r="F4530" s="225" t="n">
        <f aca="false">ROUND(D4530*E4530,2)</f>
        <v>15.19</v>
      </c>
    </row>
    <row r="4531" customFormat="false" ht="12.8" hidden="false" customHeight="false" outlineLevel="0" collapsed="false">
      <c r="A4531" s="207" t="n">
        <v>105548</v>
      </c>
      <c r="B4531" s="208" t="s">
        <v>4706</v>
      </c>
      <c r="C4531" s="2" t="s">
        <v>183</v>
      </c>
      <c r="D4531" s="209" t="n">
        <v>0</v>
      </c>
      <c r="E4531" s="224" t="e">
        <f aca="false">VLOOKUP(A4531,SINAPI_MO!$A$1:$E$59566,4,0)</f>
        <v>#N/A</v>
      </c>
      <c r="F4531" s="225" t="e">
        <f aca="false">ROUND(D4531*E4531,2)</f>
        <v>#N/A</v>
      </c>
    </row>
    <row r="4532" customFormat="false" ht="12.8" hidden="false" customHeight="false" outlineLevel="0" collapsed="false">
      <c r="A4532" s="207" t="n">
        <v>97595</v>
      </c>
      <c r="B4532" s="208" t="s">
        <v>4707</v>
      </c>
      <c r="C4532" s="2" t="s">
        <v>170</v>
      </c>
      <c r="D4532" s="209" t="n">
        <v>90.58</v>
      </c>
      <c r="E4532" s="224" t="n">
        <f aca="false">VLOOKUP(A4532,SINAPI_MO!$A$1:$E$59566,4,0)</f>
        <v>0.2633</v>
      </c>
      <c r="F4532" s="225" t="n">
        <f aca="false">ROUND(D4532*E4532,2)</f>
        <v>23.85</v>
      </c>
    </row>
    <row r="4533" customFormat="false" ht="12.8" hidden="false" customHeight="false" outlineLevel="0" collapsed="false">
      <c r="A4533" s="207" t="n">
        <v>97597</v>
      </c>
      <c r="B4533" s="208" t="s">
        <v>4708</v>
      </c>
      <c r="C4533" s="2" t="s">
        <v>170</v>
      </c>
      <c r="D4533" s="209" t="n">
        <v>63.96</v>
      </c>
      <c r="E4533" s="224" t="n">
        <f aca="false">VLOOKUP(A4533,SINAPI_MO!$A$1:$E$59566,4,0)</f>
        <v>0.2738</v>
      </c>
      <c r="F4533" s="225" t="n">
        <f aca="false">ROUND(D4533*E4533,2)</f>
        <v>17.51</v>
      </c>
    </row>
    <row r="4534" customFormat="false" ht="12.8" hidden="false" customHeight="false" outlineLevel="0" collapsed="false">
      <c r="A4534" s="207" t="n">
        <v>97596</v>
      </c>
      <c r="B4534" s="208" t="s">
        <v>4709</v>
      </c>
      <c r="C4534" s="2" t="s">
        <v>170</v>
      </c>
      <c r="D4534" s="209" t="n">
        <v>65.12</v>
      </c>
      <c r="E4534" s="224" t="n">
        <f aca="false">VLOOKUP(A4534,SINAPI_MO!$A$1:$E$59566,4,0)</f>
        <v>0.3662</v>
      </c>
      <c r="F4534" s="225" t="n">
        <f aca="false">ROUND(D4534*E4534,2)</f>
        <v>23.85</v>
      </c>
    </row>
    <row r="4535" customFormat="false" ht="12.8" hidden="false" customHeight="false" outlineLevel="0" collapsed="false">
      <c r="A4535" s="207" t="n">
        <v>97598</v>
      </c>
      <c r="B4535" s="208" t="s">
        <v>4710</v>
      </c>
      <c r="C4535" s="2" t="s">
        <v>170</v>
      </c>
      <c r="D4535" s="209" t="n">
        <v>60.7</v>
      </c>
      <c r="E4535" s="224" t="n">
        <f aca="false">VLOOKUP(A4535,SINAPI_MO!$A$1:$E$59566,4,0)</f>
        <v>0.2885</v>
      </c>
      <c r="F4535" s="225" t="n">
        <f aca="false">ROUND(D4535*E4535,2)</f>
        <v>17.51</v>
      </c>
    </row>
    <row r="4536" customFormat="false" ht="12.8" hidden="false" customHeight="false" outlineLevel="0" collapsed="false">
      <c r="A4536" s="207" t="n">
        <v>98549</v>
      </c>
      <c r="B4536" s="208" t="s">
        <v>4711</v>
      </c>
      <c r="C4536" s="2" t="s">
        <v>175</v>
      </c>
      <c r="D4536" s="209" t="n">
        <v>0</v>
      </c>
      <c r="E4536" s="224" t="e">
        <f aca="false">VLOOKUP(A4536,SINAPI_MO!$A$1:$E$59566,4,0)</f>
        <v>#N/A</v>
      </c>
      <c r="F4536" s="225" t="e">
        <f aca="false">ROUND(D4536*E4536,2)</f>
        <v>#N/A</v>
      </c>
    </row>
    <row r="4537" customFormat="false" ht="19.4" hidden="false" customHeight="false" outlineLevel="0" collapsed="false">
      <c r="A4537" s="207" t="n">
        <v>98562</v>
      </c>
      <c r="B4537" s="208" t="s">
        <v>4712</v>
      </c>
      <c r="C4537" s="2" t="s">
        <v>175</v>
      </c>
      <c r="D4537" s="209" t="n">
        <v>51.64</v>
      </c>
      <c r="E4537" s="224" t="n">
        <f aca="false">VLOOKUP(A4537,SINAPI_MO!$A$1:$E$59566,4,0)</f>
        <v>0.6942</v>
      </c>
      <c r="F4537" s="225" t="n">
        <f aca="false">ROUND(D4537*E4537,2)</f>
        <v>35.85</v>
      </c>
    </row>
    <row r="4538" customFormat="false" ht="12.8" hidden="false" customHeight="false" outlineLevel="0" collapsed="false">
      <c r="A4538" s="207" t="n">
        <v>98555</v>
      </c>
      <c r="B4538" s="208" t="s">
        <v>4713</v>
      </c>
      <c r="C4538" s="2" t="s">
        <v>175</v>
      </c>
      <c r="D4538" s="209" t="n">
        <v>32.83</v>
      </c>
      <c r="E4538" s="224" t="n">
        <f aca="false">VLOOKUP(A4538,SINAPI_MO!$A$1:$E$59566,4,0)</f>
        <v>0.6458</v>
      </c>
      <c r="F4538" s="225" t="n">
        <f aca="false">ROUND(D4538*E4538,2)</f>
        <v>21.2</v>
      </c>
    </row>
    <row r="4539" customFormat="false" ht="19.4" hidden="false" customHeight="false" outlineLevel="0" collapsed="false">
      <c r="A4539" s="207" t="n">
        <v>98556</v>
      </c>
      <c r="B4539" s="208" t="s">
        <v>4714</v>
      </c>
      <c r="C4539" s="2" t="s">
        <v>175</v>
      </c>
      <c r="D4539" s="209" t="n">
        <v>60.37</v>
      </c>
      <c r="E4539" s="224" t="n">
        <f aca="false">VLOOKUP(A4539,SINAPI_MO!$A$1:$E$59566,4,0)</f>
        <v>0.5746</v>
      </c>
      <c r="F4539" s="225" t="n">
        <f aca="false">ROUND(D4539*E4539,2)</f>
        <v>34.69</v>
      </c>
    </row>
    <row r="4540" customFormat="false" ht="12.8" hidden="false" customHeight="false" outlineLevel="0" collapsed="false">
      <c r="A4540" s="207" t="n">
        <v>98557</v>
      </c>
      <c r="B4540" s="208" t="s">
        <v>4715</v>
      </c>
      <c r="C4540" s="2" t="s">
        <v>175</v>
      </c>
      <c r="D4540" s="209" t="n">
        <v>48.43</v>
      </c>
      <c r="E4540" s="224" t="n">
        <f aca="false">VLOOKUP(A4540,SINAPI_MO!$A$1:$E$59566,4,0)</f>
        <v>0.3116</v>
      </c>
      <c r="F4540" s="225" t="n">
        <f aca="false">ROUND(D4540*E4540,2)</f>
        <v>15.09</v>
      </c>
    </row>
    <row r="4541" customFormat="false" ht="12.8" hidden="false" customHeight="false" outlineLevel="0" collapsed="false">
      <c r="A4541" s="207" t="n">
        <v>98548</v>
      </c>
      <c r="B4541" s="208" t="s">
        <v>4716</v>
      </c>
      <c r="C4541" s="2" t="s">
        <v>175</v>
      </c>
      <c r="D4541" s="209" t="n">
        <v>0</v>
      </c>
      <c r="E4541" s="224" t="e">
        <f aca="false">VLOOKUP(A4541,SINAPI_MO!$A$1:$E$59566,4,0)</f>
        <v>#N/A</v>
      </c>
      <c r="F4541" s="225" t="e">
        <f aca="false">ROUND(D4541*E4541,2)</f>
        <v>#N/A</v>
      </c>
    </row>
    <row r="4542" customFormat="false" ht="19.4" hidden="false" customHeight="false" outlineLevel="0" collapsed="false">
      <c r="A4542" s="207" t="n">
        <v>98547</v>
      </c>
      <c r="B4542" s="208" t="s">
        <v>4717</v>
      </c>
      <c r="C4542" s="2" t="s">
        <v>175</v>
      </c>
      <c r="D4542" s="209" t="n">
        <v>215.11</v>
      </c>
      <c r="E4542" s="224" t="n">
        <f aca="false">VLOOKUP(A4542,SINAPI_MO!$A$1:$E$59566,4,0)</f>
        <v>0.2424</v>
      </c>
      <c r="F4542" s="225" t="n">
        <f aca="false">ROUND(D4542*E4542,2)</f>
        <v>52.14</v>
      </c>
    </row>
    <row r="4543" customFormat="false" ht="19.4" hidden="false" customHeight="false" outlineLevel="0" collapsed="false">
      <c r="A4543" s="207" t="n">
        <v>98546</v>
      </c>
      <c r="B4543" s="208" t="s">
        <v>4718</v>
      </c>
      <c r="C4543" s="2" t="s">
        <v>175</v>
      </c>
      <c r="D4543" s="209" t="n">
        <v>128.25</v>
      </c>
      <c r="E4543" s="224" t="n">
        <f aca="false">VLOOKUP(A4543,SINAPI_MO!$A$1:$E$59566,4,0)</f>
        <v>0.2552</v>
      </c>
      <c r="F4543" s="225" t="n">
        <f aca="false">ROUND(D4543*E4543,2)</f>
        <v>32.73</v>
      </c>
    </row>
    <row r="4544" customFormat="false" ht="12.8" hidden="false" customHeight="false" outlineLevel="0" collapsed="false">
      <c r="A4544" s="207" t="n">
        <v>98552</v>
      </c>
      <c r="B4544" s="208" t="s">
        <v>4719</v>
      </c>
      <c r="C4544" s="2" t="s">
        <v>175</v>
      </c>
      <c r="D4544" s="209" t="n">
        <v>0</v>
      </c>
      <c r="E4544" s="224" t="e">
        <f aca="false">VLOOKUP(A4544,SINAPI_MO!$A$1:$E$59566,4,0)</f>
        <v>#N/A</v>
      </c>
      <c r="F4544" s="225" t="e">
        <f aca="false">ROUND(D4544*E4544,2)</f>
        <v>#N/A</v>
      </c>
    </row>
    <row r="4545" customFormat="false" ht="12.8" hidden="false" customHeight="false" outlineLevel="0" collapsed="false">
      <c r="A4545" s="207" t="n">
        <v>98553</v>
      </c>
      <c r="B4545" s="208" t="s">
        <v>4720</v>
      </c>
      <c r="C4545" s="2" t="s">
        <v>175</v>
      </c>
      <c r="D4545" s="209" t="n">
        <v>176.93</v>
      </c>
      <c r="E4545" s="224" t="n">
        <f aca="false">VLOOKUP(A4545,SINAPI_MO!$A$1:$E$59566,4,0)</f>
        <v>0.0989</v>
      </c>
      <c r="F4545" s="225" t="n">
        <f aca="false">ROUND(D4545*E4545,2)</f>
        <v>17.5</v>
      </c>
    </row>
    <row r="4546" customFormat="false" ht="12.8" hidden="false" customHeight="false" outlineLevel="0" collapsed="false">
      <c r="A4546" s="207" t="n">
        <v>98554</v>
      </c>
      <c r="B4546" s="208" t="s">
        <v>4721</v>
      </c>
      <c r="C4546" s="2" t="s">
        <v>175</v>
      </c>
      <c r="D4546" s="209" t="n">
        <v>48.35</v>
      </c>
      <c r="E4546" s="224" t="n">
        <f aca="false">VLOOKUP(A4546,SINAPI_MO!$A$1:$E$59566,4,0)</f>
        <v>0.4141</v>
      </c>
      <c r="F4546" s="225" t="n">
        <f aca="false">ROUND(D4546*E4546,2)</f>
        <v>20.02</v>
      </c>
    </row>
    <row r="4547" customFormat="false" ht="12.8" hidden="false" customHeight="false" outlineLevel="0" collapsed="false">
      <c r="A4547" s="207" t="n">
        <v>98565</v>
      </c>
      <c r="B4547" s="208" t="s">
        <v>4722</v>
      </c>
      <c r="C4547" s="2" t="s">
        <v>175</v>
      </c>
      <c r="D4547" s="209" t="n">
        <v>56.49</v>
      </c>
      <c r="E4547" s="224" t="n">
        <f aca="false">VLOOKUP(A4547,SINAPI_MO!$A$1:$E$59566,4,0)</f>
        <v>0.5783</v>
      </c>
      <c r="F4547" s="225" t="n">
        <f aca="false">ROUND(D4547*E4547,2)</f>
        <v>32.67</v>
      </c>
    </row>
    <row r="4548" customFormat="false" ht="12.8" hidden="false" customHeight="false" outlineLevel="0" collapsed="false">
      <c r="A4548" s="207" t="n">
        <v>98567</v>
      </c>
      <c r="B4548" s="208" t="s">
        <v>4723</v>
      </c>
      <c r="C4548" s="2" t="s">
        <v>175</v>
      </c>
      <c r="D4548" s="209" t="n">
        <v>72.41</v>
      </c>
      <c r="E4548" s="224" t="n">
        <f aca="false">VLOOKUP(A4548,SINAPI_MO!$A$1:$E$59566,4,0)</f>
        <v>0.5945</v>
      </c>
      <c r="F4548" s="225" t="n">
        <f aca="false">ROUND(D4548*E4548,2)</f>
        <v>43.05</v>
      </c>
    </row>
    <row r="4549" customFormat="false" ht="12.8" hidden="false" customHeight="false" outlineLevel="0" collapsed="false">
      <c r="A4549" s="207" t="n">
        <v>98569</v>
      </c>
      <c r="B4549" s="208" t="s">
        <v>4724</v>
      </c>
      <c r="C4549" s="2" t="s">
        <v>175</v>
      </c>
      <c r="D4549" s="209" t="n">
        <v>89.23</v>
      </c>
      <c r="E4549" s="224" t="n">
        <f aca="false">VLOOKUP(A4549,SINAPI_MO!$A$1:$E$59566,4,0)</f>
        <v>0.6022</v>
      </c>
      <c r="F4549" s="225" t="n">
        <f aca="false">ROUND(D4549*E4549,2)</f>
        <v>53.73</v>
      </c>
    </row>
    <row r="4550" customFormat="false" ht="12.8" hidden="false" customHeight="false" outlineLevel="0" collapsed="false">
      <c r="A4550" s="207" t="n">
        <v>98571</v>
      </c>
      <c r="B4550" s="208" t="s">
        <v>4725</v>
      </c>
      <c r="C4550" s="2" t="s">
        <v>175</v>
      </c>
      <c r="D4550" s="209" t="n">
        <v>47.26</v>
      </c>
      <c r="E4550" s="224" t="n">
        <f aca="false">VLOOKUP(A4550,SINAPI_MO!$A$1:$E$59566,4,0)</f>
        <v>0.471</v>
      </c>
      <c r="F4550" s="225" t="n">
        <f aca="false">ROUND(D4550*E4550,2)</f>
        <v>22.26</v>
      </c>
    </row>
    <row r="4551" customFormat="false" ht="12.8" hidden="false" customHeight="false" outlineLevel="0" collapsed="false">
      <c r="A4551" s="207" t="n">
        <v>98572</v>
      </c>
      <c r="B4551" s="208" t="s">
        <v>4726</v>
      </c>
      <c r="C4551" s="2" t="s">
        <v>175</v>
      </c>
      <c r="D4551" s="209" t="n">
        <v>57.97</v>
      </c>
      <c r="E4551" s="224" t="n">
        <f aca="false">VLOOKUP(A4551,SINAPI_MO!$A$1:$E$59566,4,0)</f>
        <v>0.4797</v>
      </c>
      <c r="F4551" s="225" t="n">
        <f aca="false">ROUND(D4551*E4551,2)</f>
        <v>27.81</v>
      </c>
    </row>
    <row r="4552" customFormat="false" ht="12.8" hidden="false" customHeight="false" outlineLevel="0" collapsed="false">
      <c r="A4552" s="207" t="n">
        <v>98563</v>
      </c>
      <c r="B4552" s="208" t="s">
        <v>4727</v>
      </c>
      <c r="C4552" s="2" t="s">
        <v>175</v>
      </c>
      <c r="D4552" s="209" t="n">
        <v>39.68</v>
      </c>
      <c r="E4552" s="224" t="n">
        <f aca="false">VLOOKUP(A4552,SINAPI_MO!$A$1:$E$59566,4,0)</f>
        <v>0.5544</v>
      </c>
      <c r="F4552" s="225" t="n">
        <f aca="false">ROUND(D4552*E4552,2)</f>
        <v>22</v>
      </c>
    </row>
    <row r="4553" customFormat="false" ht="12.8" hidden="false" customHeight="false" outlineLevel="0" collapsed="false">
      <c r="A4553" s="207" t="n">
        <v>98564</v>
      </c>
      <c r="B4553" s="208" t="s">
        <v>4728</v>
      </c>
      <c r="C4553" s="2" t="s">
        <v>175</v>
      </c>
      <c r="D4553" s="209" t="n">
        <v>54.64</v>
      </c>
      <c r="E4553" s="224" t="n">
        <f aca="false">VLOOKUP(A4553,SINAPI_MO!$A$1:$E$59566,4,0)</f>
        <v>0.4402</v>
      </c>
      <c r="F4553" s="225" t="n">
        <f aca="false">ROUND(D4553*E4553,2)</f>
        <v>24.05</v>
      </c>
    </row>
    <row r="4554" customFormat="false" ht="12.8" hidden="false" customHeight="false" outlineLevel="0" collapsed="false">
      <c r="A4554" s="207" t="n">
        <v>98566</v>
      </c>
      <c r="B4554" s="208" t="s">
        <v>4729</v>
      </c>
      <c r="C4554" s="2" t="s">
        <v>175</v>
      </c>
      <c r="D4554" s="209" t="n">
        <v>71.45</v>
      </c>
      <c r="E4554" s="224" t="n">
        <f aca="false">VLOOKUP(A4554,SINAPI_MO!$A$1:$E$59566,4,0)</f>
        <v>0.4859</v>
      </c>
      <c r="F4554" s="225" t="n">
        <f aca="false">ROUND(D4554*E4554,2)</f>
        <v>34.72</v>
      </c>
    </row>
    <row r="4555" customFormat="false" ht="12.8" hidden="false" customHeight="false" outlineLevel="0" collapsed="false">
      <c r="A4555" s="207" t="n">
        <v>98568</v>
      </c>
      <c r="B4555" s="208" t="s">
        <v>4730</v>
      </c>
      <c r="C4555" s="2" t="s">
        <v>175</v>
      </c>
      <c r="D4555" s="209" t="n">
        <v>87.37</v>
      </c>
      <c r="E4555" s="224" t="n">
        <f aca="false">VLOOKUP(A4555,SINAPI_MO!$A$1:$E$59566,4,0)</f>
        <v>0.5162</v>
      </c>
      <c r="F4555" s="225" t="n">
        <f aca="false">ROUND(D4555*E4555,2)</f>
        <v>45.1</v>
      </c>
    </row>
    <row r="4556" customFormat="false" ht="12.8" hidden="false" customHeight="false" outlineLevel="0" collapsed="false">
      <c r="A4556" s="207" t="n">
        <v>98570</v>
      </c>
      <c r="B4556" s="208" t="s">
        <v>4731</v>
      </c>
      <c r="C4556" s="2" t="s">
        <v>175</v>
      </c>
      <c r="D4556" s="209" t="n">
        <v>104.18</v>
      </c>
      <c r="E4556" s="224" t="n">
        <f aca="false">VLOOKUP(A4556,SINAPI_MO!$A$1:$E$59566,4,0)</f>
        <v>0.5353</v>
      </c>
      <c r="F4556" s="225" t="n">
        <f aca="false">ROUND(D4556*E4556,2)</f>
        <v>55.77</v>
      </c>
    </row>
    <row r="4557" customFormat="false" ht="12.8" hidden="false" customHeight="false" outlineLevel="0" collapsed="false">
      <c r="A4557" s="207" t="n">
        <v>98573</v>
      </c>
      <c r="B4557" s="208" t="s">
        <v>4732</v>
      </c>
      <c r="C4557" s="2" t="s">
        <v>175</v>
      </c>
      <c r="D4557" s="209" t="n">
        <v>72.35</v>
      </c>
      <c r="E4557" s="224" t="n">
        <f aca="false">VLOOKUP(A4557,SINAPI_MO!$A$1:$E$59566,4,0)</f>
        <v>0.4047</v>
      </c>
      <c r="F4557" s="225" t="n">
        <f aca="false">ROUND(D4557*E4557,2)</f>
        <v>29.28</v>
      </c>
    </row>
    <row r="4558" customFormat="false" ht="12.8" hidden="false" customHeight="false" outlineLevel="0" collapsed="false">
      <c r="A4558" s="207" t="n">
        <v>98576</v>
      </c>
      <c r="B4558" s="208" t="s">
        <v>4733</v>
      </c>
      <c r="C4558" s="2" t="s">
        <v>183</v>
      </c>
      <c r="D4558" s="209" t="n">
        <v>24.53</v>
      </c>
      <c r="E4558" s="224" t="n">
        <f aca="false">VLOOKUP(A4558,SINAPI_MO!$A$1:$E$59566,4,0)</f>
        <v>0.0408</v>
      </c>
      <c r="F4558" s="225" t="n">
        <f aca="false">ROUND(D4558*E4558,2)</f>
        <v>1</v>
      </c>
    </row>
    <row r="4559" customFormat="false" ht="19.4" hidden="false" customHeight="false" outlineLevel="0" collapsed="false">
      <c r="A4559" s="207" t="n">
        <v>98575</v>
      </c>
      <c r="B4559" s="208" t="s">
        <v>4734</v>
      </c>
      <c r="C4559" s="2" t="s">
        <v>183</v>
      </c>
      <c r="D4559" s="209" t="n">
        <v>70.69</v>
      </c>
      <c r="E4559" s="224" t="n">
        <f aca="false">VLOOKUP(A4559,SINAPI_MO!$A$1:$E$59566,4,0)</f>
        <v>0.6175</v>
      </c>
      <c r="F4559" s="225" t="n">
        <f aca="false">ROUND(D4559*E4559,2)</f>
        <v>43.65</v>
      </c>
    </row>
    <row r="4560" customFormat="false" ht="12.8" hidden="false" customHeight="false" outlineLevel="0" collapsed="false">
      <c r="A4560" s="207" t="n">
        <v>98577</v>
      </c>
      <c r="B4560" s="208" t="s">
        <v>4735</v>
      </c>
      <c r="C4560" s="2" t="s">
        <v>183</v>
      </c>
      <c r="D4560" s="209" t="n">
        <v>47.89</v>
      </c>
      <c r="E4560" s="224" t="n">
        <f aca="false">VLOOKUP(A4560,SINAPI_MO!$A$1:$E$59566,4,0)</f>
        <v>0.8002</v>
      </c>
      <c r="F4560" s="225" t="n">
        <f aca="false">ROUND(D4560*E4560,2)</f>
        <v>38.32</v>
      </c>
    </row>
    <row r="4561" customFormat="false" ht="19.4" hidden="false" customHeight="false" outlineLevel="0" collapsed="false">
      <c r="A4561" s="207" t="n">
        <v>98558</v>
      </c>
      <c r="B4561" s="208" t="s">
        <v>4736</v>
      </c>
      <c r="C4561" s="2" t="s">
        <v>170</v>
      </c>
      <c r="D4561" s="209" t="n">
        <v>9.94</v>
      </c>
      <c r="E4561" s="224" t="n">
        <f aca="false">VLOOKUP(A4561,SINAPI_MO!$A$1:$E$59566,4,0)</f>
        <v>0.4799</v>
      </c>
      <c r="F4561" s="225" t="n">
        <f aca="false">ROUND(D4561*E4561,2)</f>
        <v>4.77</v>
      </c>
    </row>
    <row r="4562" customFormat="false" ht="12.8" hidden="false" customHeight="false" outlineLevel="0" collapsed="false">
      <c r="A4562" s="207" t="n">
        <v>106110</v>
      </c>
      <c r="B4562" s="208" t="s">
        <v>4737</v>
      </c>
      <c r="C4562" s="2" t="s">
        <v>170</v>
      </c>
      <c r="D4562" s="209" t="n">
        <v>0</v>
      </c>
      <c r="E4562" s="224" t="e">
        <f aca="false">VLOOKUP(A4562,SINAPI_MO!$A$1:$E$59566,4,0)</f>
        <v>#N/A</v>
      </c>
      <c r="F4562" s="225" t="e">
        <f aca="false">ROUND(D4562*E4562,2)</f>
        <v>#N/A</v>
      </c>
    </row>
    <row r="4563" customFormat="false" ht="12.8" hidden="false" customHeight="false" outlineLevel="0" collapsed="false">
      <c r="A4563" s="207" t="n">
        <v>98551</v>
      </c>
      <c r="B4563" s="208" t="s">
        <v>4738</v>
      </c>
      <c r="C4563" s="2" t="s">
        <v>183</v>
      </c>
      <c r="D4563" s="209" t="n">
        <v>0</v>
      </c>
      <c r="E4563" s="224" t="e">
        <f aca="false">VLOOKUP(A4563,SINAPI_MO!$A$1:$E$59566,4,0)</f>
        <v>#N/A</v>
      </c>
      <c r="F4563" s="225" t="e">
        <f aca="false">ROUND(D4563*E4563,2)</f>
        <v>#N/A</v>
      </c>
    </row>
    <row r="4564" customFormat="false" ht="12.8" hidden="false" customHeight="false" outlineLevel="0" collapsed="false">
      <c r="A4564" s="207" t="n">
        <v>98559</v>
      </c>
      <c r="B4564" s="208" t="s">
        <v>4739</v>
      </c>
      <c r="C4564" s="2" t="s">
        <v>183</v>
      </c>
      <c r="D4564" s="209" t="n">
        <v>5.16</v>
      </c>
      <c r="E4564" s="224" t="n">
        <f aca="false">VLOOKUP(A4564,SINAPI_MO!$A$1:$E$59566,4,0)</f>
        <v>0.4089</v>
      </c>
      <c r="F4564" s="225" t="n">
        <f aca="false">ROUND(D4564*E4564,2)</f>
        <v>2.11</v>
      </c>
    </row>
    <row r="4565" customFormat="false" ht="19.4" hidden="false" customHeight="false" outlineLevel="0" collapsed="false">
      <c r="A4565" s="207" t="n">
        <v>91925</v>
      </c>
      <c r="B4565" s="208" t="s">
        <v>4740</v>
      </c>
      <c r="C4565" s="2" t="s">
        <v>183</v>
      </c>
      <c r="D4565" s="209" t="n">
        <v>3.76</v>
      </c>
      <c r="E4565" s="224" t="n">
        <f aca="false">VLOOKUP(A4565,SINAPI_MO!$A$1:$E$59566,4,0)</f>
        <v>0.3351</v>
      </c>
      <c r="F4565" s="225" t="n">
        <f aca="false">ROUND(D4565*E4565,2)</f>
        <v>1.26</v>
      </c>
    </row>
    <row r="4566" customFormat="false" ht="19.4" hidden="false" customHeight="false" outlineLevel="0" collapsed="false">
      <c r="A4566" s="207" t="n">
        <v>91924</v>
      </c>
      <c r="B4566" s="208" t="s">
        <v>4741</v>
      </c>
      <c r="C4566" s="2" t="s">
        <v>183</v>
      </c>
      <c r="D4566" s="209" t="n">
        <v>3.13</v>
      </c>
      <c r="E4566" s="224" t="n">
        <f aca="false">VLOOKUP(A4566,SINAPI_MO!$A$1:$E$59566,4,0)</f>
        <v>0.4026</v>
      </c>
      <c r="F4566" s="225" t="n">
        <f aca="false">ROUND(D4566*E4566,2)</f>
        <v>1.26</v>
      </c>
    </row>
    <row r="4567" customFormat="false" ht="19.4" hidden="false" customHeight="false" outlineLevel="0" collapsed="false">
      <c r="A4567" s="207" t="n">
        <v>91933</v>
      </c>
      <c r="B4567" s="208" t="s">
        <v>4742</v>
      </c>
      <c r="C4567" s="2" t="s">
        <v>183</v>
      </c>
      <c r="D4567" s="209" t="n">
        <v>16.75</v>
      </c>
      <c r="E4567" s="224" t="n">
        <f aca="false">VLOOKUP(A4567,SINAPI_MO!$A$1:$E$59566,4,0)</f>
        <v>0.2501</v>
      </c>
      <c r="F4567" s="225" t="n">
        <f aca="false">ROUND(D4567*E4567,2)</f>
        <v>4.19</v>
      </c>
    </row>
    <row r="4568" customFormat="false" ht="19.4" hidden="false" customHeight="false" outlineLevel="0" collapsed="false">
      <c r="A4568" s="207" t="n">
        <v>91932</v>
      </c>
      <c r="B4568" s="208" t="s">
        <v>4743</v>
      </c>
      <c r="C4568" s="2" t="s">
        <v>183</v>
      </c>
      <c r="D4568" s="209" t="n">
        <v>17.36</v>
      </c>
      <c r="E4568" s="224" t="n">
        <f aca="false">VLOOKUP(A4568,SINAPI_MO!$A$1:$E$59566,4,0)</f>
        <v>0.2414</v>
      </c>
      <c r="F4568" s="225" t="n">
        <f aca="false">ROUND(D4568*E4568,2)</f>
        <v>4.19</v>
      </c>
    </row>
    <row r="4569" customFormat="false" ht="19.4" hidden="false" customHeight="false" outlineLevel="0" collapsed="false">
      <c r="A4569" s="207" t="n">
        <v>91935</v>
      </c>
      <c r="B4569" s="208" t="s">
        <v>4744</v>
      </c>
      <c r="C4569" s="2" t="s">
        <v>183</v>
      </c>
      <c r="D4569" s="209" t="n">
        <v>26.27</v>
      </c>
      <c r="E4569" s="224" t="n">
        <f aca="false">VLOOKUP(A4569,SINAPI_MO!$A$1:$E$59566,4,0)</f>
        <v>0.2398</v>
      </c>
      <c r="F4569" s="225" t="n">
        <f aca="false">ROUND(D4569*E4569,2)</f>
        <v>6.3</v>
      </c>
    </row>
    <row r="4570" customFormat="false" ht="19.4" hidden="false" customHeight="false" outlineLevel="0" collapsed="false">
      <c r="A4570" s="207" t="n">
        <v>91934</v>
      </c>
      <c r="B4570" s="208" t="s">
        <v>4745</v>
      </c>
      <c r="C4570" s="2" t="s">
        <v>183</v>
      </c>
      <c r="D4570" s="209" t="n">
        <v>25.09</v>
      </c>
      <c r="E4570" s="224" t="n">
        <f aca="false">VLOOKUP(A4570,SINAPI_MO!$A$1:$E$59566,4,0)</f>
        <v>0.2511</v>
      </c>
      <c r="F4570" s="225" t="n">
        <f aca="false">ROUND(D4570*E4570,2)</f>
        <v>6.3</v>
      </c>
    </row>
    <row r="4571" customFormat="false" ht="19.4" hidden="false" customHeight="false" outlineLevel="0" collapsed="false">
      <c r="A4571" s="207" t="n">
        <v>91927</v>
      </c>
      <c r="B4571" s="208" t="s">
        <v>4746</v>
      </c>
      <c r="C4571" s="2" t="s">
        <v>183</v>
      </c>
      <c r="D4571" s="209" t="n">
        <v>5.07</v>
      </c>
      <c r="E4571" s="224" t="n">
        <f aca="false">VLOOKUP(A4571,SINAPI_MO!$A$1:$E$59566,4,0)</f>
        <v>0.3156</v>
      </c>
      <c r="F4571" s="225" t="n">
        <f aca="false">ROUND(D4571*E4571,2)</f>
        <v>1.6</v>
      </c>
    </row>
    <row r="4572" customFormat="false" ht="19.4" hidden="false" customHeight="false" outlineLevel="0" collapsed="false">
      <c r="A4572" s="207" t="n">
        <v>91926</v>
      </c>
      <c r="B4572" s="208" t="s">
        <v>4747</v>
      </c>
      <c r="C4572" s="2" t="s">
        <v>183</v>
      </c>
      <c r="D4572" s="209" t="n">
        <v>4.53</v>
      </c>
      <c r="E4572" s="224" t="n">
        <f aca="false">VLOOKUP(A4572,SINAPI_MO!$A$1:$E$59566,4,0)</f>
        <v>0.3532</v>
      </c>
      <c r="F4572" s="225" t="n">
        <f aca="false">ROUND(D4572*E4572,2)</f>
        <v>1.6</v>
      </c>
    </row>
    <row r="4573" customFormat="false" ht="19.4" hidden="false" customHeight="false" outlineLevel="0" collapsed="false">
      <c r="A4573" s="207" t="n">
        <v>91929</v>
      </c>
      <c r="B4573" s="208" t="s">
        <v>4748</v>
      </c>
      <c r="C4573" s="2" t="s">
        <v>183</v>
      </c>
      <c r="D4573" s="209" t="n">
        <v>7.45</v>
      </c>
      <c r="E4573" s="224" t="n">
        <f aca="false">VLOOKUP(A4573,SINAPI_MO!$A$1:$E$59566,4,0)</f>
        <v>0.2886</v>
      </c>
      <c r="F4573" s="225" t="n">
        <f aca="false">ROUND(D4573*E4573,2)</f>
        <v>2.15</v>
      </c>
    </row>
    <row r="4574" customFormat="false" ht="19.4" hidden="false" customHeight="false" outlineLevel="0" collapsed="false">
      <c r="A4574" s="207" t="n">
        <v>91928</v>
      </c>
      <c r="B4574" s="208" t="s">
        <v>4749</v>
      </c>
      <c r="C4574" s="2" t="s">
        <v>183</v>
      </c>
      <c r="D4574" s="209" t="n">
        <v>6.98</v>
      </c>
      <c r="E4574" s="224" t="n">
        <f aca="false">VLOOKUP(A4574,SINAPI_MO!$A$1:$E$59566,4,0)</f>
        <v>0.308</v>
      </c>
      <c r="F4574" s="225" t="n">
        <f aca="false">ROUND(D4574*E4574,2)</f>
        <v>2.15</v>
      </c>
    </row>
    <row r="4575" customFormat="false" ht="19.4" hidden="false" customHeight="false" outlineLevel="0" collapsed="false">
      <c r="A4575" s="207" t="n">
        <v>91931</v>
      </c>
      <c r="B4575" s="208" t="s">
        <v>4750</v>
      </c>
      <c r="C4575" s="2" t="s">
        <v>183</v>
      </c>
      <c r="D4575" s="209" t="n">
        <v>10.5</v>
      </c>
      <c r="E4575" s="224" t="n">
        <f aca="false">VLOOKUP(A4575,SINAPI_MO!$A$1:$E$59566,4,0)</f>
        <v>0.2676</v>
      </c>
      <c r="F4575" s="225" t="n">
        <f aca="false">ROUND(D4575*E4575,2)</f>
        <v>2.81</v>
      </c>
    </row>
    <row r="4576" customFormat="false" ht="19.4" hidden="false" customHeight="false" outlineLevel="0" collapsed="false">
      <c r="A4576" s="207" t="n">
        <v>91930</v>
      </c>
      <c r="B4576" s="208" t="s">
        <v>4751</v>
      </c>
      <c r="C4576" s="2" t="s">
        <v>183</v>
      </c>
      <c r="D4576" s="209" t="n">
        <v>9.73</v>
      </c>
      <c r="E4576" s="224" t="n">
        <f aca="false">VLOOKUP(A4576,SINAPI_MO!$A$1:$E$59566,4,0)</f>
        <v>0.2888</v>
      </c>
      <c r="F4576" s="225" t="n">
        <f aca="false">ROUND(D4576*E4576,2)</f>
        <v>2.81</v>
      </c>
    </row>
    <row r="4577" customFormat="false" ht="19.4" hidden="false" customHeight="false" outlineLevel="0" collapsed="false">
      <c r="A4577" s="207" t="n">
        <v>104620</v>
      </c>
      <c r="B4577" s="208" t="s">
        <v>4752</v>
      </c>
      <c r="C4577" s="2" t="s">
        <v>170</v>
      </c>
      <c r="D4577" s="209" t="n">
        <v>0</v>
      </c>
      <c r="E4577" s="224" t="e">
        <f aca="false">VLOOKUP(A4577,SINAPI_MO!$A$1:$E$59566,4,0)</f>
        <v>#N/A</v>
      </c>
      <c r="F4577" s="225" t="e">
        <f aca="false">ROUND(D4577*E4577,2)</f>
        <v>#N/A</v>
      </c>
    </row>
    <row r="4578" customFormat="false" ht="19.4" hidden="false" customHeight="false" outlineLevel="0" collapsed="false">
      <c r="A4578" s="207" t="n">
        <v>104624</v>
      </c>
      <c r="B4578" s="208" t="s">
        <v>4753</v>
      </c>
      <c r="C4578" s="2" t="s">
        <v>170</v>
      </c>
      <c r="D4578" s="209" t="n">
        <v>0</v>
      </c>
      <c r="E4578" s="224" t="e">
        <f aca="false">VLOOKUP(A4578,SINAPI_MO!$A$1:$E$59566,4,0)</f>
        <v>#N/A</v>
      </c>
      <c r="F4578" s="225" t="e">
        <f aca="false">ROUND(D4578*E4578,2)</f>
        <v>#N/A</v>
      </c>
    </row>
    <row r="4579" customFormat="false" ht="19.4" hidden="false" customHeight="false" outlineLevel="0" collapsed="false">
      <c r="A4579" s="207" t="n">
        <v>104622</v>
      </c>
      <c r="B4579" s="208" t="s">
        <v>4754</v>
      </c>
      <c r="C4579" s="2" t="s">
        <v>170</v>
      </c>
      <c r="D4579" s="209" t="n">
        <v>0</v>
      </c>
      <c r="E4579" s="224" t="e">
        <f aca="false">VLOOKUP(A4579,SINAPI_MO!$A$1:$E$59566,4,0)</f>
        <v>#N/A</v>
      </c>
      <c r="F4579" s="225" t="e">
        <f aca="false">ROUND(D4579*E4579,2)</f>
        <v>#N/A</v>
      </c>
    </row>
    <row r="4580" customFormat="false" ht="19.4" hidden="false" customHeight="false" outlineLevel="0" collapsed="false">
      <c r="A4580" s="207" t="n">
        <v>104621</v>
      </c>
      <c r="B4580" s="208" t="s">
        <v>4755</v>
      </c>
      <c r="C4580" s="2" t="s">
        <v>170</v>
      </c>
      <c r="D4580" s="209" t="n">
        <v>0</v>
      </c>
      <c r="E4580" s="224" t="e">
        <f aca="false">VLOOKUP(A4580,SINAPI_MO!$A$1:$E$59566,4,0)</f>
        <v>#N/A</v>
      </c>
      <c r="F4580" s="225" t="e">
        <f aca="false">ROUND(D4580*E4580,2)</f>
        <v>#N/A</v>
      </c>
    </row>
    <row r="4581" customFormat="false" ht="19.4" hidden="false" customHeight="false" outlineLevel="0" collapsed="false">
      <c r="A4581" s="207" t="n">
        <v>104625</v>
      </c>
      <c r="B4581" s="208" t="s">
        <v>4756</v>
      </c>
      <c r="C4581" s="2" t="s">
        <v>170</v>
      </c>
      <c r="D4581" s="209" t="n">
        <v>0</v>
      </c>
      <c r="E4581" s="224" t="e">
        <f aca="false">VLOOKUP(A4581,SINAPI_MO!$A$1:$E$59566,4,0)</f>
        <v>#N/A</v>
      </c>
      <c r="F4581" s="225" t="e">
        <f aca="false">ROUND(D4581*E4581,2)</f>
        <v>#N/A</v>
      </c>
    </row>
    <row r="4582" customFormat="false" ht="19.4" hidden="false" customHeight="false" outlineLevel="0" collapsed="false">
      <c r="A4582" s="207" t="n">
        <v>104623</v>
      </c>
      <c r="B4582" s="208" t="s">
        <v>4757</v>
      </c>
      <c r="C4582" s="2" t="s">
        <v>170</v>
      </c>
      <c r="D4582" s="209" t="n">
        <v>0</v>
      </c>
      <c r="E4582" s="224" t="e">
        <f aca="false">VLOOKUP(A4582,SINAPI_MO!$A$1:$E$59566,4,0)</f>
        <v>#N/A</v>
      </c>
      <c r="F4582" s="225" t="e">
        <f aca="false">ROUND(D4582*E4582,2)</f>
        <v>#N/A</v>
      </c>
    </row>
    <row r="4583" customFormat="false" ht="12.8" hidden="false" customHeight="false" outlineLevel="0" collapsed="false">
      <c r="A4583" s="207" t="n">
        <v>91937</v>
      </c>
      <c r="B4583" s="208" t="s">
        <v>4758</v>
      </c>
      <c r="C4583" s="2" t="s">
        <v>170</v>
      </c>
      <c r="D4583" s="209" t="n">
        <v>17.38</v>
      </c>
      <c r="E4583" s="224" t="n">
        <f aca="false">VLOOKUP(A4583,SINAPI_MO!$A$1:$E$59566,4,0)</f>
        <v>0.706</v>
      </c>
      <c r="F4583" s="225" t="n">
        <f aca="false">ROUND(D4583*E4583,2)</f>
        <v>12.27</v>
      </c>
    </row>
    <row r="4584" customFormat="false" ht="12.8" hidden="false" customHeight="false" outlineLevel="0" collapsed="false">
      <c r="A4584" s="207" t="n">
        <v>92865</v>
      </c>
      <c r="B4584" s="208" t="s">
        <v>4759</v>
      </c>
      <c r="C4584" s="2" t="s">
        <v>170</v>
      </c>
      <c r="D4584" s="209" t="n">
        <v>15.76</v>
      </c>
      <c r="E4584" s="224" t="n">
        <f aca="false">VLOOKUP(A4584,SINAPI_MO!$A$1:$E$59566,4,0)</f>
        <v>0.7786</v>
      </c>
      <c r="F4584" s="225" t="n">
        <f aca="false">ROUND(D4584*E4584,2)</f>
        <v>12.27</v>
      </c>
    </row>
    <row r="4585" customFormat="false" ht="12.8" hidden="false" customHeight="false" outlineLevel="0" collapsed="false">
      <c r="A4585" s="207" t="n">
        <v>91936</v>
      </c>
      <c r="B4585" s="208" t="s">
        <v>4760</v>
      </c>
      <c r="C4585" s="2" t="s">
        <v>170</v>
      </c>
      <c r="D4585" s="209" t="n">
        <v>19.66</v>
      </c>
      <c r="E4585" s="224" t="n">
        <f aca="false">VLOOKUP(A4585,SINAPI_MO!$A$1:$E$59566,4,0)</f>
        <v>0.6241</v>
      </c>
      <c r="F4585" s="225" t="n">
        <f aca="false">ROUND(D4585*E4585,2)</f>
        <v>12.27</v>
      </c>
    </row>
    <row r="4586" customFormat="false" ht="12.8" hidden="false" customHeight="false" outlineLevel="0" collapsed="false">
      <c r="A4586" s="207" t="n">
        <v>92867</v>
      </c>
      <c r="B4586" s="208" t="s">
        <v>4761</v>
      </c>
      <c r="C4586" s="2" t="s">
        <v>170</v>
      </c>
      <c r="D4586" s="209" t="n">
        <v>32.72</v>
      </c>
      <c r="E4586" s="224" t="n">
        <f aca="false">VLOOKUP(A4586,SINAPI_MO!$A$1:$E$59566,4,0)</f>
        <v>0.9352</v>
      </c>
      <c r="F4586" s="225" t="n">
        <f aca="false">ROUND(D4586*E4586,2)</f>
        <v>30.6</v>
      </c>
    </row>
    <row r="4587" customFormat="false" ht="12.8" hidden="false" customHeight="false" outlineLevel="0" collapsed="false">
      <c r="A4587" s="207" t="n">
        <v>91939</v>
      </c>
      <c r="B4587" s="208" t="s">
        <v>4762</v>
      </c>
      <c r="C4587" s="2" t="s">
        <v>170</v>
      </c>
      <c r="D4587" s="209" t="n">
        <v>33.93</v>
      </c>
      <c r="E4587" s="224" t="n">
        <f aca="false">VLOOKUP(A4587,SINAPI_MO!$A$1:$E$59566,4,0)</f>
        <v>0.9019</v>
      </c>
      <c r="F4587" s="225" t="n">
        <f aca="false">ROUND(D4587*E4587,2)</f>
        <v>30.6</v>
      </c>
    </row>
    <row r="4588" customFormat="false" ht="12.8" hidden="false" customHeight="false" outlineLevel="0" collapsed="false">
      <c r="A4588" s="207" t="n">
        <v>92869</v>
      </c>
      <c r="B4588" s="208" t="s">
        <v>4763</v>
      </c>
      <c r="C4588" s="2" t="s">
        <v>170</v>
      </c>
      <c r="D4588" s="209" t="n">
        <v>11.36</v>
      </c>
      <c r="E4588" s="224" t="n">
        <f aca="false">VLOOKUP(A4588,SINAPI_MO!$A$1:$E$59566,4,0)</f>
        <v>0.8134</v>
      </c>
      <c r="F4588" s="225" t="n">
        <f aca="false">ROUND(D4588*E4588,2)</f>
        <v>9.24</v>
      </c>
    </row>
    <row r="4589" customFormat="false" ht="12.8" hidden="false" customHeight="false" outlineLevel="0" collapsed="false">
      <c r="A4589" s="207" t="n">
        <v>91941</v>
      </c>
      <c r="B4589" s="208" t="s">
        <v>4764</v>
      </c>
      <c r="C4589" s="2" t="s">
        <v>170</v>
      </c>
      <c r="D4589" s="209" t="n">
        <v>12.57</v>
      </c>
      <c r="E4589" s="224" t="n">
        <f aca="false">VLOOKUP(A4589,SINAPI_MO!$A$1:$E$59566,4,0)</f>
        <v>0.7351</v>
      </c>
      <c r="F4589" s="225" t="n">
        <f aca="false">ROUND(D4589*E4589,2)</f>
        <v>9.24</v>
      </c>
    </row>
    <row r="4590" customFormat="false" ht="12.8" hidden="false" customHeight="false" outlineLevel="0" collapsed="false">
      <c r="A4590" s="207" t="n">
        <v>92868</v>
      </c>
      <c r="B4590" s="208" t="s">
        <v>4765</v>
      </c>
      <c r="C4590" s="2" t="s">
        <v>170</v>
      </c>
      <c r="D4590" s="209" t="n">
        <v>18.39</v>
      </c>
      <c r="E4590" s="224" t="n">
        <f aca="false">VLOOKUP(A4590,SINAPI_MO!$A$1:$E$59566,4,0)</f>
        <v>0.8847</v>
      </c>
      <c r="F4590" s="225" t="n">
        <f aca="false">ROUND(D4590*E4590,2)</f>
        <v>16.27</v>
      </c>
    </row>
    <row r="4591" customFormat="false" ht="12.8" hidden="false" customHeight="false" outlineLevel="0" collapsed="false">
      <c r="A4591" s="207" t="n">
        <v>91940</v>
      </c>
      <c r="B4591" s="208" t="s">
        <v>4766</v>
      </c>
      <c r="C4591" s="2" t="s">
        <v>170</v>
      </c>
      <c r="D4591" s="209" t="n">
        <v>19.6</v>
      </c>
      <c r="E4591" s="224" t="n">
        <f aca="false">VLOOKUP(A4591,SINAPI_MO!$A$1:$E$59566,4,0)</f>
        <v>0.8301</v>
      </c>
      <c r="F4591" s="225" t="n">
        <f aca="false">ROUND(D4591*E4591,2)</f>
        <v>16.27</v>
      </c>
    </row>
    <row r="4592" customFormat="false" ht="12.8" hidden="false" customHeight="false" outlineLevel="0" collapsed="false">
      <c r="A4592" s="207" t="n">
        <v>92870</v>
      </c>
      <c r="B4592" s="208" t="s">
        <v>4767</v>
      </c>
      <c r="C4592" s="2" t="s">
        <v>170</v>
      </c>
      <c r="D4592" s="209" t="n">
        <v>35.82</v>
      </c>
      <c r="E4592" s="224" t="n">
        <f aca="false">VLOOKUP(A4592,SINAPI_MO!$A$1:$E$59566,4,0)</f>
        <v>0.885</v>
      </c>
      <c r="F4592" s="225" t="n">
        <f aca="false">ROUND(D4592*E4592,2)</f>
        <v>31.7</v>
      </c>
    </row>
    <row r="4593" customFormat="false" ht="12.8" hidden="false" customHeight="false" outlineLevel="0" collapsed="false">
      <c r="A4593" s="207" t="n">
        <v>91942</v>
      </c>
      <c r="B4593" s="208" t="s">
        <v>4768</v>
      </c>
      <c r="C4593" s="2" t="s">
        <v>170</v>
      </c>
      <c r="D4593" s="209" t="n">
        <v>38.01</v>
      </c>
      <c r="E4593" s="224" t="n">
        <f aca="false">VLOOKUP(A4593,SINAPI_MO!$A$1:$E$59566,4,0)</f>
        <v>0.834</v>
      </c>
      <c r="F4593" s="225" t="n">
        <f aca="false">ROUND(D4593*E4593,2)</f>
        <v>31.7</v>
      </c>
    </row>
    <row r="4594" customFormat="false" ht="12.8" hidden="false" customHeight="false" outlineLevel="0" collapsed="false">
      <c r="A4594" s="207" t="n">
        <v>92872</v>
      </c>
      <c r="B4594" s="208" t="s">
        <v>4769</v>
      </c>
      <c r="C4594" s="2" t="s">
        <v>170</v>
      </c>
      <c r="D4594" s="209" t="n">
        <v>13.69</v>
      </c>
      <c r="E4594" s="224" t="n">
        <f aca="false">VLOOKUP(A4594,SINAPI_MO!$A$1:$E$59566,4,0)</f>
        <v>0.6991</v>
      </c>
      <c r="F4594" s="225" t="n">
        <f aca="false">ROUND(D4594*E4594,2)</f>
        <v>9.57</v>
      </c>
    </row>
    <row r="4595" customFormat="false" ht="12.8" hidden="false" customHeight="false" outlineLevel="0" collapsed="false">
      <c r="A4595" s="207" t="n">
        <v>91944</v>
      </c>
      <c r="B4595" s="208" t="s">
        <v>4770</v>
      </c>
      <c r="C4595" s="2" t="s">
        <v>170</v>
      </c>
      <c r="D4595" s="209" t="n">
        <v>15.88</v>
      </c>
      <c r="E4595" s="224" t="n">
        <f aca="false">VLOOKUP(A4595,SINAPI_MO!$A$1:$E$59566,4,0)</f>
        <v>0.6026</v>
      </c>
      <c r="F4595" s="225" t="n">
        <f aca="false">ROUND(D4595*E4595,2)</f>
        <v>9.57</v>
      </c>
    </row>
    <row r="4596" customFormat="false" ht="12.8" hidden="false" customHeight="false" outlineLevel="0" collapsed="false">
      <c r="A4596" s="207" t="n">
        <v>92871</v>
      </c>
      <c r="B4596" s="208" t="s">
        <v>4771</v>
      </c>
      <c r="C4596" s="2" t="s">
        <v>170</v>
      </c>
      <c r="D4596" s="209" t="n">
        <v>21</v>
      </c>
      <c r="E4596" s="224" t="n">
        <f aca="false">VLOOKUP(A4596,SINAPI_MO!$A$1:$E$59566,4,0)</f>
        <v>0.8038</v>
      </c>
      <c r="F4596" s="225" t="n">
        <f aca="false">ROUND(D4596*E4596,2)</f>
        <v>16.88</v>
      </c>
    </row>
    <row r="4597" customFormat="false" ht="12.8" hidden="false" customHeight="false" outlineLevel="0" collapsed="false">
      <c r="A4597" s="207" t="n">
        <v>91943</v>
      </c>
      <c r="B4597" s="208" t="s">
        <v>4772</v>
      </c>
      <c r="C4597" s="2" t="s">
        <v>170</v>
      </c>
      <c r="D4597" s="209" t="n">
        <v>23.19</v>
      </c>
      <c r="E4597" s="224" t="n">
        <f aca="false">VLOOKUP(A4597,SINAPI_MO!$A$1:$E$59566,4,0)</f>
        <v>0.7279</v>
      </c>
      <c r="F4597" s="225" t="n">
        <f aca="false">ROUND(D4597*E4597,2)</f>
        <v>16.88</v>
      </c>
    </row>
    <row r="4598" customFormat="false" ht="12.8" hidden="false" customHeight="false" outlineLevel="0" collapsed="false">
      <c r="A4598" s="207" t="n">
        <v>92866</v>
      </c>
      <c r="B4598" s="208" t="s">
        <v>4773</v>
      </c>
      <c r="C4598" s="2" t="s">
        <v>170</v>
      </c>
      <c r="D4598" s="209" t="n">
        <v>13.86</v>
      </c>
      <c r="E4598" s="224" t="n">
        <f aca="false">VLOOKUP(A4598,SINAPI_MO!$A$1:$E$59566,4,0)</f>
        <v>0.8853</v>
      </c>
      <c r="F4598" s="225" t="n">
        <f aca="false">ROUND(D4598*E4598,2)</f>
        <v>12.27</v>
      </c>
    </row>
    <row r="4599" customFormat="false" ht="12.8" hidden="false" customHeight="false" outlineLevel="0" collapsed="false">
      <c r="A4599" s="207" t="n">
        <v>91987</v>
      </c>
      <c r="B4599" s="208" t="s">
        <v>4774</v>
      </c>
      <c r="C4599" s="2" t="s">
        <v>170</v>
      </c>
      <c r="D4599" s="209" t="n">
        <v>51.63</v>
      </c>
      <c r="E4599" s="224" t="n">
        <f aca="false">VLOOKUP(A4599,SINAPI_MO!$A$1:$E$59566,4,0)</f>
        <v>0.5233</v>
      </c>
      <c r="F4599" s="225" t="n">
        <f aca="false">ROUND(D4599*E4599,2)</f>
        <v>27.02</v>
      </c>
    </row>
    <row r="4600" customFormat="false" ht="12.8" hidden="false" customHeight="false" outlineLevel="0" collapsed="false">
      <c r="A4600" s="207" t="n">
        <v>91986</v>
      </c>
      <c r="B4600" s="208" t="s">
        <v>4775</v>
      </c>
      <c r="C4600" s="2" t="s">
        <v>170</v>
      </c>
      <c r="D4600" s="209" t="n">
        <v>39.79</v>
      </c>
      <c r="E4600" s="224" t="n">
        <f aca="false">VLOOKUP(A4600,SINAPI_MO!$A$1:$E$59566,4,0)</f>
        <v>0.5014</v>
      </c>
      <c r="F4600" s="225" t="n">
        <f aca="false">ROUND(D4600*E4600,2)</f>
        <v>19.95</v>
      </c>
    </row>
    <row r="4601" customFormat="false" ht="19.4" hidden="false" customHeight="false" outlineLevel="0" collapsed="false">
      <c r="A4601" s="207" t="n">
        <v>97559</v>
      </c>
      <c r="B4601" s="208" t="s">
        <v>4776</v>
      </c>
      <c r="C4601" s="2" t="s">
        <v>170</v>
      </c>
      <c r="D4601" s="209" t="n">
        <v>14.44</v>
      </c>
      <c r="E4601" s="224" t="n">
        <f aca="false">VLOOKUP(A4601,SINAPI_MO!$A$1:$E$59566,4,0)</f>
        <v>0.7888</v>
      </c>
      <c r="F4601" s="225" t="n">
        <f aca="false">ROUND(D4601*E4601,2)</f>
        <v>11.39</v>
      </c>
    </row>
    <row r="4602" customFormat="false" ht="19.4" hidden="false" customHeight="false" outlineLevel="0" collapsed="false">
      <c r="A4602" s="207" t="n">
        <v>97562</v>
      </c>
      <c r="B4602" s="208" t="s">
        <v>4777</v>
      </c>
      <c r="C4602" s="2" t="s">
        <v>170</v>
      </c>
      <c r="D4602" s="209" t="n">
        <v>12</v>
      </c>
      <c r="E4602" s="224" t="n">
        <f aca="false">VLOOKUP(A4602,SINAPI_MO!$A$1:$E$59566,4,0)</f>
        <v>0.7458</v>
      </c>
      <c r="F4602" s="225" t="n">
        <f aca="false">ROUND(D4602*E4602,2)</f>
        <v>8.95</v>
      </c>
    </row>
    <row r="4603" customFormat="false" ht="19.4" hidden="false" customHeight="false" outlineLevel="0" collapsed="false">
      <c r="A4603" s="207" t="n">
        <v>97564</v>
      </c>
      <c r="B4603" s="208" t="s">
        <v>4778</v>
      </c>
      <c r="C4603" s="2" t="s">
        <v>170</v>
      </c>
      <c r="D4603" s="209" t="n">
        <v>19.36</v>
      </c>
      <c r="E4603" s="224" t="n">
        <f aca="false">VLOOKUP(A4603,SINAPI_MO!$A$1:$E$59566,4,0)</f>
        <v>0.8425</v>
      </c>
      <c r="F4603" s="225" t="n">
        <f aca="false">ROUND(D4603*E4603,2)</f>
        <v>16.31</v>
      </c>
    </row>
    <row r="4604" customFormat="false" ht="19.4" hidden="false" customHeight="false" outlineLevel="0" collapsed="false">
      <c r="A4604" s="207" t="n">
        <v>91889</v>
      </c>
      <c r="B4604" s="208" t="s">
        <v>4779</v>
      </c>
      <c r="C4604" s="2" t="s">
        <v>170</v>
      </c>
      <c r="D4604" s="209" t="n">
        <v>12.97</v>
      </c>
      <c r="E4604" s="224" t="n">
        <f aca="false">VLOOKUP(A4604,SINAPI_MO!$A$1:$E$59566,4,0)</f>
        <v>0.7756</v>
      </c>
      <c r="F4604" s="225" t="n">
        <f aca="false">ROUND(D4604*E4604,2)</f>
        <v>10.06</v>
      </c>
    </row>
    <row r="4605" customFormat="false" ht="19.4" hidden="false" customHeight="false" outlineLevel="0" collapsed="false">
      <c r="A4605" s="207" t="n">
        <v>91901</v>
      </c>
      <c r="B4605" s="208" t="s">
        <v>4780</v>
      </c>
      <c r="C4605" s="2" t="s">
        <v>170</v>
      </c>
      <c r="D4605" s="209" t="n">
        <v>10.53</v>
      </c>
      <c r="E4605" s="224" t="n">
        <f aca="false">VLOOKUP(A4605,SINAPI_MO!$A$1:$E$59566,4,0)</f>
        <v>0.7236</v>
      </c>
      <c r="F4605" s="225" t="n">
        <f aca="false">ROUND(D4605*E4605,2)</f>
        <v>7.62</v>
      </c>
    </row>
    <row r="4606" customFormat="false" ht="19.4" hidden="false" customHeight="false" outlineLevel="0" collapsed="false">
      <c r="A4606" s="207" t="n">
        <v>91913</v>
      </c>
      <c r="B4606" s="208" t="s">
        <v>4781</v>
      </c>
      <c r="C4606" s="2" t="s">
        <v>170</v>
      </c>
      <c r="D4606" s="209" t="n">
        <v>17.94</v>
      </c>
      <c r="E4606" s="224" t="n">
        <f aca="false">VLOOKUP(A4606,SINAPI_MO!$A$1:$E$59566,4,0)</f>
        <v>0.8378</v>
      </c>
      <c r="F4606" s="225" t="n">
        <f aca="false">ROUND(D4606*E4606,2)</f>
        <v>15.03</v>
      </c>
    </row>
    <row r="4607" customFormat="false" ht="19.4" hidden="false" customHeight="false" outlineLevel="0" collapsed="false">
      <c r="A4607" s="207" t="n">
        <v>91892</v>
      </c>
      <c r="B4607" s="208" t="s">
        <v>4782</v>
      </c>
      <c r="C4607" s="2" t="s">
        <v>170</v>
      </c>
      <c r="D4607" s="209" t="n">
        <v>17.07</v>
      </c>
      <c r="E4607" s="224" t="n">
        <f aca="false">VLOOKUP(A4607,SINAPI_MO!$A$1:$E$59566,4,0)</f>
        <v>0.6673</v>
      </c>
      <c r="F4607" s="225" t="n">
        <f aca="false">ROUND(D4607*E4607,2)</f>
        <v>11.39</v>
      </c>
    </row>
    <row r="4608" customFormat="false" ht="19.4" hidden="false" customHeight="false" outlineLevel="0" collapsed="false">
      <c r="A4608" s="207" t="n">
        <v>91904</v>
      </c>
      <c r="B4608" s="208" t="s">
        <v>4783</v>
      </c>
      <c r="C4608" s="2" t="s">
        <v>170</v>
      </c>
      <c r="D4608" s="209" t="n">
        <v>14.63</v>
      </c>
      <c r="E4608" s="224" t="n">
        <f aca="false">VLOOKUP(A4608,SINAPI_MO!$A$1:$E$59566,4,0)</f>
        <v>0.6118</v>
      </c>
      <c r="F4608" s="225" t="n">
        <f aca="false">ROUND(D4608*E4608,2)</f>
        <v>8.95</v>
      </c>
    </row>
    <row r="4609" customFormat="false" ht="19.4" hidden="false" customHeight="false" outlineLevel="0" collapsed="false">
      <c r="A4609" s="207" t="n">
        <v>91916</v>
      </c>
      <c r="B4609" s="208" t="s">
        <v>4784</v>
      </c>
      <c r="C4609" s="2" t="s">
        <v>170</v>
      </c>
      <c r="D4609" s="209" t="n">
        <v>21.99</v>
      </c>
      <c r="E4609" s="224" t="n">
        <f aca="false">VLOOKUP(A4609,SINAPI_MO!$A$1:$E$59566,4,0)</f>
        <v>0.7417</v>
      </c>
      <c r="F4609" s="225" t="n">
        <f aca="false">ROUND(D4609*E4609,2)</f>
        <v>16.31</v>
      </c>
    </row>
    <row r="4610" customFormat="false" ht="19.4" hidden="false" customHeight="false" outlineLevel="0" collapsed="false">
      <c r="A4610" s="207" t="n">
        <v>91895</v>
      </c>
      <c r="B4610" s="208" t="s">
        <v>4785</v>
      </c>
      <c r="C4610" s="2" t="s">
        <v>170</v>
      </c>
      <c r="D4610" s="209" t="n">
        <v>20.69</v>
      </c>
      <c r="E4610" s="224" t="n">
        <f aca="false">VLOOKUP(A4610,SINAPI_MO!$A$1:$E$59566,4,0)</f>
        <v>0.6409</v>
      </c>
      <c r="F4610" s="225" t="n">
        <f aca="false">ROUND(D4610*E4610,2)</f>
        <v>13.26</v>
      </c>
    </row>
    <row r="4611" customFormat="false" ht="19.4" hidden="false" customHeight="false" outlineLevel="0" collapsed="false">
      <c r="A4611" s="207" t="n">
        <v>91907</v>
      </c>
      <c r="B4611" s="208" t="s">
        <v>4786</v>
      </c>
      <c r="C4611" s="2" t="s">
        <v>170</v>
      </c>
      <c r="D4611" s="209" t="n">
        <v>18.26</v>
      </c>
      <c r="E4611" s="224" t="n">
        <f aca="false">VLOOKUP(A4611,SINAPI_MO!$A$1:$E$59566,4,0)</f>
        <v>0.5931</v>
      </c>
      <c r="F4611" s="225" t="n">
        <f aca="false">ROUND(D4611*E4611,2)</f>
        <v>10.83</v>
      </c>
    </row>
    <row r="4612" customFormat="false" ht="19.4" hidden="false" customHeight="false" outlineLevel="0" collapsed="false">
      <c r="A4612" s="207" t="n">
        <v>91919</v>
      </c>
      <c r="B4612" s="208" t="s">
        <v>4787</v>
      </c>
      <c r="C4612" s="2" t="s">
        <v>170</v>
      </c>
      <c r="D4612" s="209" t="n">
        <v>25.56</v>
      </c>
      <c r="E4612" s="224" t="n">
        <f aca="false">VLOOKUP(A4612,SINAPI_MO!$A$1:$E$59566,4,0)</f>
        <v>0.7093</v>
      </c>
      <c r="F4612" s="225" t="n">
        <f aca="false">ROUND(D4612*E4612,2)</f>
        <v>18.13</v>
      </c>
    </row>
    <row r="4613" customFormat="false" ht="19.4" hidden="false" customHeight="false" outlineLevel="0" collapsed="false">
      <c r="A4613" s="207" t="n">
        <v>91898</v>
      </c>
      <c r="B4613" s="208" t="s">
        <v>4788</v>
      </c>
      <c r="C4613" s="2" t="s">
        <v>170</v>
      </c>
      <c r="D4613" s="209" t="n">
        <v>23.61</v>
      </c>
      <c r="E4613" s="224" t="n">
        <f aca="false">VLOOKUP(A4613,SINAPI_MO!$A$1:$E$59566,4,0)</f>
        <v>0.651</v>
      </c>
      <c r="F4613" s="225" t="n">
        <f aca="false">ROUND(D4613*E4613,2)</f>
        <v>15.37</v>
      </c>
    </row>
    <row r="4614" customFormat="false" ht="19.4" hidden="false" customHeight="false" outlineLevel="0" collapsed="false">
      <c r="A4614" s="207" t="n">
        <v>91910</v>
      </c>
      <c r="B4614" s="208" t="s">
        <v>4789</v>
      </c>
      <c r="C4614" s="2" t="s">
        <v>170</v>
      </c>
      <c r="D4614" s="209" t="n">
        <v>21.23</v>
      </c>
      <c r="E4614" s="224" t="n">
        <f aca="false">VLOOKUP(A4614,SINAPI_MO!$A$1:$E$59566,4,0)</f>
        <v>0.6119</v>
      </c>
      <c r="F4614" s="225" t="n">
        <f aca="false">ROUND(D4614*E4614,2)</f>
        <v>12.99</v>
      </c>
    </row>
    <row r="4615" customFormat="false" ht="19.4" hidden="false" customHeight="false" outlineLevel="0" collapsed="false">
      <c r="A4615" s="207" t="n">
        <v>91922</v>
      </c>
      <c r="B4615" s="208" t="s">
        <v>4790</v>
      </c>
      <c r="C4615" s="2" t="s">
        <v>170</v>
      </c>
      <c r="D4615" s="209" t="n">
        <v>28.42</v>
      </c>
      <c r="E4615" s="224" t="n">
        <f aca="false">VLOOKUP(A4615,SINAPI_MO!$A$1:$E$59566,4,0)</f>
        <v>0.7101</v>
      </c>
      <c r="F4615" s="225" t="n">
        <f aca="false">ROUND(D4615*E4615,2)</f>
        <v>20.18</v>
      </c>
    </row>
    <row r="4616" customFormat="false" ht="19.4" hidden="false" customHeight="false" outlineLevel="0" collapsed="false">
      <c r="A4616" s="207" t="n">
        <v>91887</v>
      </c>
      <c r="B4616" s="208" t="s">
        <v>4791</v>
      </c>
      <c r="C4616" s="2" t="s">
        <v>170</v>
      </c>
      <c r="D4616" s="209" t="n">
        <v>13.33</v>
      </c>
      <c r="E4616" s="224" t="n">
        <f aca="false">VLOOKUP(A4616,SINAPI_MO!$A$1:$E$59566,4,0)</f>
        <v>0.7547</v>
      </c>
      <c r="F4616" s="225" t="n">
        <f aca="false">ROUND(D4616*E4616,2)</f>
        <v>10.06</v>
      </c>
    </row>
    <row r="4617" customFormat="false" ht="19.4" hidden="false" customHeight="false" outlineLevel="0" collapsed="false">
      <c r="A4617" s="207" t="n">
        <v>91899</v>
      </c>
      <c r="B4617" s="208" t="s">
        <v>4792</v>
      </c>
      <c r="C4617" s="2" t="s">
        <v>170</v>
      </c>
      <c r="D4617" s="209" t="n">
        <v>10.89</v>
      </c>
      <c r="E4617" s="224" t="n">
        <f aca="false">VLOOKUP(A4617,SINAPI_MO!$A$1:$E$59566,4,0)</f>
        <v>0.6997</v>
      </c>
      <c r="F4617" s="225" t="n">
        <f aca="false">ROUND(D4617*E4617,2)</f>
        <v>7.62</v>
      </c>
    </row>
    <row r="4618" customFormat="false" ht="19.4" hidden="false" customHeight="false" outlineLevel="0" collapsed="false">
      <c r="A4618" s="207" t="n">
        <v>91911</v>
      </c>
      <c r="B4618" s="208" t="s">
        <v>4793</v>
      </c>
      <c r="C4618" s="2" t="s">
        <v>170</v>
      </c>
      <c r="D4618" s="209" t="n">
        <v>18.3</v>
      </c>
      <c r="E4618" s="224" t="n">
        <f aca="false">VLOOKUP(A4618,SINAPI_MO!$A$1:$E$59566,4,0)</f>
        <v>0.8213</v>
      </c>
      <c r="F4618" s="225" t="n">
        <f aca="false">ROUND(D4618*E4618,2)</f>
        <v>15.03</v>
      </c>
    </row>
    <row r="4619" customFormat="false" ht="19.4" hidden="false" customHeight="false" outlineLevel="0" collapsed="false">
      <c r="A4619" s="207" t="n">
        <v>91890</v>
      </c>
      <c r="B4619" s="208" t="s">
        <v>4794</v>
      </c>
      <c r="C4619" s="2" t="s">
        <v>170</v>
      </c>
      <c r="D4619" s="209" t="n">
        <v>14.7</v>
      </c>
      <c r="E4619" s="224" t="n">
        <f aca="false">VLOOKUP(A4619,SINAPI_MO!$A$1:$E$59566,4,0)</f>
        <v>0.7748</v>
      </c>
      <c r="F4619" s="225" t="n">
        <f aca="false">ROUND(D4619*E4619,2)</f>
        <v>11.39</v>
      </c>
    </row>
    <row r="4620" customFormat="false" ht="19.4" hidden="false" customHeight="false" outlineLevel="0" collapsed="false">
      <c r="A4620" s="207" t="n">
        <v>91902</v>
      </c>
      <c r="B4620" s="208" t="s">
        <v>4795</v>
      </c>
      <c r="C4620" s="2" t="s">
        <v>170</v>
      </c>
      <c r="D4620" s="209" t="n">
        <v>12.26</v>
      </c>
      <c r="E4620" s="224" t="n">
        <f aca="false">VLOOKUP(A4620,SINAPI_MO!$A$1:$E$59566,4,0)</f>
        <v>0.73</v>
      </c>
      <c r="F4620" s="225" t="n">
        <f aca="false">ROUND(D4620*E4620,2)</f>
        <v>8.95</v>
      </c>
    </row>
    <row r="4621" customFormat="false" ht="19.4" hidden="false" customHeight="false" outlineLevel="0" collapsed="false">
      <c r="A4621" s="207" t="n">
        <v>91914</v>
      </c>
      <c r="B4621" s="208" t="s">
        <v>4796</v>
      </c>
      <c r="C4621" s="2" t="s">
        <v>170</v>
      </c>
      <c r="D4621" s="209" t="n">
        <v>19.62</v>
      </c>
      <c r="E4621" s="224" t="n">
        <f aca="false">VLOOKUP(A4621,SINAPI_MO!$A$1:$E$59566,4,0)</f>
        <v>0.8313</v>
      </c>
      <c r="F4621" s="225" t="n">
        <f aca="false">ROUND(D4621*E4621,2)</f>
        <v>16.31</v>
      </c>
    </row>
    <row r="4622" customFormat="false" ht="19.4" hidden="false" customHeight="false" outlineLevel="0" collapsed="false">
      <c r="A4622" s="207" t="n">
        <v>91893</v>
      </c>
      <c r="B4622" s="208" t="s">
        <v>4797</v>
      </c>
      <c r="C4622" s="2" t="s">
        <v>170</v>
      </c>
      <c r="D4622" s="209" t="n">
        <v>18.28</v>
      </c>
      <c r="E4622" s="224" t="n">
        <f aca="false">VLOOKUP(A4622,SINAPI_MO!$A$1:$E$59566,4,0)</f>
        <v>0.7254</v>
      </c>
      <c r="F4622" s="225" t="n">
        <f aca="false">ROUND(D4622*E4622,2)</f>
        <v>13.26</v>
      </c>
    </row>
    <row r="4623" customFormat="false" ht="19.4" hidden="false" customHeight="false" outlineLevel="0" collapsed="false">
      <c r="A4623" s="207" t="n">
        <v>91905</v>
      </c>
      <c r="B4623" s="208" t="s">
        <v>4798</v>
      </c>
      <c r="C4623" s="2" t="s">
        <v>170</v>
      </c>
      <c r="D4623" s="209" t="n">
        <v>15.85</v>
      </c>
      <c r="E4623" s="224" t="n">
        <f aca="false">VLOOKUP(A4623,SINAPI_MO!$A$1:$E$59566,4,0)</f>
        <v>0.6833</v>
      </c>
      <c r="F4623" s="225" t="n">
        <f aca="false">ROUND(D4623*E4623,2)</f>
        <v>10.83</v>
      </c>
    </row>
    <row r="4624" customFormat="false" ht="19.4" hidden="false" customHeight="false" outlineLevel="0" collapsed="false">
      <c r="A4624" s="207" t="n">
        <v>91917</v>
      </c>
      <c r="B4624" s="208" t="s">
        <v>4799</v>
      </c>
      <c r="C4624" s="2" t="s">
        <v>170</v>
      </c>
      <c r="D4624" s="209" t="n">
        <v>23.15</v>
      </c>
      <c r="E4624" s="224" t="n">
        <f aca="false">VLOOKUP(A4624,SINAPI_MO!$A$1:$E$59566,4,0)</f>
        <v>0.7832</v>
      </c>
      <c r="F4624" s="225" t="n">
        <f aca="false">ROUND(D4624*E4624,2)</f>
        <v>18.13</v>
      </c>
    </row>
    <row r="4625" customFormat="false" ht="19.4" hidden="false" customHeight="false" outlineLevel="0" collapsed="false">
      <c r="A4625" s="207" t="n">
        <v>91896</v>
      </c>
      <c r="B4625" s="208" t="s">
        <v>4800</v>
      </c>
      <c r="C4625" s="2" t="s">
        <v>170</v>
      </c>
      <c r="D4625" s="209" t="n">
        <v>21.03</v>
      </c>
      <c r="E4625" s="224" t="n">
        <f aca="false">VLOOKUP(A4625,SINAPI_MO!$A$1:$E$59566,4,0)</f>
        <v>0.7309</v>
      </c>
      <c r="F4625" s="225" t="n">
        <f aca="false">ROUND(D4625*E4625,2)</f>
        <v>15.37</v>
      </c>
    </row>
    <row r="4626" customFormat="false" ht="19.4" hidden="false" customHeight="false" outlineLevel="0" collapsed="false">
      <c r="A4626" s="207" t="n">
        <v>91908</v>
      </c>
      <c r="B4626" s="208" t="s">
        <v>4801</v>
      </c>
      <c r="C4626" s="2" t="s">
        <v>170</v>
      </c>
      <c r="D4626" s="209" t="n">
        <v>18.65</v>
      </c>
      <c r="E4626" s="224" t="n">
        <f aca="false">VLOOKUP(A4626,SINAPI_MO!$A$1:$E$59566,4,0)</f>
        <v>0.6965</v>
      </c>
      <c r="F4626" s="225" t="n">
        <f aca="false">ROUND(D4626*E4626,2)</f>
        <v>12.99</v>
      </c>
    </row>
    <row r="4627" customFormat="false" ht="19.4" hidden="false" customHeight="false" outlineLevel="0" collapsed="false">
      <c r="A4627" s="207" t="n">
        <v>91920</v>
      </c>
      <c r="B4627" s="208" t="s">
        <v>4802</v>
      </c>
      <c r="C4627" s="2" t="s">
        <v>170</v>
      </c>
      <c r="D4627" s="209" t="n">
        <v>25.84</v>
      </c>
      <c r="E4627" s="224" t="n">
        <f aca="false">VLOOKUP(A4627,SINAPI_MO!$A$1:$E$59566,4,0)</f>
        <v>0.781</v>
      </c>
      <c r="F4627" s="225" t="n">
        <f aca="false">ROUND(D4627*E4627,2)</f>
        <v>20.18</v>
      </c>
    </row>
    <row r="4628" customFormat="false" ht="12.8" hidden="false" customHeight="false" outlineLevel="0" collapsed="false">
      <c r="A4628" s="207" t="n">
        <v>91983</v>
      </c>
      <c r="B4628" s="208" t="s">
        <v>4803</v>
      </c>
      <c r="C4628" s="2" t="s">
        <v>170</v>
      </c>
      <c r="D4628" s="209" t="n">
        <v>107.06</v>
      </c>
      <c r="E4628" s="224" t="n">
        <f aca="false">VLOOKUP(A4628,SINAPI_MO!$A$1:$E$59566,4,0)</f>
        <v>0.1858</v>
      </c>
      <c r="F4628" s="225" t="n">
        <f aca="false">ROUND(D4628*E4628,2)</f>
        <v>19.89</v>
      </c>
    </row>
    <row r="4629" customFormat="false" ht="12.8" hidden="false" customHeight="false" outlineLevel="0" collapsed="false">
      <c r="A4629" s="207" t="n">
        <v>91982</v>
      </c>
      <c r="B4629" s="208" t="s">
        <v>4804</v>
      </c>
      <c r="C4629" s="2" t="s">
        <v>170</v>
      </c>
      <c r="D4629" s="209" t="n">
        <v>95.22</v>
      </c>
      <c r="E4629" s="224" t="n">
        <f aca="false">VLOOKUP(A4629,SINAPI_MO!$A$1:$E$59566,4,0)</f>
        <v>0.1346</v>
      </c>
      <c r="F4629" s="225" t="n">
        <f aca="false">ROUND(D4629*E4629,2)</f>
        <v>12.82</v>
      </c>
    </row>
    <row r="4630" customFormat="false" ht="19.4" hidden="false" customHeight="false" outlineLevel="0" collapsed="false">
      <c r="A4630" s="207" t="n">
        <v>91833</v>
      </c>
      <c r="B4630" s="208" t="s">
        <v>4805</v>
      </c>
      <c r="C4630" s="2" t="s">
        <v>183</v>
      </c>
      <c r="D4630" s="209" t="n">
        <v>18.65</v>
      </c>
      <c r="E4630" s="224" t="n">
        <f aca="false">VLOOKUP(A4630,SINAPI_MO!$A$1:$E$59566,4,0)</f>
        <v>0.6123</v>
      </c>
      <c r="F4630" s="225" t="n">
        <f aca="false">ROUND(D4630*E4630,2)</f>
        <v>11.42</v>
      </c>
    </row>
    <row r="4631" customFormat="false" ht="19.4" hidden="false" customHeight="false" outlineLevel="0" collapsed="false">
      <c r="A4631" s="207" t="n">
        <v>91843</v>
      </c>
      <c r="B4631" s="208" t="s">
        <v>4806</v>
      </c>
      <c r="C4631" s="2" t="s">
        <v>183</v>
      </c>
      <c r="D4631" s="209" t="n">
        <v>7.98</v>
      </c>
      <c r="E4631" s="224" t="n">
        <f aca="false">VLOOKUP(A4631,SINAPI_MO!$A$1:$E$59566,4,0)</f>
        <v>0.4211</v>
      </c>
      <c r="F4631" s="225" t="n">
        <f aca="false">ROUND(D4631*E4631,2)</f>
        <v>3.36</v>
      </c>
    </row>
    <row r="4632" customFormat="false" ht="19.4" hidden="false" customHeight="false" outlineLevel="0" collapsed="false">
      <c r="A4632" s="207" t="n">
        <v>91853</v>
      </c>
      <c r="B4632" s="208" t="s">
        <v>4807</v>
      </c>
      <c r="C4632" s="2" t="s">
        <v>183</v>
      </c>
      <c r="D4632" s="209" t="n">
        <v>11.1</v>
      </c>
      <c r="E4632" s="224" t="n">
        <f aca="false">VLOOKUP(A4632,SINAPI_MO!$A$1:$E$59566,4,0)</f>
        <v>0.6171</v>
      </c>
      <c r="F4632" s="225" t="n">
        <f aca="false">ROUND(D4632*E4632,2)</f>
        <v>6.85</v>
      </c>
    </row>
    <row r="4633" customFormat="false" ht="19.4" hidden="false" customHeight="false" outlineLevel="0" collapsed="false">
      <c r="A4633" s="207" t="n">
        <v>91835</v>
      </c>
      <c r="B4633" s="208" t="s">
        <v>4808</v>
      </c>
      <c r="C4633" s="2" t="s">
        <v>183</v>
      </c>
      <c r="D4633" s="209" t="n">
        <v>20.89</v>
      </c>
      <c r="E4633" s="224" t="n">
        <f aca="false">VLOOKUP(A4633,SINAPI_MO!$A$1:$E$59566,4,0)</f>
        <v>0.5764</v>
      </c>
      <c r="F4633" s="225" t="n">
        <f aca="false">ROUND(D4633*E4633,2)</f>
        <v>12.04</v>
      </c>
    </row>
    <row r="4634" customFormat="false" ht="19.4" hidden="false" customHeight="false" outlineLevel="0" collapsed="false">
      <c r="A4634" s="207" t="n">
        <v>91845</v>
      </c>
      <c r="B4634" s="208" t="s">
        <v>4809</v>
      </c>
      <c r="C4634" s="2" t="s">
        <v>183</v>
      </c>
      <c r="D4634" s="209" t="n">
        <v>10.15</v>
      </c>
      <c r="E4634" s="224" t="n">
        <f aca="false">VLOOKUP(A4634,SINAPI_MO!$A$1:$E$59566,4,0)</f>
        <v>0.3852</v>
      </c>
      <c r="F4634" s="225" t="n">
        <f aca="false">ROUND(D4634*E4634,2)</f>
        <v>3.91</v>
      </c>
    </row>
    <row r="4635" customFormat="false" ht="19.4" hidden="false" customHeight="false" outlineLevel="0" collapsed="false">
      <c r="A4635" s="207" t="n">
        <v>91855</v>
      </c>
      <c r="B4635" s="208" t="s">
        <v>4810</v>
      </c>
      <c r="C4635" s="2" t="s">
        <v>183</v>
      </c>
      <c r="D4635" s="209" t="n">
        <v>13.14</v>
      </c>
      <c r="E4635" s="224" t="n">
        <f aca="false">VLOOKUP(A4635,SINAPI_MO!$A$1:$E$59566,4,0)</f>
        <v>0.5632</v>
      </c>
      <c r="F4635" s="225" t="n">
        <f aca="false">ROUND(D4635*E4635,2)</f>
        <v>7.4</v>
      </c>
    </row>
    <row r="4636" customFormat="false" ht="19.4" hidden="false" customHeight="false" outlineLevel="0" collapsed="false">
      <c r="A4636" s="207" t="n">
        <v>91837</v>
      </c>
      <c r="B4636" s="208" t="s">
        <v>4811</v>
      </c>
      <c r="C4636" s="2" t="s">
        <v>183</v>
      </c>
      <c r="D4636" s="209" t="n">
        <v>27.4</v>
      </c>
      <c r="E4636" s="224" t="n">
        <f aca="false">VLOOKUP(A4636,SINAPI_MO!$A$1:$E$59566,4,0)</f>
        <v>0.4675</v>
      </c>
      <c r="F4636" s="225" t="n">
        <f aca="false">ROUND(D4636*E4636,2)</f>
        <v>12.81</v>
      </c>
    </row>
    <row r="4637" customFormat="false" ht="19.4" hidden="false" customHeight="false" outlineLevel="0" collapsed="false">
      <c r="A4637" s="207" t="n">
        <v>91847</v>
      </c>
      <c r="B4637" s="208" t="s">
        <v>4812</v>
      </c>
      <c r="C4637" s="2" t="s">
        <v>183</v>
      </c>
      <c r="D4637" s="209" t="n">
        <v>16.73</v>
      </c>
      <c r="E4637" s="224" t="n">
        <f aca="false">VLOOKUP(A4637,SINAPI_MO!$A$1:$E$59566,4,0)</f>
        <v>0.2833</v>
      </c>
      <c r="F4637" s="225" t="n">
        <f aca="false">ROUND(D4637*E4637,2)</f>
        <v>4.74</v>
      </c>
    </row>
    <row r="4638" customFormat="false" ht="19.4" hidden="false" customHeight="false" outlineLevel="0" collapsed="false">
      <c r="A4638" s="207" t="n">
        <v>91857</v>
      </c>
      <c r="B4638" s="208" t="s">
        <v>4813</v>
      </c>
      <c r="C4638" s="2" t="s">
        <v>183</v>
      </c>
      <c r="D4638" s="209" t="n">
        <v>19.28</v>
      </c>
      <c r="E4638" s="224" t="n">
        <f aca="false">VLOOKUP(A4638,SINAPI_MO!$A$1:$E$59566,4,0)</f>
        <v>0.4269</v>
      </c>
      <c r="F4638" s="225" t="n">
        <f aca="false">ROUND(D4638*E4638,2)</f>
        <v>8.23</v>
      </c>
    </row>
    <row r="4639" customFormat="false" ht="19.4" hidden="false" customHeight="false" outlineLevel="0" collapsed="false">
      <c r="A4639" s="207" t="n">
        <v>91838</v>
      </c>
      <c r="B4639" s="208" t="s">
        <v>4814</v>
      </c>
      <c r="C4639" s="2" t="s">
        <v>183</v>
      </c>
      <c r="D4639" s="209" t="n">
        <v>0</v>
      </c>
      <c r="E4639" s="224" t="e">
        <f aca="false">VLOOKUP(A4639,SINAPI_MO!$A$1:$E$59566,4,0)</f>
        <v>#N/A</v>
      </c>
      <c r="F4639" s="225" t="e">
        <f aca="false">ROUND(D4639*E4639,2)</f>
        <v>#N/A</v>
      </c>
    </row>
    <row r="4640" customFormat="false" ht="19.4" hidden="false" customHeight="false" outlineLevel="0" collapsed="false">
      <c r="A4640" s="207" t="n">
        <v>91848</v>
      </c>
      <c r="B4640" s="208" t="s">
        <v>4815</v>
      </c>
      <c r="C4640" s="2" t="s">
        <v>183</v>
      </c>
      <c r="D4640" s="209" t="n">
        <v>0</v>
      </c>
      <c r="E4640" s="224" t="e">
        <f aca="false">VLOOKUP(A4640,SINAPI_MO!$A$1:$E$59566,4,0)</f>
        <v>#N/A</v>
      </c>
      <c r="F4640" s="225" t="e">
        <f aca="false">ROUND(D4640*E4640,2)</f>
        <v>#N/A</v>
      </c>
    </row>
    <row r="4641" customFormat="false" ht="19.4" hidden="false" customHeight="false" outlineLevel="0" collapsed="false">
      <c r="A4641" s="207" t="n">
        <v>91858</v>
      </c>
      <c r="B4641" s="208" t="s">
        <v>4816</v>
      </c>
      <c r="C4641" s="2" t="s">
        <v>183</v>
      </c>
      <c r="D4641" s="209" t="n">
        <v>0</v>
      </c>
      <c r="E4641" s="224" t="e">
        <f aca="false">VLOOKUP(A4641,SINAPI_MO!$A$1:$E$59566,4,0)</f>
        <v>#N/A</v>
      </c>
      <c r="F4641" s="225" t="e">
        <f aca="false">ROUND(D4641*E4641,2)</f>
        <v>#N/A</v>
      </c>
    </row>
    <row r="4642" customFormat="false" ht="19.4" hidden="false" customHeight="false" outlineLevel="0" collapsed="false">
      <c r="A4642" s="207" t="n">
        <v>91840</v>
      </c>
      <c r="B4642" s="208" t="s">
        <v>4817</v>
      </c>
      <c r="C4642" s="2" t="s">
        <v>183</v>
      </c>
      <c r="D4642" s="209" t="n">
        <v>23.08</v>
      </c>
      <c r="E4642" s="224" t="n">
        <f aca="false">VLOOKUP(A4642,SINAPI_MO!$A$1:$E$59566,4,0)</f>
        <v>0.5979</v>
      </c>
      <c r="F4642" s="225" t="n">
        <f aca="false">ROUND(D4642*E4642,2)</f>
        <v>13.8</v>
      </c>
    </row>
    <row r="4643" customFormat="false" ht="19.4" hidden="false" customHeight="false" outlineLevel="0" collapsed="false">
      <c r="A4643" s="207" t="n">
        <v>91850</v>
      </c>
      <c r="B4643" s="208" t="s">
        <v>4818</v>
      </c>
      <c r="C4643" s="2" t="s">
        <v>183</v>
      </c>
      <c r="D4643" s="209" t="n">
        <v>12.37</v>
      </c>
      <c r="E4643" s="224" t="n">
        <f aca="false">VLOOKUP(A4643,SINAPI_MO!$A$1:$E$59566,4,0)</f>
        <v>0.46</v>
      </c>
      <c r="F4643" s="225" t="n">
        <f aca="false">ROUND(D4643*E4643,2)</f>
        <v>5.69</v>
      </c>
    </row>
    <row r="4644" customFormat="false" ht="19.4" hidden="false" customHeight="false" outlineLevel="0" collapsed="false">
      <c r="A4644" s="207" t="n">
        <v>91860</v>
      </c>
      <c r="B4644" s="208" t="s">
        <v>4819</v>
      </c>
      <c r="C4644" s="2" t="s">
        <v>183</v>
      </c>
      <c r="D4644" s="209" t="n">
        <v>15.31</v>
      </c>
      <c r="E4644" s="224" t="n">
        <f aca="false">VLOOKUP(A4644,SINAPI_MO!$A$1:$E$59566,4,0)</f>
        <v>0.599</v>
      </c>
      <c r="F4644" s="225" t="n">
        <f aca="false">ROUND(D4644*E4644,2)</f>
        <v>9.17</v>
      </c>
    </row>
    <row r="4645" customFormat="false" ht="19.4" hidden="false" customHeight="false" outlineLevel="0" collapsed="false">
      <c r="A4645" s="207" t="n">
        <v>91831</v>
      </c>
      <c r="B4645" s="208" t="s">
        <v>4820</v>
      </c>
      <c r="C4645" s="2" t="s">
        <v>183</v>
      </c>
      <c r="D4645" s="209" t="n">
        <v>17.82</v>
      </c>
      <c r="E4645" s="224" t="n">
        <f aca="false">VLOOKUP(A4645,SINAPI_MO!$A$1:$E$59566,4,0)</f>
        <v>0.6409</v>
      </c>
      <c r="F4645" s="225" t="n">
        <f aca="false">ROUND(D4645*E4645,2)</f>
        <v>11.42</v>
      </c>
    </row>
    <row r="4646" customFormat="false" ht="19.4" hidden="false" customHeight="false" outlineLevel="0" collapsed="false">
      <c r="A4646" s="207" t="n">
        <v>91852</v>
      </c>
      <c r="B4646" s="208" t="s">
        <v>4821</v>
      </c>
      <c r="C4646" s="2" t="s">
        <v>183</v>
      </c>
      <c r="D4646" s="209" t="n">
        <v>10.32</v>
      </c>
      <c r="E4646" s="224" t="n">
        <f aca="false">VLOOKUP(A4646,SINAPI_MO!$A$1:$E$59566,4,0)</f>
        <v>0.6638</v>
      </c>
      <c r="F4646" s="225" t="n">
        <f aca="false">ROUND(D4646*E4646,2)</f>
        <v>6.85</v>
      </c>
    </row>
    <row r="4647" customFormat="false" ht="19.4" hidden="false" customHeight="false" outlineLevel="0" collapsed="false">
      <c r="A4647" s="207" t="n">
        <v>91834</v>
      </c>
      <c r="B4647" s="208" t="s">
        <v>4822</v>
      </c>
      <c r="C4647" s="2" t="s">
        <v>183</v>
      </c>
      <c r="D4647" s="209" t="n">
        <v>18.75</v>
      </c>
      <c r="E4647" s="224" t="n">
        <f aca="false">VLOOKUP(A4647,SINAPI_MO!$A$1:$E$59566,4,0)</f>
        <v>0.6421</v>
      </c>
      <c r="F4647" s="225" t="n">
        <f aca="false">ROUND(D4647*E4647,2)</f>
        <v>12.04</v>
      </c>
    </row>
    <row r="4648" customFormat="false" ht="19.4" hidden="false" customHeight="false" outlineLevel="0" collapsed="false">
      <c r="A4648" s="207" t="n">
        <v>91854</v>
      </c>
      <c r="B4648" s="208" t="s">
        <v>4823</v>
      </c>
      <c r="C4648" s="2" t="s">
        <v>183</v>
      </c>
      <c r="D4648" s="209" t="n">
        <v>11.16</v>
      </c>
      <c r="E4648" s="224" t="n">
        <f aca="false">VLOOKUP(A4648,SINAPI_MO!$A$1:$E$59566,4,0)</f>
        <v>0.6631</v>
      </c>
      <c r="F4648" s="225" t="n">
        <f aca="false">ROUND(D4648*E4648,2)</f>
        <v>7.4</v>
      </c>
    </row>
    <row r="4649" customFormat="false" ht="19.4" hidden="false" customHeight="false" outlineLevel="0" collapsed="false">
      <c r="A4649" s="207" t="n">
        <v>91836</v>
      </c>
      <c r="B4649" s="208" t="s">
        <v>4824</v>
      </c>
      <c r="C4649" s="2" t="s">
        <v>183</v>
      </c>
      <c r="D4649" s="209" t="n">
        <v>22.42</v>
      </c>
      <c r="E4649" s="224" t="n">
        <f aca="false">VLOOKUP(A4649,SINAPI_MO!$A$1:$E$59566,4,0)</f>
        <v>0.5714</v>
      </c>
      <c r="F4649" s="225" t="n">
        <f aca="false">ROUND(D4649*E4649,2)</f>
        <v>12.81</v>
      </c>
    </row>
    <row r="4650" customFormat="false" ht="19.4" hidden="false" customHeight="false" outlineLevel="0" collapsed="false">
      <c r="A4650" s="207" t="n">
        <v>91856</v>
      </c>
      <c r="B4650" s="208" t="s">
        <v>4825</v>
      </c>
      <c r="C4650" s="2" t="s">
        <v>183</v>
      </c>
      <c r="D4650" s="209" t="n">
        <v>14.67</v>
      </c>
      <c r="E4650" s="224" t="n">
        <f aca="false">VLOOKUP(A4650,SINAPI_MO!$A$1:$E$59566,4,0)</f>
        <v>0.561</v>
      </c>
      <c r="F4650" s="225" t="n">
        <f aca="false">ROUND(D4650*E4650,2)</f>
        <v>8.23</v>
      </c>
    </row>
    <row r="4651" customFormat="false" ht="19.4" hidden="false" customHeight="false" outlineLevel="0" collapsed="false">
      <c r="A4651" s="207" t="n">
        <v>91839</v>
      </c>
      <c r="B4651" s="208" t="s">
        <v>4826</v>
      </c>
      <c r="C4651" s="2" t="s">
        <v>183</v>
      </c>
      <c r="D4651" s="209" t="n">
        <v>19.83</v>
      </c>
      <c r="E4651" s="224" t="n">
        <f aca="false">VLOOKUP(A4651,SINAPI_MO!$A$1:$E$59566,4,0)</f>
        <v>0.646</v>
      </c>
      <c r="F4651" s="225" t="n">
        <f aca="false">ROUND(D4651*E4651,2)</f>
        <v>12.81</v>
      </c>
    </row>
    <row r="4652" customFormat="false" ht="19.4" hidden="false" customHeight="false" outlineLevel="0" collapsed="false">
      <c r="A4652" s="207" t="n">
        <v>91849</v>
      </c>
      <c r="B4652" s="208" t="s">
        <v>4827</v>
      </c>
      <c r="C4652" s="2" t="s">
        <v>183</v>
      </c>
      <c r="D4652" s="209" t="n">
        <v>9.16</v>
      </c>
      <c r="E4652" s="224" t="n">
        <f aca="false">VLOOKUP(A4652,SINAPI_MO!$A$1:$E$59566,4,0)</f>
        <v>0.5175</v>
      </c>
      <c r="F4652" s="225" t="n">
        <f aca="false">ROUND(D4652*E4652,2)</f>
        <v>4.74</v>
      </c>
    </row>
    <row r="4653" customFormat="false" ht="19.4" hidden="false" customHeight="false" outlineLevel="0" collapsed="false">
      <c r="A4653" s="207" t="n">
        <v>91859</v>
      </c>
      <c r="B4653" s="208" t="s">
        <v>4828</v>
      </c>
      <c r="C4653" s="2" t="s">
        <v>183</v>
      </c>
      <c r="D4653" s="209" t="n">
        <v>12.28</v>
      </c>
      <c r="E4653" s="224" t="n">
        <f aca="false">VLOOKUP(A4653,SINAPI_MO!$A$1:$E$59566,4,0)</f>
        <v>0.6702</v>
      </c>
      <c r="F4653" s="225" t="n">
        <f aca="false">ROUND(D4653*E4653,2)</f>
        <v>8.23</v>
      </c>
    </row>
    <row r="4654" customFormat="false" ht="19.4" hidden="false" customHeight="false" outlineLevel="0" collapsed="false">
      <c r="A4654" s="207" t="n">
        <v>91841</v>
      </c>
      <c r="B4654" s="208" t="s">
        <v>4829</v>
      </c>
      <c r="C4654" s="2" t="s">
        <v>183</v>
      </c>
      <c r="D4654" s="209" t="n">
        <v>22.07</v>
      </c>
      <c r="E4654" s="224" t="n">
        <f aca="false">VLOOKUP(A4654,SINAPI_MO!$A$1:$E$59566,4,0)</f>
        <v>0.6253</v>
      </c>
      <c r="F4654" s="225" t="n">
        <f aca="false">ROUND(D4654*E4654,2)</f>
        <v>13.8</v>
      </c>
    </row>
    <row r="4655" customFormat="false" ht="19.4" hidden="false" customHeight="false" outlineLevel="0" collapsed="false">
      <c r="A4655" s="207" t="n">
        <v>91851</v>
      </c>
      <c r="B4655" s="208" t="s">
        <v>4830</v>
      </c>
      <c r="C4655" s="2" t="s">
        <v>183</v>
      </c>
      <c r="D4655" s="209" t="n">
        <v>11.36</v>
      </c>
      <c r="E4655" s="224" t="n">
        <f aca="false">VLOOKUP(A4655,SINAPI_MO!$A$1:$E$59566,4,0)</f>
        <v>0.5009</v>
      </c>
      <c r="F4655" s="225" t="n">
        <f aca="false">ROUND(D4655*E4655,2)</f>
        <v>5.69</v>
      </c>
    </row>
    <row r="4656" customFormat="false" ht="19.4" hidden="false" customHeight="false" outlineLevel="0" collapsed="false">
      <c r="A4656" s="207" t="n">
        <v>91861</v>
      </c>
      <c r="B4656" s="208" t="s">
        <v>4831</v>
      </c>
      <c r="C4656" s="2" t="s">
        <v>183</v>
      </c>
      <c r="D4656" s="209" t="n">
        <v>14.37</v>
      </c>
      <c r="E4656" s="224" t="n">
        <f aca="false">VLOOKUP(A4656,SINAPI_MO!$A$1:$E$59566,4,0)</f>
        <v>0.6381</v>
      </c>
      <c r="F4656" s="225" t="n">
        <f aca="false">ROUND(D4656*E4656,2)</f>
        <v>9.17</v>
      </c>
    </row>
    <row r="4657" customFormat="false" ht="19.4" hidden="false" customHeight="false" outlineLevel="0" collapsed="false">
      <c r="A4657" s="207" t="n">
        <v>91862</v>
      </c>
      <c r="B4657" s="208" t="s">
        <v>4832</v>
      </c>
      <c r="C4657" s="2" t="s">
        <v>183</v>
      </c>
      <c r="D4657" s="209" t="n">
        <v>11.55</v>
      </c>
      <c r="E4657" s="224" t="n">
        <f aca="false">VLOOKUP(A4657,SINAPI_MO!$A$1:$E$59566,4,0)</f>
        <v>0.5022</v>
      </c>
      <c r="F4657" s="225" t="n">
        <f aca="false">ROUND(D4657*E4657,2)</f>
        <v>5.8</v>
      </c>
    </row>
    <row r="4658" customFormat="false" ht="19.4" hidden="false" customHeight="false" outlineLevel="0" collapsed="false">
      <c r="A4658" s="207" t="n">
        <v>91866</v>
      </c>
      <c r="B4658" s="208" t="s">
        <v>4833</v>
      </c>
      <c r="C4658" s="2" t="s">
        <v>183</v>
      </c>
      <c r="D4658" s="209" t="n">
        <v>10.19</v>
      </c>
      <c r="E4658" s="224" t="n">
        <f aca="false">VLOOKUP(A4658,SINAPI_MO!$A$1:$E$59566,4,0)</f>
        <v>0.4328</v>
      </c>
      <c r="F4658" s="225" t="n">
        <f aca="false">ROUND(D4658*E4658,2)</f>
        <v>4.41</v>
      </c>
    </row>
    <row r="4659" customFormat="false" ht="19.4" hidden="false" customHeight="false" outlineLevel="0" collapsed="false">
      <c r="A4659" s="207" t="n">
        <v>91870</v>
      </c>
      <c r="B4659" s="208" t="s">
        <v>4834</v>
      </c>
      <c r="C4659" s="2" t="s">
        <v>183</v>
      </c>
      <c r="D4659" s="209" t="n">
        <v>14.75</v>
      </c>
      <c r="E4659" s="224" t="n">
        <f aca="false">VLOOKUP(A4659,SINAPI_MO!$A$1:$E$59566,4,0)</f>
        <v>0.6102</v>
      </c>
      <c r="F4659" s="225" t="n">
        <f aca="false">ROUND(D4659*E4659,2)</f>
        <v>9</v>
      </c>
    </row>
    <row r="4660" customFormat="false" ht="19.4" hidden="false" customHeight="false" outlineLevel="0" collapsed="false">
      <c r="A4660" s="207" t="n">
        <v>91863</v>
      </c>
      <c r="B4660" s="208" t="s">
        <v>4835</v>
      </c>
      <c r="C4660" s="2" t="s">
        <v>183</v>
      </c>
      <c r="D4660" s="209" t="n">
        <v>13.73</v>
      </c>
      <c r="E4660" s="224" t="n">
        <f aca="false">VLOOKUP(A4660,SINAPI_MO!$A$1:$E$59566,4,0)</f>
        <v>0.4785</v>
      </c>
      <c r="F4660" s="225" t="n">
        <f aca="false">ROUND(D4660*E4660,2)</f>
        <v>6.57</v>
      </c>
    </row>
    <row r="4661" customFormat="false" ht="19.4" hidden="false" customHeight="false" outlineLevel="0" collapsed="false">
      <c r="A4661" s="207" t="n">
        <v>91867</v>
      </c>
      <c r="B4661" s="208" t="s">
        <v>4836</v>
      </c>
      <c r="C4661" s="2" t="s">
        <v>183</v>
      </c>
      <c r="D4661" s="209" t="n">
        <v>12.38</v>
      </c>
      <c r="E4661" s="224" t="n">
        <f aca="false">VLOOKUP(A4661,SINAPI_MO!$A$1:$E$59566,4,0)</f>
        <v>0.4192</v>
      </c>
      <c r="F4661" s="225" t="n">
        <f aca="false">ROUND(D4661*E4661,2)</f>
        <v>5.19</v>
      </c>
    </row>
    <row r="4662" customFormat="false" ht="19.4" hidden="false" customHeight="false" outlineLevel="0" collapsed="false">
      <c r="A4662" s="207" t="n">
        <v>91871</v>
      </c>
      <c r="B4662" s="208" t="s">
        <v>4837</v>
      </c>
      <c r="C4662" s="2" t="s">
        <v>183</v>
      </c>
      <c r="D4662" s="209" t="n">
        <v>16.94</v>
      </c>
      <c r="E4662" s="224" t="n">
        <f aca="false">VLOOKUP(A4662,SINAPI_MO!$A$1:$E$59566,4,0)</f>
        <v>0.5773</v>
      </c>
      <c r="F4662" s="225" t="n">
        <f aca="false">ROUND(D4662*E4662,2)</f>
        <v>9.78</v>
      </c>
    </row>
    <row r="4663" customFormat="false" ht="19.4" hidden="false" customHeight="false" outlineLevel="0" collapsed="false">
      <c r="A4663" s="207" t="n">
        <v>91864</v>
      </c>
      <c r="B4663" s="208" t="s">
        <v>4838</v>
      </c>
      <c r="C4663" s="2" t="s">
        <v>183</v>
      </c>
      <c r="D4663" s="209" t="n">
        <v>18.87</v>
      </c>
      <c r="E4663" s="224" t="n">
        <f aca="false">VLOOKUP(A4663,SINAPI_MO!$A$1:$E$59566,4,0)</f>
        <v>0.407</v>
      </c>
      <c r="F4663" s="225" t="n">
        <f aca="false">ROUND(D4663*E4663,2)</f>
        <v>7.68</v>
      </c>
    </row>
    <row r="4664" customFormat="false" ht="19.4" hidden="false" customHeight="false" outlineLevel="0" collapsed="false">
      <c r="A4664" s="207" t="n">
        <v>91868</v>
      </c>
      <c r="B4664" s="208" t="s">
        <v>4839</v>
      </c>
      <c r="C4664" s="2" t="s">
        <v>183</v>
      </c>
      <c r="D4664" s="209" t="n">
        <v>17.53</v>
      </c>
      <c r="E4664" s="224" t="n">
        <f aca="false">VLOOKUP(A4664,SINAPI_MO!$A$1:$E$59566,4,0)</f>
        <v>0.3594</v>
      </c>
      <c r="F4664" s="225" t="n">
        <f aca="false">ROUND(D4664*E4664,2)</f>
        <v>6.3</v>
      </c>
    </row>
    <row r="4665" customFormat="false" ht="19.4" hidden="false" customHeight="false" outlineLevel="0" collapsed="false">
      <c r="A4665" s="207" t="n">
        <v>91872</v>
      </c>
      <c r="B4665" s="208" t="s">
        <v>4840</v>
      </c>
      <c r="C4665" s="2" t="s">
        <v>183</v>
      </c>
      <c r="D4665" s="209" t="n">
        <v>22.08</v>
      </c>
      <c r="E4665" s="224" t="n">
        <f aca="false">VLOOKUP(A4665,SINAPI_MO!$A$1:$E$59566,4,0)</f>
        <v>0.4932</v>
      </c>
      <c r="F4665" s="225" t="n">
        <f aca="false">ROUND(D4665*E4665,2)</f>
        <v>10.89</v>
      </c>
    </row>
    <row r="4666" customFormat="false" ht="19.4" hidden="false" customHeight="false" outlineLevel="0" collapsed="false">
      <c r="A4666" s="207" t="n">
        <v>91865</v>
      </c>
      <c r="B4666" s="208" t="s">
        <v>4841</v>
      </c>
      <c r="C4666" s="2" t="s">
        <v>183</v>
      </c>
      <c r="D4666" s="209" t="n">
        <v>23.85</v>
      </c>
      <c r="E4666" s="224" t="n">
        <f aca="false">VLOOKUP(A4666,SINAPI_MO!$A$1:$E$59566,4,0)</f>
        <v>0.3753</v>
      </c>
      <c r="F4666" s="225" t="n">
        <f aca="false">ROUND(D4666*E4666,2)</f>
        <v>8.95</v>
      </c>
    </row>
    <row r="4667" customFormat="false" ht="19.4" hidden="false" customHeight="false" outlineLevel="0" collapsed="false">
      <c r="A4667" s="207" t="n">
        <v>91869</v>
      </c>
      <c r="B4667" s="208" t="s">
        <v>4842</v>
      </c>
      <c r="C4667" s="2" t="s">
        <v>183</v>
      </c>
      <c r="D4667" s="209" t="n">
        <v>22.45</v>
      </c>
      <c r="E4667" s="224" t="n">
        <f aca="false">VLOOKUP(A4667,SINAPI_MO!$A$1:$E$59566,4,0)</f>
        <v>0.3345</v>
      </c>
      <c r="F4667" s="225" t="n">
        <f aca="false">ROUND(D4667*E4667,2)</f>
        <v>7.51</v>
      </c>
    </row>
    <row r="4668" customFormat="false" ht="19.4" hidden="false" customHeight="false" outlineLevel="0" collapsed="false">
      <c r="A4668" s="207" t="n">
        <v>91873</v>
      </c>
      <c r="B4668" s="208" t="s">
        <v>4843</v>
      </c>
      <c r="C4668" s="2" t="s">
        <v>183</v>
      </c>
      <c r="D4668" s="209" t="n">
        <v>27</v>
      </c>
      <c r="E4668" s="224" t="n">
        <f aca="false">VLOOKUP(A4668,SINAPI_MO!$A$1:$E$59566,4,0)</f>
        <v>0.4481</v>
      </c>
      <c r="F4668" s="225" t="n">
        <f aca="false">ROUND(D4668*E4668,2)</f>
        <v>12.1</v>
      </c>
    </row>
    <row r="4669" customFormat="false" ht="12.8" hidden="false" customHeight="false" outlineLevel="0" collapsed="false">
      <c r="A4669" s="207" t="n">
        <v>91981</v>
      </c>
      <c r="B4669" s="208" t="s">
        <v>4844</v>
      </c>
      <c r="C4669" s="2" t="s">
        <v>170</v>
      </c>
      <c r="D4669" s="209" t="n">
        <v>53.25</v>
      </c>
      <c r="E4669" s="224" t="n">
        <f aca="false">VLOOKUP(A4669,SINAPI_MO!$A$1:$E$59566,4,0)</f>
        <v>0.5502</v>
      </c>
      <c r="F4669" s="225" t="n">
        <f aca="false">ROUND(D4669*E4669,2)</f>
        <v>29.3</v>
      </c>
    </row>
    <row r="4670" customFormat="false" ht="12.8" hidden="false" customHeight="false" outlineLevel="0" collapsed="false">
      <c r="A4670" s="207" t="n">
        <v>91980</v>
      </c>
      <c r="B4670" s="208" t="s">
        <v>4845</v>
      </c>
      <c r="C4670" s="2" t="s">
        <v>170</v>
      </c>
      <c r="D4670" s="209" t="n">
        <v>41.41</v>
      </c>
      <c r="E4670" s="224" t="n">
        <f aca="false">VLOOKUP(A4670,SINAPI_MO!$A$1:$E$59566,4,0)</f>
        <v>0.5368</v>
      </c>
      <c r="F4670" s="225" t="n">
        <f aca="false">ROUND(D4670*E4670,2)</f>
        <v>22.23</v>
      </c>
    </row>
    <row r="4671" customFormat="false" ht="12.8" hidden="false" customHeight="false" outlineLevel="0" collapsed="false">
      <c r="A4671" s="207" t="n">
        <v>91979</v>
      </c>
      <c r="B4671" s="208" t="s">
        <v>4846</v>
      </c>
      <c r="C4671" s="2" t="s">
        <v>170</v>
      </c>
      <c r="D4671" s="209" t="n">
        <v>54.55</v>
      </c>
      <c r="E4671" s="224" t="n">
        <f aca="false">VLOOKUP(A4671,SINAPI_MO!$A$1:$E$59566,4,0)</f>
        <v>0.5371</v>
      </c>
      <c r="F4671" s="225" t="n">
        <f aca="false">ROUND(D4671*E4671,2)</f>
        <v>29.3</v>
      </c>
    </row>
    <row r="4672" customFormat="false" ht="12.8" hidden="false" customHeight="false" outlineLevel="0" collapsed="false">
      <c r="A4672" s="207" t="n">
        <v>91978</v>
      </c>
      <c r="B4672" s="208" t="s">
        <v>4847</v>
      </c>
      <c r="C4672" s="2" t="s">
        <v>170</v>
      </c>
      <c r="D4672" s="209" t="n">
        <v>42.71</v>
      </c>
      <c r="E4672" s="224" t="n">
        <f aca="false">VLOOKUP(A4672,SINAPI_MO!$A$1:$E$59566,4,0)</f>
        <v>0.5205</v>
      </c>
      <c r="F4672" s="225" t="n">
        <f aca="false">ROUND(D4672*E4672,2)</f>
        <v>22.23</v>
      </c>
    </row>
    <row r="4673" customFormat="false" ht="19.4" hidden="false" customHeight="false" outlineLevel="0" collapsed="false">
      <c r="A4673" s="207" t="n">
        <v>92029</v>
      </c>
      <c r="B4673" s="208" t="s">
        <v>4848</v>
      </c>
      <c r="C4673" s="2" t="s">
        <v>170</v>
      </c>
      <c r="D4673" s="209" t="n">
        <v>61.53</v>
      </c>
      <c r="E4673" s="224" t="n">
        <f aca="false">VLOOKUP(A4673,SINAPI_MO!$A$1:$E$59566,4,0)</f>
        <v>0.629</v>
      </c>
      <c r="F4673" s="225" t="n">
        <f aca="false">ROUND(D4673*E4673,2)</f>
        <v>38.7</v>
      </c>
    </row>
    <row r="4674" customFormat="false" ht="19.4" hidden="false" customHeight="false" outlineLevel="0" collapsed="false">
      <c r="A4674" s="207" t="n">
        <v>92028</v>
      </c>
      <c r="B4674" s="208" t="s">
        <v>4849</v>
      </c>
      <c r="C4674" s="2" t="s">
        <v>170</v>
      </c>
      <c r="D4674" s="209" t="n">
        <v>49.69</v>
      </c>
      <c r="E4674" s="224" t="n">
        <f aca="false">VLOOKUP(A4674,SINAPI_MO!$A$1:$E$59566,4,0)</f>
        <v>0.6365</v>
      </c>
      <c r="F4674" s="225" t="n">
        <f aca="false">ROUND(D4674*E4674,2)</f>
        <v>31.63</v>
      </c>
    </row>
    <row r="4675" customFormat="false" ht="19.4" hidden="false" customHeight="false" outlineLevel="0" collapsed="false">
      <c r="A4675" s="207" t="n">
        <v>92031</v>
      </c>
      <c r="B4675" s="208" t="s">
        <v>4850</v>
      </c>
      <c r="C4675" s="2" t="s">
        <v>170</v>
      </c>
      <c r="D4675" s="209" t="n">
        <v>84</v>
      </c>
      <c r="E4675" s="224" t="n">
        <f aca="false">VLOOKUP(A4675,SINAPI_MO!$A$1:$E$59566,4,0)</f>
        <v>0.628</v>
      </c>
      <c r="F4675" s="225" t="n">
        <f aca="false">ROUND(D4675*E4675,2)</f>
        <v>52.75</v>
      </c>
    </row>
    <row r="4676" customFormat="false" ht="19.4" hidden="false" customHeight="false" outlineLevel="0" collapsed="false">
      <c r="A4676" s="207" t="n">
        <v>92030</v>
      </c>
      <c r="B4676" s="208" t="s">
        <v>4851</v>
      </c>
      <c r="C4676" s="2" t="s">
        <v>170</v>
      </c>
      <c r="D4676" s="209" t="n">
        <v>72.16</v>
      </c>
      <c r="E4676" s="224" t="n">
        <f aca="false">VLOOKUP(A4676,SINAPI_MO!$A$1:$E$59566,4,0)</f>
        <v>0.633</v>
      </c>
      <c r="F4676" s="225" t="n">
        <f aca="false">ROUND(D4676*E4676,2)</f>
        <v>45.68</v>
      </c>
    </row>
    <row r="4677" customFormat="false" ht="12.8" hidden="false" customHeight="false" outlineLevel="0" collapsed="false">
      <c r="A4677" s="207" t="n">
        <v>91955</v>
      </c>
      <c r="B4677" s="208" t="s">
        <v>4852</v>
      </c>
      <c r="C4677" s="2" t="s">
        <v>170</v>
      </c>
      <c r="D4677" s="209" t="n">
        <v>39</v>
      </c>
      <c r="E4677" s="224" t="n">
        <f aca="false">VLOOKUP(A4677,SINAPI_MO!$A$1:$E$59566,4,0)</f>
        <v>0.6305</v>
      </c>
      <c r="F4677" s="225" t="n">
        <f aca="false">ROUND(D4677*E4677,2)</f>
        <v>24.59</v>
      </c>
    </row>
    <row r="4678" customFormat="false" ht="12.8" hidden="false" customHeight="false" outlineLevel="0" collapsed="false">
      <c r="A4678" s="207" t="n">
        <v>91954</v>
      </c>
      <c r="B4678" s="208" t="s">
        <v>4853</v>
      </c>
      <c r="C4678" s="2" t="s">
        <v>170</v>
      </c>
      <c r="D4678" s="209" t="n">
        <v>27.16</v>
      </c>
      <c r="E4678" s="224" t="n">
        <f aca="false">VLOOKUP(A4678,SINAPI_MO!$A$1:$E$59566,4,0)</f>
        <v>0.6451</v>
      </c>
      <c r="F4678" s="225" t="n">
        <f aca="false">ROUND(D4678*E4678,2)</f>
        <v>17.52</v>
      </c>
    </row>
    <row r="4679" customFormat="false" ht="19.4" hidden="false" customHeight="false" outlineLevel="0" collapsed="false">
      <c r="A4679" s="207" t="n">
        <v>92033</v>
      </c>
      <c r="B4679" s="208" t="s">
        <v>4854</v>
      </c>
      <c r="C4679" s="2" t="s">
        <v>170</v>
      </c>
      <c r="D4679" s="209" t="n">
        <v>85.22</v>
      </c>
      <c r="E4679" s="224" t="n">
        <f aca="false">VLOOKUP(A4679,SINAPI_MO!$A$1:$E$59566,4,0)</f>
        <v>0.619</v>
      </c>
      <c r="F4679" s="225" t="n">
        <f aca="false">ROUND(D4679*E4679,2)</f>
        <v>52.75</v>
      </c>
    </row>
    <row r="4680" customFormat="false" ht="19.4" hidden="false" customHeight="false" outlineLevel="0" collapsed="false">
      <c r="A4680" s="207" t="n">
        <v>92032</v>
      </c>
      <c r="B4680" s="208" t="s">
        <v>4855</v>
      </c>
      <c r="C4680" s="2" t="s">
        <v>170</v>
      </c>
      <c r="D4680" s="209" t="n">
        <v>73.38</v>
      </c>
      <c r="E4680" s="224" t="n">
        <f aca="false">VLOOKUP(A4680,SINAPI_MO!$A$1:$E$59566,4,0)</f>
        <v>0.6225</v>
      </c>
      <c r="F4680" s="225" t="n">
        <f aca="false">ROUND(D4680*E4680,2)</f>
        <v>45.68</v>
      </c>
    </row>
    <row r="4681" customFormat="false" ht="12.8" hidden="false" customHeight="false" outlineLevel="0" collapsed="false">
      <c r="A4681" s="207" t="n">
        <v>91961</v>
      </c>
      <c r="B4681" s="208" t="s">
        <v>4856</v>
      </c>
      <c r="C4681" s="2" t="s">
        <v>170</v>
      </c>
      <c r="D4681" s="209" t="n">
        <v>62.75</v>
      </c>
      <c r="E4681" s="224" t="n">
        <f aca="false">VLOOKUP(A4681,SINAPI_MO!$A$1:$E$59566,4,0)</f>
        <v>0.6167</v>
      </c>
      <c r="F4681" s="225" t="n">
        <f aca="false">ROUND(D4681*E4681,2)</f>
        <v>38.7</v>
      </c>
    </row>
    <row r="4682" customFormat="false" ht="12.8" hidden="false" customHeight="false" outlineLevel="0" collapsed="false">
      <c r="A4682" s="207" t="n">
        <v>91960</v>
      </c>
      <c r="B4682" s="208" t="s">
        <v>4857</v>
      </c>
      <c r="C4682" s="2" t="s">
        <v>170</v>
      </c>
      <c r="D4682" s="209" t="n">
        <v>50.91</v>
      </c>
      <c r="E4682" s="224" t="n">
        <f aca="false">VLOOKUP(A4682,SINAPI_MO!$A$1:$E$59566,4,0)</f>
        <v>0.6213</v>
      </c>
      <c r="F4682" s="225" t="n">
        <f aca="false">ROUND(D4682*E4682,2)</f>
        <v>31.63</v>
      </c>
    </row>
    <row r="4683" customFormat="false" ht="12.8" hidden="false" customHeight="false" outlineLevel="0" collapsed="false">
      <c r="A4683" s="207" t="n">
        <v>91969</v>
      </c>
      <c r="B4683" s="208" t="s">
        <v>4858</v>
      </c>
      <c r="C4683" s="2" t="s">
        <v>170</v>
      </c>
      <c r="D4683" s="209" t="n">
        <v>86.44</v>
      </c>
      <c r="E4683" s="224" t="n">
        <f aca="false">VLOOKUP(A4683,SINAPI_MO!$A$1:$E$59566,4,0)</f>
        <v>0.6102</v>
      </c>
      <c r="F4683" s="225" t="n">
        <f aca="false">ROUND(D4683*E4683,2)</f>
        <v>52.75</v>
      </c>
    </row>
    <row r="4684" customFormat="false" ht="12.8" hidden="false" customHeight="false" outlineLevel="0" collapsed="false">
      <c r="A4684" s="207" t="n">
        <v>91968</v>
      </c>
      <c r="B4684" s="208" t="s">
        <v>4859</v>
      </c>
      <c r="C4684" s="2" t="s">
        <v>170</v>
      </c>
      <c r="D4684" s="209" t="n">
        <v>74.6</v>
      </c>
      <c r="E4684" s="224" t="n">
        <f aca="false">VLOOKUP(A4684,SINAPI_MO!$A$1:$E$59566,4,0)</f>
        <v>0.6123</v>
      </c>
      <c r="F4684" s="225" t="n">
        <f aca="false">ROUND(D4684*E4684,2)</f>
        <v>45.68</v>
      </c>
    </row>
    <row r="4685" customFormat="false" ht="19.4" hidden="false" customHeight="false" outlineLevel="0" collapsed="false">
      <c r="A4685" s="207" t="n">
        <v>91985</v>
      </c>
      <c r="B4685" s="208" t="s">
        <v>4860</v>
      </c>
      <c r="C4685" s="2" t="s">
        <v>170</v>
      </c>
      <c r="D4685" s="209" t="n">
        <v>30.86</v>
      </c>
      <c r="E4685" s="224" t="n">
        <f aca="false">VLOOKUP(A4685,SINAPI_MO!$A$1:$E$59566,4,0)</f>
        <v>0.6445</v>
      </c>
      <c r="F4685" s="225" t="n">
        <f aca="false">ROUND(D4685*E4685,2)</f>
        <v>19.89</v>
      </c>
    </row>
    <row r="4686" customFormat="false" ht="19.4" hidden="false" customHeight="false" outlineLevel="0" collapsed="false">
      <c r="A4686" s="207" t="n">
        <v>91984</v>
      </c>
      <c r="B4686" s="208" t="s">
        <v>4861</v>
      </c>
      <c r="C4686" s="2" t="s">
        <v>170</v>
      </c>
      <c r="D4686" s="209" t="n">
        <v>19.02</v>
      </c>
      <c r="E4686" s="224" t="n">
        <f aca="false">VLOOKUP(A4686,SINAPI_MO!$A$1:$E$59566,4,0)</f>
        <v>0.674</v>
      </c>
      <c r="F4686" s="225" t="n">
        <f aca="false">ROUND(D4686*E4686,2)</f>
        <v>12.82</v>
      </c>
    </row>
    <row r="4687" customFormat="false" ht="12.8" hidden="false" customHeight="false" outlineLevel="0" collapsed="false">
      <c r="A4687" s="207" t="n">
        <v>91989</v>
      </c>
      <c r="B4687" s="208" t="s">
        <v>4862</v>
      </c>
      <c r="C4687" s="2" t="s">
        <v>170</v>
      </c>
      <c r="D4687" s="209" t="n">
        <v>35.22</v>
      </c>
      <c r="E4687" s="224" t="n">
        <f aca="false">VLOOKUP(A4687,SINAPI_MO!$A$1:$E$59566,4,0)</f>
        <v>0.5647</v>
      </c>
      <c r="F4687" s="225" t="n">
        <f aca="false">ROUND(D4687*E4687,2)</f>
        <v>19.89</v>
      </c>
    </row>
    <row r="4688" customFormat="false" ht="12.8" hidden="false" customHeight="false" outlineLevel="0" collapsed="false">
      <c r="A4688" s="207" t="n">
        <v>91988</v>
      </c>
      <c r="B4688" s="208" t="s">
        <v>4863</v>
      </c>
      <c r="C4688" s="2" t="s">
        <v>170</v>
      </c>
      <c r="D4688" s="209" t="n">
        <v>23.38</v>
      </c>
      <c r="E4688" s="224" t="n">
        <f aca="false">VLOOKUP(A4688,SINAPI_MO!$A$1:$E$59566,4,0)</f>
        <v>0.5483</v>
      </c>
      <c r="F4688" s="225" t="n">
        <f aca="false">ROUND(D4688*E4688,2)</f>
        <v>12.82</v>
      </c>
    </row>
    <row r="4689" customFormat="false" ht="19.4" hidden="false" customHeight="false" outlineLevel="0" collapsed="false">
      <c r="A4689" s="207" t="n">
        <v>92023</v>
      </c>
      <c r="B4689" s="208" t="s">
        <v>4864</v>
      </c>
      <c r="C4689" s="2" t="s">
        <v>170</v>
      </c>
      <c r="D4689" s="209" t="n">
        <v>54.53</v>
      </c>
      <c r="E4689" s="224" t="n">
        <f aca="false">VLOOKUP(A4689,SINAPI_MO!$A$1:$E$59566,4,0)</f>
        <v>0.6224</v>
      </c>
      <c r="F4689" s="225" t="n">
        <f aca="false">ROUND(D4689*E4689,2)</f>
        <v>33.94</v>
      </c>
    </row>
    <row r="4690" customFormat="false" ht="19.4" hidden="false" customHeight="false" outlineLevel="0" collapsed="false">
      <c r="A4690" s="207" t="n">
        <v>92022</v>
      </c>
      <c r="B4690" s="208" t="s">
        <v>4865</v>
      </c>
      <c r="C4690" s="2" t="s">
        <v>170</v>
      </c>
      <c r="D4690" s="209" t="n">
        <v>42.69</v>
      </c>
      <c r="E4690" s="224" t="n">
        <f aca="false">VLOOKUP(A4690,SINAPI_MO!$A$1:$E$59566,4,0)</f>
        <v>0.6294</v>
      </c>
      <c r="F4690" s="225" t="n">
        <f aca="false">ROUND(D4690*E4690,2)</f>
        <v>26.87</v>
      </c>
    </row>
    <row r="4691" customFormat="false" ht="19.4" hidden="false" customHeight="false" outlineLevel="0" collapsed="false">
      <c r="A4691" s="207" t="n">
        <v>92025</v>
      </c>
      <c r="B4691" s="208" t="s">
        <v>4866</v>
      </c>
      <c r="C4691" s="2" t="s">
        <v>170</v>
      </c>
      <c r="D4691" s="209" t="n">
        <v>77.06</v>
      </c>
      <c r="E4691" s="224" t="n">
        <f aca="false">VLOOKUP(A4691,SINAPI_MO!$A$1:$E$59566,4,0)</f>
        <v>0.6235</v>
      </c>
      <c r="F4691" s="225" t="n">
        <f aca="false">ROUND(D4691*E4691,2)</f>
        <v>48.05</v>
      </c>
    </row>
    <row r="4692" customFormat="false" ht="19.4" hidden="false" customHeight="false" outlineLevel="0" collapsed="false">
      <c r="A4692" s="207" t="n">
        <v>92024</v>
      </c>
      <c r="B4692" s="208" t="s">
        <v>4867</v>
      </c>
      <c r="C4692" s="2" t="s">
        <v>170</v>
      </c>
      <c r="D4692" s="209" t="n">
        <v>65.22</v>
      </c>
      <c r="E4692" s="224" t="n">
        <f aca="false">VLOOKUP(A4692,SINAPI_MO!$A$1:$E$59566,4,0)</f>
        <v>0.6283</v>
      </c>
      <c r="F4692" s="225" t="n">
        <f aca="false">ROUND(D4692*E4692,2)</f>
        <v>40.98</v>
      </c>
    </row>
    <row r="4693" customFormat="false" ht="19.4" hidden="false" customHeight="false" outlineLevel="0" collapsed="false">
      <c r="A4693" s="207" t="n">
        <v>91957</v>
      </c>
      <c r="B4693" s="208" t="s">
        <v>4868</v>
      </c>
      <c r="C4693" s="2" t="s">
        <v>170</v>
      </c>
      <c r="D4693" s="209" t="n">
        <v>55.75</v>
      </c>
      <c r="E4693" s="224" t="n">
        <f aca="false">VLOOKUP(A4693,SINAPI_MO!$A$1:$E$59566,4,0)</f>
        <v>0.6088</v>
      </c>
      <c r="F4693" s="225" t="n">
        <f aca="false">ROUND(D4693*E4693,2)</f>
        <v>33.94</v>
      </c>
    </row>
    <row r="4694" customFormat="false" ht="19.4" hidden="false" customHeight="false" outlineLevel="0" collapsed="false">
      <c r="A4694" s="207" t="n">
        <v>91956</v>
      </c>
      <c r="B4694" s="208" t="s">
        <v>4869</v>
      </c>
      <c r="C4694" s="2" t="s">
        <v>170</v>
      </c>
      <c r="D4694" s="209" t="n">
        <v>43.91</v>
      </c>
      <c r="E4694" s="224" t="n">
        <f aca="false">VLOOKUP(A4694,SINAPI_MO!$A$1:$E$59566,4,0)</f>
        <v>0.6119</v>
      </c>
      <c r="F4694" s="225" t="n">
        <f aca="false">ROUND(D4694*E4694,2)</f>
        <v>26.87</v>
      </c>
    </row>
    <row r="4695" customFormat="false" ht="19.4" hidden="false" customHeight="false" outlineLevel="0" collapsed="false">
      <c r="A4695" s="207" t="n">
        <v>91963</v>
      </c>
      <c r="B4695" s="208" t="s">
        <v>4870</v>
      </c>
      <c r="C4695" s="2" t="s">
        <v>170</v>
      </c>
      <c r="D4695" s="209" t="n">
        <v>79.5</v>
      </c>
      <c r="E4695" s="224" t="n">
        <f aca="false">VLOOKUP(A4695,SINAPI_MO!$A$1:$E$59566,4,0)</f>
        <v>0.6044</v>
      </c>
      <c r="F4695" s="225" t="n">
        <f aca="false">ROUND(D4695*E4695,2)</f>
        <v>48.05</v>
      </c>
    </row>
    <row r="4696" customFormat="false" ht="19.4" hidden="false" customHeight="false" outlineLevel="0" collapsed="false">
      <c r="A4696" s="207" t="n">
        <v>91962</v>
      </c>
      <c r="B4696" s="208" t="s">
        <v>4871</v>
      </c>
      <c r="C4696" s="2" t="s">
        <v>170</v>
      </c>
      <c r="D4696" s="209" t="n">
        <v>67.66</v>
      </c>
      <c r="E4696" s="224" t="n">
        <f aca="false">VLOOKUP(A4696,SINAPI_MO!$A$1:$E$59566,4,0)</f>
        <v>0.6057</v>
      </c>
      <c r="F4696" s="225" t="n">
        <f aca="false">ROUND(D4696*E4696,2)</f>
        <v>40.98</v>
      </c>
    </row>
    <row r="4697" customFormat="false" ht="12.8" hidden="false" customHeight="false" outlineLevel="0" collapsed="false">
      <c r="A4697" s="207" t="n">
        <v>91953</v>
      </c>
      <c r="B4697" s="208" t="s">
        <v>4872</v>
      </c>
      <c r="C4697" s="2" t="s">
        <v>170</v>
      </c>
      <c r="D4697" s="209" t="n">
        <v>32.06</v>
      </c>
      <c r="E4697" s="224" t="n">
        <f aca="false">VLOOKUP(A4697,SINAPI_MO!$A$1:$E$59566,4,0)</f>
        <v>0.6204</v>
      </c>
      <c r="F4697" s="225" t="n">
        <f aca="false">ROUND(D4697*E4697,2)</f>
        <v>19.89</v>
      </c>
    </row>
    <row r="4698" customFormat="false" ht="12.8" hidden="false" customHeight="false" outlineLevel="0" collapsed="false">
      <c r="A4698" s="207" t="n">
        <v>91952</v>
      </c>
      <c r="B4698" s="208" t="s">
        <v>4873</v>
      </c>
      <c r="C4698" s="2" t="s">
        <v>170</v>
      </c>
      <c r="D4698" s="209" t="n">
        <v>20.22</v>
      </c>
      <c r="E4698" s="224" t="n">
        <f aca="false">VLOOKUP(A4698,SINAPI_MO!$A$1:$E$59566,4,0)</f>
        <v>0.634</v>
      </c>
      <c r="F4698" s="225" t="n">
        <f aca="false">ROUND(D4698*E4698,2)</f>
        <v>12.82</v>
      </c>
    </row>
    <row r="4699" customFormat="false" ht="19.4" hidden="false" customHeight="false" outlineLevel="0" collapsed="false">
      <c r="A4699" s="207" t="n">
        <v>92035</v>
      </c>
      <c r="B4699" s="208" t="s">
        <v>4874</v>
      </c>
      <c r="C4699" s="2" t="s">
        <v>170</v>
      </c>
      <c r="D4699" s="209" t="n">
        <v>78.28</v>
      </c>
      <c r="E4699" s="224" t="n">
        <f aca="false">VLOOKUP(A4699,SINAPI_MO!$A$1:$E$59566,4,0)</f>
        <v>0.6138</v>
      </c>
      <c r="F4699" s="225" t="n">
        <f aca="false">ROUND(D4699*E4699,2)</f>
        <v>48.05</v>
      </c>
    </row>
    <row r="4700" customFormat="false" ht="19.4" hidden="false" customHeight="false" outlineLevel="0" collapsed="false">
      <c r="A4700" s="207" t="n">
        <v>92034</v>
      </c>
      <c r="B4700" s="208" t="s">
        <v>4875</v>
      </c>
      <c r="C4700" s="2" t="s">
        <v>170</v>
      </c>
      <c r="D4700" s="209" t="n">
        <v>66.44</v>
      </c>
      <c r="E4700" s="224" t="n">
        <f aca="false">VLOOKUP(A4700,SINAPI_MO!$A$1:$E$59566,4,0)</f>
        <v>0.6168</v>
      </c>
      <c r="F4700" s="225" t="n">
        <f aca="false">ROUND(D4700*E4700,2)</f>
        <v>40.98</v>
      </c>
    </row>
    <row r="4701" customFormat="false" ht="19.4" hidden="false" customHeight="false" outlineLevel="0" collapsed="false">
      <c r="A4701" s="207" t="n">
        <v>92027</v>
      </c>
      <c r="B4701" s="208" t="s">
        <v>4876</v>
      </c>
      <c r="C4701" s="2" t="s">
        <v>170</v>
      </c>
      <c r="D4701" s="209" t="n">
        <v>71.34</v>
      </c>
      <c r="E4701" s="224" t="n">
        <f aca="false">VLOOKUP(A4701,SINAPI_MO!$A$1:$E$59566,4,0)</f>
        <v>0.6077</v>
      </c>
      <c r="F4701" s="225" t="n">
        <f aca="false">ROUND(D4701*E4701,2)</f>
        <v>43.35</v>
      </c>
    </row>
    <row r="4702" customFormat="false" ht="19.4" hidden="false" customHeight="false" outlineLevel="0" collapsed="false">
      <c r="A4702" s="207" t="n">
        <v>92026</v>
      </c>
      <c r="B4702" s="208" t="s">
        <v>4877</v>
      </c>
      <c r="C4702" s="2" t="s">
        <v>170</v>
      </c>
      <c r="D4702" s="209" t="n">
        <v>59.5</v>
      </c>
      <c r="E4702" s="224" t="n">
        <f aca="false">VLOOKUP(A4702,SINAPI_MO!$A$1:$E$59566,4,0)</f>
        <v>0.6097</v>
      </c>
      <c r="F4702" s="225" t="n">
        <f aca="false">ROUND(D4702*E4702,2)</f>
        <v>36.28</v>
      </c>
    </row>
    <row r="4703" customFormat="false" ht="19.4" hidden="false" customHeight="false" outlineLevel="0" collapsed="false">
      <c r="A4703" s="207" t="n">
        <v>91965</v>
      </c>
      <c r="B4703" s="208" t="s">
        <v>4878</v>
      </c>
      <c r="C4703" s="2" t="s">
        <v>170</v>
      </c>
      <c r="D4703" s="209" t="n">
        <v>72.56</v>
      </c>
      <c r="E4703" s="224" t="n">
        <f aca="false">VLOOKUP(A4703,SINAPI_MO!$A$1:$E$59566,4,0)</f>
        <v>0.5974</v>
      </c>
      <c r="F4703" s="225" t="n">
        <f aca="false">ROUND(D4703*E4703,2)</f>
        <v>43.35</v>
      </c>
    </row>
    <row r="4704" customFormat="false" ht="19.4" hidden="false" customHeight="false" outlineLevel="0" collapsed="false">
      <c r="A4704" s="207" t="n">
        <v>91964</v>
      </c>
      <c r="B4704" s="208" t="s">
        <v>4879</v>
      </c>
      <c r="C4704" s="2" t="s">
        <v>170</v>
      </c>
      <c r="D4704" s="209" t="n">
        <v>60.72</v>
      </c>
      <c r="E4704" s="224" t="n">
        <f aca="false">VLOOKUP(A4704,SINAPI_MO!$A$1:$E$59566,4,0)</f>
        <v>0.5975</v>
      </c>
      <c r="F4704" s="225" t="n">
        <f aca="false">ROUND(D4704*E4704,2)</f>
        <v>36.28</v>
      </c>
    </row>
    <row r="4705" customFormat="false" ht="19.4" hidden="false" customHeight="false" outlineLevel="0" collapsed="false">
      <c r="A4705" s="207" t="n">
        <v>91973</v>
      </c>
      <c r="B4705" s="208" t="s">
        <v>4880</v>
      </c>
      <c r="C4705" s="2" t="s">
        <v>170</v>
      </c>
      <c r="D4705" s="209" t="n">
        <v>102.22</v>
      </c>
      <c r="E4705" s="224" t="n">
        <f aca="false">VLOOKUP(A4705,SINAPI_MO!$A$1:$E$59566,4,0)</f>
        <v>0.5783</v>
      </c>
      <c r="F4705" s="225" t="n">
        <f aca="false">ROUND(D4705*E4705,2)</f>
        <v>59.11</v>
      </c>
    </row>
    <row r="4706" customFormat="false" ht="19.4" hidden="false" customHeight="false" outlineLevel="0" collapsed="false">
      <c r="A4706" s="207" t="n">
        <v>91972</v>
      </c>
      <c r="B4706" s="208" t="s">
        <v>4881</v>
      </c>
      <c r="C4706" s="2" t="s">
        <v>170</v>
      </c>
      <c r="D4706" s="209" t="n">
        <v>84.9</v>
      </c>
      <c r="E4706" s="224" t="n">
        <f aca="false">VLOOKUP(A4706,SINAPI_MO!$A$1:$E$59566,4,0)</f>
        <v>0.5986</v>
      </c>
      <c r="F4706" s="225" t="n">
        <f aca="false">ROUND(D4706*E4706,2)</f>
        <v>50.82</v>
      </c>
    </row>
    <row r="4707" customFormat="false" ht="12.8" hidden="false" customHeight="false" outlineLevel="0" collapsed="false">
      <c r="A4707" s="207" t="n">
        <v>91959</v>
      </c>
      <c r="B4707" s="208" t="s">
        <v>4882</v>
      </c>
      <c r="C4707" s="2" t="s">
        <v>170</v>
      </c>
      <c r="D4707" s="209" t="n">
        <v>48.87</v>
      </c>
      <c r="E4707" s="224" t="n">
        <f aca="false">VLOOKUP(A4707,SINAPI_MO!$A$1:$E$59566,4,0)</f>
        <v>0.5995</v>
      </c>
      <c r="F4707" s="225" t="n">
        <f aca="false">ROUND(D4707*E4707,2)</f>
        <v>29.3</v>
      </c>
    </row>
    <row r="4708" customFormat="false" ht="12.8" hidden="false" customHeight="false" outlineLevel="0" collapsed="false">
      <c r="A4708" s="207" t="n">
        <v>91958</v>
      </c>
      <c r="B4708" s="208" t="s">
        <v>4883</v>
      </c>
      <c r="C4708" s="2" t="s">
        <v>170</v>
      </c>
      <c r="D4708" s="209" t="n">
        <v>37.03</v>
      </c>
      <c r="E4708" s="224" t="n">
        <f aca="false">VLOOKUP(A4708,SINAPI_MO!$A$1:$E$59566,4,0)</f>
        <v>0.6003</v>
      </c>
      <c r="F4708" s="225" t="n">
        <f aca="false">ROUND(D4708*E4708,2)</f>
        <v>22.23</v>
      </c>
    </row>
    <row r="4709" customFormat="false" ht="19.4" hidden="false" customHeight="false" outlineLevel="0" collapsed="false">
      <c r="A4709" s="207" t="n">
        <v>91971</v>
      </c>
      <c r="B4709" s="208" t="s">
        <v>4884</v>
      </c>
      <c r="C4709" s="2" t="s">
        <v>170</v>
      </c>
      <c r="D4709" s="209" t="n">
        <v>95.23</v>
      </c>
      <c r="E4709" s="224" t="n">
        <f aca="false">VLOOKUP(A4709,SINAPI_MO!$A$1:$E$59566,4,0)</f>
        <v>0.5708</v>
      </c>
      <c r="F4709" s="225" t="n">
        <f aca="false">ROUND(D4709*E4709,2)</f>
        <v>54.36</v>
      </c>
    </row>
    <row r="4710" customFormat="false" ht="19.4" hidden="false" customHeight="false" outlineLevel="0" collapsed="false">
      <c r="A4710" s="207" t="n">
        <v>91970</v>
      </c>
      <c r="B4710" s="208" t="s">
        <v>4885</v>
      </c>
      <c r="C4710" s="2" t="s">
        <v>170</v>
      </c>
      <c r="D4710" s="209" t="n">
        <v>77.91</v>
      </c>
      <c r="E4710" s="224" t="n">
        <f aca="false">VLOOKUP(A4710,SINAPI_MO!$A$1:$E$59566,4,0)</f>
        <v>0.5913</v>
      </c>
      <c r="F4710" s="225" t="n">
        <f aca="false">ROUND(D4710*E4710,2)</f>
        <v>46.07</v>
      </c>
    </row>
    <row r="4711" customFormat="false" ht="12.8" hidden="false" customHeight="false" outlineLevel="0" collapsed="false">
      <c r="A4711" s="207" t="n">
        <v>91967</v>
      </c>
      <c r="B4711" s="208" t="s">
        <v>4886</v>
      </c>
      <c r="C4711" s="2" t="s">
        <v>170</v>
      </c>
      <c r="D4711" s="209" t="n">
        <v>65.67</v>
      </c>
      <c r="E4711" s="224" t="n">
        <f aca="false">VLOOKUP(A4711,SINAPI_MO!$A$1:$E$59566,4,0)</f>
        <v>0.5893</v>
      </c>
      <c r="F4711" s="225" t="n">
        <f aca="false">ROUND(D4711*E4711,2)</f>
        <v>38.7</v>
      </c>
    </row>
    <row r="4712" customFormat="false" ht="12.8" hidden="false" customHeight="false" outlineLevel="0" collapsed="false">
      <c r="A4712" s="207" t="n">
        <v>91966</v>
      </c>
      <c r="B4712" s="208" t="s">
        <v>4887</v>
      </c>
      <c r="C4712" s="2" t="s">
        <v>170</v>
      </c>
      <c r="D4712" s="209" t="n">
        <v>53.83</v>
      </c>
      <c r="E4712" s="224" t="n">
        <f aca="false">VLOOKUP(A4712,SINAPI_MO!$A$1:$E$59566,4,0)</f>
        <v>0.5876</v>
      </c>
      <c r="F4712" s="225" t="n">
        <f aca="false">ROUND(D4712*E4712,2)</f>
        <v>31.63</v>
      </c>
    </row>
    <row r="4713" customFormat="false" ht="12.8" hidden="false" customHeight="false" outlineLevel="0" collapsed="false">
      <c r="A4713" s="207" t="n">
        <v>91975</v>
      </c>
      <c r="B4713" s="208" t="s">
        <v>4888</v>
      </c>
      <c r="C4713" s="2" t="s">
        <v>170</v>
      </c>
      <c r="D4713" s="209" t="n">
        <v>88.28</v>
      </c>
      <c r="E4713" s="224" t="n">
        <f aca="false">VLOOKUP(A4713,SINAPI_MO!$A$1:$E$59566,4,0)</f>
        <v>0.5624</v>
      </c>
      <c r="F4713" s="225" t="n">
        <f aca="false">ROUND(D4713*E4713,2)</f>
        <v>49.65</v>
      </c>
    </row>
    <row r="4714" customFormat="false" ht="12.8" hidden="false" customHeight="false" outlineLevel="0" collapsed="false">
      <c r="A4714" s="207" t="n">
        <v>91974</v>
      </c>
      <c r="B4714" s="208" t="s">
        <v>4889</v>
      </c>
      <c r="C4714" s="2" t="s">
        <v>170</v>
      </c>
      <c r="D4714" s="209" t="n">
        <v>70.96</v>
      </c>
      <c r="E4714" s="224" t="n">
        <f aca="false">VLOOKUP(A4714,SINAPI_MO!$A$1:$E$59566,4,0)</f>
        <v>0.5829</v>
      </c>
      <c r="F4714" s="225" t="n">
        <f aca="false">ROUND(D4714*E4714,2)</f>
        <v>41.36</v>
      </c>
    </row>
    <row r="4715" customFormat="false" ht="12.8" hidden="false" customHeight="false" outlineLevel="0" collapsed="false">
      <c r="A4715" s="207" t="n">
        <v>91977</v>
      </c>
      <c r="B4715" s="208" t="s">
        <v>4890</v>
      </c>
      <c r="C4715" s="2" t="s">
        <v>170</v>
      </c>
      <c r="D4715" s="209" t="n">
        <v>121.94</v>
      </c>
      <c r="E4715" s="224" t="n">
        <f aca="false">VLOOKUP(A4715,SINAPI_MO!$A$1:$E$59566,4,0)</f>
        <v>0.5618</v>
      </c>
      <c r="F4715" s="225" t="n">
        <f aca="false">ROUND(D4715*E4715,2)</f>
        <v>68.51</v>
      </c>
    </row>
    <row r="4716" customFormat="false" ht="12.8" hidden="false" customHeight="false" outlineLevel="0" collapsed="false">
      <c r="A4716" s="207" t="n">
        <v>91976</v>
      </c>
      <c r="B4716" s="208" t="s">
        <v>4891</v>
      </c>
      <c r="C4716" s="2" t="s">
        <v>170</v>
      </c>
      <c r="D4716" s="209" t="n">
        <v>104.62</v>
      </c>
      <c r="E4716" s="224" t="n">
        <f aca="false">VLOOKUP(A4716,SINAPI_MO!$A$1:$E$59566,4,0)</f>
        <v>0.5756</v>
      </c>
      <c r="F4716" s="225" t="n">
        <f aca="false">ROUND(D4716*E4716,2)</f>
        <v>60.22</v>
      </c>
    </row>
    <row r="4717" customFormat="false" ht="19.4" hidden="false" customHeight="false" outlineLevel="0" collapsed="false">
      <c r="A4717" s="207" t="n">
        <v>91874</v>
      </c>
      <c r="B4717" s="208" t="s">
        <v>4892</v>
      </c>
      <c r="C4717" s="2" t="s">
        <v>170</v>
      </c>
      <c r="D4717" s="209" t="n">
        <v>7.65</v>
      </c>
      <c r="E4717" s="224" t="n">
        <f aca="false">VLOOKUP(A4717,SINAPI_MO!$A$1:$E$59566,4,0)</f>
        <v>0.8732</v>
      </c>
      <c r="F4717" s="225" t="n">
        <f aca="false">ROUND(D4717*E4717,2)</f>
        <v>6.68</v>
      </c>
    </row>
    <row r="4718" customFormat="false" ht="19.4" hidden="false" customHeight="false" outlineLevel="0" collapsed="false">
      <c r="A4718" s="207" t="n">
        <v>91878</v>
      </c>
      <c r="B4718" s="208" t="s">
        <v>4893</v>
      </c>
      <c r="C4718" s="2" t="s">
        <v>170</v>
      </c>
      <c r="D4718" s="209" t="n">
        <v>6.05</v>
      </c>
      <c r="E4718" s="224" t="n">
        <f aca="false">VLOOKUP(A4718,SINAPI_MO!$A$1:$E$59566,4,0)</f>
        <v>0.8397</v>
      </c>
      <c r="F4718" s="225" t="n">
        <f aca="false">ROUND(D4718*E4718,2)</f>
        <v>5.08</v>
      </c>
    </row>
    <row r="4719" customFormat="false" ht="19.4" hidden="false" customHeight="false" outlineLevel="0" collapsed="false">
      <c r="A4719" s="207" t="n">
        <v>91882</v>
      </c>
      <c r="B4719" s="208" t="s">
        <v>4894</v>
      </c>
      <c r="C4719" s="2" t="s">
        <v>170</v>
      </c>
      <c r="D4719" s="209" t="n">
        <v>10.97</v>
      </c>
      <c r="E4719" s="224" t="n">
        <f aca="false">VLOOKUP(A4719,SINAPI_MO!$A$1:$E$59566,4,0)</f>
        <v>0.9116</v>
      </c>
      <c r="F4719" s="225" t="n">
        <f aca="false">ROUND(D4719*E4719,2)</f>
        <v>10</v>
      </c>
    </row>
    <row r="4720" customFormat="false" ht="19.4" hidden="false" customHeight="false" outlineLevel="0" collapsed="false">
      <c r="A4720" s="207" t="n">
        <v>91875</v>
      </c>
      <c r="B4720" s="208" t="s">
        <v>4895</v>
      </c>
      <c r="C4720" s="2" t="s">
        <v>170</v>
      </c>
      <c r="D4720" s="209" t="n">
        <v>9.01</v>
      </c>
      <c r="E4720" s="224" t="n">
        <f aca="false">VLOOKUP(A4720,SINAPI_MO!$A$1:$E$59566,4,0)</f>
        <v>0.8402</v>
      </c>
      <c r="F4720" s="225" t="n">
        <f aca="false">ROUND(D4720*E4720,2)</f>
        <v>7.57</v>
      </c>
    </row>
    <row r="4721" customFormat="false" ht="19.4" hidden="false" customHeight="false" outlineLevel="0" collapsed="false">
      <c r="A4721" s="207" t="n">
        <v>91879</v>
      </c>
      <c r="B4721" s="208" t="s">
        <v>4896</v>
      </c>
      <c r="C4721" s="2" t="s">
        <v>170</v>
      </c>
      <c r="D4721" s="209" t="n">
        <v>7.41</v>
      </c>
      <c r="E4721" s="224" t="n">
        <f aca="false">VLOOKUP(A4721,SINAPI_MO!$A$1:$E$59566,4,0)</f>
        <v>0.8057</v>
      </c>
      <c r="F4721" s="225" t="n">
        <f aca="false">ROUND(D4721*E4721,2)</f>
        <v>5.97</v>
      </c>
    </row>
    <row r="4722" customFormat="false" ht="19.4" hidden="false" customHeight="false" outlineLevel="0" collapsed="false">
      <c r="A4722" s="207" t="n">
        <v>91884</v>
      </c>
      <c r="B4722" s="208" t="s">
        <v>4897</v>
      </c>
      <c r="C4722" s="2" t="s">
        <v>170</v>
      </c>
      <c r="D4722" s="209" t="n">
        <v>12.33</v>
      </c>
      <c r="E4722" s="224" t="n">
        <f aca="false">VLOOKUP(A4722,SINAPI_MO!$A$1:$E$59566,4,0)</f>
        <v>0.8832</v>
      </c>
      <c r="F4722" s="225" t="n">
        <f aca="false">ROUND(D4722*E4722,2)</f>
        <v>10.89</v>
      </c>
    </row>
    <row r="4723" customFormat="false" ht="19.4" hidden="false" customHeight="false" outlineLevel="0" collapsed="false">
      <c r="A4723" s="207" t="n">
        <v>91876</v>
      </c>
      <c r="B4723" s="208" t="s">
        <v>4898</v>
      </c>
      <c r="C4723" s="2" t="s">
        <v>170</v>
      </c>
      <c r="D4723" s="209" t="n">
        <v>10.84</v>
      </c>
      <c r="E4723" s="224" t="n">
        <f aca="false">VLOOKUP(A4723,SINAPI_MO!$A$1:$E$59566,4,0)</f>
        <v>0.8155</v>
      </c>
      <c r="F4723" s="225" t="n">
        <f aca="false">ROUND(D4723*E4723,2)</f>
        <v>8.84</v>
      </c>
    </row>
    <row r="4724" customFormat="false" ht="19.4" hidden="false" customHeight="false" outlineLevel="0" collapsed="false">
      <c r="A4724" s="207" t="n">
        <v>91880</v>
      </c>
      <c r="B4724" s="208" t="s">
        <v>4899</v>
      </c>
      <c r="C4724" s="2" t="s">
        <v>170</v>
      </c>
      <c r="D4724" s="209" t="n">
        <v>9.24</v>
      </c>
      <c r="E4724" s="224" t="n">
        <f aca="false">VLOOKUP(A4724,SINAPI_MO!$A$1:$E$59566,4,0)</f>
        <v>0.7835</v>
      </c>
      <c r="F4724" s="225" t="n">
        <f aca="false">ROUND(D4724*E4724,2)</f>
        <v>7.24</v>
      </c>
    </row>
    <row r="4725" customFormat="false" ht="19.4" hidden="false" customHeight="false" outlineLevel="0" collapsed="false">
      <c r="A4725" s="207" t="n">
        <v>91885</v>
      </c>
      <c r="B4725" s="208" t="s">
        <v>4900</v>
      </c>
      <c r="C4725" s="2" t="s">
        <v>170</v>
      </c>
      <c r="D4725" s="209" t="n">
        <v>14.1</v>
      </c>
      <c r="E4725" s="224" t="n">
        <f aca="false">VLOOKUP(A4725,SINAPI_MO!$A$1:$E$59566,4,0)</f>
        <v>0.8582</v>
      </c>
      <c r="F4725" s="225" t="n">
        <f aca="false">ROUND(D4725*E4725,2)</f>
        <v>12.1</v>
      </c>
    </row>
    <row r="4726" customFormat="false" ht="19.4" hidden="false" customHeight="false" outlineLevel="0" collapsed="false">
      <c r="A4726" s="207" t="n">
        <v>91877</v>
      </c>
      <c r="B4726" s="208" t="s">
        <v>4901</v>
      </c>
      <c r="C4726" s="2" t="s">
        <v>170</v>
      </c>
      <c r="D4726" s="209" t="n">
        <v>13.39</v>
      </c>
      <c r="E4726" s="224" t="n">
        <f aca="false">VLOOKUP(A4726,SINAPI_MO!$A$1:$E$59566,4,0)</f>
        <v>0.7677</v>
      </c>
      <c r="F4726" s="225" t="n">
        <f aca="false">ROUND(D4726*E4726,2)</f>
        <v>10.28</v>
      </c>
    </row>
    <row r="4727" customFormat="false" ht="19.4" hidden="false" customHeight="false" outlineLevel="0" collapsed="false">
      <c r="A4727" s="207" t="n">
        <v>91881</v>
      </c>
      <c r="B4727" s="208" t="s">
        <v>4902</v>
      </c>
      <c r="C4727" s="2" t="s">
        <v>170</v>
      </c>
      <c r="D4727" s="209" t="n">
        <v>11.78</v>
      </c>
      <c r="E4727" s="224" t="n">
        <f aca="false">VLOOKUP(A4727,SINAPI_MO!$A$1:$E$59566,4,0)</f>
        <v>0.736</v>
      </c>
      <c r="F4727" s="225" t="n">
        <f aca="false">ROUND(D4727*E4727,2)</f>
        <v>8.67</v>
      </c>
    </row>
    <row r="4728" customFormat="false" ht="19.4" hidden="false" customHeight="false" outlineLevel="0" collapsed="false">
      <c r="A4728" s="207" t="n">
        <v>91886</v>
      </c>
      <c r="B4728" s="208" t="s">
        <v>4903</v>
      </c>
      <c r="C4728" s="2" t="s">
        <v>170</v>
      </c>
      <c r="D4728" s="209" t="n">
        <v>16.59</v>
      </c>
      <c r="E4728" s="224" t="n">
        <f aca="false">VLOOKUP(A4728,SINAPI_MO!$A$1:$E$59566,4,0)</f>
        <v>0.8125</v>
      </c>
      <c r="F4728" s="225" t="n">
        <f aca="false">ROUND(D4728*E4728,2)</f>
        <v>13.48</v>
      </c>
    </row>
    <row r="4729" customFormat="false" ht="19.4" hidden="false" customHeight="false" outlineLevel="0" collapsed="false">
      <c r="A4729" s="207" t="n">
        <v>91945</v>
      </c>
      <c r="B4729" s="208" t="s">
        <v>4904</v>
      </c>
      <c r="C4729" s="2" t="s">
        <v>170</v>
      </c>
      <c r="D4729" s="209" t="n">
        <v>15.11</v>
      </c>
      <c r="E4729" s="224" t="n">
        <f aca="false">VLOOKUP(A4729,SINAPI_MO!$A$1:$E$59566,4,0)</f>
        <v>0.6843</v>
      </c>
      <c r="F4729" s="225" t="n">
        <f aca="false">ROUND(D4729*E4729,2)</f>
        <v>10.34</v>
      </c>
    </row>
    <row r="4730" customFormat="false" ht="19.4" hidden="false" customHeight="false" outlineLevel="0" collapsed="false">
      <c r="A4730" s="207" t="n">
        <v>91947</v>
      </c>
      <c r="B4730" s="208" t="s">
        <v>4905</v>
      </c>
      <c r="C4730" s="2" t="s">
        <v>170</v>
      </c>
      <c r="D4730" s="209" t="n">
        <v>9.8</v>
      </c>
      <c r="E4730" s="224" t="n">
        <f aca="false">VLOOKUP(A4730,SINAPI_MO!$A$1:$E$59566,4,0)</f>
        <v>0.5133</v>
      </c>
      <c r="F4730" s="225" t="n">
        <f aca="false">ROUND(D4730*E4730,2)</f>
        <v>5.03</v>
      </c>
    </row>
    <row r="4731" customFormat="false" ht="19.4" hidden="false" customHeight="false" outlineLevel="0" collapsed="false">
      <c r="A4731" s="207" t="n">
        <v>91946</v>
      </c>
      <c r="B4731" s="208" t="s">
        <v>4906</v>
      </c>
      <c r="C4731" s="2" t="s">
        <v>170</v>
      </c>
      <c r="D4731" s="209" t="n">
        <v>11.84</v>
      </c>
      <c r="E4731" s="224" t="n">
        <f aca="false">VLOOKUP(A4731,SINAPI_MO!$A$1:$E$59566,4,0)</f>
        <v>0.5971</v>
      </c>
      <c r="F4731" s="225" t="n">
        <f aca="false">ROUND(D4731*E4731,2)</f>
        <v>7.07</v>
      </c>
    </row>
    <row r="4732" customFormat="false" ht="19.4" hidden="false" customHeight="false" outlineLevel="0" collapsed="false">
      <c r="A4732" s="207" t="n">
        <v>91949</v>
      </c>
      <c r="B4732" s="208" t="s">
        <v>4907</v>
      </c>
      <c r="C4732" s="2" t="s">
        <v>170</v>
      </c>
      <c r="D4732" s="209" t="n">
        <v>21.3</v>
      </c>
      <c r="E4732" s="224" t="n">
        <f aca="false">VLOOKUP(A4732,SINAPI_MO!$A$1:$E$59566,4,0)</f>
        <v>0.5761</v>
      </c>
      <c r="F4732" s="225" t="n">
        <f aca="false">ROUND(D4732*E4732,2)</f>
        <v>12.27</v>
      </c>
    </row>
    <row r="4733" customFormat="false" ht="19.4" hidden="false" customHeight="false" outlineLevel="0" collapsed="false">
      <c r="A4733" s="207" t="n">
        <v>91951</v>
      </c>
      <c r="B4733" s="208" t="s">
        <v>4908</v>
      </c>
      <c r="C4733" s="2" t="s">
        <v>170</v>
      </c>
      <c r="D4733" s="209" t="n">
        <v>14.94</v>
      </c>
      <c r="E4733" s="224" t="n">
        <f aca="false">VLOOKUP(A4733,SINAPI_MO!$A$1:$E$59566,4,0)</f>
        <v>0.3956</v>
      </c>
      <c r="F4733" s="225" t="n">
        <f aca="false">ROUND(D4733*E4733,2)</f>
        <v>5.91</v>
      </c>
    </row>
    <row r="4734" customFormat="false" ht="19.4" hidden="false" customHeight="false" outlineLevel="0" collapsed="false">
      <c r="A4734" s="207" t="n">
        <v>91950</v>
      </c>
      <c r="B4734" s="208" t="s">
        <v>4909</v>
      </c>
      <c r="C4734" s="2" t="s">
        <v>170</v>
      </c>
      <c r="D4734" s="209" t="n">
        <v>17.32</v>
      </c>
      <c r="E4734" s="224" t="n">
        <f aca="false">VLOOKUP(A4734,SINAPI_MO!$A$1:$E$59566,4,0)</f>
        <v>0.4786</v>
      </c>
      <c r="F4734" s="225" t="n">
        <f aca="false">ROUND(D4734*E4734,2)</f>
        <v>8.29</v>
      </c>
    </row>
    <row r="4735" customFormat="false" ht="12.8" hidden="false" customHeight="false" outlineLevel="0" collapsed="false">
      <c r="A4735" s="207" t="n">
        <v>91992</v>
      </c>
      <c r="B4735" s="208" t="s">
        <v>4910</v>
      </c>
      <c r="C4735" s="2" t="s">
        <v>170</v>
      </c>
      <c r="D4735" s="209" t="n">
        <v>48.51</v>
      </c>
      <c r="E4735" s="224" t="n">
        <f aca="false">VLOOKUP(A4735,SINAPI_MO!$A$1:$E$59566,4,0)</f>
        <v>0.7281</v>
      </c>
      <c r="F4735" s="225" t="n">
        <f aca="false">ROUND(D4735*E4735,2)</f>
        <v>35.32</v>
      </c>
    </row>
    <row r="4736" customFormat="false" ht="12.8" hidden="false" customHeight="false" outlineLevel="0" collapsed="false">
      <c r="A4736" s="207" t="n">
        <v>91990</v>
      </c>
      <c r="B4736" s="208" t="s">
        <v>4911</v>
      </c>
      <c r="C4736" s="2" t="s">
        <v>170</v>
      </c>
      <c r="D4736" s="209" t="n">
        <v>36.67</v>
      </c>
      <c r="E4736" s="224" t="n">
        <f aca="false">VLOOKUP(A4736,SINAPI_MO!$A$1:$E$59566,4,0)</f>
        <v>0.7704</v>
      </c>
      <c r="F4736" s="225" t="n">
        <f aca="false">ROUND(D4736*E4736,2)</f>
        <v>28.25</v>
      </c>
    </row>
    <row r="4737" customFormat="false" ht="12.8" hidden="false" customHeight="false" outlineLevel="0" collapsed="false">
      <c r="A4737" s="207" t="n">
        <v>91993</v>
      </c>
      <c r="B4737" s="208" t="s">
        <v>4912</v>
      </c>
      <c r="C4737" s="2" t="s">
        <v>170</v>
      </c>
      <c r="D4737" s="209" t="n">
        <v>50.87</v>
      </c>
      <c r="E4737" s="224" t="n">
        <f aca="false">VLOOKUP(A4737,SINAPI_MO!$A$1:$E$59566,4,0)</f>
        <v>0.6943</v>
      </c>
      <c r="F4737" s="225" t="n">
        <f aca="false">ROUND(D4737*E4737,2)</f>
        <v>35.32</v>
      </c>
    </row>
    <row r="4738" customFormat="false" ht="12.8" hidden="false" customHeight="false" outlineLevel="0" collapsed="false">
      <c r="A4738" s="207" t="n">
        <v>91991</v>
      </c>
      <c r="B4738" s="208" t="s">
        <v>4913</v>
      </c>
      <c r="C4738" s="2" t="s">
        <v>170</v>
      </c>
      <c r="D4738" s="209" t="n">
        <v>39.03</v>
      </c>
      <c r="E4738" s="224" t="n">
        <f aca="false">VLOOKUP(A4738,SINAPI_MO!$A$1:$E$59566,4,0)</f>
        <v>0.7238</v>
      </c>
      <c r="F4738" s="225" t="n">
        <f aca="false">ROUND(D4738*E4738,2)</f>
        <v>28.25</v>
      </c>
    </row>
    <row r="4739" customFormat="false" ht="12.8" hidden="false" customHeight="false" outlineLevel="0" collapsed="false">
      <c r="A4739" s="207" t="n">
        <v>92000</v>
      </c>
      <c r="B4739" s="208" t="s">
        <v>4914</v>
      </c>
      <c r="C4739" s="2" t="s">
        <v>170</v>
      </c>
      <c r="D4739" s="209" t="n">
        <v>33.63</v>
      </c>
      <c r="E4739" s="224" t="n">
        <f aca="false">VLOOKUP(A4739,SINAPI_MO!$A$1:$E$59566,4,0)</f>
        <v>0.6078</v>
      </c>
      <c r="F4739" s="225" t="n">
        <f aca="false">ROUND(D4739*E4739,2)</f>
        <v>20.44</v>
      </c>
    </row>
    <row r="4740" customFormat="false" ht="12.8" hidden="false" customHeight="false" outlineLevel="0" collapsed="false">
      <c r="A4740" s="207" t="n">
        <v>91998</v>
      </c>
      <c r="B4740" s="208" t="s">
        <v>4915</v>
      </c>
      <c r="C4740" s="2" t="s">
        <v>170</v>
      </c>
      <c r="D4740" s="209" t="n">
        <v>21.79</v>
      </c>
      <c r="E4740" s="224" t="n">
        <f aca="false">VLOOKUP(A4740,SINAPI_MO!$A$1:$E$59566,4,0)</f>
        <v>0.6136</v>
      </c>
      <c r="F4740" s="225" t="n">
        <f aca="false">ROUND(D4740*E4740,2)</f>
        <v>13.37</v>
      </c>
    </row>
    <row r="4741" customFormat="false" ht="12.8" hidden="false" customHeight="false" outlineLevel="0" collapsed="false">
      <c r="A4741" s="207" t="n">
        <v>92001</v>
      </c>
      <c r="B4741" s="208" t="s">
        <v>4916</v>
      </c>
      <c r="C4741" s="2" t="s">
        <v>170</v>
      </c>
      <c r="D4741" s="209" t="n">
        <v>35.99</v>
      </c>
      <c r="E4741" s="224" t="n">
        <f aca="false">VLOOKUP(A4741,SINAPI_MO!$A$1:$E$59566,4,0)</f>
        <v>0.5679</v>
      </c>
      <c r="F4741" s="225" t="n">
        <f aca="false">ROUND(D4741*E4741,2)</f>
        <v>20.44</v>
      </c>
    </row>
    <row r="4742" customFormat="false" ht="12.8" hidden="false" customHeight="false" outlineLevel="0" collapsed="false">
      <c r="A4742" s="207" t="n">
        <v>91999</v>
      </c>
      <c r="B4742" s="208" t="s">
        <v>4917</v>
      </c>
      <c r="C4742" s="2" t="s">
        <v>170</v>
      </c>
      <c r="D4742" s="209" t="n">
        <v>24.15</v>
      </c>
      <c r="E4742" s="224" t="n">
        <f aca="false">VLOOKUP(A4742,SINAPI_MO!$A$1:$E$59566,4,0)</f>
        <v>0.5536</v>
      </c>
      <c r="F4742" s="225" t="n">
        <f aca="false">ROUND(D4742*E4742,2)</f>
        <v>13.37</v>
      </c>
    </row>
    <row r="4743" customFormat="false" ht="12.8" hidden="false" customHeight="false" outlineLevel="0" collapsed="false">
      <c r="A4743" s="207" t="n">
        <v>92008</v>
      </c>
      <c r="B4743" s="208" t="s">
        <v>4918</v>
      </c>
      <c r="C4743" s="2" t="s">
        <v>170</v>
      </c>
      <c r="D4743" s="209" t="n">
        <v>51.95</v>
      </c>
      <c r="E4743" s="224" t="n">
        <f aca="false">VLOOKUP(A4743,SINAPI_MO!$A$1:$E$59566,4,0)</f>
        <v>0.584</v>
      </c>
      <c r="F4743" s="225" t="n">
        <f aca="false">ROUND(D4743*E4743,2)</f>
        <v>30.34</v>
      </c>
    </row>
    <row r="4744" customFormat="false" ht="12.8" hidden="false" customHeight="false" outlineLevel="0" collapsed="false">
      <c r="A4744" s="207" t="n">
        <v>92006</v>
      </c>
      <c r="B4744" s="208" t="s">
        <v>4919</v>
      </c>
      <c r="C4744" s="2" t="s">
        <v>170</v>
      </c>
      <c r="D4744" s="209" t="n">
        <v>40.11</v>
      </c>
      <c r="E4744" s="224" t="n">
        <f aca="false">VLOOKUP(A4744,SINAPI_MO!$A$1:$E$59566,4,0)</f>
        <v>0.5802</v>
      </c>
      <c r="F4744" s="225" t="n">
        <f aca="false">ROUND(D4744*E4744,2)</f>
        <v>23.27</v>
      </c>
    </row>
    <row r="4745" customFormat="false" ht="12.8" hidden="false" customHeight="false" outlineLevel="0" collapsed="false">
      <c r="A4745" s="207" t="n">
        <v>92009</v>
      </c>
      <c r="B4745" s="208" t="s">
        <v>4920</v>
      </c>
      <c r="C4745" s="2" t="s">
        <v>170</v>
      </c>
      <c r="D4745" s="209" t="n">
        <v>56.67</v>
      </c>
      <c r="E4745" s="224" t="n">
        <f aca="false">VLOOKUP(A4745,SINAPI_MO!$A$1:$E$59566,4,0)</f>
        <v>0.5354</v>
      </c>
      <c r="F4745" s="225" t="n">
        <f aca="false">ROUND(D4745*E4745,2)</f>
        <v>30.34</v>
      </c>
    </row>
    <row r="4746" customFormat="false" ht="12.8" hidden="false" customHeight="false" outlineLevel="0" collapsed="false">
      <c r="A4746" s="207" t="n">
        <v>92007</v>
      </c>
      <c r="B4746" s="208" t="s">
        <v>4921</v>
      </c>
      <c r="C4746" s="2" t="s">
        <v>170</v>
      </c>
      <c r="D4746" s="209" t="n">
        <v>44.83</v>
      </c>
      <c r="E4746" s="224" t="n">
        <f aca="false">VLOOKUP(A4746,SINAPI_MO!$A$1:$E$59566,4,0)</f>
        <v>0.5191</v>
      </c>
      <c r="F4746" s="225" t="n">
        <f aca="false">ROUND(D4746*E4746,2)</f>
        <v>23.27</v>
      </c>
    </row>
    <row r="4747" customFormat="false" ht="12.8" hidden="false" customHeight="false" outlineLevel="0" collapsed="false">
      <c r="A4747" s="207" t="n">
        <v>92016</v>
      </c>
      <c r="B4747" s="208" t="s">
        <v>4922</v>
      </c>
      <c r="C4747" s="2" t="s">
        <v>170</v>
      </c>
      <c r="D4747" s="209" t="n">
        <v>70.28</v>
      </c>
      <c r="E4747" s="224" t="n">
        <f aca="false">VLOOKUP(A4747,SINAPI_MO!$A$1:$E$59566,4,0)</f>
        <v>0.5727</v>
      </c>
      <c r="F4747" s="225" t="n">
        <f aca="false">ROUND(D4747*E4747,2)</f>
        <v>40.25</v>
      </c>
    </row>
    <row r="4748" customFormat="false" ht="12.8" hidden="false" customHeight="false" outlineLevel="0" collapsed="false">
      <c r="A4748" s="207" t="n">
        <v>92014</v>
      </c>
      <c r="B4748" s="208" t="s">
        <v>4923</v>
      </c>
      <c r="C4748" s="2" t="s">
        <v>170</v>
      </c>
      <c r="D4748" s="209" t="n">
        <v>58.44</v>
      </c>
      <c r="E4748" s="224" t="n">
        <f aca="false">VLOOKUP(A4748,SINAPI_MO!$A$1:$E$59566,4,0)</f>
        <v>0.5678</v>
      </c>
      <c r="F4748" s="225" t="n">
        <f aca="false">ROUND(D4748*E4748,2)</f>
        <v>33.18</v>
      </c>
    </row>
    <row r="4749" customFormat="false" ht="12.8" hidden="false" customHeight="false" outlineLevel="0" collapsed="false">
      <c r="A4749" s="207" t="n">
        <v>92017</v>
      </c>
      <c r="B4749" s="208" t="s">
        <v>4924</v>
      </c>
      <c r="C4749" s="2" t="s">
        <v>170</v>
      </c>
      <c r="D4749" s="209" t="n">
        <v>77.36</v>
      </c>
      <c r="E4749" s="224" t="n">
        <f aca="false">VLOOKUP(A4749,SINAPI_MO!$A$1:$E$59566,4,0)</f>
        <v>0.5203</v>
      </c>
      <c r="F4749" s="225" t="n">
        <f aca="false">ROUND(D4749*E4749,2)</f>
        <v>40.25</v>
      </c>
    </row>
    <row r="4750" customFormat="false" ht="12.8" hidden="false" customHeight="false" outlineLevel="0" collapsed="false">
      <c r="A4750" s="207" t="n">
        <v>92015</v>
      </c>
      <c r="B4750" s="208" t="s">
        <v>4925</v>
      </c>
      <c r="C4750" s="2" t="s">
        <v>170</v>
      </c>
      <c r="D4750" s="209" t="n">
        <v>65.52</v>
      </c>
      <c r="E4750" s="224" t="n">
        <f aca="false">VLOOKUP(A4750,SINAPI_MO!$A$1:$E$59566,4,0)</f>
        <v>0.5064</v>
      </c>
      <c r="F4750" s="225" t="n">
        <f aca="false">ROUND(D4750*E4750,2)</f>
        <v>33.18</v>
      </c>
    </row>
    <row r="4751" customFormat="false" ht="12.8" hidden="false" customHeight="false" outlineLevel="0" collapsed="false">
      <c r="A4751" s="207" t="n">
        <v>92019</v>
      </c>
      <c r="B4751" s="208" t="s">
        <v>4926</v>
      </c>
      <c r="C4751" s="2" t="s">
        <v>170</v>
      </c>
      <c r="D4751" s="209" t="n">
        <v>94.68</v>
      </c>
      <c r="E4751" s="224" t="n">
        <f aca="false">VLOOKUP(A4751,SINAPI_MO!$A$1:$E$59566,4,0)</f>
        <v>0.5489</v>
      </c>
      <c r="F4751" s="225" t="n">
        <f aca="false">ROUND(D4751*E4751,2)</f>
        <v>51.97</v>
      </c>
    </row>
    <row r="4752" customFormat="false" ht="12.8" hidden="false" customHeight="false" outlineLevel="0" collapsed="false">
      <c r="A4752" s="207" t="n">
        <v>92018</v>
      </c>
      <c r="B4752" s="208" t="s">
        <v>4927</v>
      </c>
      <c r="C4752" s="2" t="s">
        <v>170</v>
      </c>
      <c r="D4752" s="209" t="n">
        <v>77.36</v>
      </c>
      <c r="E4752" s="224" t="n">
        <f aca="false">VLOOKUP(A4752,SINAPI_MO!$A$1:$E$59566,4,0)</f>
        <v>0.5646</v>
      </c>
      <c r="F4752" s="225" t="n">
        <f aca="false">ROUND(D4752*E4752,2)</f>
        <v>43.68</v>
      </c>
    </row>
    <row r="4753" customFormat="false" ht="12.8" hidden="false" customHeight="false" outlineLevel="0" collapsed="false">
      <c r="A4753" s="207" t="n">
        <v>92021</v>
      </c>
      <c r="B4753" s="208" t="s">
        <v>4928</v>
      </c>
      <c r="C4753" s="2" t="s">
        <v>170</v>
      </c>
      <c r="D4753" s="209" t="n">
        <v>131.6</v>
      </c>
      <c r="E4753" s="224" t="n">
        <f aca="false">VLOOKUP(A4753,SINAPI_MO!$A$1:$E$59566,4,0)</f>
        <v>0.5475</v>
      </c>
      <c r="F4753" s="225" t="n">
        <f aca="false">ROUND(D4753*E4753,2)</f>
        <v>72.05</v>
      </c>
    </row>
    <row r="4754" customFormat="false" ht="12.8" hidden="false" customHeight="false" outlineLevel="0" collapsed="false">
      <c r="A4754" s="207" t="n">
        <v>92020</v>
      </c>
      <c r="B4754" s="208" t="s">
        <v>4929</v>
      </c>
      <c r="C4754" s="2" t="s">
        <v>170</v>
      </c>
      <c r="D4754" s="209" t="n">
        <v>114.28</v>
      </c>
      <c r="E4754" s="224" t="n">
        <f aca="false">VLOOKUP(A4754,SINAPI_MO!$A$1:$E$59566,4,0)</f>
        <v>0.5579</v>
      </c>
      <c r="F4754" s="225" t="n">
        <f aca="false">ROUND(D4754*E4754,2)</f>
        <v>63.76</v>
      </c>
    </row>
    <row r="4755" customFormat="false" ht="12.8" hidden="false" customHeight="false" outlineLevel="0" collapsed="false">
      <c r="A4755" s="207" t="n">
        <v>91996</v>
      </c>
      <c r="B4755" s="208" t="s">
        <v>4930</v>
      </c>
      <c r="C4755" s="2" t="s">
        <v>170</v>
      </c>
      <c r="D4755" s="209" t="n">
        <v>37.78</v>
      </c>
      <c r="E4755" s="224" t="n">
        <f aca="false">VLOOKUP(A4755,SINAPI_MO!$A$1:$E$59566,4,0)</f>
        <v>0.6509</v>
      </c>
      <c r="F4755" s="225" t="n">
        <f aca="false">ROUND(D4755*E4755,2)</f>
        <v>24.59</v>
      </c>
    </row>
    <row r="4756" customFormat="false" ht="12.8" hidden="false" customHeight="false" outlineLevel="0" collapsed="false">
      <c r="A4756" s="207" t="n">
        <v>91994</v>
      </c>
      <c r="B4756" s="208" t="s">
        <v>4931</v>
      </c>
      <c r="C4756" s="2" t="s">
        <v>170</v>
      </c>
      <c r="D4756" s="209" t="n">
        <v>25.94</v>
      </c>
      <c r="E4756" s="224" t="n">
        <f aca="false">VLOOKUP(A4756,SINAPI_MO!$A$1:$E$59566,4,0)</f>
        <v>0.6754</v>
      </c>
      <c r="F4756" s="225" t="n">
        <f aca="false">ROUND(D4756*E4756,2)</f>
        <v>17.52</v>
      </c>
    </row>
    <row r="4757" customFormat="false" ht="12.8" hidden="false" customHeight="false" outlineLevel="0" collapsed="false">
      <c r="A4757" s="207" t="n">
        <v>91997</v>
      </c>
      <c r="B4757" s="208" t="s">
        <v>4932</v>
      </c>
      <c r="C4757" s="2" t="s">
        <v>170</v>
      </c>
      <c r="D4757" s="209" t="n">
        <v>40.14</v>
      </c>
      <c r="E4757" s="224" t="n">
        <f aca="false">VLOOKUP(A4757,SINAPI_MO!$A$1:$E$59566,4,0)</f>
        <v>0.6126</v>
      </c>
      <c r="F4757" s="225" t="n">
        <f aca="false">ROUND(D4757*E4757,2)</f>
        <v>24.59</v>
      </c>
    </row>
    <row r="4758" customFormat="false" ht="12.8" hidden="false" customHeight="false" outlineLevel="0" collapsed="false">
      <c r="A4758" s="207" t="n">
        <v>91995</v>
      </c>
      <c r="B4758" s="208" t="s">
        <v>4933</v>
      </c>
      <c r="C4758" s="2" t="s">
        <v>170</v>
      </c>
      <c r="D4758" s="209" t="n">
        <v>28.3</v>
      </c>
      <c r="E4758" s="224" t="n">
        <f aca="false">VLOOKUP(A4758,SINAPI_MO!$A$1:$E$59566,4,0)</f>
        <v>0.6191</v>
      </c>
      <c r="F4758" s="225" t="n">
        <f aca="false">ROUND(D4758*E4758,2)</f>
        <v>17.52</v>
      </c>
    </row>
    <row r="4759" customFormat="false" ht="12.8" hidden="false" customHeight="false" outlineLevel="0" collapsed="false">
      <c r="A4759" s="207" t="n">
        <v>92004</v>
      </c>
      <c r="B4759" s="208" t="s">
        <v>4934</v>
      </c>
      <c r="C4759" s="2" t="s">
        <v>170</v>
      </c>
      <c r="D4759" s="209" t="n">
        <v>60.31</v>
      </c>
      <c r="E4759" s="224" t="n">
        <f aca="false">VLOOKUP(A4759,SINAPI_MO!$A$1:$E$59566,4,0)</f>
        <v>0.6417</v>
      </c>
      <c r="F4759" s="225" t="n">
        <f aca="false">ROUND(D4759*E4759,2)</f>
        <v>38.7</v>
      </c>
    </row>
    <row r="4760" customFormat="false" ht="12.8" hidden="false" customHeight="false" outlineLevel="0" collapsed="false">
      <c r="A4760" s="207" t="n">
        <v>92002</v>
      </c>
      <c r="B4760" s="208" t="s">
        <v>4935</v>
      </c>
      <c r="C4760" s="2" t="s">
        <v>170</v>
      </c>
      <c r="D4760" s="209" t="n">
        <v>48.47</v>
      </c>
      <c r="E4760" s="224" t="n">
        <f aca="false">VLOOKUP(A4760,SINAPI_MO!$A$1:$E$59566,4,0)</f>
        <v>0.6526</v>
      </c>
      <c r="F4760" s="225" t="n">
        <f aca="false">ROUND(D4760*E4760,2)</f>
        <v>31.63</v>
      </c>
    </row>
    <row r="4761" customFormat="false" ht="12.8" hidden="false" customHeight="false" outlineLevel="0" collapsed="false">
      <c r="A4761" s="207" t="n">
        <v>92005</v>
      </c>
      <c r="B4761" s="208" t="s">
        <v>4936</v>
      </c>
      <c r="C4761" s="2" t="s">
        <v>170</v>
      </c>
      <c r="D4761" s="209" t="n">
        <v>65.03</v>
      </c>
      <c r="E4761" s="224" t="n">
        <f aca="false">VLOOKUP(A4761,SINAPI_MO!$A$1:$E$59566,4,0)</f>
        <v>0.5951</v>
      </c>
      <c r="F4761" s="225" t="n">
        <f aca="false">ROUND(D4761*E4761,2)</f>
        <v>38.7</v>
      </c>
    </row>
    <row r="4762" customFormat="false" ht="12.8" hidden="false" customHeight="false" outlineLevel="0" collapsed="false">
      <c r="A4762" s="207" t="n">
        <v>92003</v>
      </c>
      <c r="B4762" s="208" t="s">
        <v>4937</v>
      </c>
      <c r="C4762" s="2" t="s">
        <v>170</v>
      </c>
      <c r="D4762" s="209" t="n">
        <v>53.19</v>
      </c>
      <c r="E4762" s="224" t="n">
        <f aca="false">VLOOKUP(A4762,SINAPI_MO!$A$1:$E$59566,4,0)</f>
        <v>0.5947</v>
      </c>
      <c r="F4762" s="225" t="n">
        <f aca="false">ROUND(D4762*E4762,2)</f>
        <v>31.63</v>
      </c>
    </row>
    <row r="4763" customFormat="false" ht="12.8" hidden="false" customHeight="false" outlineLevel="0" collapsed="false">
      <c r="A4763" s="207" t="n">
        <v>92012</v>
      </c>
      <c r="B4763" s="208" t="s">
        <v>4938</v>
      </c>
      <c r="C4763" s="2" t="s">
        <v>170</v>
      </c>
      <c r="D4763" s="209" t="n">
        <v>82.78</v>
      </c>
      <c r="E4763" s="224" t="n">
        <f aca="false">VLOOKUP(A4763,SINAPI_MO!$A$1:$E$59566,4,0)</f>
        <v>0.6372</v>
      </c>
      <c r="F4763" s="225" t="n">
        <f aca="false">ROUND(D4763*E4763,2)</f>
        <v>52.75</v>
      </c>
    </row>
    <row r="4764" customFormat="false" ht="12.8" hidden="false" customHeight="false" outlineLevel="0" collapsed="false">
      <c r="A4764" s="207" t="n">
        <v>92010</v>
      </c>
      <c r="B4764" s="208" t="s">
        <v>4939</v>
      </c>
      <c r="C4764" s="2" t="s">
        <v>170</v>
      </c>
      <c r="D4764" s="209" t="n">
        <v>70.94</v>
      </c>
      <c r="E4764" s="224" t="n">
        <f aca="false">VLOOKUP(A4764,SINAPI_MO!$A$1:$E$59566,4,0)</f>
        <v>0.6439</v>
      </c>
      <c r="F4764" s="225" t="n">
        <f aca="false">ROUND(D4764*E4764,2)</f>
        <v>45.68</v>
      </c>
    </row>
    <row r="4765" customFormat="false" ht="12.8" hidden="false" customHeight="false" outlineLevel="0" collapsed="false">
      <c r="A4765" s="207" t="n">
        <v>92013</v>
      </c>
      <c r="B4765" s="208" t="s">
        <v>4940</v>
      </c>
      <c r="C4765" s="2" t="s">
        <v>170</v>
      </c>
      <c r="D4765" s="209" t="n">
        <v>89.86</v>
      </c>
      <c r="E4765" s="224" t="n">
        <f aca="false">VLOOKUP(A4765,SINAPI_MO!$A$1:$E$59566,4,0)</f>
        <v>0.587</v>
      </c>
      <c r="F4765" s="225" t="n">
        <f aca="false">ROUND(D4765*E4765,2)</f>
        <v>52.75</v>
      </c>
    </row>
    <row r="4766" customFormat="false" ht="12.8" hidden="false" customHeight="false" outlineLevel="0" collapsed="false">
      <c r="A4766" s="207" t="n">
        <v>92011</v>
      </c>
      <c r="B4766" s="208" t="s">
        <v>4941</v>
      </c>
      <c r="C4766" s="2" t="s">
        <v>170</v>
      </c>
      <c r="D4766" s="209" t="n">
        <v>78.02</v>
      </c>
      <c r="E4766" s="224" t="n">
        <f aca="false">VLOOKUP(A4766,SINAPI_MO!$A$1:$E$59566,4,0)</f>
        <v>0.5855</v>
      </c>
      <c r="F4766" s="225" t="n">
        <f aca="false">ROUND(D4766*E4766,2)</f>
        <v>45.68</v>
      </c>
    </row>
    <row r="4767" customFormat="false" ht="19.4" hidden="false" customHeight="false" outlineLevel="0" collapsed="false">
      <c r="A4767" s="207" t="n">
        <v>95777</v>
      </c>
      <c r="B4767" s="208" t="s">
        <v>4942</v>
      </c>
      <c r="C4767" s="2" t="s">
        <v>170</v>
      </c>
      <c r="D4767" s="209" t="n">
        <v>29.22</v>
      </c>
      <c r="E4767" s="224" t="n">
        <f aca="false">VLOOKUP(A4767,SINAPI_MO!$A$1:$E$59566,4,0)</f>
        <v>0.3792</v>
      </c>
      <c r="F4767" s="225" t="n">
        <f aca="false">ROUND(D4767*E4767,2)</f>
        <v>11.08</v>
      </c>
    </row>
    <row r="4768" customFormat="false" ht="19.4" hidden="false" customHeight="false" outlineLevel="0" collapsed="false">
      <c r="A4768" s="207" t="n">
        <v>95780</v>
      </c>
      <c r="B4768" s="208" t="s">
        <v>4943</v>
      </c>
      <c r="C4768" s="2" t="s">
        <v>170</v>
      </c>
      <c r="D4768" s="209" t="n">
        <v>34.19</v>
      </c>
      <c r="E4768" s="224" t="n">
        <f aca="false">VLOOKUP(A4768,SINAPI_MO!$A$1:$E$59566,4,0)</f>
        <v>0.3285</v>
      </c>
      <c r="F4768" s="225" t="n">
        <f aca="false">ROUND(D4768*E4768,2)</f>
        <v>11.23</v>
      </c>
    </row>
    <row r="4769" customFormat="false" ht="19.4" hidden="false" customHeight="false" outlineLevel="0" collapsed="false">
      <c r="A4769" s="207" t="n">
        <v>95783</v>
      </c>
      <c r="B4769" s="208" t="s">
        <v>4944</v>
      </c>
      <c r="C4769" s="2" t="s">
        <v>170</v>
      </c>
      <c r="D4769" s="209" t="n">
        <v>0</v>
      </c>
      <c r="E4769" s="224" t="e">
        <f aca="false">VLOOKUP(A4769,SINAPI_MO!$A$1:$E$59566,4,0)</f>
        <v>#N/A</v>
      </c>
      <c r="F4769" s="225" t="e">
        <f aca="false">ROUND(D4769*E4769,2)</f>
        <v>#N/A</v>
      </c>
    </row>
    <row r="4770" customFormat="false" ht="19.4" hidden="false" customHeight="false" outlineLevel="0" collapsed="false">
      <c r="A4770" s="207" t="n">
        <v>95778</v>
      </c>
      <c r="B4770" s="208" t="s">
        <v>4945</v>
      </c>
      <c r="C4770" s="2" t="s">
        <v>170</v>
      </c>
      <c r="D4770" s="209" t="n">
        <v>33.37</v>
      </c>
      <c r="E4770" s="224" t="n">
        <f aca="false">VLOOKUP(A4770,SINAPI_MO!$A$1:$E$59566,4,0)</f>
        <v>0.4255</v>
      </c>
      <c r="F4770" s="225" t="n">
        <f aca="false">ROUND(D4770*E4770,2)</f>
        <v>14.2</v>
      </c>
    </row>
    <row r="4771" customFormat="false" ht="19.4" hidden="false" customHeight="false" outlineLevel="0" collapsed="false">
      <c r="A4771" s="207" t="n">
        <v>95781</v>
      </c>
      <c r="B4771" s="208" t="s">
        <v>4946</v>
      </c>
      <c r="C4771" s="2" t="s">
        <v>170</v>
      </c>
      <c r="D4771" s="209" t="n">
        <v>38.24</v>
      </c>
      <c r="E4771" s="224" t="n">
        <f aca="false">VLOOKUP(A4771,SINAPI_MO!$A$1:$E$59566,4,0)</f>
        <v>0.3794</v>
      </c>
      <c r="F4771" s="225" t="n">
        <f aca="false">ROUND(D4771*E4771,2)</f>
        <v>14.51</v>
      </c>
    </row>
    <row r="4772" customFormat="false" ht="19.4" hidden="false" customHeight="false" outlineLevel="0" collapsed="false">
      <c r="A4772" s="207" t="n">
        <v>95784</v>
      </c>
      <c r="B4772" s="208" t="s">
        <v>4947</v>
      </c>
      <c r="C4772" s="2" t="s">
        <v>170</v>
      </c>
      <c r="D4772" s="209" t="n">
        <v>0</v>
      </c>
      <c r="E4772" s="224" t="e">
        <f aca="false">VLOOKUP(A4772,SINAPI_MO!$A$1:$E$59566,4,0)</f>
        <v>#N/A</v>
      </c>
      <c r="F4772" s="225" t="e">
        <f aca="false">ROUND(D4772*E4772,2)</f>
        <v>#N/A</v>
      </c>
    </row>
    <row r="4773" customFormat="false" ht="19.4" hidden="false" customHeight="false" outlineLevel="0" collapsed="false">
      <c r="A4773" s="207" t="n">
        <v>95782</v>
      </c>
      <c r="B4773" s="208" t="s">
        <v>4948</v>
      </c>
      <c r="C4773" s="2" t="s">
        <v>170</v>
      </c>
      <c r="D4773" s="209" t="n">
        <v>36.96</v>
      </c>
      <c r="E4773" s="224" t="n">
        <f aca="false">VLOOKUP(A4773,SINAPI_MO!$A$1:$E$59566,4,0)</f>
        <v>0.3038</v>
      </c>
      <c r="F4773" s="225" t="n">
        <f aca="false">ROUND(D4773*E4773,2)</f>
        <v>11.23</v>
      </c>
    </row>
    <row r="4774" customFormat="false" ht="19.4" hidden="false" customHeight="false" outlineLevel="0" collapsed="false">
      <c r="A4774" s="207" t="n">
        <v>95779</v>
      </c>
      <c r="B4774" s="208" t="s">
        <v>4949</v>
      </c>
      <c r="C4774" s="2" t="s">
        <v>170</v>
      </c>
      <c r="D4774" s="209" t="n">
        <v>26.8</v>
      </c>
      <c r="E4774" s="224" t="n">
        <f aca="false">VLOOKUP(A4774,SINAPI_MO!$A$1:$E$59566,4,0)</f>
        <v>0.4134</v>
      </c>
      <c r="F4774" s="225" t="n">
        <f aca="false">ROUND(D4774*E4774,2)</f>
        <v>11.08</v>
      </c>
    </row>
    <row r="4775" customFormat="false" ht="19.4" hidden="false" customHeight="false" outlineLevel="0" collapsed="false">
      <c r="A4775" s="207" t="n">
        <v>95785</v>
      </c>
      <c r="B4775" s="208" t="s">
        <v>4950</v>
      </c>
      <c r="C4775" s="2" t="s">
        <v>170</v>
      </c>
      <c r="D4775" s="209" t="n">
        <v>42.79</v>
      </c>
      <c r="E4775" s="224" t="n">
        <f aca="false">VLOOKUP(A4775,SINAPI_MO!$A$1:$E$59566,4,0)</f>
        <v>0.2678</v>
      </c>
      <c r="F4775" s="225" t="n">
        <f aca="false">ROUND(D4775*E4775,2)</f>
        <v>11.46</v>
      </c>
    </row>
    <row r="4776" customFormat="false" ht="19.4" hidden="false" customHeight="false" outlineLevel="0" collapsed="false">
      <c r="A4776" s="207" t="n">
        <v>95792</v>
      </c>
      <c r="B4776" s="208" t="s">
        <v>4951</v>
      </c>
      <c r="C4776" s="2" t="s">
        <v>170</v>
      </c>
      <c r="D4776" s="209" t="n">
        <v>0</v>
      </c>
      <c r="E4776" s="224" t="e">
        <f aca="false">VLOOKUP(A4776,SINAPI_MO!$A$1:$E$59566,4,0)</f>
        <v>#N/A</v>
      </c>
      <c r="F4776" s="225" t="e">
        <f aca="false">ROUND(D4776*E4776,2)</f>
        <v>#N/A</v>
      </c>
    </row>
    <row r="4777" customFormat="false" ht="19.4" hidden="false" customHeight="false" outlineLevel="0" collapsed="false">
      <c r="A4777" s="207" t="n">
        <v>95793</v>
      </c>
      <c r="B4777" s="208" t="s">
        <v>4952</v>
      </c>
      <c r="C4777" s="2" t="s">
        <v>170</v>
      </c>
      <c r="D4777" s="209" t="n">
        <v>0</v>
      </c>
      <c r="E4777" s="224" t="e">
        <f aca="false">VLOOKUP(A4777,SINAPI_MO!$A$1:$E$59566,4,0)</f>
        <v>#N/A</v>
      </c>
      <c r="F4777" s="225" t="e">
        <f aca="false">ROUND(D4777*E4777,2)</f>
        <v>#N/A</v>
      </c>
    </row>
    <row r="4778" customFormat="false" ht="19.4" hidden="false" customHeight="false" outlineLevel="0" collapsed="false">
      <c r="A4778" s="207" t="n">
        <v>95794</v>
      </c>
      <c r="B4778" s="208" t="s">
        <v>4953</v>
      </c>
      <c r="C4778" s="2" t="s">
        <v>170</v>
      </c>
      <c r="D4778" s="209" t="n">
        <v>0</v>
      </c>
      <c r="E4778" s="224" t="e">
        <f aca="false">VLOOKUP(A4778,SINAPI_MO!$A$1:$E$59566,4,0)</f>
        <v>#N/A</v>
      </c>
      <c r="F4778" s="225" t="e">
        <f aca="false">ROUND(D4778*E4778,2)</f>
        <v>#N/A</v>
      </c>
    </row>
    <row r="4779" customFormat="false" ht="19.4" hidden="false" customHeight="false" outlineLevel="0" collapsed="false">
      <c r="A4779" s="207" t="n">
        <v>95786</v>
      </c>
      <c r="B4779" s="208" t="s">
        <v>4954</v>
      </c>
      <c r="C4779" s="2" t="s">
        <v>170</v>
      </c>
      <c r="D4779" s="209" t="n">
        <v>0</v>
      </c>
      <c r="E4779" s="224" t="e">
        <f aca="false">VLOOKUP(A4779,SINAPI_MO!$A$1:$E$59566,4,0)</f>
        <v>#N/A</v>
      </c>
      <c r="F4779" s="225" t="e">
        <f aca="false">ROUND(D4779*E4779,2)</f>
        <v>#N/A</v>
      </c>
    </row>
    <row r="4780" customFormat="false" ht="19.4" hidden="false" customHeight="false" outlineLevel="0" collapsed="false">
      <c r="A4780" s="207" t="n">
        <v>95788</v>
      </c>
      <c r="B4780" s="208" t="s">
        <v>4955</v>
      </c>
      <c r="C4780" s="2" t="s">
        <v>170</v>
      </c>
      <c r="D4780" s="209" t="n">
        <v>0</v>
      </c>
      <c r="E4780" s="224" t="e">
        <f aca="false">VLOOKUP(A4780,SINAPI_MO!$A$1:$E$59566,4,0)</f>
        <v>#N/A</v>
      </c>
      <c r="F4780" s="225" t="e">
        <f aca="false">ROUND(D4780*E4780,2)</f>
        <v>#N/A</v>
      </c>
    </row>
    <row r="4781" customFormat="false" ht="19.4" hidden="false" customHeight="false" outlineLevel="0" collapsed="false">
      <c r="A4781" s="207" t="n">
        <v>95790</v>
      </c>
      <c r="B4781" s="208" t="s">
        <v>4956</v>
      </c>
      <c r="C4781" s="2" t="s">
        <v>170</v>
      </c>
      <c r="D4781" s="209" t="n">
        <v>0</v>
      </c>
      <c r="E4781" s="224" t="e">
        <f aca="false">VLOOKUP(A4781,SINAPI_MO!$A$1:$E$59566,4,0)</f>
        <v>#N/A</v>
      </c>
      <c r="F4781" s="225" t="e">
        <f aca="false">ROUND(D4781*E4781,2)</f>
        <v>#N/A</v>
      </c>
    </row>
    <row r="4782" customFormat="false" ht="19.4" hidden="false" customHeight="false" outlineLevel="0" collapsed="false">
      <c r="A4782" s="207" t="n">
        <v>95787</v>
      </c>
      <c r="B4782" s="208" t="s">
        <v>4957</v>
      </c>
      <c r="C4782" s="2" t="s">
        <v>170</v>
      </c>
      <c r="D4782" s="209" t="n">
        <v>33.5</v>
      </c>
      <c r="E4782" s="224" t="n">
        <f aca="false">VLOOKUP(A4782,SINAPI_MO!$A$1:$E$59566,4,0)</f>
        <v>0.5164</v>
      </c>
      <c r="F4782" s="225" t="n">
        <f aca="false">ROUND(D4782*E4782,2)</f>
        <v>17.3</v>
      </c>
    </row>
    <row r="4783" customFormat="false" ht="19.4" hidden="false" customHeight="false" outlineLevel="0" collapsed="false">
      <c r="A4783" s="207" t="n">
        <v>95789</v>
      </c>
      <c r="B4783" s="208" t="s">
        <v>4958</v>
      </c>
      <c r="C4783" s="2" t="s">
        <v>170</v>
      </c>
      <c r="D4783" s="209" t="n">
        <v>42.69</v>
      </c>
      <c r="E4783" s="224" t="n">
        <f aca="false">VLOOKUP(A4783,SINAPI_MO!$A$1:$E$59566,4,0)</f>
        <v>0.4165</v>
      </c>
      <c r="F4783" s="225" t="n">
        <f aca="false">ROUND(D4783*E4783,2)</f>
        <v>17.78</v>
      </c>
    </row>
    <row r="4784" customFormat="false" ht="19.4" hidden="false" customHeight="false" outlineLevel="0" collapsed="false">
      <c r="A4784" s="207" t="n">
        <v>95791</v>
      </c>
      <c r="B4784" s="208" t="s">
        <v>4959</v>
      </c>
      <c r="C4784" s="2" t="s">
        <v>170</v>
      </c>
      <c r="D4784" s="209" t="n">
        <v>56.47</v>
      </c>
      <c r="E4784" s="224" t="n">
        <f aca="false">VLOOKUP(A4784,SINAPI_MO!$A$1:$E$59566,4,0)</f>
        <v>0.3265</v>
      </c>
      <c r="F4784" s="225" t="n">
        <f aca="false">ROUND(D4784*E4784,2)</f>
        <v>18.44</v>
      </c>
    </row>
    <row r="4785" customFormat="false" ht="19.4" hidden="false" customHeight="false" outlineLevel="0" collapsed="false">
      <c r="A4785" s="207" t="n">
        <v>95795</v>
      </c>
      <c r="B4785" s="208" t="s">
        <v>4960</v>
      </c>
      <c r="C4785" s="2" t="s">
        <v>170</v>
      </c>
      <c r="D4785" s="209" t="n">
        <v>38.96</v>
      </c>
      <c r="E4785" s="224" t="n">
        <f aca="false">VLOOKUP(A4785,SINAPI_MO!$A$1:$E$59566,4,0)</f>
        <v>0.5241</v>
      </c>
      <c r="F4785" s="225" t="n">
        <f aca="false">ROUND(D4785*E4785,2)</f>
        <v>20.42</v>
      </c>
    </row>
    <row r="4786" customFormat="false" ht="19.4" hidden="false" customHeight="false" outlineLevel="0" collapsed="false">
      <c r="A4786" s="207" t="n">
        <v>95796</v>
      </c>
      <c r="B4786" s="208" t="s">
        <v>4961</v>
      </c>
      <c r="C4786" s="2" t="s">
        <v>170</v>
      </c>
      <c r="D4786" s="209" t="n">
        <v>50.31</v>
      </c>
      <c r="E4786" s="224" t="n">
        <f aca="false">VLOOKUP(A4786,SINAPI_MO!$A$1:$E$59566,4,0)</f>
        <v>0.4184</v>
      </c>
      <c r="F4786" s="225" t="n">
        <f aca="false">ROUND(D4786*E4786,2)</f>
        <v>21.05</v>
      </c>
    </row>
    <row r="4787" customFormat="false" ht="19.4" hidden="false" customHeight="false" outlineLevel="0" collapsed="false">
      <c r="A4787" s="207" t="n">
        <v>95797</v>
      </c>
      <c r="B4787" s="208" t="s">
        <v>4962</v>
      </c>
      <c r="C4787" s="2" t="s">
        <v>170</v>
      </c>
      <c r="D4787" s="209" t="n">
        <v>64.93</v>
      </c>
      <c r="E4787" s="224" t="n">
        <f aca="false">VLOOKUP(A4787,SINAPI_MO!$A$1:$E$59566,4,0)</f>
        <v>0.3379</v>
      </c>
      <c r="F4787" s="225" t="n">
        <f aca="false">ROUND(D4787*E4787,2)</f>
        <v>21.94</v>
      </c>
    </row>
    <row r="4788" customFormat="false" ht="19.4" hidden="false" customHeight="false" outlineLevel="0" collapsed="false">
      <c r="A4788" s="207" t="n">
        <v>95798</v>
      </c>
      <c r="B4788" s="208" t="s">
        <v>4963</v>
      </c>
      <c r="C4788" s="2" t="s">
        <v>170</v>
      </c>
      <c r="D4788" s="209" t="n">
        <v>0</v>
      </c>
      <c r="E4788" s="224" t="e">
        <f aca="false">VLOOKUP(A4788,SINAPI_MO!$A$1:$E$59566,4,0)</f>
        <v>#N/A</v>
      </c>
      <c r="F4788" s="225" t="e">
        <f aca="false">ROUND(D4788*E4788,2)</f>
        <v>#N/A</v>
      </c>
    </row>
    <row r="4789" customFormat="false" ht="19.4" hidden="false" customHeight="false" outlineLevel="0" collapsed="false">
      <c r="A4789" s="207" t="n">
        <v>95799</v>
      </c>
      <c r="B4789" s="208" t="s">
        <v>4964</v>
      </c>
      <c r="C4789" s="2" t="s">
        <v>170</v>
      </c>
      <c r="D4789" s="209" t="n">
        <v>0</v>
      </c>
      <c r="E4789" s="224" t="e">
        <f aca="false">VLOOKUP(A4789,SINAPI_MO!$A$1:$E$59566,4,0)</f>
        <v>#N/A</v>
      </c>
      <c r="F4789" s="225" t="e">
        <f aca="false">ROUND(D4789*E4789,2)</f>
        <v>#N/A</v>
      </c>
    </row>
    <row r="4790" customFormat="false" ht="19.4" hidden="false" customHeight="false" outlineLevel="0" collapsed="false">
      <c r="A4790" s="207" t="n">
        <v>95800</v>
      </c>
      <c r="B4790" s="208" t="s">
        <v>4965</v>
      </c>
      <c r="C4790" s="2" t="s">
        <v>170</v>
      </c>
      <c r="D4790" s="209" t="n">
        <v>0</v>
      </c>
      <c r="E4790" s="224" t="e">
        <f aca="false">VLOOKUP(A4790,SINAPI_MO!$A$1:$E$59566,4,0)</f>
        <v>#N/A</v>
      </c>
      <c r="F4790" s="225" t="e">
        <f aca="false">ROUND(D4790*E4790,2)</f>
        <v>#N/A</v>
      </c>
    </row>
    <row r="4791" customFormat="false" ht="19.4" hidden="false" customHeight="false" outlineLevel="0" collapsed="false">
      <c r="A4791" s="207" t="n">
        <v>95801</v>
      </c>
      <c r="B4791" s="208" t="s">
        <v>4966</v>
      </c>
      <c r="C4791" s="2" t="s">
        <v>170</v>
      </c>
      <c r="D4791" s="209" t="n">
        <v>47.7</v>
      </c>
      <c r="E4791" s="224" t="n">
        <f aca="false">VLOOKUP(A4791,SINAPI_MO!$A$1:$E$59566,4,0)</f>
        <v>0.4935</v>
      </c>
      <c r="F4791" s="225" t="n">
        <f aca="false">ROUND(D4791*E4791,2)</f>
        <v>23.54</v>
      </c>
    </row>
    <row r="4792" customFormat="false" ht="19.4" hidden="false" customHeight="false" outlineLevel="0" collapsed="false">
      <c r="A4792" s="207" t="n">
        <v>95802</v>
      </c>
      <c r="B4792" s="208" t="s">
        <v>4967</v>
      </c>
      <c r="C4792" s="2" t="s">
        <v>170</v>
      </c>
      <c r="D4792" s="209" t="n">
        <v>52.36</v>
      </c>
      <c r="E4792" s="224" t="n">
        <f aca="false">VLOOKUP(A4792,SINAPI_MO!$A$1:$E$59566,4,0)</f>
        <v>0.4645</v>
      </c>
      <c r="F4792" s="225" t="n">
        <f aca="false">ROUND(D4792*E4792,2)</f>
        <v>24.32</v>
      </c>
    </row>
    <row r="4793" customFormat="false" ht="19.4" hidden="false" customHeight="false" outlineLevel="0" collapsed="false">
      <c r="A4793" s="207" t="n">
        <v>95803</v>
      </c>
      <c r="B4793" s="208" t="s">
        <v>4968</v>
      </c>
      <c r="C4793" s="2" t="s">
        <v>170</v>
      </c>
      <c r="D4793" s="209" t="n">
        <v>70.83</v>
      </c>
      <c r="E4793" s="224" t="n">
        <f aca="false">VLOOKUP(A4793,SINAPI_MO!$A$1:$E$59566,4,0)</f>
        <v>0.359</v>
      </c>
      <c r="F4793" s="225" t="n">
        <f aca="false">ROUND(D4793*E4793,2)</f>
        <v>25.43</v>
      </c>
    </row>
    <row r="4794" customFormat="false" ht="19.4" hidden="false" customHeight="false" outlineLevel="0" collapsed="false">
      <c r="A4794" s="207" t="n">
        <v>95804</v>
      </c>
      <c r="B4794" s="208" t="s">
        <v>4969</v>
      </c>
      <c r="C4794" s="2" t="s">
        <v>170</v>
      </c>
      <c r="D4794" s="209" t="n">
        <v>22.41</v>
      </c>
      <c r="E4794" s="224" t="n">
        <f aca="false">VLOOKUP(A4794,SINAPI_MO!$A$1:$E$59566,4,0)</f>
        <v>0.4203</v>
      </c>
      <c r="F4794" s="225" t="n">
        <f aca="false">ROUND(D4794*E4794,2)</f>
        <v>9.42</v>
      </c>
    </row>
    <row r="4795" customFormat="false" ht="19.4" hidden="false" customHeight="false" outlineLevel="0" collapsed="false">
      <c r="A4795" s="207" t="n">
        <v>95805</v>
      </c>
      <c r="B4795" s="208" t="s">
        <v>4970</v>
      </c>
      <c r="C4795" s="2" t="s">
        <v>170</v>
      </c>
      <c r="D4795" s="209" t="n">
        <v>22.56</v>
      </c>
      <c r="E4795" s="224" t="n">
        <f aca="false">VLOOKUP(A4795,SINAPI_MO!$A$1:$E$59566,4,0)</f>
        <v>0.4242</v>
      </c>
      <c r="F4795" s="225" t="n">
        <f aca="false">ROUND(D4795*E4795,2)</f>
        <v>9.57</v>
      </c>
    </row>
    <row r="4796" customFormat="false" ht="19.4" hidden="false" customHeight="false" outlineLevel="0" collapsed="false">
      <c r="A4796" s="207" t="n">
        <v>95806</v>
      </c>
      <c r="B4796" s="208" t="s">
        <v>4971</v>
      </c>
      <c r="C4796" s="2" t="s">
        <v>170</v>
      </c>
      <c r="D4796" s="209" t="n">
        <v>23.34</v>
      </c>
      <c r="E4796" s="224" t="n">
        <f aca="false">VLOOKUP(A4796,SINAPI_MO!$A$1:$E$59566,4,0)</f>
        <v>0.4199</v>
      </c>
      <c r="F4796" s="225" t="n">
        <f aca="false">ROUND(D4796*E4796,2)</f>
        <v>9.8</v>
      </c>
    </row>
    <row r="4797" customFormat="false" ht="19.4" hidden="false" customHeight="false" outlineLevel="0" collapsed="false">
      <c r="A4797" s="207" t="n">
        <v>104401</v>
      </c>
      <c r="B4797" s="208" t="s">
        <v>4972</v>
      </c>
      <c r="C4797" s="2" t="s">
        <v>170</v>
      </c>
      <c r="D4797" s="209" t="n">
        <v>25.06</v>
      </c>
      <c r="E4797" s="224" t="n">
        <f aca="false">VLOOKUP(A4797,SINAPI_MO!$A$1:$E$59566,4,0)</f>
        <v>0.4334</v>
      </c>
      <c r="F4797" s="225" t="n">
        <f aca="false">ROUND(D4797*E4797,2)</f>
        <v>10.86</v>
      </c>
    </row>
    <row r="4798" customFormat="false" ht="19.4" hidden="false" customHeight="false" outlineLevel="0" collapsed="false">
      <c r="A4798" s="207" t="n">
        <v>104402</v>
      </c>
      <c r="B4798" s="208" t="s">
        <v>4973</v>
      </c>
      <c r="C4798" s="2" t="s">
        <v>170</v>
      </c>
      <c r="D4798" s="209" t="n">
        <v>23.92</v>
      </c>
      <c r="E4798" s="224" t="n">
        <f aca="false">VLOOKUP(A4798,SINAPI_MO!$A$1:$E$59566,4,0)</f>
        <v>0.4674</v>
      </c>
      <c r="F4798" s="225" t="n">
        <f aca="false">ROUND(D4798*E4798,2)</f>
        <v>11.18</v>
      </c>
    </row>
    <row r="4799" customFormat="false" ht="19.4" hidden="false" customHeight="false" outlineLevel="0" collapsed="false">
      <c r="A4799" s="207" t="n">
        <v>104403</v>
      </c>
      <c r="B4799" s="208" t="s">
        <v>4974</v>
      </c>
      <c r="C4799" s="2" t="s">
        <v>170</v>
      </c>
      <c r="D4799" s="209" t="n">
        <v>27.38</v>
      </c>
      <c r="E4799" s="224" t="n">
        <f aca="false">VLOOKUP(A4799,SINAPI_MO!$A$1:$E$59566,4,0)</f>
        <v>0.4248</v>
      </c>
      <c r="F4799" s="225" t="n">
        <f aca="false">ROUND(D4799*E4799,2)</f>
        <v>11.63</v>
      </c>
    </row>
    <row r="4800" customFormat="false" ht="19.4" hidden="false" customHeight="false" outlineLevel="0" collapsed="false">
      <c r="A4800" s="207" t="n">
        <v>104395</v>
      </c>
      <c r="B4800" s="208" t="s">
        <v>4975</v>
      </c>
      <c r="C4800" s="2" t="s">
        <v>170</v>
      </c>
      <c r="D4800" s="209" t="n">
        <v>21.86</v>
      </c>
      <c r="E4800" s="224" t="n">
        <f aca="false">VLOOKUP(A4800,SINAPI_MO!$A$1:$E$59566,4,0)</f>
        <v>0.4309</v>
      </c>
      <c r="F4800" s="225" t="n">
        <f aca="false">ROUND(D4800*E4800,2)</f>
        <v>9.42</v>
      </c>
    </row>
    <row r="4801" customFormat="false" ht="19.4" hidden="false" customHeight="false" outlineLevel="0" collapsed="false">
      <c r="A4801" s="207" t="n">
        <v>104396</v>
      </c>
      <c r="B4801" s="208" t="s">
        <v>4976</v>
      </c>
      <c r="C4801" s="2" t="s">
        <v>170</v>
      </c>
      <c r="D4801" s="209" t="n">
        <v>21.09</v>
      </c>
      <c r="E4801" s="224" t="n">
        <f aca="false">VLOOKUP(A4801,SINAPI_MO!$A$1:$E$59566,4,0)</f>
        <v>0.4538</v>
      </c>
      <c r="F4801" s="225" t="n">
        <f aca="false">ROUND(D4801*E4801,2)</f>
        <v>9.57</v>
      </c>
    </row>
    <row r="4802" customFormat="false" ht="19.4" hidden="false" customHeight="false" outlineLevel="0" collapsed="false">
      <c r="A4802" s="207" t="n">
        <v>104397</v>
      </c>
      <c r="B4802" s="208" t="s">
        <v>4977</v>
      </c>
      <c r="C4802" s="2" t="s">
        <v>170</v>
      </c>
      <c r="D4802" s="209" t="n">
        <v>24.04</v>
      </c>
      <c r="E4802" s="224" t="n">
        <f aca="false">VLOOKUP(A4802,SINAPI_MO!$A$1:$E$59566,4,0)</f>
        <v>0.4077</v>
      </c>
      <c r="F4802" s="225" t="n">
        <f aca="false">ROUND(D4802*E4802,2)</f>
        <v>9.8</v>
      </c>
    </row>
    <row r="4803" customFormat="false" ht="19.4" hidden="false" customHeight="false" outlineLevel="0" collapsed="false">
      <c r="A4803" s="207" t="n">
        <v>95810</v>
      </c>
      <c r="B4803" s="208" t="s">
        <v>4978</v>
      </c>
      <c r="C4803" s="2" t="s">
        <v>170</v>
      </c>
      <c r="D4803" s="209" t="n">
        <v>17.58</v>
      </c>
      <c r="E4803" s="224" t="n">
        <f aca="false">VLOOKUP(A4803,SINAPI_MO!$A$1:$E$59566,4,0)</f>
        <v>0.2469</v>
      </c>
      <c r="F4803" s="225" t="n">
        <f aca="false">ROUND(D4803*E4803,2)</f>
        <v>4.34</v>
      </c>
    </row>
    <row r="4804" customFormat="false" ht="19.4" hidden="false" customHeight="false" outlineLevel="0" collapsed="false">
      <c r="A4804" s="207" t="n">
        <v>95811</v>
      </c>
      <c r="B4804" s="208" t="s">
        <v>4979</v>
      </c>
      <c r="C4804" s="2" t="s">
        <v>170</v>
      </c>
      <c r="D4804" s="209" t="n">
        <v>18.06</v>
      </c>
      <c r="E4804" s="224" t="n">
        <f aca="false">VLOOKUP(A4804,SINAPI_MO!$A$1:$E$59566,4,0)</f>
        <v>0.2669</v>
      </c>
      <c r="F4804" s="225" t="n">
        <f aca="false">ROUND(D4804*E4804,2)</f>
        <v>4.82</v>
      </c>
    </row>
    <row r="4805" customFormat="false" ht="19.4" hidden="false" customHeight="false" outlineLevel="0" collapsed="false">
      <c r="A4805" s="207" t="n">
        <v>95812</v>
      </c>
      <c r="B4805" s="208" t="s">
        <v>4980</v>
      </c>
      <c r="C4805" s="2" t="s">
        <v>170</v>
      </c>
      <c r="D4805" s="209" t="n">
        <v>20.88</v>
      </c>
      <c r="E4805" s="224" t="n">
        <f aca="false">VLOOKUP(A4805,SINAPI_MO!$A$1:$E$59566,4,0)</f>
        <v>0.262</v>
      </c>
      <c r="F4805" s="225" t="n">
        <f aca="false">ROUND(D4805*E4805,2)</f>
        <v>5.47</v>
      </c>
    </row>
    <row r="4806" customFormat="false" ht="19.4" hidden="false" customHeight="false" outlineLevel="0" collapsed="false">
      <c r="A4806" s="207" t="n">
        <v>95807</v>
      </c>
      <c r="B4806" s="208" t="s">
        <v>4981</v>
      </c>
      <c r="C4806" s="2" t="s">
        <v>170</v>
      </c>
      <c r="D4806" s="209" t="n">
        <v>26.53</v>
      </c>
      <c r="E4806" s="224" t="n">
        <f aca="false">VLOOKUP(A4806,SINAPI_MO!$A$1:$E$59566,4,0)</f>
        <v>0.464</v>
      </c>
      <c r="F4806" s="225" t="n">
        <f aca="false">ROUND(D4806*E4806,2)</f>
        <v>12.31</v>
      </c>
    </row>
    <row r="4807" customFormat="false" ht="19.4" hidden="false" customHeight="false" outlineLevel="0" collapsed="false">
      <c r="A4807" s="207" t="n">
        <v>95808</v>
      </c>
      <c r="B4807" s="208" t="s">
        <v>4982</v>
      </c>
      <c r="C4807" s="2" t="s">
        <v>170</v>
      </c>
      <c r="D4807" s="209" t="n">
        <v>27.01</v>
      </c>
      <c r="E4807" s="224" t="n">
        <f aca="false">VLOOKUP(A4807,SINAPI_MO!$A$1:$E$59566,4,0)</f>
        <v>0.4735</v>
      </c>
      <c r="F4807" s="225" t="n">
        <f aca="false">ROUND(D4807*E4807,2)</f>
        <v>12.79</v>
      </c>
    </row>
    <row r="4808" customFormat="false" ht="19.4" hidden="false" customHeight="false" outlineLevel="0" collapsed="false">
      <c r="A4808" s="207" t="n">
        <v>95809</v>
      </c>
      <c r="B4808" s="208" t="s">
        <v>4983</v>
      </c>
      <c r="C4808" s="2" t="s">
        <v>170</v>
      </c>
      <c r="D4808" s="209" t="n">
        <v>29.84</v>
      </c>
      <c r="E4808" s="224" t="n">
        <f aca="false">VLOOKUP(A4808,SINAPI_MO!$A$1:$E$59566,4,0)</f>
        <v>0.4507</v>
      </c>
      <c r="F4808" s="225" t="n">
        <f aca="false">ROUND(D4808*E4808,2)</f>
        <v>13.45</v>
      </c>
    </row>
    <row r="4809" customFormat="false" ht="19.4" hidden="false" customHeight="false" outlineLevel="0" collapsed="false">
      <c r="A4809" s="207" t="n">
        <v>104398</v>
      </c>
      <c r="B4809" s="208" t="s">
        <v>4984</v>
      </c>
      <c r="C4809" s="2" t="s">
        <v>170</v>
      </c>
      <c r="D4809" s="209" t="n">
        <v>26.51</v>
      </c>
      <c r="E4809" s="224" t="n">
        <f aca="false">VLOOKUP(A4809,SINAPI_MO!$A$1:$E$59566,4,0)</f>
        <v>0.4644</v>
      </c>
      <c r="F4809" s="225" t="n">
        <f aca="false">ROUND(D4809*E4809,2)</f>
        <v>12.31</v>
      </c>
    </row>
    <row r="4810" customFormat="false" ht="19.4" hidden="false" customHeight="false" outlineLevel="0" collapsed="false">
      <c r="A4810" s="207" t="n">
        <v>104399</v>
      </c>
      <c r="B4810" s="208" t="s">
        <v>4985</v>
      </c>
      <c r="C4810" s="2" t="s">
        <v>170</v>
      </c>
      <c r="D4810" s="209" t="n">
        <v>25.53</v>
      </c>
      <c r="E4810" s="224" t="n">
        <f aca="false">VLOOKUP(A4810,SINAPI_MO!$A$1:$E$59566,4,0)</f>
        <v>0.501</v>
      </c>
      <c r="F4810" s="225" t="n">
        <f aca="false">ROUND(D4810*E4810,2)</f>
        <v>12.79</v>
      </c>
    </row>
    <row r="4811" customFormat="false" ht="19.4" hidden="false" customHeight="false" outlineLevel="0" collapsed="false">
      <c r="A4811" s="207" t="n">
        <v>104400</v>
      </c>
      <c r="B4811" s="208" t="s">
        <v>4986</v>
      </c>
      <c r="C4811" s="2" t="s">
        <v>170</v>
      </c>
      <c r="D4811" s="209" t="n">
        <v>29.2</v>
      </c>
      <c r="E4811" s="224" t="n">
        <f aca="false">VLOOKUP(A4811,SINAPI_MO!$A$1:$E$59566,4,0)</f>
        <v>0.4606</v>
      </c>
      <c r="F4811" s="225" t="n">
        <f aca="false">ROUND(D4811*E4811,2)</f>
        <v>13.45</v>
      </c>
    </row>
    <row r="4812" customFormat="false" ht="19.4" hidden="false" customHeight="false" outlineLevel="0" collapsed="false">
      <c r="A4812" s="207" t="n">
        <v>104404</v>
      </c>
      <c r="B4812" s="208" t="s">
        <v>4987</v>
      </c>
      <c r="C4812" s="2" t="s">
        <v>170</v>
      </c>
      <c r="D4812" s="209" t="n">
        <v>29.52</v>
      </c>
      <c r="E4812" s="224" t="n">
        <f aca="false">VLOOKUP(A4812,SINAPI_MO!$A$1:$E$59566,4,0)</f>
        <v>0.4878</v>
      </c>
      <c r="F4812" s="225" t="n">
        <f aca="false">ROUND(D4812*E4812,2)</f>
        <v>14.4</v>
      </c>
    </row>
    <row r="4813" customFormat="false" ht="19.4" hidden="false" customHeight="false" outlineLevel="0" collapsed="false">
      <c r="A4813" s="207" t="n">
        <v>104405</v>
      </c>
      <c r="B4813" s="208" t="s">
        <v>4988</v>
      </c>
      <c r="C4813" s="2" t="s">
        <v>170</v>
      </c>
      <c r="D4813" s="209" t="n">
        <v>35.51</v>
      </c>
      <c r="E4813" s="224" t="n">
        <f aca="false">VLOOKUP(A4813,SINAPI_MO!$A$1:$E$59566,4,0)</f>
        <v>0.4303</v>
      </c>
      <c r="F4813" s="225" t="n">
        <f aca="false">ROUND(D4813*E4813,2)</f>
        <v>15.28</v>
      </c>
    </row>
    <row r="4814" customFormat="false" ht="19.4" hidden="false" customHeight="false" outlineLevel="0" collapsed="false">
      <c r="A4814" s="207" t="n">
        <v>95813</v>
      </c>
      <c r="B4814" s="208" t="s">
        <v>4989</v>
      </c>
      <c r="C4814" s="2" t="s">
        <v>170</v>
      </c>
      <c r="D4814" s="209" t="n">
        <v>20.39</v>
      </c>
      <c r="E4814" s="224" t="n">
        <f aca="false">VLOOKUP(A4814,SINAPI_MO!$A$1:$E$59566,4,0)</f>
        <v>0.284</v>
      </c>
      <c r="F4814" s="225" t="n">
        <f aca="false">ROUND(D4814*E4814,2)</f>
        <v>5.79</v>
      </c>
    </row>
    <row r="4815" customFormat="false" ht="19.4" hidden="false" customHeight="false" outlineLevel="0" collapsed="false">
      <c r="A4815" s="207" t="n">
        <v>95814</v>
      </c>
      <c r="B4815" s="208" t="s">
        <v>4990</v>
      </c>
      <c r="C4815" s="2" t="s">
        <v>170</v>
      </c>
      <c r="D4815" s="209" t="n">
        <v>21.02</v>
      </c>
      <c r="E4815" s="224" t="n">
        <f aca="false">VLOOKUP(A4815,SINAPI_MO!$A$1:$E$59566,4,0)</f>
        <v>0.3054</v>
      </c>
      <c r="F4815" s="225" t="n">
        <f aca="false">ROUND(D4815*E4815,2)</f>
        <v>6.42</v>
      </c>
    </row>
    <row r="4816" customFormat="false" ht="19.4" hidden="false" customHeight="false" outlineLevel="0" collapsed="false">
      <c r="A4816" s="207" t="n">
        <v>95815</v>
      </c>
      <c r="B4816" s="208" t="s">
        <v>4991</v>
      </c>
      <c r="C4816" s="2" t="s">
        <v>170</v>
      </c>
      <c r="D4816" s="209" t="n">
        <v>26.55</v>
      </c>
      <c r="E4816" s="224" t="n">
        <f aca="false">VLOOKUP(A4816,SINAPI_MO!$A$1:$E$59566,4,0)</f>
        <v>0.275</v>
      </c>
      <c r="F4816" s="225" t="n">
        <f aca="false">ROUND(D4816*E4816,2)</f>
        <v>7.3</v>
      </c>
    </row>
    <row r="4817" customFormat="false" ht="19.4" hidden="false" customHeight="false" outlineLevel="0" collapsed="false">
      <c r="A4817" s="207" t="n">
        <v>95816</v>
      </c>
      <c r="B4817" s="208" t="s">
        <v>4992</v>
      </c>
      <c r="C4817" s="2" t="s">
        <v>170</v>
      </c>
      <c r="D4817" s="209" t="n">
        <v>32.46</v>
      </c>
      <c r="E4817" s="224" t="n">
        <f aca="false">VLOOKUP(A4817,SINAPI_MO!$A$1:$E$59566,4,0)</f>
        <v>0.4689</v>
      </c>
      <c r="F4817" s="225" t="n">
        <f aca="false">ROUND(D4817*E4817,2)</f>
        <v>15.22</v>
      </c>
    </row>
    <row r="4818" customFormat="false" ht="19.4" hidden="false" customHeight="false" outlineLevel="0" collapsed="false">
      <c r="A4818" s="207" t="n">
        <v>95817</v>
      </c>
      <c r="B4818" s="208" t="s">
        <v>4993</v>
      </c>
      <c r="C4818" s="2" t="s">
        <v>170</v>
      </c>
      <c r="D4818" s="209" t="n">
        <v>32.7</v>
      </c>
      <c r="E4818" s="224" t="n">
        <f aca="false">VLOOKUP(A4818,SINAPI_MO!$A$1:$E$59566,4,0)</f>
        <v>0.4893</v>
      </c>
      <c r="F4818" s="225" t="n">
        <f aca="false">ROUND(D4818*E4818,2)</f>
        <v>16</v>
      </c>
    </row>
    <row r="4819" customFormat="false" ht="19.4" hidden="false" customHeight="false" outlineLevel="0" collapsed="false">
      <c r="A4819" s="207" t="n">
        <v>95818</v>
      </c>
      <c r="B4819" s="208" t="s">
        <v>4994</v>
      </c>
      <c r="C4819" s="2" t="s">
        <v>170</v>
      </c>
      <c r="D4819" s="209" t="n">
        <v>40.08</v>
      </c>
      <c r="E4819" s="224" t="n">
        <f aca="false">VLOOKUP(A4819,SINAPI_MO!$A$1:$E$59566,4,0)</f>
        <v>0.4266</v>
      </c>
      <c r="F4819" s="225" t="n">
        <f aca="false">ROUND(D4819*E4819,2)</f>
        <v>17.1</v>
      </c>
    </row>
    <row r="4820" customFormat="false" ht="19.4" hidden="false" customHeight="false" outlineLevel="0" collapsed="false">
      <c r="A4820" s="207" t="n">
        <v>106668</v>
      </c>
      <c r="B4820" s="208" t="s">
        <v>4995</v>
      </c>
      <c r="C4820" s="2" t="s">
        <v>170</v>
      </c>
      <c r="D4820" s="209" t="n">
        <v>0</v>
      </c>
      <c r="E4820" s="224" t="e">
        <f aca="false">VLOOKUP(A4820,SINAPI_MO!$A$1:$E$59566,4,0)</f>
        <v>#N/A</v>
      </c>
      <c r="F4820" s="225" t="e">
        <f aca="false">ROUND(D4820*E4820,2)</f>
        <v>#N/A</v>
      </c>
    </row>
    <row r="4821" customFormat="false" ht="19.4" hidden="false" customHeight="false" outlineLevel="0" collapsed="false">
      <c r="A4821" s="207" t="n">
        <v>106667</v>
      </c>
      <c r="B4821" s="208" t="s">
        <v>4996</v>
      </c>
      <c r="C4821" s="2" t="s">
        <v>170</v>
      </c>
      <c r="D4821" s="209" t="n">
        <v>0</v>
      </c>
      <c r="E4821" s="224" t="e">
        <f aca="false">VLOOKUP(A4821,SINAPI_MO!$A$1:$E$59566,4,0)</f>
        <v>#N/A</v>
      </c>
      <c r="F4821" s="225" t="e">
        <f aca="false">ROUND(D4821*E4821,2)</f>
        <v>#N/A</v>
      </c>
    </row>
    <row r="4822" customFormat="false" ht="19.4" hidden="false" customHeight="false" outlineLevel="0" collapsed="false">
      <c r="A4822" s="207" t="n">
        <v>106666</v>
      </c>
      <c r="B4822" s="208" t="s">
        <v>4997</v>
      </c>
      <c r="C4822" s="2" t="s">
        <v>170</v>
      </c>
      <c r="D4822" s="209" t="n">
        <v>0</v>
      </c>
      <c r="E4822" s="224" t="e">
        <f aca="false">VLOOKUP(A4822,SINAPI_MO!$A$1:$E$59566,4,0)</f>
        <v>#N/A</v>
      </c>
      <c r="F4822" s="225" t="e">
        <f aca="false">ROUND(D4822*E4822,2)</f>
        <v>#N/A</v>
      </c>
    </row>
    <row r="4823" customFormat="false" ht="12.8" hidden="false" customHeight="false" outlineLevel="0" collapsed="false">
      <c r="A4823" s="207" t="n">
        <v>104391</v>
      </c>
      <c r="B4823" s="208" t="s">
        <v>4998</v>
      </c>
      <c r="C4823" s="2" t="s">
        <v>170</v>
      </c>
      <c r="D4823" s="209" t="n">
        <v>21.54</v>
      </c>
      <c r="E4823" s="224" t="n">
        <f aca="false">VLOOKUP(A4823,SINAPI_MO!$A$1:$E$59566,4,0)</f>
        <v>0.4331</v>
      </c>
      <c r="F4823" s="225" t="n">
        <f aca="false">ROUND(D4823*E4823,2)</f>
        <v>9.33</v>
      </c>
    </row>
    <row r="4824" customFormat="false" ht="12.8" hidden="false" customHeight="false" outlineLevel="0" collapsed="false">
      <c r="A4824" s="207" t="n">
        <v>104392</v>
      </c>
      <c r="B4824" s="208" t="s">
        <v>4999</v>
      </c>
      <c r="C4824" s="2" t="s">
        <v>170</v>
      </c>
      <c r="D4824" s="209" t="n">
        <v>27.26</v>
      </c>
      <c r="E4824" s="224" t="n">
        <f aca="false">VLOOKUP(A4824,SINAPI_MO!$A$1:$E$59566,4,0)</f>
        <v>0.3595</v>
      </c>
      <c r="F4824" s="225" t="n">
        <f aca="false">ROUND(D4824*E4824,2)</f>
        <v>9.8</v>
      </c>
    </row>
    <row r="4825" customFormat="false" ht="19.4" hidden="false" customHeight="false" outlineLevel="0" collapsed="false">
      <c r="A4825" s="207" t="n">
        <v>104393</v>
      </c>
      <c r="B4825" s="208" t="s">
        <v>5000</v>
      </c>
      <c r="C4825" s="2" t="s">
        <v>170</v>
      </c>
      <c r="D4825" s="209" t="n">
        <v>45.55</v>
      </c>
      <c r="E4825" s="224" t="n">
        <f aca="false">VLOOKUP(A4825,SINAPI_MO!$A$1:$E$59566,4,0)</f>
        <v>0.2299</v>
      </c>
      <c r="F4825" s="225" t="n">
        <f aca="false">ROUND(D4825*E4825,2)</f>
        <v>10.47</v>
      </c>
    </row>
    <row r="4826" customFormat="false" ht="19.4" hidden="false" customHeight="false" outlineLevel="0" collapsed="false">
      <c r="A4826" s="207" t="n">
        <v>104394</v>
      </c>
      <c r="B4826" s="208" t="s">
        <v>5001</v>
      </c>
      <c r="C4826" s="2" t="s">
        <v>170</v>
      </c>
      <c r="D4826" s="209" t="n">
        <v>62.48</v>
      </c>
      <c r="E4826" s="224" t="n">
        <f aca="false">VLOOKUP(A4826,SINAPI_MO!$A$1:$E$59566,4,0)</f>
        <v>0.1797</v>
      </c>
      <c r="F4826" s="225" t="n">
        <f aca="false">ROUND(D4826*E4826,2)</f>
        <v>11.23</v>
      </c>
    </row>
    <row r="4827" customFormat="false" ht="12.8" hidden="false" customHeight="false" outlineLevel="0" collapsed="false">
      <c r="A4827" s="207" t="n">
        <v>95761</v>
      </c>
      <c r="B4827" s="208" t="s">
        <v>5002</v>
      </c>
      <c r="C4827" s="2" t="s">
        <v>170</v>
      </c>
      <c r="D4827" s="209" t="n">
        <v>19.86</v>
      </c>
      <c r="E4827" s="224" t="n">
        <f aca="false">VLOOKUP(A4827,SINAPI_MO!$A$1:$E$59566,4,0)</f>
        <v>0.4698</v>
      </c>
      <c r="F4827" s="225" t="n">
        <f aca="false">ROUND(D4827*E4827,2)</f>
        <v>9.33</v>
      </c>
    </row>
    <row r="4828" customFormat="false" ht="12.8" hidden="false" customHeight="false" outlineLevel="0" collapsed="false">
      <c r="A4828" s="207" t="n">
        <v>95763</v>
      </c>
      <c r="B4828" s="208" t="s">
        <v>5003</v>
      </c>
      <c r="C4828" s="2" t="s">
        <v>170</v>
      </c>
      <c r="D4828" s="209" t="n">
        <v>22.94</v>
      </c>
      <c r="E4828" s="224" t="n">
        <f aca="false">VLOOKUP(A4828,SINAPI_MO!$A$1:$E$59566,4,0)</f>
        <v>0.4272</v>
      </c>
      <c r="F4828" s="225" t="n">
        <f aca="false">ROUND(D4828*E4828,2)</f>
        <v>9.8</v>
      </c>
    </row>
    <row r="4829" customFormat="false" ht="12.8" hidden="false" customHeight="false" outlineLevel="0" collapsed="false">
      <c r="A4829" s="207" t="n">
        <v>95765</v>
      </c>
      <c r="B4829" s="208" t="s">
        <v>5004</v>
      </c>
      <c r="C4829" s="2" t="s">
        <v>170</v>
      </c>
      <c r="D4829" s="209" t="n">
        <v>0</v>
      </c>
      <c r="E4829" s="224" t="e">
        <f aca="false">VLOOKUP(A4829,SINAPI_MO!$A$1:$E$59566,4,0)</f>
        <v>#N/A</v>
      </c>
      <c r="F4829" s="225" t="e">
        <f aca="false">ROUND(D4829*E4829,2)</f>
        <v>#N/A</v>
      </c>
    </row>
    <row r="4830" customFormat="false" ht="12.8" hidden="false" customHeight="false" outlineLevel="0" collapsed="false">
      <c r="A4830" s="207" t="n">
        <v>95767</v>
      </c>
      <c r="B4830" s="208" t="s">
        <v>5005</v>
      </c>
      <c r="C4830" s="2" t="s">
        <v>170</v>
      </c>
      <c r="D4830" s="209" t="n">
        <v>46.95</v>
      </c>
      <c r="E4830" s="224" t="n">
        <f aca="false">VLOOKUP(A4830,SINAPI_MO!$A$1:$E$59566,4,0)</f>
        <v>0.2392</v>
      </c>
      <c r="F4830" s="225" t="n">
        <f aca="false">ROUND(D4830*E4830,2)</f>
        <v>11.23</v>
      </c>
    </row>
    <row r="4831" customFormat="false" ht="12.8" hidden="false" customHeight="false" outlineLevel="0" collapsed="false">
      <c r="A4831" s="207" t="n">
        <v>95762</v>
      </c>
      <c r="B4831" s="208" t="s">
        <v>5006</v>
      </c>
      <c r="C4831" s="2" t="s">
        <v>170</v>
      </c>
      <c r="D4831" s="209" t="n">
        <v>19.94</v>
      </c>
      <c r="E4831" s="224" t="n">
        <f aca="false">VLOOKUP(A4831,SINAPI_MO!$A$1:$E$59566,4,0)</f>
        <v>0.4679</v>
      </c>
      <c r="F4831" s="225" t="n">
        <f aca="false">ROUND(D4831*E4831,2)</f>
        <v>9.33</v>
      </c>
    </row>
    <row r="4832" customFormat="false" ht="12.8" hidden="false" customHeight="false" outlineLevel="0" collapsed="false">
      <c r="A4832" s="207" t="n">
        <v>95764</v>
      </c>
      <c r="B4832" s="208" t="s">
        <v>5007</v>
      </c>
      <c r="C4832" s="2" t="s">
        <v>170</v>
      </c>
      <c r="D4832" s="209" t="n">
        <v>23.33</v>
      </c>
      <c r="E4832" s="224" t="n">
        <f aca="false">VLOOKUP(A4832,SINAPI_MO!$A$1:$E$59566,4,0)</f>
        <v>0.4201</v>
      </c>
      <c r="F4832" s="225" t="n">
        <f aca="false">ROUND(D4832*E4832,2)</f>
        <v>9.8</v>
      </c>
    </row>
    <row r="4833" customFormat="false" ht="12.8" hidden="false" customHeight="false" outlineLevel="0" collapsed="false">
      <c r="A4833" s="207" t="n">
        <v>95766</v>
      </c>
      <c r="B4833" s="208" t="s">
        <v>5008</v>
      </c>
      <c r="C4833" s="2" t="s">
        <v>170</v>
      </c>
      <c r="D4833" s="209" t="n">
        <v>38.6</v>
      </c>
      <c r="E4833" s="224" t="n">
        <f aca="false">VLOOKUP(A4833,SINAPI_MO!$A$1:$E$59566,4,0)</f>
        <v>0.2712</v>
      </c>
      <c r="F4833" s="225" t="n">
        <f aca="false">ROUND(D4833*E4833,2)</f>
        <v>10.47</v>
      </c>
    </row>
    <row r="4834" customFormat="false" ht="12.8" hidden="false" customHeight="false" outlineLevel="0" collapsed="false">
      <c r="A4834" s="207" t="n">
        <v>95768</v>
      </c>
      <c r="B4834" s="208" t="s">
        <v>5009</v>
      </c>
      <c r="C4834" s="2" t="s">
        <v>170</v>
      </c>
      <c r="D4834" s="209" t="n">
        <v>47.7</v>
      </c>
      <c r="E4834" s="224" t="n">
        <f aca="false">VLOOKUP(A4834,SINAPI_MO!$A$1:$E$59566,4,0)</f>
        <v>0.2354</v>
      </c>
      <c r="F4834" s="225" t="n">
        <f aca="false">ROUND(D4834*E4834,2)</f>
        <v>11.23</v>
      </c>
    </row>
    <row r="4835" customFormat="false" ht="12.8" hidden="false" customHeight="false" outlineLevel="0" collapsed="false">
      <c r="A4835" s="207" t="n">
        <v>95739</v>
      </c>
      <c r="B4835" s="208" t="s">
        <v>5010</v>
      </c>
      <c r="C4835" s="2" t="s">
        <v>170</v>
      </c>
      <c r="D4835" s="209" t="n">
        <v>0</v>
      </c>
      <c r="E4835" s="224" t="e">
        <f aca="false">VLOOKUP(A4835,SINAPI_MO!$A$1:$E$59566,4,0)</f>
        <v>#N/A</v>
      </c>
      <c r="F4835" s="225" t="e">
        <f aca="false">ROUND(D4835*E4835,2)</f>
        <v>#N/A</v>
      </c>
    </row>
    <row r="4836" customFormat="false" ht="12.8" hidden="false" customHeight="false" outlineLevel="0" collapsed="false">
      <c r="A4836" s="207" t="n">
        <v>95740</v>
      </c>
      <c r="B4836" s="208" t="s">
        <v>5011</v>
      </c>
      <c r="C4836" s="2" t="s">
        <v>170</v>
      </c>
      <c r="D4836" s="209" t="n">
        <v>0</v>
      </c>
      <c r="E4836" s="224" t="e">
        <f aca="false">VLOOKUP(A4836,SINAPI_MO!$A$1:$E$59566,4,0)</f>
        <v>#N/A</v>
      </c>
      <c r="F4836" s="225" t="e">
        <f aca="false">ROUND(D4836*E4836,2)</f>
        <v>#N/A</v>
      </c>
    </row>
    <row r="4837" customFormat="false" ht="12.8" hidden="false" customHeight="false" outlineLevel="0" collapsed="false">
      <c r="A4837" s="207" t="n">
        <v>95741</v>
      </c>
      <c r="B4837" s="208" t="s">
        <v>5012</v>
      </c>
      <c r="C4837" s="2" t="s">
        <v>170</v>
      </c>
      <c r="D4837" s="209" t="n">
        <v>0</v>
      </c>
      <c r="E4837" s="224" t="e">
        <f aca="false">VLOOKUP(A4837,SINAPI_MO!$A$1:$E$59566,4,0)</f>
        <v>#N/A</v>
      </c>
      <c r="F4837" s="225" t="e">
        <f aca="false">ROUND(D4837*E4837,2)</f>
        <v>#N/A</v>
      </c>
    </row>
    <row r="4838" customFormat="false" ht="12.8" hidden="false" customHeight="false" outlineLevel="0" collapsed="false">
      <c r="A4838" s="207" t="n">
        <v>106671</v>
      </c>
      <c r="B4838" s="208" t="s">
        <v>5013</v>
      </c>
      <c r="C4838" s="2" t="s">
        <v>183</v>
      </c>
      <c r="D4838" s="209" t="n">
        <v>29.55</v>
      </c>
      <c r="E4838" s="224" t="n">
        <f aca="false">VLOOKUP(A4838,SINAPI_MO!$A$1:$E$59566,4,0)</f>
        <v>0.065</v>
      </c>
      <c r="F4838" s="225" t="n">
        <f aca="false">ROUND(D4838*E4838,2)</f>
        <v>1.92</v>
      </c>
    </row>
    <row r="4839" customFormat="false" ht="12.8" hidden="false" customHeight="false" outlineLevel="0" collapsed="false">
      <c r="A4839" s="207" t="n">
        <v>106670</v>
      </c>
      <c r="B4839" s="208" t="s">
        <v>5014</v>
      </c>
      <c r="C4839" s="2" t="s">
        <v>183</v>
      </c>
      <c r="D4839" s="209" t="n">
        <v>20</v>
      </c>
      <c r="E4839" s="224" t="n">
        <f aca="false">VLOOKUP(A4839,SINAPI_MO!$A$1:$E$59566,4,0)</f>
        <v>0.0845</v>
      </c>
      <c r="F4839" s="225" t="n">
        <f aca="false">ROUND(D4839*E4839,2)</f>
        <v>1.69</v>
      </c>
    </row>
    <row r="4840" customFormat="false" ht="12.8" hidden="false" customHeight="false" outlineLevel="0" collapsed="false">
      <c r="A4840" s="207" t="n">
        <v>106669</v>
      </c>
      <c r="B4840" s="208" t="s">
        <v>5015</v>
      </c>
      <c r="C4840" s="2" t="s">
        <v>183</v>
      </c>
      <c r="D4840" s="209" t="n">
        <v>15.49</v>
      </c>
      <c r="E4840" s="224" t="n">
        <f aca="false">VLOOKUP(A4840,SINAPI_MO!$A$1:$E$59566,4,0)</f>
        <v>0.0981</v>
      </c>
      <c r="F4840" s="225" t="n">
        <f aca="false">ROUND(D4840*E4840,2)</f>
        <v>1.52</v>
      </c>
    </row>
    <row r="4841" customFormat="false" ht="12.8" hidden="false" customHeight="false" outlineLevel="0" collapsed="false">
      <c r="A4841" s="207" t="n">
        <v>95726</v>
      </c>
      <c r="B4841" s="208" t="s">
        <v>5016</v>
      </c>
      <c r="C4841" s="2" t="s">
        <v>183</v>
      </c>
      <c r="D4841" s="209" t="n">
        <v>16.98</v>
      </c>
      <c r="E4841" s="224" t="n">
        <f aca="false">VLOOKUP(A4841,SINAPI_MO!$A$1:$E$59566,4,0)</f>
        <v>0.6402</v>
      </c>
      <c r="F4841" s="225" t="n">
        <f aca="false">ROUND(D4841*E4841,2)</f>
        <v>10.87</v>
      </c>
    </row>
    <row r="4842" customFormat="false" ht="12.8" hidden="false" customHeight="false" outlineLevel="0" collapsed="false">
      <c r="A4842" s="207" t="n">
        <v>95727</v>
      </c>
      <c r="B4842" s="208" t="s">
        <v>5017</v>
      </c>
      <c r="C4842" s="2" t="s">
        <v>183</v>
      </c>
      <c r="D4842" s="209" t="n">
        <v>18.27</v>
      </c>
      <c r="E4842" s="224" t="n">
        <f aca="false">VLOOKUP(A4842,SINAPI_MO!$A$1:$E$59566,4,0)</f>
        <v>0.618</v>
      </c>
      <c r="F4842" s="225" t="n">
        <f aca="false">ROUND(D4842*E4842,2)</f>
        <v>11.29</v>
      </c>
    </row>
    <row r="4843" customFormat="false" ht="12.8" hidden="false" customHeight="false" outlineLevel="0" collapsed="false">
      <c r="A4843" s="207" t="n">
        <v>95728</v>
      </c>
      <c r="B4843" s="208" t="s">
        <v>5018</v>
      </c>
      <c r="C4843" s="2" t="s">
        <v>183</v>
      </c>
      <c r="D4843" s="209" t="n">
        <v>21.22</v>
      </c>
      <c r="E4843" s="224" t="n">
        <f aca="false">VLOOKUP(A4843,SINAPI_MO!$A$1:$E$59566,4,0)</f>
        <v>0.5594</v>
      </c>
      <c r="F4843" s="225" t="n">
        <f aca="false">ROUND(D4843*E4843,2)</f>
        <v>11.87</v>
      </c>
    </row>
    <row r="4844" customFormat="false" ht="19.4" hidden="false" customHeight="false" outlineLevel="0" collapsed="false">
      <c r="A4844" s="207" t="n">
        <v>104409</v>
      </c>
      <c r="B4844" s="208" t="s">
        <v>5019</v>
      </c>
      <c r="C4844" s="2" t="s">
        <v>183</v>
      </c>
      <c r="D4844" s="209" t="n">
        <v>0</v>
      </c>
      <c r="E4844" s="224" t="e">
        <f aca="false">VLOOKUP(A4844,SINAPI_MO!$A$1:$E$59566,4,0)</f>
        <v>#N/A</v>
      </c>
      <c r="F4844" s="225" t="e">
        <f aca="false">ROUND(D4844*E4844,2)</f>
        <v>#N/A</v>
      </c>
    </row>
    <row r="4845" customFormat="false" ht="19.4" hidden="false" customHeight="false" outlineLevel="0" collapsed="false">
      <c r="A4845" s="207" t="n">
        <v>104408</v>
      </c>
      <c r="B4845" s="208" t="s">
        <v>5020</v>
      </c>
      <c r="C4845" s="2" t="s">
        <v>183</v>
      </c>
      <c r="D4845" s="209" t="n">
        <v>0</v>
      </c>
      <c r="E4845" s="224" t="e">
        <f aca="false">VLOOKUP(A4845,SINAPI_MO!$A$1:$E$59566,4,0)</f>
        <v>#N/A</v>
      </c>
      <c r="F4845" s="225" t="e">
        <f aca="false">ROUND(D4845*E4845,2)</f>
        <v>#N/A</v>
      </c>
    </row>
    <row r="4846" customFormat="false" ht="19.4" hidden="false" customHeight="false" outlineLevel="0" collapsed="false">
      <c r="A4846" s="207" t="n">
        <v>104407</v>
      </c>
      <c r="B4846" s="208" t="s">
        <v>5021</v>
      </c>
      <c r="C4846" s="2" t="s">
        <v>183</v>
      </c>
      <c r="D4846" s="209" t="n">
        <v>0</v>
      </c>
      <c r="E4846" s="224" t="e">
        <f aca="false">VLOOKUP(A4846,SINAPI_MO!$A$1:$E$59566,4,0)</f>
        <v>#N/A</v>
      </c>
      <c r="F4846" s="225" t="e">
        <f aca="false">ROUND(D4846*E4846,2)</f>
        <v>#N/A</v>
      </c>
    </row>
    <row r="4847" customFormat="false" ht="19.4" hidden="false" customHeight="false" outlineLevel="0" collapsed="false">
      <c r="A4847" s="207" t="n">
        <v>104406</v>
      </c>
      <c r="B4847" s="208" t="s">
        <v>5022</v>
      </c>
      <c r="C4847" s="2" t="s">
        <v>183</v>
      </c>
      <c r="D4847" s="209" t="n">
        <v>0</v>
      </c>
      <c r="E4847" s="224" t="e">
        <f aca="false">VLOOKUP(A4847,SINAPI_MO!$A$1:$E$59566,4,0)</f>
        <v>#N/A</v>
      </c>
      <c r="F4847" s="225" t="e">
        <f aca="false">ROUND(D4847*E4847,2)</f>
        <v>#N/A</v>
      </c>
    </row>
    <row r="4848" customFormat="false" ht="12.8" hidden="false" customHeight="false" outlineLevel="0" collapsed="false">
      <c r="A4848" s="207" t="n">
        <v>104452</v>
      </c>
      <c r="B4848" s="208" t="s">
        <v>5023</v>
      </c>
      <c r="C4848" s="2" t="s">
        <v>170</v>
      </c>
      <c r="D4848" s="209" t="n">
        <v>8.5</v>
      </c>
      <c r="E4848" s="224" t="n">
        <f aca="false">VLOOKUP(A4848,SINAPI_MO!$A$1:$E$59566,4,0)</f>
        <v>0.7318</v>
      </c>
      <c r="F4848" s="225" t="n">
        <f aca="false">ROUND(D4848*E4848,2)</f>
        <v>6.22</v>
      </c>
    </row>
    <row r="4849" customFormat="false" ht="12.8" hidden="false" customHeight="false" outlineLevel="0" collapsed="false">
      <c r="A4849" s="207" t="n">
        <v>104448</v>
      </c>
      <c r="B4849" s="208" t="s">
        <v>5024</v>
      </c>
      <c r="C4849" s="2" t="s">
        <v>170</v>
      </c>
      <c r="D4849" s="209" t="n">
        <v>9.19</v>
      </c>
      <c r="E4849" s="224" t="n">
        <f aca="false">VLOOKUP(A4849,SINAPI_MO!$A$1:$E$59566,4,0)</f>
        <v>0.7116</v>
      </c>
      <c r="F4849" s="225" t="n">
        <f aca="false">ROUND(D4849*E4849,2)</f>
        <v>6.54</v>
      </c>
    </row>
    <row r="4850" customFormat="false" ht="19.4" hidden="false" customHeight="false" outlineLevel="0" collapsed="false">
      <c r="A4850" s="207" t="n">
        <v>104449</v>
      </c>
      <c r="B4850" s="208" t="s">
        <v>5025</v>
      </c>
      <c r="C4850" s="2" t="s">
        <v>170</v>
      </c>
      <c r="D4850" s="209" t="n">
        <v>11.68</v>
      </c>
      <c r="E4850" s="224" t="n">
        <f aca="false">VLOOKUP(A4850,SINAPI_MO!$A$1:$E$59566,4,0)</f>
        <v>0.5976</v>
      </c>
      <c r="F4850" s="225" t="n">
        <f aca="false">ROUND(D4850*E4850,2)</f>
        <v>6.98</v>
      </c>
    </row>
    <row r="4851" customFormat="false" ht="19.4" hidden="false" customHeight="false" outlineLevel="0" collapsed="false">
      <c r="A4851" s="207" t="n">
        <v>104450</v>
      </c>
      <c r="B4851" s="208" t="s">
        <v>5026</v>
      </c>
      <c r="C4851" s="2" t="s">
        <v>170</v>
      </c>
      <c r="D4851" s="209" t="n">
        <v>14.29</v>
      </c>
      <c r="E4851" s="224" t="n">
        <f aca="false">VLOOKUP(A4851,SINAPI_MO!$A$1:$E$59566,4,0)</f>
        <v>0.5234</v>
      </c>
      <c r="F4851" s="225" t="n">
        <f aca="false">ROUND(D4851*E4851,2)</f>
        <v>7.48</v>
      </c>
    </row>
    <row r="4852" customFormat="false" ht="12.8" hidden="false" customHeight="false" outlineLevel="0" collapsed="false">
      <c r="A4852" s="207" t="n">
        <v>104445</v>
      </c>
      <c r="B4852" s="208" t="s">
        <v>5027</v>
      </c>
      <c r="C4852" s="2" t="s">
        <v>170</v>
      </c>
      <c r="D4852" s="209" t="n">
        <v>0</v>
      </c>
      <c r="E4852" s="224" t="e">
        <f aca="false">VLOOKUP(A4852,SINAPI_MO!$A$1:$E$59566,4,0)</f>
        <v>#N/A</v>
      </c>
      <c r="F4852" s="225" t="e">
        <f aca="false">ROUND(D4852*E4852,2)</f>
        <v>#N/A</v>
      </c>
    </row>
    <row r="4853" customFormat="false" ht="12.8" hidden="false" customHeight="false" outlineLevel="0" collapsed="false">
      <c r="A4853" s="207" t="n">
        <v>104446</v>
      </c>
      <c r="B4853" s="208" t="s">
        <v>5028</v>
      </c>
      <c r="C4853" s="2" t="s">
        <v>170</v>
      </c>
      <c r="D4853" s="209" t="n">
        <v>0</v>
      </c>
      <c r="E4853" s="224" t="e">
        <f aca="false">VLOOKUP(A4853,SINAPI_MO!$A$1:$E$59566,4,0)</f>
        <v>#N/A</v>
      </c>
      <c r="F4853" s="225" t="e">
        <f aca="false">ROUND(D4853*E4853,2)</f>
        <v>#N/A</v>
      </c>
    </row>
    <row r="4854" customFormat="false" ht="12.8" hidden="false" customHeight="false" outlineLevel="0" collapsed="false">
      <c r="A4854" s="207" t="n">
        <v>104447</v>
      </c>
      <c r="B4854" s="208" t="s">
        <v>5029</v>
      </c>
      <c r="C4854" s="2" t="s">
        <v>170</v>
      </c>
      <c r="D4854" s="209" t="n">
        <v>0</v>
      </c>
      <c r="E4854" s="224" t="e">
        <f aca="false">VLOOKUP(A4854,SINAPI_MO!$A$1:$E$59566,4,0)</f>
        <v>#N/A</v>
      </c>
      <c r="F4854" s="225" t="e">
        <f aca="false">ROUND(D4854*E4854,2)</f>
        <v>#N/A</v>
      </c>
    </row>
    <row r="4855" customFormat="false" ht="19.4" hidden="false" customHeight="false" outlineLevel="0" collapsed="false">
      <c r="A4855" s="207" t="n">
        <v>101884</v>
      </c>
      <c r="B4855" s="208" t="s">
        <v>5030</v>
      </c>
      <c r="C4855" s="2" t="s">
        <v>183</v>
      </c>
      <c r="D4855" s="209" t="n">
        <v>11.08</v>
      </c>
      <c r="E4855" s="224" t="n">
        <f aca="false">VLOOKUP(A4855,SINAPI_MO!$A$1:$E$59566,4,0)</f>
        <v>0.0171</v>
      </c>
      <c r="F4855" s="225" t="n">
        <f aca="false">ROUND(D4855*E4855,2)</f>
        <v>0.19</v>
      </c>
    </row>
    <row r="4856" customFormat="false" ht="19.4" hidden="false" customHeight="false" outlineLevel="0" collapsed="false">
      <c r="A4856" s="207" t="n">
        <v>101886</v>
      </c>
      <c r="B4856" s="208" t="s">
        <v>5031</v>
      </c>
      <c r="C4856" s="2" t="s">
        <v>183</v>
      </c>
      <c r="D4856" s="209" t="n">
        <v>15.89</v>
      </c>
      <c r="E4856" s="224" t="n">
        <f aca="false">VLOOKUP(A4856,SINAPI_MO!$A$1:$E$59566,4,0)</f>
        <v>0.0227</v>
      </c>
      <c r="F4856" s="225" t="n">
        <f aca="false">ROUND(D4856*E4856,2)</f>
        <v>0.36</v>
      </c>
    </row>
    <row r="4857" customFormat="false" ht="19.4" hidden="false" customHeight="false" outlineLevel="0" collapsed="false">
      <c r="A4857" s="207" t="n">
        <v>101888</v>
      </c>
      <c r="B4857" s="208" t="s">
        <v>5032</v>
      </c>
      <c r="C4857" s="2" t="s">
        <v>183</v>
      </c>
      <c r="D4857" s="209" t="n">
        <v>25.39</v>
      </c>
      <c r="E4857" s="224" t="n">
        <f aca="false">VLOOKUP(A4857,SINAPI_MO!$A$1:$E$59566,4,0)</f>
        <v>0.0433</v>
      </c>
      <c r="F4857" s="225" t="n">
        <f aca="false">ROUND(D4857*E4857,2)</f>
        <v>1.1</v>
      </c>
    </row>
    <row r="4858" customFormat="false" ht="12.8" hidden="false" customHeight="false" outlineLevel="0" collapsed="false">
      <c r="A4858" s="207" t="n">
        <v>101938</v>
      </c>
      <c r="B4858" s="208" t="s">
        <v>5033</v>
      </c>
      <c r="C4858" s="2" t="s">
        <v>170</v>
      </c>
      <c r="D4858" s="209" t="n">
        <v>151.47</v>
      </c>
      <c r="E4858" s="224" t="n">
        <f aca="false">VLOOKUP(A4858,SINAPI_MO!$A$1:$E$59566,4,0)</f>
        <v>0.4237</v>
      </c>
      <c r="F4858" s="225" t="n">
        <f aca="false">ROUND(D4858*E4858,2)</f>
        <v>64.18</v>
      </c>
    </row>
    <row r="4859" customFormat="false" ht="12.8" hidden="false" customHeight="false" outlineLevel="0" collapsed="false">
      <c r="A4859" s="207" t="n">
        <v>101904</v>
      </c>
      <c r="B4859" s="208" t="s">
        <v>5034</v>
      </c>
      <c r="C4859" s="2" t="s">
        <v>170</v>
      </c>
      <c r="D4859" s="209" t="n">
        <v>1868.33</v>
      </c>
      <c r="E4859" s="224" t="n">
        <f aca="false">VLOOKUP(A4859,SINAPI_MO!$A$1:$E$59566,4,0)</f>
        <v>0.0215</v>
      </c>
      <c r="F4859" s="225" t="n">
        <f aca="false">ROUND(D4859*E4859,2)</f>
        <v>40.17</v>
      </c>
    </row>
    <row r="4860" customFormat="false" ht="12.8" hidden="false" customHeight="false" outlineLevel="0" collapsed="false">
      <c r="A4860" s="207" t="n">
        <v>101901</v>
      </c>
      <c r="B4860" s="208" t="s">
        <v>5035</v>
      </c>
      <c r="C4860" s="2" t="s">
        <v>170</v>
      </c>
      <c r="D4860" s="209" t="n">
        <v>194.59</v>
      </c>
      <c r="E4860" s="224" t="n">
        <f aca="false">VLOOKUP(A4860,SINAPI_MO!$A$1:$E$59566,4,0)</f>
        <v>0.0302</v>
      </c>
      <c r="F4860" s="225" t="n">
        <f aca="false">ROUND(D4860*E4860,2)</f>
        <v>5.88</v>
      </c>
    </row>
    <row r="4861" customFormat="false" ht="12.8" hidden="false" customHeight="false" outlineLevel="0" collapsed="false">
      <c r="A4861" s="207" t="n">
        <v>101902</v>
      </c>
      <c r="B4861" s="208" t="s">
        <v>5036</v>
      </c>
      <c r="C4861" s="2" t="s">
        <v>170</v>
      </c>
      <c r="D4861" s="209" t="n">
        <v>239.42</v>
      </c>
      <c r="E4861" s="224" t="n">
        <f aca="false">VLOOKUP(A4861,SINAPI_MO!$A$1:$E$59566,4,0)</f>
        <v>0.0325</v>
      </c>
      <c r="F4861" s="225" t="n">
        <f aca="false">ROUND(D4861*E4861,2)</f>
        <v>7.78</v>
      </c>
    </row>
    <row r="4862" customFormat="false" ht="12.8" hidden="false" customHeight="false" outlineLevel="0" collapsed="false">
      <c r="A4862" s="207" t="n">
        <v>101903</v>
      </c>
      <c r="B4862" s="208" t="s">
        <v>5037</v>
      </c>
      <c r="C4862" s="2" t="s">
        <v>170</v>
      </c>
      <c r="D4862" s="209" t="n">
        <v>498.68</v>
      </c>
      <c r="E4862" s="224" t="n">
        <f aca="false">VLOOKUP(A4862,SINAPI_MO!$A$1:$E$59566,4,0)</f>
        <v>0.0292</v>
      </c>
      <c r="F4862" s="225" t="n">
        <f aca="false">ROUND(D4862*E4862,2)</f>
        <v>14.56</v>
      </c>
    </row>
    <row r="4863" customFormat="false" ht="12.8" hidden="false" customHeight="false" outlineLevel="0" collapsed="false">
      <c r="A4863" s="207" t="n">
        <v>97414</v>
      </c>
      <c r="B4863" s="208" t="s">
        <v>5038</v>
      </c>
      <c r="C4863" s="2" t="s">
        <v>170</v>
      </c>
      <c r="D4863" s="209" t="n">
        <v>0</v>
      </c>
      <c r="E4863" s="224" t="e">
        <f aca="false">VLOOKUP(A4863,SINAPI_MO!$A$1:$E$59566,4,0)</f>
        <v>#N/A</v>
      </c>
      <c r="F4863" s="225" t="e">
        <f aca="false">ROUND(D4863*E4863,2)</f>
        <v>#N/A</v>
      </c>
    </row>
    <row r="4864" customFormat="false" ht="12.8" hidden="false" customHeight="false" outlineLevel="0" collapsed="false">
      <c r="A4864" s="207" t="n">
        <v>97415</v>
      </c>
      <c r="B4864" s="208" t="s">
        <v>5039</v>
      </c>
      <c r="C4864" s="2" t="s">
        <v>170</v>
      </c>
      <c r="D4864" s="209" t="n">
        <v>0</v>
      </c>
      <c r="E4864" s="224" t="e">
        <f aca="false">VLOOKUP(A4864,SINAPI_MO!$A$1:$E$59566,4,0)</f>
        <v>#N/A</v>
      </c>
      <c r="F4864" s="225" t="e">
        <f aca="false">ROUND(D4864*E4864,2)</f>
        <v>#N/A</v>
      </c>
    </row>
    <row r="4865" customFormat="false" ht="12.8" hidden="false" customHeight="false" outlineLevel="0" collapsed="false">
      <c r="A4865" s="207" t="n">
        <v>97416</v>
      </c>
      <c r="B4865" s="208" t="s">
        <v>5040</v>
      </c>
      <c r="C4865" s="2" t="s">
        <v>170</v>
      </c>
      <c r="D4865" s="209" t="n">
        <v>0</v>
      </c>
      <c r="E4865" s="224" t="e">
        <f aca="false">VLOOKUP(A4865,SINAPI_MO!$A$1:$E$59566,4,0)</f>
        <v>#N/A</v>
      </c>
      <c r="F4865" s="225" t="e">
        <f aca="false">ROUND(D4865*E4865,2)</f>
        <v>#N/A</v>
      </c>
    </row>
    <row r="4866" customFormat="false" ht="12.8" hidden="false" customHeight="false" outlineLevel="0" collapsed="false">
      <c r="A4866" s="207" t="n">
        <v>97417</v>
      </c>
      <c r="B4866" s="208" t="s">
        <v>5041</v>
      </c>
      <c r="C4866" s="2" t="s">
        <v>170</v>
      </c>
      <c r="D4866" s="209" t="n">
        <v>0</v>
      </c>
      <c r="E4866" s="224" t="e">
        <f aca="false">VLOOKUP(A4866,SINAPI_MO!$A$1:$E$59566,4,0)</f>
        <v>#N/A</v>
      </c>
      <c r="F4866" s="225" t="e">
        <f aca="false">ROUND(D4866*E4866,2)</f>
        <v>#N/A</v>
      </c>
    </row>
    <row r="4867" customFormat="false" ht="12.8" hidden="false" customHeight="false" outlineLevel="0" collapsed="false">
      <c r="A4867" s="207" t="n">
        <v>97418</v>
      </c>
      <c r="B4867" s="208" t="s">
        <v>5042</v>
      </c>
      <c r="C4867" s="2" t="s">
        <v>170</v>
      </c>
      <c r="D4867" s="209" t="n">
        <v>0</v>
      </c>
      <c r="E4867" s="224" t="e">
        <f aca="false">VLOOKUP(A4867,SINAPI_MO!$A$1:$E$59566,4,0)</f>
        <v>#N/A</v>
      </c>
      <c r="F4867" s="225" t="e">
        <f aca="false">ROUND(D4867*E4867,2)</f>
        <v>#N/A</v>
      </c>
    </row>
    <row r="4868" customFormat="false" ht="12.8" hidden="false" customHeight="false" outlineLevel="0" collapsed="false">
      <c r="A4868" s="207" t="n">
        <v>97409</v>
      </c>
      <c r="B4868" s="208" t="s">
        <v>5043</v>
      </c>
      <c r="C4868" s="2" t="s">
        <v>170</v>
      </c>
      <c r="D4868" s="209" t="n">
        <v>0</v>
      </c>
      <c r="E4868" s="224" t="e">
        <f aca="false">VLOOKUP(A4868,SINAPI_MO!$A$1:$E$59566,4,0)</f>
        <v>#N/A</v>
      </c>
      <c r="F4868" s="225" t="e">
        <f aca="false">ROUND(D4868*E4868,2)</f>
        <v>#N/A</v>
      </c>
    </row>
    <row r="4869" customFormat="false" ht="12.8" hidden="false" customHeight="false" outlineLevel="0" collapsed="false">
      <c r="A4869" s="207" t="n">
        <v>97410</v>
      </c>
      <c r="B4869" s="208" t="s">
        <v>5044</v>
      </c>
      <c r="C4869" s="2" t="s">
        <v>170</v>
      </c>
      <c r="D4869" s="209" t="n">
        <v>0</v>
      </c>
      <c r="E4869" s="224" t="e">
        <f aca="false">VLOOKUP(A4869,SINAPI_MO!$A$1:$E$59566,4,0)</f>
        <v>#N/A</v>
      </c>
      <c r="F4869" s="225" t="e">
        <f aca="false">ROUND(D4869*E4869,2)</f>
        <v>#N/A</v>
      </c>
    </row>
    <row r="4870" customFormat="false" ht="12.8" hidden="false" customHeight="false" outlineLevel="0" collapsed="false">
      <c r="A4870" s="207" t="n">
        <v>97411</v>
      </c>
      <c r="B4870" s="208" t="s">
        <v>5045</v>
      </c>
      <c r="C4870" s="2" t="s">
        <v>170</v>
      </c>
      <c r="D4870" s="209" t="n">
        <v>0</v>
      </c>
      <c r="E4870" s="224" t="e">
        <f aca="false">VLOOKUP(A4870,SINAPI_MO!$A$1:$E$59566,4,0)</f>
        <v>#N/A</v>
      </c>
      <c r="F4870" s="225" t="e">
        <f aca="false">ROUND(D4870*E4870,2)</f>
        <v>#N/A</v>
      </c>
    </row>
    <row r="4871" customFormat="false" ht="12.8" hidden="false" customHeight="false" outlineLevel="0" collapsed="false">
      <c r="A4871" s="207" t="n">
        <v>97412</v>
      </c>
      <c r="B4871" s="208" t="s">
        <v>5046</v>
      </c>
      <c r="C4871" s="2" t="s">
        <v>170</v>
      </c>
      <c r="D4871" s="209" t="n">
        <v>0</v>
      </c>
      <c r="E4871" s="224" t="e">
        <f aca="false">VLOOKUP(A4871,SINAPI_MO!$A$1:$E$59566,4,0)</f>
        <v>#N/A</v>
      </c>
      <c r="F4871" s="225" t="e">
        <f aca="false">ROUND(D4871*E4871,2)</f>
        <v>#N/A</v>
      </c>
    </row>
    <row r="4872" customFormat="false" ht="12.8" hidden="false" customHeight="false" outlineLevel="0" collapsed="false">
      <c r="A4872" s="207" t="n">
        <v>97413</v>
      </c>
      <c r="B4872" s="208" t="s">
        <v>5047</v>
      </c>
      <c r="C4872" s="2" t="s">
        <v>170</v>
      </c>
      <c r="D4872" s="209" t="n">
        <v>0</v>
      </c>
      <c r="E4872" s="224" t="e">
        <f aca="false">VLOOKUP(A4872,SINAPI_MO!$A$1:$E$59566,4,0)</f>
        <v>#N/A</v>
      </c>
      <c r="F4872" s="225" t="e">
        <f aca="false">ROUND(D4872*E4872,2)</f>
        <v>#N/A</v>
      </c>
    </row>
    <row r="4873" customFormat="false" ht="12.8" hidden="false" customHeight="false" outlineLevel="0" collapsed="false">
      <c r="A4873" s="207" t="n">
        <v>101900</v>
      </c>
      <c r="B4873" s="208" t="s">
        <v>5048</v>
      </c>
      <c r="C4873" s="2" t="s">
        <v>170</v>
      </c>
      <c r="D4873" s="209" t="n">
        <v>4042.72</v>
      </c>
      <c r="E4873" s="224" t="n">
        <f aca="false">VLOOKUP(A4873,SINAPI_MO!$A$1:$E$59566,4,0)</f>
        <v>0.0167</v>
      </c>
      <c r="F4873" s="225" t="n">
        <f aca="false">ROUND(D4873*E4873,2)</f>
        <v>67.51</v>
      </c>
    </row>
    <row r="4874" customFormat="false" ht="12.8" hidden="false" customHeight="false" outlineLevel="0" collapsed="false">
      <c r="A4874" s="207" t="n">
        <v>106030</v>
      </c>
      <c r="B4874" s="208" t="s">
        <v>5049</v>
      </c>
      <c r="C4874" s="2" t="s">
        <v>170</v>
      </c>
      <c r="D4874" s="209" t="n">
        <v>157.81</v>
      </c>
      <c r="E4874" s="224" t="n">
        <f aca="false">VLOOKUP(A4874,SINAPI_MO!$A$1:$E$59566,4,0)</f>
        <v>0.1237</v>
      </c>
      <c r="F4874" s="225" t="n">
        <f aca="false">ROUND(D4874*E4874,2)</f>
        <v>19.52</v>
      </c>
    </row>
    <row r="4875" customFormat="false" ht="12.8" hidden="false" customHeight="false" outlineLevel="0" collapsed="false">
      <c r="A4875" s="207" t="n">
        <v>93660</v>
      </c>
      <c r="B4875" s="208" t="s">
        <v>5050</v>
      </c>
      <c r="C4875" s="2" t="s">
        <v>170</v>
      </c>
      <c r="D4875" s="209" t="n">
        <v>52</v>
      </c>
      <c r="E4875" s="224" t="n">
        <f aca="false">VLOOKUP(A4875,SINAPI_MO!$A$1:$E$59566,4,0)</f>
        <v>0.0752</v>
      </c>
      <c r="F4875" s="225" t="n">
        <f aca="false">ROUND(D4875*E4875,2)</f>
        <v>3.91</v>
      </c>
    </row>
    <row r="4876" customFormat="false" ht="12.8" hidden="false" customHeight="false" outlineLevel="0" collapsed="false">
      <c r="A4876" s="207" t="n">
        <v>93661</v>
      </c>
      <c r="B4876" s="208" t="s">
        <v>5051</v>
      </c>
      <c r="C4876" s="2" t="s">
        <v>170</v>
      </c>
      <c r="D4876" s="209" t="n">
        <v>52</v>
      </c>
      <c r="E4876" s="224" t="n">
        <f aca="false">VLOOKUP(A4876,SINAPI_MO!$A$1:$E$59566,4,0)</f>
        <v>0.0752</v>
      </c>
      <c r="F4876" s="225" t="n">
        <f aca="false">ROUND(D4876*E4876,2)</f>
        <v>3.91</v>
      </c>
    </row>
    <row r="4877" customFormat="false" ht="12.8" hidden="false" customHeight="false" outlineLevel="0" collapsed="false">
      <c r="A4877" s="207" t="n">
        <v>93662</v>
      </c>
      <c r="B4877" s="208" t="s">
        <v>5052</v>
      </c>
      <c r="C4877" s="2" t="s">
        <v>170</v>
      </c>
      <c r="D4877" s="209" t="n">
        <v>53.99</v>
      </c>
      <c r="E4877" s="224" t="n">
        <f aca="false">VLOOKUP(A4877,SINAPI_MO!$A$1:$E$59566,4,0)</f>
        <v>0.0959</v>
      </c>
      <c r="F4877" s="225" t="n">
        <f aca="false">ROUND(D4877*E4877,2)</f>
        <v>5.18</v>
      </c>
    </row>
    <row r="4878" customFormat="false" ht="12.8" hidden="false" customHeight="false" outlineLevel="0" collapsed="false">
      <c r="A4878" s="207" t="n">
        <v>93663</v>
      </c>
      <c r="B4878" s="208" t="s">
        <v>5053</v>
      </c>
      <c r="C4878" s="2" t="s">
        <v>170</v>
      </c>
      <c r="D4878" s="209" t="n">
        <v>55.88</v>
      </c>
      <c r="E4878" s="224" t="n">
        <f aca="false">VLOOKUP(A4878,SINAPI_MO!$A$1:$E$59566,4,0)</f>
        <v>0.1265</v>
      </c>
      <c r="F4878" s="225" t="n">
        <f aca="false">ROUND(D4878*E4878,2)</f>
        <v>7.07</v>
      </c>
    </row>
    <row r="4879" customFormat="false" ht="12.8" hidden="false" customHeight="false" outlineLevel="0" collapsed="false">
      <c r="A4879" s="207" t="n">
        <v>93664</v>
      </c>
      <c r="B4879" s="208" t="s">
        <v>5054</v>
      </c>
      <c r="C4879" s="2" t="s">
        <v>170</v>
      </c>
      <c r="D4879" s="209" t="n">
        <v>59.02</v>
      </c>
      <c r="E4879" s="224" t="n">
        <f aca="false">VLOOKUP(A4879,SINAPI_MO!$A$1:$E$59566,4,0)</f>
        <v>0.1625</v>
      </c>
      <c r="F4879" s="225" t="n">
        <f aca="false">ROUND(D4879*E4879,2)</f>
        <v>9.59</v>
      </c>
    </row>
    <row r="4880" customFormat="false" ht="12.8" hidden="false" customHeight="false" outlineLevel="0" collapsed="false">
      <c r="A4880" s="207" t="n">
        <v>93665</v>
      </c>
      <c r="B4880" s="208" t="s">
        <v>5055</v>
      </c>
      <c r="C4880" s="2" t="s">
        <v>170</v>
      </c>
      <c r="D4880" s="209" t="n">
        <v>63.1</v>
      </c>
      <c r="E4880" s="224" t="n">
        <f aca="false">VLOOKUP(A4880,SINAPI_MO!$A$1:$E$59566,4,0)</f>
        <v>0.2227</v>
      </c>
      <c r="F4880" s="225" t="n">
        <f aca="false">ROUND(D4880*E4880,2)</f>
        <v>14.05</v>
      </c>
    </row>
    <row r="4881" customFormat="false" ht="12.8" hidden="false" customHeight="false" outlineLevel="0" collapsed="false">
      <c r="A4881" s="207" t="n">
        <v>93666</v>
      </c>
      <c r="B4881" s="208" t="s">
        <v>5056</v>
      </c>
      <c r="C4881" s="2" t="s">
        <v>170</v>
      </c>
      <c r="D4881" s="209" t="n">
        <v>69.33</v>
      </c>
      <c r="E4881" s="224" t="n">
        <f aca="false">VLOOKUP(A4881,SINAPI_MO!$A$1:$E$59566,4,0)</f>
        <v>0.2816</v>
      </c>
      <c r="F4881" s="225" t="n">
        <f aca="false">ROUND(D4881*E4881,2)</f>
        <v>19.52</v>
      </c>
    </row>
    <row r="4882" customFormat="false" ht="12.8" hidden="false" customHeight="false" outlineLevel="0" collapsed="false">
      <c r="A4882" s="207" t="n">
        <v>93674</v>
      </c>
      <c r="B4882" s="208" t="s">
        <v>5057</v>
      </c>
      <c r="C4882" s="2" t="s">
        <v>170</v>
      </c>
      <c r="D4882" s="209" t="n">
        <v>132.82</v>
      </c>
      <c r="E4882" s="224" t="n">
        <f aca="false">VLOOKUP(A4882,SINAPI_MO!$A$1:$E$59566,4,0)</f>
        <v>0.0532</v>
      </c>
      <c r="F4882" s="225" t="n">
        <f aca="false">ROUND(D4882*E4882,2)</f>
        <v>7.07</v>
      </c>
    </row>
    <row r="4883" customFormat="false" ht="12.8" hidden="false" customHeight="false" outlineLevel="0" collapsed="false">
      <c r="A4883" s="207" t="n">
        <v>93675</v>
      </c>
      <c r="B4883" s="208" t="s">
        <v>5058</v>
      </c>
      <c r="C4883" s="2" t="s">
        <v>170</v>
      </c>
      <c r="D4883" s="209" t="n">
        <v>142.92</v>
      </c>
      <c r="E4883" s="224" t="n">
        <f aca="false">VLOOKUP(A4883,SINAPI_MO!$A$1:$E$59566,4,0)</f>
        <v>0.0983</v>
      </c>
      <c r="F4883" s="225" t="n">
        <f aca="false">ROUND(D4883*E4883,2)</f>
        <v>14.05</v>
      </c>
    </row>
    <row r="4884" customFormat="false" ht="12.8" hidden="false" customHeight="false" outlineLevel="0" collapsed="false">
      <c r="A4884" s="207" t="n">
        <v>101892</v>
      </c>
      <c r="B4884" s="208" t="s">
        <v>5059</v>
      </c>
      <c r="C4884" s="2" t="s">
        <v>170</v>
      </c>
      <c r="D4884" s="209" t="n">
        <v>65.74</v>
      </c>
      <c r="E4884" s="224" t="n">
        <f aca="false">VLOOKUP(A4884,SINAPI_MO!$A$1:$E$59566,4,0)</f>
        <v>0.1075</v>
      </c>
      <c r="F4884" s="225" t="n">
        <f aca="false">ROUND(D4884*E4884,2)</f>
        <v>7.07</v>
      </c>
    </row>
    <row r="4885" customFormat="false" ht="12.8" hidden="false" customHeight="false" outlineLevel="0" collapsed="false">
      <c r="A4885" s="207" t="n">
        <v>93653</v>
      </c>
      <c r="B4885" s="208" t="s">
        <v>5060</v>
      </c>
      <c r="C4885" s="2" t="s">
        <v>170</v>
      </c>
      <c r="D4885" s="209" t="n">
        <v>11.14</v>
      </c>
      <c r="E4885" s="224" t="n">
        <f aca="false">VLOOKUP(A4885,SINAPI_MO!$A$1:$E$59566,4,0)</f>
        <v>0.175</v>
      </c>
      <c r="F4885" s="225" t="n">
        <f aca="false">ROUND(D4885*E4885,2)</f>
        <v>1.95</v>
      </c>
    </row>
    <row r="4886" customFormat="false" ht="12.8" hidden="false" customHeight="false" outlineLevel="0" collapsed="false">
      <c r="A4886" s="207" t="n">
        <v>93654</v>
      </c>
      <c r="B4886" s="208" t="s">
        <v>5061</v>
      </c>
      <c r="C4886" s="2" t="s">
        <v>170</v>
      </c>
      <c r="D4886" s="209" t="n">
        <v>11.14</v>
      </c>
      <c r="E4886" s="224" t="n">
        <f aca="false">VLOOKUP(A4886,SINAPI_MO!$A$1:$E$59566,4,0)</f>
        <v>0.175</v>
      </c>
      <c r="F4886" s="225" t="n">
        <f aca="false">ROUND(D4886*E4886,2)</f>
        <v>1.95</v>
      </c>
    </row>
    <row r="4887" customFormat="false" ht="12.8" hidden="false" customHeight="false" outlineLevel="0" collapsed="false">
      <c r="A4887" s="207" t="n">
        <v>93655</v>
      </c>
      <c r="B4887" s="208" t="s">
        <v>5062</v>
      </c>
      <c r="C4887" s="2" t="s">
        <v>170</v>
      </c>
      <c r="D4887" s="209" t="n">
        <v>12.14</v>
      </c>
      <c r="E4887" s="224" t="n">
        <f aca="false">VLOOKUP(A4887,SINAPI_MO!$A$1:$E$59566,4,0)</f>
        <v>0.2133</v>
      </c>
      <c r="F4887" s="225" t="n">
        <f aca="false">ROUND(D4887*E4887,2)</f>
        <v>2.59</v>
      </c>
    </row>
    <row r="4888" customFormat="false" ht="12.8" hidden="false" customHeight="false" outlineLevel="0" collapsed="false">
      <c r="A4888" s="207" t="n">
        <v>93656</v>
      </c>
      <c r="B4888" s="208" t="s">
        <v>5063</v>
      </c>
      <c r="C4888" s="2" t="s">
        <v>170</v>
      </c>
      <c r="D4888" s="209" t="n">
        <v>13.08</v>
      </c>
      <c r="E4888" s="224" t="n">
        <f aca="false">VLOOKUP(A4888,SINAPI_MO!$A$1:$E$59566,4,0)</f>
        <v>0.2699</v>
      </c>
      <c r="F4888" s="225" t="n">
        <f aca="false">ROUND(D4888*E4888,2)</f>
        <v>3.53</v>
      </c>
    </row>
    <row r="4889" customFormat="false" ht="12.8" hidden="false" customHeight="false" outlineLevel="0" collapsed="false">
      <c r="A4889" s="207" t="n">
        <v>93657</v>
      </c>
      <c r="B4889" s="208" t="s">
        <v>5064</v>
      </c>
      <c r="C4889" s="2" t="s">
        <v>170</v>
      </c>
      <c r="D4889" s="209" t="n">
        <v>14.71</v>
      </c>
      <c r="E4889" s="224" t="n">
        <f aca="false">VLOOKUP(A4889,SINAPI_MO!$A$1:$E$59566,4,0)</f>
        <v>0.3297</v>
      </c>
      <c r="F4889" s="225" t="n">
        <f aca="false">ROUND(D4889*E4889,2)</f>
        <v>4.85</v>
      </c>
    </row>
    <row r="4890" customFormat="false" ht="12.8" hidden="false" customHeight="false" outlineLevel="0" collapsed="false">
      <c r="A4890" s="207" t="n">
        <v>93658</v>
      </c>
      <c r="B4890" s="208" t="s">
        <v>5065</v>
      </c>
      <c r="C4890" s="2" t="s">
        <v>170</v>
      </c>
      <c r="D4890" s="209" t="n">
        <v>20.88</v>
      </c>
      <c r="E4890" s="224" t="n">
        <f aca="false">VLOOKUP(A4890,SINAPI_MO!$A$1:$E$59566,4,0)</f>
        <v>0.3362</v>
      </c>
      <c r="F4890" s="225" t="n">
        <f aca="false">ROUND(D4890*E4890,2)</f>
        <v>7.02</v>
      </c>
    </row>
    <row r="4891" customFormat="false" ht="12.8" hidden="false" customHeight="false" outlineLevel="0" collapsed="false">
      <c r="A4891" s="207" t="n">
        <v>93659</v>
      </c>
      <c r="B4891" s="208" t="s">
        <v>5066</v>
      </c>
      <c r="C4891" s="2" t="s">
        <v>170</v>
      </c>
      <c r="D4891" s="209" t="n">
        <v>23.99</v>
      </c>
      <c r="E4891" s="224" t="n">
        <f aca="false">VLOOKUP(A4891,SINAPI_MO!$A$1:$E$59566,4,0)</f>
        <v>0.4064</v>
      </c>
      <c r="F4891" s="225" t="n">
        <f aca="false">ROUND(D4891*E4891,2)</f>
        <v>9.75</v>
      </c>
    </row>
    <row r="4892" customFormat="false" ht="12.8" hidden="false" customHeight="false" outlineLevel="0" collapsed="false">
      <c r="A4892" s="207" t="n">
        <v>101890</v>
      </c>
      <c r="B4892" s="208" t="s">
        <v>5067</v>
      </c>
      <c r="C4892" s="2" t="s">
        <v>170</v>
      </c>
      <c r="D4892" s="209" t="n">
        <v>14.49</v>
      </c>
      <c r="E4892" s="224" t="n">
        <f aca="false">VLOOKUP(A4892,SINAPI_MO!$A$1:$E$59566,4,0)</f>
        <v>0.1787</v>
      </c>
      <c r="F4892" s="225" t="n">
        <f aca="false">ROUND(D4892*E4892,2)</f>
        <v>2.59</v>
      </c>
    </row>
    <row r="4893" customFormat="false" ht="12.8" hidden="false" customHeight="false" outlineLevel="0" collapsed="false">
      <c r="A4893" s="207" t="n">
        <v>101891</v>
      </c>
      <c r="B4893" s="208" t="s">
        <v>5068</v>
      </c>
      <c r="C4893" s="2" t="s">
        <v>170</v>
      </c>
      <c r="D4893" s="209" t="n">
        <v>26.37</v>
      </c>
      <c r="E4893" s="224" t="n">
        <f aca="false">VLOOKUP(A4893,SINAPI_MO!$A$1:$E$59566,4,0)</f>
        <v>0.2662</v>
      </c>
      <c r="F4893" s="225" t="n">
        <f aca="false">ROUND(D4893*E4893,2)</f>
        <v>7.02</v>
      </c>
    </row>
    <row r="4894" customFormat="false" ht="12.8" hidden="false" customHeight="false" outlineLevel="0" collapsed="false">
      <c r="A4894" s="207" t="n">
        <v>101895</v>
      </c>
      <c r="B4894" s="208" t="s">
        <v>5069</v>
      </c>
      <c r="C4894" s="2" t="s">
        <v>170</v>
      </c>
      <c r="D4894" s="209" t="n">
        <v>392.37</v>
      </c>
      <c r="E4894" s="224" t="n">
        <f aca="false">VLOOKUP(A4894,SINAPI_MO!$A$1:$E$59566,4,0)</f>
        <v>0.1723</v>
      </c>
      <c r="F4894" s="225" t="n">
        <f aca="false">ROUND(D4894*E4894,2)</f>
        <v>67.61</v>
      </c>
    </row>
    <row r="4895" customFormat="false" ht="12.8" hidden="false" customHeight="false" outlineLevel="0" collapsed="false">
      <c r="A4895" s="207" t="n">
        <v>101896</v>
      </c>
      <c r="B4895" s="208" t="s">
        <v>5070</v>
      </c>
      <c r="C4895" s="2" t="s">
        <v>170</v>
      </c>
      <c r="D4895" s="209" t="n">
        <v>583.56</v>
      </c>
      <c r="E4895" s="224" t="n">
        <f aca="false">VLOOKUP(A4895,SINAPI_MO!$A$1:$E$59566,4,0)</f>
        <v>0.1158</v>
      </c>
      <c r="F4895" s="225" t="n">
        <f aca="false">ROUND(D4895*E4895,2)</f>
        <v>67.58</v>
      </c>
    </row>
    <row r="4896" customFormat="false" ht="12.8" hidden="false" customHeight="false" outlineLevel="0" collapsed="false">
      <c r="A4896" s="207" t="n">
        <v>101897</v>
      </c>
      <c r="B4896" s="208" t="s">
        <v>5071</v>
      </c>
      <c r="C4896" s="2" t="s">
        <v>170</v>
      </c>
      <c r="D4896" s="209" t="n">
        <v>923.45</v>
      </c>
      <c r="E4896" s="224" t="n">
        <f aca="false">VLOOKUP(A4896,SINAPI_MO!$A$1:$E$59566,4,0)</f>
        <v>0.0732</v>
      </c>
      <c r="F4896" s="225" t="n">
        <f aca="false">ROUND(D4896*E4896,2)</f>
        <v>67.6</v>
      </c>
    </row>
    <row r="4897" customFormat="false" ht="12.8" hidden="false" customHeight="false" outlineLevel="0" collapsed="false">
      <c r="A4897" s="207" t="n">
        <v>101898</v>
      </c>
      <c r="B4897" s="208" t="s">
        <v>5072</v>
      </c>
      <c r="C4897" s="2" t="s">
        <v>170</v>
      </c>
      <c r="D4897" s="209" t="n">
        <v>1227.23</v>
      </c>
      <c r="E4897" s="224" t="n">
        <f aca="false">VLOOKUP(A4897,SINAPI_MO!$A$1:$E$59566,4,0)</f>
        <v>0.0551</v>
      </c>
      <c r="F4897" s="225" t="n">
        <f aca="false">ROUND(D4897*E4897,2)</f>
        <v>67.62</v>
      </c>
    </row>
    <row r="4898" customFormat="false" ht="12.8" hidden="false" customHeight="false" outlineLevel="0" collapsed="false">
      <c r="A4898" s="207" t="n">
        <v>101899</v>
      </c>
      <c r="B4898" s="208" t="s">
        <v>5073</v>
      </c>
      <c r="C4898" s="2" t="s">
        <v>170</v>
      </c>
      <c r="D4898" s="209" t="n">
        <v>1949.81</v>
      </c>
      <c r="E4898" s="224" t="n">
        <f aca="false">VLOOKUP(A4898,SINAPI_MO!$A$1:$E$59566,4,0)</f>
        <v>0.0347</v>
      </c>
      <c r="F4898" s="225" t="n">
        <f aca="false">ROUND(D4898*E4898,2)</f>
        <v>67.66</v>
      </c>
    </row>
    <row r="4899" customFormat="false" ht="12.8" hidden="false" customHeight="false" outlineLevel="0" collapsed="false">
      <c r="A4899" s="207" t="n">
        <v>93676</v>
      </c>
      <c r="B4899" s="208" t="s">
        <v>5074</v>
      </c>
      <c r="C4899" s="2" t="s">
        <v>170</v>
      </c>
      <c r="D4899" s="209" t="n">
        <v>160.15</v>
      </c>
      <c r="E4899" s="224" t="n">
        <f aca="false">VLOOKUP(A4899,SINAPI_MO!$A$1:$E$59566,4,0)</f>
        <v>0.0883</v>
      </c>
      <c r="F4899" s="225" t="n">
        <f aca="false">ROUND(D4899*E4899,2)</f>
        <v>14.14</v>
      </c>
    </row>
    <row r="4900" customFormat="false" ht="12.8" hidden="false" customHeight="false" outlineLevel="0" collapsed="false">
      <c r="A4900" s="207" t="n">
        <v>97711</v>
      </c>
      <c r="B4900" s="208" t="s">
        <v>5075</v>
      </c>
      <c r="C4900" s="2" t="s">
        <v>170</v>
      </c>
      <c r="D4900" s="209" t="n">
        <v>176.11</v>
      </c>
      <c r="E4900" s="224" t="n">
        <f aca="false">VLOOKUP(A4900,SINAPI_MO!$A$1:$E$59566,4,0)</f>
        <v>0.1597</v>
      </c>
      <c r="F4900" s="225" t="n">
        <f aca="false">ROUND(D4900*E4900,2)</f>
        <v>28.12</v>
      </c>
    </row>
    <row r="4901" customFormat="false" ht="12.8" hidden="false" customHeight="false" outlineLevel="0" collapsed="false">
      <c r="A4901" s="207" t="n">
        <v>106020</v>
      </c>
      <c r="B4901" s="208" t="s">
        <v>5076</v>
      </c>
      <c r="C4901" s="2" t="s">
        <v>170</v>
      </c>
      <c r="D4901" s="209" t="n">
        <v>103.38</v>
      </c>
      <c r="E4901" s="224" t="n">
        <f aca="false">VLOOKUP(A4901,SINAPI_MO!$A$1:$E$59566,4,0)</f>
        <v>0.2833</v>
      </c>
      <c r="F4901" s="225" t="n">
        <f aca="false">ROUND(D4901*E4901,2)</f>
        <v>29.29</v>
      </c>
    </row>
    <row r="4902" customFormat="false" ht="12.8" hidden="false" customHeight="false" outlineLevel="0" collapsed="false">
      <c r="A4902" s="207" t="n">
        <v>106031</v>
      </c>
      <c r="B4902" s="208" t="s">
        <v>5077</v>
      </c>
      <c r="C4902" s="2" t="s">
        <v>170</v>
      </c>
      <c r="D4902" s="209" t="n">
        <v>0</v>
      </c>
      <c r="E4902" s="224" t="e">
        <f aca="false">VLOOKUP(A4902,SINAPI_MO!$A$1:$E$59566,4,0)</f>
        <v>#N/A</v>
      </c>
      <c r="F4902" s="225" t="e">
        <f aca="false">ROUND(D4902*E4902,2)</f>
        <v>#N/A</v>
      </c>
    </row>
    <row r="4903" customFormat="false" ht="12.8" hidden="false" customHeight="false" outlineLevel="0" collapsed="false">
      <c r="A4903" s="207" t="n">
        <v>93667</v>
      </c>
      <c r="B4903" s="208" t="s">
        <v>5078</v>
      </c>
      <c r="C4903" s="2" t="s">
        <v>170</v>
      </c>
      <c r="D4903" s="209" t="n">
        <v>65.46</v>
      </c>
      <c r="E4903" s="224" t="n">
        <f aca="false">VLOOKUP(A4903,SINAPI_MO!$A$1:$E$59566,4,0)</f>
        <v>0.0897</v>
      </c>
      <c r="F4903" s="225" t="n">
        <f aca="false">ROUND(D4903*E4903,2)</f>
        <v>5.87</v>
      </c>
    </row>
    <row r="4904" customFormat="false" ht="12.8" hidden="false" customHeight="false" outlineLevel="0" collapsed="false">
      <c r="A4904" s="207" t="n">
        <v>93668</v>
      </c>
      <c r="B4904" s="208" t="s">
        <v>5079</v>
      </c>
      <c r="C4904" s="2" t="s">
        <v>170</v>
      </c>
      <c r="D4904" s="209" t="n">
        <v>65.46</v>
      </c>
      <c r="E4904" s="224" t="n">
        <f aca="false">VLOOKUP(A4904,SINAPI_MO!$A$1:$E$59566,4,0)</f>
        <v>0.0897</v>
      </c>
      <c r="F4904" s="225" t="n">
        <f aca="false">ROUND(D4904*E4904,2)</f>
        <v>5.87</v>
      </c>
    </row>
    <row r="4905" customFormat="false" ht="12.8" hidden="false" customHeight="false" outlineLevel="0" collapsed="false">
      <c r="A4905" s="207" t="n">
        <v>93669</v>
      </c>
      <c r="B4905" s="208" t="s">
        <v>5080</v>
      </c>
      <c r="C4905" s="2" t="s">
        <v>170</v>
      </c>
      <c r="D4905" s="209" t="n">
        <v>68.44</v>
      </c>
      <c r="E4905" s="224" t="n">
        <f aca="false">VLOOKUP(A4905,SINAPI_MO!$A$1:$E$59566,4,0)</f>
        <v>0.1135</v>
      </c>
      <c r="F4905" s="225" t="n">
        <f aca="false">ROUND(D4905*E4905,2)</f>
        <v>7.77</v>
      </c>
    </row>
    <row r="4906" customFormat="false" ht="12.8" hidden="false" customHeight="false" outlineLevel="0" collapsed="false">
      <c r="A4906" s="207" t="n">
        <v>93670</v>
      </c>
      <c r="B4906" s="208" t="s">
        <v>5081</v>
      </c>
      <c r="C4906" s="2" t="s">
        <v>170</v>
      </c>
      <c r="D4906" s="209" t="n">
        <v>71.27</v>
      </c>
      <c r="E4906" s="224" t="n">
        <f aca="false">VLOOKUP(A4906,SINAPI_MO!$A$1:$E$59566,4,0)</f>
        <v>0.1487</v>
      </c>
      <c r="F4906" s="225" t="n">
        <f aca="false">ROUND(D4906*E4906,2)</f>
        <v>10.6</v>
      </c>
    </row>
    <row r="4907" customFormat="false" ht="12.8" hidden="false" customHeight="false" outlineLevel="0" collapsed="false">
      <c r="A4907" s="207" t="n">
        <v>93671</v>
      </c>
      <c r="B4907" s="208" t="s">
        <v>5082</v>
      </c>
      <c r="C4907" s="2" t="s">
        <v>170</v>
      </c>
      <c r="D4907" s="209" t="n">
        <v>75.99</v>
      </c>
      <c r="E4907" s="224" t="n">
        <f aca="false">VLOOKUP(A4907,SINAPI_MO!$A$1:$E$59566,4,0)</f>
        <v>0.1894</v>
      </c>
      <c r="F4907" s="225" t="n">
        <f aca="false">ROUND(D4907*E4907,2)</f>
        <v>14.39</v>
      </c>
    </row>
    <row r="4908" customFormat="false" ht="12.8" hidden="false" customHeight="false" outlineLevel="0" collapsed="false">
      <c r="A4908" s="207" t="n">
        <v>93672</v>
      </c>
      <c r="B4908" s="208" t="s">
        <v>5083</v>
      </c>
      <c r="C4908" s="2" t="s">
        <v>170</v>
      </c>
      <c r="D4908" s="209" t="n">
        <v>83.17</v>
      </c>
      <c r="E4908" s="224" t="n">
        <f aca="false">VLOOKUP(A4908,SINAPI_MO!$A$1:$E$59566,4,0)</f>
        <v>0.2536</v>
      </c>
      <c r="F4908" s="225" t="n">
        <f aca="false">ROUND(D4908*E4908,2)</f>
        <v>21.09</v>
      </c>
    </row>
    <row r="4909" customFormat="false" ht="12.8" hidden="false" customHeight="false" outlineLevel="0" collapsed="false">
      <c r="A4909" s="207" t="n">
        <v>93673</v>
      </c>
      <c r="B4909" s="208" t="s">
        <v>5084</v>
      </c>
      <c r="C4909" s="2" t="s">
        <v>170</v>
      </c>
      <c r="D4909" s="209" t="n">
        <v>92.51</v>
      </c>
      <c r="E4909" s="224" t="n">
        <f aca="false">VLOOKUP(A4909,SINAPI_MO!$A$1:$E$59566,4,0)</f>
        <v>0.3166</v>
      </c>
      <c r="F4909" s="225" t="n">
        <f aca="false">ROUND(D4909*E4909,2)</f>
        <v>29.29</v>
      </c>
    </row>
    <row r="4910" customFormat="false" ht="12.8" hidden="false" customHeight="false" outlineLevel="0" collapsed="false">
      <c r="A4910" s="207" t="n">
        <v>101893</v>
      </c>
      <c r="B4910" s="208" t="s">
        <v>5085</v>
      </c>
      <c r="C4910" s="2" t="s">
        <v>170</v>
      </c>
      <c r="D4910" s="209" t="n">
        <v>84.58</v>
      </c>
      <c r="E4910" s="224" t="n">
        <f aca="false">VLOOKUP(A4910,SINAPI_MO!$A$1:$E$59566,4,0)</f>
        <v>0.1253</v>
      </c>
      <c r="F4910" s="225" t="n">
        <f aca="false">ROUND(D4910*E4910,2)</f>
        <v>10.6</v>
      </c>
    </row>
    <row r="4911" customFormat="false" ht="12.8" hidden="false" customHeight="false" outlineLevel="0" collapsed="false">
      <c r="A4911" s="207" t="n">
        <v>101894</v>
      </c>
      <c r="B4911" s="208" t="s">
        <v>5086</v>
      </c>
      <c r="C4911" s="2" t="s">
        <v>170</v>
      </c>
      <c r="D4911" s="209" t="n">
        <v>147.86</v>
      </c>
      <c r="E4911" s="224" t="n">
        <f aca="false">VLOOKUP(A4911,SINAPI_MO!$A$1:$E$59566,4,0)</f>
        <v>0.2719</v>
      </c>
      <c r="F4911" s="225" t="n">
        <f aca="false">ROUND(D4911*E4911,2)</f>
        <v>40.2</v>
      </c>
    </row>
    <row r="4912" customFormat="false" ht="12.8" hidden="false" customHeight="false" outlineLevel="0" collapsed="false">
      <c r="A4912" s="207" t="n">
        <v>106027</v>
      </c>
      <c r="B4912" s="208" t="s">
        <v>5087</v>
      </c>
      <c r="C4912" s="2" t="s">
        <v>170</v>
      </c>
      <c r="D4912" s="209" t="n">
        <v>68.77</v>
      </c>
      <c r="E4912" s="224" t="n">
        <f aca="false">VLOOKUP(A4912,SINAPI_MO!$A$1:$E$59566,4,0)</f>
        <v>0.1063</v>
      </c>
      <c r="F4912" s="225" t="n">
        <f aca="false">ROUND(D4912*E4912,2)</f>
        <v>7.31</v>
      </c>
    </row>
    <row r="4913" customFormat="false" ht="12.8" hidden="false" customHeight="false" outlineLevel="0" collapsed="false">
      <c r="A4913" s="207" t="n">
        <v>106028</v>
      </c>
      <c r="B4913" s="208" t="s">
        <v>5088</v>
      </c>
      <c r="C4913" s="2" t="s">
        <v>170</v>
      </c>
      <c r="D4913" s="209" t="n">
        <v>0</v>
      </c>
      <c r="E4913" s="224" t="e">
        <f aca="false">VLOOKUP(A4913,SINAPI_MO!$A$1:$E$59566,4,0)</f>
        <v>#N/A</v>
      </c>
      <c r="F4913" s="225" t="e">
        <f aca="false">ROUND(D4913*E4913,2)</f>
        <v>#N/A</v>
      </c>
    </row>
    <row r="4914" customFormat="false" ht="12.8" hidden="false" customHeight="false" outlineLevel="0" collapsed="false">
      <c r="A4914" s="207" t="n">
        <v>106029</v>
      </c>
      <c r="B4914" s="208" t="s">
        <v>5089</v>
      </c>
      <c r="C4914" s="2" t="s">
        <v>170</v>
      </c>
      <c r="D4914" s="209" t="n">
        <v>0</v>
      </c>
      <c r="E4914" s="224" t="e">
        <f aca="false">VLOOKUP(A4914,SINAPI_MO!$A$1:$E$59566,4,0)</f>
        <v>#N/A</v>
      </c>
      <c r="F4914" s="225" t="e">
        <f aca="false">ROUND(D4914*E4914,2)</f>
        <v>#N/A</v>
      </c>
    </row>
    <row r="4915" customFormat="false" ht="12.8" hidden="false" customHeight="false" outlineLevel="0" collapsed="false">
      <c r="A4915" s="207" t="n">
        <v>97421</v>
      </c>
      <c r="B4915" s="208" t="s">
        <v>5090</v>
      </c>
      <c r="C4915" s="2" t="s">
        <v>170</v>
      </c>
      <c r="D4915" s="209" t="n">
        <v>0</v>
      </c>
      <c r="E4915" s="224" t="e">
        <f aca="false">VLOOKUP(A4915,SINAPI_MO!$A$1:$E$59566,4,0)</f>
        <v>#N/A</v>
      </c>
      <c r="F4915" s="225" t="e">
        <f aca="false">ROUND(D4915*E4915,2)</f>
        <v>#N/A</v>
      </c>
    </row>
    <row r="4916" customFormat="false" ht="12.8" hidden="false" customHeight="false" outlineLevel="0" collapsed="false">
      <c r="A4916" s="207" t="n">
        <v>97373</v>
      </c>
      <c r="B4916" s="208" t="s">
        <v>5091</v>
      </c>
      <c r="C4916" s="2" t="s">
        <v>183</v>
      </c>
      <c r="D4916" s="209" t="n">
        <v>0</v>
      </c>
      <c r="E4916" s="224" t="e">
        <f aca="false">VLOOKUP(A4916,SINAPI_MO!$A$1:$E$59566,4,0)</f>
        <v>#N/A</v>
      </c>
      <c r="F4916" s="225" t="e">
        <f aca="false">ROUND(D4916*E4916,2)</f>
        <v>#N/A</v>
      </c>
    </row>
    <row r="4917" customFormat="false" ht="12.8" hidden="false" customHeight="false" outlineLevel="0" collapsed="false">
      <c r="A4917" s="207" t="n">
        <v>97374</v>
      </c>
      <c r="B4917" s="208" t="s">
        <v>5092</v>
      </c>
      <c r="C4917" s="2" t="s">
        <v>183</v>
      </c>
      <c r="D4917" s="209" t="n">
        <v>0</v>
      </c>
      <c r="E4917" s="224" t="e">
        <f aca="false">VLOOKUP(A4917,SINAPI_MO!$A$1:$E$59566,4,0)</f>
        <v>#N/A</v>
      </c>
      <c r="F4917" s="225" t="e">
        <f aca="false">ROUND(D4917*E4917,2)</f>
        <v>#N/A</v>
      </c>
    </row>
    <row r="4918" customFormat="false" ht="12.8" hidden="false" customHeight="false" outlineLevel="0" collapsed="false">
      <c r="A4918" s="207" t="n">
        <v>97375</v>
      </c>
      <c r="B4918" s="208" t="s">
        <v>5093</v>
      </c>
      <c r="C4918" s="2" t="s">
        <v>183</v>
      </c>
      <c r="D4918" s="209" t="n">
        <v>0</v>
      </c>
      <c r="E4918" s="224" t="e">
        <f aca="false">VLOOKUP(A4918,SINAPI_MO!$A$1:$E$59566,4,0)</f>
        <v>#N/A</v>
      </c>
      <c r="F4918" s="225" t="e">
        <f aca="false">ROUND(D4918*E4918,2)</f>
        <v>#N/A</v>
      </c>
    </row>
    <row r="4919" customFormat="false" ht="12.8" hidden="false" customHeight="false" outlineLevel="0" collapsed="false">
      <c r="A4919" s="207" t="n">
        <v>97376</v>
      </c>
      <c r="B4919" s="208" t="s">
        <v>5094</v>
      </c>
      <c r="C4919" s="2" t="s">
        <v>183</v>
      </c>
      <c r="D4919" s="209" t="n">
        <v>0</v>
      </c>
      <c r="E4919" s="224" t="e">
        <f aca="false">VLOOKUP(A4919,SINAPI_MO!$A$1:$E$59566,4,0)</f>
        <v>#N/A</v>
      </c>
      <c r="F4919" s="225" t="e">
        <f aca="false">ROUND(D4919*E4919,2)</f>
        <v>#N/A</v>
      </c>
    </row>
    <row r="4920" customFormat="false" ht="12.8" hidden="false" customHeight="false" outlineLevel="0" collapsed="false">
      <c r="A4920" s="207" t="n">
        <v>97377</v>
      </c>
      <c r="B4920" s="208" t="s">
        <v>5095</v>
      </c>
      <c r="C4920" s="2" t="s">
        <v>183</v>
      </c>
      <c r="D4920" s="209" t="n">
        <v>0</v>
      </c>
      <c r="E4920" s="224" t="e">
        <f aca="false">VLOOKUP(A4920,SINAPI_MO!$A$1:$E$59566,4,0)</f>
        <v>#N/A</v>
      </c>
      <c r="F4920" s="225" t="e">
        <f aca="false">ROUND(D4920*E4920,2)</f>
        <v>#N/A</v>
      </c>
    </row>
    <row r="4921" customFormat="false" ht="12.8" hidden="false" customHeight="false" outlineLevel="0" collapsed="false">
      <c r="A4921" s="207" t="n">
        <v>97368</v>
      </c>
      <c r="B4921" s="208" t="s">
        <v>5096</v>
      </c>
      <c r="C4921" s="2" t="s">
        <v>183</v>
      </c>
      <c r="D4921" s="209" t="n">
        <v>0</v>
      </c>
      <c r="E4921" s="224" t="e">
        <f aca="false">VLOOKUP(A4921,SINAPI_MO!$A$1:$E$59566,4,0)</f>
        <v>#N/A</v>
      </c>
      <c r="F4921" s="225" t="e">
        <f aca="false">ROUND(D4921*E4921,2)</f>
        <v>#N/A</v>
      </c>
    </row>
    <row r="4922" customFormat="false" ht="12.8" hidden="false" customHeight="false" outlineLevel="0" collapsed="false">
      <c r="A4922" s="207" t="n">
        <v>97369</v>
      </c>
      <c r="B4922" s="208" t="s">
        <v>5097</v>
      </c>
      <c r="C4922" s="2" t="s">
        <v>183</v>
      </c>
      <c r="D4922" s="209" t="n">
        <v>0</v>
      </c>
      <c r="E4922" s="224" t="e">
        <f aca="false">VLOOKUP(A4922,SINAPI_MO!$A$1:$E$59566,4,0)</f>
        <v>#N/A</v>
      </c>
      <c r="F4922" s="225" t="e">
        <f aca="false">ROUND(D4922*E4922,2)</f>
        <v>#N/A</v>
      </c>
    </row>
    <row r="4923" customFormat="false" ht="12.8" hidden="false" customHeight="false" outlineLevel="0" collapsed="false">
      <c r="A4923" s="207" t="n">
        <v>97370</v>
      </c>
      <c r="B4923" s="208" t="s">
        <v>5098</v>
      </c>
      <c r="C4923" s="2" t="s">
        <v>183</v>
      </c>
      <c r="D4923" s="209" t="n">
        <v>0</v>
      </c>
      <c r="E4923" s="224" t="e">
        <f aca="false">VLOOKUP(A4923,SINAPI_MO!$A$1:$E$59566,4,0)</f>
        <v>#N/A</v>
      </c>
      <c r="F4923" s="225" t="e">
        <f aca="false">ROUND(D4923*E4923,2)</f>
        <v>#N/A</v>
      </c>
    </row>
    <row r="4924" customFormat="false" ht="12.8" hidden="false" customHeight="false" outlineLevel="0" collapsed="false">
      <c r="A4924" s="207" t="n">
        <v>97371</v>
      </c>
      <c r="B4924" s="208" t="s">
        <v>5099</v>
      </c>
      <c r="C4924" s="2" t="s">
        <v>183</v>
      </c>
      <c r="D4924" s="209" t="n">
        <v>0</v>
      </c>
      <c r="E4924" s="224" t="e">
        <f aca="false">VLOOKUP(A4924,SINAPI_MO!$A$1:$E$59566,4,0)</f>
        <v>#N/A</v>
      </c>
      <c r="F4924" s="225" t="e">
        <f aca="false">ROUND(D4924*E4924,2)</f>
        <v>#N/A</v>
      </c>
    </row>
    <row r="4925" customFormat="false" ht="12.8" hidden="false" customHeight="false" outlineLevel="0" collapsed="false">
      <c r="A4925" s="207" t="n">
        <v>97372</v>
      </c>
      <c r="B4925" s="208" t="s">
        <v>5100</v>
      </c>
      <c r="C4925" s="2" t="s">
        <v>183</v>
      </c>
      <c r="D4925" s="209" t="n">
        <v>0</v>
      </c>
      <c r="E4925" s="224" t="e">
        <f aca="false">VLOOKUP(A4925,SINAPI_MO!$A$1:$E$59566,4,0)</f>
        <v>#N/A</v>
      </c>
      <c r="F4925" s="225" t="e">
        <f aca="false">ROUND(D4925*E4925,2)</f>
        <v>#N/A</v>
      </c>
    </row>
    <row r="4926" customFormat="false" ht="19.4" hidden="false" customHeight="false" outlineLevel="0" collapsed="false">
      <c r="A4926" s="207" t="n">
        <v>101875</v>
      </c>
      <c r="B4926" s="208" t="s">
        <v>5101</v>
      </c>
      <c r="C4926" s="2" t="s">
        <v>170</v>
      </c>
      <c r="D4926" s="209" t="n">
        <v>462.63</v>
      </c>
      <c r="E4926" s="224" t="n">
        <f aca="false">VLOOKUP(A4926,SINAPI_MO!$A$1:$E$59566,4,0)</f>
        <v>0.1802</v>
      </c>
      <c r="F4926" s="225" t="n">
        <f aca="false">ROUND(D4926*E4926,2)</f>
        <v>83.37</v>
      </c>
    </row>
    <row r="4927" customFormat="false" ht="19.4" hidden="false" customHeight="false" outlineLevel="0" collapsed="false">
      <c r="A4927" s="207" t="n">
        <v>101883</v>
      </c>
      <c r="B4927" s="208" t="s">
        <v>5102</v>
      </c>
      <c r="C4927" s="2" t="s">
        <v>170</v>
      </c>
      <c r="D4927" s="209" t="n">
        <v>625.09</v>
      </c>
      <c r="E4927" s="224" t="n">
        <f aca="false">VLOOKUP(A4927,SINAPI_MO!$A$1:$E$59566,4,0)</f>
        <v>0.1519</v>
      </c>
      <c r="F4927" s="225" t="n">
        <f aca="false">ROUND(D4927*E4927,2)</f>
        <v>94.95</v>
      </c>
    </row>
    <row r="4928" customFormat="false" ht="19.4" hidden="false" customHeight="false" outlineLevel="0" collapsed="false">
      <c r="A4928" s="207" t="n">
        <v>101879</v>
      </c>
      <c r="B4928" s="208" t="s">
        <v>5103</v>
      </c>
      <c r="C4928" s="2" t="s">
        <v>170</v>
      </c>
      <c r="D4928" s="209" t="n">
        <v>652.71</v>
      </c>
      <c r="E4928" s="224" t="n">
        <f aca="false">VLOOKUP(A4928,SINAPI_MO!$A$1:$E$59566,4,0)</f>
        <v>0.1462</v>
      </c>
      <c r="F4928" s="225" t="n">
        <f aca="false">ROUND(D4928*E4928,2)</f>
        <v>95.43</v>
      </c>
    </row>
    <row r="4929" customFormat="false" ht="19.4" hidden="false" customHeight="false" outlineLevel="0" collapsed="false">
      <c r="A4929" s="207" t="n">
        <v>106021</v>
      </c>
      <c r="B4929" s="208" t="s">
        <v>5104</v>
      </c>
      <c r="C4929" s="2" t="s">
        <v>170</v>
      </c>
      <c r="D4929" s="209" t="n">
        <v>0</v>
      </c>
      <c r="E4929" s="224" t="e">
        <f aca="false">VLOOKUP(A4929,SINAPI_MO!$A$1:$E$59566,4,0)</f>
        <v>#N/A</v>
      </c>
      <c r="F4929" s="225" t="e">
        <f aca="false">ROUND(D4929*E4929,2)</f>
        <v>#N/A</v>
      </c>
    </row>
    <row r="4930" customFormat="false" ht="19.4" hidden="false" customHeight="false" outlineLevel="0" collapsed="false">
      <c r="A4930" s="207" t="n">
        <v>101880</v>
      </c>
      <c r="B4930" s="208" t="s">
        <v>5105</v>
      </c>
      <c r="C4930" s="2" t="s">
        <v>170</v>
      </c>
      <c r="D4930" s="209" t="n">
        <v>758.08</v>
      </c>
      <c r="E4930" s="224" t="n">
        <f aca="false">VLOOKUP(A4930,SINAPI_MO!$A$1:$E$59566,4,0)</f>
        <v>0.1553</v>
      </c>
      <c r="F4930" s="225" t="n">
        <f aca="false">ROUND(D4930*E4930,2)</f>
        <v>117.73</v>
      </c>
    </row>
    <row r="4931" customFormat="false" ht="19.4" hidden="false" customHeight="false" outlineLevel="0" collapsed="false">
      <c r="A4931" s="207" t="n">
        <v>101882</v>
      </c>
      <c r="B4931" s="208" t="s">
        <v>5106</v>
      </c>
      <c r="C4931" s="2" t="s">
        <v>170</v>
      </c>
      <c r="D4931" s="209" t="n">
        <v>1460.14</v>
      </c>
      <c r="E4931" s="224" t="n">
        <f aca="false">VLOOKUP(A4931,SINAPI_MO!$A$1:$E$59566,4,0)</f>
        <v>0.0808</v>
      </c>
      <c r="F4931" s="225" t="n">
        <f aca="false">ROUND(D4931*E4931,2)</f>
        <v>117.98</v>
      </c>
    </row>
    <row r="4932" customFormat="false" ht="19.4" hidden="false" customHeight="false" outlineLevel="0" collapsed="false">
      <c r="A4932" s="207" t="n">
        <v>106022</v>
      </c>
      <c r="B4932" s="208" t="s">
        <v>5107</v>
      </c>
      <c r="C4932" s="2" t="s">
        <v>170</v>
      </c>
      <c r="D4932" s="209" t="n">
        <v>0</v>
      </c>
      <c r="E4932" s="224" t="e">
        <f aca="false">VLOOKUP(A4932,SINAPI_MO!$A$1:$E$59566,4,0)</f>
        <v>#N/A</v>
      </c>
      <c r="F4932" s="225" t="e">
        <f aca="false">ROUND(D4932*E4932,2)</f>
        <v>#N/A</v>
      </c>
    </row>
    <row r="4933" customFormat="false" ht="19.4" hidden="false" customHeight="false" outlineLevel="0" collapsed="false">
      <c r="A4933" s="207" t="n">
        <v>101881</v>
      </c>
      <c r="B4933" s="208" t="s">
        <v>5108</v>
      </c>
      <c r="C4933" s="2" t="s">
        <v>170</v>
      </c>
      <c r="D4933" s="209" t="n">
        <v>1054</v>
      </c>
      <c r="E4933" s="224" t="n">
        <f aca="false">VLOOKUP(A4933,SINAPI_MO!$A$1:$E$59566,4,0)</f>
        <v>0.1126</v>
      </c>
      <c r="F4933" s="225" t="n">
        <f aca="false">ROUND(D4933*E4933,2)</f>
        <v>118.68</v>
      </c>
    </row>
    <row r="4934" customFormat="false" ht="19.4" hidden="false" customHeight="false" outlineLevel="0" collapsed="false">
      <c r="A4934" s="207" t="n">
        <v>106023</v>
      </c>
      <c r="B4934" s="208" t="s">
        <v>5109</v>
      </c>
      <c r="C4934" s="2" t="s">
        <v>170</v>
      </c>
      <c r="D4934" s="209" t="n">
        <v>0</v>
      </c>
      <c r="E4934" s="224" t="e">
        <f aca="false">VLOOKUP(A4934,SINAPI_MO!$A$1:$E$59566,4,0)</f>
        <v>#N/A</v>
      </c>
      <c r="F4934" s="225" t="e">
        <f aca="false">ROUND(D4934*E4934,2)</f>
        <v>#N/A</v>
      </c>
    </row>
    <row r="4935" customFormat="false" ht="19.4" hidden="false" customHeight="false" outlineLevel="0" collapsed="false">
      <c r="A4935" s="207" t="n">
        <v>101878</v>
      </c>
      <c r="B4935" s="208" t="s">
        <v>5110</v>
      </c>
      <c r="C4935" s="2" t="s">
        <v>170</v>
      </c>
      <c r="D4935" s="209" t="n">
        <v>502.5</v>
      </c>
      <c r="E4935" s="224" t="n">
        <f aca="false">VLOOKUP(A4935,SINAPI_MO!$A$1:$E$59566,4,0)</f>
        <v>0.0349</v>
      </c>
      <c r="F4935" s="225" t="n">
        <f aca="false">ROUND(D4935*E4935,2)</f>
        <v>17.54</v>
      </c>
    </row>
    <row r="4936" customFormat="false" ht="19.4" hidden="false" customHeight="false" outlineLevel="0" collapsed="false">
      <c r="A4936" s="207" t="n">
        <v>106024</v>
      </c>
      <c r="B4936" s="208" t="s">
        <v>5111</v>
      </c>
      <c r="C4936" s="2" t="s">
        <v>170</v>
      </c>
      <c r="D4936" s="209" t="n">
        <v>0</v>
      </c>
      <c r="E4936" s="224" t="e">
        <f aca="false">VLOOKUP(A4936,SINAPI_MO!$A$1:$E$59566,4,0)</f>
        <v>#N/A</v>
      </c>
      <c r="F4936" s="225" t="e">
        <f aca="false">ROUND(D4936*E4936,2)</f>
        <v>#N/A</v>
      </c>
    </row>
    <row r="4937" customFormat="false" ht="19.4" hidden="false" customHeight="false" outlineLevel="0" collapsed="false">
      <c r="A4937" s="207" t="n">
        <v>106025</v>
      </c>
      <c r="B4937" s="208" t="s">
        <v>5112</v>
      </c>
      <c r="C4937" s="2" t="s">
        <v>170</v>
      </c>
      <c r="D4937" s="209" t="n">
        <v>0</v>
      </c>
      <c r="E4937" s="224" t="e">
        <f aca="false">VLOOKUP(A4937,SINAPI_MO!$A$1:$E$59566,4,0)</f>
        <v>#N/A</v>
      </c>
      <c r="F4937" s="225" t="e">
        <f aca="false">ROUND(D4937*E4937,2)</f>
        <v>#N/A</v>
      </c>
    </row>
    <row r="4938" customFormat="false" ht="19.4" hidden="false" customHeight="false" outlineLevel="0" collapsed="false">
      <c r="A4938" s="207" t="n">
        <v>106026</v>
      </c>
      <c r="B4938" s="208" t="s">
        <v>5113</v>
      </c>
      <c r="C4938" s="2" t="s">
        <v>170</v>
      </c>
      <c r="D4938" s="209" t="n">
        <v>0</v>
      </c>
      <c r="E4938" s="224" t="e">
        <f aca="false">VLOOKUP(A4938,SINAPI_MO!$A$1:$E$59566,4,0)</f>
        <v>#N/A</v>
      </c>
      <c r="F4938" s="225" t="e">
        <f aca="false">ROUND(D4938*E4938,2)</f>
        <v>#N/A</v>
      </c>
    </row>
    <row r="4939" customFormat="false" ht="19.4" hidden="false" customHeight="false" outlineLevel="0" collapsed="false">
      <c r="A4939" s="207" t="n">
        <v>101877</v>
      </c>
      <c r="B4939" s="208" t="s">
        <v>5114</v>
      </c>
      <c r="C4939" s="2" t="s">
        <v>170</v>
      </c>
      <c r="D4939" s="209" t="n">
        <v>81.57</v>
      </c>
      <c r="E4939" s="224" t="n">
        <f aca="false">VLOOKUP(A4939,SINAPI_MO!$A$1:$E$59566,4,0)</f>
        <v>0.5009</v>
      </c>
      <c r="F4939" s="225" t="n">
        <f aca="false">ROUND(D4939*E4939,2)</f>
        <v>40.86</v>
      </c>
    </row>
    <row r="4940" customFormat="false" ht="19.4" hidden="false" customHeight="false" outlineLevel="0" collapsed="false">
      <c r="A4940" s="207" t="n">
        <v>101876</v>
      </c>
      <c r="B4940" s="208" t="s">
        <v>5115</v>
      </c>
      <c r="C4940" s="2" t="s">
        <v>170</v>
      </c>
      <c r="D4940" s="209" t="n">
        <v>112.32</v>
      </c>
      <c r="E4940" s="224" t="n">
        <f aca="false">VLOOKUP(A4940,SINAPI_MO!$A$1:$E$59566,4,0)</f>
        <v>0.4313</v>
      </c>
      <c r="F4940" s="225" t="n">
        <f aca="false">ROUND(D4940*E4940,2)</f>
        <v>48.44</v>
      </c>
    </row>
    <row r="4941" customFormat="false" ht="12.8" hidden="false" customHeight="false" outlineLevel="0" collapsed="false">
      <c r="A4941" s="207" t="n">
        <v>101873</v>
      </c>
      <c r="B4941" s="208" t="s">
        <v>5116</v>
      </c>
      <c r="C4941" s="2" t="s">
        <v>170</v>
      </c>
      <c r="D4941" s="209" t="n">
        <v>0</v>
      </c>
      <c r="E4941" s="224" t="e">
        <f aca="false">VLOOKUP(A4941,SINAPI_MO!$A$1:$E$59566,4,0)</f>
        <v>#N/A</v>
      </c>
      <c r="F4941" s="225" t="e">
        <f aca="false">ROUND(D4941*E4941,2)</f>
        <v>#N/A</v>
      </c>
    </row>
    <row r="4942" customFormat="false" ht="12.8" hidden="false" customHeight="false" outlineLevel="0" collapsed="false">
      <c r="A4942" s="207" t="n">
        <v>101874</v>
      </c>
      <c r="B4942" s="208" t="s">
        <v>5117</v>
      </c>
      <c r="C4942" s="2" t="s">
        <v>170</v>
      </c>
      <c r="D4942" s="209" t="n">
        <v>0</v>
      </c>
      <c r="E4942" s="224" t="e">
        <f aca="false">VLOOKUP(A4942,SINAPI_MO!$A$1:$E$59566,4,0)</f>
        <v>#N/A</v>
      </c>
      <c r="F4942" s="225" t="e">
        <f aca="false">ROUND(D4942*E4942,2)</f>
        <v>#N/A</v>
      </c>
    </row>
    <row r="4943" customFormat="false" ht="12.8" hidden="false" customHeight="false" outlineLevel="0" collapsed="false">
      <c r="A4943" s="207" t="n">
        <v>101871</v>
      </c>
      <c r="B4943" s="208" t="s">
        <v>5118</v>
      </c>
      <c r="C4943" s="2" t="s">
        <v>170</v>
      </c>
      <c r="D4943" s="209" t="n">
        <v>0</v>
      </c>
      <c r="E4943" s="224" t="e">
        <f aca="false">VLOOKUP(A4943,SINAPI_MO!$A$1:$E$59566,4,0)</f>
        <v>#N/A</v>
      </c>
      <c r="F4943" s="225" t="e">
        <f aca="false">ROUND(D4943*E4943,2)</f>
        <v>#N/A</v>
      </c>
    </row>
    <row r="4944" customFormat="false" ht="12.8" hidden="false" customHeight="false" outlineLevel="0" collapsed="false">
      <c r="A4944" s="207" t="n">
        <v>101872</v>
      </c>
      <c r="B4944" s="208" t="s">
        <v>5119</v>
      </c>
      <c r="C4944" s="2" t="s">
        <v>170</v>
      </c>
      <c r="D4944" s="209" t="n">
        <v>0</v>
      </c>
      <c r="E4944" s="224" t="e">
        <f aca="false">VLOOKUP(A4944,SINAPI_MO!$A$1:$E$59566,4,0)</f>
        <v>#N/A</v>
      </c>
      <c r="F4944" s="225" t="e">
        <f aca="false">ROUND(D4944*E4944,2)</f>
        <v>#N/A</v>
      </c>
    </row>
    <row r="4945" customFormat="false" ht="12.8" hidden="false" customHeight="false" outlineLevel="0" collapsed="false">
      <c r="A4945" s="207" t="n">
        <v>97360</v>
      </c>
      <c r="B4945" s="208" t="s">
        <v>5120</v>
      </c>
      <c r="C4945" s="2" t="s">
        <v>170</v>
      </c>
      <c r="D4945" s="209" t="n">
        <v>6956.13</v>
      </c>
      <c r="E4945" s="224" t="n">
        <f aca="false">VLOOKUP(A4945,SINAPI_MO!$A$1:$E$59566,4,0)</f>
        <v>0.0415</v>
      </c>
      <c r="F4945" s="225" t="n">
        <f aca="false">ROUND(D4945*E4945,2)</f>
        <v>288.68</v>
      </c>
    </row>
    <row r="4946" customFormat="false" ht="12.8" hidden="false" customHeight="false" outlineLevel="0" collapsed="false">
      <c r="A4946" s="207" t="n">
        <v>97361</v>
      </c>
      <c r="B4946" s="208" t="s">
        <v>5121</v>
      </c>
      <c r="C4946" s="2" t="s">
        <v>170</v>
      </c>
      <c r="D4946" s="209" t="n">
        <v>9274.84</v>
      </c>
      <c r="E4946" s="224" t="n">
        <f aca="false">VLOOKUP(A4946,SINAPI_MO!$A$1:$E$59566,4,0)</f>
        <v>0.0415</v>
      </c>
      <c r="F4946" s="225" t="n">
        <f aca="false">ROUND(D4946*E4946,2)</f>
        <v>384.91</v>
      </c>
    </row>
    <row r="4947" customFormat="false" ht="12.8" hidden="false" customHeight="false" outlineLevel="0" collapsed="false">
      <c r="A4947" s="207" t="n">
        <v>97359</v>
      </c>
      <c r="B4947" s="208" t="s">
        <v>5122</v>
      </c>
      <c r="C4947" s="2" t="s">
        <v>170</v>
      </c>
      <c r="D4947" s="209" t="n">
        <v>3611.69</v>
      </c>
      <c r="E4947" s="224" t="n">
        <f aca="false">VLOOKUP(A4947,SINAPI_MO!$A$1:$E$59566,4,0)</f>
        <v>0.0533</v>
      </c>
      <c r="F4947" s="225" t="n">
        <f aca="false">ROUND(D4947*E4947,2)</f>
        <v>192.5</v>
      </c>
    </row>
    <row r="4948" customFormat="false" ht="12.8" hidden="false" customHeight="false" outlineLevel="0" collapsed="false">
      <c r="A4948" s="207" t="n">
        <v>101946</v>
      </c>
      <c r="B4948" s="208" t="s">
        <v>5123</v>
      </c>
      <c r="C4948" s="2" t="s">
        <v>170</v>
      </c>
      <c r="D4948" s="209" t="n">
        <v>114.14</v>
      </c>
      <c r="E4948" s="224" t="n">
        <f aca="false">VLOOKUP(A4948,SINAPI_MO!$A$1:$E$59566,4,0)</f>
        <v>0.2527</v>
      </c>
      <c r="F4948" s="225" t="n">
        <f aca="false">ROUND(D4948*E4948,2)</f>
        <v>28.84</v>
      </c>
    </row>
    <row r="4949" customFormat="false" ht="19.4" hidden="false" customHeight="false" outlineLevel="0" collapsed="false">
      <c r="A4949" s="207" t="n">
        <v>97362</v>
      </c>
      <c r="B4949" s="208" t="s">
        <v>5124</v>
      </c>
      <c r="C4949" s="2" t="s">
        <v>170</v>
      </c>
      <c r="D4949" s="209" t="n">
        <v>1890.14</v>
      </c>
      <c r="E4949" s="224" t="n">
        <f aca="false">VLOOKUP(A4949,SINAPI_MO!$A$1:$E$59566,4,0)</f>
        <v>0.0236</v>
      </c>
      <c r="F4949" s="225" t="n">
        <f aca="false">ROUND(D4949*E4949,2)</f>
        <v>44.61</v>
      </c>
    </row>
    <row r="4950" customFormat="false" ht="12.8" hidden="false" customHeight="false" outlineLevel="0" collapsed="false">
      <c r="A4950" s="207" t="n">
        <v>101553</v>
      </c>
      <c r="B4950" s="208" t="s">
        <v>5125</v>
      </c>
      <c r="C4950" s="2" t="s">
        <v>170</v>
      </c>
      <c r="D4950" s="209" t="n">
        <v>14.54</v>
      </c>
      <c r="E4950" s="224" t="n">
        <f aca="false">VLOOKUP(A4950,SINAPI_MO!$A$1:$E$59566,4,0)</f>
        <v>0.3411</v>
      </c>
      <c r="F4950" s="225" t="n">
        <f aca="false">ROUND(D4950*E4950,2)</f>
        <v>4.96</v>
      </c>
    </row>
    <row r="4951" customFormat="false" ht="12.8" hidden="false" customHeight="false" outlineLevel="0" collapsed="false">
      <c r="A4951" s="207" t="n">
        <v>101554</v>
      </c>
      <c r="B4951" s="208" t="s">
        <v>5126</v>
      </c>
      <c r="C4951" s="2" t="s">
        <v>170</v>
      </c>
      <c r="D4951" s="209" t="n">
        <v>10.74</v>
      </c>
      <c r="E4951" s="224" t="n">
        <f aca="false">VLOOKUP(A4951,SINAPI_MO!$A$1:$E$59566,4,0)</f>
        <v>0.4618</v>
      </c>
      <c r="F4951" s="225" t="n">
        <f aca="false">ROUND(D4951*E4951,2)</f>
        <v>4.96</v>
      </c>
    </row>
    <row r="4952" customFormat="false" ht="12.8" hidden="false" customHeight="false" outlineLevel="0" collapsed="false">
      <c r="A4952" s="207" t="n">
        <v>101555</v>
      </c>
      <c r="B4952" s="208" t="s">
        <v>5127</v>
      </c>
      <c r="C4952" s="2" t="s">
        <v>170</v>
      </c>
      <c r="D4952" s="209" t="n">
        <v>7.28</v>
      </c>
      <c r="E4952" s="224" t="n">
        <f aca="false">VLOOKUP(A4952,SINAPI_MO!$A$1:$E$59566,4,0)</f>
        <v>0.6813</v>
      </c>
      <c r="F4952" s="225" t="n">
        <f aca="false">ROUND(D4952*E4952,2)</f>
        <v>4.96</v>
      </c>
    </row>
    <row r="4953" customFormat="false" ht="12.8" hidden="false" customHeight="false" outlineLevel="0" collapsed="false">
      <c r="A4953" s="207" t="n">
        <v>101556</v>
      </c>
      <c r="B4953" s="208" t="s">
        <v>5128</v>
      </c>
      <c r="C4953" s="2" t="s">
        <v>170</v>
      </c>
      <c r="D4953" s="209" t="n">
        <v>6.73</v>
      </c>
      <c r="E4953" s="224" t="n">
        <f aca="false">VLOOKUP(A4953,SINAPI_MO!$A$1:$E$59566,4,0)</f>
        <v>0.737</v>
      </c>
      <c r="F4953" s="225" t="n">
        <f aca="false">ROUND(D4953*E4953,2)</f>
        <v>4.96</v>
      </c>
    </row>
    <row r="4954" customFormat="false" ht="12.8" hidden="false" customHeight="false" outlineLevel="0" collapsed="false">
      <c r="A4954" s="207" t="n">
        <v>101537</v>
      </c>
      <c r="B4954" s="208" t="s">
        <v>5129</v>
      </c>
      <c r="C4954" s="2" t="s">
        <v>170</v>
      </c>
      <c r="D4954" s="209" t="n">
        <v>96.3</v>
      </c>
      <c r="E4954" s="224" t="n">
        <f aca="false">VLOOKUP(A4954,SINAPI_MO!$A$1:$E$59566,4,0)</f>
        <v>0.4375</v>
      </c>
      <c r="F4954" s="225" t="n">
        <f aca="false">ROUND(D4954*E4954,2)</f>
        <v>42.13</v>
      </c>
    </row>
    <row r="4955" customFormat="false" ht="12.8" hidden="false" customHeight="false" outlineLevel="0" collapsed="false">
      <c r="A4955" s="207" t="n">
        <v>101538</v>
      </c>
      <c r="B4955" s="208" t="s">
        <v>5130</v>
      </c>
      <c r="C4955" s="2" t="s">
        <v>170</v>
      </c>
      <c r="D4955" s="209" t="n">
        <v>41.65</v>
      </c>
      <c r="E4955" s="224" t="n">
        <f aca="false">VLOOKUP(A4955,SINAPI_MO!$A$1:$E$59566,4,0)</f>
        <v>0.2833</v>
      </c>
      <c r="F4955" s="225" t="n">
        <f aca="false">ROUND(D4955*E4955,2)</f>
        <v>11.8</v>
      </c>
    </row>
    <row r="4956" customFormat="false" ht="12.8" hidden="false" customHeight="false" outlineLevel="0" collapsed="false">
      <c r="A4956" s="207" t="n">
        <v>101542</v>
      </c>
      <c r="B4956" s="208" t="s">
        <v>5131</v>
      </c>
      <c r="C4956" s="2" t="s">
        <v>170</v>
      </c>
      <c r="D4956" s="209" t="n">
        <v>31.85</v>
      </c>
      <c r="E4956" s="224" t="n">
        <f aca="false">VLOOKUP(A4956,SINAPI_MO!$A$1:$E$59566,4,0)</f>
        <v>0.3089</v>
      </c>
      <c r="F4956" s="225" t="n">
        <f aca="false">ROUND(D4956*E4956,2)</f>
        <v>9.84</v>
      </c>
    </row>
    <row r="4957" customFormat="false" ht="12.8" hidden="false" customHeight="false" outlineLevel="0" collapsed="false">
      <c r="A4957" s="207" t="n">
        <v>101539</v>
      </c>
      <c r="B4957" s="208" t="s">
        <v>5132</v>
      </c>
      <c r="C4957" s="2" t="s">
        <v>170</v>
      </c>
      <c r="D4957" s="209" t="n">
        <v>69.93</v>
      </c>
      <c r="E4957" s="224" t="n">
        <f aca="false">VLOOKUP(A4957,SINAPI_MO!$A$1:$E$59566,4,0)</f>
        <v>0.3376</v>
      </c>
      <c r="F4957" s="225" t="n">
        <f aca="false">ROUND(D4957*E4957,2)</f>
        <v>23.61</v>
      </c>
    </row>
    <row r="4958" customFormat="false" ht="12.8" hidden="false" customHeight="false" outlineLevel="0" collapsed="false">
      <c r="A4958" s="207" t="n">
        <v>101543</v>
      </c>
      <c r="B4958" s="208" t="s">
        <v>5133</v>
      </c>
      <c r="C4958" s="2" t="s">
        <v>170</v>
      </c>
      <c r="D4958" s="209" t="n">
        <v>57.25</v>
      </c>
      <c r="E4958" s="224" t="n">
        <f aca="false">VLOOKUP(A4958,SINAPI_MO!$A$1:$E$59566,4,0)</f>
        <v>0.3441</v>
      </c>
      <c r="F4958" s="225" t="n">
        <f aca="false">ROUND(D4958*E4958,2)</f>
        <v>19.7</v>
      </c>
    </row>
    <row r="4959" customFormat="false" ht="12.8" hidden="false" customHeight="false" outlineLevel="0" collapsed="false">
      <c r="A4959" s="207" t="n">
        <v>101540</v>
      </c>
      <c r="B4959" s="208" t="s">
        <v>5134</v>
      </c>
      <c r="C4959" s="2" t="s">
        <v>170</v>
      </c>
      <c r="D4959" s="209" t="n">
        <v>116.81</v>
      </c>
      <c r="E4959" s="224" t="n">
        <f aca="false">VLOOKUP(A4959,SINAPI_MO!$A$1:$E$59566,4,0)</f>
        <v>0.3033</v>
      </c>
      <c r="F4959" s="225" t="n">
        <f aca="false">ROUND(D4959*E4959,2)</f>
        <v>35.43</v>
      </c>
    </row>
    <row r="4960" customFormat="false" ht="12.8" hidden="false" customHeight="false" outlineLevel="0" collapsed="false">
      <c r="A4960" s="207" t="n">
        <v>101544</v>
      </c>
      <c r="B4960" s="208" t="s">
        <v>5135</v>
      </c>
      <c r="C4960" s="2" t="s">
        <v>170</v>
      </c>
      <c r="D4960" s="209" t="n">
        <v>91.03</v>
      </c>
      <c r="E4960" s="224" t="n">
        <f aca="false">VLOOKUP(A4960,SINAPI_MO!$A$1:$E$59566,4,0)</f>
        <v>0.3246</v>
      </c>
      <c r="F4960" s="225" t="n">
        <f aca="false">ROUND(D4960*E4960,2)</f>
        <v>29.55</v>
      </c>
    </row>
    <row r="4961" customFormat="false" ht="12.8" hidden="false" customHeight="false" outlineLevel="0" collapsed="false">
      <c r="A4961" s="207" t="n">
        <v>101541</v>
      </c>
      <c r="B4961" s="208" t="s">
        <v>5136</v>
      </c>
      <c r="C4961" s="2" t="s">
        <v>170</v>
      </c>
      <c r="D4961" s="209" t="n">
        <v>152.61</v>
      </c>
      <c r="E4961" s="224" t="n">
        <f aca="false">VLOOKUP(A4961,SINAPI_MO!$A$1:$E$59566,4,0)</f>
        <v>0.3095</v>
      </c>
      <c r="F4961" s="225" t="n">
        <f aca="false">ROUND(D4961*E4961,2)</f>
        <v>47.23</v>
      </c>
    </row>
    <row r="4962" customFormat="false" ht="12.8" hidden="false" customHeight="false" outlineLevel="0" collapsed="false">
      <c r="A4962" s="207" t="n">
        <v>101545</v>
      </c>
      <c r="B4962" s="208" t="s">
        <v>5137</v>
      </c>
      <c r="C4962" s="2" t="s">
        <v>170</v>
      </c>
      <c r="D4962" s="209" t="n">
        <v>131.14</v>
      </c>
      <c r="E4962" s="224" t="n">
        <f aca="false">VLOOKUP(A4962,SINAPI_MO!$A$1:$E$59566,4,0)</f>
        <v>0.3005</v>
      </c>
      <c r="F4962" s="225" t="n">
        <f aca="false">ROUND(D4962*E4962,2)</f>
        <v>39.41</v>
      </c>
    </row>
    <row r="4963" customFormat="false" ht="19.4" hidden="false" customHeight="false" outlineLevel="0" collapsed="false">
      <c r="A4963" s="207" t="n">
        <v>106502</v>
      </c>
      <c r="B4963" s="208" t="s">
        <v>5138</v>
      </c>
      <c r="C4963" s="2" t="s">
        <v>183</v>
      </c>
      <c r="D4963" s="209" t="n">
        <v>11.57</v>
      </c>
      <c r="E4963" s="224" t="n">
        <f aca="false">VLOOKUP(A4963,SINAPI_MO!$A$1:$E$59566,4,0)</f>
        <v>0.0207</v>
      </c>
      <c r="F4963" s="225" t="n">
        <f aca="false">ROUND(D4963*E4963,2)</f>
        <v>0.24</v>
      </c>
    </row>
    <row r="4964" customFormat="false" ht="19.4" hidden="false" customHeight="false" outlineLevel="0" collapsed="false">
      <c r="A4964" s="207" t="n">
        <v>106503</v>
      </c>
      <c r="B4964" s="208" t="s">
        <v>5139</v>
      </c>
      <c r="C4964" s="2" t="s">
        <v>183</v>
      </c>
      <c r="D4964" s="209" t="n">
        <v>7.29</v>
      </c>
      <c r="E4964" s="224" t="n">
        <f aca="false">VLOOKUP(A4964,SINAPI_MO!$A$1:$E$59566,4,0)</f>
        <v>0.0247</v>
      </c>
      <c r="F4964" s="225" t="n">
        <f aca="false">ROUND(D4964*E4964,2)</f>
        <v>0.18</v>
      </c>
    </row>
    <row r="4965" customFormat="false" ht="19.4" hidden="false" customHeight="false" outlineLevel="0" collapsed="false">
      <c r="A4965" s="207" t="n">
        <v>106504</v>
      </c>
      <c r="B4965" s="208" t="s">
        <v>5140</v>
      </c>
      <c r="C4965" s="2" t="s">
        <v>183</v>
      </c>
      <c r="D4965" s="209" t="n">
        <v>14.59</v>
      </c>
      <c r="E4965" s="224" t="n">
        <f aca="false">VLOOKUP(A4965,SINAPI_MO!$A$1:$E$59566,4,0)</f>
        <v>0.0226</v>
      </c>
      <c r="F4965" s="225" t="n">
        <f aca="false">ROUND(D4965*E4965,2)</f>
        <v>0.33</v>
      </c>
    </row>
    <row r="4966" customFormat="false" ht="19.4" hidden="false" customHeight="false" outlineLevel="0" collapsed="false">
      <c r="A4966" s="207" t="n">
        <v>106505</v>
      </c>
      <c r="B4966" s="208" t="s">
        <v>5141</v>
      </c>
      <c r="C4966" s="2" t="s">
        <v>183</v>
      </c>
      <c r="D4966" s="209" t="n">
        <v>4.72</v>
      </c>
      <c r="E4966" s="224" t="n">
        <f aca="false">VLOOKUP(A4966,SINAPI_MO!$A$1:$E$59566,4,0)</f>
        <v>0.0381</v>
      </c>
      <c r="F4966" s="225" t="n">
        <f aca="false">ROUND(D4966*E4966,2)</f>
        <v>0.18</v>
      </c>
    </row>
    <row r="4967" customFormat="false" ht="19.4" hidden="false" customHeight="false" outlineLevel="0" collapsed="false">
      <c r="A4967" s="207" t="n">
        <v>106526</v>
      </c>
      <c r="B4967" s="208" t="s">
        <v>5142</v>
      </c>
      <c r="C4967" s="2" t="s">
        <v>183</v>
      </c>
      <c r="D4967" s="209" t="n">
        <v>0</v>
      </c>
      <c r="E4967" s="224" t="e">
        <f aca="false">VLOOKUP(A4967,SINAPI_MO!$A$1:$E$59566,4,0)</f>
        <v>#N/A</v>
      </c>
      <c r="F4967" s="225" t="e">
        <f aca="false">ROUND(D4967*E4967,2)</f>
        <v>#N/A</v>
      </c>
    </row>
    <row r="4968" customFormat="false" ht="19.4" hidden="false" customHeight="false" outlineLevel="0" collapsed="false">
      <c r="A4968" s="207" t="n">
        <v>106506</v>
      </c>
      <c r="B4968" s="208" t="s">
        <v>5143</v>
      </c>
      <c r="C4968" s="2" t="s">
        <v>183</v>
      </c>
      <c r="D4968" s="209" t="n">
        <v>8.88</v>
      </c>
      <c r="E4968" s="224" t="n">
        <f aca="false">VLOOKUP(A4968,SINAPI_MO!$A$1:$E$59566,4,0)</f>
        <v>0.0439</v>
      </c>
      <c r="F4968" s="225" t="n">
        <f aca="false">ROUND(D4968*E4968,2)</f>
        <v>0.39</v>
      </c>
    </row>
    <row r="4969" customFormat="false" ht="19.4" hidden="false" customHeight="false" outlineLevel="0" collapsed="false">
      <c r="A4969" s="207" t="n">
        <v>106507</v>
      </c>
      <c r="B4969" s="208" t="s">
        <v>5144</v>
      </c>
      <c r="C4969" s="2" t="s">
        <v>183</v>
      </c>
      <c r="D4969" s="209" t="n">
        <v>5.69</v>
      </c>
      <c r="E4969" s="224" t="n">
        <f aca="false">VLOOKUP(A4969,SINAPI_MO!$A$1:$E$59566,4,0)</f>
        <v>0.051</v>
      </c>
      <c r="F4969" s="225" t="n">
        <f aca="false">ROUND(D4969*E4969,2)</f>
        <v>0.29</v>
      </c>
    </row>
    <row r="4970" customFormat="false" ht="19.4" hidden="false" customHeight="false" outlineLevel="0" collapsed="false">
      <c r="A4970" s="207" t="n">
        <v>106508</v>
      </c>
      <c r="B4970" s="208" t="s">
        <v>5145</v>
      </c>
      <c r="C4970" s="2" t="s">
        <v>183</v>
      </c>
      <c r="D4970" s="209" t="n">
        <v>11.21</v>
      </c>
      <c r="E4970" s="224" t="n">
        <f aca="false">VLOOKUP(A4970,SINAPI_MO!$A$1:$E$59566,4,0)</f>
        <v>0.0473</v>
      </c>
      <c r="F4970" s="225" t="n">
        <f aca="false">ROUND(D4970*E4970,2)</f>
        <v>0.53</v>
      </c>
    </row>
    <row r="4971" customFormat="false" ht="19.4" hidden="false" customHeight="false" outlineLevel="0" collapsed="false">
      <c r="A4971" s="207" t="n">
        <v>106509</v>
      </c>
      <c r="B4971" s="208" t="s">
        <v>5146</v>
      </c>
      <c r="C4971" s="2" t="s">
        <v>183</v>
      </c>
      <c r="D4971" s="209" t="n">
        <v>3.68</v>
      </c>
      <c r="E4971" s="224" t="n">
        <f aca="false">VLOOKUP(A4971,SINAPI_MO!$A$1:$E$59566,4,0)</f>
        <v>0.0788</v>
      </c>
      <c r="F4971" s="225" t="n">
        <f aca="false">ROUND(D4971*E4971,2)</f>
        <v>0.29</v>
      </c>
    </row>
    <row r="4972" customFormat="false" ht="19.4" hidden="false" customHeight="false" outlineLevel="0" collapsed="false">
      <c r="A4972" s="207" t="n">
        <v>106527</v>
      </c>
      <c r="B4972" s="208" t="s">
        <v>5147</v>
      </c>
      <c r="C4972" s="2" t="s">
        <v>183</v>
      </c>
      <c r="D4972" s="209" t="n">
        <v>0</v>
      </c>
      <c r="E4972" s="224" t="e">
        <f aca="false">VLOOKUP(A4972,SINAPI_MO!$A$1:$E$59566,4,0)</f>
        <v>#N/A</v>
      </c>
      <c r="F4972" s="225" t="e">
        <f aca="false">ROUND(D4972*E4972,2)</f>
        <v>#N/A</v>
      </c>
    </row>
    <row r="4973" customFormat="false" ht="19.4" hidden="false" customHeight="false" outlineLevel="0" collapsed="false">
      <c r="A4973" s="207" t="n">
        <v>106499</v>
      </c>
      <c r="B4973" s="208" t="s">
        <v>5148</v>
      </c>
      <c r="C4973" s="2" t="s">
        <v>183</v>
      </c>
      <c r="D4973" s="209" t="n">
        <v>0</v>
      </c>
      <c r="E4973" s="224" t="e">
        <f aca="false">VLOOKUP(A4973,SINAPI_MO!$A$1:$E$59566,4,0)</f>
        <v>#N/A</v>
      </c>
      <c r="F4973" s="225" t="e">
        <f aca="false">ROUND(D4973*E4973,2)</f>
        <v>#N/A</v>
      </c>
    </row>
    <row r="4974" customFormat="false" ht="19.4" hidden="false" customHeight="false" outlineLevel="0" collapsed="false">
      <c r="A4974" s="207" t="n">
        <v>106500</v>
      </c>
      <c r="B4974" s="208" t="s">
        <v>5149</v>
      </c>
      <c r="C4974" s="2" t="s">
        <v>183</v>
      </c>
      <c r="D4974" s="209" t="n">
        <v>0</v>
      </c>
      <c r="E4974" s="224" t="e">
        <f aca="false">VLOOKUP(A4974,SINAPI_MO!$A$1:$E$59566,4,0)</f>
        <v>#N/A</v>
      </c>
      <c r="F4974" s="225" t="e">
        <f aca="false">ROUND(D4974*E4974,2)</f>
        <v>#N/A</v>
      </c>
    </row>
    <row r="4975" customFormat="false" ht="19.4" hidden="false" customHeight="false" outlineLevel="0" collapsed="false">
      <c r="A4975" s="207" t="n">
        <v>106501</v>
      </c>
      <c r="B4975" s="208" t="s">
        <v>5150</v>
      </c>
      <c r="C4975" s="2" t="s">
        <v>183</v>
      </c>
      <c r="D4975" s="209" t="n">
        <v>0</v>
      </c>
      <c r="E4975" s="224" t="e">
        <f aca="false">VLOOKUP(A4975,SINAPI_MO!$A$1:$E$59566,4,0)</f>
        <v>#N/A</v>
      </c>
      <c r="F4975" s="225" t="e">
        <f aca="false">ROUND(D4975*E4975,2)</f>
        <v>#N/A</v>
      </c>
    </row>
    <row r="4976" customFormat="false" ht="19.4" hidden="false" customHeight="false" outlineLevel="0" collapsed="false">
      <c r="A4976" s="207" t="n">
        <v>101560</v>
      </c>
      <c r="B4976" s="208" t="s">
        <v>5151</v>
      </c>
      <c r="C4976" s="2" t="s">
        <v>183</v>
      </c>
      <c r="D4976" s="209" t="n">
        <v>10.54</v>
      </c>
      <c r="E4976" s="224" t="n">
        <f aca="false">VLOOKUP(A4976,SINAPI_MO!$A$1:$E$59566,4,0)</f>
        <v>0.0076</v>
      </c>
      <c r="F4976" s="225" t="n">
        <f aca="false">ROUND(D4976*E4976,2)</f>
        <v>0.08</v>
      </c>
    </row>
    <row r="4977" customFormat="false" ht="19.4" hidden="false" customHeight="false" outlineLevel="0" collapsed="false">
      <c r="A4977" s="207" t="n">
        <v>101568</v>
      </c>
      <c r="B4977" s="208" t="s">
        <v>5152</v>
      </c>
      <c r="C4977" s="2" t="s">
        <v>183</v>
      </c>
      <c r="D4977" s="209" t="n">
        <v>128.32</v>
      </c>
      <c r="E4977" s="224" t="n">
        <f aca="false">VLOOKUP(A4977,SINAPI_MO!$A$1:$E$59566,4,0)</f>
        <v>0.0008</v>
      </c>
      <c r="F4977" s="225" t="n">
        <f aca="false">ROUND(D4977*E4977,2)</f>
        <v>0.1</v>
      </c>
    </row>
    <row r="4978" customFormat="false" ht="19.4" hidden="false" customHeight="false" outlineLevel="0" collapsed="false">
      <c r="A4978" s="207" t="n">
        <v>101561</v>
      </c>
      <c r="B4978" s="208" t="s">
        <v>5153</v>
      </c>
      <c r="C4978" s="2" t="s">
        <v>183</v>
      </c>
      <c r="D4978" s="209" t="n">
        <v>16.74</v>
      </c>
      <c r="E4978" s="224" t="n">
        <f aca="false">VLOOKUP(A4978,SINAPI_MO!$A$1:$E$59566,4,0)</f>
        <v>0.0048</v>
      </c>
      <c r="F4978" s="225" t="n">
        <f aca="false">ROUND(D4978*E4978,2)</f>
        <v>0.08</v>
      </c>
    </row>
    <row r="4979" customFormat="false" ht="19.4" hidden="false" customHeight="false" outlineLevel="0" collapsed="false">
      <c r="A4979" s="207" t="n">
        <v>101562</v>
      </c>
      <c r="B4979" s="208" t="s">
        <v>5154</v>
      </c>
      <c r="C4979" s="2" t="s">
        <v>183</v>
      </c>
      <c r="D4979" s="209" t="n">
        <v>25.91</v>
      </c>
      <c r="E4979" s="224" t="n">
        <f aca="false">VLOOKUP(A4979,SINAPI_MO!$A$1:$E$59566,4,0)</f>
        <v>0.0031</v>
      </c>
      <c r="F4979" s="225" t="n">
        <f aca="false">ROUND(D4979*E4979,2)</f>
        <v>0.08</v>
      </c>
    </row>
    <row r="4980" customFormat="false" ht="19.4" hidden="false" customHeight="false" outlineLevel="0" collapsed="false">
      <c r="A4980" s="207" t="n">
        <v>101563</v>
      </c>
      <c r="B4980" s="208" t="s">
        <v>5155</v>
      </c>
      <c r="C4980" s="2" t="s">
        <v>183</v>
      </c>
      <c r="D4980" s="209" t="n">
        <v>36.59</v>
      </c>
      <c r="E4980" s="224" t="n">
        <f aca="false">VLOOKUP(A4980,SINAPI_MO!$A$1:$E$59566,4,0)</f>
        <v>0.0025</v>
      </c>
      <c r="F4980" s="225" t="n">
        <f aca="false">ROUND(D4980*E4980,2)</f>
        <v>0.09</v>
      </c>
    </row>
    <row r="4981" customFormat="false" ht="19.4" hidden="false" customHeight="false" outlineLevel="0" collapsed="false">
      <c r="A4981" s="207" t="n">
        <v>101564</v>
      </c>
      <c r="B4981" s="208" t="s">
        <v>5156</v>
      </c>
      <c r="C4981" s="2" t="s">
        <v>183</v>
      </c>
      <c r="D4981" s="209" t="n">
        <v>54.07</v>
      </c>
      <c r="E4981" s="224" t="n">
        <f aca="false">VLOOKUP(A4981,SINAPI_MO!$A$1:$E$59566,4,0)</f>
        <v>0.0017</v>
      </c>
      <c r="F4981" s="225" t="n">
        <f aca="false">ROUND(D4981*E4981,2)</f>
        <v>0.09</v>
      </c>
    </row>
    <row r="4982" customFormat="false" ht="19.4" hidden="false" customHeight="false" outlineLevel="0" collapsed="false">
      <c r="A4982" s="207" t="n">
        <v>101565</v>
      </c>
      <c r="B4982" s="208" t="s">
        <v>5157</v>
      </c>
      <c r="C4982" s="2" t="s">
        <v>183</v>
      </c>
      <c r="D4982" s="209" t="n">
        <v>75.61</v>
      </c>
      <c r="E4982" s="224" t="n">
        <f aca="false">VLOOKUP(A4982,SINAPI_MO!$A$1:$E$59566,4,0)</f>
        <v>0.0012</v>
      </c>
      <c r="F4982" s="225" t="n">
        <f aca="false">ROUND(D4982*E4982,2)</f>
        <v>0.09</v>
      </c>
    </row>
    <row r="4983" customFormat="false" ht="19.4" hidden="false" customHeight="false" outlineLevel="0" collapsed="false">
      <c r="A4983" s="207" t="n">
        <v>101567</v>
      </c>
      <c r="B4983" s="208" t="s">
        <v>5158</v>
      </c>
      <c r="C4983" s="2" t="s">
        <v>183</v>
      </c>
      <c r="D4983" s="209" t="n">
        <v>98.14</v>
      </c>
      <c r="E4983" s="224" t="n">
        <f aca="false">VLOOKUP(A4983,SINAPI_MO!$A$1:$E$59566,4,0)</f>
        <v>0.0009</v>
      </c>
      <c r="F4983" s="225" t="n">
        <f aca="false">ROUND(D4983*E4983,2)</f>
        <v>0.09</v>
      </c>
    </row>
    <row r="4984" customFormat="false" ht="12.8" hidden="false" customHeight="false" outlineLevel="0" collapsed="false">
      <c r="A4984" s="207" t="n">
        <v>106524</v>
      </c>
      <c r="B4984" s="208" t="s">
        <v>5159</v>
      </c>
      <c r="C4984" s="2" t="s">
        <v>183</v>
      </c>
      <c r="D4984" s="209" t="n">
        <v>0</v>
      </c>
      <c r="E4984" s="224" t="e">
        <f aca="false">VLOOKUP(A4984,SINAPI_MO!$A$1:$E$59566,4,0)</f>
        <v>#N/A</v>
      </c>
      <c r="F4984" s="225" t="e">
        <f aca="false">ROUND(D4984*E4984,2)</f>
        <v>#N/A</v>
      </c>
    </row>
    <row r="4985" customFormat="false" ht="19.4" hidden="false" customHeight="false" outlineLevel="0" collapsed="false">
      <c r="A4985" s="207" t="n">
        <v>106525</v>
      </c>
      <c r="B4985" s="208" t="s">
        <v>5160</v>
      </c>
      <c r="C4985" s="2" t="s">
        <v>170</v>
      </c>
      <c r="D4985" s="209" t="n">
        <v>0</v>
      </c>
      <c r="E4985" s="224" t="e">
        <f aca="false">VLOOKUP(A4985,SINAPI_MO!$A$1:$E$59566,4,0)</f>
        <v>#N/A</v>
      </c>
      <c r="F4985" s="225" t="e">
        <f aca="false">ROUND(D4985*E4985,2)</f>
        <v>#N/A</v>
      </c>
    </row>
    <row r="4986" customFormat="false" ht="19.4" hidden="false" customHeight="false" outlineLevel="0" collapsed="false">
      <c r="A4986" s="207" t="n">
        <v>101551</v>
      </c>
      <c r="B4986" s="208" t="s">
        <v>5161</v>
      </c>
      <c r="C4986" s="2" t="s">
        <v>170</v>
      </c>
      <c r="D4986" s="209" t="n">
        <v>0</v>
      </c>
      <c r="E4986" s="224" t="e">
        <f aca="false">VLOOKUP(A4986,SINAPI_MO!$A$1:$E$59566,4,0)</f>
        <v>#N/A</v>
      </c>
      <c r="F4986" s="225" t="e">
        <f aca="false">ROUND(D4986*E4986,2)</f>
        <v>#N/A</v>
      </c>
    </row>
    <row r="4987" customFormat="false" ht="19.4" hidden="false" customHeight="false" outlineLevel="0" collapsed="false">
      <c r="A4987" s="207" t="n">
        <v>101552</v>
      </c>
      <c r="B4987" s="208" t="s">
        <v>5162</v>
      </c>
      <c r="C4987" s="2" t="s">
        <v>170</v>
      </c>
      <c r="D4987" s="209" t="n">
        <v>0</v>
      </c>
      <c r="E4987" s="224" t="e">
        <f aca="false">VLOOKUP(A4987,SINAPI_MO!$A$1:$E$59566,4,0)</f>
        <v>#N/A</v>
      </c>
      <c r="F4987" s="225" t="e">
        <f aca="false">ROUND(D4987*E4987,2)</f>
        <v>#N/A</v>
      </c>
    </row>
    <row r="4988" customFormat="false" ht="19.4" hidden="false" customHeight="false" outlineLevel="0" collapsed="false">
      <c r="A4988" s="207" t="n">
        <v>101550</v>
      </c>
      <c r="B4988" s="208" t="s">
        <v>5163</v>
      </c>
      <c r="C4988" s="2" t="s">
        <v>170</v>
      </c>
      <c r="D4988" s="209" t="n">
        <v>0</v>
      </c>
      <c r="E4988" s="224" t="e">
        <f aca="false">VLOOKUP(A4988,SINAPI_MO!$A$1:$E$59566,4,0)</f>
        <v>#N/A</v>
      </c>
      <c r="F4988" s="225" t="e">
        <f aca="false">ROUND(D4988*E4988,2)</f>
        <v>#N/A</v>
      </c>
    </row>
    <row r="4989" customFormat="false" ht="19.4" hidden="false" customHeight="false" outlineLevel="0" collapsed="false">
      <c r="A4989" s="207" t="n">
        <v>101501</v>
      </c>
      <c r="B4989" s="208" t="s">
        <v>5164</v>
      </c>
      <c r="C4989" s="2" t="s">
        <v>170</v>
      </c>
      <c r="D4989" s="209" t="n">
        <v>1847.05</v>
      </c>
      <c r="E4989" s="224" t="n">
        <f aca="false">VLOOKUP(A4989,SINAPI_MO!$A$1:$E$59566,4,0)</f>
        <v>0.279</v>
      </c>
      <c r="F4989" s="225" t="n">
        <f aca="false">ROUND(D4989*E4989,2)</f>
        <v>515.33</v>
      </c>
    </row>
    <row r="4990" customFormat="false" ht="19.4" hidden="false" customHeight="false" outlineLevel="0" collapsed="false">
      <c r="A4990" s="207" t="n">
        <v>101502</v>
      </c>
      <c r="B4990" s="208" t="s">
        <v>5165</v>
      </c>
      <c r="C4990" s="2" t="s">
        <v>170</v>
      </c>
      <c r="D4990" s="209" t="n">
        <v>2005.56</v>
      </c>
      <c r="E4990" s="224" t="n">
        <f aca="false">VLOOKUP(A4990,SINAPI_MO!$A$1:$E$59566,4,0)</f>
        <v>0.2744</v>
      </c>
      <c r="F4990" s="225" t="n">
        <f aca="false">ROUND(D4990*E4990,2)</f>
        <v>550.33</v>
      </c>
    </row>
    <row r="4991" customFormat="false" ht="19.4" hidden="false" customHeight="false" outlineLevel="0" collapsed="false">
      <c r="A4991" s="207" t="n">
        <v>101503</v>
      </c>
      <c r="B4991" s="208" t="s">
        <v>5166</v>
      </c>
      <c r="C4991" s="2" t="s">
        <v>170</v>
      </c>
      <c r="D4991" s="209" t="n">
        <v>2044.69</v>
      </c>
      <c r="E4991" s="224" t="n">
        <f aca="false">VLOOKUP(A4991,SINAPI_MO!$A$1:$E$59566,4,0)</f>
        <v>0.2452</v>
      </c>
      <c r="F4991" s="225" t="n">
        <f aca="false">ROUND(D4991*E4991,2)</f>
        <v>501.36</v>
      </c>
    </row>
    <row r="4992" customFormat="false" ht="19.4" hidden="false" customHeight="false" outlineLevel="0" collapsed="false">
      <c r="A4992" s="207" t="n">
        <v>101504</v>
      </c>
      <c r="B4992" s="208" t="s">
        <v>5167</v>
      </c>
      <c r="C4992" s="2" t="s">
        <v>170</v>
      </c>
      <c r="D4992" s="209" t="n">
        <v>2263.82</v>
      </c>
      <c r="E4992" s="224" t="n">
        <f aca="false">VLOOKUP(A4992,SINAPI_MO!$A$1:$E$59566,4,0)</f>
        <v>0.2307</v>
      </c>
      <c r="F4992" s="225" t="n">
        <f aca="false">ROUND(D4992*E4992,2)</f>
        <v>522.26</v>
      </c>
    </row>
    <row r="4993" customFormat="false" ht="19.4" hidden="false" customHeight="false" outlineLevel="0" collapsed="false">
      <c r="A4993" s="207" t="n">
        <v>101497</v>
      </c>
      <c r="B4993" s="208" t="s">
        <v>5168</v>
      </c>
      <c r="C4993" s="2" t="s">
        <v>170</v>
      </c>
      <c r="D4993" s="209" t="n">
        <v>1855.93</v>
      </c>
      <c r="E4993" s="224" t="n">
        <f aca="false">VLOOKUP(A4993,SINAPI_MO!$A$1:$E$59566,4,0)</f>
        <v>0.2855</v>
      </c>
      <c r="F4993" s="225" t="n">
        <f aca="false">ROUND(D4993*E4993,2)</f>
        <v>529.87</v>
      </c>
    </row>
    <row r="4994" customFormat="false" ht="19.4" hidden="false" customHeight="false" outlineLevel="0" collapsed="false">
      <c r="A4994" s="207" t="n">
        <v>101498</v>
      </c>
      <c r="B4994" s="208" t="s">
        <v>5169</v>
      </c>
      <c r="C4994" s="2" t="s">
        <v>170</v>
      </c>
      <c r="D4994" s="209" t="n">
        <v>2014.44</v>
      </c>
      <c r="E4994" s="224" t="n">
        <f aca="false">VLOOKUP(A4994,SINAPI_MO!$A$1:$E$59566,4,0)</f>
        <v>0.2805</v>
      </c>
      <c r="F4994" s="225" t="n">
        <f aca="false">ROUND(D4994*E4994,2)</f>
        <v>565.05</v>
      </c>
    </row>
    <row r="4995" customFormat="false" ht="19.4" hidden="false" customHeight="false" outlineLevel="0" collapsed="false">
      <c r="A4995" s="207" t="n">
        <v>101499</v>
      </c>
      <c r="B4995" s="208" t="s">
        <v>5170</v>
      </c>
      <c r="C4995" s="2" t="s">
        <v>170</v>
      </c>
      <c r="D4995" s="209" t="n">
        <v>2053.57</v>
      </c>
      <c r="E4995" s="224" t="n">
        <f aca="false">VLOOKUP(A4995,SINAPI_MO!$A$1:$E$59566,4,0)</f>
        <v>0.2513</v>
      </c>
      <c r="F4995" s="225" t="n">
        <f aca="false">ROUND(D4995*E4995,2)</f>
        <v>516.06</v>
      </c>
    </row>
    <row r="4996" customFormat="false" ht="19.4" hidden="false" customHeight="false" outlineLevel="0" collapsed="false">
      <c r="A4996" s="207" t="n">
        <v>101500</v>
      </c>
      <c r="B4996" s="208" t="s">
        <v>5171</v>
      </c>
      <c r="C4996" s="2" t="s">
        <v>170</v>
      </c>
      <c r="D4996" s="209" t="n">
        <v>2272.7</v>
      </c>
      <c r="E4996" s="224" t="n">
        <f aca="false">VLOOKUP(A4996,SINAPI_MO!$A$1:$E$59566,4,0)</f>
        <v>0.2362</v>
      </c>
      <c r="F4996" s="225" t="n">
        <f aca="false">ROUND(D4996*E4996,2)</f>
        <v>536.81</v>
      </c>
    </row>
    <row r="4997" customFormat="false" ht="19.4" hidden="false" customHeight="false" outlineLevel="0" collapsed="false">
      <c r="A4997" s="207" t="n">
        <v>101493</v>
      </c>
      <c r="B4997" s="208" t="s">
        <v>5172</v>
      </c>
      <c r="C4997" s="2" t="s">
        <v>170</v>
      </c>
      <c r="D4997" s="209" t="n">
        <v>1584.52</v>
      </c>
      <c r="E4997" s="224" t="n">
        <f aca="false">VLOOKUP(A4997,SINAPI_MO!$A$1:$E$59566,4,0)</f>
        <v>0.3014</v>
      </c>
      <c r="F4997" s="225" t="n">
        <f aca="false">ROUND(D4997*E4997,2)</f>
        <v>477.57</v>
      </c>
    </row>
    <row r="4998" customFormat="false" ht="19.4" hidden="false" customHeight="false" outlineLevel="0" collapsed="false">
      <c r="A4998" s="207" t="n">
        <v>101494</v>
      </c>
      <c r="B4998" s="208" t="s">
        <v>5173</v>
      </c>
      <c r="C4998" s="2" t="s">
        <v>170</v>
      </c>
      <c r="D4998" s="209" t="n">
        <v>1689.24</v>
      </c>
      <c r="E4998" s="224" t="n">
        <f aca="false">VLOOKUP(A4998,SINAPI_MO!$A$1:$E$59566,4,0)</f>
        <v>0.2964</v>
      </c>
      <c r="F4998" s="225" t="n">
        <f aca="false">ROUND(D4998*E4998,2)</f>
        <v>500.69</v>
      </c>
    </row>
    <row r="4999" customFormat="false" ht="19.4" hidden="false" customHeight="false" outlineLevel="0" collapsed="false">
      <c r="A4999" s="207" t="n">
        <v>101495</v>
      </c>
      <c r="B4999" s="208" t="s">
        <v>5174</v>
      </c>
      <c r="C4999" s="2" t="s">
        <v>170</v>
      </c>
      <c r="D4999" s="209" t="n">
        <v>1715.09</v>
      </c>
      <c r="E4999" s="224" t="n">
        <f aca="false">VLOOKUP(A4999,SINAPI_MO!$A$1:$E$59566,4,0)</f>
        <v>0.2731</v>
      </c>
      <c r="F4999" s="225" t="n">
        <f aca="false">ROUND(D4999*E4999,2)</f>
        <v>468.39</v>
      </c>
    </row>
    <row r="5000" customFormat="false" ht="19.4" hidden="false" customHeight="false" outlineLevel="0" collapsed="false">
      <c r="A5000" s="207" t="n">
        <v>101496</v>
      </c>
      <c r="B5000" s="208" t="s">
        <v>5175</v>
      </c>
      <c r="C5000" s="2" t="s">
        <v>170</v>
      </c>
      <c r="D5000" s="209" t="n">
        <v>1872.69</v>
      </c>
      <c r="E5000" s="224" t="n">
        <f aca="false">VLOOKUP(A5000,SINAPI_MO!$A$1:$E$59566,4,0)</f>
        <v>0.2598</v>
      </c>
      <c r="F5000" s="225" t="n">
        <f aca="false">ROUND(D5000*E5000,2)</f>
        <v>486.52</v>
      </c>
    </row>
    <row r="5001" customFormat="false" ht="19.4" hidden="false" customHeight="false" outlineLevel="0" collapsed="false">
      <c r="A5001" s="207" t="n">
        <v>101489</v>
      </c>
      <c r="B5001" s="208" t="s">
        <v>5176</v>
      </c>
      <c r="C5001" s="2" t="s">
        <v>170</v>
      </c>
      <c r="D5001" s="209" t="n">
        <v>1601.64</v>
      </c>
      <c r="E5001" s="224" t="n">
        <f aca="false">VLOOKUP(A5001,SINAPI_MO!$A$1:$E$59566,4,0)</f>
        <v>0.3099</v>
      </c>
      <c r="F5001" s="225" t="n">
        <f aca="false">ROUND(D5001*E5001,2)</f>
        <v>496.35</v>
      </c>
    </row>
    <row r="5002" customFormat="false" ht="19.4" hidden="false" customHeight="false" outlineLevel="0" collapsed="false">
      <c r="A5002" s="207" t="n">
        <v>101490</v>
      </c>
      <c r="B5002" s="208" t="s">
        <v>5177</v>
      </c>
      <c r="C5002" s="2" t="s">
        <v>170</v>
      </c>
      <c r="D5002" s="209" t="n">
        <v>1706.36</v>
      </c>
      <c r="E5002" s="224" t="n">
        <f aca="false">VLOOKUP(A5002,SINAPI_MO!$A$1:$E$59566,4,0)</f>
        <v>0.3045</v>
      </c>
      <c r="F5002" s="225" t="n">
        <f aca="false">ROUND(D5002*E5002,2)</f>
        <v>519.59</v>
      </c>
    </row>
    <row r="5003" customFormat="false" ht="19.4" hidden="false" customHeight="false" outlineLevel="0" collapsed="false">
      <c r="A5003" s="207" t="n">
        <v>101491</v>
      </c>
      <c r="B5003" s="208" t="s">
        <v>5178</v>
      </c>
      <c r="C5003" s="2" t="s">
        <v>170</v>
      </c>
      <c r="D5003" s="209" t="n">
        <v>1732.21</v>
      </c>
      <c r="E5003" s="224" t="n">
        <f aca="false">VLOOKUP(A5003,SINAPI_MO!$A$1:$E$59566,4,0)</f>
        <v>0.2813</v>
      </c>
      <c r="F5003" s="225" t="n">
        <f aca="false">ROUND(D5003*E5003,2)</f>
        <v>487.27</v>
      </c>
    </row>
    <row r="5004" customFormat="false" ht="19.4" hidden="false" customHeight="false" outlineLevel="0" collapsed="false">
      <c r="A5004" s="207" t="n">
        <v>101492</v>
      </c>
      <c r="B5004" s="208" t="s">
        <v>5179</v>
      </c>
      <c r="C5004" s="2" t="s">
        <v>170</v>
      </c>
      <c r="D5004" s="209" t="n">
        <v>1889.81</v>
      </c>
      <c r="E5004" s="224" t="n">
        <f aca="false">VLOOKUP(A5004,SINAPI_MO!$A$1:$E$59566,4,0)</f>
        <v>0.2674</v>
      </c>
      <c r="F5004" s="225" t="n">
        <f aca="false">ROUND(D5004*E5004,2)</f>
        <v>505.34</v>
      </c>
    </row>
    <row r="5005" customFormat="false" ht="19.4" hidden="false" customHeight="false" outlineLevel="0" collapsed="false">
      <c r="A5005" s="207" t="n">
        <v>101509</v>
      </c>
      <c r="B5005" s="208" t="s">
        <v>5180</v>
      </c>
      <c r="C5005" s="2" t="s">
        <v>170</v>
      </c>
      <c r="D5005" s="209" t="n">
        <v>2047.35</v>
      </c>
      <c r="E5005" s="224" t="n">
        <f aca="false">VLOOKUP(A5005,SINAPI_MO!$A$1:$E$59566,4,0)</f>
        <v>0.2682</v>
      </c>
      <c r="F5005" s="225" t="n">
        <f aca="false">ROUND(D5005*E5005,2)</f>
        <v>549.1</v>
      </c>
    </row>
    <row r="5006" customFormat="false" ht="19.4" hidden="false" customHeight="false" outlineLevel="0" collapsed="false">
      <c r="A5006" s="207" t="n">
        <v>101510</v>
      </c>
      <c r="B5006" s="208" t="s">
        <v>5181</v>
      </c>
      <c r="C5006" s="2" t="s">
        <v>170</v>
      </c>
      <c r="D5006" s="209" t="n">
        <v>2258.69</v>
      </c>
      <c r="E5006" s="224" t="n">
        <f aca="false">VLOOKUP(A5006,SINAPI_MO!$A$1:$E$59566,4,0)</f>
        <v>0.2638</v>
      </c>
      <c r="F5006" s="225" t="n">
        <f aca="false">ROUND(D5006*E5006,2)</f>
        <v>595.84</v>
      </c>
    </row>
    <row r="5007" customFormat="false" ht="19.4" hidden="false" customHeight="false" outlineLevel="0" collapsed="false">
      <c r="A5007" s="207" t="n">
        <v>101511</v>
      </c>
      <c r="B5007" s="208" t="s">
        <v>5182</v>
      </c>
      <c r="C5007" s="2" t="s">
        <v>170</v>
      </c>
      <c r="D5007" s="209" t="n">
        <v>2310.86</v>
      </c>
      <c r="E5007" s="224" t="n">
        <f aca="false">VLOOKUP(A5007,SINAPI_MO!$A$1:$E$59566,4,0)</f>
        <v>0.2296</v>
      </c>
      <c r="F5007" s="225" t="n">
        <f aca="false">ROUND(D5007*E5007,2)</f>
        <v>530.57</v>
      </c>
    </row>
    <row r="5008" customFormat="false" ht="19.4" hidden="false" customHeight="false" outlineLevel="0" collapsed="false">
      <c r="A5008" s="207" t="n">
        <v>101512</v>
      </c>
      <c r="B5008" s="208" t="s">
        <v>5183</v>
      </c>
      <c r="C5008" s="2" t="s">
        <v>170</v>
      </c>
      <c r="D5008" s="209" t="n">
        <v>2590.43</v>
      </c>
      <c r="E5008" s="224" t="n">
        <f aca="false">VLOOKUP(A5008,SINAPI_MO!$A$1:$E$59566,4,0)</f>
        <v>0.2139</v>
      </c>
      <c r="F5008" s="225" t="n">
        <f aca="false">ROUND(D5008*E5008,2)</f>
        <v>554.09</v>
      </c>
    </row>
    <row r="5009" customFormat="false" ht="19.4" hidden="false" customHeight="false" outlineLevel="0" collapsed="false">
      <c r="A5009" s="207" t="n">
        <v>101505</v>
      </c>
      <c r="B5009" s="208" t="s">
        <v>5184</v>
      </c>
      <c r="C5009" s="2" t="s">
        <v>170</v>
      </c>
      <c r="D5009" s="209" t="n">
        <v>1972.08</v>
      </c>
      <c r="E5009" s="224" t="n">
        <f aca="false">VLOOKUP(A5009,SINAPI_MO!$A$1:$E$59566,4,0)</f>
        <v>0.2854</v>
      </c>
      <c r="F5009" s="225" t="n">
        <f aca="false">ROUND(D5009*E5009,2)</f>
        <v>562.83</v>
      </c>
    </row>
    <row r="5010" customFormat="false" ht="19.4" hidden="false" customHeight="false" outlineLevel="0" collapsed="false">
      <c r="A5010" s="207" t="n">
        <v>101506</v>
      </c>
      <c r="B5010" s="208" t="s">
        <v>5185</v>
      </c>
      <c r="C5010" s="2" t="s">
        <v>170</v>
      </c>
      <c r="D5010" s="209" t="n">
        <v>2183.42</v>
      </c>
      <c r="E5010" s="224" t="n">
        <f aca="false">VLOOKUP(A5010,SINAPI_MO!$A$1:$E$59566,4,0)</f>
        <v>0.2792</v>
      </c>
      <c r="F5010" s="225" t="n">
        <f aca="false">ROUND(D5010*E5010,2)</f>
        <v>609.61</v>
      </c>
    </row>
    <row r="5011" customFormat="false" ht="19.4" hidden="false" customHeight="false" outlineLevel="0" collapsed="false">
      <c r="A5011" s="207" t="n">
        <v>101507</v>
      </c>
      <c r="B5011" s="208" t="s">
        <v>5186</v>
      </c>
      <c r="C5011" s="2" t="s">
        <v>170</v>
      </c>
      <c r="D5011" s="209" t="n">
        <v>2235.59</v>
      </c>
      <c r="E5011" s="224" t="n">
        <f aca="false">VLOOKUP(A5011,SINAPI_MO!$A$1:$E$59566,4,0)</f>
        <v>0.2435</v>
      </c>
      <c r="F5011" s="225" t="n">
        <f aca="false">ROUND(D5011*E5011,2)</f>
        <v>544.37</v>
      </c>
    </row>
    <row r="5012" customFormat="false" ht="19.4" hidden="false" customHeight="false" outlineLevel="0" collapsed="false">
      <c r="A5012" s="207" t="n">
        <v>101508</v>
      </c>
      <c r="B5012" s="208" t="s">
        <v>5187</v>
      </c>
      <c r="C5012" s="2" t="s">
        <v>170</v>
      </c>
      <c r="D5012" s="209" t="n">
        <v>2515.16</v>
      </c>
      <c r="E5012" s="224" t="n">
        <f aca="false">VLOOKUP(A5012,SINAPI_MO!$A$1:$E$59566,4,0)</f>
        <v>0.2258</v>
      </c>
      <c r="F5012" s="225" t="n">
        <f aca="false">ROUND(D5012*E5012,2)</f>
        <v>567.92</v>
      </c>
    </row>
    <row r="5013" customFormat="false" ht="19.4" hidden="false" customHeight="false" outlineLevel="0" collapsed="false">
      <c r="A5013" s="207" t="n">
        <v>101525</v>
      </c>
      <c r="B5013" s="208" t="s">
        <v>5188</v>
      </c>
      <c r="C5013" s="2" t="s">
        <v>170</v>
      </c>
      <c r="D5013" s="209" t="n">
        <v>1136.61</v>
      </c>
      <c r="E5013" s="224" t="n">
        <f aca="false">VLOOKUP(A5013,SINAPI_MO!$A$1:$E$59566,4,0)</f>
        <v>0.2037</v>
      </c>
      <c r="F5013" s="225" t="n">
        <f aca="false">ROUND(D5013*E5013,2)</f>
        <v>231.53</v>
      </c>
    </row>
    <row r="5014" customFormat="false" ht="19.4" hidden="false" customHeight="false" outlineLevel="0" collapsed="false">
      <c r="A5014" s="207" t="n">
        <v>101526</v>
      </c>
      <c r="B5014" s="208" t="s">
        <v>5189</v>
      </c>
      <c r="C5014" s="2" t="s">
        <v>170</v>
      </c>
      <c r="D5014" s="209" t="n">
        <v>1325.1</v>
      </c>
      <c r="E5014" s="224" t="n">
        <f aca="false">VLOOKUP(A5014,SINAPI_MO!$A$1:$E$59566,4,0)</f>
        <v>0.2062</v>
      </c>
      <c r="F5014" s="225" t="n">
        <f aca="false">ROUND(D5014*E5014,2)</f>
        <v>273.24</v>
      </c>
    </row>
    <row r="5015" customFormat="false" ht="19.4" hidden="false" customHeight="false" outlineLevel="0" collapsed="false">
      <c r="A5015" s="207" t="n">
        <v>101527</v>
      </c>
      <c r="B5015" s="208" t="s">
        <v>5190</v>
      </c>
      <c r="C5015" s="2" t="s">
        <v>170</v>
      </c>
      <c r="D5015" s="209" t="n">
        <v>1371.63</v>
      </c>
      <c r="E5015" s="224" t="n">
        <f aca="false">VLOOKUP(A5015,SINAPI_MO!$A$1:$E$59566,4,0)</f>
        <v>0.1568</v>
      </c>
      <c r="F5015" s="225" t="n">
        <f aca="false">ROUND(D5015*E5015,2)</f>
        <v>215.07</v>
      </c>
    </row>
    <row r="5016" customFormat="false" ht="19.4" hidden="false" customHeight="false" outlineLevel="0" collapsed="false">
      <c r="A5016" s="207" t="n">
        <v>101528</v>
      </c>
      <c r="B5016" s="208" t="s">
        <v>5191</v>
      </c>
      <c r="C5016" s="2" t="s">
        <v>170</v>
      </c>
      <c r="D5016" s="209" t="n">
        <v>1587.25</v>
      </c>
      <c r="E5016" s="224" t="n">
        <f aca="false">VLOOKUP(A5016,SINAPI_MO!$A$1:$E$59566,4,0)</f>
        <v>0.1415</v>
      </c>
      <c r="F5016" s="225" t="n">
        <f aca="false">ROUND(D5016*E5016,2)</f>
        <v>224.6</v>
      </c>
    </row>
    <row r="5017" customFormat="false" ht="19.4" hidden="false" customHeight="false" outlineLevel="0" collapsed="false">
      <c r="A5017" s="207" t="n">
        <v>101521</v>
      </c>
      <c r="B5017" s="208" t="s">
        <v>5192</v>
      </c>
      <c r="C5017" s="2" t="s">
        <v>170</v>
      </c>
      <c r="D5017" s="209" t="n">
        <v>1145.47</v>
      </c>
      <c r="E5017" s="224" t="n">
        <f aca="false">VLOOKUP(A5017,SINAPI_MO!$A$1:$E$59566,4,0)</f>
        <v>0.2148</v>
      </c>
      <c r="F5017" s="225" t="n">
        <f aca="false">ROUND(D5017*E5017,2)</f>
        <v>246.05</v>
      </c>
    </row>
    <row r="5018" customFormat="false" ht="19.4" hidden="false" customHeight="false" outlineLevel="0" collapsed="false">
      <c r="A5018" s="207" t="n">
        <v>101522</v>
      </c>
      <c r="B5018" s="208" t="s">
        <v>5193</v>
      </c>
      <c r="C5018" s="2" t="s">
        <v>170</v>
      </c>
      <c r="D5018" s="209" t="n">
        <v>1333.96</v>
      </c>
      <c r="E5018" s="224" t="n">
        <f aca="false">VLOOKUP(A5018,SINAPI_MO!$A$1:$E$59566,4,0)</f>
        <v>0.2157</v>
      </c>
      <c r="F5018" s="225" t="n">
        <f aca="false">ROUND(D5018*E5018,2)</f>
        <v>287.74</v>
      </c>
    </row>
    <row r="5019" customFormat="false" ht="19.4" hidden="false" customHeight="false" outlineLevel="0" collapsed="false">
      <c r="A5019" s="207" t="n">
        <v>101523</v>
      </c>
      <c r="B5019" s="208" t="s">
        <v>5194</v>
      </c>
      <c r="C5019" s="2" t="s">
        <v>170</v>
      </c>
      <c r="D5019" s="209" t="n">
        <v>1380.49</v>
      </c>
      <c r="E5019" s="224" t="n">
        <f aca="false">VLOOKUP(A5019,SINAPI_MO!$A$1:$E$59566,4,0)</f>
        <v>0.1663</v>
      </c>
      <c r="F5019" s="225" t="n">
        <f aca="false">ROUND(D5019*E5019,2)</f>
        <v>229.58</v>
      </c>
    </row>
    <row r="5020" customFormat="false" ht="19.4" hidden="false" customHeight="false" outlineLevel="0" collapsed="false">
      <c r="A5020" s="207" t="n">
        <v>101524</v>
      </c>
      <c r="B5020" s="208" t="s">
        <v>5195</v>
      </c>
      <c r="C5020" s="2" t="s">
        <v>170</v>
      </c>
      <c r="D5020" s="209" t="n">
        <v>1596.11</v>
      </c>
      <c r="E5020" s="224" t="n">
        <f aca="false">VLOOKUP(A5020,SINAPI_MO!$A$1:$E$59566,4,0)</f>
        <v>0.1498</v>
      </c>
      <c r="F5020" s="225" t="n">
        <f aca="false">ROUND(D5020*E5020,2)</f>
        <v>239.1</v>
      </c>
    </row>
    <row r="5021" customFormat="false" ht="19.4" hidden="false" customHeight="false" outlineLevel="0" collapsed="false">
      <c r="A5021" s="207" t="n">
        <v>101517</v>
      </c>
      <c r="B5021" s="208" t="s">
        <v>5196</v>
      </c>
      <c r="C5021" s="2" t="s">
        <v>170</v>
      </c>
      <c r="D5021" s="209" t="n">
        <v>858.15</v>
      </c>
      <c r="E5021" s="224" t="n">
        <f aca="false">VLOOKUP(A5021,SINAPI_MO!$A$1:$E$59566,4,0)</f>
        <v>0.2211</v>
      </c>
      <c r="F5021" s="225" t="n">
        <f aca="false">ROUND(D5021*E5021,2)</f>
        <v>189.74</v>
      </c>
    </row>
    <row r="5022" customFormat="false" ht="19.4" hidden="false" customHeight="false" outlineLevel="0" collapsed="false">
      <c r="A5022" s="207" t="n">
        <v>101518</v>
      </c>
      <c r="B5022" s="208" t="s">
        <v>5197</v>
      </c>
      <c r="C5022" s="2" t="s">
        <v>170</v>
      </c>
      <c r="D5022" s="209" t="n">
        <v>983.81</v>
      </c>
      <c r="E5022" s="224" t="n">
        <f aca="false">VLOOKUP(A5022,SINAPI_MO!$A$1:$E$59566,4,0)</f>
        <v>0.2212</v>
      </c>
      <c r="F5022" s="225" t="n">
        <f aca="false">ROUND(D5022*E5022,2)</f>
        <v>217.62</v>
      </c>
    </row>
    <row r="5023" customFormat="false" ht="19.4" hidden="false" customHeight="false" outlineLevel="0" collapsed="false">
      <c r="A5023" s="207" t="n">
        <v>101519</v>
      </c>
      <c r="B5023" s="208" t="s">
        <v>5198</v>
      </c>
      <c r="C5023" s="2" t="s">
        <v>170</v>
      </c>
      <c r="D5023" s="209" t="n">
        <v>1014.83</v>
      </c>
      <c r="E5023" s="224" t="n">
        <f aca="false">VLOOKUP(A5023,SINAPI_MO!$A$1:$E$59566,4,0)</f>
        <v>0.1762</v>
      </c>
      <c r="F5023" s="225" t="n">
        <f aca="false">ROUND(D5023*E5023,2)</f>
        <v>178.81</v>
      </c>
    </row>
    <row r="5024" customFormat="false" ht="19.4" hidden="false" customHeight="false" outlineLevel="0" collapsed="false">
      <c r="A5024" s="207" t="n">
        <v>101520</v>
      </c>
      <c r="B5024" s="208" t="s">
        <v>5199</v>
      </c>
      <c r="C5024" s="2" t="s">
        <v>170</v>
      </c>
      <c r="D5024" s="209" t="n">
        <v>1158.58</v>
      </c>
      <c r="E5024" s="224" t="n">
        <f aca="false">VLOOKUP(A5024,SINAPI_MO!$A$1:$E$59566,4,0)</f>
        <v>0.1598</v>
      </c>
      <c r="F5024" s="225" t="n">
        <f aca="false">ROUND(D5024*E5024,2)</f>
        <v>185.14</v>
      </c>
    </row>
    <row r="5025" customFormat="false" ht="19.4" hidden="false" customHeight="false" outlineLevel="0" collapsed="false">
      <c r="A5025" s="207" t="n">
        <v>101513</v>
      </c>
      <c r="B5025" s="208" t="s">
        <v>5200</v>
      </c>
      <c r="C5025" s="2" t="s">
        <v>170</v>
      </c>
      <c r="D5025" s="209" t="n">
        <v>875.26</v>
      </c>
      <c r="E5025" s="224" t="n">
        <f aca="false">VLOOKUP(A5025,SINAPI_MO!$A$1:$E$59566,4,0)</f>
        <v>0.2383</v>
      </c>
      <c r="F5025" s="225" t="n">
        <f aca="false">ROUND(D5025*E5025,2)</f>
        <v>208.57</v>
      </c>
    </row>
    <row r="5026" customFormat="false" ht="19.4" hidden="false" customHeight="false" outlineLevel="0" collapsed="false">
      <c r="A5026" s="207" t="n">
        <v>101514</v>
      </c>
      <c r="B5026" s="208" t="s">
        <v>5201</v>
      </c>
      <c r="C5026" s="2" t="s">
        <v>170</v>
      </c>
      <c r="D5026" s="209" t="n">
        <v>1000.92</v>
      </c>
      <c r="E5026" s="224" t="n">
        <f aca="false">VLOOKUP(A5026,SINAPI_MO!$A$1:$E$59566,4,0)</f>
        <v>0.2362</v>
      </c>
      <c r="F5026" s="225" t="n">
        <f aca="false">ROUND(D5026*E5026,2)</f>
        <v>236.42</v>
      </c>
    </row>
    <row r="5027" customFormat="false" ht="19.4" hidden="false" customHeight="false" outlineLevel="0" collapsed="false">
      <c r="A5027" s="207" t="n">
        <v>101515</v>
      </c>
      <c r="B5027" s="208" t="s">
        <v>5202</v>
      </c>
      <c r="C5027" s="2" t="s">
        <v>170</v>
      </c>
      <c r="D5027" s="209" t="n">
        <v>1031.94</v>
      </c>
      <c r="E5027" s="224" t="n">
        <f aca="false">VLOOKUP(A5027,SINAPI_MO!$A$1:$E$59566,4,0)</f>
        <v>0.1915</v>
      </c>
      <c r="F5027" s="225" t="n">
        <f aca="false">ROUND(D5027*E5027,2)</f>
        <v>197.62</v>
      </c>
    </row>
    <row r="5028" customFormat="false" ht="19.4" hidden="false" customHeight="false" outlineLevel="0" collapsed="false">
      <c r="A5028" s="207" t="n">
        <v>101516</v>
      </c>
      <c r="B5028" s="208" t="s">
        <v>5203</v>
      </c>
      <c r="C5028" s="2" t="s">
        <v>170</v>
      </c>
      <c r="D5028" s="209" t="n">
        <v>1175.69</v>
      </c>
      <c r="E5028" s="224" t="n">
        <f aca="false">VLOOKUP(A5028,SINAPI_MO!$A$1:$E$59566,4,0)</f>
        <v>0.1735</v>
      </c>
      <c r="F5028" s="225" t="n">
        <f aca="false">ROUND(D5028*E5028,2)</f>
        <v>203.98</v>
      </c>
    </row>
    <row r="5029" customFormat="false" ht="19.4" hidden="false" customHeight="false" outlineLevel="0" collapsed="false">
      <c r="A5029" s="207" t="n">
        <v>101533</v>
      </c>
      <c r="B5029" s="208" t="s">
        <v>5204</v>
      </c>
      <c r="C5029" s="2" t="s">
        <v>170</v>
      </c>
      <c r="D5029" s="209" t="n">
        <v>1354.49</v>
      </c>
      <c r="E5029" s="224" t="n">
        <f aca="false">VLOOKUP(A5029,SINAPI_MO!$A$1:$E$59566,4,0)</f>
        <v>0.1991</v>
      </c>
      <c r="F5029" s="225" t="n">
        <f aca="false">ROUND(D5029*E5029,2)</f>
        <v>269.68</v>
      </c>
    </row>
    <row r="5030" customFormat="false" ht="19.4" hidden="false" customHeight="false" outlineLevel="0" collapsed="false">
      <c r="A5030" s="207" t="n">
        <v>101534</v>
      </c>
      <c r="B5030" s="208" t="s">
        <v>5205</v>
      </c>
      <c r="C5030" s="2" t="s">
        <v>170</v>
      </c>
      <c r="D5030" s="209" t="n">
        <v>1605.81</v>
      </c>
      <c r="E5030" s="224" t="n">
        <f aca="false">VLOOKUP(A5030,SINAPI_MO!$A$1:$E$59566,4,0)</f>
        <v>0.2026</v>
      </c>
      <c r="F5030" s="225" t="n">
        <f aca="false">ROUND(D5030*E5030,2)</f>
        <v>325.34</v>
      </c>
    </row>
    <row r="5031" customFormat="false" ht="19.4" hidden="false" customHeight="false" outlineLevel="0" collapsed="false">
      <c r="A5031" s="207" t="n">
        <v>101535</v>
      </c>
      <c r="B5031" s="208" t="s">
        <v>5206</v>
      </c>
      <c r="C5031" s="2" t="s">
        <v>170</v>
      </c>
      <c r="D5031" s="209" t="n">
        <v>1667.85</v>
      </c>
      <c r="E5031" s="224" t="n">
        <f aca="false">VLOOKUP(A5031,SINAPI_MO!$A$1:$E$59566,4,0)</f>
        <v>0.1485</v>
      </c>
      <c r="F5031" s="225" t="n">
        <f aca="false">ROUND(D5031*E5031,2)</f>
        <v>247.68</v>
      </c>
    </row>
    <row r="5032" customFormat="false" ht="19.4" hidden="false" customHeight="false" outlineLevel="0" collapsed="false">
      <c r="A5032" s="207" t="n">
        <v>101536</v>
      </c>
      <c r="B5032" s="208" t="s">
        <v>5207</v>
      </c>
      <c r="C5032" s="2" t="s">
        <v>170</v>
      </c>
      <c r="D5032" s="209" t="n">
        <v>1955.35</v>
      </c>
      <c r="E5032" s="224" t="n">
        <f aca="false">VLOOKUP(A5032,SINAPI_MO!$A$1:$E$59566,4,0)</f>
        <v>0.1332</v>
      </c>
      <c r="F5032" s="225" t="n">
        <f aca="false">ROUND(D5032*E5032,2)</f>
        <v>260.45</v>
      </c>
    </row>
    <row r="5033" customFormat="false" ht="19.4" hidden="false" customHeight="false" outlineLevel="0" collapsed="false">
      <c r="A5033" s="207" t="n">
        <v>101529</v>
      </c>
      <c r="B5033" s="208" t="s">
        <v>5208</v>
      </c>
      <c r="C5033" s="2" t="s">
        <v>170</v>
      </c>
      <c r="D5033" s="209" t="n">
        <v>1279.2</v>
      </c>
      <c r="E5033" s="224" t="n">
        <f aca="false">VLOOKUP(A5033,SINAPI_MO!$A$1:$E$59566,4,0)</f>
        <v>0.2216</v>
      </c>
      <c r="F5033" s="225" t="n">
        <f aca="false">ROUND(D5033*E5033,2)</f>
        <v>283.47</v>
      </c>
    </row>
    <row r="5034" customFormat="false" ht="19.4" hidden="false" customHeight="false" outlineLevel="0" collapsed="false">
      <c r="A5034" s="207" t="n">
        <v>101530</v>
      </c>
      <c r="B5034" s="208" t="s">
        <v>5209</v>
      </c>
      <c r="C5034" s="2" t="s">
        <v>170</v>
      </c>
      <c r="D5034" s="209" t="n">
        <v>1530.52</v>
      </c>
      <c r="E5034" s="224" t="n">
        <f aca="false">VLOOKUP(A5034,SINAPI_MO!$A$1:$E$59566,4,0)</f>
        <v>0.2216</v>
      </c>
      <c r="F5034" s="225" t="n">
        <f aca="false">ROUND(D5034*E5034,2)</f>
        <v>339.16</v>
      </c>
    </row>
    <row r="5035" customFormat="false" ht="19.4" hidden="false" customHeight="false" outlineLevel="0" collapsed="false">
      <c r="A5035" s="207" t="n">
        <v>101531</v>
      </c>
      <c r="B5035" s="208" t="s">
        <v>5210</v>
      </c>
      <c r="C5035" s="2" t="s">
        <v>170</v>
      </c>
      <c r="D5035" s="209" t="n">
        <v>1592.56</v>
      </c>
      <c r="E5035" s="224" t="n">
        <f aca="false">VLOOKUP(A5035,SINAPI_MO!$A$1:$E$59566,4,0)</f>
        <v>0.1642</v>
      </c>
      <c r="F5035" s="225" t="n">
        <f aca="false">ROUND(D5035*E5035,2)</f>
        <v>261.5</v>
      </c>
    </row>
    <row r="5036" customFormat="false" ht="19.4" hidden="false" customHeight="false" outlineLevel="0" collapsed="false">
      <c r="A5036" s="207" t="n">
        <v>101532</v>
      </c>
      <c r="B5036" s="208" t="s">
        <v>5211</v>
      </c>
      <c r="C5036" s="2" t="s">
        <v>170</v>
      </c>
      <c r="D5036" s="209" t="n">
        <v>1880.06</v>
      </c>
      <c r="E5036" s="224" t="n">
        <f aca="false">VLOOKUP(A5036,SINAPI_MO!$A$1:$E$59566,4,0)</f>
        <v>0.1458</v>
      </c>
      <c r="F5036" s="225" t="n">
        <f aca="false">ROUND(D5036*E5036,2)</f>
        <v>274.11</v>
      </c>
    </row>
    <row r="5037" customFormat="false" ht="12.8" hidden="false" customHeight="false" outlineLevel="0" collapsed="false">
      <c r="A5037" s="207" t="n">
        <v>106510</v>
      </c>
      <c r="B5037" s="208" t="s">
        <v>5212</v>
      </c>
      <c r="C5037" s="2" t="s">
        <v>170</v>
      </c>
      <c r="D5037" s="209" t="n">
        <v>0</v>
      </c>
      <c r="E5037" s="224" t="e">
        <f aca="false">VLOOKUP(A5037,SINAPI_MO!$A$1:$E$59566,4,0)</f>
        <v>#N/A</v>
      </c>
      <c r="F5037" s="225" t="e">
        <f aca="false">ROUND(D5037*E5037,2)</f>
        <v>#N/A</v>
      </c>
    </row>
    <row r="5038" customFormat="false" ht="12.8" hidden="false" customHeight="false" outlineLevel="0" collapsed="false">
      <c r="A5038" s="207" t="n">
        <v>106514</v>
      </c>
      <c r="B5038" s="208" t="s">
        <v>5213</v>
      </c>
      <c r="C5038" s="2" t="s">
        <v>170</v>
      </c>
      <c r="D5038" s="209" t="n">
        <v>0</v>
      </c>
      <c r="E5038" s="224" t="e">
        <f aca="false">VLOOKUP(A5038,SINAPI_MO!$A$1:$E$59566,4,0)</f>
        <v>#N/A</v>
      </c>
      <c r="F5038" s="225" t="e">
        <f aca="false">ROUND(D5038*E5038,2)</f>
        <v>#N/A</v>
      </c>
    </row>
    <row r="5039" customFormat="false" ht="12.8" hidden="false" customHeight="false" outlineLevel="0" collapsed="false">
      <c r="A5039" s="207" t="n">
        <v>106511</v>
      </c>
      <c r="B5039" s="208" t="s">
        <v>5214</v>
      </c>
      <c r="C5039" s="2" t="s">
        <v>170</v>
      </c>
      <c r="D5039" s="209" t="n">
        <v>0</v>
      </c>
      <c r="E5039" s="224" t="e">
        <f aca="false">VLOOKUP(A5039,SINAPI_MO!$A$1:$E$59566,4,0)</f>
        <v>#N/A</v>
      </c>
      <c r="F5039" s="225" t="e">
        <f aca="false">ROUND(D5039*E5039,2)</f>
        <v>#N/A</v>
      </c>
    </row>
    <row r="5040" customFormat="false" ht="12.8" hidden="false" customHeight="false" outlineLevel="0" collapsed="false">
      <c r="A5040" s="207" t="n">
        <v>106515</v>
      </c>
      <c r="B5040" s="208" t="s">
        <v>5215</v>
      </c>
      <c r="C5040" s="2" t="s">
        <v>170</v>
      </c>
      <c r="D5040" s="209" t="n">
        <v>0</v>
      </c>
      <c r="E5040" s="224" t="e">
        <f aca="false">VLOOKUP(A5040,SINAPI_MO!$A$1:$E$59566,4,0)</f>
        <v>#N/A</v>
      </c>
      <c r="F5040" s="225" t="e">
        <f aca="false">ROUND(D5040*E5040,2)</f>
        <v>#N/A</v>
      </c>
    </row>
    <row r="5041" customFormat="false" ht="12.8" hidden="false" customHeight="false" outlineLevel="0" collapsed="false">
      <c r="A5041" s="207" t="n">
        <v>106512</v>
      </c>
      <c r="B5041" s="208" t="s">
        <v>5216</v>
      </c>
      <c r="C5041" s="2" t="s">
        <v>170</v>
      </c>
      <c r="D5041" s="209" t="n">
        <v>0</v>
      </c>
      <c r="E5041" s="224" t="e">
        <f aca="false">VLOOKUP(A5041,SINAPI_MO!$A$1:$E$59566,4,0)</f>
        <v>#N/A</v>
      </c>
      <c r="F5041" s="225" t="e">
        <f aca="false">ROUND(D5041*E5041,2)</f>
        <v>#N/A</v>
      </c>
    </row>
    <row r="5042" customFormat="false" ht="12.8" hidden="false" customHeight="false" outlineLevel="0" collapsed="false">
      <c r="A5042" s="207" t="n">
        <v>106516</v>
      </c>
      <c r="B5042" s="208" t="s">
        <v>5217</v>
      </c>
      <c r="C5042" s="2" t="s">
        <v>170</v>
      </c>
      <c r="D5042" s="209" t="n">
        <v>0</v>
      </c>
      <c r="E5042" s="224" t="e">
        <f aca="false">VLOOKUP(A5042,SINAPI_MO!$A$1:$E$59566,4,0)</f>
        <v>#N/A</v>
      </c>
      <c r="F5042" s="225" t="e">
        <f aca="false">ROUND(D5042*E5042,2)</f>
        <v>#N/A</v>
      </c>
    </row>
    <row r="5043" customFormat="false" ht="12.8" hidden="false" customHeight="false" outlineLevel="0" collapsed="false">
      <c r="A5043" s="207" t="n">
        <v>106513</v>
      </c>
      <c r="B5043" s="208" t="s">
        <v>5218</v>
      </c>
      <c r="C5043" s="2" t="s">
        <v>170</v>
      </c>
      <c r="D5043" s="209" t="n">
        <v>0</v>
      </c>
      <c r="E5043" s="224" t="e">
        <f aca="false">VLOOKUP(A5043,SINAPI_MO!$A$1:$E$59566,4,0)</f>
        <v>#N/A</v>
      </c>
      <c r="F5043" s="225" t="e">
        <f aca="false">ROUND(D5043*E5043,2)</f>
        <v>#N/A</v>
      </c>
    </row>
    <row r="5044" customFormat="false" ht="12.8" hidden="false" customHeight="false" outlineLevel="0" collapsed="false">
      <c r="A5044" s="207" t="n">
        <v>106517</v>
      </c>
      <c r="B5044" s="208" t="s">
        <v>5219</v>
      </c>
      <c r="C5044" s="2" t="s">
        <v>170</v>
      </c>
      <c r="D5044" s="209" t="n">
        <v>0</v>
      </c>
      <c r="E5044" s="224" t="e">
        <f aca="false">VLOOKUP(A5044,SINAPI_MO!$A$1:$E$59566,4,0)</f>
        <v>#N/A</v>
      </c>
      <c r="F5044" s="225" t="e">
        <f aca="false">ROUND(D5044*E5044,2)</f>
        <v>#N/A</v>
      </c>
    </row>
    <row r="5045" customFormat="false" ht="12.8" hidden="false" customHeight="false" outlineLevel="0" collapsed="false">
      <c r="A5045" s="207" t="n">
        <v>106518</v>
      </c>
      <c r="B5045" s="208" t="s">
        <v>5220</v>
      </c>
      <c r="C5045" s="2" t="s">
        <v>170</v>
      </c>
      <c r="D5045" s="209" t="n">
        <v>0</v>
      </c>
      <c r="E5045" s="224" t="e">
        <f aca="false">VLOOKUP(A5045,SINAPI_MO!$A$1:$E$59566,4,0)</f>
        <v>#N/A</v>
      </c>
      <c r="F5045" s="225" t="e">
        <f aca="false">ROUND(D5045*E5045,2)</f>
        <v>#N/A</v>
      </c>
    </row>
    <row r="5046" customFormat="false" ht="12.8" hidden="false" customHeight="false" outlineLevel="0" collapsed="false">
      <c r="A5046" s="207" t="n">
        <v>106519</v>
      </c>
      <c r="B5046" s="208" t="s">
        <v>5221</v>
      </c>
      <c r="C5046" s="2" t="s">
        <v>170</v>
      </c>
      <c r="D5046" s="209" t="n">
        <v>0</v>
      </c>
      <c r="E5046" s="224" t="e">
        <f aca="false">VLOOKUP(A5046,SINAPI_MO!$A$1:$E$59566,4,0)</f>
        <v>#N/A</v>
      </c>
      <c r="F5046" s="225" t="e">
        <f aca="false">ROUND(D5046*E5046,2)</f>
        <v>#N/A</v>
      </c>
    </row>
    <row r="5047" customFormat="false" ht="12.8" hidden="false" customHeight="false" outlineLevel="0" collapsed="false">
      <c r="A5047" s="207" t="n">
        <v>106520</v>
      </c>
      <c r="B5047" s="208" t="s">
        <v>5222</v>
      </c>
      <c r="C5047" s="2" t="s">
        <v>170</v>
      </c>
      <c r="D5047" s="209" t="n">
        <v>0</v>
      </c>
      <c r="E5047" s="224" t="e">
        <f aca="false">VLOOKUP(A5047,SINAPI_MO!$A$1:$E$59566,4,0)</f>
        <v>#N/A</v>
      </c>
      <c r="F5047" s="225" t="e">
        <f aca="false">ROUND(D5047*E5047,2)</f>
        <v>#N/A</v>
      </c>
    </row>
    <row r="5048" customFormat="false" ht="12.8" hidden="false" customHeight="false" outlineLevel="0" collapsed="false">
      <c r="A5048" s="207" t="n">
        <v>106521</v>
      </c>
      <c r="B5048" s="208" t="s">
        <v>5223</v>
      </c>
      <c r="C5048" s="2" t="s">
        <v>170</v>
      </c>
      <c r="D5048" s="209" t="n">
        <v>0</v>
      </c>
      <c r="E5048" s="224" t="e">
        <f aca="false">VLOOKUP(A5048,SINAPI_MO!$A$1:$E$59566,4,0)</f>
        <v>#N/A</v>
      </c>
      <c r="F5048" s="225" t="e">
        <f aca="false">ROUND(D5048*E5048,2)</f>
        <v>#N/A</v>
      </c>
    </row>
    <row r="5049" customFormat="false" ht="12.8" hidden="false" customHeight="false" outlineLevel="0" collapsed="false">
      <c r="A5049" s="207" t="n">
        <v>106522</v>
      </c>
      <c r="B5049" s="208" t="s">
        <v>5224</v>
      </c>
      <c r="C5049" s="2" t="s">
        <v>170</v>
      </c>
      <c r="D5049" s="209" t="n">
        <v>0</v>
      </c>
      <c r="E5049" s="224" t="e">
        <f aca="false">VLOOKUP(A5049,SINAPI_MO!$A$1:$E$59566,4,0)</f>
        <v>#N/A</v>
      </c>
      <c r="F5049" s="225" t="e">
        <f aca="false">ROUND(D5049*E5049,2)</f>
        <v>#N/A</v>
      </c>
    </row>
    <row r="5050" customFormat="false" ht="12.8" hidden="false" customHeight="false" outlineLevel="0" collapsed="false">
      <c r="A5050" s="207" t="n">
        <v>106523</v>
      </c>
      <c r="B5050" s="208" t="s">
        <v>5225</v>
      </c>
      <c r="C5050" s="2" t="s">
        <v>170</v>
      </c>
      <c r="D5050" s="209" t="n">
        <v>0</v>
      </c>
      <c r="E5050" s="224" t="e">
        <f aca="false">VLOOKUP(A5050,SINAPI_MO!$A$1:$E$59566,4,0)</f>
        <v>#N/A</v>
      </c>
      <c r="F5050" s="225" t="e">
        <f aca="false">ROUND(D5050*E5050,2)</f>
        <v>#N/A</v>
      </c>
    </row>
    <row r="5051" customFormat="false" ht="19.4" hidden="false" customHeight="false" outlineLevel="0" collapsed="false">
      <c r="A5051" s="207" t="n">
        <v>101549</v>
      </c>
      <c r="B5051" s="208" t="s">
        <v>5226</v>
      </c>
      <c r="C5051" s="2" t="s">
        <v>170</v>
      </c>
      <c r="D5051" s="209" t="n">
        <v>24.29</v>
      </c>
      <c r="E5051" s="224" t="n">
        <f aca="false">VLOOKUP(A5051,SINAPI_MO!$A$1:$E$59566,4,0)</f>
        <v>0.2606</v>
      </c>
      <c r="F5051" s="225" t="n">
        <f aca="false">ROUND(D5051*E5051,2)</f>
        <v>6.33</v>
      </c>
    </row>
    <row r="5052" customFormat="false" ht="12.8" hidden="false" customHeight="false" outlineLevel="0" collapsed="false">
      <c r="A5052" s="207" t="n">
        <v>101547</v>
      </c>
      <c r="B5052" s="208" t="s">
        <v>5227</v>
      </c>
      <c r="C5052" s="2" t="s">
        <v>170</v>
      </c>
      <c r="D5052" s="209" t="n">
        <v>88.75</v>
      </c>
      <c r="E5052" s="224" t="n">
        <f aca="false">VLOOKUP(A5052,SINAPI_MO!$A$1:$E$59566,4,0)</f>
        <v>0.022</v>
      </c>
      <c r="F5052" s="225" t="n">
        <f aca="false">ROUND(D5052*E5052,2)</f>
        <v>1.95</v>
      </c>
    </row>
    <row r="5053" customFormat="false" ht="12.8" hidden="false" customHeight="false" outlineLevel="0" collapsed="false">
      <c r="A5053" s="207" t="n">
        <v>101546</v>
      </c>
      <c r="B5053" s="208" t="s">
        <v>5228</v>
      </c>
      <c r="C5053" s="2" t="s">
        <v>170</v>
      </c>
      <c r="D5053" s="209" t="n">
        <v>28.52</v>
      </c>
      <c r="E5053" s="224" t="n">
        <f aca="false">VLOOKUP(A5053,SINAPI_MO!$A$1:$E$59566,4,0)</f>
        <v>0.0684</v>
      </c>
      <c r="F5053" s="225" t="n">
        <f aca="false">ROUND(D5053*E5053,2)</f>
        <v>1.95</v>
      </c>
    </row>
    <row r="5054" customFormat="false" ht="12.8" hidden="false" customHeight="false" outlineLevel="0" collapsed="false">
      <c r="A5054" s="207" t="n">
        <v>101548</v>
      </c>
      <c r="B5054" s="208" t="s">
        <v>5229</v>
      </c>
      <c r="C5054" s="2" t="s">
        <v>170</v>
      </c>
      <c r="D5054" s="209" t="n">
        <v>7.27</v>
      </c>
      <c r="E5054" s="224" t="n">
        <f aca="false">VLOOKUP(A5054,SINAPI_MO!$A$1:$E$59566,4,0)</f>
        <v>0.2682</v>
      </c>
      <c r="F5054" s="225" t="n">
        <f aca="false">ROUND(D5054*E5054,2)</f>
        <v>1.95</v>
      </c>
    </row>
    <row r="5055" customFormat="false" ht="12.8" hidden="false" customHeight="false" outlineLevel="0" collapsed="false">
      <c r="A5055" s="207" t="n">
        <v>106528</v>
      </c>
      <c r="B5055" s="208" t="s">
        <v>5230</v>
      </c>
      <c r="C5055" s="2" t="s">
        <v>170</v>
      </c>
      <c r="D5055" s="209" t="n">
        <v>0</v>
      </c>
      <c r="E5055" s="224" t="e">
        <f aca="false">VLOOKUP(A5055,SINAPI_MO!$A$1:$E$59566,4,0)</f>
        <v>#N/A</v>
      </c>
      <c r="F5055" s="225" t="e">
        <f aca="false">ROUND(D5055*E5055,2)</f>
        <v>#N/A</v>
      </c>
    </row>
    <row r="5056" customFormat="false" ht="19.4" hidden="false" customHeight="false" outlineLevel="0" collapsed="false">
      <c r="A5056" s="207" t="n">
        <v>94764</v>
      </c>
      <c r="B5056" s="208" t="s">
        <v>5231</v>
      </c>
      <c r="C5056" s="2" t="s">
        <v>170</v>
      </c>
      <c r="D5056" s="209" t="n">
        <v>44.04</v>
      </c>
      <c r="E5056" s="224" t="n">
        <f aca="false">VLOOKUP(A5056,SINAPI_MO!$A$1:$E$59566,4,0)</f>
        <v>0.1512</v>
      </c>
      <c r="F5056" s="225" t="n">
        <f aca="false">ROUND(D5056*E5056,2)</f>
        <v>6.66</v>
      </c>
    </row>
    <row r="5057" customFormat="false" ht="19.4" hidden="false" customHeight="false" outlineLevel="0" collapsed="false">
      <c r="A5057" s="207" t="n">
        <v>94765</v>
      </c>
      <c r="B5057" s="208" t="s">
        <v>5232</v>
      </c>
      <c r="C5057" s="2" t="s">
        <v>170</v>
      </c>
      <c r="D5057" s="209" t="n">
        <v>48.69</v>
      </c>
      <c r="E5057" s="224" t="n">
        <f aca="false">VLOOKUP(A5057,SINAPI_MO!$A$1:$E$59566,4,0)</f>
        <v>0.1397</v>
      </c>
      <c r="F5057" s="225" t="n">
        <f aca="false">ROUND(D5057*E5057,2)</f>
        <v>6.8</v>
      </c>
    </row>
    <row r="5058" customFormat="false" ht="19.4" hidden="false" customHeight="false" outlineLevel="0" collapsed="false">
      <c r="A5058" s="207" t="n">
        <v>94766</v>
      </c>
      <c r="B5058" s="208" t="s">
        <v>5233</v>
      </c>
      <c r="C5058" s="2" t="s">
        <v>170</v>
      </c>
      <c r="D5058" s="209" t="n">
        <v>54.62</v>
      </c>
      <c r="E5058" s="224" t="n">
        <f aca="false">VLOOKUP(A5058,SINAPI_MO!$A$1:$E$59566,4,0)</f>
        <v>0.1271</v>
      </c>
      <c r="F5058" s="225" t="n">
        <f aca="false">ROUND(D5058*E5058,2)</f>
        <v>6.94</v>
      </c>
    </row>
    <row r="5059" customFormat="false" ht="19.4" hidden="false" customHeight="false" outlineLevel="0" collapsed="false">
      <c r="A5059" s="207" t="n">
        <v>94767</v>
      </c>
      <c r="B5059" s="208" t="s">
        <v>5234</v>
      </c>
      <c r="C5059" s="2" t="s">
        <v>170</v>
      </c>
      <c r="D5059" s="209" t="n">
        <v>81.78</v>
      </c>
      <c r="E5059" s="224" t="n">
        <f aca="false">VLOOKUP(A5059,SINAPI_MO!$A$1:$E$59566,4,0)</f>
        <v>0.0872</v>
      </c>
      <c r="F5059" s="225" t="n">
        <f aca="false">ROUND(D5059*E5059,2)</f>
        <v>7.13</v>
      </c>
    </row>
    <row r="5060" customFormat="false" ht="19.4" hidden="false" customHeight="false" outlineLevel="0" collapsed="false">
      <c r="A5060" s="207" t="n">
        <v>94768</v>
      </c>
      <c r="B5060" s="208" t="s">
        <v>5235</v>
      </c>
      <c r="C5060" s="2" t="s">
        <v>170</v>
      </c>
      <c r="D5060" s="209" t="n">
        <v>92.84</v>
      </c>
      <c r="E5060" s="224" t="n">
        <f aca="false">VLOOKUP(A5060,SINAPI_MO!$A$1:$E$59566,4,0)</f>
        <v>0.0793</v>
      </c>
      <c r="F5060" s="225" t="n">
        <f aca="false">ROUND(D5060*E5060,2)</f>
        <v>7.36</v>
      </c>
    </row>
    <row r="5061" customFormat="false" ht="19.4" hidden="false" customHeight="false" outlineLevel="0" collapsed="false">
      <c r="A5061" s="207" t="n">
        <v>94769</v>
      </c>
      <c r="B5061" s="208" t="s">
        <v>5236</v>
      </c>
      <c r="C5061" s="2" t="s">
        <v>170</v>
      </c>
      <c r="D5061" s="209" t="n">
        <v>124.53</v>
      </c>
      <c r="E5061" s="224" t="n">
        <f aca="false">VLOOKUP(A5061,SINAPI_MO!$A$1:$E$59566,4,0)</f>
        <v>0.0614</v>
      </c>
      <c r="F5061" s="225" t="n">
        <f aca="false">ROUND(D5061*E5061,2)</f>
        <v>7.65</v>
      </c>
    </row>
    <row r="5062" customFormat="false" ht="19.4" hidden="false" customHeight="false" outlineLevel="0" collapsed="false">
      <c r="A5062" s="207" t="n">
        <v>94783</v>
      </c>
      <c r="B5062" s="208" t="s">
        <v>5237</v>
      </c>
      <c r="C5062" s="2" t="s">
        <v>170</v>
      </c>
      <c r="D5062" s="209" t="n">
        <v>22.14</v>
      </c>
      <c r="E5062" s="224" t="n">
        <f aca="false">VLOOKUP(A5062,SINAPI_MO!$A$1:$E$59566,4,0)</f>
        <v>0.3071</v>
      </c>
      <c r="F5062" s="225" t="n">
        <f aca="false">ROUND(D5062*E5062,2)</f>
        <v>6.8</v>
      </c>
    </row>
    <row r="5063" customFormat="false" ht="19.4" hidden="false" customHeight="false" outlineLevel="0" collapsed="false">
      <c r="A5063" s="207" t="n">
        <v>94703</v>
      </c>
      <c r="B5063" s="208" t="s">
        <v>5238</v>
      </c>
      <c r="C5063" s="2" t="s">
        <v>170</v>
      </c>
      <c r="D5063" s="209" t="n">
        <v>23.77</v>
      </c>
      <c r="E5063" s="224" t="n">
        <f aca="false">VLOOKUP(A5063,SINAPI_MO!$A$1:$E$59566,4,0)</f>
        <v>0.292</v>
      </c>
      <c r="F5063" s="225" t="n">
        <f aca="false">ROUND(D5063*E5063,2)</f>
        <v>6.94</v>
      </c>
    </row>
    <row r="5064" customFormat="false" ht="19.4" hidden="false" customHeight="false" outlineLevel="0" collapsed="false">
      <c r="A5064" s="207" t="n">
        <v>94704</v>
      </c>
      <c r="B5064" s="208" t="s">
        <v>5239</v>
      </c>
      <c r="C5064" s="2" t="s">
        <v>170</v>
      </c>
      <c r="D5064" s="209" t="n">
        <v>32.36</v>
      </c>
      <c r="E5064" s="224" t="n">
        <f aca="false">VLOOKUP(A5064,SINAPI_MO!$A$1:$E$59566,4,0)</f>
        <v>0.2203</v>
      </c>
      <c r="F5064" s="225" t="n">
        <f aca="false">ROUND(D5064*E5064,2)</f>
        <v>7.13</v>
      </c>
    </row>
    <row r="5065" customFormat="false" ht="19.4" hidden="false" customHeight="false" outlineLevel="0" collapsed="false">
      <c r="A5065" s="207" t="n">
        <v>94705</v>
      </c>
      <c r="B5065" s="208" t="s">
        <v>5240</v>
      </c>
      <c r="C5065" s="2" t="s">
        <v>170</v>
      </c>
      <c r="D5065" s="209" t="n">
        <v>44.92</v>
      </c>
      <c r="E5065" s="224" t="n">
        <f aca="false">VLOOKUP(A5065,SINAPI_MO!$A$1:$E$59566,4,0)</f>
        <v>0.1638</v>
      </c>
      <c r="F5065" s="225" t="n">
        <f aca="false">ROUND(D5065*E5065,2)</f>
        <v>7.36</v>
      </c>
    </row>
    <row r="5066" customFormat="false" ht="19.4" hidden="false" customHeight="false" outlineLevel="0" collapsed="false">
      <c r="A5066" s="207" t="n">
        <v>94706</v>
      </c>
      <c r="B5066" s="208" t="s">
        <v>5241</v>
      </c>
      <c r="C5066" s="2" t="s">
        <v>170</v>
      </c>
      <c r="D5066" s="209" t="n">
        <v>43.8</v>
      </c>
      <c r="E5066" s="224" t="n">
        <f aca="false">VLOOKUP(A5066,SINAPI_MO!$A$1:$E$59566,4,0)</f>
        <v>0.1744</v>
      </c>
      <c r="F5066" s="225" t="n">
        <f aca="false">ROUND(D5066*E5066,2)</f>
        <v>7.64</v>
      </c>
    </row>
    <row r="5067" customFormat="false" ht="19.4" hidden="false" customHeight="false" outlineLevel="0" collapsed="false">
      <c r="A5067" s="207" t="n">
        <v>94707</v>
      </c>
      <c r="B5067" s="208" t="s">
        <v>5242</v>
      </c>
      <c r="C5067" s="2" t="s">
        <v>170</v>
      </c>
      <c r="D5067" s="209" t="n">
        <v>70.36</v>
      </c>
      <c r="E5067" s="224" t="n">
        <f aca="false">VLOOKUP(A5067,SINAPI_MO!$A$1:$E$59566,4,0)</f>
        <v>0.1124</v>
      </c>
      <c r="F5067" s="225" t="n">
        <f aca="false">ROUND(D5067*E5067,2)</f>
        <v>7.91</v>
      </c>
    </row>
    <row r="5068" customFormat="false" ht="19.4" hidden="false" customHeight="false" outlineLevel="0" collapsed="false">
      <c r="A5068" s="207" t="n">
        <v>94715</v>
      </c>
      <c r="B5068" s="208" t="s">
        <v>5243</v>
      </c>
      <c r="C5068" s="2" t="s">
        <v>170</v>
      </c>
      <c r="D5068" s="209" t="n">
        <v>371.8</v>
      </c>
      <c r="E5068" s="224" t="n">
        <f aca="false">VLOOKUP(A5068,SINAPI_MO!$A$1:$E$59566,4,0)</f>
        <v>0.0425</v>
      </c>
      <c r="F5068" s="225" t="n">
        <f aca="false">ROUND(D5068*E5068,2)</f>
        <v>15.8</v>
      </c>
    </row>
    <row r="5069" customFormat="false" ht="19.4" hidden="false" customHeight="false" outlineLevel="0" collapsed="false">
      <c r="A5069" s="207" t="n">
        <v>94713</v>
      </c>
      <c r="B5069" s="208" t="s">
        <v>5244</v>
      </c>
      <c r="C5069" s="2" t="s">
        <v>170</v>
      </c>
      <c r="D5069" s="209" t="n">
        <v>297.53</v>
      </c>
      <c r="E5069" s="224" t="n">
        <f aca="false">VLOOKUP(A5069,SINAPI_MO!$A$1:$E$59566,4,0)</f>
        <v>0.0476</v>
      </c>
      <c r="F5069" s="225" t="n">
        <f aca="false">ROUND(D5069*E5069,2)</f>
        <v>14.16</v>
      </c>
    </row>
    <row r="5070" customFormat="false" ht="19.4" hidden="false" customHeight="false" outlineLevel="0" collapsed="false">
      <c r="A5070" s="207" t="n">
        <v>94714</v>
      </c>
      <c r="B5070" s="208" t="s">
        <v>5245</v>
      </c>
      <c r="C5070" s="2" t="s">
        <v>170</v>
      </c>
      <c r="D5070" s="209" t="n">
        <v>419.13</v>
      </c>
      <c r="E5070" s="224" t="n">
        <f aca="false">VLOOKUP(A5070,SINAPI_MO!$A$1:$E$59566,4,0)</f>
        <v>0.0349</v>
      </c>
      <c r="F5070" s="225" t="n">
        <f aca="false">ROUND(D5070*E5070,2)</f>
        <v>14.63</v>
      </c>
    </row>
    <row r="5071" customFormat="false" ht="19.4" hidden="false" customHeight="false" outlineLevel="0" collapsed="false">
      <c r="A5071" s="207" t="n">
        <v>94670</v>
      </c>
      <c r="B5071" s="208" t="s">
        <v>5246</v>
      </c>
      <c r="C5071" s="2" t="s">
        <v>170</v>
      </c>
      <c r="D5071" s="209" t="n">
        <v>82.59</v>
      </c>
      <c r="E5071" s="224" t="n">
        <f aca="false">VLOOKUP(A5071,SINAPI_MO!$A$1:$E$59566,4,0)</f>
        <v>0.2357</v>
      </c>
      <c r="F5071" s="225" t="n">
        <f aca="false">ROUND(D5071*E5071,2)</f>
        <v>19.47</v>
      </c>
    </row>
    <row r="5072" customFormat="false" ht="19.4" hidden="false" customHeight="false" outlineLevel="0" collapsed="false">
      <c r="A5072" s="207" t="n">
        <v>94656</v>
      </c>
      <c r="B5072" s="208" t="s">
        <v>5247</v>
      </c>
      <c r="C5072" s="2" t="s">
        <v>170</v>
      </c>
      <c r="D5072" s="209" t="n">
        <v>3.93</v>
      </c>
      <c r="E5072" s="224" t="n">
        <f aca="false">VLOOKUP(A5072,SINAPI_MO!$A$1:$E$59566,4,0)</f>
        <v>0.5064</v>
      </c>
      <c r="F5072" s="225" t="n">
        <f aca="false">ROUND(D5072*E5072,2)</f>
        <v>1.99</v>
      </c>
    </row>
    <row r="5073" customFormat="false" ht="19.4" hidden="false" customHeight="false" outlineLevel="0" collapsed="false">
      <c r="A5073" s="207" t="n">
        <v>94658</v>
      </c>
      <c r="B5073" s="208" t="s">
        <v>5248</v>
      </c>
      <c r="C5073" s="2" t="s">
        <v>170</v>
      </c>
      <c r="D5073" s="209" t="n">
        <v>5.99</v>
      </c>
      <c r="E5073" s="224" t="n">
        <f aca="false">VLOOKUP(A5073,SINAPI_MO!$A$1:$E$59566,4,0)</f>
        <v>0.4324</v>
      </c>
      <c r="F5073" s="225" t="n">
        <f aca="false">ROUND(D5073*E5073,2)</f>
        <v>2.59</v>
      </c>
    </row>
    <row r="5074" customFormat="false" ht="19.4" hidden="false" customHeight="false" outlineLevel="0" collapsed="false">
      <c r="A5074" s="207" t="n">
        <v>94660</v>
      </c>
      <c r="B5074" s="208" t="s">
        <v>5249</v>
      </c>
      <c r="C5074" s="2" t="s">
        <v>170</v>
      </c>
      <c r="D5074" s="209" t="n">
        <v>9.66</v>
      </c>
      <c r="E5074" s="224" t="n">
        <f aca="false">VLOOKUP(A5074,SINAPI_MO!$A$1:$E$59566,4,0)</f>
        <v>0.3592</v>
      </c>
      <c r="F5074" s="225" t="n">
        <f aca="false">ROUND(D5074*E5074,2)</f>
        <v>3.47</v>
      </c>
    </row>
    <row r="5075" customFormat="false" ht="19.4" hidden="false" customHeight="false" outlineLevel="0" collapsed="false">
      <c r="A5075" s="207" t="n">
        <v>94662</v>
      </c>
      <c r="B5075" s="208" t="s">
        <v>5250</v>
      </c>
      <c r="C5075" s="2" t="s">
        <v>170</v>
      </c>
      <c r="D5075" s="209" t="n">
        <v>12.64</v>
      </c>
      <c r="E5075" s="224" t="n">
        <f aca="false">VLOOKUP(A5075,SINAPI_MO!$A$1:$E$59566,4,0)</f>
        <v>0.3829</v>
      </c>
      <c r="F5075" s="225" t="n">
        <f aca="false">ROUND(D5075*E5075,2)</f>
        <v>4.84</v>
      </c>
    </row>
    <row r="5076" customFormat="false" ht="19.4" hidden="false" customHeight="false" outlineLevel="0" collapsed="false">
      <c r="A5076" s="207" t="n">
        <v>94664</v>
      </c>
      <c r="B5076" s="208" t="s">
        <v>5251</v>
      </c>
      <c r="C5076" s="2" t="s">
        <v>170</v>
      </c>
      <c r="D5076" s="209" t="n">
        <v>23.76</v>
      </c>
      <c r="E5076" s="224" t="n">
        <f aca="false">VLOOKUP(A5076,SINAPI_MO!$A$1:$E$59566,4,0)</f>
        <v>0.274</v>
      </c>
      <c r="F5076" s="225" t="n">
        <f aca="false">ROUND(D5076*E5076,2)</f>
        <v>6.51</v>
      </c>
    </row>
    <row r="5077" customFormat="false" ht="19.4" hidden="false" customHeight="false" outlineLevel="0" collapsed="false">
      <c r="A5077" s="207" t="n">
        <v>94666</v>
      </c>
      <c r="B5077" s="208" t="s">
        <v>5252</v>
      </c>
      <c r="C5077" s="2" t="s">
        <v>170</v>
      </c>
      <c r="D5077" s="209" t="n">
        <v>38.95</v>
      </c>
      <c r="E5077" s="224" t="n">
        <f aca="false">VLOOKUP(A5077,SINAPI_MO!$A$1:$E$59566,4,0)</f>
        <v>0.2465</v>
      </c>
      <c r="F5077" s="225" t="n">
        <f aca="false">ROUND(D5077*E5077,2)</f>
        <v>9.6</v>
      </c>
    </row>
    <row r="5078" customFormat="false" ht="19.4" hidden="false" customHeight="false" outlineLevel="0" collapsed="false">
      <c r="A5078" s="207" t="n">
        <v>94668</v>
      </c>
      <c r="B5078" s="208" t="s">
        <v>5253</v>
      </c>
      <c r="C5078" s="2" t="s">
        <v>170</v>
      </c>
      <c r="D5078" s="209" t="n">
        <v>51.99</v>
      </c>
      <c r="E5078" s="224" t="n">
        <f aca="false">VLOOKUP(A5078,SINAPI_MO!$A$1:$E$59566,4,0)</f>
        <v>0.2316</v>
      </c>
      <c r="F5078" s="225" t="n">
        <f aca="false">ROUND(D5078*E5078,2)</f>
        <v>12.04</v>
      </c>
    </row>
    <row r="5079" customFormat="false" ht="19.4" hidden="false" customHeight="false" outlineLevel="0" collapsed="false">
      <c r="A5079" s="207" t="n">
        <v>105215</v>
      </c>
      <c r="B5079" s="208" t="s">
        <v>5254</v>
      </c>
      <c r="C5079" s="2" t="s">
        <v>170</v>
      </c>
      <c r="D5079" s="209" t="n">
        <v>11.35</v>
      </c>
      <c r="E5079" s="224" t="n">
        <f aca="false">VLOOKUP(A5079,SINAPI_MO!$A$1:$E$59566,4,0)</f>
        <v>0.1753</v>
      </c>
      <c r="F5079" s="225" t="n">
        <f aca="false">ROUND(D5079*E5079,2)</f>
        <v>1.99</v>
      </c>
    </row>
    <row r="5080" customFormat="false" ht="19.4" hidden="false" customHeight="false" outlineLevel="0" collapsed="false">
      <c r="A5080" s="207" t="n">
        <v>105216</v>
      </c>
      <c r="B5080" s="208" t="s">
        <v>5255</v>
      </c>
      <c r="C5080" s="2" t="s">
        <v>170</v>
      </c>
      <c r="D5080" s="209" t="n">
        <v>43.18</v>
      </c>
      <c r="E5080" s="224" t="n">
        <f aca="false">VLOOKUP(A5080,SINAPI_MO!$A$1:$E$59566,4,0)</f>
        <v>0.0595</v>
      </c>
      <c r="F5080" s="225" t="n">
        <f aca="false">ROUND(D5080*E5080,2)</f>
        <v>2.57</v>
      </c>
    </row>
    <row r="5081" customFormat="false" ht="19.4" hidden="false" customHeight="false" outlineLevel="0" collapsed="false">
      <c r="A5081" s="207" t="n">
        <v>105217</v>
      </c>
      <c r="B5081" s="208" t="s">
        <v>5256</v>
      </c>
      <c r="C5081" s="2" t="s">
        <v>170</v>
      </c>
      <c r="D5081" s="209" t="n">
        <v>48.64</v>
      </c>
      <c r="E5081" s="224" t="n">
        <f aca="false">VLOOKUP(A5081,SINAPI_MO!$A$1:$E$59566,4,0)</f>
        <v>0.0563</v>
      </c>
      <c r="F5081" s="225" t="n">
        <f aca="false">ROUND(D5081*E5081,2)</f>
        <v>2.74</v>
      </c>
    </row>
    <row r="5082" customFormat="false" ht="19.4" hidden="false" customHeight="false" outlineLevel="0" collapsed="false">
      <c r="A5082" s="207" t="n">
        <v>105214</v>
      </c>
      <c r="B5082" s="208" t="s">
        <v>5257</v>
      </c>
      <c r="C5082" s="2" t="s">
        <v>170</v>
      </c>
      <c r="D5082" s="209" t="n">
        <v>50.69</v>
      </c>
      <c r="E5082" s="224" t="n">
        <f aca="false">VLOOKUP(A5082,SINAPI_MO!$A$1:$E$59566,4,0)</f>
        <v>0.076</v>
      </c>
      <c r="F5082" s="225" t="n">
        <f aca="false">ROUND(D5082*E5082,2)</f>
        <v>3.85</v>
      </c>
    </row>
    <row r="5083" customFormat="false" ht="19.4" hidden="false" customHeight="false" outlineLevel="0" collapsed="false">
      <c r="A5083" s="207" t="n">
        <v>105218</v>
      </c>
      <c r="B5083" s="208" t="s">
        <v>5258</v>
      </c>
      <c r="C5083" s="2" t="s">
        <v>170</v>
      </c>
      <c r="D5083" s="209" t="n">
        <v>84.41</v>
      </c>
      <c r="E5083" s="224" t="n">
        <f aca="false">VLOOKUP(A5083,SINAPI_MO!$A$1:$E$59566,4,0)</f>
        <v>0.0496</v>
      </c>
      <c r="F5083" s="225" t="n">
        <f aca="false">ROUND(D5083*E5083,2)</f>
        <v>4.19</v>
      </c>
    </row>
    <row r="5084" customFormat="false" ht="19.4" hidden="false" customHeight="false" outlineLevel="0" collapsed="false">
      <c r="A5084" s="207" t="n">
        <v>105213</v>
      </c>
      <c r="B5084" s="208" t="s">
        <v>5259</v>
      </c>
      <c r="C5084" s="2" t="s">
        <v>170</v>
      </c>
      <c r="D5084" s="209" t="n">
        <v>197.48</v>
      </c>
      <c r="E5084" s="224" t="n">
        <f aca="false">VLOOKUP(A5084,SINAPI_MO!$A$1:$E$59566,4,0)</f>
        <v>0.1094</v>
      </c>
      <c r="F5084" s="225" t="n">
        <f aca="false">ROUND(D5084*E5084,2)</f>
        <v>21.6</v>
      </c>
    </row>
    <row r="5085" customFormat="false" ht="19.4" hidden="false" customHeight="false" outlineLevel="0" collapsed="false">
      <c r="A5085" s="207" t="n">
        <v>105233</v>
      </c>
      <c r="B5085" s="208" t="s">
        <v>5260</v>
      </c>
      <c r="C5085" s="2" t="s">
        <v>170</v>
      </c>
      <c r="D5085" s="209" t="n">
        <v>9.43</v>
      </c>
      <c r="E5085" s="224" t="n">
        <f aca="false">VLOOKUP(A5085,SINAPI_MO!$A$1:$E$59566,4,0)</f>
        <v>0.2884</v>
      </c>
      <c r="F5085" s="225" t="n">
        <f aca="false">ROUND(D5085*E5085,2)</f>
        <v>2.72</v>
      </c>
    </row>
    <row r="5086" customFormat="false" ht="19.4" hidden="false" customHeight="false" outlineLevel="0" collapsed="false">
      <c r="A5086" s="207" t="n">
        <v>105234</v>
      </c>
      <c r="B5086" s="208" t="s">
        <v>5261</v>
      </c>
      <c r="C5086" s="2" t="s">
        <v>170</v>
      </c>
      <c r="D5086" s="209" t="n">
        <v>11.51</v>
      </c>
      <c r="E5086" s="224" t="n">
        <f aca="false">VLOOKUP(A5086,SINAPI_MO!$A$1:$E$59566,4,0)</f>
        <v>0.2963</v>
      </c>
      <c r="F5086" s="225" t="n">
        <f aca="false">ROUND(D5086*E5086,2)</f>
        <v>3.41</v>
      </c>
    </row>
    <row r="5087" customFormat="false" ht="19.4" hidden="false" customHeight="false" outlineLevel="0" collapsed="false">
      <c r="A5087" s="207" t="n">
        <v>105228</v>
      </c>
      <c r="B5087" s="208" t="s">
        <v>5262</v>
      </c>
      <c r="C5087" s="2" t="s">
        <v>170</v>
      </c>
      <c r="D5087" s="209" t="n">
        <v>13.99</v>
      </c>
      <c r="E5087" s="224" t="n">
        <f aca="false">VLOOKUP(A5087,SINAPI_MO!$A$1:$E$59566,4,0)</f>
        <v>0.2659</v>
      </c>
      <c r="F5087" s="225" t="n">
        <f aca="false">ROUND(D5087*E5087,2)</f>
        <v>3.72</v>
      </c>
    </row>
    <row r="5088" customFormat="false" ht="19.4" hidden="false" customHeight="false" outlineLevel="0" collapsed="false">
      <c r="A5088" s="207" t="n">
        <v>105138</v>
      </c>
      <c r="B5088" s="208" t="s">
        <v>5263</v>
      </c>
      <c r="C5088" s="2" t="s">
        <v>170</v>
      </c>
      <c r="D5088" s="209" t="n">
        <v>20.72</v>
      </c>
      <c r="E5088" s="224" t="n">
        <f aca="false">VLOOKUP(A5088,SINAPI_MO!$A$1:$E$59566,4,0)</f>
        <v>0.2046</v>
      </c>
      <c r="F5088" s="225" t="n">
        <f aca="false">ROUND(D5088*E5088,2)</f>
        <v>4.24</v>
      </c>
    </row>
    <row r="5089" customFormat="false" ht="19.4" hidden="false" customHeight="false" outlineLevel="0" collapsed="false">
      <c r="A5089" s="207" t="n">
        <v>105139</v>
      </c>
      <c r="B5089" s="208" t="s">
        <v>5264</v>
      </c>
      <c r="C5089" s="2" t="s">
        <v>170</v>
      </c>
      <c r="D5089" s="209" t="n">
        <v>24.52</v>
      </c>
      <c r="E5089" s="224" t="n">
        <f aca="false">VLOOKUP(A5089,SINAPI_MO!$A$1:$E$59566,4,0)</f>
        <v>0.186</v>
      </c>
      <c r="F5089" s="225" t="n">
        <f aca="false">ROUND(D5089*E5089,2)</f>
        <v>4.56</v>
      </c>
    </row>
    <row r="5090" customFormat="false" ht="19.4" hidden="false" customHeight="false" outlineLevel="0" collapsed="false">
      <c r="A5090" s="207" t="n">
        <v>105140</v>
      </c>
      <c r="B5090" s="208" t="s">
        <v>5265</v>
      </c>
      <c r="C5090" s="2" t="s">
        <v>170</v>
      </c>
      <c r="D5090" s="209" t="n">
        <v>31.57</v>
      </c>
      <c r="E5090" s="224" t="n">
        <f aca="false">VLOOKUP(A5090,SINAPI_MO!$A$1:$E$59566,4,0)</f>
        <v>0.1799</v>
      </c>
      <c r="F5090" s="225" t="n">
        <f aca="false">ROUND(D5090*E5090,2)</f>
        <v>5.68</v>
      </c>
    </row>
    <row r="5091" customFormat="false" ht="19.4" hidden="false" customHeight="false" outlineLevel="0" collapsed="false">
      <c r="A5091" s="207" t="n">
        <v>105141</v>
      </c>
      <c r="B5091" s="208" t="s">
        <v>5266</v>
      </c>
      <c r="C5091" s="2" t="s">
        <v>170</v>
      </c>
      <c r="D5091" s="209" t="n">
        <v>37.41</v>
      </c>
      <c r="E5091" s="224" t="n">
        <f aca="false">VLOOKUP(A5091,SINAPI_MO!$A$1:$E$59566,4,0)</f>
        <v>0.193</v>
      </c>
      <c r="F5091" s="225" t="n">
        <f aca="false">ROUND(D5091*E5091,2)</f>
        <v>7.22</v>
      </c>
    </row>
    <row r="5092" customFormat="false" ht="19.4" hidden="false" customHeight="false" outlineLevel="0" collapsed="false">
      <c r="A5092" s="207" t="n">
        <v>105172</v>
      </c>
      <c r="B5092" s="208" t="s">
        <v>5267</v>
      </c>
      <c r="C5092" s="2" t="s">
        <v>170</v>
      </c>
      <c r="D5092" s="209" t="n">
        <v>87.14</v>
      </c>
      <c r="E5092" s="224" t="n">
        <f aca="false">VLOOKUP(A5092,SINAPI_MO!$A$1:$E$59566,4,0)</f>
        <v>0.2219</v>
      </c>
      <c r="F5092" s="225" t="n">
        <f aca="false">ROUND(D5092*E5092,2)</f>
        <v>19.34</v>
      </c>
    </row>
    <row r="5093" customFormat="false" ht="19.4" hidden="false" customHeight="false" outlineLevel="0" collapsed="false">
      <c r="A5093" s="207" t="n">
        <v>105169</v>
      </c>
      <c r="B5093" s="208" t="s">
        <v>5268</v>
      </c>
      <c r="C5093" s="2" t="s">
        <v>170</v>
      </c>
      <c r="D5093" s="209" t="n">
        <v>87.05</v>
      </c>
      <c r="E5093" s="224" t="n">
        <f aca="false">VLOOKUP(A5093,SINAPI_MO!$A$1:$E$59566,4,0)</f>
        <v>0.2379</v>
      </c>
      <c r="F5093" s="225" t="n">
        <f aca="false">ROUND(D5093*E5093,2)</f>
        <v>20.71</v>
      </c>
    </row>
    <row r="5094" customFormat="false" ht="19.4" hidden="false" customHeight="false" outlineLevel="0" collapsed="false">
      <c r="A5094" s="207" t="n">
        <v>105230</v>
      </c>
      <c r="B5094" s="208" t="s">
        <v>5269</v>
      </c>
      <c r="C5094" s="2" t="s">
        <v>170</v>
      </c>
      <c r="D5094" s="209" t="n">
        <v>7.74</v>
      </c>
      <c r="E5094" s="224" t="n">
        <f aca="false">VLOOKUP(A5094,SINAPI_MO!$A$1:$E$59566,4,0)</f>
        <v>0.4729</v>
      </c>
      <c r="F5094" s="225" t="n">
        <f aca="false">ROUND(D5094*E5094,2)</f>
        <v>3.66</v>
      </c>
    </row>
    <row r="5095" customFormat="false" ht="19.4" hidden="false" customHeight="false" outlineLevel="0" collapsed="false">
      <c r="A5095" s="207" t="n">
        <v>105231</v>
      </c>
      <c r="B5095" s="208" t="s">
        <v>5270</v>
      </c>
      <c r="C5095" s="2" t="s">
        <v>170</v>
      </c>
      <c r="D5095" s="209" t="n">
        <v>9.08</v>
      </c>
      <c r="E5095" s="224" t="n">
        <f aca="false">VLOOKUP(A5095,SINAPI_MO!$A$1:$E$59566,4,0)</f>
        <v>0.4548</v>
      </c>
      <c r="F5095" s="225" t="n">
        <f aca="false">ROUND(D5095*E5095,2)</f>
        <v>4.13</v>
      </c>
    </row>
    <row r="5096" customFormat="false" ht="19.4" hidden="false" customHeight="false" outlineLevel="0" collapsed="false">
      <c r="A5096" s="207" t="n">
        <v>105232</v>
      </c>
      <c r="B5096" s="208" t="s">
        <v>5271</v>
      </c>
      <c r="C5096" s="2" t="s">
        <v>170</v>
      </c>
      <c r="D5096" s="209" t="n">
        <v>17.38</v>
      </c>
      <c r="E5096" s="224" t="n">
        <f aca="false">VLOOKUP(A5096,SINAPI_MO!$A$1:$E$59566,4,0)</f>
        <v>0.2624</v>
      </c>
      <c r="F5096" s="225" t="n">
        <f aca="false">ROUND(D5096*E5096,2)</f>
        <v>4.56</v>
      </c>
    </row>
    <row r="5097" customFormat="false" ht="19.4" hidden="false" customHeight="false" outlineLevel="0" collapsed="false">
      <c r="A5097" s="207" t="n">
        <v>105229</v>
      </c>
      <c r="B5097" s="208" t="s">
        <v>5272</v>
      </c>
      <c r="C5097" s="2" t="s">
        <v>170</v>
      </c>
      <c r="D5097" s="209" t="n">
        <v>27.6</v>
      </c>
      <c r="E5097" s="224" t="n">
        <f aca="false">VLOOKUP(A5097,SINAPI_MO!$A$1:$E$59566,4,0)</f>
        <v>0.1902</v>
      </c>
      <c r="F5097" s="225" t="n">
        <f aca="false">ROUND(D5097*E5097,2)</f>
        <v>5.25</v>
      </c>
    </row>
    <row r="5098" customFormat="false" ht="19.4" hidden="false" customHeight="false" outlineLevel="0" collapsed="false">
      <c r="A5098" s="207" t="n">
        <v>105146</v>
      </c>
      <c r="B5098" s="208" t="s">
        <v>5273</v>
      </c>
      <c r="C5098" s="2" t="s">
        <v>170</v>
      </c>
      <c r="D5098" s="209" t="n">
        <v>22.27</v>
      </c>
      <c r="E5098" s="224" t="n">
        <f aca="false">VLOOKUP(A5098,SINAPI_MO!$A$1:$E$59566,4,0)</f>
        <v>0.2497</v>
      </c>
      <c r="F5098" s="225" t="n">
        <f aca="false">ROUND(D5098*E5098,2)</f>
        <v>5.56</v>
      </c>
    </row>
    <row r="5099" customFormat="false" ht="19.4" hidden="false" customHeight="false" outlineLevel="0" collapsed="false">
      <c r="A5099" s="207" t="n">
        <v>94613</v>
      </c>
      <c r="B5099" s="208" t="s">
        <v>5274</v>
      </c>
      <c r="C5099" s="2" t="s">
        <v>170</v>
      </c>
      <c r="D5099" s="209" t="n">
        <v>0</v>
      </c>
      <c r="E5099" s="224" t="e">
        <f aca="false">VLOOKUP(A5099,SINAPI_MO!$A$1:$E$59566,4,0)</f>
        <v>#N/A</v>
      </c>
      <c r="F5099" s="225" t="e">
        <f aca="false">ROUND(D5099*E5099,2)</f>
        <v>#N/A</v>
      </c>
    </row>
    <row r="5100" customFormat="false" ht="19.4" hidden="false" customHeight="false" outlineLevel="0" collapsed="false">
      <c r="A5100" s="207" t="n">
        <v>94607</v>
      </c>
      <c r="B5100" s="208" t="s">
        <v>5275</v>
      </c>
      <c r="C5100" s="2" t="s">
        <v>170</v>
      </c>
      <c r="D5100" s="209" t="n">
        <v>0</v>
      </c>
      <c r="E5100" s="224" t="e">
        <f aca="false">VLOOKUP(A5100,SINAPI_MO!$A$1:$E$59566,4,0)</f>
        <v>#N/A</v>
      </c>
      <c r="F5100" s="225" t="e">
        <f aca="false">ROUND(D5100*E5100,2)</f>
        <v>#N/A</v>
      </c>
    </row>
    <row r="5101" customFormat="false" ht="19.4" hidden="false" customHeight="false" outlineLevel="0" collapsed="false">
      <c r="A5101" s="207" t="n">
        <v>94609</v>
      </c>
      <c r="B5101" s="208" t="s">
        <v>5276</v>
      </c>
      <c r="C5101" s="2" t="s">
        <v>170</v>
      </c>
      <c r="D5101" s="209" t="n">
        <v>0</v>
      </c>
      <c r="E5101" s="224" t="e">
        <f aca="false">VLOOKUP(A5101,SINAPI_MO!$A$1:$E$59566,4,0)</f>
        <v>#N/A</v>
      </c>
      <c r="F5101" s="225" t="e">
        <f aca="false">ROUND(D5101*E5101,2)</f>
        <v>#N/A</v>
      </c>
    </row>
    <row r="5102" customFormat="false" ht="19.4" hidden="false" customHeight="false" outlineLevel="0" collapsed="false">
      <c r="A5102" s="207" t="n">
        <v>94611</v>
      </c>
      <c r="B5102" s="208" t="s">
        <v>5277</v>
      </c>
      <c r="C5102" s="2" t="s">
        <v>170</v>
      </c>
      <c r="D5102" s="209" t="n">
        <v>0</v>
      </c>
      <c r="E5102" s="224" t="e">
        <f aca="false">VLOOKUP(A5102,SINAPI_MO!$A$1:$E$59566,4,0)</f>
        <v>#N/A</v>
      </c>
      <c r="F5102" s="225" t="e">
        <f aca="false">ROUND(D5102*E5102,2)</f>
        <v>#N/A</v>
      </c>
    </row>
    <row r="5103" customFormat="false" ht="12.8" hidden="false" customHeight="false" outlineLevel="0" collapsed="false">
      <c r="A5103" s="207" t="n">
        <v>96738</v>
      </c>
      <c r="B5103" s="208" t="s">
        <v>5278</v>
      </c>
      <c r="C5103" s="2" t="s">
        <v>170</v>
      </c>
      <c r="D5103" s="209" t="n">
        <v>23.11</v>
      </c>
      <c r="E5103" s="224" t="n">
        <f aca="false">VLOOKUP(A5103,SINAPI_MO!$A$1:$E$59566,4,0)</f>
        <v>0.1657</v>
      </c>
      <c r="F5103" s="225" t="n">
        <f aca="false">ROUND(D5103*E5103,2)</f>
        <v>3.83</v>
      </c>
    </row>
    <row r="5104" customFormat="false" ht="12.8" hidden="false" customHeight="false" outlineLevel="0" collapsed="false">
      <c r="A5104" s="207" t="n">
        <v>96740</v>
      </c>
      <c r="B5104" s="208" t="s">
        <v>5279</v>
      </c>
      <c r="C5104" s="2" t="s">
        <v>170</v>
      </c>
      <c r="D5104" s="209" t="n">
        <v>32.01</v>
      </c>
      <c r="E5104" s="224" t="n">
        <f aca="false">VLOOKUP(A5104,SINAPI_MO!$A$1:$E$59566,4,0)</f>
        <v>0.1384</v>
      </c>
      <c r="F5104" s="225" t="n">
        <f aca="false">ROUND(D5104*E5104,2)</f>
        <v>4.43</v>
      </c>
    </row>
    <row r="5105" customFormat="false" ht="19.4" hidden="false" customHeight="false" outlineLevel="0" collapsed="false">
      <c r="A5105" s="207" t="n">
        <v>94738</v>
      </c>
      <c r="B5105" s="208" t="s">
        <v>5280</v>
      </c>
      <c r="C5105" s="2" t="s">
        <v>170</v>
      </c>
      <c r="D5105" s="209" t="n">
        <v>2023.09</v>
      </c>
      <c r="E5105" s="224" t="n">
        <f aca="false">VLOOKUP(A5105,SINAPI_MO!$A$1:$E$59566,4,0)</f>
        <v>0.0103</v>
      </c>
      <c r="F5105" s="225" t="n">
        <f aca="false">ROUND(D5105*E5105,2)</f>
        <v>20.84</v>
      </c>
    </row>
    <row r="5106" customFormat="false" ht="19.4" hidden="false" customHeight="false" outlineLevel="0" collapsed="false">
      <c r="A5106" s="207" t="n">
        <v>94724</v>
      </c>
      <c r="B5106" s="208" t="s">
        <v>5281</v>
      </c>
      <c r="C5106" s="2" t="s">
        <v>170</v>
      </c>
      <c r="D5106" s="209" t="n">
        <v>31.74</v>
      </c>
      <c r="E5106" s="224" t="n">
        <f aca="false">VLOOKUP(A5106,SINAPI_MO!$A$1:$E$59566,4,0)</f>
        <v>0.0555</v>
      </c>
      <c r="F5106" s="225" t="n">
        <f aca="false">ROUND(D5106*E5106,2)</f>
        <v>1.76</v>
      </c>
    </row>
    <row r="5107" customFormat="false" ht="19.4" hidden="false" customHeight="false" outlineLevel="0" collapsed="false">
      <c r="A5107" s="207" t="n">
        <v>94726</v>
      </c>
      <c r="B5107" s="208" t="s">
        <v>5282</v>
      </c>
      <c r="C5107" s="2" t="s">
        <v>170</v>
      </c>
      <c r="D5107" s="209" t="n">
        <v>40.94</v>
      </c>
      <c r="E5107" s="224" t="n">
        <f aca="false">VLOOKUP(A5107,SINAPI_MO!$A$1:$E$59566,4,0)</f>
        <v>0.0545</v>
      </c>
      <c r="F5107" s="225" t="n">
        <f aca="false">ROUND(D5107*E5107,2)</f>
        <v>2.23</v>
      </c>
    </row>
    <row r="5108" customFormat="false" ht="19.4" hidden="false" customHeight="false" outlineLevel="0" collapsed="false">
      <c r="A5108" s="207" t="n">
        <v>94728</v>
      </c>
      <c r="B5108" s="208" t="s">
        <v>5283</v>
      </c>
      <c r="C5108" s="2" t="s">
        <v>170</v>
      </c>
      <c r="D5108" s="209" t="n">
        <v>63.99</v>
      </c>
      <c r="E5108" s="224" t="n">
        <f aca="false">VLOOKUP(A5108,SINAPI_MO!$A$1:$E$59566,4,0)</f>
        <v>0.0453</v>
      </c>
      <c r="F5108" s="225" t="n">
        <f aca="false">ROUND(D5108*E5108,2)</f>
        <v>2.9</v>
      </c>
    </row>
    <row r="5109" customFormat="false" ht="19.4" hidden="false" customHeight="false" outlineLevel="0" collapsed="false">
      <c r="A5109" s="207" t="n">
        <v>94730</v>
      </c>
      <c r="B5109" s="208" t="s">
        <v>5284</v>
      </c>
      <c r="C5109" s="2" t="s">
        <v>170</v>
      </c>
      <c r="D5109" s="209" t="n">
        <v>78.42</v>
      </c>
      <c r="E5109" s="224" t="n">
        <f aca="false">VLOOKUP(A5109,SINAPI_MO!$A$1:$E$59566,4,0)</f>
        <v>0.0474</v>
      </c>
      <c r="F5109" s="225" t="n">
        <f aca="false">ROUND(D5109*E5109,2)</f>
        <v>3.72</v>
      </c>
    </row>
    <row r="5110" customFormat="false" ht="19.4" hidden="false" customHeight="false" outlineLevel="0" collapsed="false">
      <c r="A5110" s="207" t="n">
        <v>94732</v>
      </c>
      <c r="B5110" s="208" t="s">
        <v>5285</v>
      </c>
      <c r="C5110" s="2" t="s">
        <v>170</v>
      </c>
      <c r="D5110" s="209" t="n">
        <v>125.82</v>
      </c>
      <c r="E5110" s="224" t="n">
        <f aca="false">VLOOKUP(A5110,SINAPI_MO!$A$1:$E$59566,4,0)</f>
        <v>0.0436</v>
      </c>
      <c r="F5110" s="225" t="n">
        <f aca="false">ROUND(D5110*E5110,2)</f>
        <v>5.49</v>
      </c>
    </row>
    <row r="5111" customFormat="false" ht="19.4" hidden="false" customHeight="false" outlineLevel="0" collapsed="false">
      <c r="A5111" s="207" t="n">
        <v>94734</v>
      </c>
      <c r="B5111" s="208" t="s">
        <v>5286</v>
      </c>
      <c r="C5111" s="2" t="s">
        <v>170</v>
      </c>
      <c r="D5111" s="209" t="n">
        <v>461.01</v>
      </c>
      <c r="E5111" s="224" t="n">
        <f aca="false">VLOOKUP(A5111,SINAPI_MO!$A$1:$E$59566,4,0)</f>
        <v>0.0198</v>
      </c>
      <c r="F5111" s="225" t="n">
        <f aca="false">ROUND(D5111*E5111,2)</f>
        <v>9.13</v>
      </c>
    </row>
    <row r="5112" customFormat="false" ht="19.4" hidden="false" customHeight="false" outlineLevel="0" collapsed="false">
      <c r="A5112" s="207" t="n">
        <v>94736</v>
      </c>
      <c r="B5112" s="208" t="s">
        <v>5287</v>
      </c>
      <c r="C5112" s="2" t="s">
        <v>170</v>
      </c>
      <c r="D5112" s="209" t="n">
        <v>670.4</v>
      </c>
      <c r="E5112" s="224" t="n">
        <f aca="false">VLOOKUP(A5112,SINAPI_MO!$A$1:$E$59566,4,0)</f>
        <v>0.0195</v>
      </c>
      <c r="F5112" s="225" t="n">
        <f aca="false">ROUND(D5112*E5112,2)</f>
        <v>13.07</v>
      </c>
    </row>
    <row r="5113" customFormat="false" ht="19.4" hidden="false" customHeight="false" outlineLevel="0" collapsed="false">
      <c r="A5113" s="207" t="n">
        <v>94483</v>
      </c>
      <c r="B5113" s="208" t="s">
        <v>5288</v>
      </c>
      <c r="C5113" s="2" t="s">
        <v>170</v>
      </c>
      <c r="D5113" s="209" t="n">
        <v>1348.7</v>
      </c>
      <c r="E5113" s="224" t="n">
        <f aca="false">VLOOKUP(A5113,SINAPI_MO!$A$1:$E$59566,4,0)</f>
        <v>0.3376</v>
      </c>
      <c r="F5113" s="225" t="n">
        <f aca="false">ROUND(D5113*E5113,2)</f>
        <v>455.32</v>
      </c>
    </row>
    <row r="5114" customFormat="false" ht="19.4" hidden="false" customHeight="false" outlineLevel="0" collapsed="false">
      <c r="A5114" s="207" t="n">
        <v>94482</v>
      </c>
      <c r="B5114" s="208" t="s">
        <v>5289</v>
      </c>
      <c r="C5114" s="2" t="s">
        <v>170</v>
      </c>
      <c r="D5114" s="209" t="n">
        <v>1618.73</v>
      </c>
      <c r="E5114" s="224" t="n">
        <f aca="false">VLOOKUP(A5114,SINAPI_MO!$A$1:$E$59566,4,0)</f>
        <v>0.2944</v>
      </c>
      <c r="F5114" s="225" t="n">
        <f aca="false">ROUND(D5114*E5114,2)</f>
        <v>476.55</v>
      </c>
    </row>
    <row r="5115" customFormat="false" ht="19.4" hidden="false" customHeight="false" outlineLevel="0" collapsed="false">
      <c r="A5115" s="207" t="n">
        <v>94481</v>
      </c>
      <c r="B5115" s="208" t="s">
        <v>5290</v>
      </c>
      <c r="C5115" s="2" t="s">
        <v>170</v>
      </c>
      <c r="D5115" s="209" t="n">
        <v>2073.67</v>
      </c>
      <c r="E5115" s="224" t="n">
        <f aca="false">VLOOKUP(A5115,SINAPI_MO!$A$1:$E$59566,4,0)</f>
        <v>0.2423</v>
      </c>
      <c r="F5115" s="225" t="n">
        <f aca="false">ROUND(D5115*E5115,2)</f>
        <v>502.45</v>
      </c>
    </row>
    <row r="5116" customFormat="false" ht="19.4" hidden="false" customHeight="false" outlineLevel="0" collapsed="false">
      <c r="A5116" s="207" t="n">
        <v>94480</v>
      </c>
      <c r="B5116" s="208" t="s">
        <v>5291</v>
      </c>
      <c r="C5116" s="2" t="s">
        <v>170</v>
      </c>
      <c r="D5116" s="209" t="n">
        <v>2980.23</v>
      </c>
      <c r="E5116" s="224" t="n">
        <f aca="false">VLOOKUP(A5116,SINAPI_MO!$A$1:$E$59566,4,0)</f>
        <v>0.1807</v>
      </c>
      <c r="F5116" s="225" t="n">
        <f aca="false">ROUND(D5116*E5116,2)</f>
        <v>538.53</v>
      </c>
    </row>
    <row r="5117" customFormat="false" ht="19.4" hidden="false" customHeight="false" outlineLevel="0" collapsed="false">
      <c r="A5117" s="207" t="n">
        <v>94472</v>
      </c>
      <c r="B5117" s="208" t="s">
        <v>5292</v>
      </c>
      <c r="C5117" s="2" t="s">
        <v>170</v>
      </c>
      <c r="D5117" s="209" t="n">
        <v>78.1</v>
      </c>
      <c r="E5117" s="224" t="n">
        <f aca="false">VLOOKUP(A5117,SINAPI_MO!$A$1:$E$59566,4,0)</f>
        <v>0.3123</v>
      </c>
      <c r="F5117" s="225" t="n">
        <f aca="false">ROUND(D5117*E5117,2)</f>
        <v>24.39</v>
      </c>
    </row>
    <row r="5118" customFormat="false" ht="19.4" hidden="false" customHeight="false" outlineLevel="0" collapsed="false">
      <c r="A5118" s="207" t="n">
        <v>94474</v>
      </c>
      <c r="B5118" s="208" t="s">
        <v>5293</v>
      </c>
      <c r="C5118" s="2" t="s">
        <v>170</v>
      </c>
      <c r="D5118" s="209" t="n">
        <v>131.91</v>
      </c>
      <c r="E5118" s="224" t="n">
        <f aca="false">VLOOKUP(A5118,SINAPI_MO!$A$1:$E$59566,4,0)</f>
        <v>0.2161</v>
      </c>
      <c r="F5118" s="225" t="n">
        <f aca="false">ROUND(D5118*E5118,2)</f>
        <v>28.51</v>
      </c>
    </row>
    <row r="5119" customFormat="false" ht="19.4" hidden="false" customHeight="false" outlineLevel="0" collapsed="false">
      <c r="A5119" s="207" t="n">
        <v>94476</v>
      </c>
      <c r="B5119" s="208" t="s">
        <v>5294</v>
      </c>
      <c r="C5119" s="2" t="s">
        <v>170</v>
      </c>
      <c r="D5119" s="209" t="n">
        <v>184.59</v>
      </c>
      <c r="E5119" s="224" t="n">
        <f aca="false">VLOOKUP(A5119,SINAPI_MO!$A$1:$E$59566,4,0)</f>
        <v>0.1822</v>
      </c>
      <c r="F5119" s="225" t="n">
        <f aca="false">ROUND(D5119*E5119,2)</f>
        <v>33.63</v>
      </c>
    </row>
    <row r="5120" customFormat="false" ht="19.4" hidden="false" customHeight="false" outlineLevel="0" collapsed="false">
      <c r="A5120" s="207" t="n">
        <v>94471</v>
      </c>
      <c r="B5120" s="208" t="s">
        <v>5295</v>
      </c>
      <c r="C5120" s="2" t="s">
        <v>170</v>
      </c>
      <c r="D5120" s="209" t="n">
        <v>75.77</v>
      </c>
      <c r="E5120" s="224" t="n">
        <f aca="false">VLOOKUP(A5120,SINAPI_MO!$A$1:$E$59566,4,0)</f>
        <v>0.3219</v>
      </c>
      <c r="F5120" s="225" t="n">
        <f aca="false">ROUND(D5120*E5120,2)</f>
        <v>24.39</v>
      </c>
    </row>
    <row r="5121" customFormat="false" ht="19.4" hidden="false" customHeight="false" outlineLevel="0" collapsed="false">
      <c r="A5121" s="207" t="n">
        <v>94473</v>
      </c>
      <c r="B5121" s="208" t="s">
        <v>5296</v>
      </c>
      <c r="C5121" s="2" t="s">
        <v>170</v>
      </c>
      <c r="D5121" s="209" t="n">
        <v>121.68</v>
      </c>
      <c r="E5121" s="224" t="n">
        <f aca="false">VLOOKUP(A5121,SINAPI_MO!$A$1:$E$59566,4,0)</f>
        <v>0.2342</v>
      </c>
      <c r="F5121" s="225" t="n">
        <f aca="false">ROUND(D5121*E5121,2)</f>
        <v>28.5</v>
      </c>
    </row>
    <row r="5122" customFormat="false" ht="19.4" hidden="false" customHeight="false" outlineLevel="0" collapsed="false">
      <c r="A5122" s="207" t="n">
        <v>94475</v>
      </c>
      <c r="B5122" s="208" t="s">
        <v>5297</v>
      </c>
      <c r="C5122" s="2" t="s">
        <v>170</v>
      </c>
      <c r="D5122" s="209" t="n">
        <v>164.87</v>
      </c>
      <c r="E5122" s="224" t="n">
        <f aca="false">VLOOKUP(A5122,SINAPI_MO!$A$1:$E$59566,4,0)</f>
        <v>0.204</v>
      </c>
      <c r="F5122" s="225" t="n">
        <f aca="false">ROUND(D5122*E5122,2)</f>
        <v>33.63</v>
      </c>
    </row>
    <row r="5123" customFormat="false" ht="19.4" hidden="false" customHeight="false" outlineLevel="0" collapsed="false">
      <c r="A5123" s="207" t="n">
        <v>105194</v>
      </c>
      <c r="B5123" s="208" t="s">
        <v>5298</v>
      </c>
      <c r="C5123" s="2" t="s">
        <v>170</v>
      </c>
      <c r="D5123" s="209" t="n">
        <v>84.48</v>
      </c>
      <c r="E5123" s="224" t="n">
        <f aca="false">VLOOKUP(A5123,SINAPI_MO!$A$1:$E$59566,4,0)</f>
        <v>0.2887</v>
      </c>
      <c r="F5123" s="225" t="n">
        <f aca="false">ROUND(D5123*E5123,2)</f>
        <v>24.39</v>
      </c>
    </row>
    <row r="5124" customFormat="false" ht="19.4" hidden="false" customHeight="false" outlineLevel="0" collapsed="false">
      <c r="A5124" s="207" t="n">
        <v>105195</v>
      </c>
      <c r="B5124" s="208" t="s">
        <v>5299</v>
      </c>
      <c r="C5124" s="2" t="s">
        <v>170</v>
      </c>
      <c r="D5124" s="209" t="n">
        <v>217.81</v>
      </c>
      <c r="E5124" s="224" t="n">
        <f aca="false">VLOOKUP(A5124,SINAPI_MO!$A$1:$E$59566,4,0)</f>
        <v>0.1544</v>
      </c>
      <c r="F5124" s="225" t="n">
        <f aca="false">ROUND(D5124*E5124,2)</f>
        <v>33.63</v>
      </c>
    </row>
    <row r="5125" customFormat="false" ht="19.4" hidden="false" customHeight="false" outlineLevel="0" collapsed="false">
      <c r="A5125" s="207" t="n">
        <v>105178</v>
      </c>
      <c r="B5125" s="208" t="s">
        <v>5300</v>
      </c>
      <c r="C5125" s="2" t="s">
        <v>170</v>
      </c>
      <c r="D5125" s="209" t="n">
        <v>136.8</v>
      </c>
      <c r="E5125" s="224" t="n">
        <f aca="false">VLOOKUP(A5125,SINAPI_MO!$A$1:$E$59566,4,0)</f>
        <v>0.1933</v>
      </c>
      <c r="F5125" s="225" t="n">
        <f aca="false">ROUND(D5125*E5125,2)</f>
        <v>26.44</v>
      </c>
    </row>
    <row r="5126" customFormat="false" ht="19.4" hidden="false" customHeight="false" outlineLevel="0" collapsed="false">
      <c r="A5126" s="207" t="n">
        <v>94620</v>
      </c>
      <c r="B5126" s="208" t="s">
        <v>5301</v>
      </c>
      <c r="C5126" s="2" t="s">
        <v>170</v>
      </c>
      <c r="D5126" s="209" t="n">
        <v>915.19</v>
      </c>
      <c r="E5126" s="224" t="n">
        <f aca="false">VLOOKUP(A5126,SINAPI_MO!$A$1:$E$59566,4,0)</f>
        <v>0.0409</v>
      </c>
      <c r="F5126" s="225" t="n">
        <f aca="false">ROUND(D5126*E5126,2)</f>
        <v>37.43</v>
      </c>
    </row>
    <row r="5127" customFormat="false" ht="19.4" hidden="false" customHeight="false" outlineLevel="0" collapsed="false">
      <c r="A5127" s="207" t="n">
        <v>94614</v>
      </c>
      <c r="B5127" s="208" t="s">
        <v>5302</v>
      </c>
      <c r="C5127" s="2" t="s">
        <v>170</v>
      </c>
      <c r="D5127" s="209" t="n">
        <v>144.46</v>
      </c>
      <c r="E5127" s="224" t="n">
        <f aca="false">VLOOKUP(A5127,SINAPI_MO!$A$1:$E$59566,4,0)</f>
        <v>0.2196</v>
      </c>
      <c r="F5127" s="225" t="n">
        <f aca="false">ROUND(D5127*E5127,2)</f>
        <v>31.72</v>
      </c>
    </row>
    <row r="5128" customFormat="false" ht="19.4" hidden="false" customHeight="false" outlineLevel="0" collapsed="false">
      <c r="A5128" s="207" t="n">
        <v>94616</v>
      </c>
      <c r="B5128" s="208" t="s">
        <v>5303</v>
      </c>
      <c r="C5128" s="2" t="s">
        <v>170</v>
      </c>
      <c r="D5128" s="209" t="n">
        <v>407.31</v>
      </c>
      <c r="E5128" s="224" t="n">
        <f aca="false">VLOOKUP(A5128,SINAPI_MO!$A$1:$E$59566,4,0)</f>
        <v>0.0813</v>
      </c>
      <c r="F5128" s="225" t="n">
        <f aca="false">ROUND(D5128*E5128,2)</f>
        <v>33.11</v>
      </c>
    </row>
    <row r="5129" customFormat="false" ht="19.4" hidden="false" customHeight="false" outlineLevel="0" collapsed="false">
      <c r="A5129" s="207" t="n">
        <v>94618</v>
      </c>
      <c r="B5129" s="208" t="s">
        <v>5304</v>
      </c>
      <c r="C5129" s="2" t="s">
        <v>170</v>
      </c>
      <c r="D5129" s="209" t="n">
        <v>395.82</v>
      </c>
      <c r="E5129" s="224" t="n">
        <f aca="false">VLOOKUP(A5129,SINAPI_MO!$A$1:$E$59566,4,0)</f>
        <v>0.0874</v>
      </c>
      <c r="F5129" s="225" t="n">
        <f aca="false">ROUND(D5129*E5129,2)</f>
        <v>34.59</v>
      </c>
    </row>
    <row r="5130" customFormat="false" ht="19.4" hidden="false" customHeight="false" outlineLevel="0" collapsed="false">
      <c r="A5130" s="207" t="n">
        <v>105193</v>
      </c>
      <c r="B5130" s="208" t="s">
        <v>5305</v>
      </c>
      <c r="C5130" s="2" t="s">
        <v>170</v>
      </c>
      <c r="D5130" s="209" t="n">
        <v>149.77</v>
      </c>
      <c r="E5130" s="224" t="n">
        <f aca="false">VLOOKUP(A5130,SINAPI_MO!$A$1:$E$59566,4,0)</f>
        <v>0.1903</v>
      </c>
      <c r="F5130" s="225" t="n">
        <f aca="false">ROUND(D5130*E5130,2)</f>
        <v>28.5</v>
      </c>
    </row>
    <row r="5131" customFormat="false" ht="19.4" hidden="false" customHeight="false" outlineLevel="0" collapsed="false">
      <c r="A5131" s="207" t="n">
        <v>105197</v>
      </c>
      <c r="B5131" s="208" t="s">
        <v>5306</v>
      </c>
      <c r="C5131" s="2" t="s">
        <v>170</v>
      </c>
      <c r="D5131" s="209" t="n">
        <v>160.18</v>
      </c>
      <c r="E5131" s="224" t="n">
        <f aca="false">VLOOKUP(A5131,SINAPI_MO!$A$1:$E$59566,4,0)</f>
        <v>0.1523</v>
      </c>
      <c r="F5131" s="225" t="n">
        <f aca="false">ROUND(D5131*E5131,2)</f>
        <v>24.4</v>
      </c>
    </row>
    <row r="5132" customFormat="false" ht="19.4" hidden="false" customHeight="false" outlineLevel="0" collapsed="false">
      <c r="A5132" s="207" t="n">
        <v>105196</v>
      </c>
      <c r="B5132" s="208" t="s">
        <v>5307</v>
      </c>
      <c r="C5132" s="2" t="s">
        <v>170</v>
      </c>
      <c r="D5132" s="209" t="n">
        <v>232.92</v>
      </c>
      <c r="E5132" s="224" t="n">
        <f aca="false">VLOOKUP(A5132,SINAPI_MO!$A$1:$E$59566,4,0)</f>
        <v>0.1224</v>
      </c>
      <c r="F5132" s="225" t="n">
        <f aca="false">ROUND(D5132*E5132,2)</f>
        <v>28.51</v>
      </c>
    </row>
    <row r="5133" customFormat="false" ht="19.4" hidden="false" customHeight="false" outlineLevel="0" collapsed="false">
      <c r="A5133" s="207" t="n">
        <v>105198</v>
      </c>
      <c r="B5133" s="208" t="s">
        <v>5308</v>
      </c>
      <c r="C5133" s="2" t="s">
        <v>170</v>
      </c>
      <c r="D5133" s="209" t="n">
        <v>330.72</v>
      </c>
      <c r="E5133" s="224" t="n">
        <f aca="false">VLOOKUP(A5133,SINAPI_MO!$A$1:$E$59566,4,0)</f>
        <v>0.1017</v>
      </c>
      <c r="F5133" s="225" t="n">
        <f aca="false">ROUND(D5133*E5133,2)</f>
        <v>33.63</v>
      </c>
    </row>
    <row r="5134" customFormat="false" ht="19.4" hidden="false" customHeight="false" outlineLevel="0" collapsed="false">
      <c r="A5134" s="207" t="n">
        <v>105200</v>
      </c>
      <c r="B5134" s="208" t="s">
        <v>5309</v>
      </c>
      <c r="C5134" s="2" t="s">
        <v>170</v>
      </c>
      <c r="D5134" s="209" t="n">
        <v>126.11</v>
      </c>
      <c r="E5134" s="224" t="n">
        <f aca="false">VLOOKUP(A5134,SINAPI_MO!$A$1:$E$59566,4,0)</f>
        <v>0.1934</v>
      </c>
      <c r="F5134" s="225" t="n">
        <f aca="false">ROUND(D5134*E5134,2)</f>
        <v>24.39</v>
      </c>
    </row>
    <row r="5135" customFormat="false" ht="19.4" hidden="false" customHeight="false" outlineLevel="0" collapsed="false">
      <c r="A5135" s="207" t="n">
        <v>105199</v>
      </c>
      <c r="B5135" s="208" t="s">
        <v>5310</v>
      </c>
      <c r="C5135" s="2" t="s">
        <v>170</v>
      </c>
      <c r="D5135" s="209" t="n">
        <v>211.57</v>
      </c>
      <c r="E5135" s="224" t="n">
        <f aca="false">VLOOKUP(A5135,SINAPI_MO!$A$1:$E$59566,4,0)</f>
        <v>0.1347</v>
      </c>
      <c r="F5135" s="225" t="n">
        <f aca="false">ROUND(D5135*E5135,2)</f>
        <v>28.5</v>
      </c>
    </row>
    <row r="5136" customFormat="false" ht="19.4" hidden="false" customHeight="false" outlineLevel="0" collapsed="false">
      <c r="A5136" s="207" t="n">
        <v>105201</v>
      </c>
      <c r="B5136" s="208" t="s">
        <v>5311</v>
      </c>
      <c r="C5136" s="2" t="s">
        <v>170</v>
      </c>
      <c r="D5136" s="209" t="n">
        <v>289.79</v>
      </c>
      <c r="E5136" s="224" t="n">
        <f aca="false">VLOOKUP(A5136,SINAPI_MO!$A$1:$E$59566,4,0)</f>
        <v>0.1161</v>
      </c>
      <c r="F5136" s="225" t="n">
        <f aca="false">ROUND(D5136*E5136,2)</f>
        <v>33.64</v>
      </c>
    </row>
    <row r="5137" customFormat="false" ht="19.4" hidden="false" customHeight="false" outlineLevel="0" collapsed="false">
      <c r="A5137" s="207" t="n">
        <v>94755</v>
      </c>
      <c r="B5137" s="208" t="s">
        <v>5312</v>
      </c>
      <c r="C5137" s="2" t="s">
        <v>170</v>
      </c>
      <c r="D5137" s="209" t="n">
        <v>0</v>
      </c>
      <c r="E5137" s="224" t="e">
        <f aca="false">VLOOKUP(A5137,SINAPI_MO!$A$1:$E$59566,4,0)</f>
        <v>#N/A</v>
      </c>
      <c r="F5137" s="225" t="e">
        <f aca="false">ROUND(D5137*E5137,2)</f>
        <v>#N/A</v>
      </c>
    </row>
    <row r="5138" customFormat="false" ht="19.4" hidden="false" customHeight="false" outlineLevel="0" collapsed="false">
      <c r="A5138" s="207" t="n">
        <v>94741</v>
      </c>
      <c r="B5138" s="208" t="s">
        <v>5313</v>
      </c>
      <c r="C5138" s="2" t="s">
        <v>170</v>
      </c>
      <c r="D5138" s="209" t="n">
        <v>15.36</v>
      </c>
      <c r="E5138" s="224" t="n">
        <f aca="false">VLOOKUP(A5138,SINAPI_MO!$A$1:$E$59566,4,0)</f>
        <v>0.1732</v>
      </c>
      <c r="F5138" s="225" t="n">
        <f aca="false">ROUND(D5138*E5138,2)</f>
        <v>2.66</v>
      </c>
    </row>
    <row r="5139" customFormat="false" ht="19.4" hidden="false" customHeight="false" outlineLevel="0" collapsed="false">
      <c r="A5139" s="207" t="n">
        <v>94743</v>
      </c>
      <c r="B5139" s="208" t="s">
        <v>5314</v>
      </c>
      <c r="C5139" s="2" t="s">
        <v>170</v>
      </c>
      <c r="D5139" s="209" t="n">
        <v>25.24</v>
      </c>
      <c r="E5139" s="224" t="n">
        <f aca="false">VLOOKUP(A5139,SINAPI_MO!$A$1:$E$59566,4,0)</f>
        <v>0.1323</v>
      </c>
      <c r="F5139" s="225" t="n">
        <f aca="false">ROUND(D5139*E5139,2)</f>
        <v>3.34</v>
      </c>
    </row>
    <row r="5140" customFormat="false" ht="19.4" hidden="false" customHeight="false" outlineLevel="0" collapsed="false">
      <c r="A5140" s="207" t="n">
        <v>94745</v>
      </c>
      <c r="B5140" s="208" t="s">
        <v>5315</v>
      </c>
      <c r="C5140" s="2" t="s">
        <v>170</v>
      </c>
      <c r="D5140" s="209" t="n">
        <v>0</v>
      </c>
      <c r="E5140" s="224" t="e">
        <f aca="false">VLOOKUP(A5140,SINAPI_MO!$A$1:$E$59566,4,0)</f>
        <v>#N/A</v>
      </c>
      <c r="F5140" s="225" t="e">
        <f aca="false">ROUND(D5140*E5140,2)</f>
        <v>#N/A</v>
      </c>
    </row>
    <row r="5141" customFormat="false" ht="19.4" hidden="false" customHeight="false" outlineLevel="0" collapsed="false">
      <c r="A5141" s="207" t="n">
        <v>94747</v>
      </c>
      <c r="B5141" s="208" t="s">
        <v>5316</v>
      </c>
      <c r="C5141" s="2" t="s">
        <v>170</v>
      </c>
      <c r="D5141" s="209" t="n">
        <v>0</v>
      </c>
      <c r="E5141" s="224" t="e">
        <f aca="false">VLOOKUP(A5141,SINAPI_MO!$A$1:$E$59566,4,0)</f>
        <v>#N/A</v>
      </c>
      <c r="F5141" s="225" t="e">
        <f aca="false">ROUND(D5141*E5141,2)</f>
        <v>#N/A</v>
      </c>
    </row>
    <row r="5142" customFormat="false" ht="19.4" hidden="false" customHeight="false" outlineLevel="0" collapsed="false">
      <c r="A5142" s="207" t="n">
        <v>94749</v>
      </c>
      <c r="B5142" s="208" t="s">
        <v>5317</v>
      </c>
      <c r="C5142" s="2" t="s">
        <v>170</v>
      </c>
      <c r="D5142" s="209" t="n">
        <v>0</v>
      </c>
      <c r="E5142" s="224" t="e">
        <f aca="false">VLOOKUP(A5142,SINAPI_MO!$A$1:$E$59566,4,0)</f>
        <v>#N/A</v>
      </c>
      <c r="F5142" s="225" t="e">
        <f aca="false">ROUND(D5142*E5142,2)</f>
        <v>#N/A</v>
      </c>
    </row>
    <row r="5143" customFormat="false" ht="19.4" hidden="false" customHeight="false" outlineLevel="0" collapsed="false">
      <c r="A5143" s="207" t="n">
        <v>94751</v>
      </c>
      <c r="B5143" s="208" t="s">
        <v>5318</v>
      </c>
      <c r="C5143" s="2" t="s">
        <v>170</v>
      </c>
      <c r="D5143" s="209" t="n">
        <v>0</v>
      </c>
      <c r="E5143" s="224" t="e">
        <f aca="false">VLOOKUP(A5143,SINAPI_MO!$A$1:$E$59566,4,0)</f>
        <v>#N/A</v>
      </c>
      <c r="F5143" s="225" t="e">
        <f aca="false">ROUND(D5143*E5143,2)</f>
        <v>#N/A</v>
      </c>
    </row>
    <row r="5144" customFormat="false" ht="19.4" hidden="false" customHeight="false" outlineLevel="0" collapsed="false">
      <c r="A5144" s="207" t="n">
        <v>94753</v>
      </c>
      <c r="B5144" s="208" t="s">
        <v>5319</v>
      </c>
      <c r="C5144" s="2" t="s">
        <v>170</v>
      </c>
      <c r="D5144" s="209" t="n">
        <v>0</v>
      </c>
      <c r="E5144" s="224" t="e">
        <f aca="false">VLOOKUP(A5144,SINAPI_MO!$A$1:$E$59566,4,0)</f>
        <v>#N/A</v>
      </c>
      <c r="F5144" s="225" t="e">
        <f aca="false">ROUND(D5144*E5144,2)</f>
        <v>#N/A</v>
      </c>
    </row>
    <row r="5145" customFormat="false" ht="19.4" hidden="false" customHeight="false" outlineLevel="0" collapsed="false">
      <c r="A5145" s="207" t="n">
        <v>105209</v>
      </c>
      <c r="B5145" s="208" t="s">
        <v>5320</v>
      </c>
      <c r="C5145" s="2" t="s">
        <v>170</v>
      </c>
      <c r="D5145" s="209" t="n">
        <v>155.08</v>
      </c>
      <c r="E5145" s="224" t="n">
        <f aca="false">VLOOKUP(A5145,SINAPI_MO!$A$1:$E$59566,4,0)</f>
        <v>0.1573</v>
      </c>
      <c r="F5145" s="225" t="n">
        <f aca="false">ROUND(D5145*E5145,2)</f>
        <v>24.39</v>
      </c>
    </row>
    <row r="5146" customFormat="false" ht="19.4" hidden="false" customHeight="false" outlineLevel="0" collapsed="false">
      <c r="A5146" s="207" t="n">
        <v>105208</v>
      </c>
      <c r="B5146" s="208" t="s">
        <v>5321</v>
      </c>
      <c r="C5146" s="2" t="s">
        <v>170</v>
      </c>
      <c r="D5146" s="209" t="n">
        <v>319.98</v>
      </c>
      <c r="E5146" s="224" t="n">
        <f aca="false">VLOOKUP(A5146,SINAPI_MO!$A$1:$E$59566,4,0)</f>
        <v>0.0891</v>
      </c>
      <c r="F5146" s="225" t="n">
        <f aca="false">ROUND(D5146*E5146,2)</f>
        <v>28.51</v>
      </c>
    </row>
    <row r="5147" customFormat="false" ht="19.4" hidden="false" customHeight="false" outlineLevel="0" collapsed="false">
      <c r="A5147" s="207" t="n">
        <v>105210</v>
      </c>
      <c r="B5147" s="208" t="s">
        <v>5322</v>
      </c>
      <c r="C5147" s="2" t="s">
        <v>170</v>
      </c>
      <c r="D5147" s="209" t="n">
        <v>413.16</v>
      </c>
      <c r="E5147" s="224" t="n">
        <f aca="false">VLOOKUP(A5147,SINAPI_MO!$A$1:$E$59566,4,0)</f>
        <v>0.0814</v>
      </c>
      <c r="F5147" s="225" t="n">
        <f aca="false">ROUND(D5147*E5147,2)</f>
        <v>33.63</v>
      </c>
    </row>
    <row r="5148" customFormat="false" ht="19.4" hidden="false" customHeight="false" outlineLevel="0" collapsed="false">
      <c r="A5148" s="207" t="n">
        <v>105203</v>
      </c>
      <c r="B5148" s="208" t="s">
        <v>5323</v>
      </c>
      <c r="C5148" s="2" t="s">
        <v>170</v>
      </c>
      <c r="D5148" s="209" t="n">
        <v>159.48</v>
      </c>
      <c r="E5148" s="224" t="n">
        <f aca="false">VLOOKUP(A5148,SINAPI_MO!$A$1:$E$59566,4,0)</f>
        <v>0.1529</v>
      </c>
      <c r="F5148" s="225" t="n">
        <f aca="false">ROUND(D5148*E5148,2)</f>
        <v>24.38</v>
      </c>
    </row>
    <row r="5149" customFormat="false" ht="19.4" hidden="false" customHeight="false" outlineLevel="0" collapsed="false">
      <c r="A5149" s="207" t="n">
        <v>105202</v>
      </c>
      <c r="B5149" s="208" t="s">
        <v>5324</v>
      </c>
      <c r="C5149" s="2" t="s">
        <v>170</v>
      </c>
      <c r="D5149" s="209" t="n">
        <v>262.64</v>
      </c>
      <c r="E5149" s="224" t="n">
        <f aca="false">VLOOKUP(A5149,SINAPI_MO!$A$1:$E$59566,4,0)</f>
        <v>0.1085</v>
      </c>
      <c r="F5149" s="225" t="n">
        <f aca="false">ROUND(D5149*E5149,2)</f>
        <v>28.5</v>
      </c>
    </row>
    <row r="5150" customFormat="false" ht="19.4" hidden="false" customHeight="false" outlineLevel="0" collapsed="false">
      <c r="A5150" s="207" t="n">
        <v>105204</v>
      </c>
      <c r="B5150" s="208" t="s">
        <v>5325</v>
      </c>
      <c r="C5150" s="2" t="s">
        <v>170</v>
      </c>
      <c r="D5150" s="209" t="n">
        <v>349.55</v>
      </c>
      <c r="E5150" s="224" t="n">
        <f aca="false">VLOOKUP(A5150,SINAPI_MO!$A$1:$E$59566,4,0)</f>
        <v>0.0962</v>
      </c>
      <c r="F5150" s="225" t="n">
        <f aca="false">ROUND(D5150*E5150,2)</f>
        <v>33.63</v>
      </c>
    </row>
    <row r="5151" customFormat="false" ht="19.4" hidden="false" customHeight="false" outlineLevel="0" collapsed="false">
      <c r="A5151" s="207" t="n">
        <v>105206</v>
      </c>
      <c r="B5151" s="208" t="s">
        <v>5326</v>
      </c>
      <c r="C5151" s="2" t="s">
        <v>170</v>
      </c>
      <c r="D5151" s="209" t="n">
        <v>151.91</v>
      </c>
      <c r="E5151" s="224" t="n">
        <f aca="false">VLOOKUP(A5151,SINAPI_MO!$A$1:$E$59566,4,0)</f>
        <v>0.1606</v>
      </c>
      <c r="F5151" s="225" t="n">
        <f aca="false">ROUND(D5151*E5151,2)</f>
        <v>24.4</v>
      </c>
    </row>
    <row r="5152" customFormat="false" ht="19.4" hidden="false" customHeight="false" outlineLevel="0" collapsed="false">
      <c r="A5152" s="207" t="n">
        <v>105205</v>
      </c>
      <c r="B5152" s="208" t="s">
        <v>5327</v>
      </c>
      <c r="C5152" s="2" t="s">
        <v>170</v>
      </c>
      <c r="D5152" s="209" t="n">
        <v>242.49</v>
      </c>
      <c r="E5152" s="224" t="n">
        <f aca="false">VLOOKUP(A5152,SINAPI_MO!$A$1:$E$59566,4,0)</f>
        <v>0.1175</v>
      </c>
      <c r="F5152" s="225" t="n">
        <f aca="false">ROUND(D5152*E5152,2)</f>
        <v>28.49</v>
      </c>
    </row>
    <row r="5153" customFormat="false" ht="19.4" hidden="false" customHeight="false" outlineLevel="0" collapsed="false">
      <c r="A5153" s="207" t="n">
        <v>105207</v>
      </c>
      <c r="B5153" s="208" t="s">
        <v>5328</v>
      </c>
      <c r="C5153" s="2" t="s">
        <v>170</v>
      </c>
      <c r="D5153" s="209" t="n">
        <v>339.47</v>
      </c>
      <c r="E5153" s="224" t="n">
        <f aca="false">VLOOKUP(A5153,SINAPI_MO!$A$1:$E$59566,4,0)</f>
        <v>0.0991</v>
      </c>
      <c r="F5153" s="225" t="n">
        <f aca="false">ROUND(D5153*E5153,2)</f>
        <v>33.64</v>
      </c>
    </row>
    <row r="5154" customFormat="false" ht="19.4" hidden="false" customHeight="false" outlineLevel="0" collapsed="false">
      <c r="A5154" s="207" t="n">
        <v>94687</v>
      </c>
      <c r="B5154" s="208" t="s">
        <v>5329</v>
      </c>
      <c r="C5154" s="2" t="s">
        <v>170</v>
      </c>
      <c r="D5154" s="209" t="n">
        <v>281.91</v>
      </c>
      <c r="E5154" s="224" t="n">
        <f aca="false">VLOOKUP(A5154,SINAPI_MO!$A$1:$E$59566,4,0)</f>
        <v>0.1036</v>
      </c>
      <c r="F5154" s="225" t="n">
        <f aca="false">ROUND(D5154*E5154,2)</f>
        <v>29.21</v>
      </c>
    </row>
    <row r="5155" customFormat="false" ht="19.4" hidden="false" customHeight="false" outlineLevel="0" collapsed="false">
      <c r="A5155" s="207" t="n">
        <v>94673</v>
      </c>
      <c r="B5155" s="208" t="s">
        <v>5330</v>
      </c>
      <c r="C5155" s="2" t="s">
        <v>170</v>
      </c>
      <c r="D5155" s="209" t="n">
        <v>8.31</v>
      </c>
      <c r="E5155" s="224" t="n">
        <f aca="false">VLOOKUP(A5155,SINAPI_MO!$A$1:$E$59566,4,0)</f>
        <v>0.3586</v>
      </c>
      <c r="F5155" s="225" t="n">
        <f aca="false">ROUND(D5155*E5155,2)</f>
        <v>2.98</v>
      </c>
    </row>
    <row r="5156" customFormat="false" ht="19.4" hidden="false" customHeight="false" outlineLevel="0" collapsed="false">
      <c r="A5156" s="207" t="n">
        <v>94675</v>
      </c>
      <c r="B5156" s="208" t="s">
        <v>5331</v>
      </c>
      <c r="C5156" s="2" t="s">
        <v>170</v>
      </c>
      <c r="D5156" s="209" t="n">
        <v>14.27</v>
      </c>
      <c r="E5156" s="224" t="n">
        <f aca="false">VLOOKUP(A5156,SINAPI_MO!$A$1:$E$59566,4,0)</f>
        <v>0.2726</v>
      </c>
      <c r="F5156" s="225" t="n">
        <f aca="false">ROUND(D5156*E5156,2)</f>
        <v>3.89</v>
      </c>
    </row>
    <row r="5157" customFormat="false" ht="19.4" hidden="false" customHeight="false" outlineLevel="0" collapsed="false">
      <c r="A5157" s="207" t="n">
        <v>94677</v>
      </c>
      <c r="B5157" s="208" t="s">
        <v>5332</v>
      </c>
      <c r="C5157" s="2" t="s">
        <v>170</v>
      </c>
      <c r="D5157" s="209" t="n">
        <v>23.4</v>
      </c>
      <c r="E5157" s="224" t="n">
        <f aca="false">VLOOKUP(A5157,SINAPI_MO!$A$1:$E$59566,4,0)</f>
        <v>0.2226</v>
      </c>
      <c r="F5157" s="225" t="n">
        <f aca="false">ROUND(D5157*E5157,2)</f>
        <v>5.21</v>
      </c>
    </row>
    <row r="5158" customFormat="false" ht="19.4" hidden="false" customHeight="false" outlineLevel="0" collapsed="false">
      <c r="A5158" s="207" t="n">
        <v>94679</v>
      </c>
      <c r="B5158" s="208" t="s">
        <v>5333</v>
      </c>
      <c r="C5158" s="2" t="s">
        <v>170</v>
      </c>
      <c r="D5158" s="209" t="n">
        <v>28</v>
      </c>
      <c r="E5158" s="224" t="n">
        <f aca="false">VLOOKUP(A5158,SINAPI_MO!$A$1:$E$59566,4,0)</f>
        <v>0.2593</v>
      </c>
      <c r="F5158" s="225" t="n">
        <f aca="false">ROUND(D5158*E5158,2)</f>
        <v>7.26</v>
      </c>
    </row>
    <row r="5159" customFormat="false" ht="19.4" hidden="false" customHeight="false" outlineLevel="0" collapsed="false">
      <c r="A5159" s="207" t="n">
        <v>94681</v>
      </c>
      <c r="B5159" s="208" t="s">
        <v>5334</v>
      </c>
      <c r="C5159" s="2" t="s">
        <v>170</v>
      </c>
      <c r="D5159" s="209" t="n">
        <v>59.31</v>
      </c>
      <c r="E5159" s="224" t="n">
        <f aca="false">VLOOKUP(A5159,SINAPI_MO!$A$1:$E$59566,4,0)</f>
        <v>0.1649</v>
      </c>
      <c r="F5159" s="225" t="n">
        <f aca="false">ROUND(D5159*E5159,2)</f>
        <v>9.78</v>
      </c>
    </row>
    <row r="5160" customFormat="false" ht="19.4" hidden="false" customHeight="false" outlineLevel="0" collapsed="false">
      <c r="A5160" s="207" t="n">
        <v>94683</v>
      </c>
      <c r="B5160" s="208" t="s">
        <v>5335</v>
      </c>
      <c r="C5160" s="2" t="s">
        <v>170</v>
      </c>
      <c r="D5160" s="209" t="n">
        <v>90.29</v>
      </c>
      <c r="E5160" s="224" t="n">
        <f aca="false">VLOOKUP(A5160,SINAPI_MO!$A$1:$E$59566,4,0)</f>
        <v>0.1596</v>
      </c>
      <c r="F5160" s="225" t="n">
        <f aca="false">ROUND(D5160*E5160,2)</f>
        <v>14.41</v>
      </c>
    </row>
    <row r="5161" customFormat="false" ht="19.4" hidden="false" customHeight="false" outlineLevel="0" collapsed="false">
      <c r="A5161" s="207" t="n">
        <v>94685</v>
      </c>
      <c r="B5161" s="208" t="s">
        <v>5336</v>
      </c>
      <c r="C5161" s="2" t="s">
        <v>170</v>
      </c>
      <c r="D5161" s="209" t="n">
        <v>115.05</v>
      </c>
      <c r="E5161" s="224" t="n">
        <f aca="false">VLOOKUP(A5161,SINAPI_MO!$A$1:$E$59566,4,0)</f>
        <v>0.1571</v>
      </c>
      <c r="F5161" s="225" t="n">
        <f aca="false">ROUND(D5161*E5161,2)</f>
        <v>18.07</v>
      </c>
    </row>
    <row r="5162" customFormat="false" ht="19.4" hidden="false" customHeight="false" outlineLevel="0" collapsed="false">
      <c r="A5162" s="207" t="n">
        <v>94621</v>
      </c>
      <c r="B5162" s="208" t="s">
        <v>5337</v>
      </c>
      <c r="C5162" s="2" t="s">
        <v>170</v>
      </c>
      <c r="D5162" s="209" t="n">
        <v>0</v>
      </c>
      <c r="E5162" s="224" t="e">
        <f aca="false">VLOOKUP(A5162,SINAPI_MO!$A$1:$E$59566,4,0)</f>
        <v>#N/A</v>
      </c>
      <c r="F5162" s="225" t="e">
        <f aca="false">ROUND(D5162*E5162,2)</f>
        <v>#N/A</v>
      </c>
    </row>
    <row r="5163" customFormat="false" ht="19.4" hidden="false" customHeight="false" outlineLevel="0" collapsed="false">
      <c r="A5163" s="207" t="n">
        <v>94615</v>
      </c>
      <c r="B5163" s="208" t="s">
        <v>5338</v>
      </c>
      <c r="C5163" s="2" t="s">
        <v>170</v>
      </c>
      <c r="D5163" s="209" t="n">
        <v>164.2</v>
      </c>
      <c r="E5163" s="224" t="n">
        <f aca="false">VLOOKUP(A5163,SINAPI_MO!$A$1:$E$59566,4,0)</f>
        <v>0.1932</v>
      </c>
      <c r="F5163" s="225" t="n">
        <f aca="false">ROUND(D5163*E5163,2)</f>
        <v>31.72</v>
      </c>
    </row>
    <row r="5164" customFormat="false" ht="19.4" hidden="false" customHeight="false" outlineLevel="0" collapsed="false">
      <c r="A5164" s="207" t="n">
        <v>94617</v>
      </c>
      <c r="B5164" s="208" t="s">
        <v>5339</v>
      </c>
      <c r="C5164" s="2" t="s">
        <v>170</v>
      </c>
      <c r="D5164" s="209" t="n">
        <v>338.66</v>
      </c>
      <c r="E5164" s="224" t="n">
        <f aca="false">VLOOKUP(A5164,SINAPI_MO!$A$1:$E$59566,4,0)</f>
        <v>0.0977</v>
      </c>
      <c r="F5164" s="225" t="n">
        <f aca="false">ROUND(D5164*E5164,2)</f>
        <v>33.09</v>
      </c>
    </row>
    <row r="5165" customFormat="false" ht="19.4" hidden="false" customHeight="false" outlineLevel="0" collapsed="false">
      <c r="A5165" s="207" t="n">
        <v>94619</v>
      </c>
      <c r="B5165" s="208" t="s">
        <v>5340</v>
      </c>
      <c r="C5165" s="2" t="s">
        <v>170</v>
      </c>
      <c r="D5165" s="209" t="n">
        <v>0</v>
      </c>
      <c r="E5165" s="224" t="e">
        <f aca="false">VLOOKUP(A5165,SINAPI_MO!$A$1:$E$59566,4,0)</f>
        <v>#N/A</v>
      </c>
      <c r="F5165" s="225" t="e">
        <f aca="false">ROUND(D5165*E5165,2)</f>
        <v>#N/A</v>
      </c>
    </row>
    <row r="5166" customFormat="false" ht="12.8" hidden="false" customHeight="false" outlineLevel="0" collapsed="false">
      <c r="A5166" s="207" t="n">
        <v>105147</v>
      </c>
      <c r="B5166" s="208" t="s">
        <v>5341</v>
      </c>
      <c r="C5166" s="2" t="s">
        <v>170</v>
      </c>
      <c r="D5166" s="209" t="n">
        <v>15.48</v>
      </c>
      <c r="E5166" s="224" t="n">
        <f aca="false">VLOOKUP(A5166,SINAPI_MO!$A$1:$E$59566,4,0)</f>
        <v>0.3379</v>
      </c>
      <c r="F5166" s="225" t="n">
        <f aca="false">ROUND(D5166*E5166,2)</f>
        <v>5.23</v>
      </c>
    </row>
    <row r="5167" customFormat="false" ht="12.8" hidden="false" customHeight="false" outlineLevel="0" collapsed="false">
      <c r="A5167" s="207" t="n">
        <v>105148</v>
      </c>
      <c r="B5167" s="208" t="s">
        <v>5342</v>
      </c>
      <c r="C5167" s="2" t="s">
        <v>170</v>
      </c>
      <c r="D5167" s="209" t="n">
        <v>22.2</v>
      </c>
      <c r="E5167" s="224" t="n">
        <f aca="false">VLOOKUP(A5167,SINAPI_MO!$A$1:$E$59566,4,0)</f>
        <v>0.2586</v>
      </c>
      <c r="F5167" s="225" t="n">
        <f aca="false">ROUND(D5167*E5167,2)</f>
        <v>5.74</v>
      </c>
    </row>
    <row r="5168" customFormat="false" ht="19.4" hidden="false" customHeight="false" outlineLevel="0" collapsed="false">
      <c r="A5168" s="207" t="n">
        <v>105154</v>
      </c>
      <c r="B5168" s="208" t="s">
        <v>5343</v>
      </c>
      <c r="C5168" s="2" t="s">
        <v>170</v>
      </c>
      <c r="D5168" s="209" t="n">
        <v>7.61</v>
      </c>
      <c r="E5168" s="224" t="n">
        <f aca="false">VLOOKUP(A5168,SINAPI_MO!$A$1:$E$59566,4,0)</f>
        <v>0.3916</v>
      </c>
      <c r="F5168" s="225" t="n">
        <f aca="false">ROUND(D5168*E5168,2)</f>
        <v>2.98</v>
      </c>
    </row>
    <row r="5169" customFormat="false" ht="19.4" hidden="false" customHeight="false" outlineLevel="0" collapsed="false">
      <c r="A5169" s="207" t="n">
        <v>105155</v>
      </c>
      <c r="B5169" s="208" t="s">
        <v>5344</v>
      </c>
      <c r="C5169" s="2" t="s">
        <v>170</v>
      </c>
      <c r="D5169" s="209" t="n">
        <v>11.66</v>
      </c>
      <c r="E5169" s="224" t="n">
        <f aca="false">VLOOKUP(A5169,SINAPI_MO!$A$1:$E$59566,4,0)</f>
        <v>0.3336</v>
      </c>
      <c r="F5169" s="225" t="n">
        <f aca="false">ROUND(D5169*E5169,2)</f>
        <v>3.89</v>
      </c>
    </row>
    <row r="5170" customFormat="false" ht="19.4" hidden="false" customHeight="false" outlineLevel="0" collapsed="false">
      <c r="A5170" s="207" t="n">
        <v>105156</v>
      </c>
      <c r="B5170" s="208" t="s">
        <v>5345</v>
      </c>
      <c r="C5170" s="2" t="s">
        <v>170</v>
      </c>
      <c r="D5170" s="209" t="n">
        <v>14.75</v>
      </c>
      <c r="E5170" s="224" t="n">
        <f aca="false">VLOOKUP(A5170,SINAPI_MO!$A$1:$E$59566,4,0)</f>
        <v>0.3532</v>
      </c>
      <c r="F5170" s="225" t="n">
        <f aca="false">ROUND(D5170*E5170,2)</f>
        <v>5.21</v>
      </c>
    </row>
    <row r="5171" customFormat="false" ht="19.4" hidden="false" customHeight="false" outlineLevel="0" collapsed="false">
      <c r="A5171" s="207" t="n">
        <v>105157</v>
      </c>
      <c r="B5171" s="208" t="s">
        <v>5346</v>
      </c>
      <c r="C5171" s="2" t="s">
        <v>170</v>
      </c>
      <c r="D5171" s="209" t="n">
        <v>23.06</v>
      </c>
      <c r="E5171" s="224" t="n">
        <f aca="false">VLOOKUP(A5171,SINAPI_MO!$A$1:$E$59566,4,0)</f>
        <v>0.3148</v>
      </c>
      <c r="F5171" s="225" t="n">
        <f aca="false">ROUND(D5171*E5171,2)</f>
        <v>7.26</v>
      </c>
    </row>
    <row r="5172" customFormat="false" ht="19.4" hidden="false" customHeight="false" outlineLevel="0" collapsed="false">
      <c r="A5172" s="207" t="n">
        <v>105158</v>
      </c>
      <c r="B5172" s="208" t="s">
        <v>5347</v>
      </c>
      <c r="C5172" s="2" t="s">
        <v>170</v>
      </c>
      <c r="D5172" s="209" t="n">
        <v>34.26</v>
      </c>
      <c r="E5172" s="224" t="n">
        <f aca="false">VLOOKUP(A5172,SINAPI_MO!$A$1:$E$59566,4,0)</f>
        <v>0.2855</v>
      </c>
      <c r="F5172" s="225" t="n">
        <f aca="false">ROUND(D5172*E5172,2)</f>
        <v>9.78</v>
      </c>
    </row>
    <row r="5173" customFormat="false" ht="19.4" hidden="false" customHeight="false" outlineLevel="0" collapsed="false">
      <c r="A5173" s="207" t="n">
        <v>105159</v>
      </c>
      <c r="B5173" s="208" t="s">
        <v>5348</v>
      </c>
      <c r="C5173" s="2" t="s">
        <v>170</v>
      </c>
      <c r="D5173" s="209" t="n">
        <v>62.26</v>
      </c>
      <c r="E5173" s="224" t="n">
        <f aca="false">VLOOKUP(A5173,SINAPI_MO!$A$1:$E$59566,4,0)</f>
        <v>0.2314</v>
      </c>
      <c r="F5173" s="225" t="n">
        <f aca="false">ROUND(D5173*E5173,2)</f>
        <v>14.41</v>
      </c>
    </row>
    <row r="5174" customFormat="false" ht="19.4" hidden="false" customHeight="false" outlineLevel="0" collapsed="false">
      <c r="A5174" s="207" t="n">
        <v>105160</v>
      </c>
      <c r="B5174" s="208" t="s">
        <v>5349</v>
      </c>
      <c r="C5174" s="2" t="s">
        <v>170</v>
      </c>
      <c r="D5174" s="209" t="n">
        <v>76.7</v>
      </c>
      <c r="E5174" s="224" t="n">
        <f aca="false">VLOOKUP(A5174,SINAPI_MO!$A$1:$E$59566,4,0)</f>
        <v>0.2356</v>
      </c>
      <c r="F5174" s="225" t="n">
        <f aca="false">ROUND(D5174*E5174,2)</f>
        <v>18.07</v>
      </c>
    </row>
    <row r="5175" customFormat="false" ht="19.4" hidden="false" customHeight="false" outlineLevel="0" collapsed="false">
      <c r="A5175" s="207" t="n">
        <v>94634</v>
      </c>
      <c r="B5175" s="208" t="s">
        <v>5350</v>
      </c>
      <c r="C5175" s="2" t="s">
        <v>170</v>
      </c>
      <c r="D5175" s="209" t="n">
        <v>0</v>
      </c>
      <c r="E5175" s="224" t="e">
        <f aca="false">VLOOKUP(A5175,SINAPI_MO!$A$1:$E$59566,4,0)</f>
        <v>#N/A</v>
      </c>
      <c r="F5175" s="225" t="e">
        <f aca="false">ROUND(D5175*E5175,2)</f>
        <v>#N/A</v>
      </c>
    </row>
    <row r="5176" customFormat="false" ht="19.4" hidden="false" customHeight="false" outlineLevel="0" collapsed="false">
      <c r="A5176" s="207" t="n">
        <v>94631</v>
      </c>
      <c r="B5176" s="208" t="s">
        <v>5351</v>
      </c>
      <c r="C5176" s="2" t="s">
        <v>170</v>
      </c>
      <c r="D5176" s="209" t="n">
        <v>0</v>
      </c>
      <c r="E5176" s="224" t="e">
        <f aca="false">VLOOKUP(A5176,SINAPI_MO!$A$1:$E$59566,4,0)</f>
        <v>#N/A</v>
      </c>
      <c r="F5176" s="225" t="e">
        <f aca="false">ROUND(D5176*E5176,2)</f>
        <v>#N/A</v>
      </c>
    </row>
    <row r="5177" customFormat="false" ht="19.4" hidden="false" customHeight="false" outlineLevel="0" collapsed="false">
      <c r="A5177" s="207" t="n">
        <v>94632</v>
      </c>
      <c r="B5177" s="208" t="s">
        <v>5352</v>
      </c>
      <c r="C5177" s="2" t="s">
        <v>170</v>
      </c>
      <c r="D5177" s="209" t="n">
        <v>0</v>
      </c>
      <c r="E5177" s="224" t="e">
        <f aca="false">VLOOKUP(A5177,SINAPI_MO!$A$1:$E$59566,4,0)</f>
        <v>#N/A</v>
      </c>
      <c r="F5177" s="225" t="e">
        <f aca="false">ROUND(D5177*E5177,2)</f>
        <v>#N/A</v>
      </c>
    </row>
    <row r="5178" customFormat="false" ht="19.4" hidden="false" customHeight="false" outlineLevel="0" collapsed="false">
      <c r="A5178" s="207" t="n">
        <v>94633</v>
      </c>
      <c r="B5178" s="208" t="s">
        <v>5353</v>
      </c>
      <c r="C5178" s="2" t="s">
        <v>170</v>
      </c>
      <c r="D5178" s="209" t="n">
        <v>0</v>
      </c>
      <c r="E5178" s="224" t="e">
        <f aca="false">VLOOKUP(A5178,SINAPI_MO!$A$1:$E$59566,4,0)</f>
        <v>#N/A</v>
      </c>
      <c r="F5178" s="225" t="e">
        <f aca="false">ROUND(D5178*E5178,2)</f>
        <v>#N/A</v>
      </c>
    </row>
    <row r="5179" customFormat="false" ht="19.4" hidden="false" customHeight="false" outlineLevel="0" collapsed="false">
      <c r="A5179" s="207" t="n">
        <v>94672</v>
      </c>
      <c r="B5179" s="208" t="s">
        <v>5354</v>
      </c>
      <c r="C5179" s="2" t="s">
        <v>170</v>
      </c>
      <c r="D5179" s="209" t="n">
        <v>6.93</v>
      </c>
      <c r="E5179" s="224" t="n">
        <f aca="false">VLOOKUP(A5179,SINAPI_MO!$A$1:$E$59566,4,0)</f>
        <v>0.43</v>
      </c>
      <c r="F5179" s="225" t="n">
        <f aca="false">ROUND(D5179*E5179,2)</f>
        <v>2.98</v>
      </c>
    </row>
    <row r="5180" customFormat="false" ht="19.4" hidden="false" customHeight="false" outlineLevel="0" collapsed="false">
      <c r="A5180" s="207" t="n">
        <v>94754</v>
      </c>
      <c r="B5180" s="208" t="s">
        <v>5355</v>
      </c>
      <c r="C5180" s="2" t="s">
        <v>170</v>
      </c>
      <c r="D5180" s="209" t="n">
        <v>347.27</v>
      </c>
      <c r="E5180" s="224" t="n">
        <f aca="false">VLOOKUP(A5180,SINAPI_MO!$A$1:$E$59566,4,0)</f>
        <v>0.09</v>
      </c>
      <c r="F5180" s="225" t="n">
        <f aca="false">ROUND(D5180*E5180,2)</f>
        <v>31.25</v>
      </c>
    </row>
    <row r="5181" customFormat="false" ht="19.4" hidden="false" customHeight="false" outlineLevel="0" collapsed="false">
      <c r="A5181" s="207" t="n">
        <v>94740</v>
      </c>
      <c r="B5181" s="208" t="s">
        <v>5356</v>
      </c>
      <c r="C5181" s="2" t="s">
        <v>170</v>
      </c>
      <c r="D5181" s="209" t="n">
        <v>11.72</v>
      </c>
      <c r="E5181" s="224" t="n">
        <f aca="false">VLOOKUP(A5181,SINAPI_MO!$A$1:$E$59566,4,0)</f>
        <v>0.227</v>
      </c>
      <c r="F5181" s="225" t="n">
        <f aca="false">ROUND(D5181*E5181,2)</f>
        <v>2.66</v>
      </c>
    </row>
    <row r="5182" customFormat="false" ht="19.4" hidden="false" customHeight="false" outlineLevel="0" collapsed="false">
      <c r="A5182" s="207" t="n">
        <v>94742</v>
      </c>
      <c r="B5182" s="208" t="s">
        <v>5357</v>
      </c>
      <c r="C5182" s="2" t="s">
        <v>170</v>
      </c>
      <c r="D5182" s="209" t="n">
        <v>19.78</v>
      </c>
      <c r="E5182" s="224" t="n">
        <f aca="false">VLOOKUP(A5182,SINAPI_MO!$A$1:$E$59566,4,0)</f>
        <v>0.1689</v>
      </c>
      <c r="F5182" s="225" t="n">
        <f aca="false">ROUND(D5182*E5182,2)</f>
        <v>3.34</v>
      </c>
    </row>
    <row r="5183" customFormat="false" ht="19.4" hidden="false" customHeight="false" outlineLevel="0" collapsed="false">
      <c r="A5183" s="207" t="n">
        <v>94744</v>
      </c>
      <c r="B5183" s="208" t="s">
        <v>5358</v>
      </c>
      <c r="C5183" s="2" t="s">
        <v>170</v>
      </c>
      <c r="D5183" s="209" t="n">
        <v>31.39</v>
      </c>
      <c r="E5183" s="224" t="n">
        <f aca="false">VLOOKUP(A5183,SINAPI_MO!$A$1:$E$59566,4,0)</f>
        <v>0.1386</v>
      </c>
      <c r="F5183" s="225" t="n">
        <f aca="false">ROUND(D5183*E5183,2)</f>
        <v>4.35</v>
      </c>
    </row>
    <row r="5184" customFormat="false" ht="19.4" hidden="false" customHeight="false" outlineLevel="0" collapsed="false">
      <c r="A5184" s="207" t="n">
        <v>94746</v>
      </c>
      <c r="B5184" s="208" t="s">
        <v>5359</v>
      </c>
      <c r="C5184" s="2" t="s">
        <v>170</v>
      </c>
      <c r="D5184" s="209" t="n">
        <v>45.19</v>
      </c>
      <c r="E5184" s="224" t="n">
        <f aca="false">VLOOKUP(A5184,SINAPI_MO!$A$1:$E$59566,4,0)</f>
        <v>0.1237</v>
      </c>
      <c r="F5184" s="225" t="n">
        <f aca="false">ROUND(D5184*E5184,2)</f>
        <v>5.59</v>
      </c>
    </row>
    <row r="5185" customFormat="false" ht="19.4" hidden="false" customHeight="false" outlineLevel="0" collapsed="false">
      <c r="A5185" s="207" t="n">
        <v>94748</v>
      </c>
      <c r="B5185" s="208" t="s">
        <v>5360</v>
      </c>
      <c r="C5185" s="2" t="s">
        <v>170</v>
      </c>
      <c r="D5185" s="209" t="n">
        <v>100.03</v>
      </c>
      <c r="E5185" s="224" t="n">
        <f aca="false">VLOOKUP(A5185,SINAPI_MO!$A$1:$E$59566,4,0)</f>
        <v>0.0822</v>
      </c>
      <c r="F5185" s="225" t="n">
        <f aca="false">ROUND(D5185*E5185,2)</f>
        <v>8.22</v>
      </c>
    </row>
    <row r="5186" customFormat="false" ht="19.4" hidden="false" customHeight="false" outlineLevel="0" collapsed="false">
      <c r="A5186" s="207" t="n">
        <v>94750</v>
      </c>
      <c r="B5186" s="208" t="s">
        <v>5361</v>
      </c>
      <c r="C5186" s="2" t="s">
        <v>170</v>
      </c>
      <c r="D5186" s="209" t="n">
        <v>202.5</v>
      </c>
      <c r="E5186" s="224" t="n">
        <f aca="false">VLOOKUP(A5186,SINAPI_MO!$A$1:$E$59566,4,0)</f>
        <v>0.0678</v>
      </c>
      <c r="F5186" s="225" t="n">
        <f aca="false">ROUND(D5186*E5186,2)</f>
        <v>13.73</v>
      </c>
    </row>
    <row r="5187" customFormat="false" ht="19.4" hidden="false" customHeight="false" outlineLevel="0" collapsed="false">
      <c r="A5187" s="207" t="n">
        <v>94752</v>
      </c>
      <c r="B5187" s="208" t="s">
        <v>5362</v>
      </c>
      <c r="C5187" s="2" t="s">
        <v>170</v>
      </c>
      <c r="D5187" s="209" t="n">
        <v>242.83</v>
      </c>
      <c r="E5187" s="224" t="n">
        <f aca="false">VLOOKUP(A5187,SINAPI_MO!$A$1:$E$59566,4,0)</f>
        <v>0.0809</v>
      </c>
      <c r="F5187" s="225" t="n">
        <f aca="false">ROUND(D5187*E5187,2)</f>
        <v>19.64</v>
      </c>
    </row>
    <row r="5188" customFormat="false" ht="12.8" hidden="false" customHeight="false" outlineLevel="0" collapsed="false">
      <c r="A5188" s="207" t="n">
        <v>96755</v>
      </c>
      <c r="B5188" s="208" t="s">
        <v>5363</v>
      </c>
      <c r="C5188" s="2" t="s">
        <v>170</v>
      </c>
      <c r="D5188" s="209" t="n">
        <v>333.17</v>
      </c>
      <c r="E5188" s="224" t="n">
        <f aca="false">VLOOKUP(A5188,SINAPI_MO!$A$1:$E$59566,4,0)</f>
        <v>0.096</v>
      </c>
      <c r="F5188" s="225" t="n">
        <f aca="false">ROUND(D5188*E5188,2)</f>
        <v>31.98</v>
      </c>
    </row>
    <row r="5189" customFormat="false" ht="12.8" hidden="false" customHeight="false" outlineLevel="0" collapsed="false">
      <c r="A5189" s="207" t="n">
        <v>96747</v>
      </c>
      <c r="B5189" s="208" t="s">
        <v>5364</v>
      </c>
      <c r="C5189" s="2" t="s">
        <v>170</v>
      </c>
      <c r="D5189" s="209" t="n">
        <v>7.15</v>
      </c>
      <c r="E5189" s="224" t="n">
        <f aca="false">VLOOKUP(A5189,SINAPI_MO!$A$1:$E$59566,4,0)</f>
        <v>0.7315</v>
      </c>
      <c r="F5189" s="225" t="n">
        <f aca="false">ROUND(D5189*E5189,2)</f>
        <v>5.23</v>
      </c>
    </row>
    <row r="5190" customFormat="false" ht="12.8" hidden="false" customHeight="false" outlineLevel="0" collapsed="false">
      <c r="A5190" s="207" t="n">
        <v>96748</v>
      </c>
      <c r="B5190" s="208" t="s">
        <v>5365</v>
      </c>
      <c r="C5190" s="2" t="s">
        <v>170</v>
      </c>
      <c r="D5190" s="209" t="n">
        <v>8.31</v>
      </c>
      <c r="E5190" s="224" t="n">
        <f aca="false">VLOOKUP(A5190,SINAPI_MO!$A$1:$E$59566,4,0)</f>
        <v>0.6907</v>
      </c>
      <c r="F5190" s="225" t="n">
        <f aca="false">ROUND(D5190*E5190,2)</f>
        <v>5.74</v>
      </c>
    </row>
    <row r="5191" customFormat="false" ht="12.8" hidden="false" customHeight="false" outlineLevel="0" collapsed="false">
      <c r="A5191" s="207" t="n">
        <v>96749</v>
      </c>
      <c r="B5191" s="208" t="s">
        <v>5366</v>
      </c>
      <c r="C5191" s="2" t="s">
        <v>170</v>
      </c>
      <c r="D5191" s="209" t="n">
        <v>10.56</v>
      </c>
      <c r="E5191" s="224" t="n">
        <f aca="false">VLOOKUP(A5191,SINAPI_MO!$A$1:$E$59566,4,0)</f>
        <v>0.6307</v>
      </c>
      <c r="F5191" s="225" t="n">
        <f aca="false">ROUND(D5191*E5191,2)</f>
        <v>6.66</v>
      </c>
    </row>
    <row r="5192" customFormat="false" ht="12.8" hidden="false" customHeight="false" outlineLevel="0" collapsed="false">
      <c r="A5192" s="207" t="n">
        <v>96750</v>
      </c>
      <c r="B5192" s="208" t="s">
        <v>5367</v>
      </c>
      <c r="C5192" s="2" t="s">
        <v>170</v>
      </c>
      <c r="D5192" s="209" t="n">
        <v>16.7</v>
      </c>
      <c r="E5192" s="224" t="n">
        <f aca="false">VLOOKUP(A5192,SINAPI_MO!$A$1:$E$59566,4,0)</f>
        <v>0.4772</v>
      </c>
      <c r="F5192" s="225" t="n">
        <f aca="false">ROUND(D5192*E5192,2)</f>
        <v>7.97</v>
      </c>
    </row>
    <row r="5193" customFormat="false" ht="12.8" hidden="false" customHeight="false" outlineLevel="0" collapsed="false">
      <c r="A5193" s="207" t="n">
        <v>96751</v>
      </c>
      <c r="B5193" s="208" t="s">
        <v>5368</v>
      </c>
      <c r="C5193" s="2" t="s">
        <v>170</v>
      </c>
      <c r="D5193" s="209" t="n">
        <v>24.47</v>
      </c>
      <c r="E5193" s="224" t="n">
        <f aca="false">VLOOKUP(A5193,SINAPI_MO!$A$1:$E$59566,4,0)</f>
        <v>0.4099</v>
      </c>
      <c r="F5193" s="225" t="n">
        <f aca="false">ROUND(D5193*E5193,2)</f>
        <v>10.03</v>
      </c>
    </row>
    <row r="5194" customFormat="false" ht="12.8" hidden="false" customHeight="false" outlineLevel="0" collapsed="false">
      <c r="A5194" s="207" t="n">
        <v>96752</v>
      </c>
      <c r="B5194" s="208" t="s">
        <v>5369</v>
      </c>
      <c r="C5194" s="2" t="s">
        <v>170</v>
      </c>
      <c r="D5194" s="209" t="n">
        <v>36.77</v>
      </c>
      <c r="E5194" s="224" t="n">
        <f aca="false">VLOOKUP(A5194,SINAPI_MO!$A$1:$E$59566,4,0)</f>
        <v>0.3639</v>
      </c>
      <c r="F5194" s="225" t="n">
        <f aca="false">ROUND(D5194*E5194,2)</f>
        <v>13.38</v>
      </c>
    </row>
    <row r="5195" customFormat="false" ht="12.8" hidden="false" customHeight="false" outlineLevel="0" collapsed="false">
      <c r="A5195" s="207" t="n">
        <v>96753</v>
      </c>
      <c r="B5195" s="208" t="s">
        <v>5370</v>
      </c>
      <c r="C5195" s="2" t="s">
        <v>170</v>
      </c>
      <c r="D5195" s="209" t="n">
        <v>84.88</v>
      </c>
      <c r="E5195" s="224" t="n">
        <f aca="false">VLOOKUP(A5195,SINAPI_MO!$A$1:$E$59566,4,0)</f>
        <v>0.2023</v>
      </c>
      <c r="F5195" s="225" t="n">
        <f aca="false">ROUND(D5195*E5195,2)</f>
        <v>17.17</v>
      </c>
    </row>
    <row r="5196" customFormat="false" ht="12.8" hidden="false" customHeight="false" outlineLevel="0" collapsed="false">
      <c r="A5196" s="207" t="n">
        <v>96754</v>
      </c>
      <c r="B5196" s="208" t="s">
        <v>5371</v>
      </c>
      <c r="C5196" s="2" t="s">
        <v>170</v>
      </c>
      <c r="D5196" s="209" t="n">
        <v>108.88</v>
      </c>
      <c r="E5196" s="224" t="n">
        <f aca="false">VLOOKUP(A5196,SINAPI_MO!$A$1:$E$59566,4,0)</f>
        <v>0.2097</v>
      </c>
      <c r="F5196" s="225" t="n">
        <f aca="false">ROUND(D5196*E5196,2)</f>
        <v>22.83</v>
      </c>
    </row>
    <row r="5197" customFormat="false" ht="19.4" hidden="false" customHeight="false" outlineLevel="0" collapsed="false">
      <c r="A5197" s="207" t="n">
        <v>94686</v>
      </c>
      <c r="B5197" s="208" t="s">
        <v>5372</v>
      </c>
      <c r="C5197" s="2" t="s">
        <v>170</v>
      </c>
      <c r="D5197" s="209" t="n">
        <v>312.34</v>
      </c>
      <c r="E5197" s="224" t="n">
        <f aca="false">VLOOKUP(A5197,SINAPI_MO!$A$1:$E$59566,4,0)</f>
        <v>0.0935</v>
      </c>
      <c r="F5197" s="225" t="n">
        <f aca="false">ROUND(D5197*E5197,2)</f>
        <v>29.2</v>
      </c>
    </row>
    <row r="5198" customFormat="false" ht="19.4" hidden="false" customHeight="false" outlineLevel="0" collapsed="false">
      <c r="A5198" s="207" t="n">
        <v>94674</v>
      </c>
      <c r="B5198" s="208" t="s">
        <v>5373</v>
      </c>
      <c r="C5198" s="2" t="s">
        <v>170</v>
      </c>
      <c r="D5198" s="209" t="n">
        <v>8.99</v>
      </c>
      <c r="E5198" s="224" t="n">
        <f aca="false">VLOOKUP(A5198,SINAPI_MO!$A$1:$E$59566,4,0)</f>
        <v>0.4327</v>
      </c>
      <c r="F5198" s="225" t="n">
        <f aca="false">ROUND(D5198*E5198,2)</f>
        <v>3.89</v>
      </c>
    </row>
    <row r="5199" customFormat="false" ht="19.4" hidden="false" customHeight="false" outlineLevel="0" collapsed="false">
      <c r="A5199" s="207" t="n">
        <v>94676</v>
      </c>
      <c r="B5199" s="208" t="s">
        <v>5374</v>
      </c>
      <c r="C5199" s="2" t="s">
        <v>170</v>
      </c>
      <c r="D5199" s="209" t="n">
        <v>15.38</v>
      </c>
      <c r="E5199" s="224" t="n">
        <f aca="false">VLOOKUP(A5199,SINAPI_MO!$A$1:$E$59566,4,0)</f>
        <v>0.3388</v>
      </c>
      <c r="F5199" s="225" t="n">
        <f aca="false">ROUND(D5199*E5199,2)</f>
        <v>5.21</v>
      </c>
    </row>
    <row r="5200" customFormat="false" ht="19.4" hidden="false" customHeight="false" outlineLevel="0" collapsed="false">
      <c r="A5200" s="207" t="n">
        <v>94678</v>
      </c>
      <c r="B5200" s="208" t="s">
        <v>5375</v>
      </c>
      <c r="C5200" s="2" t="s">
        <v>170</v>
      </c>
      <c r="D5200" s="209" t="n">
        <v>17.45</v>
      </c>
      <c r="E5200" s="224" t="n">
        <f aca="false">VLOOKUP(A5200,SINAPI_MO!$A$1:$E$59566,4,0)</f>
        <v>0.416</v>
      </c>
      <c r="F5200" s="225" t="n">
        <f aca="false">ROUND(D5200*E5200,2)</f>
        <v>7.26</v>
      </c>
    </row>
    <row r="5201" customFormat="false" ht="19.4" hidden="false" customHeight="false" outlineLevel="0" collapsed="false">
      <c r="A5201" s="207" t="n">
        <v>94680</v>
      </c>
      <c r="B5201" s="208" t="s">
        <v>5376</v>
      </c>
      <c r="C5201" s="2" t="s">
        <v>170</v>
      </c>
      <c r="D5201" s="209" t="n">
        <v>52.57</v>
      </c>
      <c r="E5201" s="224" t="n">
        <f aca="false">VLOOKUP(A5201,SINAPI_MO!$A$1:$E$59566,4,0)</f>
        <v>0.186</v>
      </c>
      <c r="F5201" s="225" t="n">
        <f aca="false">ROUND(D5201*E5201,2)</f>
        <v>9.78</v>
      </c>
    </row>
    <row r="5202" customFormat="false" ht="19.4" hidden="false" customHeight="false" outlineLevel="0" collapsed="false">
      <c r="A5202" s="207" t="n">
        <v>94682</v>
      </c>
      <c r="B5202" s="208" t="s">
        <v>5377</v>
      </c>
      <c r="C5202" s="2" t="s">
        <v>170</v>
      </c>
      <c r="D5202" s="209" t="n">
        <v>133.54</v>
      </c>
      <c r="E5202" s="224" t="n">
        <f aca="false">VLOOKUP(A5202,SINAPI_MO!$A$1:$E$59566,4,0)</f>
        <v>0.1079</v>
      </c>
      <c r="F5202" s="225" t="n">
        <f aca="false">ROUND(D5202*E5202,2)</f>
        <v>14.41</v>
      </c>
    </row>
    <row r="5203" customFormat="false" ht="19.4" hidden="false" customHeight="false" outlineLevel="0" collapsed="false">
      <c r="A5203" s="207" t="n">
        <v>94684</v>
      </c>
      <c r="B5203" s="208" t="s">
        <v>5378</v>
      </c>
      <c r="C5203" s="2" t="s">
        <v>170</v>
      </c>
      <c r="D5203" s="209" t="n">
        <v>160.9</v>
      </c>
      <c r="E5203" s="224" t="n">
        <f aca="false">VLOOKUP(A5203,SINAPI_MO!$A$1:$E$59566,4,0)</f>
        <v>0.1123</v>
      </c>
      <c r="F5203" s="225" t="n">
        <f aca="false">ROUND(D5203*E5203,2)</f>
        <v>18.07</v>
      </c>
    </row>
    <row r="5204" customFormat="false" ht="19.4" hidden="false" customHeight="false" outlineLevel="0" collapsed="false">
      <c r="A5204" s="207" t="n">
        <v>105219</v>
      </c>
      <c r="B5204" s="208" t="s">
        <v>5379</v>
      </c>
      <c r="C5204" s="2" t="s">
        <v>170</v>
      </c>
      <c r="D5204" s="209" t="n">
        <v>13.75</v>
      </c>
      <c r="E5204" s="224" t="n">
        <f aca="false">VLOOKUP(A5204,SINAPI_MO!$A$1:$E$59566,4,0)</f>
        <v>0.1935</v>
      </c>
      <c r="F5204" s="225" t="n">
        <f aca="false">ROUND(D5204*E5204,2)</f>
        <v>2.66</v>
      </c>
    </row>
    <row r="5205" customFormat="false" ht="19.4" hidden="false" customHeight="false" outlineLevel="0" collapsed="false">
      <c r="A5205" s="207" t="n">
        <v>105220</v>
      </c>
      <c r="B5205" s="208" t="s">
        <v>5380</v>
      </c>
      <c r="C5205" s="2" t="s">
        <v>170</v>
      </c>
      <c r="D5205" s="209" t="n">
        <v>18.94</v>
      </c>
      <c r="E5205" s="224" t="n">
        <f aca="false">VLOOKUP(A5205,SINAPI_MO!$A$1:$E$59566,4,0)</f>
        <v>0.1763</v>
      </c>
      <c r="F5205" s="225" t="n">
        <f aca="false">ROUND(D5205*E5205,2)</f>
        <v>3.34</v>
      </c>
    </row>
    <row r="5206" customFormat="false" ht="19.4" hidden="false" customHeight="false" outlineLevel="0" collapsed="false">
      <c r="A5206" s="207" t="n">
        <v>105221</v>
      </c>
      <c r="B5206" s="208" t="s">
        <v>5381</v>
      </c>
      <c r="C5206" s="2" t="s">
        <v>170</v>
      </c>
      <c r="D5206" s="209" t="n">
        <v>29.33</v>
      </c>
      <c r="E5206" s="224" t="n">
        <f aca="false">VLOOKUP(A5206,SINAPI_MO!$A$1:$E$59566,4,0)</f>
        <v>0.1483</v>
      </c>
      <c r="F5206" s="225" t="n">
        <f aca="false">ROUND(D5206*E5206,2)</f>
        <v>4.35</v>
      </c>
    </row>
    <row r="5207" customFormat="false" ht="19.4" hidden="false" customHeight="false" outlineLevel="0" collapsed="false">
      <c r="A5207" s="207" t="n">
        <v>105166</v>
      </c>
      <c r="B5207" s="208" t="s">
        <v>5382</v>
      </c>
      <c r="C5207" s="2" t="s">
        <v>170</v>
      </c>
      <c r="D5207" s="209" t="n">
        <v>44.68</v>
      </c>
      <c r="E5207" s="224" t="n">
        <f aca="false">VLOOKUP(A5207,SINAPI_MO!$A$1:$E$59566,4,0)</f>
        <v>0.1251</v>
      </c>
      <c r="F5207" s="225" t="n">
        <f aca="false">ROUND(D5207*E5207,2)</f>
        <v>5.59</v>
      </c>
    </row>
    <row r="5208" customFormat="false" ht="19.4" hidden="false" customHeight="false" outlineLevel="0" collapsed="false">
      <c r="A5208" s="207" t="n">
        <v>105222</v>
      </c>
      <c r="B5208" s="208" t="s">
        <v>5383</v>
      </c>
      <c r="C5208" s="2" t="s">
        <v>170</v>
      </c>
      <c r="D5208" s="209" t="n">
        <v>84.95</v>
      </c>
      <c r="E5208" s="224" t="n">
        <f aca="false">VLOOKUP(A5208,SINAPI_MO!$A$1:$E$59566,4,0)</f>
        <v>0.0968</v>
      </c>
      <c r="F5208" s="225" t="n">
        <f aca="false">ROUND(D5208*E5208,2)</f>
        <v>8.22</v>
      </c>
    </row>
    <row r="5209" customFormat="false" ht="19.4" hidden="false" customHeight="false" outlineLevel="0" collapsed="false">
      <c r="A5209" s="207" t="n">
        <v>105223</v>
      </c>
      <c r="B5209" s="208" t="s">
        <v>5384</v>
      </c>
      <c r="C5209" s="2" t="s">
        <v>170</v>
      </c>
      <c r="D5209" s="209" t="n">
        <v>195.68</v>
      </c>
      <c r="E5209" s="224" t="n">
        <f aca="false">VLOOKUP(A5209,SINAPI_MO!$A$1:$E$59566,4,0)</f>
        <v>0.0702</v>
      </c>
      <c r="F5209" s="225" t="n">
        <f aca="false">ROUND(D5209*E5209,2)</f>
        <v>13.74</v>
      </c>
    </row>
    <row r="5210" customFormat="false" ht="19.4" hidden="false" customHeight="false" outlineLevel="0" collapsed="false">
      <c r="A5210" s="207" t="n">
        <v>105224</v>
      </c>
      <c r="B5210" s="208" t="s">
        <v>5385</v>
      </c>
      <c r="C5210" s="2" t="s">
        <v>170</v>
      </c>
      <c r="D5210" s="209" t="n">
        <v>285.27</v>
      </c>
      <c r="E5210" s="224" t="n">
        <f aca="false">VLOOKUP(A5210,SINAPI_MO!$A$1:$E$59566,4,0)</f>
        <v>0.0689</v>
      </c>
      <c r="F5210" s="225" t="n">
        <f aca="false">ROUND(D5210*E5210,2)</f>
        <v>19.66</v>
      </c>
    </row>
    <row r="5211" customFormat="false" ht="19.4" hidden="false" customHeight="false" outlineLevel="0" collapsed="false">
      <c r="A5211" s="207" t="n">
        <v>105149</v>
      </c>
      <c r="B5211" s="208" t="s">
        <v>5386</v>
      </c>
      <c r="C5211" s="2" t="s">
        <v>170</v>
      </c>
      <c r="D5211" s="209" t="n">
        <v>7.39</v>
      </c>
      <c r="E5211" s="224" t="n">
        <f aca="false">VLOOKUP(A5211,SINAPI_MO!$A$1:$E$59566,4,0)</f>
        <v>0.7077</v>
      </c>
      <c r="F5211" s="225" t="n">
        <f aca="false">ROUND(D5211*E5211,2)</f>
        <v>5.23</v>
      </c>
    </row>
    <row r="5212" customFormat="false" ht="19.4" hidden="false" customHeight="false" outlineLevel="0" collapsed="false">
      <c r="A5212" s="207" t="n">
        <v>105150</v>
      </c>
      <c r="B5212" s="208" t="s">
        <v>5387</v>
      </c>
      <c r="C5212" s="2" t="s">
        <v>170</v>
      </c>
      <c r="D5212" s="209" t="n">
        <v>8.7</v>
      </c>
      <c r="E5212" s="224" t="n">
        <f aca="false">VLOOKUP(A5212,SINAPI_MO!$A$1:$E$59566,4,0)</f>
        <v>0.6598</v>
      </c>
      <c r="F5212" s="225" t="n">
        <f aca="false">ROUND(D5212*E5212,2)</f>
        <v>5.74</v>
      </c>
    </row>
    <row r="5213" customFormat="false" ht="19.4" hidden="false" customHeight="false" outlineLevel="0" collapsed="false">
      <c r="A5213" s="207" t="n">
        <v>105151</v>
      </c>
      <c r="B5213" s="208" t="s">
        <v>5388</v>
      </c>
      <c r="C5213" s="2" t="s">
        <v>170</v>
      </c>
      <c r="D5213" s="209" t="n">
        <v>22.05</v>
      </c>
      <c r="E5213" s="224" t="n">
        <f aca="false">VLOOKUP(A5213,SINAPI_MO!$A$1:$E$59566,4,0)</f>
        <v>0.3615</v>
      </c>
      <c r="F5213" s="225" t="n">
        <f aca="false">ROUND(D5213*E5213,2)</f>
        <v>7.97</v>
      </c>
    </row>
    <row r="5214" customFormat="false" ht="19.4" hidden="false" customHeight="false" outlineLevel="0" collapsed="false">
      <c r="A5214" s="207" t="n">
        <v>105152</v>
      </c>
      <c r="B5214" s="208" t="s">
        <v>5389</v>
      </c>
      <c r="C5214" s="2" t="s">
        <v>170</v>
      </c>
      <c r="D5214" s="209" t="n">
        <v>32.94</v>
      </c>
      <c r="E5214" s="224" t="n">
        <f aca="false">VLOOKUP(A5214,SINAPI_MO!$A$1:$E$59566,4,0)</f>
        <v>0.3045</v>
      </c>
      <c r="F5214" s="225" t="n">
        <f aca="false">ROUND(D5214*E5214,2)</f>
        <v>10.03</v>
      </c>
    </row>
    <row r="5215" customFormat="false" ht="19.4" hidden="false" customHeight="false" outlineLevel="0" collapsed="false">
      <c r="A5215" s="207" t="n">
        <v>105153</v>
      </c>
      <c r="B5215" s="208" t="s">
        <v>5390</v>
      </c>
      <c r="C5215" s="2" t="s">
        <v>170</v>
      </c>
      <c r="D5215" s="209" t="n">
        <v>51.89</v>
      </c>
      <c r="E5215" s="224" t="n">
        <f aca="false">VLOOKUP(A5215,SINAPI_MO!$A$1:$E$59566,4,0)</f>
        <v>0.2579</v>
      </c>
      <c r="F5215" s="225" t="n">
        <f aca="false">ROUND(D5215*E5215,2)</f>
        <v>13.38</v>
      </c>
    </row>
    <row r="5216" customFormat="false" ht="19.4" hidden="false" customHeight="false" outlineLevel="0" collapsed="false">
      <c r="A5216" s="207" t="n">
        <v>105161</v>
      </c>
      <c r="B5216" s="208" t="s">
        <v>5391</v>
      </c>
      <c r="C5216" s="2" t="s">
        <v>170</v>
      </c>
      <c r="D5216" s="209" t="n">
        <v>94.1</v>
      </c>
      <c r="E5216" s="224" t="n">
        <f aca="false">VLOOKUP(A5216,SINAPI_MO!$A$1:$E$59566,4,0)</f>
        <v>0.1825</v>
      </c>
      <c r="F5216" s="225" t="n">
        <f aca="false">ROUND(D5216*E5216,2)</f>
        <v>17.17</v>
      </c>
    </row>
    <row r="5217" customFormat="false" ht="19.4" hidden="false" customHeight="false" outlineLevel="0" collapsed="false">
      <c r="A5217" s="207" t="n">
        <v>105162</v>
      </c>
      <c r="B5217" s="208" t="s">
        <v>5392</v>
      </c>
      <c r="C5217" s="2" t="s">
        <v>170</v>
      </c>
      <c r="D5217" s="209" t="n">
        <v>161.15</v>
      </c>
      <c r="E5217" s="224" t="n">
        <f aca="false">VLOOKUP(A5217,SINAPI_MO!$A$1:$E$59566,4,0)</f>
        <v>0.1417</v>
      </c>
      <c r="F5217" s="225" t="n">
        <f aca="false">ROUND(D5217*E5217,2)</f>
        <v>22.83</v>
      </c>
    </row>
    <row r="5218" customFormat="false" ht="19.4" hidden="false" customHeight="false" outlineLevel="0" collapsed="false">
      <c r="A5218" s="207" t="n">
        <v>105163</v>
      </c>
      <c r="B5218" s="208" t="s">
        <v>5393</v>
      </c>
      <c r="C5218" s="2" t="s">
        <v>170</v>
      </c>
      <c r="D5218" s="209" t="n">
        <v>13.85</v>
      </c>
      <c r="E5218" s="224" t="n">
        <f aca="false">VLOOKUP(A5218,SINAPI_MO!$A$1:$E$59566,4,0)</f>
        <v>0.4809</v>
      </c>
      <c r="F5218" s="225" t="n">
        <f aca="false">ROUND(D5218*E5218,2)</f>
        <v>6.66</v>
      </c>
    </row>
    <row r="5219" customFormat="false" ht="19.4" hidden="false" customHeight="false" outlineLevel="0" collapsed="false">
      <c r="A5219" s="207" t="n">
        <v>105170</v>
      </c>
      <c r="B5219" s="208" t="s">
        <v>5394</v>
      </c>
      <c r="C5219" s="2" t="s">
        <v>170</v>
      </c>
      <c r="D5219" s="209" t="n">
        <v>6.37</v>
      </c>
      <c r="E5219" s="224" t="n">
        <f aca="false">VLOOKUP(A5219,SINAPI_MO!$A$1:$E$59566,4,0)</f>
        <v>0.4678</v>
      </c>
      <c r="F5219" s="225" t="n">
        <f aca="false">ROUND(D5219*E5219,2)</f>
        <v>2.98</v>
      </c>
    </row>
    <row r="5220" customFormat="false" ht="19.4" hidden="false" customHeight="false" outlineLevel="0" collapsed="false">
      <c r="A5220" s="207" t="n">
        <v>105179</v>
      </c>
      <c r="B5220" s="208" t="s">
        <v>5395</v>
      </c>
      <c r="C5220" s="2" t="s">
        <v>170</v>
      </c>
      <c r="D5220" s="209" t="n">
        <v>11.24</v>
      </c>
      <c r="E5220" s="224" t="n">
        <f aca="false">VLOOKUP(A5220,SINAPI_MO!$A$1:$E$59566,4,0)</f>
        <v>0.3461</v>
      </c>
      <c r="F5220" s="225" t="n">
        <f aca="false">ROUND(D5220*E5220,2)</f>
        <v>3.89</v>
      </c>
    </row>
    <row r="5221" customFormat="false" ht="19.4" hidden="false" customHeight="false" outlineLevel="0" collapsed="false">
      <c r="A5221" s="207" t="n">
        <v>105180</v>
      </c>
      <c r="B5221" s="208" t="s">
        <v>5396</v>
      </c>
      <c r="C5221" s="2" t="s">
        <v>170</v>
      </c>
      <c r="D5221" s="209" t="n">
        <v>15.46</v>
      </c>
      <c r="E5221" s="224" t="n">
        <f aca="false">VLOOKUP(A5221,SINAPI_MO!$A$1:$E$59566,4,0)</f>
        <v>0.337</v>
      </c>
      <c r="F5221" s="225" t="n">
        <f aca="false">ROUND(D5221*E5221,2)</f>
        <v>5.21</v>
      </c>
    </row>
    <row r="5222" customFormat="false" ht="19.4" hidden="false" customHeight="false" outlineLevel="0" collapsed="false">
      <c r="A5222" s="207" t="n">
        <v>105181</v>
      </c>
      <c r="B5222" s="208" t="s">
        <v>5397</v>
      </c>
      <c r="C5222" s="2" t="s">
        <v>170</v>
      </c>
      <c r="D5222" s="209" t="n">
        <v>20.72</v>
      </c>
      <c r="E5222" s="224" t="n">
        <f aca="false">VLOOKUP(A5222,SINAPI_MO!$A$1:$E$59566,4,0)</f>
        <v>0.3504</v>
      </c>
      <c r="F5222" s="225" t="n">
        <f aca="false">ROUND(D5222*E5222,2)</f>
        <v>7.26</v>
      </c>
    </row>
    <row r="5223" customFormat="false" ht="19.4" hidden="false" customHeight="false" outlineLevel="0" collapsed="false">
      <c r="A5223" s="207" t="n">
        <v>105182</v>
      </c>
      <c r="B5223" s="208" t="s">
        <v>5398</v>
      </c>
      <c r="C5223" s="2" t="s">
        <v>170</v>
      </c>
      <c r="D5223" s="209" t="n">
        <v>50.28</v>
      </c>
      <c r="E5223" s="224" t="n">
        <f aca="false">VLOOKUP(A5223,SINAPI_MO!$A$1:$E$59566,4,0)</f>
        <v>0.1945</v>
      </c>
      <c r="F5223" s="225" t="n">
        <f aca="false">ROUND(D5223*E5223,2)</f>
        <v>9.78</v>
      </c>
    </row>
    <row r="5224" customFormat="false" ht="19.4" hidden="false" customHeight="false" outlineLevel="0" collapsed="false">
      <c r="A5224" s="207" t="n">
        <v>105183</v>
      </c>
      <c r="B5224" s="208" t="s">
        <v>5399</v>
      </c>
      <c r="C5224" s="2" t="s">
        <v>170</v>
      </c>
      <c r="D5224" s="209" t="n">
        <v>107.14</v>
      </c>
      <c r="E5224" s="224" t="n">
        <f aca="false">VLOOKUP(A5224,SINAPI_MO!$A$1:$E$59566,4,0)</f>
        <v>0.1345</v>
      </c>
      <c r="F5224" s="225" t="n">
        <f aca="false">ROUND(D5224*E5224,2)</f>
        <v>14.41</v>
      </c>
    </row>
    <row r="5225" customFormat="false" ht="19.4" hidden="false" customHeight="false" outlineLevel="0" collapsed="false">
      <c r="A5225" s="207" t="n">
        <v>105184</v>
      </c>
      <c r="B5225" s="208" t="s">
        <v>5400</v>
      </c>
      <c r="C5225" s="2" t="s">
        <v>170</v>
      </c>
      <c r="D5225" s="209" t="n">
        <v>132.63</v>
      </c>
      <c r="E5225" s="224" t="n">
        <f aca="false">VLOOKUP(A5225,SINAPI_MO!$A$1:$E$59566,4,0)</f>
        <v>0.1362</v>
      </c>
      <c r="F5225" s="225" t="n">
        <f aca="false">ROUND(D5225*E5225,2)</f>
        <v>18.06</v>
      </c>
    </row>
    <row r="5226" customFormat="false" ht="19.4" hidden="false" customHeight="false" outlineLevel="0" collapsed="false">
      <c r="A5226" s="207" t="n">
        <v>94612</v>
      </c>
      <c r="B5226" s="208" t="s">
        <v>5401</v>
      </c>
      <c r="C5226" s="2" t="s">
        <v>170</v>
      </c>
      <c r="D5226" s="209" t="n">
        <v>444.15</v>
      </c>
      <c r="E5226" s="224" t="n">
        <f aca="false">VLOOKUP(A5226,SINAPI_MO!$A$1:$E$59566,4,0)</f>
        <v>0.0562</v>
      </c>
      <c r="F5226" s="225" t="n">
        <f aca="false">ROUND(D5226*E5226,2)</f>
        <v>24.96</v>
      </c>
    </row>
    <row r="5227" customFormat="false" ht="19.4" hidden="false" customHeight="false" outlineLevel="0" collapsed="false">
      <c r="A5227" s="207" t="n">
        <v>105142</v>
      </c>
      <c r="B5227" s="208" t="s">
        <v>5402</v>
      </c>
      <c r="C5227" s="2" t="s">
        <v>170</v>
      </c>
      <c r="D5227" s="209" t="n">
        <v>8.03</v>
      </c>
      <c r="E5227" s="224" t="n">
        <f aca="false">VLOOKUP(A5227,SINAPI_MO!$A$1:$E$59566,4,0)</f>
        <v>0.2852</v>
      </c>
      <c r="F5227" s="225" t="n">
        <f aca="false">ROUND(D5227*E5227,2)</f>
        <v>2.29</v>
      </c>
    </row>
    <row r="5228" customFormat="false" ht="19.4" hidden="false" customHeight="false" outlineLevel="0" collapsed="false">
      <c r="A5228" s="207" t="n">
        <v>105143</v>
      </c>
      <c r="B5228" s="208" t="s">
        <v>5403</v>
      </c>
      <c r="C5228" s="2" t="s">
        <v>170</v>
      </c>
      <c r="D5228" s="209" t="n">
        <v>12.16</v>
      </c>
      <c r="E5228" s="224" t="n">
        <f aca="false">VLOOKUP(A5228,SINAPI_MO!$A$1:$E$59566,4,0)</f>
        <v>0.25</v>
      </c>
      <c r="F5228" s="225" t="n">
        <f aca="false">ROUND(D5228*E5228,2)</f>
        <v>3.04</v>
      </c>
    </row>
    <row r="5229" customFormat="false" ht="19.4" hidden="false" customHeight="false" outlineLevel="0" collapsed="false">
      <c r="A5229" s="207" t="n">
        <v>105144</v>
      </c>
      <c r="B5229" s="208" t="s">
        <v>5404</v>
      </c>
      <c r="C5229" s="2" t="s">
        <v>170</v>
      </c>
      <c r="D5229" s="209" t="n">
        <v>25.97</v>
      </c>
      <c r="E5229" s="224" t="n">
        <f aca="false">VLOOKUP(A5229,SINAPI_MO!$A$1:$E$59566,4,0)</f>
        <v>0.2187</v>
      </c>
      <c r="F5229" s="225" t="n">
        <f aca="false">ROUND(D5229*E5229,2)</f>
        <v>5.68</v>
      </c>
    </row>
    <row r="5230" customFormat="false" ht="19.4" hidden="false" customHeight="false" outlineLevel="0" collapsed="false">
      <c r="A5230" s="207" t="n">
        <v>105173</v>
      </c>
      <c r="B5230" s="208" t="s">
        <v>5405</v>
      </c>
      <c r="C5230" s="2" t="s">
        <v>170</v>
      </c>
      <c r="D5230" s="209" t="n">
        <v>87.94</v>
      </c>
      <c r="E5230" s="224" t="n">
        <f aca="false">VLOOKUP(A5230,SINAPI_MO!$A$1:$E$59566,4,0)</f>
        <v>0.2005</v>
      </c>
      <c r="F5230" s="225" t="n">
        <f aca="false">ROUND(D5230*E5230,2)</f>
        <v>17.63</v>
      </c>
    </row>
    <row r="5231" customFormat="false" ht="19.4" hidden="false" customHeight="false" outlineLevel="0" collapsed="false">
      <c r="A5231" s="207" t="n">
        <v>105175</v>
      </c>
      <c r="B5231" s="208" t="s">
        <v>5406</v>
      </c>
      <c r="C5231" s="2" t="s">
        <v>170</v>
      </c>
      <c r="D5231" s="209" t="n">
        <v>126.17</v>
      </c>
      <c r="E5231" s="224" t="n">
        <f aca="false">VLOOKUP(A5231,SINAPI_MO!$A$1:$E$59566,4,0)</f>
        <v>0.1533</v>
      </c>
      <c r="F5231" s="225" t="n">
        <f aca="false">ROUND(D5231*E5231,2)</f>
        <v>19.34</v>
      </c>
    </row>
    <row r="5232" customFormat="false" ht="19.4" hidden="false" customHeight="false" outlineLevel="0" collapsed="false">
      <c r="A5232" s="207" t="n">
        <v>105174</v>
      </c>
      <c r="B5232" s="208" t="s">
        <v>5407</v>
      </c>
      <c r="C5232" s="2" t="s">
        <v>170</v>
      </c>
      <c r="D5232" s="209" t="n">
        <v>127.62</v>
      </c>
      <c r="E5232" s="224" t="n">
        <f aca="false">VLOOKUP(A5232,SINAPI_MO!$A$1:$E$59566,4,0)</f>
        <v>0.1623</v>
      </c>
      <c r="F5232" s="225" t="n">
        <f aca="false">ROUND(D5232*E5232,2)</f>
        <v>20.71</v>
      </c>
    </row>
    <row r="5233" customFormat="false" ht="19.4" hidden="false" customHeight="false" outlineLevel="0" collapsed="false">
      <c r="A5233" s="207" t="n">
        <v>105145</v>
      </c>
      <c r="B5233" s="208" t="s">
        <v>5408</v>
      </c>
      <c r="C5233" s="2" t="s">
        <v>170</v>
      </c>
      <c r="D5233" s="209" t="n">
        <v>14.1</v>
      </c>
      <c r="E5233" s="224" t="n">
        <f aca="false">VLOOKUP(A5233,SINAPI_MO!$A$1:$E$59566,4,0)</f>
        <v>0.2418</v>
      </c>
      <c r="F5233" s="225" t="n">
        <f aca="false">ROUND(D5233*E5233,2)</f>
        <v>3.41</v>
      </c>
    </row>
    <row r="5234" customFormat="false" ht="19.4" hidden="false" customHeight="false" outlineLevel="0" collapsed="false">
      <c r="A5234" s="207" t="n">
        <v>94606</v>
      </c>
      <c r="B5234" s="208" t="s">
        <v>5409</v>
      </c>
      <c r="C5234" s="2" t="s">
        <v>170</v>
      </c>
      <c r="D5234" s="209" t="n">
        <v>84.55</v>
      </c>
      <c r="E5234" s="224" t="n">
        <f aca="false">VLOOKUP(A5234,SINAPI_MO!$A$1:$E$59566,4,0)</f>
        <v>0.2501</v>
      </c>
      <c r="F5234" s="225" t="n">
        <f aca="false">ROUND(D5234*E5234,2)</f>
        <v>21.15</v>
      </c>
    </row>
    <row r="5235" customFormat="false" ht="19.4" hidden="false" customHeight="false" outlineLevel="0" collapsed="false">
      <c r="A5235" s="207" t="n">
        <v>94608</v>
      </c>
      <c r="B5235" s="208" t="s">
        <v>5410</v>
      </c>
      <c r="C5235" s="2" t="s">
        <v>170</v>
      </c>
      <c r="D5235" s="209" t="n">
        <v>213.22</v>
      </c>
      <c r="E5235" s="224" t="n">
        <f aca="false">VLOOKUP(A5235,SINAPI_MO!$A$1:$E$59566,4,0)</f>
        <v>0.1035</v>
      </c>
      <c r="F5235" s="225" t="n">
        <f aca="false">ROUND(D5235*E5235,2)</f>
        <v>22.07</v>
      </c>
    </row>
    <row r="5236" customFormat="false" ht="19.4" hidden="false" customHeight="false" outlineLevel="0" collapsed="false">
      <c r="A5236" s="207" t="n">
        <v>94610</v>
      </c>
      <c r="B5236" s="208" t="s">
        <v>5411</v>
      </c>
      <c r="C5236" s="2" t="s">
        <v>170</v>
      </c>
      <c r="D5236" s="209" t="n">
        <v>312.3</v>
      </c>
      <c r="E5236" s="224" t="n">
        <f aca="false">VLOOKUP(A5236,SINAPI_MO!$A$1:$E$59566,4,0)</f>
        <v>0.0738</v>
      </c>
      <c r="F5236" s="225" t="n">
        <f aca="false">ROUND(D5236*E5236,2)</f>
        <v>23.05</v>
      </c>
    </row>
    <row r="5237" customFormat="false" ht="12.8" hidden="false" customHeight="false" outlineLevel="0" collapsed="false">
      <c r="A5237" s="207" t="n">
        <v>94657</v>
      </c>
      <c r="B5237" s="208" t="s">
        <v>5412</v>
      </c>
      <c r="C5237" s="2" t="s">
        <v>170</v>
      </c>
      <c r="D5237" s="209" t="n">
        <v>4.48</v>
      </c>
      <c r="E5237" s="224" t="n">
        <f aca="false">VLOOKUP(A5237,SINAPI_MO!$A$1:$E$59566,4,0)</f>
        <v>0.4442</v>
      </c>
      <c r="F5237" s="225" t="n">
        <f aca="false">ROUND(D5237*E5237,2)</f>
        <v>1.99</v>
      </c>
    </row>
    <row r="5238" customFormat="false" ht="12.8" hidden="false" customHeight="false" outlineLevel="0" collapsed="false">
      <c r="A5238" s="207" t="n">
        <v>94659</v>
      </c>
      <c r="B5238" s="208" t="s">
        <v>5413</v>
      </c>
      <c r="C5238" s="2" t="s">
        <v>170</v>
      </c>
      <c r="D5238" s="209" t="n">
        <v>7.13</v>
      </c>
      <c r="E5238" s="224" t="n">
        <f aca="false">VLOOKUP(A5238,SINAPI_MO!$A$1:$E$59566,4,0)</f>
        <v>0.3633</v>
      </c>
      <c r="F5238" s="225" t="n">
        <f aca="false">ROUND(D5238*E5238,2)</f>
        <v>2.59</v>
      </c>
    </row>
    <row r="5239" customFormat="false" ht="12.8" hidden="false" customHeight="false" outlineLevel="0" collapsed="false">
      <c r="A5239" s="207" t="n">
        <v>94739</v>
      </c>
      <c r="B5239" s="208" t="s">
        <v>5414</v>
      </c>
      <c r="C5239" s="2" t="s">
        <v>170</v>
      </c>
      <c r="D5239" s="209" t="n">
        <v>284.9</v>
      </c>
      <c r="E5239" s="224" t="n">
        <f aca="false">VLOOKUP(A5239,SINAPI_MO!$A$1:$E$59566,4,0)</f>
        <v>0.0731</v>
      </c>
      <c r="F5239" s="225" t="n">
        <f aca="false">ROUND(D5239*E5239,2)</f>
        <v>20.83</v>
      </c>
    </row>
    <row r="5240" customFormat="false" ht="12.8" hidden="false" customHeight="false" outlineLevel="0" collapsed="false">
      <c r="A5240" s="207" t="n">
        <v>94725</v>
      </c>
      <c r="B5240" s="208" t="s">
        <v>5415</v>
      </c>
      <c r="C5240" s="2" t="s">
        <v>170</v>
      </c>
      <c r="D5240" s="209" t="n">
        <v>8.39</v>
      </c>
      <c r="E5240" s="224" t="n">
        <f aca="false">VLOOKUP(A5240,SINAPI_MO!$A$1:$E$59566,4,0)</f>
        <v>0.2098</v>
      </c>
      <c r="F5240" s="225" t="n">
        <f aca="false">ROUND(D5240*E5240,2)</f>
        <v>1.76</v>
      </c>
    </row>
    <row r="5241" customFormat="false" ht="12.8" hidden="false" customHeight="false" outlineLevel="0" collapsed="false">
      <c r="A5241" s="207" t="n">
        <v>94727</v>
      </c>
      <c r="B5241" s="208" t="s">
        <v>5416</v>
      </c>
      <c r="C5241" s="2" t="s">
        <v>170</v>
      </c>
      <c r="D5241" s="209" t="n">
        <v>13.78</v>
      </c>
      <c r="E5241" s="224" t="n">
        <f aca="false">VLOOKUP(A5241,SINAPI_MO!$A$1:$E$59566,4,0)</f>
        <v>0.1618</v>
      </c>
      <c r="F5241" s="225" t="n">
        <f aca="false">ROUND(D5241*E5241,2)</f>
        <v>2.23</v>
      </c>
    </row>
    <row r="5242" customFormat="false" ht="12.8" hidden="false" customHeight="false" outlineLevel="0" collapsed="false">
      <c r="A5242" s="207" t="n">
        <v>94729</v>
      </c>
      <c r="B5242" s="208" t="s">
        <v>5417</v>
      </c>
      <c r="C5242" s="2" t="s">
        <v>170</v>
      </c>
      <c r="D5242" s="209" t="n">
        <v>23.94</v>
      </c>
      <c r="E5242" s="224" t="n">
        <f aca="false">VLOOKUP(A5242,SINAPI_MO!$A$1:$E$59566,4,0)</f>
        <v>0.1211</v>
      </c>
      <c r="F5242" s="225" t="n">
        <f aca="false">ROUND(D5242*E5242,2)</f>
        <v>2.9</v>
      </c>
    </row>
    <row r="5243" customFormat="false" ht="12.8" hidden="false" customHeight="false" outlineLevel="0" collapsed="false">
      <c r="A5243" s="207" t="n">
        <v>94731</v>
      </c>
      <c r="B5243" s="208" t="s">
        <v>5418</v>
      </c>
      <c r="C5243" s="2" t="s">
        <v>170</v>
      </c>
      <c r="D5243" s="209" t="n">
        <v>31.74</v>
      </c>
      <c r="E5243" s="224" t="n">
        <f aca="false">VLOOKUP(A5243,SINAPI_MO!$A$1:$E$59566,4,0)</f>
        <v>0.1172</v>
      </c>
      <c r="F5243" s="225" t="n">
        <f aca="false">ROUND(D5243*E5243,2)</f>
        <v>3.72</v>
      </c>
    </row>
    <row r="5244" customFormat="false" ht="12.8" hidden="false" customHeight="false" outlineLevel="0" collapsed="false">
      <c r="A5244" s="207" t="n">
        <v>94733</v>
      </c>
      <c r="B5244" s="208" t="s">
        <v>5419</v>
      </c>
      <c r="C5244" s="2" t="s">
        <v>170</v>
      </c>
      <c r="D5244" s="209" t="n">
        <v>55.76</v>
      </c>
      <c r="E5244" s="224" t="n">
        <f aca="false">VLOOKUP(A5244,SINAPI_MO!$A$1:$E$59566,4,0)</f>
        <v>0.0983</v>
      </c>
      <c r="F5244" s="225" t="n">
        <f aca="false">ROUND(D5244*E5244,2)</f>
        <v>5.48</v>
      </c>
    </row>
    <row r="5245" customFormat="false" ht="12.8" hidden="false" customHeight="false" outlineLevel="0" collapsed="false">
      <c r="A5245" s="207" t="n">
        <v>94863</v>
      </c>
      <c r="B5245" s="208" t="s">
        <v>5420</v>
      </c>
      <c r="C5245" s="2" t="s">
        <v>170</v>
      </c>
      <c r="D5245" s="209" t="n">
        <v>195.19</v>
      </c>
      <c r="E5245" s="224" t="n">
        <f aca="false">VLOOKUP(A5245,SINAPI_MO!$A$1:$E$59566,4,0)</f>
        <v>0.0469</v>
      </c>
      <c r="F5245" s="225" t="n">
        <f aca="false">ROUND(D5245*E5245,2)</f>
        <v>9.15</v>
      </c>
    </row>
    <row r="5246" customFormat="false" ht="12.8" hidden="false" customHeight="false" outlineLevel="0" collapsed="false">
      <c r="A5246" s="207" t="n">
        <v>94737</v>
      </c>
      <c r="B5246" s="208" t="s">
        <v>5421</v>
      </c>
      <c r="C5246" s="2" t="s">
        <v>170</v>
      </c>
      <c r="D5246" s="209" t="n">
        <v>232.4</v>
      </c>
      <c r="E5246" s="224" t="n">
        <f aca="false">VLOOKUP(A5246,SINAPI_MO!$A$1:$E$59566,4,0)</f>
        <v>0.0564</v>
      </c>
      <c r="F5246" s="225" t="n">
        <f aca="false">ROUND(D5246*E5246,2)</f>
        <v>13.11</v>
      </c>
    </row>
    <row r="5247" customFormat="false" ht="19.4" hidden="false" customHeight="false" outlineLevel="0" collapsed="false">
      <c r="A5247" s="207" t="n">
        <v>94465</v>
      </c>
      <c r="B5247" s="208" t="s">
        <v>5422</v>
      </c>
      <c r="C5247" s="2" t="s">
        <v>170</v>
      </c>
      <c r="D5247" s="209" t="n">
        <v>52.61</v>
      </c>
      <c r="E5247" s="224" t="n">
        <f aca="false">VLOOKUP(A5247,SINAPI_MO!$A$1:$E$59566,4,0)</f>
        <v>0.3089</v>
      </c>
      <c r="F5247" s="225" t="n">
        <f aca="false">ROUND(D5247*E5247,2)</f>
        <v>16.25</v>
      </c>
    </row>
    <row r="5248" customFormat="false" ht="19.4" hidden="false" customHeight="false" outlineLevel="0" collapsed="false">
      <c r="A5248" s="207" t="n">
        <v>94467</v>
      </c>
      <c r="B5248" s="208" t="s">
        <v>5423</v>
      </c>
      <c r="C5248" s="2" t="s">
        <v>170</v>
      </c>
      <c r="D5248" s="209" t="n">
        <v>84.97</v>
      </c>
      <c r="E5248" s="224" t="n">
        <f aca="false">VLOOKUP(A5248,SINAPI_MO!$A$1:$E$59566,4,0)</f>
        <v>0.2235</v>
      </c>
      <c r="F5248" s="225" t="n">
        <f aca="false">ROUND(D5248*E5248,2)</f>
        <v>18.99</v>
      </c>
    </row>
    <row r="5249" customFormat="false" ht="19.4" hidden="false" customHeight="false" outlineLevel="0" collapsed="false">
      <c r="A5249" s="207" t="n">
        <v>94469</v>
      </c>
      <c r="B5249" s="208" t="s">
        <v>5424</v>
      </c>
      <c r="C5249" s="2" t="s">
        <v>170</v>
      </c>
      <c r="D5249" s="209" t="n">
        <v>121.69</v>
      </c>
      <c r="E5249" s="224" t="n">
        <f aca="false">VLOOKUP(A5249,SINAPI_MO!$A$1:$E$59566,4,0)</f>
        <v>0.1842</v>
      </c>
      <c r="F5249" s="225" t="n">
        <f aca="false">ROUND(D5249*E5249,2)</f>
        <v>22.42</v>
      </c>
    </row>
    <row r="5250" customFormat="false" ht="12.8" hidden="false" customHeight="false" outlineLevel="0" collapsed="false">
      <c r="A5250" s="207" t="n">
        <v>96746</v>
      </c>
      <c r="B5250" s="208" t="s">
        <v>5425</v>
      </c>
      <c r="C5250" s="2" t="s">
        <v>170</v>
      </c>
      <c r="D5250" s="209" t="n">
        <v>109.65</v>
      </c>
      <c r="E5250" s="224" t="n">
        <f aca="false">VLOOKUP(A5250,SINAPI_MO!$A$1:$E$59566,4,0)</f>
        <v>0.1943</v>
      </c>
      <c r="F5250" s="225" t="n">
        <f aca="false">ROUND(D5250*E5250,2)</f>
        <v>21.3</v>
      </c>
    </row>
    <row r="5251" customFormat="false" ht="12.8" hidden="false" customHeight="false" outlineLevel="0" collapsed="false">
      <c r="A5251" s="207" t="n">
        <v>96736</v>
      </c>
      <c r="B5251" s="208" t="s">
        <v>5426</v>
      </c>
      <c r="C5251" s="2" t="s">
        <v>170</v>
      </c>
      <c r="D5251" s="209" t="n">
        <v>5.88</v>
      </c>
      <c r="E5251" s="224" t="n">
        <f aca="false">VLOOKUP(A5251,SINAPI_MO!$A$1:$E$59566,4,0)</f>
        <v>0.5935</v>
      </c>
      <c r="F5251" s="225" t="n">
        <f aca="false">ROUND(D5251*E5251,2)</f>
        <v>3.49</v>
      </c>
    </row>
    <row r="5252" customFormat="false" ht="12.8" hidden="false" customHeight="false" outlineLevel="0" collapsed="false">
      <c r="A5252" s="207" t="n">
        <v>96737</v>
      </c>
      <c r="B5252" s="208" t="s">
        <v>5427</v>
      </c>
      <c r="C5252" s="2" t="s">
        <v>170</v>
      </c>
      <c r="D5252" s="209" t="n">
        <v>6.02</v>
      </c>
      <c r="E5252" s="224" t="n">
        <f aca="false">VLOOKUP(A5252,SINAPI_MO!$A$1:$E$59566,4,0)</f>
        <v>0.6362</v>
      </c>
      <c r="F5252" s="225" t="n">
        <f aca="false">ROUND(D5252*E5252,2)</f>
        <v>3.83</v>
      </c>
    </row>
    <row r="5253" customFormat="false" ht="12.8" hidden="false" customHeight="false" outlineLevel="0" collapsed="false">
      <c r="A5253" s="207" t="n">
        <v>96739</v>
      </c>
      <c r="B5253" s="208" t="s">
        <v>5428</v>
      </c>
      <c r="C5253" s="2" t="s">
        <v>170</v>
      </c>
      <c r="D5253" s="209" t="n">
        <v>8.34</v>
      </c>
      <c r="E5253" s="224" t="n">
        <f aca="false">VLOOKUP(A5253,SINAPI_MO!$A$1:$E$59566,4,0)</f>
        <v>0.5312</v>
      </c>
      <c r="F5253" s="225" t="n">
        <f aca="false">ROUND(D5253*E5253,2)</f>
        <v>4.43</v>
      </c>
    </row>
    <row r="5254" customFormat="false" ht="12.8" hidden="false" customHeight="false" outlineLevel="0" collapsed="false">
      <c r="A5254" s="207" t="n">
        <v>96741</v>
      </c>
      <c r="B5254" s="208" t="s">
        <v>5429</v>
      </c>
      <c r="C5254" s="2" t="s">
        <v>170</v>
      </c>
      <c r="D5254" s="209" t="n">
        <v>16.36</v>
      </c>
      <c r="E5254" s="224" t="n">
        <f aca="false">VLOOKUP(A5254,SINAPI_MO!$A$1:$E$59566,4,0)</f>
        <v>0.3246</v>
      </c>
      <c r="F5254" s="225" t="n">
        <f aca="false">ROUND(D5254*E5254,2)</f>
        <v>5.31</v>
      </c>
    </row>
    <row r="5255" customFormat="false" ht="12.8" hidden="false" customHeight="false" outlineLevel="0" collapsed="false">
      <c r="A5255" s="207" t="n">
        <v>96742</v>
      </c>
      <c r="B5255" s="208" t="s">
        <v>5430</v>
      </c>
      <c r="C5255" s="2" t="s">
        <v>170</v>
      </c>
      <c r="D5255" s="209" t="n">
        <v>20.09</v>
      </c>
      <c r="E5255" s="224" t="n">
        <f aca="false">VLOOKUP(A5255,SINAPI_MO!$A$1:$E$59566,4,0)</f>
        <v>0.3325</v>
      </c>
      <c r="F5255" s="225" t="n">
        <f aca="false">ROUND(D5255*E5255,2)</f>
        <v>6.68</v>
      </c>
    </row>
    <row r="5256" customFormat="false" ht="12.8" hidden="false" customHeight="false" outlineLevel="0" collapsed="false">
      <c r="A5256" s="207" t="n">
        <v>96743</v>
      </c>
      <c r="B5256" s="208" t="s">
        <v>5431</v>
      </c>
      <c r="C5256" s="2" t="s">
        <v>170</v>
      </c>
      <c r="D5256" s="209" t="n">
        <v>31.42</v>
      </c>
      <c r="E5256" s="224" t="n">
        <f aca="false">VLOOKUP(A5256,SINAPI_MO!$A$1:$E$59566,4,0)</f>
        <v>0.2839</v>
      </c>
      <c r="F5256" s="225" t="n">
        <f aca="false">ROUND(D5256*E5256,2)</f>
        <v>8.92</v>
      </c>
    </row>
    <row r="5257" customFormat="false" ht="12.8" hidden="false" customHeight="false" outlineLevel="0" collapsed="false">
      <c r="A5257" s="207" t="n">
        <v>96744</v>
      </c>
      <c r="B5257" s="208" t="s">
        <v>5432</v>
      </c>
      <c r="C5257" s="2" t="s">
        <v>170</v>
      </c>
      <c r="D5257" s="209" t="n">
        <v>53.16</v>
      </c>
      <c r="E5257" s="224" t="n">
        <f aca="false">VLOOKUP(A5257,SINAPI_MO!$A$1:$E$59566,4,0)</f>
        <v>0.2152</v>
      </c>
      <c r="F5257" s="225" t="n">
        <f aca="false">ROUND(D5257*E5257,2)</f>
        <v>11.44</v>
      </c>
    </row>
    <row r="5258" customFormat="false" ht="12.8" hidden="false" customHeight="false" outlineLevel="0" collapsed="false">
      <c r="A5258" s="207" t="n">
        <v>96745</v>
      </c>
      <c r="B5258" s="208" t="s">
        <v>5433</v>
      </c>
      <c r="C5258" s="2" t="s">
        <v>170</v>
      </c>
      <c r="D5258" s="209" t="n">
        <v>83.45</v>
      </c>
      <c r="E5258" s="224" t="n">
        <f aca="false">VLOOKUP(A5258,SINAPI_MO!$A$1:$E$59566,4,0)</f>
        <v>0.1824</v>
      </c>
      <c r="F5258" s="225" t="n">
        <f aca="false">ROUND(D5258*E5258,2)</f>
        <v>15.22</v>
      </c>
    </row>
    <row r="5259" customFormat="false" ht="12.8" hidden="false" customHeight="false" outlineLevel="0" collapsed="false">
      <c r="A5259" s="207" t="n">
        <v>94671</v>
      </c>
      <c r="B5259" s="208" t="s">
        <v>5434</v>
      </c>
      <c r="C5259" s="2" t="s">
        <v>170</v>
      </c>
      <c r="D5259" s="209" t="n">
        <v>129.23</v>
      </c>
      <c r="E5259" s="224" t="n">
        <f aca="false">VLOOKUP(A5259,SINAPI_MO!$A$1:$E$59566,4,0)</f>
        <v>0.1507</v>
      </c>
      <c r="F5259" s="225" t="n">
        <f aca="false">ROUND(D5259*E5259,2)</f>
        <v>19.47</v>
      </c>
    </row>
    <row r="5260" customFormat="false" ht="12.8" hidden="false" customHeight="false" outlineLevel="0" collapsed="false">
      <c r="A5260" s="207" t="n">
        <v>94661</v>
      </c>
      <c r="B5260" s="208" t="s">
        <v>5435</v>
      </c>
      <c r="C5260" s="2" t="s">
        <v>170</v>
      </c>
      <c r="D5260" s="209" t="n">
        <v>11.48</v>
      </c>
      <c r="E5260" s="224" t="n">
        <f aca="false">VLOOKUP(A5260,SINAPI_MO!$A$1:$E$59566,4,0)</f>
        <v>0.3023</v>
      </c>
      <c r="F5260" s="225" t="n">
        <f aca="false">ROUND(D5260*E5260,2)</f>
        <v>3.47</v>
      </c>
    </row>
    <row r="5261" customFormat="false" ht="12.8" hidden="false" customHeight="false" outlineLevel="0" collapsed="false">
      <c r="A5261" s="207" t="n">
        <v>94663</v>
      </c>
      <c r="B5261" s="208" t="s">
        <v>5436</v>
      </c>
      <c r="C5261" s="2" t="s">
        <v>170</v>
      </c>
      <c r="D5261" s="209" t="n">
        <v>14.2</v>
      </c>
      <c r="E5261" s="224" t="n">
        <f aca="false">VLOOKUP(A5261,SINAPI_MO!$A$1:$E$59566,4,0)</f>
        <v>0.3408</v>
      </c>
      <c r="F5261" s="225" t="n">
        <f aca="false">ROUND(D5261*E5261,2)</f>
        <v>4.84</v>
      </c>
    </row>
    <row r="5262" customFormat="false" ht="12.8" hidden="false" customHeight="false" outlineLevel="0" collapsed="false">
      <c r="A5262" s="207" t="n">
        <v>94665</v>
      </c>
      <c r="B5262" s="208" t="s">
        <v>5437</v>
      </c>
      <c r="C5262" s="2" t="s">
        <v>170</v>
      </c>
      <c r="D5262" s="209" t="n">
        <v>28.88</v>
      </c>
      <c r="E5262" s="224" t="n">
        <f aca="false">VLOOKUP(A5262,SINAPI_MO!$A$1:$E$59566,4,0)</f>
        <v>0.2254</v>
      </c>
      <c r="F5262" s="225" t="n">
        <f aca="false">ROUND(D5262*E5262,2)</f>
        <v>6.51</v>
      </c>
    </row>
    <row r="5263" customFormat="false" ht="12.8" hidden="false" customHeight="false" outlineLevel="0" collapsed="false">
      <c r="A5263" s="207" t="n">
        <v>94667</v>
      </c>
      <c r="B5263" s="208" t="s">
        <v>5438</v>
      </c>
      <c r="C5263" s="2" t="s">
        <v>170</v>
      </c>
      <c r="D5263" s="209" t="n">
        <v>42.49</v>
      </c>
      <c r="E5263" s="224" t="n">
        <f aca="false">VLOOKUP(A5263,SINAPI_MO!$A$1:$E$59566,4,0)</f>
        <v>0.2259</v>
      </c>
      <c r="F5263" s="225" t="n">
        <f aca="false">ROUND(D5263*E5263,2)</f>
        <v>9.6</v>
      </c>
    </row>
    <row r="5264" customFormat="false" ht="12.8" hidden="false" customHeight="false" outlineLevel="0" collapsed="false">
      <c r="A5264" s="207" t="n">
        <v>94669</v>
      </c>
      <c r="B5264" s="208" t="s">
        <v>5439</v>
      </c>
      <c r="C5264" s="2" t="s">
        <v>170</v>
      </c>
      <c r="D5264" s="209" t="n">
        <v>78.62</v>
      </c>
      <c r="E5264" s="224" t="n">
        <f aca="false">VLOOKUP(A5264,SINAPI_MO!$A$1:$E$59566,4,0)</f>
        <v>0.1531</v>
      </c>
      <c r="F5264" s="225" t="n">
        <f aca="false">ROUND(D5264*E5264,2)</f>
        <v>12.04</v>
      </c>
    </row>
    <row r="5265" customFormat="false" ht="19.4" hidden="false" customHeight="false" outlineLevel="0" collapsed="false">
      <c r="A5265" s="207" t="n">
        <v>105177</v>
      </c>
      <c r="B5265" s="208" t="s">
        <v>5440</v>
      </c>
      <c r="C5265" s="2" t="s">
        <v>170</v>
      </c>
      <c r="D5265" s="209" t="n">
        <v>142.4</v>
      </c>
      <c r="E5265" s="224" t="n">
        <f aca="false">VLOOKUP(A5265,SINAPI_MO!$A$1:$E$59566,4,0)</f>
        <v>0.1358</v>
      </c>
      <c r="F5265" s="225" t="n">
        <f aca="false">ROUND(D5265*E5265,2)</f>
        <v>19.34</v>
      </c>
    </row>
    <row r="5266" customFormat="false" ht="19.4" hidden="false" customHeight="false" outlineLevel="0" collapsed="false">
      <c r="A5266" s="207" t="n">
        <v>105176</v>
      </c>
      <c r="B5266" s="208" t="s">
        <v>5441</v>
      </c>
      <c r="C5266" s="2" t="s">
        <v>170</v>
      </c>
      <c r="D5266" s="209" t="n">
        <v>160.02</v>
      </c>
      <c r="E5266" s="224" t="n">
        <f aca="false">VLOOKUP(A5266,SINAPI_MO!$A$1:$E$59566,4,0)</f>
        <v>0.1294</v>
      </c>
      <c r="F5266" s="225" t="n">
        <f aca="false">ROUND(D5266*E5266,2)</f>
        <v>20.71</v>
      </c>
    </row>
    <row r="5267" customFormat="false" ht="19.4" hidden="false" customHeight="false" outlineLevel="0" collapsed="false">
      <c r="A5267" s="207" t="n">
        <v>94466</v>
      </c>
      <c r="B5267" s="208" t="s">
        <v>5442</v>
      </c>
      <c r="C5267" s="2" t="s">
        <v>170</v>
      </c>
      <c r="D5267" s="209" t="n">
        <v>52.63</v>
      </c>
      <c r="E5267" s="224" t="n">
        <f aca="false">VLOOKUP(A5267,SINAPI_MO!$A$1:$E$59566,4,0)</f>
        <v>0.3088</v>
      </c>
      <c r="F5267" s="225" t="n">
        <f aca="false">ROUND(D5267*E5267,2)</f>
        <v>16.25</v>
      </c>
    </row>
    <row r="5268" customFormat="false" ht="19.4" hidden="false" customHeight="false" outlineLevel="0" collapsed="false">
      <c r="A5268" s="207" t="n">
        <v>94468</v>
      </c>
      <c r="B5268" s="208" t="s">
        <v>5443</v>
      </c>
      <c r="C5268" s="2" t="s">
        <v>170</v>
      </c>
      <c r="D5268" s="209" t="n">
        <v>74.52</v>
      </c>
      <c r="E5268" s="224" t="n">
        <f aca="false">VLOOKUP(A5268,SINAPI_MO!$A$1:$E$59566,4,0)</f>
        <v>0.2548</v>
      </c>
      <c r="F5268" s="225" t="n">
        <f aca="false">ROUND(D5268*E5268,2)</f>
        <v>18.99</v>
      </c>
    </row>
    <row r="5269" customFormat="false" ht="19.4" hidden="false" customHeight="false" outlineLevel="0" collapsed="false">
      <c r="A5269" s="207" t="n">
        <v>94470</v>
      </c>
      <c r="B5269" s="208" t="s">
        <v>5444</v>
      </c>
      <c r="C5269" s="2" t="s">
        <v>170</v>
      </c>
      <c r="D5269" s="209" t="n">
        <v>112.38</v>
      </c>
      <c r="E5269" s="224" t="n">
        <f aca="false">VLOOKUP(A5269,SINAPI_MO!$A$1:$E$59566,4,0)</f>
        <v>0.1995</v>
      </c>
      <c r="F5269" s="225" t="n">
        <f aca="false">ROUND(D5269*E5269,2)</f>
        <v>22.42</v>
      </c>
    </row>
    <row r="5270" customFormat="false" ht="12.8" hidden="false" customHeight="false" outlineLevel="0" collapsed="false">
      <c r="A5270" s="207" t="n">
        <v>105225</v>
      </c>
      <c r="B5270" s="208" t="s">
        <v>5445</v>
      </c>
      <c r="C5270" s="2" t="s">
        <v>170</v>
      </c>
      <c r="D5270" s="209" t="n">
        <v>20.47</v>
      </c>
      <c r="E5270" s="224" t="n">
        <f aca="false">VLOOKUP(A5270,SINAPI_MO!$A$1:$E$59566,4,0)</f>
        <v>0.2027</v>
      </c>
      <c r="F5270" s="225" t="n">
        <f aca="false">ROUND(D5270*E5270,2)</f>
        <v>4.15</v>
      </c>
    </row>
    <row r="5271" customFormat="false" ht="12.8" hidden="false" customHeight="false" outlineLevel="0" collapsed="false">
      <c r="A5271" s="207" t="n">
        <v>105226</v>
      </c>
      <c r="B5271" s="208" t="s">
        <v>5446</v>
      </c>
      <c r="C5271" s="2" t="s">
        <v>170</v>
      </c>
      <c r="D5271" s="209" t="n">
        <v>48.65</v>
      </c>
      <c r="E5271" s="224" t="n">
        <f aca="false">VLOOKUP(A5271,SINAPI_MO!$A$1:$E$59566,4,0)</f>
        <v>0.11</v>
      </c>
      <c r="F5271" s="225" t="n">
        <f aca="false">ROUND(D5271*E5271,2)</f>
        <v>5.35</v>
      </c>
    </row>
    <row r="5272" customFormat="false" ht="12.8" hidden="false" customHeight="false" outlineLevel="0" collapsed="false">
      <c r="A5272" s="207" t="n">
        <v>105227</v>
      </c>
      <c r="B5272" s="208" t="s">
        <v>5447</v>
      </c>
      <c r="C5272" s="2" t="s">
        <v>170</v>
      </c>
      <c r="D5272" s="209" t="n">
        <v>69.76</v>
      </c>
      <c r="E5272" s="224" t="n">
        <f aca="false">VLOOKUP(A5272,SINAPI_MO!$A$1:$E$59566,4,0)</f>
        <v>0.0989</v>
      </c>
      <c r="F5272" s="225" t="n">
        <f aca="false">ROUND(D5272*E5272,2)</f>
        <v>6.9</v>
      </c>
    </row>
    <row r="5273" customFormat="false" ht="19.4" hidden="false" customHeight="false" outlineLevel="0" collapsed="false">
      <c r="A5273" s="207" t="n">
        <v>105212</v>
      </c>
      <c r="B5273" s="208" t="s">
        <v>5448</v>
      </c>
      <c r="C5273" s="2" t="s">
        <v>170</v>
      </c>
      <c r="D5273" s="209" t="n">
        <v>241.22</v>
      </c>
      <c r="E5273" s="224" t="n">
        <f aca="false">VLOOKUP(A5273,SINAPI_MO!$A$1:$E$59566,4,0)</f>
        <v>0.1689</v>
      </c>
      <c r="F5273" s="225" t="n">
        <f aca="false">ROUND(D5273*E5273,2)</f>
        <v>40.74</v>
      </c>
    </row>
    <row r="5274" customFormat="false" ht="19.4" hidden="false" customHeight="false" outlineLevel="0" collapsed="false">
      <c r="A5274" s="207" t="n">
        <v>105211</v>
      </c>
      <c r="B5274" s="208" t="s">
        <v>5449</v>
      </c>
      <c r="C5274" s="2" t="s">
        <v>170</v>
      </c>
      <c r="D5274" s="209" t="n">
        <v>243.14</v>
      </c>
      <c r="E5274" s="224" t="n">
        <f aca="false">VLOOKUP(A5274,SINAPI_MO!$A$1:$E$59566,4,0)</f>
        <v>0.1751</v>
      </c>
      <c r="F5274" s="225" t="n">
        <f aca="false">ROUND(D5274*E5274,2)</f>
        <v>42.57</v>
      </c>
    </row>
    <row r="5275" customFormat="false" ht="19.4" hidden="false" customHeight="false" outlineLevel="0" collapsed="false">
      <c r="A5275" s="207" t="n">
        <v>105189</v>
      </c>
      <c r="B5275" s="208" t="s">
        <v>5450</v>
      </c>
      <c r="C5275" s="2" t="s">
        <v>170</v>
      </c>
      <c r="D5275" s="209" t="n">
        <v>25.48</v>
      </c>
      <c r="E5275" s="224" t="n">
        <f aca="false">VLOOKUP(A5275,SINAPI_MO!$A$1:$E$59566,4,0)</f>
        <v>0.3053</v>
      </c>
      <c r="F5275" s="225" t="n">
        <f aca="false">ROUND(D5275*E5275,2)</f>
        <v>7.78</v>
      </c>
    </row>
    <row r="5276" customFormat="false" ht="19.4" hidden="false" customHeight="false" outlineLevel="0" collapsed="false">
      <c r="A5276" s="207" t="n">
        <v>105190</v>
      </c>
      <c r="B5276" s="208" t="s">
        <v>5451</v>
      </c>
      <c r="C5276" s="2" t="s">
        <v>170</v>
      </c>
      <c r="D5276" s="209" t="n">
        <v>32.19</v>
      </c>
      <c r="E5276" s="224" t="n">
        <f aca="false">VLOOKUP(A5276,SINAPI_MO!$A$1:$E$59566,4,0)</f>
        <v>0.2547</v>
      </c>
      <c r="F5276" s="225" t="n">
        <f aca="false">ROUND(D5276*E5276,2)</f>
        <v>8.2</v>
      </c>
    </row>
    <row r="5277" customFormat="false" ht="19.4" hidden="false" customHeight="false" outlineLevel="0" collapsed="false">
      <c r="A5277" s="207" t="n">
        <v>94625</v>
      </c>
      <c r="B5277" s="208" t="s">
        <v>5452</v>
      </c>
      <c r="C5277" s="2" t="s">
        <v>170</v>
      </c>
      <c r="D5277" s="209" t="n">
        <v>1594.77</v>
      </c>
      <c r="E5277" s="224" t="n">
        <f aca="false">VLOOKUP(A5277,SINAPI_MO!$A$1:$E$59566,4,0)</f>
        <v>0.0313</v>
      </c>
      <c r="F5277" s="225" t="n">
        <f aca="false">ROUND(D5277*E5277,2)</f>
        <v>49.92</v>
      </c>
    </row>
    <row r="5278" customFormat="false" ht="19.4" hidden="false" customHeight="false" outlineLevel="0" collapsed="false">
      <c r="A5278" s="207" t="n">
        <v>94622</v>
      </c>
      <c r="B5278" s="208" t="s">
        <v>5453</v>
      </c>
      <c r="C5278" s="2" t="s">
        <v>170</v>
      </c>
      <c r="D5278" s="209" t="n">
        <v>210.91</v>
      </c>
      <c r="E5278" s="224" t="n">
        <f aca="false">VLOOKUP(A5278,SINAPI_MO!$A$1:$E$59566,4,0)</f>
        <v>0.2006</v>
      </c>
      <c r="F5278" s="225" t="n">
        <f aca="false">ROUND(D5278*E5278,2)</f>
        <v>42.31</v>
      </c>
    </row>
    <row r="5279" customFormat="false" ht="19.4" hidden="false" customHeight="false" outlineLevel="0" collapsed="false">
      <c r="A5279" s="207" t="n">
        <v>94623</v>
      </c>
      <c r="B5279" s="208" t="s">
        <v>5454</v>
      </c>
      <c r="C5279" s="2" t="s">
        <v>170</v>
      </c>
      <c r="D5279" s="209" t="n">
        <v>504.34</v>
      </c>
      <c r="E5279" s="224" t="n">
        <f aca="false">VLOOKUP(A5279,SINAPI_MO!$A$1:$E$59566,4,0)</f>
        <v>0.0875</v>
      </c>
      <c r="F5279" s="225" t="n">
        <f aca="false">ROUND(D5279*E5279,2)</f>
        <v>44.13</v>
      </c>
    </row>
    <row r="5280" customFormat="false" ht="19.4" hidden="false" customHeight="false" outlineLevel="0" collapsed="false">
      <c r="A5280" s="207" t="n">
        <v>94624</v>
      </c>
      <c r="B5280" s="208" t="s">
        <v>5455</v>
      </c>
      <c r="C5280" s="2" t="s">
        <v>170</v>
      </c>
      <c r="D5280" s="209" t="n">
        <v>760.48</v>
      </c>
      <c r="E5280" s="224" t="n">
        <f aca="false">VLOOKUP(A5280,SINAPI_MO!$A$1:$E$59566,4,0)</f>
        <v>0.0607</v>
      </c>
      <c r="F5280" s="225" t="n">
        <f aca="false">ROUND(D5280*E5280,2)</f>
        <v>46.16</v>
      </c>
    </row>
    <row r="5281" customFormat="false" ht="12.8" hidden="false" customHeight="false" outlineLevel="0" collapsed="false">
      <c r="A5281" s="207" t="n">
        <v>94763</v>
      </c>
      <c r="B5281" s="208" t="s">
        <v>5456</v>
      </c>
      <c r="C5281" s="2" t="s">
        <v>170</v>
      </c>
      <c r="D5281" s="209" t="n">
        <v>432.45</v>
      </c>
      <c r="E5281" s="224" t="n">
        <f aca="false">VLOOKUP(A5281,SINAPI_MO!$A$1:$E$59566,4,0)</f>
        <v>0.0964</v>
      </c>
      <c r="F5281" s="225" t="n">
        <f aca="false">ROUND(D5281*E5281,2)</f>
        <v>41.69</v>
      </c>
    </row>
    <row r="5282" customFormat="false" ht="12.8" hidden="false" customHeight="false" outlineLevel="0" collapsed="false">
      <c r="A5282" s="207" t="n">
        <v>94756</v>
      </c>
      <c r="B5282" s="208" t="s">
        <v>5457</v>
      </c>
      <c r="C5282" s="2" t="s">
        <v>170</v>
      </c>
      <c r="D5282" s="209" t="n">
        <v>15.12</v>
      </c>
      <c r="E5282" s="224" t="n">
        <f aca="false">VLOOKUP(A5282,SINAPI_MO!$A$1:$E$59566,4,0)</f>
        <v>0.2348</v>
      </c>
      <c r="F5282" s="225" t="n">
        <f aca="false">ROUND(D5282*E5282,2)</f>
        <v>3.55</v>
      </c>
    </row>
    <row r="5283" customFormat="false" ht="12.8" hidden="false" customHeight="false" outlineLevel="0" collapsed="false">
      <c r="A5283" s="207" t="n">
        <v>94757</v>
      </c>
      <c r="B5283" s="208" t="s">
        <v>5458</v>
      </c>
      <c r="C5283" s="2" t="s">
        <v>170</v>
      </c>
      <c r="D5283" s="209" t="n">
        <v>24.03</v>
      </c>
      <c r="E5283" s="224" t="n">
        <f aca="false">VLOOKUP(A5283,SINAPI_MO!$A$1:$E$59566,4,0)</f>
        <v>0.1856</v>
      </c>
      <c r="F5283" s="225" t="n">
        <f aca="false">ROUND(D5283*E5283,2)</f>
        <v>4.46</v>
      </c>
    </row>
    <row r="5284" customFormat="false" ht="12.8" hidden="false" customHeight="false" outlineLevel="0" collapsed="false">
      <c r="A5284" s="207" t="n">
        <v>94758</v>
      </c>
      <c r="B5284" s="208" t="s">
        <v>5459</v>
      </c>
      <c r="C5284" s="2" t="s">
        <v>170</v>
      </c>
      <c r="D5284" s="209" t="n">
        <v>61.99</v>
      </c>
      <c r="E5284" s="224" t="n">
        <f aca="false">VLOOKUP(A5284,SINAPI_MO!$A$1:$E$59566,4,0)</f>
        <v>0.0936</v>
      </c>
      <c r="F5284" s="225" t="n">
        <f aca="false">ROUND(D5284*E5284,2)</f>
        <v>5.8</v>
      </c>
    </row>
    <row r="5285" customFormat="false" ht="12.8" hidden="false" customHeight="false" outlineLevel="0" collapsed="false">
      <c r="A5285" s="207" t="n">
        <v>94759</v>
      </c>
      <c r="B5285" s="208" t="s">
        <v>5460</v>
      </c>
      <c r="C5285" s="2" t="s">
        <v>170</v>
      </c>
      <c r="D5285" s="209" t="n">
        <v>78.88</v>
      </c>
      <c r="E5285" s="224" t="n">
        <f aca="false">VLOOKUP(A5285,SINAPI_MO!$A$1:$E$59566,4,0)</f>
        <v>0.0944</v>
      </c>
      <c r="F5285" s="225" t="n">
        <f aca="false">ROUND(D5285*E5285,2)</f>
        <v>7.45</v>
      </c>
    </row>
    <row r="5286" customFormat="false" ht="12.8" hidden="false" customHeight="false" outlineLevel="0" collapsed="false">
      <c r="A5286" s="207" t="n">
        <v>94760</v>
      </c>
      <c r="B5286" s="208" t="s">
        <v>5461</v>
      </c>
      <c r="C5286" s="2" t="s">
        <v>170</v>
      </c>
      <c r="D5286" s="209" t="n">
        <v>125.72</v>
      </c>
      <c r="E5286" s="224" t="n">
        <f aca="false">VLOOKUP(A5286,SINAPI_MO!$A$1:$E$59566,4,0)</f>
        <v>0.0872</v>
      </c>
      <c r="F5286" s="225" t="n">
        <f aca="false">ROUND(D5286*E5286,2)</f>
        <v>10.96</v>
      </c>
    </row>
    <row r="5287" customFormat="false" ht="12.8" hidden="false" customHeight="false" outlineLevel="0" collapsed="false">
      <c r="A5287" s="207" t="n">
        <v>94761</v>
      </c>
      <c r="B5287" s="208" t="s">
        <v>5462</v>
      </c>
      <c r="C5287" s="2" t="s">
        <v>170</v>
      </c>
      <c r="D5287" s="209" t="n">
        <v>272.58</v>
      </c>
      <c r="E5287" s="224" t="n">
        <f aca="false">VLOOKUP(A5287,SINAPI_MO!$A$1:$E$59566,4,0)</f>
        <v>0.0672</v>
      </c>
      <c r="F5287" s="225" t="n">
        <f aca="false">ROUND(D5287*E5287,2)</f>
        <v>18.32</v>
      </c>
    </row>
    <row r="5288" customFormat="false" ht="12.8" hidden="false" customHeight="false" outlineLevel="0" collapsed="false">
      <c r="A5288" s="207" t="n">
        <v>94762</v>
      </c>
      <c r="B5288" s="208" t="s">
        <v>5463</v>
      </c>
      <c r="C5288" s="2" t="s">
        <v>170</v>
      </c>
      <c r="D5288" s="209" t="n">
        <v>330.05</v>
      </c>
      <c r="E5288" s="224" t="n">
        <f aca="false">VLOOKUP(A5288,SINAPI_MO!$A$1:$E$59566,4,0)</f>
        <v>0.0794</v>
      </c>
      <c r="F5288" s="225" t="n">
        <f aca="false">ROUND(D5288*E5288,2)</f>
        <v>26.21</v>
      </c>
    </row>
    <row r="5289" customFormat="false" ht="19.4" hidden="false" customHeight="false" outlineLevel="0" collapsed="false">
      <c r="A5289" s="207" t="n">
        <v>94462</v>
      </c>
      <c r="B5289" s="208" t="s">
        <v>5464</v>
      </c>
      <c r="C5289" s="2" t="s">
        <v>183</v>
      </c>
      <c r="D5289" s="209" t="n">
        <v>95.7</v>
      </c>
      <c r="E5289" s="224" t="n">
        <f aca="false">VLOOKUP(A5289,SINAPI_MO!$A$1:$E$59566,4,0)</f>
        <v>0.2051</v>
      </c>
      <c r="F5289" s="225" t="n">
        <f aca="false">ROUND(D5289*E5289,2)</f>
        <v>19.63</v>
      </c>
    </row>
    <row r="5290" customFormat="false" ht="19.4" hidden="false" customHeight="false" outlineLevel="0" collapsed="false">
      <c r="A5290" s="207" t="n">
        <v>94463</v>
      </c>
      <c r="B5290" s="208" t="s">
        <v>5465</v>
      </c>
      <c r="C5290" s="2" t="s">
        <v>183</v>
      </c>
      <c r="D5290" s="209" t="n">
        <v>117.35</v>
      </c>
      <c r="E5290" s="224" t="n">
        <f aca="false">VLOOKUP(A5290,SINAPI_MO!$A$1:$E$59566,4,0)</f>
        <v>0.1956</v>
      </c>
      <c r="F5290" s="225" t="n">
        <f aca="false">ROUND(D5290*E5290,2)</f>
        <v>22.95</v>
      </c>
    </row>
    <row r="5291" customFormat="false" ht="19.4" hidden="false" customHeight="false" outlineLevel="0" collapsed="false">
      <c r="A5291" s="207" t="n">
        <v>94464</v>
      </c>
      <c r="B5291" s="208" t="s">
        <v>5466</v>
      </c>
      <c r="C5291" s="2" t="s">
        <v>183</v>
      </c>
      <c r="D5291" s="209" t="n">
        <v>154.12</v>
      </c>
      <c r="E5291" s="224" t="n">
        <f aca="false">VLOOKUP(A5291,SINAPI_MO!$A$1:$E$59566,4,0)</f>
        <v>0.1757</v>
      </c>
      <c r="F5291" s="225" t="n">
        <f aca="false">ROUND(D5291*E5291,2)</f>
        <v>27.08</v>
      </c>
    </row>
    <row r="5292" customFormat="false" ht="19.4" hidden="false" customHeight="false" outlineLevel="0" collapsed="false">
      <c r="A5292" s="207" t="n">
        <v>94605</v>
      </c>
      <c r="B5292" s="208" t="s">
        <v>5467</v>
      </c>
      <c r="C5292" s="2" t="s">
        <v>183</v>
      </c>
      <c r="D5292" s="209" t="n">
        <v>676.8</v>
      </c>
      <c r="E5292" s="224" t="n">
        <f aca="false">VLOOKUP(A5292,SINAPI_MO!$A$1:$E$59566,4,0)</f>
        <v>0.0445</v>
      </c>
      <c r="F5292" s="225" t="n">
        <f aca="false">ROUND(D5292*E5292,2)</f>
        <v>30.12</v>
      </c>
    </row>
    <row r="5293" customFormat="false" ht="19.4" hidden="false" customHeight="false" outlineLevel="0" collapsed="false">
      <c r="A5293" s="207" t="n">
        <v>94602</v>
      </c>
      <c r="B5293" s="208" t="s">
        <v>5468</v>
      </c>
      <c r="C5293" s="2" t="s">
        <v>183</v>
      </c>
      <c r="D5293" s="209" t="n">
        <v>238.58</v>
      </c>
      <c r="E5293" s="224" t="n">
        <f aca="false">VLOOKUP(A5293,SINAPI_MO!$A$1:$E$59566,4,0)</f>
        <v>0.1071</v>
      </c>
      <c r="F5293" s="225" t="n">
        <f aca="false">ROUND(D5293*E5293,2)</f>
        <v>25.55</v>
      </c>
    </row>
    <row r="5294" customFormat="false" ht="19.4" hidden="false" customHeight="false" outlineLevel="0" collapsed="false">
      <c r="A5294" s="207" t="n">
        <v>94603</v>
      </c>
      <c r="B5294" s="208" t="s">
        <v>5469</v>
      </c>
      <c r="C5294" s="2" t="s">
        <v>183</v>
      </c>
      <c r="D5294" s="209" t="n">
        <v>326.72</v>
      </c>
      <c r="E5294" s="224" t="n">
        <f aca="false">VLOOKUP(A5294,SINAPI_MO!$A$1:$E$59566,4,0)</f>
        <v>0.0816</v>
      </c>
      <c r="F5294" s="225" t="n">
        <f aca="false">ROUND(D5294*E5294,2)</f>
        <v>26.66</v>
      </c>
    </row>
    <row r="5295" customFormat="false" ht="19.4" hidden="false" customHeight="false" outlineLevel="0" collapsed="false">
      <c r="A5295" s="207" t="n">
        <v>94604</v>
      </c>
      <c r="B5295" s="208" t="s">
        <v>5470</v>
      </c>
      <c r="C5295" s="2" t="s">
        <v>183</v>
      </c>
      <c r="D5295" s="209" t="n">
        <v>466.44</v>
      </c>
      <c r="E5295" s="224" t="n">
        <f aca="false">VLOOKUP(A5295,SINAPI_MO!$A$1:$E$59566,4,0)</f>
        <v>0.0597</v>
      </c>
      <c r="F5295" s="225" t="n">
        <f aca="false">ROUND(D5295*E5295,2)</f>
        <v>27.85</v>
      </c>
    </row>
    <row r="5296" customFormat="false" ht="12.8" hidden="false" customHeight="false" outlineLevel="0" collapsed="false">
      <c r="A5296" s="207" t="n">
        <v>94723</v>
      </c>
      <c r="B5296" s="208" t="s">
        <v>5471</v>
      </c>
      <c r="C5296" s="2" t="s">
        <v>183</v>
      </c>
      <c r="D5296" s="209" t="n">
        <v>559.4</v>
      </c>
      <c r="E5296" s="224" t="n">
        <f aca="false">VLOOKUP(A5296,SINAPI_MO!$A$1:$E$59566,4,0)</f>
        <v>0.045</v>
      </c>
      <c r="F5296" s="225" t="n">
        <f aca="false">ROUND(D5296*E5296,2)</f>
        <v>25.17</v>
      </c>
    </row>
    <row r="5297" customFormat="false" ht="12.8" hidden="false" customHeight="false" outlineLevel="0" collapsed="false">
      <c r="A5297" s="207" t="n">
        <v>94716</v>
      </c>
      <c r="B5297" s="208" t="s">
        <v>5472</v>
      </c>
      <c r="C5297" s="2" t="s">
        <v>183</v>
      </c>
      <c r="D5297" s="209" t="n">
        <v>27.22</v>
      </c>
      <c r="E5297" s="224" t="n">
        <f aca="false">VLOOKUP(A5297,SINAPI_MO!$A$1:$E$59566,4,0)</f>
        <v>0.0786</v>
      </c>
      <c r="F5297" s="225" t="n">
        <f aca="false">ROUND(D5297*E5297,2)</f>
        <v>2.14</v>
      </c>
    </row>
    <row r="5298" customFormat="false" ht="12.8" hidden="false" customHeight="false" outlineLevel="0" collapsed="false">
      <c r="A5298" s="207" t="n">
        <v>94717</v>
      </c>
      <c r="B5298" s="208" t="s">
        <v>5473</v>
      </c>
      <c r="C5298" s="2" t="s">
        <v>183</v>
      </c>
      <c r="D5298" s="209" t="n">
        <v>45.91</v>
      </c>
      <c r="E5298" s="224" t="n">
        <f aca="false">VLOOKUP(A5298,SINAPI_MO!$A$1:$E$59566,4,0)</f>
        <v>0.0586</v>
      </c>
      <c r="F5298" s="225" t="n">
        <f aca="false">ROUND(D5298*E5298,2)</f>
        <v>2.69</v>
      </c>
    </row>
    <row r="5299" customFormat="false" ht="12.8" hidden="false" customHeight="false" outlineLevel="0" collapsed="false">
      <c r="A5299" s="207" t="n">
        <v>94718</v>
      </c>
      <c r="B5299" s="208" t="s">
        <v>5474</v>
      </c>
      <c r="C5299" s="2" t="s">
        <v>183</v>
      </c>
      <c r="D5299" s="209" t="n">
        <v>59.94</v>
      </c>
      <c r="E5299" s="224" t="n">
        <f aca="false">VLOOKUP(A5299,SINAPI_MO!$A$1:$E$59566,4,0)</f>
        <v>0.0584</v>
      </c>
      <c r="F5299" s="225" t="n">
        <f aca="false">ROUND(D5299*E5299,2)</f>
        <v>3.5</v>
      </c>
    </row>
    <row r="5300" customFormat="false" ht="12.8" hidden="false" customHeight="false" outlineLevel="0" collapsed="false">
      <c r="A5300" s="207" t="n">
        <v>94719</v>
      </c>
      <c r="B5300" s="208" t="s">
        <v>5475</v>
      </c>
      <c r="C5300" s="2" t="s">
        <v>183</v>
      </c>
      <c r="D5300" s="209" t="n">
        <v>80.05</v>
      </c>
      <c r="E5300" s="224" t="n">
        <f aca="false">VLOOKUP(A5300,SINAPI_MO!$A$1:$E$59566,4,0)</f>
        <v>0.0561</v>
      </c>
      <c r="F5300" s="225" t="n">
        <f aca="false">ROUND(D5300*E5300,2)</f>
        <v>4.49</v>
      </c>
    </row>
    <row r="5301" customFormat="false" ht="12.8" hidden="false" customHeight="false" outlineLevel="0" collapsed="false">
      <c r="A5301" s="207" t="n">
        <v>94720</v>
      </c>
      <c r="B5301" s="208" t="s">
        <v>5476</v>
      </c>
      <c r="C5301" s="2" t="s">
        <v>183</v>
      </c>
      <c r="D5301" s="209" t="n">
        <v>117.21</v>
      </c>
      <c r="E5301" s="224" t="n">
        <f aca="false">VLOOKUP(A5301,SINAPI_MO!$A$1:$E$59566,4,0)</f>
        <v>0.0564</v>
      </c>
      <c r="F5301" s="225" t="n">
        <f aca="false">ROUND(D5301*E5301,2)</f>
        <v>6.61</v>
      </c>
    </row>
    <row r="5302" customFormat="false" ht="12.8" hidden="false" customHeight="false" outlineLevel="0" collapsed="false">
      <c r="A5302" s="207" t="n">
        <v>94721</v>
      </c>
      <c r="B5302" s="208" t="s">
        <v>5477</v>
      </c>
      <c r="C5302" s="2" t="s">
        <v>183</v>
      </c>
      <c r="D5302" s="209" t="n">
        <v>189.89</v>
      </c>
      <c r="E5302" s="224" t="n">
        <f aca="false">VLOOKUP(A5302,SINAPI_MO!$A$1:$E$59566,4,0)</f>
        <v>0.0582</v>
      </c>
      <c r="F5302" s="225" t="n">
        <f aca="false">ROUND(D5302*E5302,2)</f>
        <v>11.05</v>
      </c>
    </row>
    <row r="5303" customFormat="false" ht="12.8" hidden="false" customHeight="false" outlineLevel="0" collapsed="false">
      <c r="A5303" s="207" t="n">
        <v>94722</v>
      </c>
      <c r="B5303" s="208" t="s">
        <v>5478</v>
      </c>
      <c r="C5303" s="2" t="s">
        <v>183</v>
      </c>
      <c r="D5303" s="209" t="n">
        <v>296.52</v>
      </c>
      <c r="E5303" s="224" t="n">
        <f aca="false">VLOOKUP(A5303,SINAPI_MO!$A$1:$E$59566,4,0)</f>
        <v>0.0534</v>
      </c>
      <c r="F5303" s="225" t="n">
        <f aca="false">ROUND(D5303*E5303,2)</f>
        <v>15.83</v>
      </c>
    </row>
    <row r="5304" customFormat="false" ht="12.8" hidden="false" customHeight="false" outlineLevel="0" collapsed="false">
      <c r="A5304" s="207" t="n">
        <v>96726</v>
      </c>
      <c r="B5304" s="208" t="s">
        <v>5479</v>
      </c>
      <c r="C5304" s="2" t="s">
        <v>183</v>
      </c>
      <c r="D5304" s="209" t="n">
        <v>162.52</v>
      </c>
      <c r="E5304" s="224" t="n">
        <f aca="false">VLOOKUP(A5304,SINAPI_MO!$A$1:$E$59566,4,0)</f>
        <v>0.1584</v>
      </c>
      <c r="F5304" s="225" t="n">
        <f aca="false">ROUND(D5304*E5304,2)</f>
        <v>25.74</v>
      </c>
    </row>
    <row r="5305" customFormat="false" ht="12.8" hidden="false" customHeight="false" outlineLevel="0" collapsed="false">
      <c r="A5305" s="207" t="n">
        <v>96735</v>
      </c>
      <c r="B5305" s="208" t="s">
        <v>5480</v>
      </c>
      <c r="C5305" s="2" t="s">
        <v>183</v>
      </c>
      <c r="D5305" s="209" t="n">
        <v>307.7</v>
      </c>
      <c r="E5305" s="224" t="n">
        <f aca="false">VLOOKUP(A5305,SINAPI_MO!$A$1:$E$59566,4,0)</f>
        <v>0.1028</v>
      </c>
      <c r="F5305" s="225" t="n">
        <f aca="false">ROUND(D5305*E5305,2)</f>
        <v>31.63</v>
      </c>
    </row>
    <row r="5306" customFormat="false" ht="12.8" hidden="false" customHeight="false" outlineLevel="0" collapsed="false">
      <c r="A5306" s="207" t="n">
        <v>96718</v>
      </c>
      <c r="B5306" s="208" t="s">
        <v>5481</v>
      </c>
      <c r="C5306" s="2" t="s">
        <v>183</v>
      </c>
      <c r="D5306" s="209" t="n">
        <v>14.52</v>
      </c>
      <c r="E5306" s="224" t="n">
        <f aca="false">VLOOKUP(A5306,SINAPI_MO!$A$1:$E$59566,4,0)</f>
        <v>0.2893</v>
      </c>
      <c r="F5306" s="225" t="n">
        <f aca="false">ROUND(D5306*E5306,2)</f>
        <v>4.2</v>
      </c>
    </row>
    <row r="5307" customFormat="false" ht="12.8" hidden="false" customHeight="false" outlineLevel="0" collapsed="false">
      <c r="A5307" s="207" t="n">
        <v>96727</v>
      </c>
      <c r="B5307" s="208" t="s">
        <v>5482</v>
      </c>
      <c r="C5307" s="2" t="s">
        <v>183</v>
      </c>
      <c r="D5307" s="209" t="n">
        <v>16.53</v>
      </c>
      <c r="E5307" s="224" t="n">
        <f aca="false">VLOOKUP(A5307,SINAPI_MO!$A$1:$E$59566,4,0)</f>
        <v>0.3134</v>
      </c>
      <c r="F5307" s="225" t="n">
        <f aca="false">ROUND(D5307*E5307,2)</f>
        <v>5.18</v>
      </c>
    </row>
    <row r="5308" customFormat="false" ht="12.8" hidden="false" customHeight="false" outlineLevel="0" collapsed="false">
      <c r="A5308" s="207" t="n">
        <v>96719</v>
      </c>
      <c r="B5308" s="208" t="s">
        <v>5483</v>
      </c>
      <c r="C5308" s="2" t="s">
        <v>183</v>
      </c>
      <c r="D5308" s="209" t="n">
        <v>18.6</v>
      </c>
      <c r="E5308" s="224" t="n">
        <f aca="false">VLOOKUP(A5308,SINAPI_MO!$A$1:$E$59566,4,0)</f>
        <v>0.2484</v>
      </c>
      <c r="F5308" s="225" t="n">
        <f aca="false">ROUND(D5308*E5308,2)</f>
        <v>4.62</v>
      </c>
    </row>
    <row r="5309" customFormat="false" ht="12.8" hidden="false" customHeight="false" outlineLevel="0" collapsed="false">
      <c r="A5309" s="207" t="n">
        <v>96728</v>
      </c>
      <c r="B5309" s="208" t="s">
        <v>5484</v>
      </c>
      <c r="C5309" s="2" t="s">
        <v>183</v>
      </c>
      <c r="D5309" s="209" t="n">
        <v>21.35</v>
      </c>
      <c r="E5309" s="224" t="n">
        <f aca="false">VLOOKUP(A5309,SINAPI_MO!$A$1:$E$59566,4,0)</f>
        <v>0.266</v>
      </c>
      <c r="F5309" s="225" t="n">
        <f aca="false">ROUND(D5309*E5309,2)</f>
        <v>5.68</v>
      </c>
    </row>
    <row r="5310" customFormat="false" ht="12.8" hidden="false" customHeight="false" outlineLevel="0" collapsed="false">
      <c r="A5310" s="207" t="n">
        <v>96720</v>
      </c>
      <c r="B5310" s="208" t="s">
        <v>5485</v>
      </c>
      <c r="C5310" s="2" t="s">
        <v>183</v>
      </c>
      <c r="D5310" s="209" t="n">
        <v>16.84</v>
      </c>
      <c r="E5310" s="224" t="n">
        <f aca="false">VLOOKUP(A5310,SINAPI_MO!$A$1:$E$59566,4,0)</f>
        <v>0.3177</v>
      </c>
      <c r="F5310" s="225" t="n">
        <f aca="false">ROUND(D5310*E5310,2)</f>
        <v>5.35</v>
      </c>
    </row>
    <row r="5311" customFormat="false" ht="12.8" hidden="false" customHeight="false" outlineLevel="0" collapsed="false">
      <c r="A5311" s="207" t="n">
        <v>96729</v>
      </c>
      <c r="B5311" s="208" t="s">
        <v>5486</v>
      </c>
      <c r="C5311" s="2" t="s">
        <v>183</v>
      </c>
      <c r="D5311" s="209" t="n">
        <v>27.56</v>
      </c>
      <c r="E5311" s="224" t="n">
        <f aca="false">VLOOKUP(A5311,SINAPI_MO!$A$1:$E$59566,4,0)</f>
        <v>0.2391</v>
      </c>
      <c r="F5311" s="225" t="n">
        <f aca="false">ROUND(D5311*E5311,2)</f>
        <v>6.59</v>
      </c>
    </row>
    <row r="5312" customFormat="false" ht="12.8" hidden="false" customHeight="false" outlineLevel="0" collapsed="false">
      <c r="A5312" s="207" t="n">
        <v>96721</v>
      </c>
      <c r="B5312" s="208" t="s">
        <v>5487</v>
      </c>
      <c r="C5312" s="2" t="s">
        <v>183</v>
      </c>
      <c r="D5312" s="209" t="n">
        <v>21.91</v>
      </c>
      <c r="E5312" s="224" t="n">
        <f aca="false">VLOOKUP(A5312,SINAPI_MO!$A$1:$E$59566,4,0)</f>
        <v>0.293</v>
      </c>
      <c r="F5312" s="225" t="n">
        <f aca="false">ROUND(D5312*E5312,2)</f>
        <v>6.42</v>
      </c>
    </row>
    <row r="5313" customFormat="false" ht="12.8" hidden="false" customHeight="false" outlineLevel="0" collapsed="false">
      <c r="A5313" s="207" t="n">
        <v>96730</v>
      </c>
      <c r="B5313" s="208" t="s">
        <v>5488</v>
      </c>
      <c r="C5313" s="2" t="s">
        <v>183</v>
      </c>
      <c r="D5313" s="209" t="n">
        <v>38.14</v>
      </c>
      <c r="E5313" s="224" t="n">
        <f aca="false">VLOOKUP(A5313,SINAPI_MO!$A$1:$E$59566,4,0)</f>
        <v>0.2066</v>
      </c>
      <c r="F5313" s="225" t="n">
        <f aca="false">ROUND(D5313*E5313,2)</f>
        <v>7.88</v>
      </c>
    </row>
    <row r="5314" customFormat="false" ht="12.8" hidden="false" customHeight="false" outlineLevel="0" collapsed="false">
      <c r="A5314" s="207" t="n">
        <v>96722</v>
      </c>
      <c r="B5314" s="208" t="s">
        <v>5489</v>
      </c>
      <c r="C5314" s="2" t="s">
        <v>183</v>
      </c>
      <c r="D5314" s="209" t="n">
        <v>33.65</v>
      </c>
      <c r="E5314" s="224" t="n">
        <f aca="false">VLOOKUP(A5314,SINAPI_MO!$A$1:$E$59566,4,0)</f>
        <v>0.2398</v>
      </c>
      <c r="F5314" s="225" t="n">
        <f aca="false">ROUND(D5314*E5314,2)</f>
        <v>8.07</v>
      </c>
    </row>
    <row r="5315" customFormat="false" ht="12.8" hidden="false" customHeight="false" outlineLevel="0" collapsed="false">
      <c r="A5315" s="207" t="n">
        <v>96731</v>
      </c>
      <c r="B5315" s="208" t="s">
        <v>5490</v>
      </c>
      <c r="C5315" s="2" t="s">
        <v>183</v>
      </c>
      <c r="D5315" s="209" t="n">
        <v>57.71</v>
      </c>
      <c r="E5315" s="224" t="n">
        <f aca="false">VLOOKUP(A5315,SINAPI_MO!$A$1:$E$59566,4,0)</f>
        <v>0.1719</v>
      </c>
      <c r="F5315" s="225" t="n">
        <f aca="false">ROUND(D5315*E5315,2)</f>
        <v>9.92</v>
      </c>
    </row>
    <row r="5316" customFormat="false" ht="12.8" hidden="false" customHeight="false" outlineLevel="0" collapsed="false">
      <c r="A5316" s="207" t="n">
        <v>96723</v>
      </c>
      <c r="B5316" s="208" t="s">
        <v>5491</v>
      </c>
      <c r="C5316" s="2" t="s">
        <v>183</v>
      </c>
      <c r="D5316" s="209" t="n">
        <v>52.29</v>
      </c>
      <c r="E5316" s="224" t="n">
        <f aca="false">VLOOKUP(A5316,SINAPI_MO!$A$1:$E$59566,4,0)</f>
        <v>0.206</v>
      </c>
      <c r="F5316" s="225" t="n">
        <f aca="false">ROUND(D5316*E5316,2)</f>
        <v>10.77</v>
      </c>
    </row>
    <row r="5317" customFormat="false" ht="12.8" hidden="false" customHeight="false" outlineLevel="0" collapsed="false">
      <c r="A5317" s="207" t="n">
        <v>96732</v>
      </c>
      <c r="B5317" s="208" t="s">
        <v>5492</v>
      </c>
      <c r="C5317" s="2" t="s">
        <v>183</v>
      </c>
      <c r="D5317" s="209" t="n">
        <v>97.29</v>
      </c>
      <c r="E5317" s="224" t="n">
        <f aca="false">VLOOKUP(A5317,SINAPI_MO!$A$1:$E$59566,4,0)</f>
        <v>0.1362</v>
      </c>
      <c r="F5317" s="225" t="n">
        <f aca="false">ROUND(D5317*E5317,2)</f>
        <v>13.25</v>
      </c>
    </row>
    <row r="5318" customFormat="false" ht="12.8" hidden="false" customHeight="false" outlineLevel="0" collapsed="false">
      <c r="A5318" s="207" t="n">
        <v>96724</v>
      </c>
      <c r="B5318" s="208" t="s">
        <v>5493</v>
      </c>
      <c r="C5318" s="2" t="s">
        <v>183</v>
      </c>
      <c r="D5318" s="209" t="n">
        <v>67.13</v>
      </c>
      <c r="E5318" s="224" t="n">
        <f aca="false">VLOOKUP(A5318,SINAPI_MO!$A$1:$E$59566,4,0)</f>
        <v>0.206</v>
      </c>
      <c r="F5318" s="225" t="n">
        <f aca="false">ROUND(D5318*E5318,2)</f>
        <v>13.83</v>
      </c>
    </row>
    <row r="5319" customFormat="false" ht="12.8" hidden="false" customHeight="false" outlineLevel="0" collapsed="false">
      <c r="A5319" s="207" t="n">
        <v>96733</v>
      </c>
      <c r="B5319" s="208" t="s">
        <v>5494</v>
      </c>
      <c r="C5319" s="2" t="s">
        <v>183</v>
      </c>
      <c r="D5319" s="209" t="n">
        <v>132.59</v>
      </c>
      <c r="E5319" s="224" t="n">
        <f aca="false">VLOOKUP(A5319,SINAPI_MO!$A$1:$E$59566,4,0)</f>
        <v>0.1281</v>
      </c>
      <c r="F5319" s="225" t="n">
        <f aca="false">ROUND(D5319*E5319,2)</f>
        <v>16.98</v>
      </c>
    </row>
    <row r="5320" customFormat="false" ht="12.8" hidden="false" customHeight="false" outlineLevel="0" collapsed="false">
      <c r="A5320" s="207" t="n">
        <v>96725</v>
      </c>
      <c r="B5320" s="208" t="s">
        <v>5495</v>
      </c>
      <c r="C5320" s="2" t="s">
        <v>183</v>
      </c>
      <c r="D5320" s="209" t="n">
        <v>109.92</v>
      </c>
      <c r="E5320" s="224" t="n">
        <f aca="false">VLOOKUP(A5320,SINAPI_MO!$A$1:$E$59566,4,0)</f>
        <v>0.1671</v>
      </c>
      <c r="F5320" s="225" t="n">
        <f aca="false">ROUND(D5320*E5320,2)</f>
        <v>18.37</v>
      </c>
    </row>
    <row r="5321" customFormat="false" ht="12.8" hidden="false" customHeight="false" outlineLevel="0" collapsed="false">
      <c r="A5321" s="207" t="n">
        <v>96734</v>
      </c>
      <c r="B5321" s="208" t="s">
        <v>5496</v>
      </c>
      <c r="C5321" s="2" t="s">
        <v>183</v>
      </c>
      <c r="D5321" s="209" t="n">
        <v>221.25</v>
      </c>
      <c r="E5321" s="224" t="n">
        <f aca="false">VLOOKUP(A5321,SINAPI_MO!$A$1:$E$59566,4,0)</f>
        <v>0.1021</v>
      </c>
      <c r="F5321" s="225" t="n">
        <f aca="false">ROUND(D5321*E5321,2)</f>
        <v>22.59</v>
      </c>
    </row>
    <row r="5322" customFormat="false" ht="12.8" hidden="false" customHeight="false" outlineLevel="0" collapsed="false">
      <c r="A5322" s="207" t="n">
        <v>94655</v>
      </c>
      <c r="B5322" s="208" t="s">
        <v>5497</v>
      </c>
      <c r="C5322" s="2" t="s">
        <v>183</v>
      </c>
      <c r="D5322" s="209" t="n">
        <v>149.54</v>
      </c>
      <c r="E5322" s="224" t="n">
        <f aca="false">VLOOKUP(A5322,SINAPI_MO!$A$1:$E$59566,4,0)</f>
        <v>0.1572</v>
      </c>
      <c r="F5322" s="225" t="n">
        <f aca="false">ROUND(D5322*E5322,2)</f>
        <v>23.51</v>
      </c>
    </row>
    <row r="5323" customFormat="false" ht="12.8" hidden="false" customHeight="false" outlineLevel="0" collapsed="false">
      <c r="A5323" s="207" t="n">
        <v>94648</v>
      </c>
      <c r="B5323" s="208" t="s">
        <v>5498</v>
      </c>
      <c r="C5323" s="2" t="s">
        <v>183</v>
      </c>
      <c r="D5323" s="209" t="n">
        <v>8.11</v>
      </c>
      <c r="E5323" s="224" t="n">
        <f aca="false">VLOOKUP(A5323,SINAPI_MO!$A$1:$E$59566,4,0)</f>
        <v>0.2959</v>
      </c>
      <c r="F5323" s="225" t="n">
        <f aca="false">ROUND(D5323*E5323,2)</f>
        <v>2.4</v>
      </c>
    </row>
    <row r="5324" customFormat="false" ht="12.8" hidden="false" customHeight="false" outlineLevel="0" collapsed="false">
      <c r="A5324" s="207" t="n">
        <v>94649</v>
      </c>
      <c r="B5324" s="208" t="s">
        <v>5499</v>
      </c>
      <c r="C5324" s="2" t="s">
        <v>183</v>
      </c>
      <c r="D5324" s="209" t="n">
        <v>15.45</v>
      </c>
      <c r="E5324" s="224" t="n">
        <f aca="false">VLOOKUP(A5324,SINAPI_MO!$A$1:$E$59566,4,0)</f>
        <v>0.2026</v>
      </c>
      <c r="F5324" s="225" t="n">
        <f aca="false">ROUND(D5324*E5324,2)</f>
        <v>3.13</v>
      </c>
    </row>
    <row r="5325" customFormat="false" ht="12.8" hidden="false" customHeight="false" outlineLevel="0" collapsed="false">
      <c r="A5325" s="207" t="n">
        <v>94650</v>
      </c>
      <c r="B5325" s="208" t="s">
        <v>5500</v>
      </c>
      <c r="C5325" s="2" t="s">
        <v>183</v>
      </c>
      <c r="D5325" s="209" t="n">
        <v>23.55</v>
      </c>
      <c r="E5325" s="224" t="n">
        <f aca="false">VLOOKUP(A5325,SINAPI_MO!$A$1:$E$59566,4,0)</f>
        <v>0.1779</v>
      </c>
      <c r="F5325" s="225" t="n">
        <f aca="false">ROUND(D5325*E5325,2)</f>
        <v>4.19</v>
      </c>
    </row>
    <row r="5326" customFormat="false" ht="12.8" hidden="false" customHeight="false" outlineLevel="0" collapsed="false">
      <c r="A5326" s="207" t="n">
        <v>94651</v>
      </c>
      <c r="B5326" s="208" t="s">
        <v>5501</v>
      </c>
      <c r="C5326" s="2" t="s">
        <v>183</v>
      </c>
      <c r="D5326" s="209" t="n">
        <v>27.08</v>
      </c>
      <c r="E5326" s="224" t="n">
        <f aca="false">VLOOKUP(A5326,SINAPI_MO!$A$1:$E$59566,4,0)</f>
        <v>0.216</v>
      </c>
      <c r="F5326" s="225" t="n">
        <f aca="false">ROUND(D5326*E5326,2)</f>
        <v>5.85</v>
      </c>
    </row>
    <row r="5327" customFormat="false" ht="12.8" hidden="false" customHeight="false" outlineLevel="0" collapsed="false">
      <c r="A5327" s="207" t="n">
        <v>94652</v>
      </c>
      <c r="B5327" s="208" t="s">
        <v>5502</v>
      </c>
      <c r="C5327" s="2" t="s">
        <v>183</v>
      </c>
      <c r="D5327" s="209" t="n">
        <v>42.81</v>
      </c>
      <c r="E5327" s="224" t="n">
        <f aca="false">VLOOKUP(A5327,SINAPI_MO!$A$1:$E$59566,4,0)</f>
        <v>0.1838</v>
      </c>
      <c r="F5327" s="225" t="n">
        <f aca="false">ROUND(D5327*E5327,2)</f>
        <v>7.87</v>
      </c>
    </row>
    <row r="5328" customFormat="false" ht="12.8" hidden="false" customHeight="false" outlineLevel="0" collapsed="false">
      <c r="A5328" s="207" t="n">
        <v>94653</v>
      </c>
      <c r="B5328" s="208" t="s">
        <v>5503</v>
      </c>
      <c r="C5328" s="2" t="s">
        <v>183</v>
      </c>
      <c r="D5328" s="209" t="n">
        <v>69.48</v>
      </c>
      <c r="E5328" s="224" t="n">
        <f aca="false">VLOOKUP(A5328,SINAPI_MO!$A$1:$E$59566,4,0)</f>
        <v>0.167</v>
      </c>
      <c r="F5328" s="225" t="n">
        <f aca="false">ROUND(D5328*E5328,2)</f>
        <v>11.6</v>
      </c>
    </row>
    <row r="5329" customFormat="false" ht="12.8" hidden="false" customHeight="false" outlineLevel="0" collapsed="false">
      <c r="A5329" s="207" t="n">
        <v>94654</v>
      </c>
      <c r="B5329" s="208" t="s">
        <v>5504</v>
      </c>
      <c r="C5329" s="2" t="s">
        <v>183</v>
      </c>
      <c r="D5329" s="209" t="n">
        <v>95.08</v>
      </c>
      <c r="E5329" s="224" t="n">
        <f aca="false">VLOOKUP(A5329,SINAPI_MO!$A$1:$E$59566,4,0)</f>
        <v>0.1529</v>
      </c>
      <c r="F5329" s="225" t="n">
        <f aca="false">ROUND(D5329*E5329,2)</f>
        <v>14.54</v>
      </c>
    </row>
    <row r="5330" customFormat="false" ht="19.4" hidden="false" customHeight="false" outlineLevel="0" collapsed="false">
      <c r="A5330" s="207" t="n">
        <v>94689</v>
      </c>
      <c r="B5330" s="208" t="s">
        <v>5505</v>
      </c>
      <c r="C5330" s="2" t="s">
        <v>170</v>
      </c>
      <c r="D5330" s="209" t="n">
        <v>11.02</v>
      </c>
      <c r="E5330" s="224" t="n">
        <f aca="false">VLOOKUP(A5330,SINAPI_MO!$A$1:$E$59566,4,0)</f>
        <v>0.3612</v>
      </c>
      <c r="F5330" s="225" t="n">
        <f aca="false">ROUND(D5330*E5330,2)</f>
        <v>3.98</v>
      </c>
    </row>
    <row r="5331" customFormat="false" ht="19.4" hidden="false" customHeight="false" outlineLevel="0" collapsed="false">
      <c r="A5331" s="207" t="n">
        <v>94702</v>
      </c>
      <c r="B5331" s="208" t="s">
        <v>5506</v>
      </c>
      <c r="C5331" s="2" t="s">
        <v>170</v>
      </c>
      <c r="D5331" s="209" t="n">
        <v>231.48</v>
      </c>
      <c r="E5331" s="224" t="n">
        <f aca="false">VLOOKUP(A5331,SINAPI_MO!$A$1:$E$59566,4,0)</f>
        <v>0.1309</v>
      </c>
      <c r="F5331" s="225" t="n">
        <f aca="false">ROUND(D5331*E5331,2)</f>
        <v>30.3</v>
      </c>
    </row>
    <row r="5332" customFormat="false" ht="19.4" hidden="false" customHeight="false" outlineLevel="0" collapsed="false">
      <c r="A5332" s="207" t="n">
        <v>94691</v>
      </c>
      <c r="B5332" s="208" t="s">
        <v>5507</v>
      </c>
      <c r="C5332" s="2" t="s">
        <v>170</v>
      </c>
      <c r="D5332" s="209" t="n">
        <v>16.06</v>
      </c>
      <c r="E5332" s="224" t="n">
        <f aca="false">VLOOKUP(A5332,SINAPI_MO!$A$1:$E$59566,4,0)</f>
        <v>0.2983</v>
      </c>
      <c r="F5332" s="225" t="n">
        <f aca="false">ROUND(D5332*E5332,2)</f>
        <v>4.79</v>
      </c>
    </row>
    <row r="5333" customFormat="false" ht="19.4" hidden="false" customHeight="false" outlineLevel="0" collapsed="false">
      <c r="A5333" s="207" t="n">
        <v>94693</v>
      </c>
      <c r="B5333" s="208" t="s">
        <v>5508</v>
      </c>
      <c r="C5333" s="2" t="s">
        <v>170</v>
      </c>
      <c r="D5333" s="209" t="n">
        <v>21</v>
      </c>
      <c r="E5333" s="224" t="n">
        <f aca="false">VLOOKUP(A5333,SINAPI_MO!$A$1:$E$59566,4,0)</f>
        <v>0.3029</v>
      </c>
      <c r="F5333" s="225" t="n">
        <f aca="false">ROUND(D5333*E5333,2)</f>
        <v>6.36</v>
      </c>
    </row>
    <row r="5334" customFormat="false" ht="19.4" hidden="false" customHeight="false" outlineLevel="0" collapsed="false">
      <c r="A5334" s="207" t="n">
        <v>94695</v>
      </c>
      <c r="B5334" s="208" t="s">
        <v>5509</v>
      </c>
      <c r="C5334" s="2" t="s">
        <v>170</v>
      </c>
      <c r="D5334" s="209" t="n">
        <v>37.34</v>
      </c>
      <c r="E5334" s="224" t="n">
        <f aca="false">VLOOKUP(A5334,SINAPI_MO!$A$1:$E$59566,4,0)</f>
        <v>0.2351</v>
      </c>
      <c r="F5334" s="225" t="n">
        <f aca="false">ROUND(D5334*E5334,2)</f>
        <v>8.78</v>
      </c>
    </row>
    <row r="5335" customFormat="false" ht="19.4" hidden="false" customHeight="false" outlineLevel="0" collapsed="false">
      <c r="A5335" s="207" t="n">
        <v>94698</v>
      </c>
      <c r="B5335" s="208" t="s">
        <v>5510</v>
      </c>
      <c r="C5335" s="2" t="s">
        <v>170</v>
      </c>
      <c r="D5335" s="209" t="n">
        <v>80.96</v>
      </c>
      <c r="E5335" s="224" t="n">
        <f aca="false">VLOOKUP(A5335,SINAPI_MO!$A$1:$E$59566,4,0)</f>
        <v>0.1981</v>
      </c>
      <c r="F5335" s="225" t="n">
        <f aca="false">ROUND(D5335*E5335,2)</f>
        <v>16.04</v>
      </c>
    </row>
    <row r="5336" customFormat="false" ht="19.4" hidden="false" customHeight="false" outlineLevel="0" collapsed="false">
      <c r="A5336" s="207" t="n">
        <v>94700</v>
      </c>
      <c r="B5336" s="208" t="s">
        <v>5511</v>
      </c>
      <c r="C5336" s="2" t="s">
        <v>170</v>
      </c>
      <c r="D5336" s="209" t="n">
        <v>160.91</v>
      </c>
      <c r="E5336" s="224" t="n">
        <f aca="false">VLOOKUP(A5336,SINAPI_MO!$A$1:$E$59566,4,0)</f>
        <v>0.1268</v>
      </c>
      <c r="F5336" s="225" t="n">
        <f aca="false">ROUND(D5336*E5336,2)</f>
        <v>20.4</v>
      </c>
    </row>
    <row r="5337" customFormat="false" ht="19.4" hidden="false" customHeight="false" outlineLevel="0" collapsed="false">
      <c r="A5337" s="207" t="n">
        <v>94477</v>
      </c>
      <c r="B5337" s="208" t="s">
        <v>5512</v>
      </c>
      <c r="C5337" s="2" t="s">
        <v>170</v>
      </c>
      <c r="D5337" s="209" t="n">
        <v>100.94</v>
      </c>
      <c r="E5337" s="224" t="n">
        <f aca="false">VLOOKUP(A5337,SINAPI_MO!$A$1:$E$59566,4,0)</f>
        <v>0.3222</v>
      </c>
      <c r="F5337" s="225" t="n">
        <f aca="false">ROUND(D5337*E5337,2)</f>
        <v>32.52</v>
      </c>
    </row>
    <row r="5338" customFormat="false" ht="19.4" hidden="false" customHeight="false" outlineLevel="0" collapsed="false">
      <c r="A5338" s="207" t="n">
        <v>94478</v>
      </c>
      <c r="B5338" s="208" t="s">
        <v>5513</v>
      </c>
      <c r="C5338" s="2" t="s">
        <v>170</v>
      </c>
      <c r="D5338" s="209" t="n">
        <v>167.33</v>
      </c>
      <c r="E5338" s="224" t="n">
        <f aca="false">VLOOKUP(A5338,SINAPI_MO!$A$1:$E$59566,4,0)</f>
        <v>0.2271</v>
      </c>
      <c r="F5338" s="225" t="n">
        <f aca="false">ROUND(D5338*E5338,2)</f>
        <v>38</v>
      </c>
    </row>
    <row r="5339" customFormat="false" ht="19.4" hidden="false" customHeight="false" outlineLevel="0" collapsed="false">
      <c r="A5339" s="207" t="n">
        <v>94479</v>
      </c>
      <c r="B5339" s="208" t="s">
        <v>5514</v>
      </c>
      <c r="C5339" s="2" t="s">
        <v>170</v>
      </c>
      <c r="D5339" s="209" t="n">
        <v>217.88</v>
      </c>
      <c r="E5339" s="224" t="n">
        <f aca="false">VLOOKUP(A5339,SINAPI_MO!$A$1:$E$59566,4,0)</f>
        <v>0.2058</v>
      </c>
      <c r="F5339" s="225" t="n">
        <f aca="false">ROUND(D5339*E5339,2)</f>
        <v>44.84</v>
      </c>
    </row>
    <row r="5340" customFormat="false" ht="12.8" hidden="false" customHeight="false" outlineLevel="0" collapsed="false">
      <c r="A5340" s="207" t="n">
        <v>96764</v>
      </c>
      <c r="B5340" s="208" t="s">
        <v>5515</v>
      </c>
      <c r="C5340" s="2" t="s">
        <v>170</v>
      </c>
      <c r="D5340" s="209" t="n">
        <v>303.2</v>
      </c>
      <c r="E5340" s="224" t="n">
        <f aca="false">VLOOKUP(A5340,SINAPI_MO!$A$1:$E$59566,4,0)</f>
        <v>0.1406</v>
      </c>
      <c r="F5340" s="225" t="n">
        <f aca="false">ROUND(D5340*E5340,2)</f>
        <v>42.63</v>
      </c>
    </row>
    <row r="5341" customFormat="false" ht="12.8" hidden="false" customHeight="false" outlineLevel="0" collapsed="false">
      <c r="A5341" s="207" t="n">
        <v>105164</v>
      </c>
      <c r="B5341" s="208" t="s">
        <v>5516</v>
      </c>
      <c r="C5341" s="2" t="s">
        <v>170</v>
      </c>
      <c r="D5341" s="209" t="n">
        <v>10.64</v>
      </c>
      <c r="E5341" s="224" t="n">
        <f aca="false">VLOOKUP(A5341,SINAPI_MO!$A$1:$E$59566,4,0)</f>
        <v>0.656</v>
      </c>
      <c r="F5341" s="225" t="n">
        <f aca="false">ROUND(D5341*E5341,2)</f>
        <v>6.98</v>
      </c>
    </row>
    <row r="5342" customFormat="false" ht="12.8" hidden="false" customHeight="false" outlineLevel="0" collapsed="false">
      <c r="A5342" s="207" t="n">
        <v>105165</v>
      </c>
      <c r="B5342" s="208" t="s">
        <v>5517</v>
      </c>
      <c r="C5342" s="2" t="s">
        <v>170</v>
      </c>
      <c r="D5342" s="209" t="n">
        <v>10.82</v>
      </c>
      <c r="E5342" s="224" t="n">
        <f aca="false">VLOOKUP(A5342,SINAPI_MO!$A$1:$E$59566,4,0)</f>
        <v>0.7079</v>
      </c>
      <c r="F5342" s="225" t="n">
        <f aca="false">ROUND(D5342*E5342,2)</f>
        <v>7.66</v>
      </c>
    </row>
    <row r="5343" customFormat="false" ht="12.8" hidden="false" customHeight="false" outlineLevel="0" collapsed="false">
      <c r="A5343" s="207" t="n">
        <v>96758</v>
      </c>
      <c r="B5343" s="208" t="s">
        <v>5518</v>
      </c>
      <c r="C5343" s="2" t="s">
        <v>170</v>
      </c>
      <c r="D5343" s="209" t="n">
        <v>16.66</v>
      </c>
      <c r="E5343" s="224" t="n">
        <f aca="false">VLOOKUP(A5343,SINAPI_MO!$A$1:$E$59566,4,0)</f>
        <v>0.533</v>
      </c>
      <c r="F5343" s="225" t="n">
        <f aca="false">ROUND(D5343*E5343,2)</f>
        <v>8.88</v>
      </c>
    </row>
    <row r="5344" customFormat="false" ht="12.8" hidden="false" customHeight="false" outlineLevel="0" collapsed="false">
      <c r="A5344" s="207" t="n">
        <v>96759</v>
      </c>
      <c r="B5344" s="208" t="s">
        <v>5519</v>
      </c>
      <c r="C5344" s="2" t="s">
        <v>170</v>
      </c>
      <c r="D5344" s="209" t="n">
        <v>24.76</v>
      </c>
      <c r="E5344" s="224" t="n">
        <f aca="false">VLOOKUP(A5344,SINAPI_MO!$A$1:$E$59566,4,0)</f>
        <v>0.4297</v>
      </c>
      <c r="F5344" s="225" t="n">
        <f aca="false">ROUND(D5344*E5344,2)</f>
        <v>10.64</v>
      </c>
    </row>
    <row r="5345" customFormat="false" ht="12.8" hidden="false" customHeight="false" outlineLevel="0" collapsed="false">
      <c r="A5345" s="207" t="n">
        <v>96760</v>
      </c>
      <c r="B5345" s="208" t="s">
        <v>5520</v>
      </c>
      <c r="C5345" s="2" t="s">
        <v>170</v>
      </c>
      <c r="D5345" s="209" t="n">
        <v>40.49</v>
      </c>
      <c r="E5345" s="224" t="n">
        <f aca="false">VLOOKUP(A5345,SINAPI_MO!$A$1:$E$59566,4,0)</f>
        <v>0.3305</v>
      </c>
      <c r="F5345" s="225" t="n">
        <f aca="false">ROUND(D5345*E5345,2)</f>
        <v>13.38</v>
      </c>
    </row>
    <row r="5346" customFormat="false" ht="12.8" hidden="false" customHeight="false" outlineLevel="0" collapsed="false">
      <c r="A5346" s="207" t="n">
        <v>96761</v>
      </c>
      <c r="B5346" s="208" t="s">
        <v>5521</v>
      </c>
      <c r="C5346" s="2" t="s">
        <v>170</v>
      </c>
      <c r="D5346" s="209" t="n">
        <v>60.45</v>
      </c>
      <c r="E5346" s="224" t="n">
        <f aca="false">VLOOKUP(A5346,SINAPI_MO!$A$1:$E$59566,4,0)</f>
        <v>0.2953</v>
      </c>
      <c r="F5346" s="225" t="n">
        <f aca="false">ROUND(D5346*E5346,2)</f>
        <v>17.85</v>
      </c>
    </row>
    <row r="5347" customFormat="false" ht="12.8" hidden="false" customHeight="false" outlineLevel="0" collapsed="false">
      <c r="A5347" s="207" t="n">
        <v>96762</v>
      </c>
      <c r="B5347" s="208" t="s">
        <v>5522</v>
      </c>
      <c r="C5347" s="2" t="s">
        <v>170</v>
      </c>
      <c r="D5347" s="209" t="n">
        <v>114.21</v>
      </c>
      <c r="E5347" s="224" t="n">
        <f aca="false">VLOOKUP(A5347,SINAPI_MO!$A$1:$E$59566,4,0)</f>
        <v>0.2004</v>
      </c>
      <c r="F5347" s="225" t="n">
        <f aca="false">ROUND(D5347*E5347,2)</f>
        <v>22.89</v>
      </c>
    </row>
    <row r="5348" customFormat="false" ht="12.8" hidden="false" customHeight="false" outlineLevel="0" collapsed="false">
      <c r="A5348" s="207" t="n">
        <v>96763</v>
      </c>
      <c r="B5348" s="208" t="s">
        <v>5523</v>
      </c>
      <c r="C5348" s="2" t="s">
        <v>170</v>
      </c>
      <c r="D5348" s="209" t="n">
        <v>152.99</v>
      </c>
      <c r="E5348" s="224" t="n">
        <f aca="false">VLOOKUP(A5348,SINAPI_MO!$A$1:$E$59566,4,0)</f>
        <v>0.199</v>
      </c>
      <c r="F5348" s="225" t="n">
        <f aca="false">ROUND(D5348*E5348,2)</f>
        <v>30.45</v>
      </c>
    </row>
    <row r="5349" customFormat="false" ht="12.8" hidden="false" customHeight="false" outlineLevel="0" collapsed="false">
      <c r="A5349" s="207" t="n">
        <v>94701</v>
      </c>
      <c r="B5349" s="208" t="s">
        <v>5524</v>
      </c>
      <c r="C5349" s="2" t="s">
        <v>170</v>
      </c>
      <c r="D5349" s="209" t="n">
        <v>276.9</v>
      </c>
      <c r="E5349" s="224" t="n">
        <f aca="false">VLOOKUP(A5349,SINAPI_MO!$A$1:$E$59566,4,0)</f>
        <v>0.1407</v>
      </c>
      <c r="F5349" s="225" t="n">
        <f aca="false">ROUND(D5349*E5349,2)</f>
        <v>38.96</v>
      </c>
    </row>
    <row r="5350" customFormat="false" ht="12.8" hidden="false" customHeight="false" outlineLevel="0" collapsed="false">
      <c r="A5350" s="207" t="n">
        <v>94688</v>
      </c>
      <c r="B5350" s="208" t="s">
        <v>5525</v>
      </c>
      <c r="C5350" s="2" t="s">
        <v>170</v>
      </c>
      <c r="D5350" s="209" t="n">
        <v>7.69</v>
      </c>
      <c r="E5350" s="224" t="n">
        <f aca="false">VLOOKUP(A5350,SINAPI_MO!$A$1:$E$59566,4,0)</f>
        <v>0.5176</v>
      </c>
      <c r="F5350" s="225" t="n">
        <f aca="false">ROUND(D5350*E5350,2)</f>
        <v>3.98</v>
      </c>
    </row>
    <row r="5351" customFormat="false" ht="12.8" hidden="false" customHeight="false" outlineLevel="0" collapsed="false">
      <c r="A5351" s="207" t="n">
        <v>94690</v>
      </c>
      <c r="B5351" s="208" t="s">
        <v>5526</v>
      </c>
      <c r="C5351" s="2" t="s">
        <v>170</v>
      </c>
      <c r="D5351" s="209" t="n">
        <v>13.02</v>
      </c>
      <c r="E5351" s="224" t="n">
        <f aca="false">VLOOKUP(A5351,SINAPI_MO!$A$1:$E$59566,4,0)</f>
        <v>0.3994</v>
      </c>
      <c r="F5351" s="225" t="n">
        <f aca="false">ROUND(D5351*E5351,2)</f>
        <v>5.2</v>
      </c>
    </row>
    <row r="5352" customFormat="false" ht="12.8" hidden="false" customHeight="false" outlineLevel="0" collapsed="false">
      <c r="A5352" s="207" t="n">
        <v>94692</v>
      </c>
      <c r="B5352" s="208" t="s">
        <v>5527</v>
      </c>
      <c r="C5352" s="2" t="s">
        <v>170</v>
      </c>
      <c r="D5352" s="209" t="n">
        <v>22.67</v>
      </c>
      <c r="E5352" s="224" t="n">
        <f aca="false">VLOOKUP(A5352,SINAPI_MO!$A$1:$E$59566,4,0)</f>
        <v>0.3061</v>
      </c>
      <c r="F5352" s="225" t="n">
        <f aca="false">ROUND(D5352*E5352,2)</f>
        <v>6.94</v>
      </c>
    </row>
    <row r="5353" customFormat="false" ht="12.8" hidden="false" customHeight="false" outlineLevel="0" collapsed="false">
      <c r="A5353" s="207" t="n">
        <v>94694</v>
      </c>
      <c r="B5353" s="208" t="s">
        <v>5528</v>
      </c>
      <c r="C5353" s="2" t="s">
        <v>170</v>
      </c>
      <c r="D5353" s="209" t="n">
        <v>27.79</v>
      </c>
      <c r="E5353" s="224" t="n">
        <f aca="false">VLOOKUP(A5353,SINAPI_MO!$A$1:$E$59566,4,0)</f>
        <v>0.3483</v>
      </c>
      <c r="F5353" s="225" t="n">
        <f aca="false">ROUND(D5353*E5353,2)</f>
        <v>9.68</v>
      </c>
    </row>
    <row r="5354" customFormat="false" ht="12.8" hidden="false" customHeight="false" outlineLevel="0" collapsed="false">
      <c r="A5354" s="207" t="n">
        <v>94696</v>
      </c>
      <c r="B5354" s="208" t="s">
        <v>5529</v>
      </c>
      <c r="C5354" s="2" t="s">
        <v>170</v>
      </c>
      <c r="D5354" s="209" t="n">
        <v>60.91</v>
      </c>
      <c r="E5354" s="224" t="n">
        <f aca="false">VLOOKUP(A5354,SINAPI_MO!$A$1:$E$59566,4,0)</f>
        <v>0.2141</v>
      </c>
      <c r="F5354" s="225" t="n">
        <f aca="false">ROUND(D5354*E5354,2)</f>
        <v>13.04</v>
      </c>
    </row>
    <row r="5355" customFormat="false" ht="12.8" hidden="false" customHeight="false" outlineLevel="0" collapsed="false">
      <c r="A5355" s="207" t="n">
        <v>94697</v>
      </c>
      <c r="B5355" s="208" t="s">
        <v>5530</v>
      </c>
      <c r="C5355" s="2" t="s">
        <v>170</v>
      </c>
      <c r="D5355" s="209" t="n">
        <v>105.39</v>
      </c>
      <c r="E5355" s="224" t="n">
        <f aca="false">VLOOKUP(A5355,SINAPI_MO!$A$1:$E$59566,4,0)</f>
        <v>0.1823</v>
      </c>
      <c r="F5355" s="225" t="n">
        <f aca="false">ROUND(D5355*E5355,2)</f>
        <v>19.21</v>
      </c>
    </row>
    <row r="5356" customFormat="false" ht="12.8" hidden="false" customHeight="false" outlineLevel="0" collapsed="false">
      <c r="A5356" s="207" t="n">
        <v>94699</v>
      </c>
      <c r="B5356" s="208" t="s">
        <v>5531</v>
      </c>
      <c r="C5356" s="2" t="s">
        <v>170</v>
      </c>
      <c r="D5356" s="209" t="n">
        <v>140.08</v>
      </c>
      <c r="E5356" s="224" t="n">
        <f aca="false">VLOOKUP(A5356,SINAPI_MO!$A$1:$E$59566,4,0)</f>
        <v>0.172</v>
      </c>
      <c r="F5356" s="225" t="n">
        <f aca="false">ROUND(D5356*E5356,2)</f>
        <v>24.09</v>
      </c>
    </row>
    <row r="5357" customFormat="false" ht="19.4" hidden="false" customHeight="false" outlineLevel="0" collapsed="false">
      <c r="A5357" s="207" t="n">
        <v>105167</v>
      </c>
      <c r="B5357" s="208" t="s">
        <v>5532</v>
      </c>
      <c r="C5357" s="2" t="s">
        <v>170</v>
      </c>
      <c r="D5357" s="209" t="n">
        <v>212.9</v>
      </c>
      <c r="E5357" s="224" t="n">
        <f aca="false">VLOOKUP(A5357,SINAPI_MO!$A$1:$E$59566,4,0)</f>
        <v>0.3297</v>
      </c>
      <c r="F5357" s="225" t="n">
        <f aca="false">ROUND(D5357*E5357,2)</f>
        <v>70.19</v>
      </c>
    </row>
    <row r="5358" customFormat="false" ht="19.4" hidden="false" customHeight="false" outlineLevel="0" collapsed="false">
      <c r="A5358" s="207" t="n">
        <v>105168</v>
      </c>
      <c r="B5358" s="208" t="s">
        <v>5533</v>
      </c>
      <c r="C5358" s="2" t="s">
        <v>170</v>
      </c>
      <c r="D5358" s="209" t="n">
        <v>0</v>
      </c>
      <c r="E5358" s="224" t="e">
        <f aca="false">VLOOKUP(A5358,SINAPI_MO!$A$1:$E$59566,4,0)</f>
        <v>#N/A</v>
      </c>
      <c r="F5358" s="225" t="e">
        <f aca="false">ROUND(D5358*E5358,2)</f>
        <v>#N/A</v>
      </c>
    </row>
    <row r="5359" customFormat="false" ht="19.4" hidden="false" customHeight="false" outlineLevel="0" collapsed="false">
      <c r="A5359" s="207" t="n">
        <v>105171</v>
      </c>
      <c r="B5359" s="208" t="s">
        <v>5534</v>
      </c>
      <c r="C5359" s="2" t="s">
        <v>170</v>
      </c>
      <c r="D5359" s="209" t="n">
        <v>0</v>
      </c>
      <c r="E5359" s="224" t="e">
        <f aca="false">VLOOKUP(A5359,SINAPI_MO!$A$1:$E$59566,4,0)</f>
        <v>#N/A</v>
      </c>
      <c r="F5359" s="225" t="e">
        <f aca="false">ROUND(D5359*E5359,2)</f>
        <v>#N/A</v>
      </c>
    </row>
    <row r="5360" customFormat="false" ht="19.4" hidden="false" customHeight="false" outlineLevel="0" collapsed="false">
      <c r="A5360" s="207" t="n">
        <v>105191</v>
      </c>
      <c r="B5360" s="208" t="s">
        <v>5535</v>
      </c>
      <c r="C5360" s="2" t="s">
        <v>170</v>
      </c>
      <c r="D5360" s="209" t="n">
        <v>0</v>
      </c>
      <c r="E5360" s="224" t="e">
        <f aca="false">VLOOKUP(A5360,SINAPI_MO!$A$1:$E$59566,4,0)</f>
        <v>#N/A</v>
      </c>
      <c r="F5360" s="225" t="e">
        <f aca="false">ROUND(D5360*E5360,2)</f>
        <v>#N/A</v>
      </c>
    </row>
    <row r="5361" customFormat="false" ht="19.4" hidden="false" customHeight="false" outlineLevel="0" collapsed="false">
      <c r="A5361" s="207" t="n">
        <v>105192</v>
      </c>
      <c r="B5361" s="208" t="s">
        <v>5536</v>
      </c>
      <c r="C5361" s="2" t="s">
        <v>170</v>
      </c>
      <c r="D5361" s="209" t="n">
        <v>0</v>
      </c>
      <c r="E5361" s="224" t="e">
        <f aca="false">VLOOKUP(A5361,SINAPI_MO!$A$1:$E$59566,4,0)</f>
        <v>#N/A</v>
      </c>
      <c r="F5361" s="225" t="e">
        <f aca="false">ROUND(D5361*E5361,2)</f>
        <v>#N/A</v>
      </c>
    </row>
    <row r="5362" customFormat="false" ht="19.4" hidden="false" customHeight="false" outlineLevel="0" collapsed="false">
      <c r="A5362" s="207" t="n">
        <v>96809</v>
      </c>
      <c r="B5362" s="208" t="s">
        <v>5537</v>
      </c>
      <c r="C5362" s="2" t="s">
        <v>170</v>
      </c>
      <c r="D5362" s="209" t="n">
        <v>24.8</v>
      </c>
      <c r="E5362" s="224" t="n">
        <f aca="false">VLOOKUP(A5362,SINAPI_MO!$A$1:$E$59566,4,0)</f>
        <v>0.3601</v>
      </c>
      <c r="F5362" s="225" t="n">
        <f aca="false">ROUND(D5362*E5362,2)</f>
        <v>8.93</v>
      </c>
    </row>
    <row r="5363" customFormat="false" ht="19.4" hidden="false" customHeight="false" outlineLevel="0" collapsed="false">
      <c r="A5363" s="207" t="n">
        <v>96812</v>
      </c>
      <c r="B5363" s="208" t="s">
        <v>5538</v>
      </c>
      <c r="C5363" s="2" t="s">
        <v>170</v>
      </c>
      <c r="D5363" s="209" t="n">
        <v>25.7</v>
      </c>
      <c r="E5363" s="224" t="n">
        <f aca="false">VLOOKUP(A5363,SINAPI_MO!$A$1:$E$59566,4,0)</f>
        <v>0.3716</v>
      </c>
      <c r="F5363" s="225" t="n">
        <f aca="false">ROUND(D5363*E5363,2)</f>
        <v>9.55</v>
      </c>
    </row>
    <row r="5364" customFormat="false" ht="19.4" hidden="false" customHeight="false" outlineLevel="0" collapsed="false">
      <c r="A5364" s="207" t="n">
        <v>96813</v>
      </c>
      <c r="B5364" s="208" t="s">
        <v>5539</v>
      </c>
      <c r="C5364" s="2" t="s">
        <v>170</v>
      </c>
      <c r="D5364" s="209" t="n">
        <v>29.5</v>
      </c>
      <c r="E5364" s="224" t="n">
        <f aca="false">VLOOKUP(A5364,SINAPI_MO!$A$1:$E$59566,4,0)</f>
        <v>0.3586</v>
      </c>
      <c r="F5364" s="225" t="n">
        <f aca="false">ROUND(D5364*E5364,2)</f>
        <v>10.58</v>
      </c>
    </row>
    <row r="5365" customFormat="false" ht="19.4" hidden="false" customHeight="false" outlineLevel="0" collapsed="false">
      <c r="A5365" s="207" t="n">
        <v>96817</v>
      </c>
      <c r="B5365" s="208" t="s">
        <v>5540</v>
      </c>
      <c r="C5365" s="2" t="s">
        <v>170</v>
      </c>
      <c r="D5365" s="209" t="n">
        <v>46.8</v>
      </c>
      <c r="E5365" s="224" t="n">
        <f aca="false">VLOOKUP(A5365,SINAPI_MO!$A$1:$E$59566,4,0)</f>
        <v>0.2705</v>
      </c>
      <c r="F5365" s="225" t="n">
        <f aca="false">ROUND(D5365*E5365,2)</f>
        <v>12.66</v>
      </c>
    </row>
    <row r="5366" customFormat="false" ht="19.4" hidden="false" customHeight="false" outlineLevel="0" collapsed="false">
      <c r="A5366" s="207" t="n">
        <v>96816</v>
      </c>
      <c r="B5366" s="208" t="s">
        <v>5541</v>
      </c>
      <c r="C5366" s="2" t="s">
        <v>170</v>
      </c>
      <c r="D5366" s="209" t="n">
        <v>33.74</v>
      </c>
      <c r="E5366" s="224" t="n">
        <f aca="false">VLOOKUP(A5366,SINAPI_MO!$A$1:$E$59566,4,0)</f>
        <v>0.3364</v>
      </c>
      <c r="F5366" s="225" t="n">
        <f aca="false">ROUND(D5366*E5366,2)</f>
        <v>11.35</v>
      </c>
    </row>
    <row r="5367" customFormat="false" ht="19.4" hidden="false" customHeight="false" outlineLevel="0" collapsed="false">
      <c r="A5367" s="207" t="n">
        <v>96821</v>
      </c>
      <c r="B5367" s="208" t="s">
        <v>5542</v>
      </c>
      <c r="C5367" s="2" t="s">
        <v>170</v>
      </c>
      <c r="D5367" s="209" t="n">
        <v>52.33</v>
      </c>
      <c r="E5367" s="224" t="n">
        <f aca="false">VLOOKUP(A5367,SINAPI_MO!$A$1:$E$59566,4,0)</f>
        <v>0.2624</v>
      </c>
      <c r="F5367" s="225" t="n">
        <f aca="false">ROUND(D5367*E5367,2)</f>
        <v>13.73</v>
      </c>
    </row>
    <row r="5368" customFormat="false" ht="19.4" hidden="false" customHeight="false" outlineLevel="0" collapsed="false">
      <c r="A5368" s="207" t="n">
        <v>96824</v>
      </c>
      <c r="B5368" s="208" t="s">
        <v>5543</v>
      </c>
      <c r="C5368" s="2" t="s">
        <v>170</v>
      </c>
      <c r="D5368" s="209" t="n">
        <v>23.57</v>
      </c>
      <c r="E5368" s="224" t="n">
        <f aca="false">VLOOKUP(A5368,SINAPI_MO!$A$1:$E$59566,4,0)</f>
        <v>0.336</v>
      </c>
      <c r="F5368" s="225" t="n">
        <f aca="false">ROUND(D5368*E5368,2)</f>
        <v>7.92</v>
      </c>
    </row>
    <row r="5369" customFormat="false" ht="19.4" hidden="false" customHeight="false" outlineLevel="0" collapsed="false">
      <c r="A5369" s="207" t="n">
        <v>96827</v>
      </c>
      <c r="B5369" s="208" t="s">
        <v>5544</v>
      </c>
      <c r="C5369" s="2" t="s">
        <v>170</v>
      </c>
      <c r="D5369" s="209" t="n">
        <v>25.88</v>
      </c>
      <c r="E5369" s="224" t="n">
        <f aca="false">VLOOKUP(A5369,SINAPI_MO!$A$1:$E$59566,4,0)</f>
        <v>0.3226</v>
      </c>
      <c r="F5369" s="225" t="n">
        <f aca="false">ROUND(D5369*E5369,2)</f>
        <v>8.35</v>
      </c>
    </row>
    <row r="5370" customFormat="false" ht="19.4" hidden="false" customHeight="false" outlineLevel="0" collapsed="false">
      <c r="A5370" s="207" t="n">
        <v>96828</v>
      </c>
      <c r="B5370" s="208" t="s">
        <v>5545</v>
      </c>
      <c r="C5370" s="2" t="s">
        <v>170</v>
      </c>
      <c r="D5370" s="209" t="n">
        <v>32.56</v>
      </c>
      <c r="E5370" s="224" t="n">
        <f aca="false">VLOOKUP(A5370,SINAPI_MO!$A$1:$E$59566,4,0)</f>
        <v>0.2884</v>
      </c>
      <c r="F5370" s="225" t="n">
        <f aca="false">ROUND(D5370*E5370,2)</f>
        <v>9.39</v>
      </c>
    </row>
    <row r="5371" customFormat="false" ht="19.4" hidden="false" customHeight="false" outlineLevel="0" collapsed="false">
      <c r="A5371" s="207" t="n">
        <v>96832</v>
      </c>
      <c r="B5371" s="208" t="s">
        <v>5546</v>
      </c>
      <c r="C5371" s="2" t="s">
        <v>170</v>
      </c>
      <c r="D5371" s="209" t="n">
        <v>42.26</v>
      </c>
      <c r="E5371" s="224" t="n">
        <f aca="false">VLOOKUP(A5371,SINAPI_MO!$A$1:$E$59566,4,0)</f>
        <v>0.235</v>
      </c>
      <c r="F5371" s="225" t="n">
        <f aca="false">ROUND(D5371*E5371,2)</f>
        <v>9.93</v>
      </c>
    </row>
    <row r="5372" customFormat="false" ht="19.4" hidden="false" customHeight="false" outlineLevel="0" collapsed="false">
      <c r="A5372" s="207" t="n">
        <v>104525</v>
      </c>
      <c r="B5372" s="208" t="s">
        <v>5547</v>
      </c>
      <c r="C5372" s="2" t="s">
        <v>170</v>
      </c>
      <c r="D5372" s="209" t="n">
        <v>0</v>
      </c>
      <c r="E5372" s="224" t="e">
        <f aca="false">VLOOKUP(A5372,SINAPI_MO!$A$1:$E$59566,4,0)</f>
        <v>#N/A</v>
      </c>
      <c r="F5372" s="225" t="e">
        <f aca="false">ROUND(D5372*E5372,2)</f>
        <v>#N/A</v>
      </c>
    </row>
    <row r="5373" customFormat="false" ht="19.4" hidden="false" customHeight="false" outlineLevel="0" collapsed="false">
      <c r="A5373" s="207" t="n">
        <v>104563</v>
      </c>
      <c r="B5373" s="208" t="s">
        <v>5548</v>
      </c>
      <c r="C5373" s="2" t="s">
        <v>170</v>
      </c>
      <c r="D5373" s="209" t="n">
        <v>0</v>
      </c>
      <c r="E5373" s="224" t="e">
        <f aca="false">VLOOKUP(A5373,SINAPI_MO!$A$1:$E$59566,4,0)</f>
        <v>#N/A</v>
      </c>
      <c r="F5373" s="225" t="e">
        <f aca="false">ROUND(D5373*E5373,2)</f>
        <v>#N/A</v>
      </c>
    </row>
    <row r="5374" customFormat="false" ht="19.4" hidden="false" customHeight="false" outlineLevel="0" collapsed="false">
      <c r="A5374" s="207" t="n">
        <v>104531</v>
      </c>
      <c r="B5374" s="208" t="s">
        <v>5549</v>
      </c>
      <c r="C5374" s="2" t="s">
        <v>170</v>
      </c>
      <c r="D5374" s="209" t="n">
        <v>0</v>
      </c>
      <c r="E5374" s="224" t="e">
        <f aca="false">VLOOKUP(A5374,SINAPI_MO!$A$1:$E$59566,4,0)</f>
        <v>#N/A</v>
      </c>
      <c r="F5374" s="225" t="e">
        <f aca="false">ROUND(D5374*E5374,2)</f>
        <v>#N/A</v>
      </c>
    </row>
    <row r="5375" customFormat="false" ht="19.4" hidden="false" customHeight="false" outlineLevel="0" collapsed="false">
      <c r="A5375" s="207" t="n">
        <v>104527</v>
      </c>
      <c r="B5375" s="208" t="s">
        <v>5550</v>
      </c>
      <c r="C5375" s="2" t="s">
        <v>170</v>
      </c>
      <c r="D5375" s="209" t="n">
        <v>0</v>
      </c>
      <c r="E5375" s="224" t="e">
        <f aca="false">VLOOKUP(A5375,SINAPI_MO!$A$1:$E$59566,4,0)</f>
        <v>#N/A</v>
      </c>
      <c r="F5375" s="225" t="e">
        <f aca="false">ROUND(D5375*E5375,2)</f>
        <v>#N/A</v>
      </c>
    </row>
    <row r="5376" customFormat="false" ht="19.4" hidden="false" customHeight="false" outlineLevel="0" collapsed="false">
      <c r="A5376" s="207" t="n">
        <v>104529</v>
      </c>
      <c r="B5376" s="208" t="s">
        <v>5551</v>
      </c>
      <c r="C5376" s="2" t="s">
        <v>170</v>
      </c>
      <c r="D5376" s="209" t="n">
        <v>0</v>
      </c>
      <c r="E5376" s="224" t="e">
        <f aca="false">VLOOKUP(A5376,SINAPI_MO!$A$1:$E$59566,4,0)</f>
        <v>#N/A</v>
      </c>
      <c r="F5376" s="225" t="e">
        <f aca="false">ROUND(D5376*E5376,2)</f>
        <v>#N/A</v>
      </c>
    </row>
    <row r="5377" customFormat="false" ht="19.4" hidden="false" customHeight="false" outlineLevel="0" collapsed="false">
      <c r="A5377" s="207" t="n">
        <v>104564</v>
      </c>
      <c r="B5377" s="208" t="s">
        <v>5552</v>
      </c>
      <c r="C5377" s="2" t="s">
        <v>170</v>
      </c>
      <c r="D5377" s="209" t="n">
        <v>0</v>
      </c>
      <c r="E5377" s="224" t="e">
        <f aca="false">VLOOKUP(A5377,SINAPI_MO!$A$1:$E$59566,4,0)</f>
        <v>#N/A</v>
      </c>
      <c r="F5377" s="225" t="e">
        <f aca="false">ROUND(D5377*E5377,2)</f>
        <v>#N/A</v>
      </c>
    </row>
    <row r="5378" customFormat="false" ht="19.4" hidden="false" customHeight="false" outlineLevel="0" collapsed="false">
      <c r="A5378" s="207" t="n">
        <v>104533</v>
      </c>
      <c r="B5378" s="208" t="s">
        <v>5553</v>
      </c>
      <c r="C5378" s="2" t="s">
        <v>170</v>
      </c>
      <c r="D5378" s="209" t="n">
        <v>0</v>
      </c>
      <c r="E5378" s="224" t="e">
        <f aca="false">VLOOKUP(A5378,SINAPI_MO!$A$1:$E$59566,4,0)</f>
        <v>#N/A</v>
      </c>
      <c r="F5378" s="225" t="e">
        <f aca="false">ROUND(D5378*E5378,2)</f>
        <v>#N/A</v>
      </c>
    </row>
    <row r="5379" customFormat="false" ht="19.4" hidden="false" customHeight="false" outlineLevel="0" collapsed="false">
      <c r="A5379" s="207" t="n">
        <v>104535</v>
      </c>
      <c r="B5379" s="208" t="s">
        <v>5554</v>
      </c>
      <c r="C5379" s="2" t="s">
        <v>170</v>
      </c>
      <c r="D5379" s="209" t="n">
        <v>0</v>
      </c>
      <c r="E5379" s="224" t="e">
        <f aca="false">VLOOKUP(A5379,SINAPI_MO!$A$1:$E$59566,4,0)</f>
        <v>#N/A</v>
      </c>
      <c r="F5379" s="225" t="e">
        <f aca="false">ROUND(D5379*E5379,2)</f>
        <v>#N/A</v>
      </c>
    </row>
    <row r="5380" customFormat="false" ht="19.4" hidden="false" customHeight="false" outlineLevel="0" collapsed="false">
      <c r="A5380" s="207" t="n">
        <v>96810</v>
      </c>
      <c r="B5380" s="208" t="s">
        <v>5555</v>
      </c>
      <c r="C5380" s="2" t="s">
        <v>170</v>
      </c>
      <c r="D5380" s="209" t="n">
        <v>26.75</v>
      </c>
      <c r="E5380" s="224" t="n">
        <f aca="false">VLOOKUP(A5380,SINAPI_MO!$A$1:$E$59566,4,0)</f>
        <v>0.3723</v>
      </c>
      <c r="F5380" s="225" t="n">
        <f aca="false">ROUND(D5380*E5380,2)</f>
        <v>9.96</v>
      </c>
    </row>
    <row r="5381" customFormat="false" ht="19.4" hidden="false" customHeight="false" outlineLevel="0" collapsed="false">
      <c r="A5381" s="207" t="n">
        <v>104524</v>
      </c>
      <c r="B5381" s="208" t="s">
        <v>5556</v>
      </c>
      <c r="C5381" s="2" t="s">
        <v>170</v>
      </c>
      <c r="D5381" s="209" t="n">
        <v>0</v>
      </c>
      <c r="E5381" s="224" t="e">
        <f aca="false">VLOOKUP(A5381,SINAPI_MO!$A$1:$E$59566,4,0)</f>
        <v>#N/A</v>
      </c>
      <c r="F5381" s="225" t="e">
        <f aca="false">ROUND(D5381*E5381,2)</f>
        <v>#N/A</v>
      </c>
    </row>
    <row r="5382" customFormat="false" ht="19.4" hidden="false" customHeight="false" outlineLevel="0" collapsed="false">
      <c r="A5382" s="207" t="n">
        <v>104530</v>
      </c>
      <c r="B5382" s="208" t="s">
        <v>5557</v>
      </c>
      <c r="C5382" s="2" t="s">
        <v>170</v>
      </c>
      <c r="D5382" s="209" t="n">
        <v>0</v>
      </c>
      <c r="E5382" s="224" t="e">
        <f aca="false">VLOOKUP(A5382,SINAPI_MO!$A$1:$E$59566,4,0)</f>
        <v>#N/A</v>
      </c>
      <c r="F5382" s="225" t="e">
        <f aca="false">ROUND(D5382*E5382,2)</f>
        <v>#N/A</v>
      </c>
    </row>
    <row r="5383" customFormat="false" ht="19.4" hidden="false" customHeight="false" outlineLevel="0" collapsed="false">
      <c r="A5383" s="207" t="n">
        <v>104526</v>
      </c>
      <c r="B5383" s="208" t="s">
        <v>5558</v>
      </c>
      <c r="C5383" s="2" t="s">
        <v>170</v>
      </c>
      <c r="D5383" s="209" t="n">
        <v>0</v>
      </c>
      <c r="E5383" s="224" t="e">
        <f aca="false">VLOOKUP(A5383,SINAPI_MO!$A$1:$E$59566,4,0)</f>
        <v>#N/A</v>
      </c>
      <c r="F5383" s="225" t="e">
        <f aca="false">ROUND(D5383*E5383,2)</f>
        <v>#N/A</v>
      </c>
    </row>
    <row r="5384" customFormat="false" ht="19.4" hidden="false" customHeight="false" outlineLevel="0" collapsed="false">
      <c r="A5384" s="207" t="n">
        <v>104528</v>
      </c>
      <c r="B5384" s="208" t="s">
        <v>5559</v>
      </c>
      <c r="C5384" s="2" t="s">
        <v>170</v>
      </c>
      <c r="D5384" s="209" t="n">
        <v>0</v>
      </c>
      <c r="E5384" s="224" t="e">
        <f aca="false">VLOOKUP(A5384,SINAPI_MO!$A$1:$E$59566,4,0)</f>
        <v>#N/A</v>
      </c>
      <c r="F5384" s="225" t="e">
        <f aca="false">ROUND(D5384*E5384,2)</f>
        <v>#N/A</v>
      </c>
    </row>
    <row r="5385" customFormat="false" ht="19.4" hidden="false" customHeight="false" outlineLevel="0" collapsed="false">
      <c r="A5385" s="207" t="n">
        <v>104532</v>
      </c>
      <c r="B5385" s="208" t="s">
        <v>5560</v>
      </c>
      <c r="C5385" s="2" t="s">
        <v>170</v>
      </c>
      <c r="D5385" s="209" t="n">
        <v>0</v>
      </c>
      <c r="E5385" s="224" t="e">
        <f aca="false">VLOOKUP(A5385,SINAPI_MO!$A$1:$E$59566,4,0)</f>
        <v>#N/A</v>
      </c>
      <c r="F5385" s="225" t="e">
        <f aca="false">ROUND(D5385*E5385,2)</f>
        <v>#N/A</v>
      </c>
    </row>
    <row r="5386" customFormat="false" ht="19.4" hidden="false" customHeight="false" outlineLevel="0" collapsed="false">
      <c r="A5386" s="207" t="n">
        <v>104534</v>
      </c>
      <c r="B5386" s="208" t="s">
        <v>5561</v>
      </c>
      <c r="C5386" s="2" t="s">
        <v>170</v>
      </c>
      <c r="D5386" s="209" t="n">
        <v>0</v>
      </c>
      <c r="E5386" s="224" t="e">
        <f aca="false">VLOOKUP(A5386,SINAPI_MO!$A$1:$E$59566,4,0)</f>
        <v>#N/A</v>
      </c>
      <c r="F5386" s="225" t="e">
        <f aca="false">ROUND(D5386*E5386,2)</f>
        <v>#N/A</v>
      </c>
    </row>
    <row r="5387" customFormat="false" ht="19.4" hidden="false" customHeight="false" outlineLevel="0" collapsed="false">
      <c r="A5387" s="207" t="n">
        <v>96873</v>
      </c>
      <c r="B5387" s="208" t="s">
        <v>5562</v>
      </c>
      <c r="C5387" s="2" t="s">
        <v>170</v>
      </c>
      <c r="D5387" s="209" t="n">
        <v>90.3</v>
      </c>
      <c r="E5387" s="224" t="n">
        <f aca="false">VLOOKUP(A5387,SINAPI_MO!$A$1:$E$59566,4,0)</f>
        <v>0.2312</v>
      </c>
      <c r="F5387" s="225" t="n">
        <f aca="false">ROUND(D5387*E5387,2)</f>
        <v>20.88</v>
      </c>
    </row>
    <row r="5388" customFormat="false" ht="19.4" hidden="false" customHeight="false" outlineLevel="0" collapsed="false">
      <c r="A5388" s="207" t="n">
        <v>96872</v>
      </c>
      <c r="B5388" s="208" t="s">
        <v>5563</v>
      </c>
      <c r="C5388" s="2" t="s">
        <v>170</v>
      </c>
      <c r="D5388" s="209" t="n">
        <v>65.76</v>
      </c>
      <c r="E5388" s="224" t="n">
        <f aca="false">VLOOKUP(A5388,SINAPI_MO!$A$1:$E$59566,4,0)</f>
        <v>0.2822</v>
      </c>
      <c r="F5388" s="225" t="n">
        <f aca="false">ROUND(D5388*E5388,2)</f>
        <v>18.56</v>
      </c>
    </row>
    <row r="5389" customFormat="false" ht="19.4" hidden="false" customHeight="false" outlineLevel="0" collapsed="false">
      <c r="A5389" s="207" t="n">
        <v>96876</v>
      </c>
      <c r="B5389" s="208" t="s">
        <v>5564</v>
      </c>
      <c r="C5389" s="2" t="s">
        <v>170</v>
      </c>
      <c r="D5389" s="209" t="n">
        <v>265.86</v>
      </c>
      <c r="E5389" s="224" t="n">
        <f aca="false">VLOOKUP(A5389,SINAPI_MO!$A$1:$E$59566,4,0)</f>
        <v>0.0832</v>
      </c>
      <c r="F5389" s="225" t="n">
        <f aca="false">ROUND(D5389*E5389,2)</f>
        <v>22.12</v>
      </c>
    </row>
    <row r="5390" customFormat="false" ht="19.4" hidden="false" customHeight="false" outlineLevel="0" collapsed="false">
      <c r="A5390" s="207" t="n">
        <v>96878</v>
      </c>
      <c r="B5390" s="208" t="s">
        <v>5565</v>
      </c>
      <c r="C5390" s="2" t="s">
        <v>170</v>
      </c>
      <c r="D5390" s="209" t="n">
        <v>300.32</v>
      </c>
      <c r="E5390" s="224" t="n">
        <f aca="false">VLOOKUP(A5390,SINAPI_MO!$A$1:$E$59566,4,0)</f>
        <v>0.0801</v>
      </c>
      <c r="F5390" s="225" t="n">
        <f aca="false">ROUND(D5390*E5390,2)</f>
        <v>24.06</v>
      </c>
    </row>
    <row r="5391" customFormat="false" ht="19.4" hidden="false" customHeight="false" outlineLevel="0" collapsed="false">
      <c r="A5391" s="207" t="n">
        <v>96875</v>
      </c>
      <c r="B5391" s="208" t="s">
        <v>5566</v>
      </c>
      <c r="C5391" s="2" t="s">
        <v>170</v>
      </c>
      <c r="D5391" s="209" t="n">
        <v>108.77</v>
      </c>
      <c r="E5391" s="224" t="n">
        <f aca="false">VLOOKUP(A5391,SINAPI_MO!$A$1:$E$59566,4,0)</f>
        <v>0.2227</v>
      </c>
      <c r="F5391" s="225" t="n">
        <f aca="false">ROUND(D5391*E5391,2)</f>
        <v>24.22</v>
      </c>
    </row>
    <row r="5392" customFormat="false" ht="19.4" hidden="false" customHeight="false" outlineLevel="0" collapsed="false">
      <c r="A5392" s="207" t="n">
        <v>96874</v>
      </c>
      <c r="B5392" s="208" t="s">
        <v>5567</v>
      </c>
      <c r="C5392" s="2" t="s">
        <v>170</v>
      </c>
      <c r="D5392" s="209" t="n">
        <v>80.46</v>
      </c>
      <c r="E5392" s="224" t="n">
        <f aca="false">VLOOKUP(A5392,SINAPI_MO!$A$1:$E$59566,4,0)</f>
        <v>0.2722</v>
      </c>
      <c r="F5392" s="225" t="n">
        <f aca="false">ROUND(D5392*E5392,2)</f>
        <v>21.9</v>
      </c>
    </row>
    <row r="5393" customFormat="false" ht="19.4" hidden="false" customHeight="false" outlineLevel="0" collapsed="false">
      <c r="A5393" s="207" t="n">
        <v>96879</v>
      </c>
      <c r="B5393" s="208" t="s">
        <v>5568</v>
      </c>
      <c r="C5393" s="2" t="s">
        <v>170</v>
      </c>
      <c r="D5393" s="209" t="n">
        <v>289.9</v>
      </c>
      <c r="E5393" s="224" t="n">
        <f aca="false">VLOOKUP(A5393,SINAPI_MO!$A$1:$E$59566,4,0)</f>
        <v>0.0844</v>
      </c>
      <c r="F5393" s="225" t="n">
        <f aca="false">ROUND(D5393*E5393,2)</f>
        <v>24.47</v>
      </c>
    </row>
    <row r="5394" customFormat="false" ht="19.4" hidden="false" customHeight="false" outlineLevel="0" collapsed="false">
      <c r="A5394" s="207" t="n">
        <v>96881</v>
      </c>
      <c r="B5394" s="208" t="s">
        <v>5569</v>
      </c>
      <c r="C5394" s="2" t="s">
        <v>170</v>
      </c>
      <c r="D5394" s="209" t="n">
        <v>346.98</v>
      </c>
      <c r="E5394" s="224" t="n">
        <f aca="false">VLOOKUP(A5394,SINAPI_MO!$A$1:$E$59566,4,0)</f>
        <v>0.0789</v>
      </c>
      <c r="F5394" s="225" t="n">
        <f aca="false">ROUND(D5394*E5394,2)</f>
        <v>27.38</v>
      </c>
    </row>
    <row r="5395" customFormat="false" ht="19.4" hidden="false" customHeight="false" outlineLevel="0" collapsed="false">
      <c r="A5395" s="207" t="n">
        <v>96837</v>
      </c>
      <c r="B5395" s="208" t="s">
        <v>5570</v>
      </c>
      <c r="C5395" s="2" t="s">
        <v>170</v>
      </c>
      <c r="D5395" s="209" t="n">
        <v>27.62</v>
      </c>
      <c r="E5395" s="224" t="n">
        <f aca="false">VLOOKUP(A5395,SINAPI_MO!$A$1:$E$59566,4,0)</f>
        <v>0.3621</v>
      </c>
      <c r="F5395" s="225" t="n">
        <f aca="false">ROUND(D5395*E5395,2)</f>
        <v>10</v>
      </c>
    </row>
    <row r="5396" customFormat="false" ht="19.4" hidden="false" customHeight="false" outlineLevel="0" collapsed="false">
      <c r="A5396" s="207" t="n">
        <v>96840</v>
      </c>
      <c r="B5396" s="208" t="s">
        <v>5571</v>
      </c>
      <c r="C5396" s="2" t="s">
        <v>170</v>
      </c>
      <c r="D5396" s="209" t="n">
        <v>33.49</v>
      </c>
      <c r="E5396" s="224" t="n">
        <f aca="false">VLOOKUP(A5396,SINAPI_MO!$A$1:$E$59566,4,0)</f>
        <v>0.3541</v>
      </c>
      <c r="F5396" s="225" t="n">
        <f aca="false">ROUND(D5396*E5396,2)</f>
        <v>11.86</v>
      </c>
    </row>
    <row r="5397" customFormat="false" ht="19.4" hidden="false" customHeight="false" outlineLevel="0" collapsed="false">
      <c r="A5397" s="207" t="n">
        <v>96845</v>
      </c>
      <c r="B5397" s="208" t="s">
        <v>5572</v>
      </c>
      <c r="C5397" s="2" t="s">
        <v>170</v>
      </c>
      <c r="D5397" s="209" t="n">
        <v>55.87</v>
      </c>
      <c r="E5397" s="224" t="n">
        <f aca="false">VLOOKUP(A5397,SINAPI_MO!$A$1:$E$59566,4,0)</f>
        <v>0.2538</v>
      </c>
      <c r="F5397" s="225" t="n">
        <f aca="false">ROUND(D5397*E5397,2)</f>
        <v>14.18</v>
      </c>
    </row>
    <row r="5398" customFormat="false" ht="19.4" hidden="false" customHeight="false" outlineLevel="0" collapsed="false">
      <c r="A5398" s="207" t="n">
        <v>96848</v>
      </c>
      <c r="B5398" s="208" t="s">
        <v>5573</v>
      </c>
      <c r="C5398" s="2" t="s">
        <v>170</v>
      </c>
      <c r="D5398" s="209" t="n">
        <v>75.12</v>
      </c>
      <c r="E5398" s="224" t="n">
        <f aca="false">VLOOKUP(A5398,SINAPI_MO!$A$1:$E$59566,4,0)</f>
        <v>0.2319</v>
      </c>
      <c r="F5398" s="225" t="n">
        <f aca="false">ROUND(D5398*E5398,2)</f>
        <v>17.42</v>
      </c>
    </row>
    <row r="5399" customFormat="false" ht="19.4" hidden="false" customHeight="false" outlineLevel="0" collapsed="false">
      <c r="A5399" s="207" t="n">
        <v>96849</v>
      </c>
      <c r="B5399" s="208" t="s">
        <v>5574</v>
      </c>
      <c r="C5399" s="2" t="s">
        <v>170</v>
      </c>
      <c r="D5399" s="209" t="n">
        <v>22.71</v>
      </c>
      <c r="E5399" s="224" t="n">
        <f aca="false">VLOOKUP(A5399,SINAPI_MO!$A$1:$E$59566,4,0)</f>
        <v>0.3074</v>
      </c>
      <c r="F5399" s="225" t="n">
        <f aca="false">ROUND(D5399*E5399,2)</f>
        <v>6.98</v>
      </c>
    </row>
    <row r="5400" customFormat="false" ht="19.4" hidden="false" customHeight="false" outlineLevel="0" collapsed="false">
      <c r="A5400" s="207" t="n">
        <v>96852</v>
      </c>
      <c r="B5400" s="208" t="s">
        <v>5575</v>
      </c>
      <c r="C5400" s="2" t="s">
        <v>170</v>
      </c>
      <c r="D5400" s="209" t="n">
        <v>29.34</v>
      </c>
      <c r="E5400" s="224" t="n">
        <f aca="false">VLOOKUP(A5400,SINAPI_MO!$A$1:$E$59566,4,0)</f>
        <v>0.2819</v>
      </c>
      <c r="F5400" s="225" t="n">
        <f aca="false">ROUND(D5400*E5400,2)</f>
        <v>8.27</v>
      </c>
    </row>
    <row r="5401" customFormat="false" ht="19.4" hidden="false" customHeight="false" outlineLevel="0" collapsed="false">
      <c r="A5401" s="207" t="n">
        <v>96855</v>
      </c>
      <c r="B5401" s="208" t="s">
        <v>5576</v>
      </c>
      <c r="C5401" s="2" t="s">
        <v>170</v>
      </c>
      <c r="D5401" s="209" t="n">
        <v>48.19</v>
      </c>
      <c r="E5401" s="224" t="n">
        <f aca="false">VLOOKUP(A5401,SINAPI_MO!$A$1:$E$59566,4,0)</f>
        <v>0.2054</v>
      </c>
      <c r="F5401" s="225" t="n">
        <f aca="false">ROUND(D5401*E5401,2)</f>
        <v>9.9</v>
      </c>
    </row>
    <row r="5402" customFormat="false" ht="19.4" hidden="false" customHeight="false" outlineLevel="0" collapsed="false">
      <c r="A5402" s="207" t="n">
        <v>96838</v>
      </c>
      <c r="B5402" s="208" t="s">
        <v>5577</v>
      </c>
      <c r="C5402" s="2" t="s">
        <v>170</v>
      </c>
      <c r="D5402" s="209" t="n">
        <v>32.29</v>
      </c>
      <c r="E5402" s="224" t="n">
        <f aca="false">VLOOKUP(A5402,SINAPI_MO!$A$1:$E$59566,4,0)</f>
        <v>0.415</v>
      </c>
      <c r="F5402" s="225" t="n">
        <f aca="false">ROUND(D5402*E5402,2)</f>
        <v>13.4</v>
      </c>
    </row>
    <row r="5403" customFormat="false" ht="19.4" hidden="false" customHeight="false" outlineLevel="0" collapsed="false">
      <c r="A5403" s="207" t="n">
        <v>96841</v>
      </c>
      <c r="B5403" s="208" t="s">
        <v>5578</v>
      </c>
      <c r="C5403" s="2" t="s">
        <v>170</v>
      </c>
      <c r="D5403" s="209" t="n">
        <v>36.23</v>
      </c>
      <c r="E5403" s="224" t="n">
        <f aca="false">VLOOKUP(A5403,SINAPI_MO!$A$1:$E$59566,4,0)</f>
        <v>0.3953</v>
      </c>
      <c r="F5403" s="225" t="n">
        <f aca="false">ROUND(D5403*E5403,2)</f>
        <v>14.32</v>
      </c>
    </row>
    <row r="5404" customFormat="false" ht="19.4" hidden="false" customHeight="false" outlineLevel="0" collapsed="false">
      <c r="A5404" s="207" t="n">
        <v>96842</v>
      </c>
      <c r="B5404" s="208" t="s">
        <v>5579</v>
      </c>
      <c r="C5404" s="2" t="s">
        <v>170</v>
      </c>
      <c r="D5404" s="209" t="n">
        <v>41.86</v>
      </c>
      <c r="E5404" s="224" t="n">
        <f aca="false">VLOOKUP(A5404,SINAPI_MO!$A$1:$E$59566,4,0)</f>
        <v>0.3791</v>
      </c>
      <c r="F5404" s="225" t="n">
        <f aca="false">ROUND(D5404*E5404,2)</f>
        <v>15.87</v>
      </c>
    </row>
    <row r="5405" customFormat="false" ht="19.4" hidden="false" customHeight="false" outlineLevel="0" collapsed="false">
      <c r="A5405" s="207" t="n">
        <v>96846</v>
      </c>
      <c r="B5405" s="208" t="s">
        <v>5580</v>
      </c>
      <c r="C5405" s="2" t="s">
        <v>170</v>
      </c>
      <c r="D5405" s="209" t="n">
        <v>49.84</v>
      </c>
      <c r="E5405" s="224" t="n">
        <f aca="false">VLOOKUP(A5405,SINAPI_MO!$A$1:$E$59566,4,0)</f>
        <v>0.3417</v>
      </c>
      <c r="F5405" s="225" t="n">
        <f aca="false">ROUND(D5405*E5405,2)</f>
        <v>17.03</v>
      </c>
    </row>
    <row r="5406" customFormat="false" ht="19.4" hidden="false" customHeight="false" outlineLevel="0" collapsed="false">
      <c r="A5406" s="207" t="n">
        <v>96850</v>
      </c>
      <c r="B5406" s="208" t="s">
        <v>5581</v>
      </c>
      <c r="C5406" s="2" t="s">
        <v>170</v>
      </c>
      <c r="D5406" s="209" t="n">
        <v>30.53</v>
      </c>
      <c r="E5406" s="224" t="n">
        <f aca="false">VLOOKUP(A5406,SINAPI_MO!$A$1:$E$59566,4,0)</f>
        <v>0.3891</v>
      </c>
      <c r="F5406" s="225" t="n">
        <f aca="false">ROUND(D5406*E5406,2)</f>
        <v>11.88</v>
      </c>
    </row>
    <row r="5407" customFormat="false" ht="19.4" hidden="false" customHeight="false" outlineLevel="0" collapsed="false">
      <c r="A5407" s="207" t="n">
        <v>96853</v>
      </c>
      <c r="B5407" s="208" t="s">
        <v>5582</v>
      </c>
      <c r="C5407" s="2" t="s">
        <v>170</v>
      </c>
      <c r="D5407" s="209" t="n">
        <v>32.98</v>
      </c>
      <c r="E5407" s="224" t="n">
        <f aca="false">VLOOKUP(A5407,SINAPI_MO!$A$1:$E$59566,4,0)</f>
        <v>0.3799</v>
      </c>
      <c r="F5407" s="225" t="n">
        <f aca="false">ROUND(D5407*E5407,2)</f>
        <v>12.53</v>
      </c>
    </row>
    <row r="5408" customFormat="false" ht="19.4" hidden="false" customHeight="false" outlineLevel="0" collapsed="false">
      <c r="A5408" s="207" t="n">
        <v>96854</v>
      </c>
      <c r="B5408" s="208" t="s">
        <v>5583</v>
      </c>
      <c r="C5408" s="2" t="s">
        <v>170</v>
      </c>
      <c r="D5408" s="209" t="n">
        <v>41.56</v>
      </c>
      <c r="E5408" s="224" t="n">
        <f aca="false">VLOOKUP(A5408,SINAPI_MO!$A$1:$E$59566,4,0)</f>
        <v>0.3388</v>
      </c>
      <c r="F5408" s="225" t="n">
        <f aca="false">ROUND(D5408*E5408,2)</f>
        <v>14.08</v>
      </c>
    </row>
    <row r="5409" customFormat="false" ht="19.4" hidden="false" customHeight="false" outlineLevel="0" collapsed="false">
      <c r="A5409" s="207" t="n">
        <v>104571</v>
      </c>
      <c r="B5409" s="208" t="s">
        <v>5584</v>
      </c>
      <c r="C5409" s="2" t="s">
        <v>170</v>
      </c>
      <c r="D5409" s="209" t="n">
        <v>0</v>
      </c>
      <c r="E5409" s="224" t="e">
        <f aca="false">VLOOKUP(A5409,SINAPI_MO!$A$1:$E$59566,4,0)</f>
        <v>#N/A</v>
      </c>
      <c r="F5409" s="225" t="e">
        <f aca="false">ROUND(D5409*E5409,2)</f>
        <v>#N/A</v>
      </c>
    </row>
    <row r="5410" customFormat="false" ht="19.4" hidden="false" customHeight="false" outlineLevel="0" collapsed="false">
      <c r="A5410" s="207" t="n">
        <v>96856</v>
      </c>
      <c r="B5410" s="208" t="s">
        <v>5585</v>
      </c>
      <c r="C5410" s="2" t="s">
        <v>170</v>
      </c>
      <c r="D5410" s="209" t="n">
        <v>49.64</v>
      </c>
      <c r="E5410" s="224" t="n">
        <f aca="false">VLOOKUP(A5410,SINAPI_MO!$A$1:$E$59566,4,0)</f>
        <v>0.2687</v>
      </c>
      <c r="F5410" s="225" t="n">
        <f aca="false">ROUND(D5410*E5410,2)</f>
        <v>13.34</v>
      </c>
    </row>
    <row r="5411" customFormat="false" ht="19.4" hidden="false" customHeight="false" outlineLevel="0" collapsed="false">
      <c r="A5411" s="207" t="n">
        <v>104566</v>
      </c>
      <c r="B5411" s="208" t="s">
        <v>5586</v>
      </c>
      <c r="C5411" s="2" t="s">
        <v>170</v>
      </c>
      <c r="D5411" s="209" t="n">
        <v>0</v>
      </c>
      <c r="E5411" s="224" t="e">
        <f aca="false">VLOOKUP(A5411,SINAPI_MO!$A$1:$E$59566,4,0)</f>
        <v>#N/A</v>
      </c>
      <c r="F5411" s="225" t="e">
        <f aca="false">ROUND(D5411*E5411,2)</f>
        <v>#N/A</v>
      </c>
    </row>
    <row r="5412" customFormat="false" ht="19.4" hidden="false" customHeight="false" outlineLevel="0" collapsed="false">
      <c r="A5412" s="207" t="n">
        <v>104536</v>
      </c>
      <c r="B5412" s="208" t="s">
        <v>5587</v>
      </c>
      <c r="C5412" s="2" t="s">
        <v>170</v>
      </c>
      <c r="D5412" s="209" t="n">
        <v>0</v>
      </c>
      <c r="E5412" s="224" t="e">
        <f aca="false">VLOOKUP(A5412,SINAPI_MO!$A$1:$E$59566,4,0)</f>
        <v>#N/A</v>
      </c>
      <c r="F5412" s="225" t="e">
        <f aca="false">ROUND(D5412*E5412,2)</f>
        <v>#N/A</v>
      </c>
    </row>
    <row r="5413" customFormat="false" ht="19.4" hidden="false" customHeight="false" outlineLevel="0" collapsed="false">
      <c r="A5413" s="207" t="n">
        <v>104537</v>
      </c>
      <c r="B5413" s="208" t="s">
        <v>5588</v>
      </c>
      <c r="C5413" s="2" t="s">
        <v>170</v>
      </c>
      <c r="D5413" s="209" t="n">
        <v>0</v>
      </c>
      <c r="E5413" s="224" t="e">
        <f aca="false">VLOOKUP(A5413,SINAPI_MO!$A$1:$E$59566,4,0)</f>
        <v>#N/A</v>
      </c>
      <c r="F5413" s="225" t="e">
        <f aca="false">ROUND(D5413*E5413,2)</f>
        <v>#N/A</v>
      </c>
    </row>
    <row r="5414" customFormat="false" ht="19.4" hidden="false" customHeight="false" outlineLevel="0" collapsed="false">
      <c r="A5414" s="207" t="n">
        <v>104572</v>
      </c>
      <c r="B5414" s="208" t="s">
        <v>5589</v>
      </c>
      <c r="C5414" s="2" t="s">
        <v>170</v>
      </c>
      <c r="D5414" s="209" t="n">
        <v>0</v>
      </c>
      <c r="E5414" s="224" t="e">
        <f aca="false">VLOOKUP(A5414,SINAPI_MO!$A$1:$E$59566,4,0)</f>
        <v>#N/A</v>
      </c>
      <c r="F5414" s="225" t="e">
        <f aca="false">ROUND(D5414*E5414,2)</f>
        <v>#N/A</v>
      </c>
    </row>
    <row r="5415" customFormat="false" ht="19.4" hidden="false" customHeight="false" outlineLevel="0" collapsed="false">
      <c r="A5415" s="207" t="n">
        <v>104568</v>
      </c>
      <c r="B5415" s="208" t="s">
        <v>5590</v>
      </c>
      <c r="C5415" s="2" t="s">
        <v>170</v>
      </c>
      <c r="D5415" s="209" t="n">
        <v>0</v>
      </c>
      <c r="E5415" s="224" t="e">
        <f aca="false">VLOOKUP(A5415,SINAPI_MO!$A$1:$E$59566,4,0)</f>
        <v>#N/A</v>
      </c>
      <c r="F5415" s="225" t="e">
        <f aca="false">ROUND(D5415*E5415,2)</f>
        <v>#N/A</v>
      </c>
    </row>
    <row r="5416" customFormat="false" ht="19.4" hidden="false" customHeight="false" outlineLevel="0" collapsed="false">
      <c r="A5416" s="207" t="n">
        <v>104538</v>
      </c>
      <c r="B5416" s="208" t="s">
        <v>5591</v>
      </c>
      <c r="C5416" s="2" t="s">
        <v>170</v>
      </c>
      <c r="D5416" s="209" t="n">
        <v>0</v>
      </c>
      <c r="E5416" s="224" t="e">
        <f aca="false">VLOOKUP(A5416,SINAPI_MO!$A$1:$E$59566,4,0)</f>
        <v>#N/A</v>
      </c>
      <c r="F5416" s="225" t="e">
        <f aca="false">ROUND(D5416*E5416,2)</f>
        <v>#N/A</v>
      </c>
    </row>
    <row r="5417" customFormat="false" ht="19.4" hidden="false" customHeight="false" outlineLevel="0" collapsed="false">
      <c r="A5417" s="207" t="n">
        <v>104570</v>
      </c>
      <c r="B5417" s="208" t="s">
        <v>5592</v>
      </c>
      <c r="C5417" s="2" t="s">
        <v>170</v>
      </c>
      <c r="D5417" s="209" t="n">
        <v>0</v>
      </c>
      <c r="E5417" s="224" t="e">
        <f aca="false">VLOOKUP(A5417,SINAPI_MO!$A$1:$E$59566,4,0)</f>
        <v>#N/A</v>
      </c>
      <c r="F5417" s="225" t="e">
        <f aca="false">ROUND(D5417*E5417,2)</f>
        <v>#N/A</v>
      </c>
    </row>
    <row r="5418" customFormat="false" ht="19.4" hidden="false" customHeight="false" outlineLevel="0" collapsed="false">
      <c r="A5418" s="207" t="n">
        <v>104565</v>
      </c>
      <c r="B5418" s="208" t="s">
        <v>5593</v>
      </c>
      <c r="C5418" s="2" t="s">
        <v>170</v>
      </c>
      <c r="D5418" s="209" t="n">
        <v>0</v>
      </c>
      <c r="E5418" s="224" t="e">
        <f aca="false">VLOOKUP(A5418,SINAPI_MO!$A$1:$E$59566,4,0)</f>
        <v>#N/A</v>
      </c>
      <c r="F5418" s="225" t="e">
        <f aca="false">ROUND(D5418*E5418,2)</f>
        <v>#N/A</v>
      </c>
    </row>
    <row r="5419" customFormat="false" ht="19.4" hidden="false" customHeight="false" outlineLevel="0" collapsed="false">
      <c r="A5419" s="207" t="n">
        <v>104567</v>
      </c>
      <c r="B5419" s="208" t="s">
        <v>5594</v>
      </c>
      <c r="C5419" s="2" t="s">
        <v>170</v>
      </c>
      <c r="D5419" s="209" t="n">
        <v>0</v>
      </c>
      <c r="E5419" s="224" t="e">
        <f aca="false">VLOOKUP(A5419,SINAPI_MO!$A$1:$E$59566,4,0)</f>
        <v>#N/A</v>
      </c>
      <c r="F5419" s="225" t="e">
        <f aca="false">ROUND(D5419*E5419,2)</f>
        <v>#N/A</v>
      </c>
    </row>
    <row r="5420" customFormat="false" ht="19.4" hidden="false" customHeight="false" outlineLevel="0" collapsed="false">
      <c r="A5420" s="207" t="n">
        <v>104569</v>
      </c>
      <c r="B5420" s="208" t="s">
        <v>5595</v>
      </c>
      <c r="C5420" s="2" t="s">
        <v>170</v>
      </c>
      <c r="D5420" s="209" t="n">
        <v>0</v>
      </c>
      <c r="E5420" s="224" t="e">
        <f aca="false">VLOOKUP(A5420,SINAPI_MO!$A$1:$E$59566,4,0)</f>
        <v>#N/A</v>
      </c>
      <c r="F5420" s="225" t="e">
        <f aca="false">ROUND(D5420*E5420,2)</f>
        <v>#N/A</v>
      </c>
    </row>
    <row r="5421" customFormat="false" ht="19.4" hidden="false" customHeight="false" outlineLevel="0" collapsed="false">
      <c r="A5421" s="207" t="n">
        <v>96843</v>
      </c>
      <c r="B5421" s="208" t="s">
        <v>5596</v>
      </c>
      <c r="C5421" s="2" t="s">
        <v>170</v>
      </c>
      <c r="D5421" s="209" t="n">
        <v>38.15</v>
      </c>
      <c r="E5421" s="224" t="n">
        <f aca="false">VLOOKUP(A5421,SINAPI_MO!$A$1:$E$59566,4,0)</f>
        <v>0.3754</v>
      </c>
      <c r="F5421" s="225" t="n">
        <f aca="false">ROUND(D5421*E5421,2)</f>
        <v>14.32</v>
      </c>
    </row>
    <row r="5422" customFormat="false" ht="19.4" hidden="false" customHeight="false" outlineLevel="0" collapsed="false">
      <c r="A5422" s="207" t="n">
        <v>96847</v>
      </c>
      <c r="B5422" s="208" t="s">
        <v>5597</v>
      </c>
      <c r="C5422" s="2" t="s">
        <v>170</v>
      </c>
      <c r="D5422" s="209" t="n">
        <v>49</v>
      </c>
      <c r="E5422" s="224" t="n">
        <f aca="false">VLOOKUP(A5422,SINAPI_MO!$A$1:$E$59566,4,0)</f>
        <v>0.3476</v>
      </c>
      <c r="F5422" s="225" t="n">
        <f aca="false">ROUND(D5422*E5422,2)</f>
        <v>17.03</v>
      </c>
    </row>
    <row r="5423" customFormat="false" ht="19.4" hidden="false" customHeight="false" outlineLevel="0" collapsed="false">
      <c r="A5423" s="207" t="n">
        <v>96844</v>
      </c>
      <c r="B5423" s="208" t="s">
        <v>5598</v>
      </c>
      <c r="C5423" s="2" t="s">
        <v>170</v>
      </c>
      <c r="D5423" s="209" t="n">
        <v>44.34</v>
      </c>
      <c r="E5423" s="224" t="n">
        <f aca="false">VLOOKUP(A5423,SINAPI_MO!$A$1:$E$59566,4,0)</f>
        <v>0.3579</v>
      </c>
      <c r="F5423" s="225" t="n">
        <f aca="false">ROUND(D5423*E5423,2)</f>
        <v>15.87</v>
      </c>
    </row>
    <row r="5424" customFormat="false" ht="19.4" hidden="false" customHeight="false" outlineLevel="0" collapsed="false">
      <c r="A5424" s="207" t="n">
        <v>96839</v>
      </c>
      <c r="B5424" s="208" t="s">
        <v>5599</v>
      </c>
      <c r="C5424" s="2" t="s">
        <v>170</v>
      </c>
      <c r="D5424" s="209" t="n">
        <v>33.7</v>
      </c>
      <c r="E5424" s="224" t="n">
        <f aca="false">VLOOKUP(A5424,SINAPI_MO!$A$1:$E$59566,4,0)</f>
        <v>0.3976</v>
      </c>
      <c r="F5424" s="225" t="n">
        <f aca="false">ROUND(D5424*E5424,2)</f>
        <v>13.4</v>
      </c>
    </row>
    <row r="5425" customFormat="false" ht="19.4" hidden="false" customHeight="false" outlineLevel="0" collapsed="false">
      <c r="A5425" s="207" t="n">
        <v>104574</v>
      </c>
      <c r="B5425" s="208" t="s">
        <v>5600</v>
      </c>
      <c r="C5425" s="2" t="s">
        <v>170</v>
      </c>
      <c r="D5425" s="209" t="n">
        <v>0</v>
      </c>
      <c r="E5425" s="224" t="e">
        <f aca="false">VLOOKUP(A5425,SINAPI_MO!$A$1:$E$59566,4,0)</f>
        <v>#N/A</v>
      </c>
      <c r="F5425" s="225" t="e">
        <f aca="false">ROUND(D5425*E5425,2)</f>
        <v>#N/A</v>
      </c>
    </row>
    <row r="5426" customFormat="false" ht="19.4" hidden="false" customHeight="false" outlineLevel="0" collapsed="false">
      <c r="A5426" s="207" t="n">
        <v>104575</v>
      </c>
      <c r="B5426" s="208" t="s">
        <v>5601</v>
      </c>
      <c r="C5426" s="2" t="s">
        <v>170</v>
      </c>
      <c r="D5426" s="209" t="n">
        <v>0</v>
      </c>
      <c r="E5426" s="224" t="e">
        <f aca="false">VLOOKUP(A5426,SINAPI_MO!$A$1:$E$59566,4,0)</f>
        <v>#N/A</v>
      </c>
      <c r="F5426" s="225" t="e">
        <f aca="false">ROUND(D5426*E5426,2)</f>
        <v>#N/A</v>
      </c>
    </row>
    <row r="5427" customFormat="false" ht="19.4" hidden="false" customHeight="false" outlineLevel="0" collapsed="false">
      <c r="A5427" s="207" t="n">
        <v>104573</v>
      </c>
      <c r="B5427" s="208" t="s">
        <v>5602</v>
      </c>
      <c r="C5427" s="2" t="s">
        <v>170</v>
      </c>
      <c r="D5427" s="209" t="n">
        <v>0</v>
      </c>
      <c r="E5427" s="224" t="e">
        <f aca="false">VLOOKUP(A5427,SINAPI_MO!$A$1:$E$59566,4,0)</f>
        <v>#N/A</v>
      </c>
      <c r="F5427" s="225" t="e">
        <f aca="false">ROUND(D5427*E5427,2)</f>
        <v>#N/A</v>
      </c>
    </row>
    <row r="5428" customFormat="false" ht="19.4" hidden="false" customHeight="false" outlineLevel="0" collapsed="false">
      <c r="A5428" s="207" t="n">
        <v>96805</v>
      </c>
      <c r="B5428" s="208" t="s">
        <v>5603</v>
      </c>
      <c r="C5428" s="2" t="s">
        <v>170</v>
      </c>
      <c r="D5428" s="209" t="n">
        <v>338.6</v>
      </c>
      <c r="E5428" s="224" t="n">
        <f aca="false">VLOOKUP(A5428,SINAPI_MO!$A$1:$E$59566,4,0)</f>
        <v>0.0795</v>
      </c>
      <c r="F5428" s="225" t="n">
        <f aca="false">ROUND(D5428*E5428,2)</f>
        <v>26.92</v>
      </c>
    </row>
    <row r="5429" customFormat="false" ht="19.4" hidden="false" customHeight="false" outlineLevel="0" collapsed="false">
      <c r="A5429" s="207" t="n">
        <v>96802</v>
      </c>
      <c r="B5429" s="208" t="s">
        <v>5604</v>
      </c>
      <c r="C5429" s="2" t="s">
        <v>170</v>
      </c>
      <c r="D5429" s="209" t="n">
        <v>677.69</v>
      </c>
      <c r="E5429" s="224" t="n">
        <f aca="false">VLOOKUP(A5429,SINAPI_MO!$A$1:$E$59566,4,0)</f>
        <v>0.0297</v>
      </c>
      <c r="F5429" s="225" t="n">
        <f aca="false">ROUND(D5429*E5429,2)</f>
        <v>20.13</v>
      </c>
    </row>
    <row r="5430" customFormat="false" ht="19.4" hidden="false" customHeight="false" outlineLevel="0" collapsed="false">
      <c r="A5430" s="207" t="n">
        <v>96806</v>
      </c>
      <c r="B5430" s="208" t="s">
        <v>5605</v>
      </c>
      <c r="C5430" s="2" t="s">
        <v>170</v>
      </c>
      <c r="D5430" s="209" t="n">
        <v>121.1</v>
      </c>
      <c r="E5430" s="224" t="n">
        <f aca="false">VLOOKUP(A5430,SINAPI_MO!$A$1:$E$59566,4,0)</f>
        <v>0.1937</v>
      </c>
      <c r="F5430" s="225" t="n">
        <f aca="false">ROUND(D5430*E5430,2)</f>
        <v>23.46</v>
      </c>
    </row>
    <row r="5431" customFormat="false" ht="19.4" hidden="false" customHeight="false" outlineLevel="0" collapsed="false">
      <c r="A5431" s="207" t="n">
        <v>96803</v>
      </c>
      <c r="B5431" s="208" t="s">
        <v>5606</v>
      </c>
      <c r="C5431" s="2" t="s">
        <v>170</v>
      </c>
      <c r="D5431" s="209" t="n">
        <v>114.28</v>
      </c>
      <c r="E5431" s="224" t="n">
        <f aca="false">VLOOKUP(A5431,SINAPI_MO!$A$1:$E$59566,4,0)</f>
        <v>0.1456</v>
      </c>
      <c r="F5431" s="225" t="n">
        <f aca="false">ROUND(D5431*E5431,2)</f>
        <v>16.64</v>
      </c>
    </row>
    <row r="5432" customFormat="false" ht="19.4" hidden="false" customHeight="false" outlineLevel="0" collapsed="false">
      <c r="A5432" s="207" t="n">
        <v>96807</v>
      </c>
      <c r="B5432" s="208" t="s">
        <v>5607</v>
      </c>
      <c r="C5432" s="2" t="s">
        <v>170</v>
      </c>
      <c r="D5432" s="209" t="n">
        <v>188.45</v>
      </c>
      <c r="E5432" s="224" t="n">
        <f aca="false">VLOOKUP(A5432,SINAPI_MO!$A$1:$E$59566,4,0)</f>
        <v>0.2451</v>
      </c>
      <c r="F5432" s="225" t="n">
        <f aca="false">ROUND(D5432*E5432,2)</f>
        <v>46.19</v>
      </c>
    </row>
    <row r="5433" customFormat="false" ht="19.4" hidden="false" customHeight="false" outlineLevel="0" collapsed="false">
      <c r="A5433" s="207" t="n">
        <v>96804</v>
      </c>
      <c r="B5433" s="208" t="s">
        <v>5608</v>
      </c>
      <c r="C5433" s="2" t="s">
        <v>170</v>
      </c>
      <c r="D5433" s="209" t="n">
        <v>175.13</v>
      </c>
      <c r="E5433" s="224" t="n">
        <f aca="false">VLOOKUP(A5433,SINAPI_MO!$A$1:$E$59566,4,0)</f>
        <v>0.2247</v>
      </c>
      <c r="F5433" s="225" t="n">
        <f aca="false">ROUND(D5433*E5433,2)</f>
        <v>39.35</v>
      </c>
    </row>
    <row r="5434" customFormat="false" ht="19.4" hidden="false" customHeight="false" outlineLevel="0" collapsed="false">
      <c r="A5434" s="207" t="n">
        <v>96829</v>
      </c>
      <c r="B5434" s="208" t="s">
        <v>5609</v>
      </c>
      <c r="C5434" s="2" t="s">
        <v>170</v>
      </c>
      <c r="D5434" s="209" t="n">
        <v>26.82</v>
      </c>
      <c r="E5434" s="224" t="n">
        <f aca="false">VLOOKUP(A5434,SINAPI_MO!$A$1:$E$59566,4,0)</f>
        <v>0.1894</v>
      </c>
      <c r="F5434" s="225" t="n">
        <f aca="false">ROUND(D5434*E5434,2)</f>
        <v>5.08</v>
      </c>
    </row>
    <row r="5435" customFormat="false" ht="19.4" hidden="false" customHeight="false" outlineLevel="0" collapsed="false">
      <c r="A5435" s="207" t="n">
        <v>96833</v>
      </c>
      <c r="B5435" s="208" t="s">
        <v>5610</v>
      </c>
      <c r="C5435" s="2" t="s">
        <v>170</v>
      </c>
      <c r="D5435" s="209" t="n">
        <v>34.82</v>
      </c>
      <c r="E5435" s="224" t="n">
        <f aca="false">VLOOKUP(A5435,SINAPI_MO!$A$1:$E$59566,4,0)</f>
        <v>0.1614</v>
      </c>
      <c r="F5435" s="225" t="n">
        <f aca="false">ROUND(D5435*E5435,2)</f>
        <v>5.62</v>
      </c>
    </row>
    <row r="5436" customFormat="false" ht="19.4" hidden="false" customHeight="false" outlineLevel="0" collapsed="false">
      <c r="A5436" s="207" t="n">
        <v>96836</v>
      </c>
      <c r="B5436" s="208" t="s">
        <v>5611</v>
      </c>
      <c r="C5436" s="2" t="s">
        <v>170</v>
      </c>
      <c r="D5436" s="209" t="n">
        <v>50.32</v>
      </c>
      <c r="E5436" s="224" t="n">
        <f aca="false">VLOOKUP(A5436,SINAPI_MO!$A$1:$E$59566,4,0)</f>
        <v>0.1461</v>
      </c>
      <c r="F5436" s="225" t="n">
        <f aca="false">ROUND(D5436*E5436,2)</f>
        <v>7.35</v>
      </c>
    </row>
    <row r="5437" customFormat="false" ht="19.4" hidden="false" customHeight="false" outlineLevel="0" collapsed="false">
      <c r="A5437" s="207" t="n">
        <v>104576</v>
      </c>
      <c r="B5437" s="208" t="s">
        <v>5612</v>
      </c>
      <c r="C5437" s="2" t="s">
        <v>170</v>
      </c>
      <c r="D5437" s="209" t="n">
        <v>21.47</v>
      </c>
      <c r="E5437" s="224" t="n">
        <f aca="false">VLOOKUP(A5437,SINAPI_MO!$A$1:$E$59566,4,0)</f>
        <v>0.3395</v>
      </c>
      <c r="F5437" s="225" t="n">
        <f aca="false">ROUND(D5437*E5437,2)</f>
        <v>7.29</v>
      </c>
    </row>
    <row r="5438" customFormat="false" ht="19.4" hidden="false" customHeight="false" outlineLevel="0" collapsed="false">
      <c r="A5438" s="207" t="n">
        <v>104577</v>
      </c>
      <c r="B5438" s="208" t="s">
        <v>5613</v>
      </c>
      <c r="C5438" s="2" t="s">
        <v>170</v>
      </c>
      <c r="D5438" s="209" t="n">
        <v>30.09</v>
      </c>
      <c r="E5438" s="224" t="n">
        <f aca="false">VLOOKUP(A5438,SINAPI_MO!$A$1:$E$59566,4,0)</f>
        <v>0.2679</v>
      </c>
      <c r="F5438" s="225" t="n">
        <f aca="false">ROUND(D5438*E5438,2)</f>
        <v>8.06</v>
      </c>
    </row>
    <row r="5439" customFormat="false" ht="19.4" hidden="false" customHeight="false" outlineLevel="0" collapsed="false">
      <c r="A5439" s="207" t="n">
        <v>104578</v>
      </c>
      <c r="B5439" s="208" t="s">
        <v>5614</v>
      </c>
      <c r="C5439" s="2" t="s">
        <v>170</v>
      </c>
      <c r="D5439" s="209" t="n">
        <v>32.23</v>
      </c>
      <c r="E5439" s="224" t="n">
        <f aca="false">VLOOKUP(A5439,SINAPI_MO!$A$1:$E$59566,4,0)</f>
        <v>0.2693</v>
      </c>
      <c r="F5439" s="225" t="n">
        <f aca="false">ROUND(D5439*E5439,2)</f>
        <v>8.68</v>
      </c>
    </row>
    <row r="5440" customFormat="false" ht="19.4" hidden="false" customHeight="false" outlineLevel="0" collapsed="false">
      <c r="A5440" s="207" t="n">
        <v>104580</v>
      </c>
      <c r="B5440" s="208" t="s">
        <v>5615</v>
      </c>
      <c r="C5440" s="2" t="s">
        <v>170</v>
      </c>
      <c r="D5440" s="209" t="n">
        <v>28.55</v>
      </c>
      <c r="E5440" s="224" t="n">
        <f aca="false">VLOOKUP(A5440,SINAPI_MO!$A$1:$E$59566,4,0)</f>
        <v>0.2385</v>
      </c>
      <c r="F5440" s="225" t="n">
        <f aca="false">ROUND(D5440*E5440,2)</f>
        <v>6.81</v>
      </c>
    </row>
    <row r="5441" customFormat="false" ht="19.4" hidden="false" customHeight="false" outlineLevel="0" collapsed="false">
      <c r="A5441" s="207" t="n">
        <v>104579</v>
      </c>
      <c r="B5441" s="208" t="s">
        <v>5616</v>
      </c>
      <c r="C5441" s="2" t="s">
        <v>170</v>
      </c>
      <c r="D5441" s="209" t="n">
        <v>42.92</v>
      </c>
      <c r="E5441" s="224" t="n">
        <f aca="false">VLOOKUP(A5441,SINAPI_MO!$A$1:$E$59566,4,0)</f>
        <v>0.2453</v>
      </c>
      <c r="F5441" s="225" t="n">
        <f aca="false">ROUND(D5441*E5441,2)</f>
        <v>10.53</v>
      </c>
    </row>
    <row r="5442" customFormat="false" ht="12.8" hidden="false" customHeight="false" outlineLevel="0" collapsed="false">
      <c r="A5442" s="207" t="n">
        <v>96823</v>
      </c>
      <c r="B5442" s="208" t="s">
        <v>5617</v>
      </c>
      <c r="C5442" s="2" t="s">
        <v>170</v>
      </c>
      <c r="D5442" s="209" t="n">
        <v>15.42</v>
      </c>
      <c r="E5442" s="224" t="n">
        <f aca="false">VLOOKUP(A5442,SINAPI_MO!$A$1:$E$59566,4,0)</f>
        <v>0.3009</v>
      </c>
      <c r="F5442" s="225" t="n">
        <f aca="false">ROUND(D5442*E5442,2)</f>
        <v>4.64</v>
      </c>
    </row>
    <row r="5443" customFormat="false" ht="12.8" hidden="false" customHeight="false" outlineLevel="0" collapsed="false">
      <c r="A5443" s="207" t="n">
        <v>96826</v>
      </c>
      <c r="B5443" s="208" t="s">
        <v>5618</v>
      </c>
      <c r="C5443" s="2" t="s">
        <v>170</v>
      </c>
      <c r="D5443" s="209" t="n">
        <v>17.81</v>
      </c>
      <c r="E5443" s="224" t="n">
        <f aca="false">VLOOKUP(A5443,SINAPI_MO!$A$1:$E$59566,4,0)</f>
        <v>0.3094</v>
      </c>
      <c r="F5443" s="225" t="n">
        <f aca="false">ROUND(D5443*E5443,2)</f>
        <v>5.51</v>
      </c>
    </row>
    <row r="5444" customFormat="false" ht="12.8" hidden="false" customHeight="false" outlineLevel="0" collapsed="false">
      <c r="A5444" s="207" t="n">
        <v>96830</v>
      </c>
      <c r="B5444" s="208" t="s">
        <v>5619</v>
      </c>
      <c r="C5444" s="2" t="s">
        <v>170</v>
      </c>
      <c r="D5444" s="209" t="n">
        <v>29.54</v>
      </c>
      <c r="E5444" s="224" t="n">
        <f aca="false">VLOOKUP(A5444,SINAPI_MO!$A$1:$E$59566,4,0)</f>
        <v>0.2231</v>
      </c>
      <c r="F5444" s="225" t="n">
        <f aca="false">ROUND(D5444*E5444,2)</f>
        <v>6.59</v>
      </c>
    </row>
    <row r="5445" customFormat="false" ht="12.8" hidden="false" customHeight="false" outlineLevel="0" collapsed="false">
      <c r="A5445" s="207" t="n">
        <v>96834</v>
      </c>
      <c r="B5445" s="208" t="s">
        <v>5620</v>
      </c>
      <c r="C5445" s="2" t="s">
        <v>170</v>
      </c>
      <c r="D5445" s="209" t="n">
        <v>40.6</v>
      </c>
      <c r="E5445" s="224" t="n">
        <f aca="false">VLOOKUP(A5445,SINAPI_MO!$A$1:$E$59566,4,0)</f>
        <v>0.1998</v>
      </c>
      <c r="F5445" s="225" t="n">
        <f aca="false">ROUND(D5445*E5445,2)</f>
        <v>8.11</v>
      </c>
    </row>
    <row r="5446" customFormat="false" ht="12.8" hidden="false" customHeight="false" outlineLevel="0" collapsed="false">
      <c r="A5446" s="207" t="n">
        <v>104581</v>
      </c>
      <c r="B5446" s="208" t="s">
        <v>5621</v>
      </c>
      <c r="C5446" s="2" t="s">
        <v>170</v>
      </c>
      <c r="D5446" s="209" t="n">
        <v>19.6</v>
      </c>
      <c r="E5446" s="224" t="n">
        <f aca="false">VLOOKUP(A5446,SINAPI_MO!$A$1:$E$59566,4,0)</f>
        <v>0.3403</v>
      </c>
      <c r="F5446" s="225" t="n">
        <f aca="false">ROUND(D5446*E5446,2)</f>
        <v>6.67</v>
      </c>
    </row>
    <row r="5447" customFormat="false" ht="12.8" hidden="false" customHeight="false" outlineLevel="0" collapsed="false">
      <c r="A5447" s="207" t="n">
        <v>104582</v>
      </c>
      <c r="B5447" s="208" t="s">
        <v>5622</v>
      </c>
      <c r="C5447" s="2" t="s">
        <v>170</v>
      </c>
      <c r="D5447" s="209" t="n">
        <v>25.43</v>
      </c>
      <c r="E5447" s="224" t="n">
        <f aca="false">VLOOKUP(A5447,SINAPI_MO!$A$1:$E$59566,4,0)</f>
        <v>0.3107</v>
      </c>
      <c r="F5447" s="225" t="n">
        <f aca="false">ROUND(D5447*E5447,2)</f>
        <v>7.9</v>
      </c>
    </row>
    <row r="5448" customFormat="false" ht="12.8" hidden="false" customHeight="false" outlineLevel="0" collapsed="false">
      <c r="A5448" s="207" t="n">
        <v>104583</v>
      </c>
      <c r="B5448" s="208" t="s">
        <v>5623</v>
      </c>
      <c r="C5448" s="2" t="s">
        <v>170</v>
      </c>
      <c r="D5448" s="209" t="n">
        <v>43.09</v>
      </c>
      <c r="E5448" s="224" t="n">
        <f aca="false">VLOOKUP(A5448,SINAPI_MO!$A$1:$E$59566,4,0)</f>
        <v>0.2191</v>
      </c>
      <c r="F5448" s="225" t="n">
        <f aca="false">ROUND(D5448*E5448,2)</f>
        <v>9.44</v>
      </c>
    </row>
    <row r="5449" customFormat="false" ht="12.8" hidden="false" customHeight="false" outlineLevel="0" collapsed="false">
      <c r="A5449" s="207" t="n">
        <v>104584</v>
      </c>
      <c r="B5449" s="208" t="s">
        <v>5624</v>
      </c>
      <c r="C5449" s="2" t="s">
        <v>170</v>
      </c>
      <c r="D5449" s="209" t="n">
        <v>51.49</v>
      </c>
      <c r="E5449" s="224" t="n">
        <f aca="false">VLOOKUP(A5449,SINAPI_MO!$A$1:$E$59566,4,0)</f>
        <v>0.2255</v>
      </c>
      <c r="F5449" s="225" t="n">
        <f aca="false">ROUND(D5449*E5449,2)</f>
        <v>11.61</v>
      </c>
    </row>
    <row r="5450" customFormat="false" ht="12.8" hidden="false" customHeight="false" outlineLevel="0" collapsed="false">
      <c r="A5450" s="207" t="n">
        <v>104585</v>
      </c>
      <c r="B5450" s="208" t="s">
        <v>5625</v>
      </c>
      <c r="C5450" s="2" t="s">
        <v>170</v>
      </c>
      <c r="D5450" s="209" t="n">
        <v>0</v>
      </c>
      <c r="E5450" s="224" t="e">
        <f aca="false">VLOOKUP(A5450,SINAPI_MO!$A$1:$E$59566,4,0)</f>
        <v>#N/A</v>
      </c>
      <c r="F5450" s="225" t="e">
        <f aca="false">ROUND(D5450*E5450,2)</f>
        <v>#N/A</v>
      </c>
    </row>
    <row r="5451" customFormat="false" ht="12.8" hidden="false" customHeight="false" outlineLevel="0" collapsed="false">
      <c r="A5451" s="207" t="n">
        <v>104587</v>
      </c>
      <c r="B5451" s="208" t="s">
        <v>5626</v>
      </c>
      <c r="C5451" s="2" t="s">
        <v>170</v>
      </c>
      <c r="D5451" s="209" t="n">
        <v>0</v>
      </c>
      <c r="E5451" s="224" t="e">
        <f aca="false">VLOOKUP(A5451,SINAPI_MO!$A$1:$E$59566,4,0)</f>
        <v>#N/A</v>
      </c>
      <c r="F5451" s="225" t="e">
        <f aca="false">ROUND(D5451*E5451,2)</f>
        <v>#N/A</v>
      </c>
    </row>
    <row r="5452" customFormat="false" ht="12.8" hidden="false" customHeight="false" outlineLevel="0" collapsed="false">
      <c r="A5452" s="207" t="n">
        <v>104586</v>
      </c>
      <c r="B5452" s="208" t="s">
        <v>5627</v>
      </c>
      <c r="C5452" s="2" t="s">
        <v>170</v>
      </c>
      <c r="D5452" s="209" t="n">
        <v>0</v>
      </c>
      <c r="E5452" s="224" t="e">
        <f aca="false">VLOOKUP(A5452,SINAPI_MO!$A$1:$E$59566,4,0)</f>
        <v>#N/A</v>
      </c>
      <c r="F5452" s="225" t="e">
        <f aca="false">ROUND(D5452*E5452,2)</f>
        <v>#N/A</v>
      </c>
    </row>
    <row r="5453" customFormat="false" ht="19.4" hidden="false" customHeight="false" outlineLevel="0" collapsed="false">
      <c r="A5453" s="207" t="n">
        <v>96798</v>
      </c>
      <c r="B5453" s="208" t="s">
        <v>5628</v>
      </c>
      <c r="C5453" s="2" t="s">
        <v>183</v>
      </c>
      <c r="D5453" s="209" t="n">
        <v>10.85</v>
      </c>
      <c r="E5453" s="224" t="n">
        <f aca="false">VLOOKUP(A5453,SINAPI_MO!$A$1:$E$59566,4,0)</f>
        <v>0.2802</v>
      </c>
      <c r="F5453" s="225" t="n">
        <f aca="false">ROUND(D5453*E5453,2)</f>
        <v>3.04</v>
      </c>
    </row>
    <row r="5454" customFormat="false" ht="19.4" hidden="false" customHeight="false" outlineLevel="0" collapsed="false">
      <c r="A5454" s="207" t="n">
        <v>96799</v>
      </c>
      <c r="B5454" s="208" t="s">
        <v>5629</v>
      </c>
      <c r="C5454" s="2" t="s">
        <v>183</v>
      </c>
      <c r="D5454" s="209" t="n">
        <v>13.93</v>
      </c>
      <c r="E5454" s="224" t="n">
        <f aca="false">VLOOKUP(A5454,SINAPI_MO!$A$1:$E$59566,4,0)</f>
        <v>0.2749</v>
      </c>
      <c r="F5454" s="225" t="n">
        <f aca="false">ROUND(D5454*E5454,2)</f>
        <v>3.83</v>
      </c>
    </row>
    <row r="5455" customFormat="false" ht="19.4" hidden="false" customHeight="false" outlineLevel="0" collapsed="false">
      <c r="A5455" s="207" t="n">
        <v>96800</v>
      </c>
      <c r="B5455" s="208" t="s">
        <v>5630</v>
      </c>
      <c r="C5455" s="2" t="s">
        <v>183</v>
      </c>
      <c r="D5455" s="209" t="n">
        <v>19.2</v>
      </c>
      <c r="E5455" s="224" t="n">
        <f aca="false">VLOOKUP(A5455,SINAPI_MO!$A$1:$E$59566,4,0)</f>
        <v>0.2516</v>
      </c>
      <c r="F5455" s="225" t="n">
        <f aca="false">ROUND(D5455*E5455,2)</f>
        <v>4.83</v>
      </c>
    </row>
    <row r="5456" customFormat="false" ht="19.4" hidden="false" customHeight="false" outlineLevel="0" collapsed="false">
      <c r="A5456" s="207" t="n">
        <v>96801</v>
      </c>
      <c r="B5456" s="208" t="s">
        <v>5631</v>
      </c>
      <c r="C5456" s="2" t="s">
        <v>183</v>
      </c>
      <c r="D5456" s="209" t="n">
        <v>29.72</v>
      </c>
      <c r="E5456" s="224" t="n">
        <f aca="false">VLOOKUP(A5456,SINAPI_MO!$A$1:$E$59566,4,0)</f>
        <v>0.209</v>
      </c>
      <c r="F5456" s="225" t="n">
        <f aca="false">ROUND(D5456*E5456,2)</f>
        <v>6.21</v>
      </c>
    </row>
    <row r="5457" customFormat="false" ht="19.4" hidden="false" customHeight="false" outlineLevel="0" collapsed="false">
      <c r="A5457" s="207" t="n">
        <v>104539</v>
      </c>
      <c r="B5457" s="208" t="s">
        <v>5632</v>
      </c>
      <c r="C5457" s="2" t="s">
        <v>170</v>
      </c>
      <c r="D5457" s="209" t="n">
        <v>0</v>
      </c>
      <c r="E5457" s="224" t="e">
        <f aca="false">VLOOKUP(A5457,SINAPI_MO!$A$1:$E$59566,4,0)</f>
        <v>#N/A</v>
      </c>
      <c r="F5457" s="225" t="e">
        <f aca="false">ROUND(D5457*E5457,2)</f>
        <v>#N/A</v>
      </c>
    </row>
    <row r="5458" customFormat="false" ht="19.4" hidden="false" customHeight="false" outlineLevel="0" collapsed="false">
      <c r="A5458" s="207" t="n">
        <v>104541</v>
      </c>
      <c r="B5458" s="208" t="s">
        <v>5633</v>
      </c>
      <c r="C5458" s="2" t="s">
        <v>170</v>
      </c>
      <c r="D5458" s="209" t="n">
        <v>0</v>
      </c>
      <c r="E5458" s="224" t="e">
        <f aca="false">VLOOKUP(A5458,SINAPI_MO!$A$1:$E$59566,4,0)</f>
        <v>#N/A</v>
      </c>
      <c r="F5458" s="225" t="e">
        <f aca="false">ROUND(D5458*E5458,2)</f>
        <v>#N/A</v>
      </c>
    </row>
    <row r="5459" customFormat="false" ht="19.4" hidden="false" customHeight="false" outlineLevel="0" collapsed="false">
      <c r="A5459" s="207" t="n">
        <v>104540</v>
      </c>
      <c r="B5459" s="208" t="s">
        <v>5634</v>
      </c>
      <c r="C5459" s="2" t="s">
        <v>170</v>
      </c>
      <c r="D5459" s="209" t="n">
        <v>0</v>
      </c>
      <c r="E5459" s="224" t="e">
        <f aca="false">VLOOKUP(A5459,SINAPI_MO!$A$1:$E$59566,4,0)</f>
        <v>#N/A</v>
      </c>
      <c r="F5459" s="225" t="e">
        <f aca="false">ROUND(D5459*E5459,2)</f>
        <v>#N/A</v>
      </c>
    </row>
    <row r="5460" customFormat="false" ht="19.4" hidden="false" customHeight="false" outlineLevel="0" collapsed="false">
      <c r="A5460" s="207" t="n">
        <v>104543</v>
      </c>
      <c r="B5460" s="208" t="s">
        <v>5635</v>
      </c>
      <c r="C5460" s="2" t="s">
        <v>170</v>
      </c>
      <c r="D5460" s="209" t="n">
        <v>0</v>
      </c>
      <c r="E5460" s="224" t="e">
        <f aca="false">VLOOKUP(A5460,SINAPI_MO!$A$1:$E$59566,4,0)</f>
        <v>#N/A</v>
      </c>
      <c r="F5460" s="225" t="e">
        <f aca="false">ROUND(D5460*E5460,2)</f>
        <v>#N/A</v>
      </c>
    </row>
    <row r="5461" customFormat="false" ht="19.4" hidden="false" customHeight="false" outlineLevel="0" collapsed="false">
      <c r="A5461" s="207" t="n">
        <v>104544</v>
      </c>
      <c r="B5461" s="208" t="s">
        <v>5636</v>
      </c>
      <c r="C5461" s="2" t="s">
        <v>170</v>
      </c>
      <c r="D5461" s="209" t="n">
        <v>0</v>
      </c>
      <c r="E5461" s="224" t="e">
        <f aca="false">VLOOKUP(A5461,SINAPI_MO!$A$1:$E$59566,4,0)</f>
        <v>#N/A</v>
      </c>
      <c r="F5461" s="225" t="e">
        <f aca="false">ROUND(D5461*E5461,2)</f>
        <v>#N/A</v>
      </c>
    </row>
    <row r="5462" customFormat="false" ht="19.4" hidden="false" customHeight="false" outlineLevel="0" collapsed="false">
      <c r="A5462" s="207" t="n">
        <v>104545</v>
      </c>
      <c r="B5462" s="208" t="s">
        <v>5637</v>
      </c>
      <c r="C5462" s="2" t="s">
        <v>170</v>
      </c>
      <c r="D5462" s="209" t="n">
        <v>0</v>
      </c>
      <c r="E5462" s="224" t="e">
        <f aca="false">VLOOKUP(A5462,SINAPI_MO!$A$1:$E$59566,4,0)</f>
        <v>#N/A</v>
      </c>
      <c r="F5462" s="225" t="e">
        <f aca="false">ROUND(D5462*E5462,2)</f>
        <v>#N/A</v>
      </c>
    </row>
    <row r="5463" customFormat="false" ht="19.4" hidden="false" customHeight="false" outlineLevel="0" collapsed="false">
      <c r="A5463" s="207" t="n">
        <v>104542</v>
      </c>
      <c r="B5463" s="208" t="s">
        <v>5638</v>
      </c>
      <c r="C5463" s="2" t="s">
        <v>170</v>
      </c>
      <c r="D5463" s="209" t="n">
        <v>0</v>
      </c>
      <c r="E5463" s="224" t="e">
        <f aca="false">VLOOKUP(A5463,SINAPI_MO!$A$1:$E$59566,4,0)</f>
        <v>#N/A</v>
      </c>
      <c r="F5463" s="225" t="e">
        <f aca="false">ROUND(D5463*E5463,2)</f>
        <v>#N/A</v>
      </c>
    </row>
    <row r="5464" customFormat="false" ht="19.4" hidden="false" customHeight="false" outlineLevel="0" collapsed="false">
      <c r="A5464" s="207" t="n">
        <v>104592</v>
      </c>
      <c r="B5464" s="208" t="s">
        <v>5639</v>
      </c>
      <c r="C5464" s="2" t="s">
        <v>170</v>
      </c>
      <c r="D5464" s="209" t="n">
        <v>0</v>
      </c>
      <c r="E5464" s="224" t="e">
        <f aca="false">VLOOKUP(A5464,SINAPI_MO!$A$1:$E$59566,4,0)</f>
        <v>#N/A</v>
      </c>
      <c r="F5464" s="225" t="e">
        <f aca="false">ROUND(D5464*E5464,2)</f>
        <v>#N/A</v>
      </c>
    </row>
    <row r="5465" customFormat="false" ht="19.4" hidden="false" customHeight="false" outlineLevel="0" collapsed="false">
      <c r="A5465" s="207" t="n">
        <v>104548</v>
      </c>
      <c r="B5465" s="208" t="s">
        <v>5640</v>
      </c>
      <c r="C5465" s="2" t="s">
        <v>170</v>
      </c>
      <c r="D5465" s="209" t="n">
        <v>0</v>
      </c>
      <c r="E5465" s="224" t="e">
        <f aca="false">VLOOKUP(A5465,SINAPI_MO!$A$1:$E$59566,4,0)</f>
        <v>#N/A</v>
      </c>
      <c r="F5465" s="225" t="e">
        <f aca="false">ROUND(D5465*E5465,2)</f>
        <v>#N/A</v>
      </c>
    </row>
    <row r="5466" customFormat="false" ht="19.4" hidden="false" customHeight="false" outlineLevel="0" collapsed="false">
      <c r="A5466" s="207" t="n">
        <v>104546</v>
      </c>
      <c r="B5466" s="208" t="s">
        <v>5641</v>
      </c>
      <c r="C5466" s="2" t="s">
        <v>170</v>
      </c>
      <c r="D5466" s="209" t="n">
        <v>0</v>
      </c>
      <c r="E5466" s="224" t="e">
        <f aca="false">VLOOKUP(A5466,SINAPI_MO!$A$1:$E$59566,4,0)</f>
        <v>#N/A</v>
      </c>
      <c r="F5466" s="225" t="e">
        <f aca="false">ROUND(D5466*E5466,2)</f>
        <v>#N/A</v>
      </c>
    </row>
    <row r="5467" customFormat="false" ht="19.4" hidden="false" customHeight="false" outlineLevel="0" collapsed="false">
      <c r="A5467" s="207" t="n">
        <v>104549</v>
      </c>
      <c r="B5467" s="208" t="s">
        <v>5642</v>
      </c>
      <c r="C5467" s="2" t="s">
        <v>170</v>
      </c>
      <c r="D5467" s="209" t="n">
        <v>0</v>
      </c>
      <c r="E5467" s="224" t="e">
        <f aca="false">VLOOKUP(A5467,SINAPI_MO!$A$1:$E$59566,4,0)</f>
        <v>#N/A</v>
      </c>
      <c r="F5467" s="225" t="e">
        <f aca="false">ROUND(D5467*E5467,2)</f>
        <v>#N/A</v>
      </c>
    </row>
    <row r="5468" customFormat="false" ht="19.4" hidden="false" customHeight="false" outlineLevel="0" collapsed="false">
      <c r="A5468" s="207" t="n">
        <v>104550</v>
      </c>
      <c r="B5468" s="208" t="s">
        <v>5643</v>
      </c>
      <c r="C5468" s="2" t="s">
        <v>170</v>
      </c>
      <c r="D5468" s="209" t="n">
        <v>0</v>
      </c>
      <c r="E5468" s="224" t="e">
        <f aca="false">VLOOKUP(A5468,SINAPI_MO!$A$1:$E$59566,4,0)</f>
        <v>#N/A</v>
      </c>
      <c r="F5468" s="225" t="e">
        <f aca="false">ROUND(D5468*E5468,2)</f>
        <v>#N/A</v>
      </c>
    </row>
    <row r="5469" customFormat="false" ht="19.4" hidden="false" customHeight="false" outlineLevel="0" collapsed="false">
      <c r="A5469" s="207" t="n">
        <v>104552</v>
      </c>
      <c r="B5469" s="208" t="s">
        <v>5644</v>
      </c>
      <c r="C5469" s="2" t="s">
        <v>170</v>
      </c>
      <c r="D5469" s="209" t="n">
        <v>0</v>
      </c>
      <c r="E5469" s="224" t="e">
        <f aca="false">VLOOKUP(A5469,SINAPI_MO!$A$1:$E$59566,4,0)</f>
        <v>#N/A</v>
      </c>
      <c r="F5469" s="225" t="e">
        <f aca="false">ROUND(D5469*E5469,2)</f>
        <v>#N/A</v>
      </c>
    </row>
    <row r="5470" customFormat="false" ht="19.4" hidden="false" customHeight="false" outlineLevel="0" collapsed="false">
      <c r="A5470" s="207" t="n">
        <v>104551</v>
      </c>
      <c r="B5470" s="208" t="s">
        <v>5645</v>
      </c>
      <c r="C5470" s="2" t="s">
        <v>170</v>
      </c>
      <c r="D5470" s="209" t="n">
        <v>0</v>
      </c>
      <c r="E5470" s="224" t="e">
        <f aca="false">VLOOKUP(A5470,SINAPI_MO!$A$1:$E$59566,4,0)</f>
        <v>#N/A</v>
      </c>
      <c r="F5470" s="225" t="e">
        <f aca="false">ROUND(D5470*E5470,2)</f>
        <v>#N/A</v>
      </c>
    </row>
    <row r="5471" customFormat="false" ht="19.4" hidden="false" customHeight="false" outlineLevel="0" collapsed="false">
      <c r="A5471" s="207" t="n">
        <v>104553</v>
      </c>
      <c r="B5471" s="208" t="s">
        <v>5646</v>
      </c>
      <c r="C5471" s="2" t="s">
        <v>170</v>
      </c>
      <c r="D5471" s="209" t="n">
        <v>0</v>
      </c>
      <c r="E5471" s="224" t="e">
        <f aca="false">VLOOKUP(A5471,SINAPI_MO!$A$1:$E$59566,4,0)</f>
        <v>#N/A</v>
      </c>
      <c r="F5471" s="225" t="e">
        <f aca="false">ROUND(D5471*E5471,2)</f>
        <v>#N/A</v>
      </c>
    </row>
    <row r="5472" customFormat="false" ht="19.4" hidden="false" customHeight="false" outlineLevel="0" collapsed="false">
      <c r="A5472" s="207" t="n">
        <v>104554</v>
      </c>
      <c r="B5472" s="208" t="s">
        <v>5647</v>
      </c>
      <c r="C5472" s="2" t="s">
        <v>170</v>
      </c>
      <c r="D5472" s="209" t="n">
        <v>0</v>
      </c>
      <c r="E5472" s="224" t="e">
        <f aca="false">VLOOKUP(A5472,SINAPI_MO!$A$1:$E$59566,4,0)</f>
        <v>#N/A</v>
      </c>
      <c r="F5472" s="225" t="e">
        <f aca="false">ROUND(D5472*E5472,2)</f>
        <v>#N/A</v>
      </c>
    </row>
    <row r="5473" customFormat="false" ht="19.4" hidden="false" customHeight="false" outlineLevel="0" collapsed="false">
      <c r="A5473" s="207" t="n">
        <v>104555</v>
      </c>
      <c r="B5473" s="208" t="s">
        <v>5648</v>
      </c>
      <c r="C5473" s="2" t="s">
        <v>170</v>
      </c>
      <c r="D5473" s="209" t="n">
        <v>0</v>
      </c>
      <c r="E5473" s="224" t="e">
        <f aca="false">VLOOKUP(A5473,SINAPI_MO!$A$1:$E$59566,4,0)</f>
        <v>#N/A</v>
      </c>
      <c r="F5473" s="225" t="e">
        <f aca="false">ROUND(D5473*E5473,2)</f>
        <v>#N/A</v>
      </c>
    </row>
    <row r="5474" customFormat="false" ht="19.4" hidden="false" customHeight="false" outlineLevel="0" collapsed="false">
      <c r="A5474" s="207" t="n">
        <v>104556</v>
      </c>
      <c r="B5474" s="208" t="s">
        <v>5649</v>
      </c>
      <c r="C5474" s="2" t="s">
        <v>170</v>
      </c>
      <c r="D5474" s="209" t="n">
        <v>0</v>
      </c>
      <c r="E5474" s="224" t="e">
        <f aca="false">VLOOKUP(A5474,SINAPI_MO!$A$1:$E$59566,4,0)</f>
        <v>#N/A</v>
      </c>
      <c r="F5474" s="225" t="e">
        <f aca="false">ROUND(D5474*E5474,2)</f>
        <v>#N/A</v>
      </c>
    </row>
    <row r="5475" customFormat="false" ht="19.4" hidden="false" customHeight="false" outlineLevel="0" collapsed="false">
      <c r="A5475" s="207" t="n">
        <v>104558</v>
      </c>
      <c r="B5475" s="208" t="s">
        <v>5650</v>
      </c>
      <c r="C5475" s="2" t="s">
        <v>170</v>
      </c>
      <c r="D5475" s="209" t="n">
        <v>0</v>
      </c>
      <c r="E5475" s="224" t="e">
        <f aca="false">VLOOKUP(A5475,SINAPI_MO!$A$1:$E$59566,4,0)</f>
        <v>#N/A</v>
      </c>
      <c r="F5475" s="225" t="e">
        <f aca="false">ROUND(D5475*E5475,2)</f>
        <v>#N/A</v>
      </c>
    </row>
    <row r="5476" customFormat="false" ht="19.4" hidden="false" customHeight="false" outlineLevel="0" collapsed="false">
      <c r="A5476" s="207" t="n">
        <v>104559</v>
      </c>
      <c r="B5476" s="208" t="s">
        <v>5651</v>
      </c>
      <c r="C5476" s="2" t="s">
        <v>170</v>
      </c>
      <c r="D5476" s="209" t="n">
        <v>0</v>
      </c>
      <c r="E5476" s="224" t="e">
        <f aca="false">VLOOKUP(A5476,SINAPI_MO!$A$1:$E$59566,4,0)</f>
        <v>#N/A</v>
      </c>
      <c r="F5476" s="225" t="e">
        <f aca="false">ROUND(D5476*E5476,2)</f>
        <v>#N/A</v>
      </c>
    </row>
    <row r="5477" customFormat="false" ht="19.4" hidden="false" customHeight="false" outlineLevel="0" collapsed="false">
      <c r="A5477" s="207" t="n">
        <v>104560</v>
      </c>
      <c r="B5477" s="208" t="s">
        <v>5652</v>
      </c>
      <c r="C5477" s="2" t="s">
        <v>170</v>
      </c>
      <c r="D5477" s="209" t="n">
        <v>0</v>
      </c>
      <c r="E5477" s="224" t="e">
        <f aca="false">VLOOKUP(A5477,SINAPI_MO!$A$1:$E$59566,4,0)</f>
        <v>#N/A</v>
      </c>
      <c r="F5477" s="225" t="e">
        <f aca="false">ROUND(D5477*E5477,2)</f>
        <v>#N/A</v>
      </c>
    </row>
    <row r="5478" customFormat="false" ht="19.4" hidden="false" customHeight="false" outlineLevel="0" collapsed="false">
      <c r="A5478" s="207" t="n">
        <v>104557</v>
      </c>
      <c r="B5478" s="208" t="s">
        <v>5653</v>
      </c>
      <c r="C5478" s="2" t="s">
        <v>170</v>
      </c>
      <c r="D5478" s="209" t="n">
        <v>0</v>
      </c>
      <c r="E5478" s="224" t="e">
        <f aca="false">VLOOKUP(A5478,SINAPI_MO!$A$1:$E$59566,4,0)</f>
        <v>#N/A</v>
      </c>
      <c r="F5478" s="225" t="e">
        <f aca="false">ROUND(D5478*E5478,2)</f>
        <v>#N/A</v>
      </c>
    </row>
    <row r="5479" customFormat="false" ht="19.4" hidden="false" customHeight="false" outlineLevel="0" collapsed="false">
      <c r="A5479" s="207" t="n">
        <v>104561</v>
      </c>
      <c r="B5479" s="208" t="s">
        <v>5654</v>
      </c>
      <c r="C5479" s="2" t="s">
        <v>170</v>
      </c>
      <c r="D5479" s="209" t="n">
        <v>0</v>
      </c>
      <c r="E5479" s="224" t="e">
        <f aca="false">VLOOKUP(A5479,SINAPI_MO!$A$1:$E$59566,4,0)</f>
        <v>#N/A</v>
      </c>
      <c r="F5479" s="225" t="e">
        <f aca="false">ROUND(D5479*E5479,2)</f>
        <v>#N/A</v>
      </c>
    </row>
    <row r="5480" customFormat="false" ht="19.4" hidden="false" customHeight="false" outlineLevel="0" collapsed="false">
      <c r="A5480" s="207" t="n">
        <v>104562</v>
      </c>
      <c r="B5480" s="208" t="s">
        <v>5655</v>
      </c>
      <c r="C5480" s="2" t="s">
        <v>170</v>
      </c>
      <c r="D5480" s="209" t="n">
        <v>0</v>
      </c>
      <c r="E5480" s="224" t="e">
        <f aca="false">VLOOKUP(A5480,SINAPI_MO!$A$1:$E$59566,4,0)</f>
        <v>#N/A</v>
      </c>
      <c r="F5480" s="225" t="e">
        <f aca="false">ROUND(D5480*E5480,2)</f>
        <v>#N/A</v>
      </c>
    </row>
    <row r="5481" customFormat="false" ht="19.4" hidden="false" customHeight="false" outlineLevel="0" collapsed="false">
      <c r="A5481" s="207" t="n">
        <v>96860</v>
      </c>
      <c r="B5481" s="208" t="s">
        <v>5656</v>
      </c>
      <c r="C5481" s="2" t="s">
        <v>170</v>
      </c>
      <c r="D5481" s="209" t="n">
        <v>40.18</v>
      </c>
      <c r="E5481" s="224" t="n">
        <f aca="false">VLOOKUP(A5481,SINAPI_MO!$A$1:$E$59566,4,0)</f>
        <v>0.332</v>
      </c>
      <c r="F5481" s="225" t="n">
        <f aca="false">ROUND(D5481*E5481,2)</f>
        <v>13.34</v>
      </c>
    </row>
    <row r="5482" customFormat="false" ht="19.4" hidden="false" customHeight="false" outlineLevel="0" collapsed="false">
      <c r="A5482" s="207" t="n">
        <v>96862</v>
      </c>
      <c r="B5482" s="208" t="s">
        <v>5657</v>
      </c>
      <c r="C5482" s="2" t="s">
        <v>170</v>
      </c>
      <c r="D5482" s="209" t="n">
        <v>49.79</v>
      </c>
      <c r="E5482" s="224" t="n">
        <f aca="false">VLOOKUP(A5482,SINAPI_MO!$A$1:$E$59566,4,0)</f>
        <v>0.3175</v>
      </c>
      <c r="F5482" s="225" t="n">
        <f aca="false">ROUND(D5482*E5482,2)</f>
        <v>15.81</v>
      </c>
    </row>
    <row r="5483" customFormat="false" ht="19.4" hidden="false" customHeight="false" outlineLevel="0" collapsed="false">
      <c r="A5483" s="207" t="n">
        <v>96864</v>
      </c>
      <c r="B5483" s="208" t="s">
        <v>5658</v>
      </c>
      <c r="C5483" s="2" t="s">
        <v>170</v>
      </c>
      <c r="D5483" s="209" t="n">
        <v>72.76</v>
      </c>
      <c r="E5483" s="224" t="n">
        <f aca="false">VLOOKUP(A5483,SINAPI_MO!$A$1:$E$59566,4,0)</f>
        <v>0.2598</v>
      </c>
      <c r="F5483" s="225" t="n">
        <f aca="false">ROUND(D5483*E5483,2)</f>
        <v>18.9</v>
      </c>
    </row>
    <row r="5484" customFormat="false" ht="19.4" hidden="false" customHeight="false" outlineLevel="0" collapsed="false">
      <c r="A5484" s="207" t="n">
        <v>96866</v>
      </c>
      <c r="B5484" s="208" t="s">
        <v>5659</v>
      </c>
      <c r="C5484" s="2" t="s">
        <v>170</v>
      </c>
      <c r="D5484" s="209" t="n">
        <v>95.61</v>
      </c>
      <c r="E5484" s="224" t="n">
        <f aca="false">VLOOKUP(A5484,SINAPI_MO!$A$1:$E$59566,4,0)</f>
        <v>0.2431</v>
      </c>
      <c r="F5484" s="225" t="n">
        <f aca="false">ROUND(D5484*E5484,2)</f>
        <v>23.24</v>
      </c>
    </row>
    <row r="5485" customFormat="false" ht="12.8" hidden="false" customHeight="false" outlineLevel="0" collapsed="false">
      <c r="A5485" s="207" t="n">
        <v>96868</v>
      </c>
      <c r="B5485" s="208" t="s">
        <v>5660</v>
      </c>
      <c r="C5485" s="2" t="s">
        <v>170</v>
      </c>
      <c r="D5485" s="209" t="n">
        <v>25.83</v>
      </c>
      <c r="E5485" s="224" t="n">
        <f aca="false">VLOOKUP(A5485,SINAPI_MO!$A$1:$E$59566,4,0)</f>
        <v>0.3604</v>
      </c>
      <c r="F5485" s="225" t="n">
        <f aca="false">ROUND(D5485*E5485,2)</f>
        <v>9.31</v>
      </c>
    </row>
    <row r="5486" customFormat="false" ht="12.8" hidden="false" customHeight="false" outlineLevel="0" collapsed="false">
      <c r="A5486" s="207" t="n">
        <v>96869</v>
      </c>
      <c r="B5486" s="208" t="s">
        <v>5661</v>
      </c>
      <c r="C5486" s="2" t="s">
        <v>170</v>
      </c>
      <c r="D5486" s="209" t="n">
        <v>41.83</v>
      </c>
      <c r="E5486" s="224" t="n">
        <f aca="false">VLOOKUP(A5486,SINAPI_MO!$A$1:$E$59566,4,0)</f>
        <v>0.2639</v>
      </c>
      <c r="F5486" s="225" t="n">
        <f aca="false">ROUND(D5486*E5486,2)</f>
        <v>11.04</v>
      </c>
    </row>
    <row r="5487" customFormat="false" ht="12.8" hidden="false" customHeight="false" outlineLevel="0" collapsed="false">
      <c r="A5487" s="207" t="n">
        <v>96870</v>
      </c>
      <c r="B5487" s="208" t="s">
        <v>5662</v>
      </c>
      <c r="C5487" s="2" t="s">
        <v>170</v>
      </c>
      <c r="D5487" s="209" t="n">
        <v>65.18</v>
      </c>
      <c r="E5487" s="224" t="n">
        <f aca="false">VLOOKUP(A5487,SINAPI_MO!$A$1:$E$59566,4,0)</f>
        <v>0.2024</v>
      </c>
      <c r="F5487" s="225" t="n">
        <f aca="false">ROUND(D5487*E5487,2)</f>
        <v>13.19</v>
      </c>
    </row>
    <row r="5488" customFormat="false" ht="12.8" hidden="false" customHeight="false" outlineLevel="0" collapsed="false">
      <c r="A5488" s="207" t="n">
        <v>96871</v>
      </c>
      <c r="B5488" s="208" t="s">
        <v>5663</v>
      </c>
      <c r="C5488" s="2" t="s">
        <v>170</v>
      </c>
      <c r="D5488" s="209" t="n">
        <v>73.71</v>
      </c>
      <c r="E5488" s="224" t="n">
        <f aca="false">VLOOKUP(A5488,SINAPI_MO!$A$1:$E$59566,4,0)</f>
        <v>0.2201</v>
      </c>
      <c r="F5488" s="225" t="n">
        <f aca="false">ROUND(D5488*E5488,2)</f>
        <v>16.22</v>
      </c>
    </row>
    <row r="5489" customFormat="false" ht="19.4" hidden="false" customHeight="false" outlineLevel="0" collapsed="false">
      <c r="A5489" s="207" t="n">
        <v>96861</v>
      </c>
      <c r="B5489" s="208" t="s">
        <v>5664</v>
      </c>
      <c r="C5489" s="2" t="s">
        <v>170</v>
      </c>
      <c r="D5489" s="209" t="n">
        <v>51.11</v>
      </c>
      <c r="E5489" s="224" t="n">
        <f aca="false">VLOOKUP(A5489,SINAPI_MO!$A$1:$E$59566,4,0)</f>
        <v>0.3199</v>
      </c>
      <c r="F5489" s="225" t="n">
        <f aca="false">ROUND(D5489*E5489,2)</f>
        <v>16.35</v>
      </c>
    </row>
    <row r="5490" customFormat="false" ht="19.4" hidden="false" customHeight="false" outlineLevel="0" collapsed="false">
      <c r="A5490" s="207" t="n">
        <v>96863</v>
      </c>
      <c r="B5490" s="208" t="s">
        <v>5665</v>
      </c>
      <c r="C5490" s="2" t="s">
        <v>170</v>
      </c>
      <c r="D5490" s="209" t="n">
        <v>51.51</v>
      </c>
      <c r="E5490" s="224" t="n">
        <f aca="false">VLOOKUP(A5490,SINAPI_MO!$A$1:$E$59566,4,0)</f>
        <v>0.3494</v>
      </c>
      <c r="F5490" s="225" t="n">
        <f aca="false">ROUND(D5490*E5490,2)</f>
        <v>18</v>
      </c>
    </row>
    <row r="5491" customFormat="false" ht="19.4" hidden="false" customHeight="false" outlineLevel="0" collapsed="false">
      <c r="A5491" s="207" t="n">
        <v>96865</v>
      </c>
      <c r="B5491" s="208" t="s">
        <v>5666</v>
      </c>
      <c r="C5491" s="2" t="s">
        <v>170</v>
      </c>
      <c r="D5491" s="209" t="n">
        <v>60.65</v>
      </c>
      <c r="E5491" s="224" t="n">
        <f aca="false">VLOOKUP(A5491,SINAPI_MO!$A$1:$E$59566,4,0)</f>
        <v>0.3537</v>
      </c>
      <c r="F5491" s="225" t="n">
        <f aca="false">ROUND(D5491*E5491,2)</f>
        <v>21.45</v>
      </c>
    </row>
    <row r="5492" customFormat="false" ht="19.4" hidden="false" customHeight="false" outlineLevel="0" collapsed="false">
      <c r="A5492" s="207" t="n">
        <v>96814</v>
      </c>
      <c r="B5492" s="208" t="s">
        <v>5667</v>
      </c>
      <c r="C5492" s="2" t="s">
        <v>170</v>
      </c>
      <c r="D5492" s="209" t="n">
        <v>21.47</v>
      </c>
      <c r="E5492" s="224" t="n">
        <f aca="false">VLOOKUP(A5492,SINAPI_MO!$A$1:$E$59566,4,0)</f>
        <v>0.3395</v>
      </c>
      <c r="F5492" s="225" t="n">
        <f aca="false">ROUND(D5492*E5492,2)</f>
        <v>7.29</v>
      </c>
    </row>
    <row r="5493" customFormat="false" ht="19.4" hidden="false" customHeight="false" outlineLevel="0" collapsed="false">
      <c r="A5493" s="207" t="n">
        <v>96818</v>
      </c>
      <c r="B5493" s="208" t="s">
        <v>5668</v>
      </c>
      <c r="C5493" s="2" t="s">
        <v>170</v>
      </c>
      <c r="D5493" s="209" t="n">
        <v>30.09</v>
      </c>
      <c r="E5493" s="224" t="n">
        <f aca="false">VLOOKUP(A5493,SINAPI_MO!$A$1:$E$59566,4,0)</f>
        <v>0.2679</v>
      </c>
      <c r="F5493" s="225" t="n">
        <f aca="false">ROUND(D5493*E5493,2)</f>
        <v>8.06</v>
      </c>
    </row>
    <row r="5494" customFormat="false" ht="19.4" hidden="false" customHeight="false" outlineLevel="0" collapsed="false">
      <c r="A5494" s="207" t="n">
        <v>96819</v>
      </c>
      <c r="B5494" s="208" t="s">
        <v>5669</v>
      </c>
      <c r="C5494" s="2" t="s">
        <v>170</v>
      </c>
      <c r="D5494" s="209" t="n">
        <v>32.23</v>
      </c>
      <c r="E5494" s="224" t="n">
        <f aca="false">VLOOKUP(A5494,SINAPI_MO!$A$1:$E$59566,4,0)</f>
        <v>0.2693</v>
      </c>
      <c r="F5494" s="225" t="n">
        <f aca="false">ROUND(D5494*E5494,2)</f>
        <v>8.68</v>
      </c>
    </row>
    <row r="5495" customFormat="false" ht="19.4" hidden="false" customHeight="false" outlineLevel="0" collapsed="false">
      <c r="A5495" s="207" t="n">
        <v>96822</v>
      </c>
      <c r="B5495" s="208" t="s">
        <v>5670</v>
      </c>
      <c r="C5495" s="2" t="s">
        <v>170</v>
      </c>
      <c r="D5495" s="209" t="n">
        <v>42.92</v>
      </c>
      <c r="E5495" s="224" t="n">
        <f aca="false">VLOOKUP(A5495,SINAPI_MO!$A$1:$E$59566,4,0)</f>
        <v>0.2453</v>
      </c>
      <c r="F5495" s="225" t="n">
        <f aca="false">ROUND(D5495*E5495,2)</f>
        <v>10.53</v>
      </c>
    </row>
    <row r="5496" customFormat="false" ht="12.8" hidden="false" customHeight="false" outlineLevel="0" collapsed="false">
      <c r="A5496" s="207" t="n">
        <v>96808</v>
      </c>
      <c r="B5496" s="208" t="s">
        <v>5671</v>
      </c>
      <c r="C5496" s="2" t="s">
        <v>170</v>
      </c>
      <c r="D5496" s="209" t="n">
        <v>21.89</v>
      </c>
      <c r="E5496" s="224" t="n">
        <f aca="false">VLOOKUP(A5496,SINAPI_MO!$A$1:$E$59566,4,0)</f>
        <v>0.4079</v>
      </c>
      <c r="F5496" s="225" t="n">
        <f aca="false">ROUND(D5496*E5496,2)</f>
        <v>8.93</v>
      </c>
    </row>
    <row r="5497" customFormat="false" ht="12.8" hidden="false" customHeight="false" outlineLevel="0" collapsed="false">
      <c r="A5497" s="207" t="n">
        <v>96811</v>
      </c>
      <c r="B5497" s="208" t="s">
        <v>5672</v>
      </c>
      <c r="C5497" s="2" t="s">
        <v>170</v>
      </c>
      <c r="D5497" s="209" t="n">
        <v>28.15</v>
      </c>
      <c r="E5497" s="224" t="n">
        <f aca="false">VLOOKUP(A5497,SINAPI_MO!$A$1:$E$59566,4,0)</f>
        <v>0.3758</v>
      </c>
      <c r="F5497" s="225" t="n">
        <f aca="false">ROUND(D5497*E5497,2)</f>
        <v>10.58</v>
      </c>
    </row>
    <row r="5498" customFormat="false" ht="12.8" hidden="false" customHeight="false" outlineLevel="0" collapsed="false">
      <c r="A5498" s="207" t="n">
        <v>96815</v>
      </c>
      <c r="B5498" s="208" t="s">
        <v>5673</v>
      </c>
      <c r="C5498" s="2" t="s">
        <v>170</v>
      </c>
      <c r="D5498" s="209" t="n">
        <v>46.36</v>
      </c>
      <c r="E5498" s="224" t="n">
        <f aca="false">VLOOKUP(A5498,SINAPI_MO!$A$1:$E$59566,4,0)</f>
        <v>0.2731</v>
      </c>
      <c r="F5498" s="225" t="n">
        <f aca="false">ROUND(D5498*E5498,2)</f>
        <v>12.66</v>
      </c>
    </row>
    <row r="5499" customFormat="false" ht="12.8" hidden="false" customHeight="false" outlineLevel="0" collapsed="false">
      <c r="A5499" s="207" t="n">
        <v>96820</v>
      </c>
      <c r="B5499" s="208" t="s">
        <v>5674</v>
      </c>
      <c r="C5499" s="2" t="s">
        <v>170</v>
      </c>
      <c r="D5499" s="209" t="n">
        <v>55.49</v>
      </c>
      <c r="E5499" s="224" t="n">
        <f aca="false">VLOOKUP(A5499,SINAPI_MO!$A$1:$E$59566,4,0)</f>
        <v>0.2802</v>
      </c>
      <c r="F5499" s="225" t="n">
        <f aca="false">ROUND(D5499*E5499,2)</f>
        <v>15.55</v>
      </c>
    </row>
    <row r="5500" customFormat="false" ht="12.8" hidden="false" customHeight="false" outlineLevel="0" collapsed="false">
      <c r="A5500" s="207" t="n">
        <v>96702</v>
      </c>
      <c r="B5500" s="208" t="s">
        <v>5675</v>
      </c>
      <c r="C5500" s="2" t="s">
        <v>170</v>
      </c>
      <c r="D5500" s="209" t="n">
        <v>11.62</v>
      </c>
      <c r="E5500" s="224" t="n">
        <f aca="false">VLOOKUP(A5500,SINAPI_MO!$A$1:$E$59566,4,0)</f>
        <v>0.5723</v>
      </c>
      <c r="F5500" s="225" t="n">
        <f aca="false">ROUND(D5500*E5500,2)</f>
        <v>6.65</v>
      </c>
    </row>
    <row r="5501" customFormat="false" ht="19.4" hidden="false" customHeight="false" outlineLevel="0" collapsed="false">
      <c r="A5501" s="207" t="n">
        <v>96662</v>
      </c>
      <c r="B5501" s="208" t="s">
        <v>5676</v>
      </c>
      <c r="C5501" s="2" t="s">
        <v>170</v>
      </c>
      <c r="D5501" s="209" t="n">
        <v>9.35</v>
      </c>
      <c r="E5501" s="224" t="n">
        <f aca="false">VLOOKUP(A5501,SINAPI_MO!$A$1:$E$59566,4,0)</f>
        <v>0.4706</v>
      </c>
      <c r="F5501" s="225" t="n">
        <f aca="false">ROUND(D5501*E5501,2)</f>
        <v>4.4</v>
      </c>
    </row>
    <row r="5502" customFormat="false" ht="12.8" hidden="false" customHeight="false" outlineLevel="0" collapsed="false">
      <c r="A5502" s="207" t="n">
        <v>96704</v>
      </c>
      <c r="B5502" s="208" t="s">
        <v>5677</v>
      </c>
      <c r="C5502" s="2" t="s">
        <v>170</v>
      </c>
      <c r="D5502" s="209" t="n">
        <v>20.24</v>
      </c>
      <c r="E5502" s="224" t="n">
        <f aca="false">VLOOKUP(A5502,SINAPI_MO!$A$1:$E$59566,4,0)</f>
        <v>0.3651</v>
      </c>
      <c r="F5502" s="225" t="n">
        <f aca="false">ROUND(D5502*E5502,2)</f>
        <v>7.39</v>
      </c>
    </row>
    <row r="5503" customFormat="false" ht="19.4" hidden="false" customHeight="false" outlineLevel="0" collapsed="false">
      <c r="A5503" s="207" t="n">
        <v>96664</v>
      </c>
      <c r="B5503" s="208" t="s">
        <v>5678</v>
      </c>
      <c r="C5503" s="2" t="s">
        <v>170</v>
      </c>
      <c r="D5503" s="209" t="n">
        <v>17.34</v>
      </c>
      <c r="E5503" s="224" t="n">
        <f aca="false">VLOOKUP(A5503,SINAPI_MO!$A$1:$E$59566,4,0)</f>
        <v>0.2607</v>
      </c>
      <c r="F5503" s="225" t="n">
        <f aca="false">ROUND(D5503*E5503,2)</f>
        <v>4.52</v>
      </c>
    </row>
    <row r="5504" customFormat="false" ht="19.4" hidden="false" customHeight="false" outlineLevel="0" collapsed="false">
      <c r="A5504" s="207" t="n">
        <v>104191</v>
      </c>
      <c r="B5504" s="208" t="s">
        <v>5679</v>
      </c>
      <c r="C5504" s="2" t="s">
        <v>170</v>
      </c>
      <c r="D5504" s="209" t="n">
        <v>10.5</v>
      </c>
      <c r="E5504" s="224" t="n">
        <f aca="false">VLOOKUP(A5504,SINAPI_MO!$A$1:$E$59566,4,0)</f>
        <v>0.6086</v>
      </c>
      <c r="F5504" s="225" t="n">
        <f aca="false">ROUND(D5504*E5504,2)</f>
        <v>6.39</v>
      </c>
    </row>
    <row r="5505" customFormat="false" ht="12.8" hidden="false" customHeight="false" outlineLevel="0" collapsed="false">
      <c r="A5505" s="207" t="n">
        <v>96700</v>
      </c>
      <c r="B5505" s="208" t="s">
        <v>5680</v>
      </c>
      <c r="C5505" s="2" t="s">
        <v>170</v>
      </c>
      <c r="D5505" s="209" t="n">
        <v>16.8</v>
      </c>
      <c r="E5505" s="224" t="n">
        <f aca="false">VLOOKUP(A5505,SINAPI_MO!$A$1:$E$59566,4,0)</f>
        <v>0.3565</v>
      </c>
      <c r="F5505" s="225" t="n">
        <f aca="false">ROUND(D5505*E5505,2)</f>
        <v>5.99</v>
      </c>
    </row>
    <row r="5506" customFormat="false" ht="19.4" hidden="false" customHeight="false" outlineLevel="0" collapsed="false">
      <c r="A5506" s="207" t="n">
        <v>96658</v>
      </c>
      <c r="B5506" s="208" t="s">
        <v>5681</v>
      </c>
      <c r="C5506" s="2" t="s">
        <v>170</v>
      </c>
      <c r="D5506" s="209" t="n">
        <v>15.07</v>
      </c>
      <c r="E5506" s="224" t="n">
        <f aca="false">VLOOKUP(A5506,SINAPI_MO!$A$1:$E$59566,4,0)</f>
        <v>0.284</v>
      </c>
      <c r="F5506" s="225" t="n">
        <f aca="false">ROUND(D5506*E5506,2)</f>
        <v>4.28</v>
      </c>
    </row>
    <row r="5507" customFormat="false" ht="19.4" hidden="false" customHeight="false" outlineLevel="0" collapsed="false">
      <c r="A5507" s="207" t="n">
        <v>96641</v>
      </c>
      <c r="B5507" s="208" t="s">
        <v>5682</v>
      </c>
      <c r="C5507" s="2" t="s">
        <v>170</v>
      </c>
      <c r="D5507" s="209" t="n">
        <v>17.2</v>
      </c>
      <c r="E5507" s="224" t="n">
        <f aca="false">VLOOKUP(A5507,SINAPI_MO!$A$1:$E$59566,4,0)</f>
        <v>0.3715</v>
      </c>
      <c r="F5507" s="225" t="n">
        <f aca="false">ROUND(D5507*E5507,2)</f>
        <v>6.39</v>
      </c>
    </row>
    <row r="5508" customFormat="false" ht="19.4" hidden="false" customHeight="false" outlineLevel="0" collapsed="false">
      <c r="A5508" s="207" t="n">
        <v>96661</v>
      </c>
      <c r="B5508" s="208" t="s">
        <v>5683</v>
      </c>
      <c r="C5508" s="2" t="s">
        <v>170</v>
      </c>
      <c r="D5508" s="209" t="n">
        <v>31.62</v>
      </c>
      <c r="E5508" s="224" t="n">
        <f aca="false">VLOOKUP(A5508,SINAPI_MO!$A$1:$E$59566,4,0)</f>
        <v>0.1392</v>
      </c>
      <c r="F5508" s="225" t="n">
        <f aca="false">ROUND(D5508*E5508,2)</f>
        <v>4.4</v>
      </c>
    </row>
    <row r="5509" customFormat="false" ht="12.8" hidden="false" customHeight="false" outlineLevel="0" collapsed="false">
      <c r="A5509" s="207" t="n">
        <v>96699</v>
      </c>
      <c r="B5509" s="208" t="s">
        <v>5684</v>
      </c>
      <c r="C5509" s="2" t="s">
        <v>170</v>
      </c>
      <c r="D5509" s="209" t="n">
        <v>25.26</v>
      </c>
      <c r="E5509" s="224" t="n">
        <f aca="false">VLOOKUP(A5509,SINAPI_MO!$A$1:$E$59566,4,0)</f>
        <v>0.2371</v>
      </c>
      <c r="F5509" s="225" t="n">
        <f aca="false">ROUND(D5509*E5509,2)</f>
        <v>5.99</v>
      </c>
    </row>
    <row r="5510" customFormat="false" ht="19.4" hidden="false" customHeight="false" outlineLevel="0" collapsed="false">
      <c r="A5510" s="207" t="n">
        <v>96657</v>
      </c>
      <c r="B5510" s="208" t="s">
        <v>5685</v>
      </c>
      <c r="C5510" s="2" t="s">
        <v>170</v>
      </c>
      <c r="D5510" s="209" t="n">
        <v>23.53</v>
      </c>
      <c r="E5510" s="224" t="n">
        <f aca="false">VLOOKUP(A5510,SINAPI_MO!$A$1:$E$59566,4,0)</f>
        <v>0.1819</v>
      </c>
      <c r="F5510" s="225" t="n">
        <f aca="false">ROUND(D5510*E5510,2)</f>
        <v>4.28</v>
      </c>
    </row>
    <row r="5511" customFormat="false" ht="19.4" hidden="false" customHeight="false" outlineLevel="0" collapsed="false">
      <c r="A5511" s="207" t="n">
        <v>96640</v>
      </c>
      <c r="B5511" s="208" t="s">
        <v>5686</v>
      </c>
      <c r="C5511" s="2" t="s">
        <v>170</v>
      </c>
      <c r="D5511" s="209" t="n">
        <v>25.66</v>
      </c>
      <c r="E5511" s="224" t="n">
        <f aca="false">VLOOKUP(A5511,SINAPI_MO!$A$1:$E$59566,4,0)</f>
        <v>0.249</v>
      </c>
      <c r="F5511" s="225" t="n">
        <f aca="false">ROUND(D5511*E5511,2)</f>
        <v>6.39</v>
      </c>
    </row>
    <row r="5512" customFormat="false" ht="19.4" hidden="false" customHeight="false" outlineLevel="0" collapsed="false">
      <c r="A5512" s="207" t="n">
        <v>96660</v>
      </c>
      <c r="B5512" s="208" t="s">
        <v>5687</v>
      </c>
      <c r="C5512" s="2" t="s">
        <v>170</v>
      </c>
      <c r="D5512" s="209" t="n">
        <v>31.92</v>
      </c>
      <c r="E5512" s="224" t="n">
        <f aca="false">VLOOKUP(A5512,SINAPI_MO!$A$1:$E$59566,4,0)</f>
        <v>0.1378</v>
      </c>
      <c r="F5512" s="225" t="n">
        <f aca="false">ROUND(D5512*E5512,2)</f>
        <v>4.4</v>
      </c>
    </row>
    <row r="5513" customFormat="false" ht="12.8" hidden="false" customHeight="false" outlineLevel="0" collapsed="false">
      <c r="A5513" s="207" t="n">
        <v>104196</v>
      </c>
      <c r="B5513" s="208" t="s">
        <v>5688</v>
      </c>
      <c r="C5513" s="2" t="s">
        <v>170</v>
      </c>
      <c r="D5513" s="209" t="n">
        <v>15.92</v>
      </c>
      <c r="E5513" s="224" t="n">
        <f aca="false">VLOOKUP(A5513,SINAPI_MO!$A$1:$E$59566,4,0)</f>
        <v>0.3562</v>
      </c>
      <c r="F5513" s="225" t="n">
        <f aca="false">ROUND(D5513*E5513,2)</f>
        <v>5.67</v>
      </c>
    </row>
    <row r="5514" customFormat="false" ht="12.8" hidden="false" customHeight="false" outlineLevel="0" collapsed="false">
      <c r="A5514" s="207" t="n">
        <v>104197</v>
      </c>
      <c r="B5514" s="208" t="s">
        <v>5689</v>
      </c>
      <c r="C5514" s="2" t="s">
        <v>170</v>
      </c>
      <c r="D5514" s="209" t="n">
        <v>30.06</v>
      </c>
      <c r="E5514" s="224" t="n">
        <f aca="false">VLOOKUP(A5514,SINAPI_MO!$A$1:$E$59566,4,0)</f>
        <v>0.4494</v>
      </c>
      <c r="F5514" s="225" t="n">
        <f aca="false">ROUND(D5514*E5514,2)</f>
        <v>13.51</v>
      </c>
    </row>
    <row r="5515" customFormat="false" ht="12.8" hidden="false" customHeight="false" outlineLevel="0" collapsed="false">
      <c r="A5515" s="207" t="n">
        <v>104198</v>
      </c>
      <c r="B5515" s="208" t="s">
        <v>5690</v>
      </c>
      <c r="C5515" s="2" t="s">
        <v>170</v>
      </c>
      <c r="D5515" s="209" t="n">
        <v>7.83</v>
      </c>
      <c r="E5515" s="224" t="n">
        <f aca="false">VLOOKUP(A5515,SINAPI_MO!$A$1:$E$59566,4,0)</f>
        <v>0.7241</v>
      </c>
      <c r="F5515" s="225" t="n">
        <f aca="false">ROUND(D5515*E5515,2)</f>
        <v>5.67</v>
      </c>
    </row>
    <row r="5516" customFormat="false" ht="12.8" hidden="false" customHeight="false" outlineLevel="0" collapsed="false">
      <c r="A5516" s="207" t="n">
        <v>96685</v>
      </c>
      <c r="B5516" s="208" t="s">
        <v>5691</v>
      </c>
      <c r="C5516" s="2" t="s">
        <v>170</v>
      </c>
      <c r="D5516" s="209" t="n">
        <v>11.99</v>
      </c>
      <c r="E5516" s="224" t="n">
        <f aca="false">VLOOKUP(A5516,SINAPI_MO!$A$1:$E$59566,4,0)</f>
        <v>0.7498</v>
      </c>
      <c r="F5516" s="225" t="n">
        <f aca="false">ROUND(D5516*E5516,2)</f>
        <v>8.99</v>
      </c>
    </row>
    <row r="5517" customFormat="false" ht="19.4" hidden="false" customHeight="false" outlineLevel="0" collapsed="false">
      <c r="A5517" s="207" t="n">
        <v>96651</v>
      </c>
      <c r="B5517" s="208" t="s">
        <v>5692</v>
      </c>
      <c r="C5517" s="2" t="s">
        <v>170</v>
      </c>
      <c r="D5517" s="209" t="n">
        <v>9.41</v>
      </c>
      <c r="E5517" s="224" t="n">
        <f aca="false">VLOOKUP(A5517,SINAPI_MO!$A$1:$E$59566,4,0)</f>
        <v>0.6844</v>
      </c>
      <c r="F5517" s="225" t="n">
        <f aca="false">ROUND(D5517*E5517,2)</f>
        <v>6.44</v>
      </c>
    </row>
    <row r="5518" customFormat="false" ht="19.4" hidden="false" customHeight="false" outlineLevel="0" collapsed="false">
      <c r="A5518" s="207" t="n">
        <v>96638</v>
      </c>
      <c r="B5518" s="208" t="s">
        <v>5693</v>
      </c>
      <c r="C5518" s="2" t="s">
        <v>170</v>
      </c>
      <c r="D5518" s="209" t="n">
        <v>16.56</v>
      </c>
      <c r="E5518" s="224" t="n">
        <f aca="false">VLOOKUP(A5518,SINAPI_MO!$A$1:$E$59566,4,0)</f>
        <v>0.8158</v>
      </c>
      <c r="F5518" s="225" t="n">
        <f aca="false">ROUND(D5518*E5518,2)</f>
        <v>13.51</v>
      </c>
    </row>
    <row r="5519" customFormat="false" ht="12.8" hidden="false" customHeight="false" outlineLevel="0" collapsed="false">
      <c r="A5519" s="207" t="n">
        <v>96687</v>
      </c>
      <c r="B5519" s="208" t="s">
        <v>5694</v>
      </c>
      <c r="C5519" s="2" t="s">
        <v>170</v>
      </c>
      <c r="D5519" s="209" t="n">
        <v>18.2</v>
      </c>
      <c r="E5519" s="224" t="n">
        <f aca="false">VLOOKUP(A5519,SINAPI_MO!$A$1:$E$59566,4,0)</f>
        <v>0.6022</v>
      </c>
      <c r="F5519" s="225" t="n">
        <f aca="false">ROUND(D5519*E5519,2)</f>
        <v>10.96</v>
      </c>
    </row>
    <row r="5520" customFormat="false" ht="19.4" hidden="false" customHeight="false" outlineLevel="0" collapsed="false">
      <c r="A5520" s="207" t="n">
        <v>96653</v>
      </c>
      <c r="B5520" s="208" t="s">
        <v>5695</v>
      </c>
      <c r="C5520" s="2" t="s">
        <v>170</v>
      </c>
      <c r="D5520" s="209" t="n">
        <v>13.97</v>
      </c>
      <c r="E5520" s="224" t="n">
        <f aca="false">VLOOKUP(A5520,SINAPI_MO!$A$1:$E$59566,4,0)</f>
        <v>0.4846</v>
      </c>
      <c r="F5520" s="225" t="n">
        <f aca="false">ROUND(D5520*E5520,2)</f>
        <v>6.77</v>
      </c>
    </row>
    <row r="5521" customFormat="false" ht="12.8" hidden="false" customHeight="false" outlineLevel="0" collapsed="false">
      <c r="A5521" s="207" t="n">
        <v>96689</v>
      </c>
      <c r="B5521" s="208" t="s">
        <v>5696</v>
      </c>
      <c r="C5521" s="2" t="s">
        <v>170</v>
      </c>
      <c r="D5521" s="209" t="n">
        <v>27.34</v>
      </c>
      <c r="E5521" s="224" t="n">
        <f aca="false">VLOOKUP(A5521,SINAPI_MO!$A$1:$E$59566,4,0)</f>
        <v>0.4832</v>
      </c>
      <c r="F5521" s="225" t="n">
        <f aca="false">ROUND(D5521*E5521,2)</f>
        <v>13.21</v>
      </c>
    </row>
    <row r="5522" customFormat="false" ht="19.4" hidden="false" customHeight="false" outlineLevel="0" collapsed="false">
      <c r="A5522" s="207" t="n">
        <v>96655</v>
      </c>
      <c r="B5522" s="208" t="s">
        <v>5697</v>
      </c>
      <c r="C5522" s="2" t="s">
        <v>170</v>
      </c>
      <c r="D5522" s="209" t="n">
        <v>21.22</v>
      </c>
      <c r="E5522" s="224" t="n">
        <f aca="false">VLOOKUP(A5522,SINAPI_MO!$A$1:$E$59566,4,0)</f>
        <v>0.3369</v>
      </c>
      <c r="F5522" s="225" t="n">
        <f aca="false">ROUND(D5522*E5522,2)</f>
        <v>7.15</v>
      </c>
    </row>
    <row r="5523" customFormat="false" ht="12.8" hidden="false" customHeight="false" outlineLevel="0" collapsed="false">
      <c r="A5523" s="207" t="n">
        <v>96691</v>
      </c>
      <c r="B5523" s="208" t="s">
        <v>5698</v>
      </c>
      <c r="C5523" s="2" t="s">
        <v>170</v>
      </c>
      <c r="D5523" s="209" t="n">
        <v>39.01</v>
      </c>
      <c r="E5523" s="224" t="n">
        <f aca="false">VLOOKUP(A5523,SINAPI_MO!$A$1:$E$59566,4,0)</f>
        <v>0.4112</v>
      </c>
      <c r="F5523" s="225" t="n">
        <f aca="false">ROUND(D5523*E5523,2)</f>
        <v>16.04</v>
      </c>
    </row>
    <row r="5524" customFormat="false" ht="12.8" hidden="false" customHeight="false" outlineLevel="0" collapsed="false">
      <c r="A5524" s="207" t="n">
        <v>96693</v>
      </c>
      <c r="B5524" s="208" t="s">
        <v>5699</v>
      </c>
      <c r="C5524" s="2" t="s">
        <v>170</v>
      </c>
      <c r="D5524" s="209" t="n">
        <v>58.28</v>
      </c>
      <c r="E5524" s="224" t="n">
        <f aca="false">VLOOKUP(A5524,SINAPI_MO!$A$1:$E$59566,4,0)</f>
        <v>0.338</v>
      </c>
      <c r="F5524" s="225" t="n">
        <f aca="false">ROUND(D5524*E5524,2)</f>
        <v>19.7</v>
      </c>
    </row>
    <row r="5525" customFormat="false" ht="12.8" hidden="false" customHeight="false" outlineLevel="0" collapsed="false">
      <c r="A5525" s="207" t="n">
        <v>96695</v>
      </c>
      <c r="B5525" s="208" t="s">
        <v>5700</v>
      </c>
      <c r="C5525" s="2" t="s">
        <v>170</v>
      </c>
      <c r="D5525" s="209" t="n">
        <v>100.09</v>
      </c>
      <c r="E5525" s="224" t="n">
        <f aca="false">VLOOKUP(A5525,SINAPI_MO!$A$1:$E$59566,4,0)</f>
        <v>0.2306</v>
      </c>
      <c r="F5525" s="225" t="n">
        <f aca="false">ROUND(D5525*E5525,2)</f>
        <v>23.08</v>
      </c>
    </row>
    <row r="5526" customFormat="false" ht="12.8" hidden="false" customHeight="false" outlineLevel="0" collapsed="false">
      <c r="A5526" s="207" t="n">
        <v>104193</v>
      </c>
      <c r="B5526" s="208" t="s">
        <v>5701</v>
      </c>
      <c r="C5526" s="2" t="s">
        <v>170</v>
      </c>
      <c r="D5526" s="209" t="n">
        <v>165.68</v>
      </c>
      <c r="E5526" s="224" t="n">
        <f aca="false">VLOOKUP(A5526,SINAPI_MO!$A$1:$E$59566,4,0)</f>
        <v>0.1648</v>
      </c>
      <c r="F5526" s="225" t="n">
        <f aca="false">ROUND(D5526*E5526,2)</f>
        <v>27.3</v>
      </c>
    </row>
    <row r="5527" customFormat="false" ht="12.8" hidden="false" customHeight="false" outlineLevel="0" collapsed="false">
      <c r="A5527" s="207" t="n">
        <v>96697</v>
      </c>
      <c r="B5527" s="208" t="s">
        <v>5702</v>
      </c>
      <c r="C5527" s="2" t="s">
        <v>170</v>
      </c>
      <c r="D5527" s="209" t="n">
        <v>334.16</v>
      </c>
      <c r="E5527" s="224" t="n">
        <f aca="false">VLOOKUP(A5527,SINAPI_MO!$A$1:$E$59566,4,0)</f>
        <v>0.0986</v>
      </c>
      <c r="F5527" s="225" t="n">
        <f aca="false">ROUND(D5527*E5527,2)</f>
        <v>32.95</v>
      </c>
    </row>
    <row r="5528" customFormat="false" ht="12.8" hidden="false" customHeight="false" outlineLevel="0" collapsed="false">
      <c r="A5528" s="207" t="n">
        <v>104199</v>
      </c>
      <c r="B5528" s="208" t="s">
        <v>5703</v>
      </c>
      <c r="C5528" s="2" t="s">
        <v>170</v>
      </c>
      <c r="D5528" s="209" t="n">
        <v>7.59</v>
      </c>
      <c r="E5528" s="224" t="n">
        <f aca="false">VLOOKUP(A5528,SINAPI_MO!$A$1:$E$59566,4,0)</f>
        <v>0.747</v>
      </c>
      <c r="F5528" s="225" t="n">
        <f aca="false">ROUND(D5528*E5528,2)</f>
        <v>5.67</v>
      </c>
    </row>
    <row r="5529" customFormat="false" ht="12.8" hidden="false" customHeight="false" outlineLevel="0" collapsed="false">
      <c r="A5529" s="207" t="n">
        <v>96684</v>
      </c>
      <c r="B5529" s="208" t="s">
        <v>5704</v>
      </c>
      <c r="C5529" s="2" t="s">
        <v>170</v>
      </c>
      <c r="D5529" s="209" t="n">
        <v>11.6</v>
      </c>
      <c r="E5529" s="224" t="n">
        <f aca="false">VLOOKUP(A5529,SINAPI_MO!$A$1:$E$59566,4,0)</f>
        <v>0.775</v>
      </c>
      <c r="F5529" s="225" t="n">
        <f aca="false">ROUND(D5529*E5529,2)</f>
        <v>8.99</v>
      </c>
    </row>
    <row r="5530" customFormat="false" ht="19.4" hidden="false" customHeight="false" outlineLevel="0" collapsed="false">
      <c r="A5530" s="207" t="n">
        <v>96650</v>
      </c>
      <c r="B5530" s="208" t="s">
        <v>5705</v>
      </c>
      <c r="C5530" s="2" t="s">
        <v>170</v>
      </c>
      <c r="D5530" s="209" t="n">
        <v>9.02</v>
      </c>
      <c r="E5530" s="224" t="n">
        <f aca="false">VLOOKUP(A5530,SINAPI_MO!$A$1:$E$59566,4,0)</f>
        <v>0.714</v>
      </c>
      <c r="F5530" s="225" t="n">
        <f aca="false">ROUND(D5530*E5530,2)</f>
        <v>6.44</v>
      </c>
    </row>
    <row r="5531" customFormat="false" ht="19.4" hidden="false" customHeight="false" outlineLevel="0" collapsed="false">
      <c r="A5531" s="207" t="n">
        <v>96637</v>
      </c>
      <c r="B5531" s="208" t="s">
        <v>5706</v>
      </c>
      <c r="C5531" s="2" t="s">
        <v>170</v>
      </c>
      <c r="D5531" s="209" t="n">
        <v>16.17</v>
      </c>
      <c r="E5531" s="224" t="n">
        <f aca="false">VLOOKUP(A5531,SINAPI_MO!$A$1:$E$59566,4,0)</f>
        <v>0.8355</v>
      </c>
      <c r="F5531" s="225" t="n">
        <f aca="false">ROUND(D5531*E5531,2)</f>
        <v>13.51</v>
      </c>
    </row>
    <row r="5532" customFormat="false" ht="12.8" hidden="false" customHeight="false" outlineLevel="0" collapsed="false">
      <c r="A5532" s="207" t="n">
        <v>96686</v>
      </c>
      <c r="B5532" s="208" t="s">
        <v>5707</v>
      </c>
      <c r="C5532" s="2" t="s">
        <v>170</v>
      </c>
      <c r="D5532" s="209" t="n">
        <v>14.91</v>
      </c>
      <c r="E5532" s="224" t="n">
        <f aca="false">VLOOKUP(A5532,SINAPI_MO!$A$1:$E$59566,4,0)</f>
        <v>0.7351</v>
      </c>
      <c r="F5532" s="225" t="n">
        <f aca="false">ROUND(D5532*E5532,2)</f>
        <v>10.96</v>
      </c>
    </row>
    <row r="5533" customFormat="false" ht="19.4" hidden="false" customHeight="false" outlineLevel="0" collapsed="false">
      <c r="A5533" s="207" t="n">
        <v>96652</v>
      </c>
      <c r="B5533" s="208" t="s">
        <v>5708</v>
      </c>
      <c r="C5533" s="2" t="s">
        <v>170</v>
      </c>
      <c r="D5533" s="209" t="n">
        <v>10.68</v>
      </c>
      <c r="E5533" s="224" t="n">
        <f aca="false">VLOOKUP(A5533,SINAPI_MO!$A$1:$E$59566,4,0)</f>
        <v>0.6339</v>
      </c>
      <c r="F5533" s="225" t="n">
        <f aca="false">ROUND(D5533*E5533,2)</f>
        <v>6.77</v>
      </c>
    </row>
    <row r="5534" customFormat="false" ht="12.8" hidden="false" customHeight="false" outlineLevel="0" collapsed="false">
      <c r="A5534" s="207" t="n">
        <v>96688</v>
      </c>
      <c r="B5534" s="208" t="s">
        <v>5709</v>
      </c>
      <c r="C5534" s="2" t="s">
        <v>170</v>
      </c>
      <c r="D5534" s="209" t="n">
        <v>21.99</v>
      </c>
      <c r="E5534" s="224" t="n">
        <f aca="false">VLOOKUP(A5534,SINAPI_MO!$A$1:$E$59566,4,0)</f>
        <v>0.6007</v>
      </c>
      <c r="F5534" s="225" t="n">
        <f aca="false">ROUND(D5534*E5534,2)</f>
        <v>13.21</v>
      </c>
    </row>
    <row r="5535" customFormat="false" ht="19.4" hidden="false" customHeight="false" outlineLevel="0" collapsed="false">
      <c r="A5535" s="207" t="n">
        <v>96654</v>
      </c>
      <c r="B5535" s="208" t="s">
        <v>5710</v>
      </c>
      <c r="C5535" s="2" t="s">
        <v>170</v>
      </c>
      <c r="D5535" s="209" t="n">
        <v>15.87</v>
      </c>
      <c r="E5535" s="224" t="n">
        <f aca="false">VLOOKUP(A5535,SINAPI_MO!$A$1:$E$59566,4,0)</f>
        <v>0.4505</v>
      </c>
      <c r="F5535" s="225" t="n">
        <f aca="false">ROUND(D5535*E5535,2)</f>
        <v>7.15</v>
      </c>
    </row>
    <row r="5536" customFormat="false" ht="12.8" hidden="false" customHeight="false" outlineLevel="0" collapsed="false">
      <c r="A5536" s="207" t="n">
        <v>96690</v>
      </c>
      <c r="B5536" s="208" t="s">
        <v>5711</v>
      </c>
      <c r="C5536" s="2" t="s">
        <v>170</v>
      </c>
      <c r="D5536" s="209" t="n">
        <v>30.54</v>
      </c>
      <c r="E5536" s="224" t="n">
        <f aca="false">VLOOKUP(A5536,SINAPI_MO!$A$1:$E$59566,4,0)</f>
        <v>0.5252</v>
      </c>
      <c r="F5536" s="225" t="n">
        <f aca="false">ROUND(D5536*E5536,2)</f>
        <v>16.04</v>
      </c>
    </row>
    <row r="5537" customFormat="false" ht="12.8" hidden="false" customHeight="false" outlineLevel="0" collapsed="false">
      <c r="A5537" s="207" t="n">
        <v>96692</v>
      </c>
      <c r="B5537" s="208" t="s">
        <v>5712</v>
      </c>
      <c r="C5537" s="2" t="s">
        <v>170</v>
      </c>
      <c r="D5537" s="209" t="n">
        <v>43.16</v>
      </c>
      <c r="E5537" s="224" t="n">
        <f aca="false">VLOOKUP(A5537,SINAPI_MO!$A$1:$E$59566,4,0)</f>
        <v>0.4564</v>
      </c>
      <c r="F5537" s="225" t="n">
        <f aca="false">ROUND(D5537*E5537,2)</f>
        <v>19.7</v>
      </c>
    </row>
    <row r="5538" customFormat="false" ht="12.8" hidden="false" customHeight="false" outlineLevel="0" collapsed="false">
      <c r="A5538" s="207" t="n">
        <v>96694</v>
      </c>
      <c r="B5538" s="208" t="s">
        <v>5713</v>
      </c>
      <c r="C5538" s="2" t="s">
        <v>170</v>
      </c>
      <c r="D5538" s="209" t="n">
        <v>90.87</v>
      </c>
      <c r="E5538" s="224" t="n">
        <f aca="false">VLOOKUP(A5538,SINAPI_MO!$A$1:$E$59566,4,0)</f>
        <v>0.254</v>
      </c>
      <c r="F5538" s="225" t="n">
        <f aca="false">ROUND(D5538*E5538,2)</f>
        <v>23.08</v>
      </c>
    </row>
    <row r="5539" customFormat="false" ht="12.8" hidden="false" customHeight="false" outlineLevel="0" collapsed="false">
      <c r="A5539" s="207" t="n">
        <v>96696</v>
      </c>
      <c r="B5539" s="208" t="s">
        <v>5714</v>
      </c>
      <c r="C5539" s="2" t="s">
        <v>170</v>
      </c>
      <c r="D5539" s="209" t="n">
        <v>113.41</v>
      </c>
      <c r="E5539" s="224" t="n">
        <f aca="false">VLOOKUP(A5539,SINAPI_MO!$A$1:$E$59566,4,0)</f>
        <v>0.2407</v>
      </c>
      <c r="F5539" s="225" t="n">
        <f aca="false">ROUND(D5539*E5539,2)</f>
        <v>27.3</v>
      </c>
    </row>
    <row r="5540" customFormat="false" ht="12.8" hidden="false" customHeight="false" outlineLevel="0" collapsed="false">
      <c r="A5540" s="207" t="n">
        <v>96709</v>
      </c>
      <c r="B5540" s="208" t="s">
        <v>5715</v>
      </c>
      <c r="C5540" s="2" t="s">
        <v>170</v>
      </c>
      <c r="D5540" s="209" t="n">
        <v>110.31</v>
      </c>
      <c r="E5540" s="224" t="n">
        <f aca="false">VLOOKUP(A5540,SINAPI_MO!$A$1:$E$59566,4,0)</f>
        <v>0.1991</v>
      </c>
      <c r="F5540" s="225" t="n">
        <f aca="false">ROUND(D5540*E5540,2)</f>
        <v>21.96</v>
      </c>
    </row>
    <row r="5541" customFormat="false" ht="12.8" hidden="false" customHeight="false" outlineLevel="0" collapsed="false">
      <c r="A5541" s="207" t="n">
        <v>104200</v>
      </c>
      <c r="B5541" s="208" t="s">
        <v>5716</v>
      </c>
      <c r="C5541" s="2" t="s">
        <v>170</v>
      </c>
      <c r="D5541" s="209" t="n">
        <v>6.16</v>
      </c>
      <c r="E5541" s="224" t="n">
        <f aca="false">VLOOKUP(A5541,SINAPI_MO!$A$1:$E$59566,4,0)</f>
        <v>0.612</v>
      </c>
      <c r="F5541" s="225" t="n">
        <f aca="false">ROUND(D5541*E5541,2)</f>
        <v>3.77</v>
      </c>
    </row>
    <row r="5542" customFormat="false" ht="12.8" hidden="false" customHeight="false" outlineLevel="0" collapsed="false">
      <c r="A5542" s="207" t="n">
        <v>96698</v>
      </c>
      <c r="B5542" s="208" t="s">
        <v>5717</v>
      </c>
      <c r="C5542" s="2" t="s">
        <v>170</v>
      </c>
      <c r="D5542" s="209" t="n">
        <v>8.21</v>
      </c>
      <c r="E5542" s="224" t="n">
        <f aca="false">VLOOKUP(A5542,SINAPI_MO!$A$1:$E$59566,4,0)</f>
        <v>0.7296</v>
      </c>
      <c r="F5542" s="225" t="n">
        <f aca="false">ROUND(D5542*E5542,2)</f>
        <v>5.99</v>
      </c>
    </row>
    <row r="5543" customFormat="false" ht="12.8" hidden="false" customHeight="false" outlineLevel="0" collapsed="false">
      <c r="A5543" s="207" t="n">
        <v>96656</v>
      </c>
      <c r="B5543" s="208" t="s">
        <v>5718</v>
      </c>
      <c r="C5543" s="2" t="s">
        <v>170</v>
      </c>
      <c r="D5543" s="209" t="n">
        <v>6.48</v>
      </c>
      <c r="E5543" s="224" t="n">
        <f aca="false">VLOOKUP(A5543,SINAPI_MO!$A$1:$E$59566,4,0)</f>
        <v>0.6605</v>
      </c>
      <c r="F5543" s="225" t="n">
        <f aca="false">ROUND(D5543*E5543,2)</f>
        <v>4.28</v>
      </c>
    </row>
    <row r="5544" customFormat="false" ht="12.8" hidden="false" customHeight="false" outlineLevel="0" collapsed="false">
      <c r="A5544" s="207" t="n">
        <v>96639</v>
      </c>
      <c r="B5544" s="208" t="s">
        <v>5719</v>
      </c>
      <c r="C5544" s="2" t="s">
        <v>170</v>
      </c>
      <c r="D5544" s="209" t="n">
        <v>11.25</v>
      </c>
      <c r="E5544" s="224" t="n">
        <f aca="false">VLOOKUP(A5544,SINAPI_MO!$A$1:$E$59566,4,0)</f>
        <v>0.8</v>
      </c>
      <c r="F5544" s="225" t="n">
        <f aca="false">ROUND(D5544*E5544,2)</f>
        <v>9</v>
      </c>
    </row>
    <row r="5545" customFormat="false" ht="12.8" hidden="false" customHeight="false" outlineLevel="0" collapsed="false">
      <c r="A5545" s="207" t="n">
        <v>96701</v>
      </c>
      <c r="B5545" s="208" t="s">
        <v>5720</v>
      </c>
      <c r="C5545" s="2" t="s">
        <v>170</v>
      </c>
      <c r="D5545" s="209" t="n">
        <v>11.24</v>
      </c>
      <c r="E5545" s="224" t="n">
        <f aca="false">VLOOKUP(A5545,SINAPI_MO!$A$1:$E$59566,4,0)</f>
        <v>0.6495</v>
      </c>
      <c r="F5545" s="225" t="n">
        <f aca="false">ROUND(D5545*E5545,2)</f>
        <v>7.3</v>
      </c>
    </row>
    <row r="5546" customFormat="false" ht="12.8" hidden="false" customHeight="false" outlineLevel="0" collapsed="false">
      <c r="A5546" s="207" t="n">
        <v>96659</v>
      </c>
      <c r="B5546" s="208" t="s">
        <v>5721</v>
      </c>
      <c r="C5546" s="2" t="s">
        <v>170</v>
      </c>
      <c r="D5546" s="209" t="n">
        <v>8.42</v>
      </c>
      <c r="E5546" s="224" t="n">
        <f aca="false">VLOOKUP(A5546,SINAPI_MO!$A$1:$E$59566,4,0)</f>
        <v>0.5356</v>
      </c>
      <c r="F5546" s="225" t="n">
        <f aca="false">ROUND(D5546*E5546,2)</f>
        <v>4.51</v>
      </c>
    </row>
    <row r="5547" customFormat="false" ht="12.8" hidden="false" customHeight="false" outlineLevel="0" collapsed="false">
      <c r="A5547" s="207" t="n">
        <v>96703</v>
      </c>
      <c r="B5547" s="208" t="s">
        <v>5722</v>
      </c>
      <c r="C5547" s="2" t="s">
        <v>170</v>
      </c>
      <c r="D5547" s="209" t="n">
        <v>19.89</v>
      </c>
      <c r="E5547" s="224" t="n">
        <f aca="false">VLOOKUP(A5547,SINAPI_MO!$A$1:$E$59566,4,0)</f>
        <v>0.4424</v>
      </c>
      <c r="F5547" s="225" t="n">
        <f aca="false">ROUND(D5547*E5547,2)</f>
        <v>8.8</v>
      </c>
    </row>
    <row r="5548" customFormat="false" ht="12.8" hidden="false" customHeight="false" outlineLevel="0" collapsed="false">
      <c r="A5548" s="207" t="n">
        <v>96663</v>
      </c>
      <c r="B5548" s="208" t="s">
        <v>5723</v>
      </c>
      <c r="C5548" s="2" t="s">
        <v>170</v>
      </c>
      <c r="D5548" s="209" t="n">
        <v>15.8</v>
      </c>
      <c r="E5548" s="224" t="n">
        <f aca="false">VLOOKUP(A5548,SINAPI_MO!$A$1:$E$59566,4,0)</f>
        <v>0.3013</v>
      </c>
      <c r="F5548" s="225" t="n">
        <f aca="false">ROUND(D5548*E5548,2)</f>
        <v>4.76</v>
      </c>
    </row>
    <row r="5549" customFormat="false" ht="12.8" hidden="false" customHeight="false" outlineLevel="0" collapsed="false">
      <c r="A5549" s="207" t="n">
        <v>96705</v>
      </c>
      <c r="B5549" s="208" t="s">
        <v>5724</v>
      </c>
      <c r="C5549" s="2" t="s">
        <v>170</v>
      </c>
      <c r="D5549" s="209" t="n">
        <v>24.14</v>
      </c>
      <c r="E5549" s="224" t="n">
        <f aca="false">VLOOKUP(A5549,SINAPI_MO!$A$1:$E$59566,4,0)</f>
        <v>0.4424</v>
      </c>
      <c r="F5549" s="225" t="n">
        <f aca="false">ROUND(D5549*E5549,2)</f>
        <v>10.68</v>
      </c>
    </row>
    <row r="5550" customFormat="false" ht="12.8" hidden="false" customHeight="false" outlineLevel="0" collapsed="false">
      <c r="A5550" s="207" t="n">
        <v>96706</v>
      </c>
      <c r="B5550" s="208" t="s">
        <v>5725</v>
      </c>
      <c r="C5550" s="2" t="s">
        <v>170</v>
      </c>
      <c r="D5550" s="209" t="n">
        <v>35.67</v>
      </c>
      <c r="E5550" s="224" t="n">
        <f aca="false">VLOOKUP(A5550,SINAPI_MO!$A$1:$E$59566,4,0)</f>
        <v>0.3681</v>
      </c>
      <c r="F5550" s="225" t="n">
        <f aca="false">ROUND(D5550*E5550,2)</f>
        <v>13.13</v>
      </c>
    </row>
    <row r="5551" customFormat="false" ht="12.8" hidden="false" customHeight="false" outlineLevel="0" collapsed="false">
      <c r="A5551" s="207" t="n">
        <v>96707</v>
      </c>
      <c r="B5551" s="208" t="s">
        <v>5726</v>
      </c>
      <c r="C5551" s="2" t="s">
        <v>170</v>
      </c>
      <c r="D5551" s="209" t="n">
        <v>57.15</v>
      </c>
      <c r="E5551" s="224" t="n">
        <f aca="false">VLOOKUP(A5551,SINAPI_MO!$A$1:$E$59566,4,0)</f>
        <v>0.2691</v>
      </c>
      <c r="F5551" s="225" t="n">
        <f aca="false">ROUND(D5551*E5551,2)</f>
        <v>15.38</v>
      </c>
    </row>
    <row r="5552" customFormat="false" ht="12.8" hidden="false" customHeight="false" outlineLevel="0" collapsed="false">
      <c r="A5552" s="207" t="n">
        <v>96708</v>
      </c>
      <c r="B5552" s="208" t="s">
        <v>5727</v>
      </c>
      <c r="C5552" s="2" t="s">
        <v>170</v>
      </c>
      <c r="D5552" s="209" t="n">
        <v>86.47</v>
      </c>
      <c r="E5552" s="224" t="n">
        <f aca="false">VLOOKUP(A5552,SINAPI_MO!$A$1:$E$59566,4,0)</f>
        <v>0.2105</v>
      </c>
      <c r="F5552" s="225" t="n">
        <f aca="false">ROUND(D5552*E5552,2)</f>
        <v>18.2</v>
      </c>
    </row>
    <row r="5553" customFormat="false" ht="12.8" hidden="false" customHeight="false" outlineLevel="0" collapsed="false">
      <c r="A5553" s="207" t="n">
        <v>96675</v>
      </c>
      <c r="B5553" s="208" t="s">
        <v>5728</v>
      </c>
      <c r="C5553" s="2" t="s">
        <v>183</v>
      </c>
      <c r="D5553" s="209" t="n">
        <v>154.97</v>
      </c>
      <c r="E5553" s="224" t="n">
        <f aca="false">VLOOKUP(A5553,SINAPI_MO!$A$1:$E$59566,4,0)</f>
        <v>0.118</v>
      </c>
      <c r="F5553" s="225" t="n">
        <f aca="false">ROUND(D5553*E5553,2)</f>
        <v>18.29</v>
      </c>
    </row>
    <row r="5554" customFormat="false" ht="12.8" hidden="false" customHeight="false" outlineLevel="0" collapsed="false">
      <c r="A5554" s="207" t="n">
        <v>96683</v>
      </c>
      <c r="B5554" s="208" t="s">
        <v>5729</v>
      </c>
      <c r="C5554" s="2" t="s">
        <v>183</v>
      </c>
      <c r="D5554" s="209" t="n">
        <v>300.93</v>
      </c>
      <c r="E5554" s="224" t="n">
        <f aca="false">VLOOKUP(A5554,SINAPI_MO!$A$1:$E$59566,4,0)</f>
        <v>0.083</v>
      </c>
      <c r="F5554" s="225" t="n">
        <f aca="false">ROUND(D5554*E5554,2)</f>
        <v>24.98</v>
      </c>
    </row>
    <row r="5555" customFormat="false" ht="12.8" hidden="false" customHeight="false" outlineLevel="0" collapsed="false">
      <c r="A5555" s="207" t="n">
        <v>104194</v>
      </c>
      <c r="B5555" s="208" t="s">
        <v>5730</v>
      </c>
      <c r="C5555" s="2" t="s">
        <v>183</v>
      </c>
      <c r="D5555" s="209" t="n">
        <v>22.13</v>
      </c>
      <c r="E5555" s="224" t="n">
        <f aca="false">VLOOKUP(A5555,SINAPI_MO!$A$1:$E$59566,4,0)</f>
        <v>0.53</v>
      </c>
      <c r="F5555" s="225" t="n">
        <f aca="false">ROUND(D5555*E5555,2)</f>
        <v>11.73</v>
      </c>
    </row>
    <row r="5556" customFormat="false" ht="12.8" hidden="false" customHeight="false" outlineLevel="0" collapsed="false">
      <c r="A5556" s="207" t="n">
        <v>104195</v>
      </c>
      <c r="B5556" s="208" t="s">
        <v>5731</v>
      </c>
      <c r="C5556" s="2" t="s">
        <v>183</v>
      </c>
      <c r="D5556" s="209" t="n">
        <v>23.49</v>
      </c>
      <c r="E5556" s="224" t="n">
        <f aca="false">VLOOKUP(A5556,SINAPI_MO!$A$1:$E$59566,4,0)</f>
        <v>0.5138</v>
      </c>
      <c r="F5556" s="225" t="n">
        <f aca="false">ROUND(D5556*E5556,2)</f>
        <v>12.07</v>
      </c>
    </row>
    <row r="5557" customFormat="false" ht="12.8" hidden="false" customHeight="false" outlineLevel="0" collapsed="false">
      <c r="A5557" s="207" t="n">
        <v>96668</v>
      </c>
      <c r="B5557" s="208" t="s">
        <v>5732</v>
      </c>
      <c r="C5557" s="2" t="s">
        <v>183</v>
      </c>
      <c r="D5557" s="209" t="n">
        <v>17.76</v>
      </c>
      <c r="E5557" s="224" t="n">
        <f aca="false">VLOOKUP(A5557,SINAPI_MO!$A$1:$E$59566,4,0)</f>
        <v>0.2134</v>
      </c>
      <c r="F5557" s="225" t="n">
        <f aca="false">ROUND(D5557*E5557,2)</f>
        <v>3.79</v>
      </c>
    </row>
    <row r="5558" customFormat="false" ht="12.8" hidden="false" customHeight="false" outlineLevel="0" collapsed="false">
      <c r="A5558" s="207" t="n">
        <v>96644</v>
      </c>
      <c r="B5558" s="208" t="s">
        <v>5733</v>
      </c>
      <c r="C5558" s="2" t="s">
        <v>183</v>
      </c>
      <c r="D5558" s="209" t="n">
        <v>22.9</v>
      </c>
      <c r="E5558" s="224" t="n">
        <f aca="false">VLOOKUP(A5558,SINAPI_MO!$A$1:$E$59566,4,0)</f>
        <v>0.3873</v>
      </c>
      <c r="F5558" s="225" t="n">
        <f aca="false">ROUND(D5558*E5558,2)</f>
        <v>8.87</v>
      </c>
    </row>
    <row r="5559" customFormat="false" ht="12.8" hidden="false" customHeight="false" outlineLevel="0" collapsed="false">
      <c r="A5559" s="207" t="n">
        <v>96635</v>
      </c>
      <c r="B5559" s="208" t="s">
        <v>5734</v>
      </c>
      <c r="C5559" s="2" t="s">
        <v>183</v>
      </c>
      <c r="D5559" s="209" t="n">
        <v>42.17</v>
      </c>
      <c r="E5559" s="224" t="n">
        <f aca="false">VLOOKUP(A5559,SINAPI_MO!$A$1:$E$59566,4,0)</f>
        <v>0.6626</v>
      </c>
      <c r="F5559" s="225" t="n">
        <f aca="false">ROUND(D5559*E5559,2)</f>
        <v>27.94</v>
      </c>
    </row>
    <row r="5560" customFormat="false" ht="12.8" hidden="false" customHeight="false" outlineLevel="0" collapsed="false">
      <c r="A5560" s="207" t="n">
        <v>96636</v>
      </c>
      <c r="B5560" s="208" t="s">
        <v>5735</v>
      </c>
      <c r="C5560" s="2" t="s">
        <v>183</v>
      </c>
      <c r="D5560" s="209" t="n">
        <v>44.67</v>
      </c>
      <c r="E5560" s="224" t="n">
        <f aca="false">VLOOKUP(A5560,SINAPI_MO!$A$1:$E$59566,4,0)</f>
        <v>0.6438</v>
      </c>
      <c r="F5560" s="225" t="n">
        <f aca="false">ROUND(D5560*E5560,2)</f>
        <v>28.76</v>
      </c>
    </row>
    <row r="5561" customFormat="false" ht="12.8" hidden="false" customHeight="false" outlineLevel="0" collapsed="false">
      <c r="A5561" s="207" t="n">
        <v>96676</v>
      </c>
      <c r="B5561" s="208" t="s">
        <v>5736</v>
      </c>
      <c r="C5561" s="2" t="s">
        <v>183</v>
      </c>
      <c r="D5561" s="209" t="n">
        <v>22.5</v>
      </c>
      <c r="E5561" s="224" t="n">
        <f aca="false">VLOOKUP(A5561,SINAPI_MO!$A$1:$E$59566,4,0)</f>
        <v>0.3027</v>
      </c>
      <c r="F5561" s="225" t="n">
        <f aca="false">ROUND(D5561*E5561,2)</f>
        <v>6.81</v>
      </c>
    </row>
    <row r="5562" customFormat="false" ht="12.8" hidden="false" customHeight="false" outlineLevel="0" collapsed="false">
      <c r="A5562" s="207" t="n">
        <v>96647</v>
      </c>
      <c r="B5562" s="208" t="s">
        <v>5737</v>
      </c>
      <c r="C5562" s="2" t="s">
        <v>183</v>
      </c>
      <c r="D5562" s="209" t="n">
        <v>24.85</v>
      </c>
      <c r="E5562" s="224" t="n">
        <f aca="false">VLOOKUP(A5562,SINAPI_MO!$A$1:$E$59566,4,0)</f>
        <v>0.3678</v>
      </c>
      <c r="F5562" s="225" t="n">
        <f aca="false">ROUND(D5562*E5562,2)</f>
        <v>9.14</v>
      </c>
    </row>
    <row r="5563" customFormat="false" ht="12.8" hidden="false" customHeight="false" outlineLevel="0" collapsed="false">
      <c r="A5563" s="207" t="n">
        <v>96669</v>
      </c>
      <c r="B5563" s="208" t="s">
        <v>5738</v>
      </c>
      <c r="C5563" s="2" t="s">
        <v>183</v>
      </c>
      <c r="D5563" s="209" t="n">
        <v>17.58</v>
      </c>
      <c r="E5563" s="224" t="n">
        <f aca="false">VLOOKUP(A5563,SINAPI_MO!$A$1:$E$59566,4,0)</f>
        <v>0.3458</v>
      </c>
      <c r="F5563" s="225" t="n">
        <f aca="false">ROUND(D5563*E5563,2)</f>
        <v>6.08</v>
      </c>
    </row>
    <row r="5564" customFormat="false" ht="12.8" hidden="false" customHeight="false" outlineLevel="0" collapsed="false">
      <c r="A5564" s="207" t="n">
        <v>96645</v>
      </c>
      <c r="B5564" s="208" t="s">
        <v>5739</v>
      </c>
      <c r="C5564" s="2" t="s">
        <v>183</v>
      </c>
      <c r="D5564" s="209" t="n">
        <v>20.31</v>
      </c>
      <c r="E5564" s="224" t="n">
        <f aca="false">VLOOKUP(A5564,SINAPI_MO!$A$1:$E$59566,4,0)</f>
        <v>0.4323</v>
      </c>
      <c r="F5564" s="225" t="n">
        <f aca="false">ROUND(D5564*E5564,2)</f>
        <v>8.78</v>
      </c>
    </row>
    <row r="5565" customFormat="false" ht="12.8" hidden="false" customHeight="false" outlineLevel="0" collapsed="false">
      <c r="A5565" s="207" t="n">
        <v>96677</v>
      </c>
      <c r="B5565" s="208" t="s">
        <v>5740</v>
      </c>
      <c r="C5565" s="2" t="s">
        <v>183</v>
      </c>
      <c r="D5565" s="209" t="n">
        <v>29.3</v>
      </c>
      <c r="E5565" s="224" t="n">
        <f aca="false">VLOOKUP(A5565,SINAPI_MO!$A$1:$E$59566,4,0)</f>
        <v>0.2836</v>
      </c>
      <c r="F5565" s="225" t="n">
        <f aca="false">ROUND(D5565*E5565,2)</f>
        <v>8.31</v>
      </c>
    </row>
    <row r="5566" customFormat="false" ht="12.8" hidden="false" customHeight="false" outlineLevel="0" collapsed="false">
      <c r="A5566" s="207" t="n">
        <v>96648</v>
      </c>
      <c r="B5566" s="208" t="s">
        <v>5741</v>
      </c>
      <c r="C5566" s="2" t="s">
        <v>183</v>
      </c>
      <c r="D5566" s="209" t="n">
        <v>30.62</v>
      </c>
      <c r="E5566" s="224" t="n">
        <f aca="false">VLOOKUP(A5566,SINAPI_MO!$A$1:$E$59566,4,0)</f>
        <v>0.3138</v>
      </c>
      <c r="F5566" s="225" t="n">
        <f aca="false">ROUND(D5566*E5566,2)</f>
        <v>9.61</v>
      </c>
    </row>
    <row r="5567" customFormat="false" ht="12.8" hidden="false" customHeight="false" outlineLevel="0" collapsed="false">
      <c r="A5567" s="207" t="n">
        <v>96670</v>
      </c>
      <c r="B5567" s="208" t="s">
        <v>5742</v>
      </c>
      <c r="C5567" s="2" t="s">
        <v>183</v>
      </c>
      <c r="D5567" s="209" t="n">
        <v>22.84</v>
      </c>
      <c r="E5567" s="224" t="n">
        <f aca="false">VLOOKUP(A5567,SINAPI_MO!$A$1:$E$59566,4,0)</f>
        <v>0.3214</v>
      </c>
      <c r="F5567" s="225" t="n">
        <f aca="false">ROUND(D5567*E5567,2)</f>
        <v>7.34</v>
      </c>
    </row>
    <row r="5568" customFormat="false" ht="12.8" hidden="false" customHeight="false" outlineLevel="0" collapsed="false">
      <c r="A5568" s="207" t="n">
        <v>96646</v>
      </c>
      <c r="B5568" s="208" t="s">
        <v>5743</v>
      </c>
      <c r="C5568" s="2" t="s">
        <v>183</v>
      </c>
      <c r="D5568" s="209" t="n">
        <v>24.81</v>
      </c>
      <c r="E5568" s="224" t="n">
        <f aca="false">VLOOKUP(A5568,SINAPI_MO!$A$1:$E$59566,4,0)</f>
        <v>0.3744</v>
      </c>
      <c r="F5568" s="225" t="n">
        <f aca="false">ROUND(D5568*E5568,2)</f>
        <v>9.29</v>
      </c>
    </row>
    <row r="5569" customFormat="false" ht="12.8" hidden="false" customHeight="false" outlineLevel="0" collapsed="false">
      <c r="A5569" s="207" t="n">
        <v>96678</v>
      </c>
      <c r="B5569" s="208" t="s">
        <v>5744</v>
      </c>
      <c r="C5569" s="2" t="s">
        <v>183</v>
      </c>
      <c r="D5569" s="209" t="n">
        <v>40.3</v>
      </c>
      <c r="E5569" s="224" t="n">
        <f aca="false">VLOOKUP(A5569,SINAPI_MO!$A$1:$E$59566,4,0)</f>
        <v>0.2486</v>
      </c>
      <c r="F5569" s="225" t="n">
        <f aca="false">ROUND(D5569*E5569,2)</f>
        <v>10.02</v>
      </c>
    </row>
    <row r="5570" customFormat="false" ht="12.8" hidden="false" customHeight="false" outlineLevel="0" collapsed="false">
      <c r="A5570" s="207" t="n">
        <v>96649</v>
      </c>
      <c r="B5570" s="208" t="s">
        <v>5745</v>
      </c>
      <c r="C5570" s="2" t="s">
        <v>183</v>
      </c>
      <c r="D5570" s="209" t="n">
        <v>40.43</v>
      </c>
      <c r="E5570" s="224" t="n">
        <f aca="false">VLOOKUP(A5570,SINAPI_MO!$A$1:$E$59566,4,0)</f>
        <v>0.2511</v>
      </c>
      <c r="F5570" s="225" t="n">
        <f aca="false">ROUND(D5570*E5570,2)</f>
        <v>10.15</v>
      </c>
    </row>
    <row r="5571" customFormat="false" ht="12.8" hidden="false" customHeight="false" outlineLevel="0" collapsed="false">
      <c r="A5571" s="207" t="n">
        <v>96671</v>
      </c>
      <c r="B5571" s="208" t="s">
        <v>5746</v>
      </c>
      <c r="C5571" s="2" t="s">
        <v>183</v>
      </c>
      <c r="D5571" s="209" t="n">
        <v>34.49</v>
      </c>
      <c r="E5571" s="224" t="n">
        <f aca="false">VLOOKUP(A5571,SINAPI_MO!$A$1:$E$59566,4,0)</f>
        <v>0.258</v>
      </c>
      <c r="F5571" s="225" t="n">
        <f aca="false">ROUND(D5571*E5571,2)</f>
        <v>8.9</v>
      </c>
    </row>
    <row r="5572" customFormat="false" ht="12.8" hidden="false" customHeight="false" outlineLevel="0" collapsed="false">
      <c r="A5572" s="207" t="n">
        <v>96679</v>
      </c>
      <c r="B5572" s="208" t="s">
        <v>5747</v>
      </c>
      <c r="C5572" s="2" t="s">
        <v>183</v>
      </c>
      <c r="D5572" s="209" t="n">
        <v>59.95</v>
      </c>
      <c r="E5572" s="224" t="n">
        <f aca="false">VLOOKUP(A5572,SINAPI_MO!$A$1:$E$59566,4,0)</f>
        <v>0.2025</v>
      </c>
      <c r="F5572" s="225" t="n">
        <f aca="false">ROUND(D5572*E5572,2)</f>
        <v>12.14</v>
      </c>
    </row>
    <row r="5573" customFormat="false" ht="12.8" hidden="false" customHeight="false" outlineLevel="0" collapsed="false">
      <c r="A5573" s="207" t="n">
        <v>96672</v>
      </c>
      <c r="B5573" s="208" t="s">
        <v>5748</v>
      </c>
      <c r="C5573" s="2" t="s">
        <v>183</v>
      </c>
      <c r="D5573" s="209" t="n">
        <v>52.46</v>
      </c>
      <c r="E5573" s="224" t="n">
        <f aca="false">VLOOKUP(A5573,SINAPI_MO!$A$1:$E$59566,4,0)</f>
        <v>0.2085</v>
      </c>
      <c r="F5573" s="225" t="n">
        <f aca="false">ROUND(D5573*E5573,2)</f>
        <v>10.94</v>
      </c>
    </row>
    <row r="5574" customFormat="false" ht="12.8" hidden="false" customHeight="false" outlineLevel="0" collapsed="false">
      <c r="A5574" s="207" t="n">
        <v>96680</v>
      </c>
      <c r="B5574" s="208" t="s">
        <v>5749</v>
      </c>
      <c r="C5574" s="2" t="s">
        <v>183</v>
      </c>
      <c r="D5574" s="209" t="n">
        <v>98.99</v>
      </c>
      <c r="E5574" s="224" t="n">
        <f aca="false">VLOOKUP(A5574,SINAPI_MO!$A$1:$E$59566,4,0)</f>
        <v>0.1508</v>
      </c>
      <c r="F5574" s="225" t="n">
        <f aca="false">ROUND(D5574*E5574,2)</f>
        <v>14.93</v>
      </c>
    </row>
    <row r="5575" customFormat="false" ht="12.8" hidden="false" customHeight="false" outlineLevel="0" collapsed="false">
      <c r="A5575" s="207" t="n">
        <v>96673</v>
      </c>
      <c r="B5575" s="208" t="s">
        <v>5750</v>
      </c>
      <c r="C5575" s="2" t="s">
        <v>183</v>
      </c>
      <c r="D5575" s="209" t="n">
        <v>66.1</v>
      </c>
      <c r="E5575" s="224" t="n">
        <f aca="false">VLOOKUP(A5575,SINAPI_MO!$A$1:$E$59566,4,0)</f>
        <v>0.1938</v>
      </c>
      <c r="F5575" s="225" t="n">
        <f aca="false">ROUND(D5575*E5575,2)</f>
        <v>12.81</v>
      </c>
    </row>
    <row r="5576" customFormat="false" ht="12.8" hidden="false" customHeight="false" outlineLevel="0" collapsed="false">
      <c r="A5576" s="207" t="n">
        <v>96681</v>
      </c>
      <c r="B5576" s="208" t="s">
        <v>5751</v>
      </c>
      <c r="C5576" s="2" t="s">
        <v>183</v>
      </c>
      <c r="D5576" s="209" t="n">
        <v>133.09</v>
      </c>
      <c r="E5576" s="224" t="n">
        <f aca="false">VLOOKUP(A5576,SINAPI_MO!$A$1:$E$59566,4,0)</f>
        <v>0.1314</v>
      </c>
      <c r="F5576" s="225" t="n">
        <f aca="false">ROUND(D5576*E5576,2)</f>
        <v>17.49</v>
      </c>
    </row>
    <row r="5577" customFormat="false" ht="12.8" hidden="false" customHeight="false" outlineLevel="0" collapsed="false">
      <c r="A5577" s="207" t="n">
        <v>96674</v>
      </c>
      <c r="B5577" s="208" t="s">
        <v>5752</v>
      </c>
      <c r="C5577" s="2" t="s">
        <v>183</v>
      </c>
      <c r="D5577" s="209" t="n">
        <v>106.66</v>
      </c>
      <c r="E5577" s="224" t="n">
        <f aca="false">VLOOKUP(A5577,SINAPI_MO!$A$1:$E$59566,4,0)</f>
        <v>0.1421</v>
      </c>
      <c r="F5577" s="225" t="n">
        <f aca="false">ROUND(D5577*E5577,2)</f>
        <v>15.16</v>
      </c>
    </row>
    <row r="5578" customFormat="false" ht="12.8" hidden="false" customHeight="false" outlineLevel="0" collapsed="false">
      <c r="A5578" s="207" t="n">
        <v>96682</v>
      </c>
      <c r="B5578" s="208" t="s">
        <v>5753</v>
      </c>
      <c r="C5578" s="2" t="s">
        <v>183</v>
      </c>
      <c r="D5578" s="209" t="n">
        <v>219.33</v>
      </c>
      <c r="E5578" s="224" t="n">
        <f aca="false">VLOOKUP(A5578,SINAPI_MO!$A$1:$E$59566,4,0)</f>
        <v>0.0944</v>
      </c>
      <c r="F5578" s="225" t="n">
        <f aca="false">ROUND(D5578*E5578,2)</f>
        <v>20.7</v>
      </c>
    </row>
    <row r="5579" customFormat="false" ht="19.4" hidden="false" customHeight="false" outlineLevel="0" collapsed="false">
      <c r="A5579" s="207" t="n">
        <v>96643</v>
      </c>
      <c r="B5579" s="208" t="s">
        <v>5754</v>
      </c>
      <c r="C5579" s="2" t="s">
        <v>170</v>
      </c>
      <c r="D5579" s="209" t="n">
        <v>45.05</v>
      </c>
      <c r="E5579" s="224" t="n">
        <f aca="false">VLOOKUP(A5579,SINAPI_MO!$A$1:$E$59566,4,0)</f>
        <v>0.2841</v>
      </c>
      <c r="F5579" s="225" t="n">
        <f aca="false">ROUND(D5579*E5579,2)</f>
        <v>12.8</v>
      </c>
    </row>
    <row r="5580" customFormat="false" ht="19.4" hidden="false" customHeight="false" outlineLevel="0" collapsed="false">
      <c r="A5580" s="207" t="n">
        <v>104201</v>
      </c>
      <c r="B5580" s="208" t="s">
        <v>5755</v>
      </c>
      <c r="C5580" s="2" t="s">
        <v>170</v>
      </c>
      <c r="D5580" s="209" t="n">
        <v>19.67</v>
      </c>
      <c r="E5580" s="224" t="n">
        <f aca="false">VLOOKUP(A5580,SINAPI_MO!$A$1:$E$59566,4,0)</f>
        <v>0.3843</v>
      </c>
      <c r="F5580" s="225" t="n">
        <f aca="false">ROUND(D5580*E5580,2)</f>
        <v>7.56</v>
      </c>
    </row>
    <row r="5581" customFormat="false" ht="19.4" hidden="false" customHeight="false" outlineLevel="0" collapsed="false">
      <c r="A5581" s="207" t="n">
        <v>104192</v>
      </c>
      <c r="B5581" s="208" t="s">
        <v>5756</v>
      </c>
      <c r="C5581" s="2" t="s">
        <v>170</v>
      </c>
      <c r="D5581" s="209" t="n">
        <v>29.05</v>
      </c>
      <c r="E5581" s="224" t="n">
        <f aca="false">VLOOKUP(A5581,SINAPI_MO!$A$1:$E$59566,4,0)</f>
        <v>0.4406</v>
      </c>
      <c r="F5581" s="225" t="n">
        <f aca="false">ROUND(D5581*E5581,2)</f>
        <v>12.8</v>
      </c>
    </row>
    <row r="5582" customFormat="false" ht="19.4" hidden="false" customHeight="false" outlineLevel="0" collapsed="false">
      <c r="A5582" s="207" t="n">
        <v>104202</v>
      </c>
      <c r="B5582" s="208" t="s">
        <v>5757</v>
      </c>
      <c r="C5582" s="2" t="s">
        <v>170</v>
      </c>
      <c r="D5582" s="209" t="n">
        <v>11.22</v>
      </c>
      <c r="E5582" s="224" t="n">
        <f aca="false">VLOOKUP(A5582,SINAPI_MO!$A$1:$E$59566,4,0)</f>
        <v>0.6738</v>
      </c>
      <c r="F5582" s="225" t="n">
        <f aca="false">ROUND(D5582*E5582,2)</f>
        <v>7.56</v>
      </c>
    </row>
    <row r="5583" customFormat="false" ht="12.8" hidden="false" customHeight="false" outlineLevel="0" collapsed="false">
      <c r="A5583" s="207" t="n">
        <v>96717</v>
      </c>
      <c r="B5583" s="208" t="s">
        <v>5758</v>
      </c>
      <c r="C5583" s="2" t="s">
        <v>170</v>
      </c>
      <c r="D5583" s="209" t="n">
        <v>304.52</v>
      </c>
      <c r="E5583" s="224" t="n">
        <f aca="false">VLOOKUP(A5583,SINAPI_MO!$A$1:$E$59566,4,0)</f>
        <v>0.1443</v>
      </c>
      <c r="F5583" s="225" t="n">
        <f aca="false">ROUND(D5583*E5583,2)</f>
        <v>43.94</v>
      </c>
    </row>
    <row r="5584" customFormat="false" ht="12.8" hidden="false" customHeight="false" outlineLevel="0" collapsed="false">
      <c r="A5584" s="207" t="n">
        <v>96710</v>
      </c>
      <c r="B5584" s="208" t="s">
        <v>5759</v>
      </c>
      <c r="C5584" s="2" t="s">
        <v>170</v>
      </c>
      <c r="D5584" s="209" t="n">
        <v>15.2</v>
      </c>
      <c r="E5584" s="224" t="n">
        <f aca="false">VLOOKUP(A5584,SINAPI_MO!$A$1:$E$59566,4,0)</f>
        <v>0.7888</v>
      </c>
      <c r="F5584" s="225" t="n">
        <f aca="false">ROUND(D5584*E5584,2)</f>
        <v>11.99</v>
      </c>
    </row>
    <row r="5585" customFormat="false" ht="19.4" hidden="false" customHeight="false" outlineLevel="0" collapsed="false">
      <c r="A5585" s="207" t="n">
        <v>96665</v>
      </c>
      <c r="B5585" s="208" t="s">
        <v>5760</v>
      </c>
      <c r="C5585" s="2" t="s">
        <v>170</v>
      </c>
      <c r="D5585" s="209" t="n">
        <v>11.75</v>
      </c>
      <c r="E5585" s="224" t="n">
        <f aca="false">VLOOKUP(A5585,SINAPI_MO!$A$1:$E$59566,4,0)</f>
        <v>0.7302</v>
      </c>
      <c r="F5585" s="225" t="n">
        <f aca="false">ROUND(D5585*E5585,2)</f>
        <v>8.58</v>
      </c>
    </row>
    <row r="5586" customFormat="false" ht="19.4" hidden="false" customHeight="false" outlineLevel="0" collapsed="false">
      <c r="A5586" s="207" t="n">
        <v>96642</v>
      </c>
      <c r="B5586" s="208" t="s">
        <v>5761</v>
      </c>
      <c r="C5586" s="2" t="s">
        <v>170</v>
      </c>
      <c r="D5586" s="209" t="n">
        <v>21.29</v>
      </c>
      <c r="E5586" s="224" t="n">
        <f aca="false">VLOOKUP(A5586,SINAPI_MO!$A$1:$E$59566,4,0)</f>
        <v>0.8464</v>
      </c>
      <c r="F5586" s="225" t="n">
        <f aca="false">ROUND(D5586*E5586,2)</f>
        <v>18.02</v>
      </c>
    </row>
    <row r="5587" customFormat="false" ht="12.8" hidden="false" customHeight="false" outlineLevel="0" collapsed="false">
      <c r="A5587" s="207" t="n">
        <v>96711</v>
      </c>
      <c r="B5587" s="208" t="s">
        <v>5762</v>
      </c>
      <c r="C5587" s="2" t="s">
        <v>170</v>
      </c>
      <c r="D5587" s="209" t="n">
        <v>22.46</v>
      </c>
      <c r="E5587" s="224" t="n">
        <f aca="false">VLOOKUP(A5587,SINAPI_MO!$A$1:$E$59566,4,0)</f>
        <v>0.6509</v>
      </c>
      <c r="F5587" s="225" t="n">
        <f aca="false">ROUND(D5587*E5587,2)</f>
        <v>14.62</v>
      </c>
    </row>
    <row r="5588" customFormat="false" ht="19.4" hidden="false" customHeight="false" outlineLevel="0" collapsed="false">
      <c r="A5588" s="207" t="n">
        <v>96666</v>
      </c>
      <c r="B5588" s="208" t="s">
        <v>5763</v>
      </c>
      <c r="C5588" s="2" t="s">
        <v>170</v>
      </c>
      <c r="D5588" s="209" t="n">
        <v>16.81</v>
      </c>
      <c r="E5588" s="224" t="n">
        <f aca="false">VLOOKUP(A5588,SINAPI_MO!$A$1:$E$59566,4,0)</f>
        <v>0.5372</v>
      </c>
      <c r="F5588" s="225" t="n">
        <f aca="false">ROUND(D5588*E5588,2)</f>
        <v>9.03</v>
      </c>
    </row>
    <row r="5589" customFormat="false" ht="12.8" hidden="false" customHeight="false" outlineLevel="0" collapsed="false">
      <c r="A5589" s="207" t="n">
        <v>96712</v>
      </c>
      <c r="B5589" s="208" t="s">
        <v>5764</v>
      </c>
      <c r="C5589" s="2" t="s">
        <v>170</v>
      </c>
      <c r="D5589" s="209" t="n">
        <v>31.81</v>
      </c>
      <c r="E5589" s="224" t="n">
        <f aca="false">VLOOKUP(A5589,SINAPI_MO!$A$1:$E$59566,4,0)</f>
        <v>0.5539</v>
      </c>
      <c r="F5589" s="225" t="n">
        <f aca="false">ROUND(D5589*E5589,2)</f>
        <v>17.62</v>
      </c>
    </row>
    <row r="5590" customFormat="false" ht="19.4" hidden="false" customHeight="false" outlineLevel="0" collapsed="false">
      <c r="A5590" s="207" t="n">
        <v>96667</v>
      </c>
      <c r="B5590" s="208" t="s">
        <v>5765</v>
      </c>
      <c r="C5590" s="2" t="s">
        <v>170</v>
      </c>
      <c r="D5590" s="209" t="n">
        <v>23.65</v>
      </c>
      <c r="E5590" s="224" t="n">
        <f aca="false">VLOOKUP(A5590,SINAPI_MO!$A$1:$E$59566,4,0)</f>
        <v>0.4038</v>
      </c>
      <c r="F5590" s="225" t="n">
        <f aca="false">ROUND(D5590*E5590,2)</f>
        <v>9.55</v>
      </c>
    </row>
    <row r="5591" customFormat="false" ht="12.8" hidden="false" customHeight="false" outlineLevel="0" collapsed="false">
      <c r="A5591" s="207" t="n">
        <v>96713</v>
      </c>
      <c r="B5591" s="208" t="s">
        <v>5766</v>
      </c>
      <c r="C5591" s="2" t="s">
        <v>170</v>
      </c>
      <c r="D5591" s="209" t="n">
        <v>48.58</v>
      </c>
      <c r="E5591" s="224" t="n">
        <f aca="false">VLOOKUP(A5591,SINAPI_MO!$A$1:$E$59566,4,0)</f>
        <v>0.4401</v>
      </c>
      <c r="F5591" s="225" t="n">
        <f aca="false">ROUND(D5591*E5591,2)</f>
        <v>21.38</v>
      </c>
    </row>
    <row r="5592" customFormat="false" ht="12.8" hidden="false" customHeight="false" outlineLevel="0" collapsed="false">
      <c r="A5592" s="207" t="n">
        <v>96714</v>
      </c>
      <c r="B5592" s="208" t="s">
        <v>5767</v>
      </c>
      <c r="C5592" s="2" t="s">
        <v>170</v>
      </c>
      <c r="D5592" s="209" t="n">
        <v>68.96</v>
      </c>
      <c r="E5592" s="224" t="n">
        <f aca="false">VLOOKUP(A5592,SINAPI_MO!$A$1:$E$59566,4,0)</f>
        <v>0.3809</v>
      </c>
      <c r="F5592" s="225" t="n">
        <f aca="false">ROUND(D5592*E5592,2)</f>
        <v>26.27</v>
      </c>
    </row>
    <row r="5593" customFormat="false" ht="12.8" hidden="false" customHeight="false" outlineLevel="0" collapsed="false">
      <c r="A5593" s="207" t="n">
        <v>96715</v>
      </c>
      <c r="B5593" s="208" t="s">
        <v>5768</v>
      </c>
      <c r="C5593" s="2" t="s">
        <v>170</v>
      </c>
      <c r="D5593" s="209" t="n">
        <v>122.21</v>
      </c>
      <c r="E5593" s="224" t="n">
        <f aca="false">VLOOKUP(A5593,SINAPI_MO!$A$1:$E$59566,4,0)</f>
        <v>0.2518</v>
      </c>
      <c r="F5593" s="225" t="n">
        <f aca="false">ROUND(D5593*E5593,2)</f>
        <v>30.77</v>
      </c>
    </row>
    <row r="5594" customFormat="false" ht="12.8" hidden="false" customHeight="false" outlineLevel="0" collapsed="false">
      <c r="A5594" s="207" t="n">
        <v>96716</v>
      </c>
      <c r="B5594" s="208" t="s">
        <v>5769</v>
      </c>
      <c r="C5594" s="2" t="s">
        <v>170</v>
      </c>
      <c r="D5594" s="209" t="n">
        <v>159.04</v>
      </c>
      <c r="E5594" s="224" t="n">
        <f aca="false">VLOOKUP(A5594,SINAPI_MO!$A$1:$E$59566,4,0)</f>
        <v>0.2289</v>
      </c>
      <c r="F5594" s="225" t="n">
        <f aca="false">ROUND(D5594*E5594,2)</f>
        <v>36.4</v>
      </c>
    </row>
    <row r="5595" customFormat="false" ht="19.4" hidden="false" customHeight="false" outlineLevel="0" collapsed="false">
      <c r="A5595" s="207" t="n">
        <v>104328</v>
      </c>
      <c r="B5595" s="208" t="s">
        <v>5770</v>
      </c>
      <c r="C5595" s="2" t="s">
        <v>170</v>
      </c>
      <c r="D5595" s="209" t="n">
        <v>86.08</v>
      </c>
      <c r="E5595" s="224" t="n">
        <f aca="false">VLOOKUP(A5595,SINAPI_MO!$A$1:$E$59566,4,0)</f>
        <v>0.2552</v>
      </c>
      <c r="F5595" s="225" t="n">
        <f aca="false">ROUND(D5595*E5595,2)</f>
        <v>21.97</v>
      </c>
    </row>
    <row r="5596" customFormat="false" ht="19.4" hidden="false" customHeight="false" outlineLevel="0" collapsed="false">
      <c r="A5596" s="207" t="n">
        <v>104329</v>
      </c>
      <c r="B5596" s="208" t="s">
        <v>5771</v>
      </c>
      <c r="C5596" s="2" t="s">
        <v>170</v>
      </c>
      <c r="D5596" s="209" t="n">
        <v>97.82</v>
      </c>
      <c r="E5596" s="224" t="n">
        <f aca="false">VLOOKUP(A5596,SINAPI_MO!$A$1:$E$59566,4,0)</f>
        <v>0.2246</v>
      </c>
      <c r="F5596" s="225" t="n">
        <f aca="false">ROUND(D5596*E5596,2)</f>
        <v>21.97</v>
      </c>
    </row>
    <row r="5597" customFormat="false" ht="19.4" hidden="false" customHeight="false" outlineLevel="0" collapsed="false">
      <c r="A5597" s="207" t="n">
        <v>89707</v>
      </c>
      <c r="B5597" s="208" t="s">
        <v>5772</v>
      </c>
      <c r="C5597" s="2" t="s">
        <v>170</v>
      </c>
      <c r="D5597" s="209" t="n">
        <v>58.2</v>
      </c>
      <c r="E5597" s="224" t="n">
        <f aca="false">VLOOKUP(A5597,SINAPI_MO!$A$1:$E$59566,4,0)</f>
        <v>0.3557</v>
      </c>
      <c r="F5597" s="225" t="n">
        <f aca="false">ROUND(D5597*E5597,2)</f>
        <v>20.7</v>
      </c>
    </row>
    <row r="5598" customFormat="false" ht="19.4" hidden="false" customHeight="false" outlineLevel="0" collapsed="false">
      <c r="A5598" s="207" t="n">
        <v>89708</v>
      </c>
      <c r="B5598" s="208" t="s">
        <v>5773</v>
      </c>
      <c r="C5598" s="2" t="s">
        <v>170</v>
      </c>
      <c r="D5598" s="209" t="n">
        <v>128.54</v>
      </c>
      <c r="E5598" s="224" t="n">
        <f aca="false">VLOOKUP(A5598,SINAPI_MO!$A$1:$E$59566,4,0)</f>
        <v>0.1929</v>
      </c>
      <c r="F5598" s="225" t="n">
        <f aca="false">ROUND(D5598*E5598,2)</f>
        <v>24.8</v>
      </c>
    </row>
    <row r="5599" customFormat="false" ht="19.4" hidden="false" customHeight="false" outlineLevel="0" collapsed="false">
      <c r="A5599" s="207" t="n">
        <v>104330</v>
      </c>
      <c r="B5599" s="208" t="s">
        <v>5774</v>
      </c>
      <c r="C5599" s="2" t="s">
        <v>170</v>
      </c>
      <c r="D5599" s="209" t="n">
        <v>0</v>
      </c>
      <c r="E5599" s="224" t="e">
        <f aca="false">VLOOKUP(A5599,SINAPI_MO!$A$1:$E$59566,4,0)</f>
        <v>#N/A</v>
      </c>
      <c r="F5599" s="225" t="e">
        <f aca="false">ROUND(D5599*E5599,2)</f>
        <v>#N/A</v>
      </c>
    </row>
    <row r="5600" customFormat="false" ht="19.4" hidden="false" customHeight="false" outlineLevel="0" collapsed="false">
      <c r="A5600" s="207" t="n">
        <v>104326</v>
      </c>
      <c r="B5600" s="208" t="s">
        <v>5775</v>
      </c>
      <c r="C5600" s="2" t="s">
        <v>170</v>
      </c>
      <c r="D5600" s="209" t="n">
        <v>23.88</v>
      </c>
      <c r="E5600" s="224" t="n">
        <f aca="false">VLOOKUP(A5600,SINAPI_MO!$A$1:$E$59566,4,0)</f>
        <v>0.3589</v>
      </c>
      <c r="F5600" s="225" t="n">
        <f aca="false">ROUND(D5600*E5600,2)</f>
        <v>8.57</v>
      </c>
    </row>
    <row r="5601" customFormat="false" ht="19.4" hidden="false" customHeight="false" outlineLevel="0" collapsed="false">
      <c r="A5601" s="207" t="n">
        <v>89710</v>
      </c>
      <c r="B5601" s="208" t="s">
        <v>5776</v>
      </c>
      <c r="C5601" s="2" t="s">
        <v>170</v>
      </c>
      <c r="D5601" s="209" t="n">
        <v>21.84</v>
      </c>
      <c r="E5601" s="224" t="n">
        <f aca="false">VLOOKUP(A5601,SINAPI_MO!$A$1:$E$59566,4,0)</f>
        <v>0.3924</v>
      </c>
      <c r="F5601" s="225" t="n">
        <f aca="false">ROUND(D5601*E5601,2)</f>
        <v>8.57</v>
      </c>
    </row>
    <row r="5602" customFormat="false" ht="19.4" hidden="false" customHeight="false" outlineLevel="0" collapsed="false">
      <c r="A5602" s="207" t="n">
        <v>104327</v>
      </c>
      <c r="B5602" s="208" t="s">
        <v>5777</v>
      </c>
      <c r="C5602" s="2" t="s">
        <v>170</v>
      </c>
      <c r="D5602" s="209" t="n">
        <v>22.67</v>
      </c>
      <c r="E5602" s="224" t="n">
        <f aca="false">VLOOKUP(A5602,SINAPI_MO!$A$1:$E$59566,4,0)</f>
        <v>0.378</v>
      </c>
      <c r="F5602" s="225" t="n">
        <f aca="false">ROUND(D5602*E5602,2)</f>
        <v>8.57</v>
      </c>
    </row>
    <row r="5603" customFormat="false" ht="19.4" hidden="false" customHeight="false" outlineLevel="0" collapsed="false">
      <c r="A5603" s="207" t="n">
        <v>89709</v>
      </c>
      <c r="B5603" s="208" t="s">
        <v>5778</v>
      </c>
      <c r="C5603" s="2" t="s">
        <v>170</v>
      </c>
      <c r="D5603" s="209" t="n">
        <v>25.13</v>
      </c>
      <c r="E5603" s="224" t="n">
        <f aca="false">VLOOKUP(A5603,SINAPI_MO!$A$1:$E$59566,4,0)</f>
        <v>0.341</v>
      </c>
      <c r="F5603" s="225" t="n">
        <f aca="false">ROUND(D5603*E5603,2)</f>
        <v>8.57</v>
      </c>
    </row>
    <row r="5604" customFormat="false" ht="19.4" hidden="false" customHeight="false" outlineLevel="0" collapsed="false">
      <c r="A5604" s="207" t="n">
        <v>104341</v>
      </c>
      <c r="B5604" s="208" t="s">
        <v>5779</v>
      </c>
      <c r="C5604" s="2" t="s">
        <v>170</v>
      </c>
      <c r="D5604" s="209" t="n">
        <v>11.87</v>
      </c>
      <c r="E5604" s="224" t="n">
        <f aca="false">VLOOKUP(A5604,SINAPI_MO!$A$1:$E$59566,4,0)</f>
        <v>0.3858</v>
      </c>
      <c r="F5604" s="225" t="n">
        <f aca="false">ROUND(D5604*E5604,2)</f>
        <v>4.58</v>
      </c>
    </row>
    <row r="5605" customFormat="false" ht="19.4" hidden="false" customHeight="false" outlineLevel="0" collapsed="false">
      <c r="A5605" s="207" t="n">
        <v>104357</v>
      </c>
      <c r="B5605" s="208" t="s">
        <v>5780</v>
      </c>
      <c r="C5605" s="2" t="s">
        <v>170</v>
      </c>
      <c r="D5605" s="209" t="n">
        <v>20.99</v>
      </c>
      <c r="E5605" s="224" t="n">
        <f aca="false">VLOOKUP(A5605,SINAPI_MO!$A$1:$E$59566,4,0)</f>
        <v>0.2287</v>
      </c>
      <c r="F5605" s="225" t="n">
        <f aca="false">ROUND(D5605*E5605,2)</f>
        <v>4.8</v>
      </c>
    </row>
    <row r="5606" customFormat="false" ht="19.4" hidden="false" customHeight="false" outlineLevel="0" collapsed="false">
      <c r="A5606" s="207" t="n">
        <v>89811</v>
      </c>
      <c r="B5606" s="208" t="s">
        <v>5781</v>
      </c>
      <c r="C5606" s="2" t="s">
        <v>170</v>
      </c>
      <c r="D5606" s="209" t="n">
        <v>48.3</v>
      </c>
      <c r="E5606" s="224" t="n">
        <f aca="false">VLOOKUP(A5606,SINAPI_MO!$A$1:$E$59566,4,0)</f>
        <v>0.2333</v>
      </c>
      <c r="F5606" s="225" t="n">
        <f aca="false">ROUND(D5606*E5606,2)</f>
        <v>11.27</v>
      </c>
    </row>
    <row r="5607" customFormat="false" ht="19.4" hidden="false" customHeight="false" outlineLevel="0" collapsed="false">
      <c r="A5607" s="207" t="n">
        <v>89748</v>
      </c>
      <c r="B5607" s="208" t="s">
        <v>5782</v>
      </c>
      <c r="C5607" s="2" t="s">
        <v>170</v>
      </c>
      <c r="D5607" s="209" t="n">
        <v>47.03</v>
      </c>
      <c r="E5607" s="224" t="n">
        <f aca="false">VLOOKUP(A5607,SINAPI_MO!$A$1:$E$59566,4,0)</f>
        <v>0.2126</v>
      </c>
      <c r="F5607" s="225" t="n">
        <f aca="false">ROUND(D5607*E5607,2)</f>
        <v>10</v>
      </c>
    </row>
    <row r="5608" customFormat="false" ht="19.4" hidden="false" customHeight="false" outlineLevel="0" collapsed="false">
      <c r="A5608" s="207" t="n">
        <v>89852</v>
      </c>
      <c r="B5608" s="208" t="s">
        <v>5783</v>
      </c>
      <c r="C5608" s="2" t="s">
        <v>170</v>
      </c>
      <c r="D5608" s="209" t="n">
        <v>51.42</v>
      </c>
      <c r="E5608" s="224" t="n">
        <f aca="false">VLOOKUP(A5608,SINAPI_MO!$A$1:$E$59566,4,0)</f>
        <v>0.2799</v>
      </c>
      <c r="F5608" s="225" t="n">
        <f aca="false">ROUND(D5608*E5608,2)</f>
        <v>14.39</v>
      </c>
    </row>
    <row r="5609" customFormat="false" ht="19.4" hidden="false" customHeight="false" outlineLevel="0" collapsed="false">
      <c r="A5609" s="207" t="n">
        <v>89728</v>
      </c>
      <c r="B5609" s="208" t="s">
        <v>5784</v>
      </c>
      <c r="C5609" s="2" t="s">
        <v>170</v>
      </c>
      <c r="D5609" s="209" t="n">
        <v>14.78</v>
      </c>
      <c r="E5609" s="224" t="n">
        <f aca="false">VLOOKUP(A5609,SINAPI_MO!$A$1:$E$59566,4,0)</f>
        <v>0.4459</v>
      </c>
      <c r="F5609" s="225" t="n">
        <f aca="false">ROUND(D5609*E5609,2)</f>
        <v>6.59</v>
      </c>
    </row>
    <row r="5610" customFormat="false" ht="19.4" hidden="false" customHeight="false" outlineLevel="0" collapsed="false">
      <c r="A5610" s="207" t="n">
        <v>89803</v>
      </c>
      <c r="B5610" s="208" t="s">
        <v>5785</v>
      </c>
      <c r="C5610" s="2" t="s">
        <v>170</v>
      </c>
      <c r="D5610" s="209" t="n">
        <v>20.21</v>
      </c>
      <c r="E5610" s="224" t="n">
        <f aca="false">VLOOKUP(A5610,SINAPI_MO!$A$1:$E$59566,4,0)</f>
        <v>0.0876</v>
      </c>
      <c r="F5610" s="225" t="n">
        <f aca="false">ROUND(D5610*E5610,2)</f>
        <v>1.77</v>
      </c>
    </row>
    <row r="5611" customFormat="false" ht="19.4" hidden="false" customHeight="false" outlineLevel="0" collapsed="false">
      <c r="A5611" s="207" t="n">
        <v>89733</v>
      </c>
      <c r="B5611" s="208" t="s">
        <v>5786</v>
      </c>
      <c r="C5611" s="2" t="s">
        <v>170</v>
      </c>
      <c r="D5611" s="209" t="n">
        <v>25.59</v>
      </c>
      <c r="E5611" s="224" t="n">
        <f aca="false">VLOOKUP(A5611,SINAPI_MO!$A$1:$E$59566,4,0)</f>
        <v>0.2794</v>
      </c>
      <c r="F5611" s="225" t="n">
        <f aca="false">ROUND(D5611*E5611,2)</f>
        <v>7.15</v>
      </c>
    </row>
    <row r="5612" customFormat="false" ht="19.4" hidden="false" customHeight="false" outlineLevel="0" collapsed="false">
      <c r="A5612" s="207" t="n">
        <v>89807</v>
      </c>
      <c r="B5612" s="208" t="s">
        <v>5787</v>
      </c>
      <c r="C5612" s="2" t="s">
        <v>170</v>
      </c>
      <c r="D5612" s="209" t="n">
        <v>41.89</v>
      </c>
      <c r="E5612" s="224" t="n">
        <f aca="false">VLOOKUP(A5612,SINAPI_MO!$A$1:$E$59566,4,0)</f>
        <v>0.1554</v>
      </c>
      <c r="F5612" s="225" t="n">
        <f aca="false">ROUND(D5612*E5612,2)</f>
        <v>6.51</v>
      </c>
    </row>
    <row r="5613" customFormat="false" ht="19.4" hidden="false" customHeight="false" outlineLevel="0" collapsed="false">
      <c r="A5613" s="207" t="n">
        <v>89742</v>
      </c>
      <c r="B5613" s="208" t="s">
        <v>5788</v>
      </c>
      <c r="C5613" s="2" t="s">
        <v>170</v>
      </c>
      <c r="D5613" s="209" t="n">
        <v>43.95</v>
      </c>
      <c r="E5613" s="224" t="n">
        <f aca="false">VLOOKUP(A5613,SINAPI_MO!$A$1:$E$59566,4,0)</f>
        <v>0.195</v>
      </c>
      <c r="F5613" s="225" t="n">
        <f aca="false">ROUND(D5613*E5613,2)</f>
        <v>8.57</v>
      </c>
    </row>
    <row r="5614" customFormat="false" ht="19.4" hidden="false" customHeight="false" outlineLevel="0" collapsed="false">
      <c r="A5614" s="207" t="n">
        <v>89812</v>
      </c>
      <c r="B5614" s="208" t="s">
        <v>5789</v>
      </c>
      <c r="C5614" s="2" t="s">
        <v>170</v>
      </c>
      <c r="D5614" s="209" t="n">
        <v>88.89</v>
      </c>
      <c r="E5614" s="224" t="n">
        <f aca="false">VLOOKUP(A5614,SINAPI_MO!$A$1:$E$59566,4,0)</f>
        <v>0.1268</v>
      </c>
      <c r="F5614" s="225" t="n">
        <f aca="false">ROUND(D5614*E5614,2)</f>
        <v>11.27</v>
      </c>
    </row>
    <row r="5615" customFormat="false" ht="19.4" hidden="false" customHeight="false" outlineLevel="0" collapsed="false">
      <c r="A5615" s="207" t="n">
        <v>89750</v>
      </c>
      <c r="B5615" s="208" t="s">
        <v>5790</v>
      </c>
      <c r="C5615" s="2" t="s">
        <v>170</v>
      </c>
      <c r="D5615" s="209" t="n">
        <v>87.62</v>
      </c>
      <c r="E5615" s="224" t="n">
        <f aca="false">VLOOKUP(A5615,SINAPI_MO!$A$1:$E$59566,4,0)</f>
        <v>0.1141</v>
      </c>
      <c r="F5615" s="225" t="n">
        <f aca="false">ROUND(D5615*E5615,2)</f>
        <v>10</v>
      </c>
    </row>
    <row r="5616" customFormat="false" ht="19.4" hidden="false" customHeight="false" outlineLevel="0" collapsed="false">
      <c r="A5616" s="207" t="n">
        <v>89853</v>
      </c>
      <c r="B5616" s="208" t="s">
        <v>5791</v>
      </c>
      <c r="C5616" s="2" t="s">
        <v>170</v>
      </c>
      <c r="D5616" s="209" t="n">
        <v>92.01</v>
      </c>
      <c r="E5616" s="224" t="n">
        <f aca="false">VLOOKUP(A5616,SINAPI_MO!$A$1:$E$59566,4,0)</f>
        <v>0.1564</v>
      </c>
      <c r="F5616" s="225" t="n">
        <f aca="false">ROUND(D5616*E5616,2)</f>
        <v>14.39</v>
      </c>
    </row>
    <row r="5617" customFormat="false" ht="19.4" hidden="false" customHeight="false" outlineLevel="0" collapsed="false">
      <c r="A5617" s="207" t="n">
        <v>89730</v>
      </c>
      <c r="B5617" s="208" t="s">
        <v>5792</v>
      </c>
      <c r="C5617" s="2" t="s">
        <v>170</v>
      </c>
      <c r="D5617" s="209" t="n">
        <v>16.98</v>
      </c>
      <c r="E5617" s="224" t="n">
        <f aca="false">VLOOKUP(A5617,SINAPI_MO!$A$1:$E$59566,4,0)</f>
        <v>0.3881</v>
      </c>
      <c r="F5617" s="225" t="n">
        <f aca="false">ROUND(D5617*E5617,2)</f>
        <v>6.59</v>
      </c>
    </row>
    <row r="5618" customFormat="false" ht="19.4" hidden="false" customHeight="false" outlineLevel="0" collapsed="false">
      <c r="A5618" s="207" t="n">
        <v>89804</v>
      </c>
      <c r="B5618" s="208" t="s">
        <v>5793</v>
      </c>
      <c r="C5618" s="2" t="s">
        <v>170</v>
      </c>
      <c r="D5618" s="209" t="n">
        <v>22.74</v>
      </c>
      <c r="E5618" s="224" t="n">
        <f aca="false">VLOOKUP(A5618,SINAPI_MO!$A$1:$E$59566,4,0)</f>
        <v>0.0778</v>
      </c>
      <c r="F5618" s="225" t="n">
        <f aca="false">ROUND(D5618*E5618,2)</f>
        <v>1.77</v>
      </c>
    </row>
    <row r="5619" customFormat="false" ht="19.4" hidden="false" customHeight="false" outlineLevel="0" collapsed="false">
      <c r="A5619" s="207" t="n">
        <v>89735</v>
      </c>
      <c r="B5619" s="208" t="s">
        <v>5794</v>
      </c>
      <c r="C5619" s="2" t="s">
        <v>170</v>
      </c>
      <c r="D5619" s="209" t="n">
        <v>28.12</v>
      </c>
      <c r="E5619" s="224" t="n">
        <f aca="false">VLOOKUP(A5619,SINAPI_MO!$A$1:$E$59566,4,0)</f>
        <v>0.2543</v>
      </c>
      <c r="F5619" s="225" t="n">
        <f aca="false">ROUND(D5619*E5619,2)</f>
        <v>7.15</v>
      </c>
    </row>
    <row r="5620" customFormat="false" ht="19.4" hidden="false" customHeight="false" outlineLevel="0" collapsed="false">
      <c r="A5620" s="207" t="n">
        <v>89808</v>
      </c>
      <c r="B5620" s="208" t="s">
        <v>5795</v>
      </c>
      <c r="C5620" s="2" t="s">
        <v>170</v>
      </c>
      <c r="D5620" s="209" t="n">
        <v>65.73</v>
      </c>
      <c r="E5620" s="224" t="n">
        <f aca="false">VLOOKUP(A5620,SINAPI_MO!$A$1:$E$59566,4,0)</f>
        <v>0.099</v>
      </c>
      <c r="F5620" s="225" t="n">
        <f aca="false">ROUND(D5620*E5620,2)</f>
        <v>6.51</v>
      </c>
    </row>
    <row r="5621" customFormat="false" ht="19.4" hidden="false" customHeight="false" outlineLevel="0" collapsed="false">
      <c r="A5621" s="207" t="n">
        <v>89743</v>
      </c>
      <c r="B5621" s="208" t="s">
        <v>5796</v>
      </c>
      <c r="C5621" s="2" t="s">
        <v>170</v>
      </c>
      <c r="D5621" s="209" t="n">
        <v>67.79</v>
      </c>
      <c r="E5621" s="224" t="n">
        <f aca="false">VLOOKUP(A5621,SINAPI_MO!$A$1:$E$59566,4,0)</f>
        <v>0.1264</v>
      </c>
      <c r="F5621" s="225" t="n">
        <f aca="false">ROUND(D5621*E5621,2)</f>
        <v>8.57</v>
      </c>
    </row>
    <row r="5622" customFormat="false" ht="19.4" hidden="false" customHeight="false" outlineLevel="0" collapsed="false">
      <c r="A5622" s="207" t="n">
        <v>89810</v>
      </c>
      <c r="B5622" s="208" t="s">
        <v>5797</v>
      </c>
      <c r="C5622" s="2" t="s">
        <v>170</v>
      </c>
      <c r="D5622" s="209" t="n">
        <v>31.84</v>
      </c>
      <c r="E5622" s="224" t="n">
        <f aca="false">VLOOKUP(A5622,SINAPI_MO!$A$1:$E$59566,4,0)</f>
        <v>0.354</v>
      </c>
      <c r="F5622" s="225" t="n">
        <f aca="false">ROUND(D5622*E5622,2)</f>
        <v>11.27</v>
      </c>
    </row>
    <row r="5623" customFormat="false" ht="19.4" hidden="false" customHeight="false" outlineLevel="0" collapsed="false">
      <c r="A5623" s="207" t="n">
        <v>89746</v>
      </c>
      <c r="B5623" s="208" t="s">
        <v>5798</v>
      </c>
      <c r="C5623" s="2" t="s">
        <v>170</v>
      </c>
      <c r="D5623" s="209" t="n">
        <v>30.57</v>
      </c>
      <c r="E5623" s="224" t="n">
        <f aca="false">VLOOKUP(A5623,SINAPI_MO!$A$1:$E$59566,4,0)</f>
        <v>0.3271</v>
      </c>
      <c r="F5623" s="225" t="n">
        <f aca="false">ROUND(D5623*E5623,2)</f>
        <v>10</v>
      </c>
    </row>
    <row r="5624" customFormat="false" ht="19.4" hidden="false" customHeight="false" outlineLevel="0" collapsed="false">
      <c r="A5624" s="207" t="n">
        <v>89851</v>
      </c>
      <c r="B5624" s="208" t="s">
        <v>5799</v>
      </c>
      <c r="C5624" s="2" t="s">
        <v>170</v>
      </c>
      <c r="D5624" s="209" t="n">
        <v>34.96</v>
      </c>
      <c r="E5624" s="224" t="n">
        <f aca="false">VLOOKUP(A5624,SINAPI_MO!$A$1:$E$59566,4,0)</f>
        <v>0.4116</v>
      </c>
      <c r="F5624" s="225" t="n">
        <f aca="false">ROUND(D5624*E5624,2)</f>
        <v>14.39</v>
      </c>
    </row>
    <row r="5625" customFormat="false" ht="19.4" hidden="false" customHeight="false" outlineLevel="0" collapsed="false">
      <c r="A5625" s="207" t="n">
        <v>89855</v>
      </c>
      <c r="B5625" s="208" t="s">
        <v>5800</v>
      </c>
      <c r="C5625" s="2" t="s">
        <v>170</v>
      </c>
      <c r="D5625" s="209" t="n">
        <v>121.29</v>
      </c>
      <c r="E5625" s="224" t="n">
        <f aca="false">VLOOKUP(A5625,SINAPI_MO!$A$1:$E$59566,4,0)</f>
        <v>0.1543</v>
      </c>
      <c r="F5625" s="225" t="n">
        <f aca="false">ROUND(D5625*E5625,2)</f>
        <v>18.72</v>
      </c>
    </row>
    <row r="5626" customFormat="false" ht="19.4" hidden="false" customHeight="false" outlineLevel="0" collapsed="false">
      <c r="A5626" s="207" t="n">
        <v>89726</v>
      </c>
      <c r="B5626" s="208" t="s">
        <v>5801</v>
      </c>
      <c r="C5626" s="2" t="s">
        <v>170</v>
      </c>
      <c r="D5626" s="209" t="n">
        <v>11.67</v>
      </c>
      <c r="E5626" s="224" t="n">
        <f aca="false">VLOOKUP(A5626,SINAPI_MO!$A$1:$E$59566,4,0)</f>
        <v>0.5647</v>
      </c>
      <c r="F5626" s="225" t="n">
        <f aca="false">ROUND(D5626*E5626,2)</f>
        <v>6.59</v>
      </c>
    </row>
    <row r="5627" customFormat="false" ht="19.4" hidden="false" customHeight="false" outlineLevel="0" collapsed="false">
      <c r="A5627" s="207" t="n">
        <v>89802</v>
      </c>
      <c r="B5627" s="208" t="s">
        <v>5802</v>
      </c>
      <c r="C5627" s="2" t="s">
        <v>170</v>
      </c>
      <c r="D5627" s="209" t="n">
        <v>11.26</v>
      </c>
      <c r="E5627" s="224" t="n">
        <f aca="false">VLOOKUP(A5627,SINAPI_MO!$A$1:$E$59566,4,0)</f>
        <v>0.1572</v>
      </c>
      <c r="F5627" s="225" t="n">
        <f aca="false">ROUND(D5627*E5627,2)</f>
        <v>1.77</v>
      </c>
    </row>
    <row r="5628" customFormat="false" ht="19.4" hidden="false" customHeight="false" outlineLevel="0" collapsed="false">
      <c r="A5628" s="207" t="n">
        <v>89732</v>
      </c>
      <c r="B5628" s="208" t="s">
        <v>5803</v>
      </c>
      <c r="C5628" s="2" t="s">
        <v>170</v>
      </c>
      <c r="D5628" s="209" t="n">
        <v>16.64</v>
      </c>
      <c r="E5628" s="224" t="n">
        <f aca="false">VLOOKUP(A5628,SINAPI_MO!$A$1:$E$59566,4,0)</f>
        <v>0.4297</v>
      </c>
      <c r="F5628" s="225" t="n">
        <f aca="false">ROUND(D5628*E5628,2)</f>
        <v>7.15</v>
      </c>
    </row>
    <row r="5629" customFormat="false" ht="19.4" hidden="false" customHeight="false" outlineLevel="0" collapsed="false">
      <c r="A5629" s="207" t="n">
        <v>89806</v>
      </c>
      <c r="B5629" s="208" t="s">
        <v>5804</v>
      </c>
      <c r="C5629" s="2" t="s">
        <v>170</v>
      </c>
      <c r="D5629" s="209" t="n">
        <v>23.24</v>
      </c>
      <c r="E5629" s="224" t="n">
        <f aca="false">VLOOKUP(A5629,SINAPI_MO!$A$1:$E$59566,4,0)</f>
        <v>0.2801</v>
      </c>
      <c r="F5629" s="225" t="n">
        <f aca="false">ROUND(D5629*E5629,2)</f>
        <v>6.51</v>
      </c>
    </row>
    <row r="5630" customFormat="false" ht="19.4" hidden="false" customHeight="false" outlineLevel="0" collapsed="false">
      <c r="A5630" s="207" t="n">
        <v>89739</v>
      </c>
      <c r="B5630" s="208" t="s">
        <v>5805</v>
      </c>
      <c r="C5630" s="2" t="s">
        <v>170</v>
      </c>
      <c r="D5630" s="209" t="n">
        <v>25.3</v>
      </c>
      <c r="E5630" s="224" t="n">
        <f aca="false">VLOOKUP(A5630,SINAPI_MO!$A$1:$E$59566,4,0)</f>
        <v>0.3387</v>
      </c>
      <c r="F5630" s="225" t="n">
        <f aca="false">ROUND(D5630*E5630,2)</f>
        <v>8.57</v>
      </c>
    </row>
    <row r="5631" customFormat="false" ht="19.4" hidden="false" customHeight="false" outlineLevel="0" collapsed="false">
      <c r="A5631" s="207" t="n">
        <v>89809</v>
      </c>
      <c r="B5631" s="208" t="s">
        <v>5806</v>
      </c>
      <c r="C5631" s="2" t="s">
        <v>170</v>
      </c>
      <c r="D5631" s="209" t="n">
        <v>30.87</v>
      </c>
      <c r="E5631" s="224" t="n">
        <f aca="false">VLOOKUP(A5631,SINAPI_MO!$A$1:$E$59566,4,0)</f>
        <v>0.3651</v>
      </c>
      <c r="F5631" s="225" t="n">
        <f aca="false">ROUND(D5631*E5631,2)</f>
        <v>11.27</v>
      </c>
    </row>
    <row r="5632" customFormat="false" ht="19.4" hidden="false" customHeight="false" outlineLevel="0" collapsed="false">
      <c r="A5632" s="207" t="n">
        <v>89744</v>
      </c>
      <c r="B5632" s="208" t="s">
        <v>5807</v>
      </c>
      <c r="C5632" s="2" t="s">
        <v>170</v>
      </c>
      <c r="D5632" s="209" t="n">
        <v>29.6</v>
      </c>
      <c r="E5632" s="224" t="n">
        <f aca="false">VLOOKUP(A5632,SINAPI_MO!$A$1:$E$59566,4,0)</f>
        <v>0.3378</v>
      </c>
      <c r="F5632" s="225" t="n">
        <f aca="false">ROUND(D5632*E5632,2)</f>
        <v>10</v>
      </c>
    </row>
    <row r="5633" customFormat="false" ht="19.4" hidden="false" customHeight="false" outlineLevel="0" collapsed="false">
      <c r="A5633" s="207" t="n">
        <v>89850</v>
      </c>
      <c r="B5633" s="208" t="s">
        <v>5808</v>
      </c>
      <c r="C5633" s="2" t="s">
        <v>170</v>
      </c>
      <c r="D5633" s="209" t="n">
        <v>33.99</v>
      </c>
      <c r="E5633" s="224" t="n">
        <f aca="false">VLOOKUP(A5633,SINAPI_MO!$A$1:$E$59566,4,0)</f>
        <v>0.4234</v>
      </c>
      <c r="F5633" s="225" t="n">
        <f aca="false">ROUND(D5633*E5633,2)</f>
        <v>14.39</v>
      </c>
    </row>
    <row r="5634" customFormat="false" ht="19.4" hidden="false" customHeight="false" outlineLevel="0" collapsed="false">
      <c r="A5634" s="207" t="n">
        <v>89854</v>
      </c>
      <c r="B5634" s="208" t="s">
        <v>5809</v>
      </c>
      <c r="C5634" s="2" t="s">
        <v>170</v>
      </c>
      <c r="D5634" s="209" t="n">
        <v>115.26</v>
      </c>
      <c r="E5634" s="224" t="n">
        <f aca="false">VLOOKUP(A5634,SINAPI_MO!$A$1:$E$59566,4,0)</f>
        <v>0.1623</v>
      </c>
      <c r="F5634" s="225" t="n">
        <f aca="false">ROUND(D5634*E5634,2)</f>
        <v>18.71</v>
      </c>
    </row>
    <row r="5635" customFormat="false" ht="19.4" hidden="false" customHeight="false" outlineLevel="0" collapsed="false">
      <c r="A5635" s="207" t="n">
        <v>89724</v>
      </c>
      <c r="B5635" s="208" t="s">
        <v>5810</v>
      </c>
      <c r="C5635" s="2" t="s">
        <v>170</v>
      </c>
      <c r="D5635" s="209" t="n">
        <v>11.4</v>
      </c>
      <c r="E5635" s="224" t="n">
        <f aca="false">VLOOKUP(A5635,SINAPI_MO!$A$1:$E$59566,4,0)</f>
        <v>0.5781</v>
      </c>
      <c r="F5635" s="225" t="n">
        <f aca="false">ROUND(D5635*E5635,2)</f>
        <v>6.59</v>
      </c>
    </row>
    <row r="5636" customFormat="false" ht="19.4" hidden="false" customHeight="false" outlineLevel="0" collapsed="false">
      <c r="A5636" s="207" t="n">
        <v>89801</v>
      </c>
      <c r="B5636" s="208" t="s">
        <v>5811</v>
      </c>
      <c r="C5636" s="2" t="s">
        <v>170</v>
      </c>
      <c r="D5636" s="209" t="n">
        <v>10.41</v>
      </c>
      <c r="E5636" s="224" t="n">
        <f aca="false">VLOOKUP(A5636,SINAPI_MO!$A$1:$E$59566,4,0)</f>
        <v>0.17</v>
      </c>
      <c r="F5636" s="225" t="n">
        <f aca="false">ROUND(D5636*E5636,2)</f>
        <v>1.77</v>
      </c>
    </row>
    <row r="5637" customFormat="false" ht="19.4" hidden="false" customHeight="false" outlineLevel="0" collapsed="false">
      <c r="A5637" s="207" t="n">
        <v>89731</v>
      </c>
      <c r="B5637" s="208" t="s">
        <v>5812</v>
      </c>
      <c r="C5637" s="2" t="s">
        <v>170</v>
      </c>
      <c r="D5637" s="209" t="n">
        <v>15.79</v>
      </c>
      <c r="E5637" s="224" t="n">
        <f aca="false">VLOOKUP(A5637,SINAPI_MO!$A$1:$E$59566,4,0)</f>
        <v>0.4528</v>
      </c>
      <c r="F5637" s="225" t="n">
        <f aca="false">ROUND(D5637*E5637,2)</f>
        <v>7.15</v>
      </c>
    </row>
    <row r="5638" customFormat="false" ht="19.4" hidden="false" customHeight="false" outlineLevel="0" collapsed="false">
      <c r="A5638" s="207" t="n">
        <v>89805</v>
      </c>
      <c r="B5638" s="208" t="s">
        <v>5813</v>
      </c>
      <c r="C5638" s="2" t="s">
        <v>170</v>
      </c>
      <c r="D5638" s="209" t="n">
        <v>22.11</v>
      </c>
      <c r="E5638" s="224" t="n">
        <f aca="false">VLOOKUP(A5638,SINAPI_MO!$A$1:$E$59566,4,0)</f>
        <v>0.2944</v>
      </c>
      <c r="F5638" s="225" t="n">
        <f aca="false">ROUND(D5638*E5638,2)</f>
        <v>6.51</v>
      </c>
    </row>
    <row r="5639" customFormat="false" ht="19.4" hidden="false" customHeight="false" outlineLevel="0" collapsed="false">
      <c r="A5639" s="207" t="n">
        <v>89737</v>
      </c>
      <c r="B5639" s="208" t="s">
        <v>5814</v>
      </c>
      <c r="C5639" s="2" t="s">
        <v>170</v>
      </c>
      <c r="D5639" s="209" t="n">
        <v>24.17</v>
      </c>
      <c r="E5639" s="224" t="n">
        <f aca="false">VLOOKUP(A5639,SINAPI_MO!$A$1:$E$59566,4,0)</f>
        <v>0.3546</v>
      </c>
      <c r="F5639" s="225" t="n">
        <f aca="false">ROUND(D5639*E5639,2)</f>
        <v>8.57</v>
      </c>
    </row>
    <row r="5640" customFormat="false" ht="19.4" hidden="false" customHeight="false" outlineLevel="0" collapsed="false">
      <c r="A5640" s="207" t="n">
        <v>104355</v>
      </c>
      <c r="B5640" s="208" t="s">
        <v>5815</v>
      </c>
      <c r="C5640" s="2" t="s">
        <v>170</v>
      </c>
      <c r="D5640" s="209" t="n">
        <v>52.4</v>
      </c>
      <c r="E5640" s="224" t="n">
        <f aca="false">VLOOKUP(A5640,SINAPI_MO!$A$1:$E$59566,4,0)</f>
        <v>0.2464</v>
      </c>
      <c r="F5640" s="225" t="n">
        <f aca="false">ROUND(D5640*E5640,2)</f>
        <v>12.91</v>
      </c>
    </row>
    <row r="5641" customFormat="false" ht="19.4" hidden="false" customHeight="false" outlineLevel="0" collapsed="false">
      <c r="A5641" s="207" t="n">
        <v>104347</v>
      </c>
      <c r="B5641" s="208" t="s">
        <v>5816</v>
      </c>
      <c r="C5641" s="2" t="s">
        <v>170</v>
      </c>
      <c r="D5641" s="209" t="n">
        <v>52.19</v>
      </c>
      <c r="E5641" s="224" t="n">
        <f aca="false">VLOOKUP(A5641,SINAPI_MO!$A$1:$E$59566,4,0)</f>
        <v>0.2433</v>
      </c>
      <c r="F5641" s="225" t="n">
        <f aca="false">ROUND(D5641*E5641,2)</f>
        <v>12.7</v>
      </c>
    </row>
    <row r="5642" customFormat="false" ht="19.4" hidden="false" customHeight="false" outlineLevel="0" collapsed="false">
      <c r="A5642" s="207" t="n">
        <v>104353</v>
      </c>
      <c r="B5642" s="208" t="s">
        <v>5817</v>
      </c>
      <c r="C5642" s="2" t="s">
        <v>170</v>
      </c>
      <c r="D5642" s="209" t="n">
        <v>45.45</v>
      </c>
      <c r="E5642" s="224" t="n">
        <f aca="false">VLOOKUP(A5642,SINAPI_MO!$A$1:$E$59566,4,0)</f>
        <v>0.2378</v>
      </c>
      <c r="F5642" s="225" t="n">
        <f aca="false">ROUND(D5642*E5642,2)</f>
        <v>10.81</v>
      </c>
    </row>
    <row r="5643" customFormat="false" ht="19.4" hidden="false" customHeight="false" outlineLevel="0" collapsed="false">
      <c r="A5643" s="207" t="n">
        <v>104345</v>
      </c>
      <c r="B5643" s="208" t="s">
        <v>5818</v>
      </c>
      <c r="C5643" s="2" t="s">
        <v>170</v>
      </c>
      <c r="D5643" s="209" t="n">
        <v>46.71</v>
      </c>
      <c r="E5643" s="224" t="n">
        <f aca="false">VLOOKUP(A5643,SINAPI_MO!$A$1:$E$59566,4,0)</f>
        <v>0.2584</v>
      </c>
      <c r="F5643" s="225" t="n">
        <f aca="false">ROUND(D5643*E5643,2)</f>
        <v>12.07</v>
      </c>
    </row>
    <row r="5644" customFormat="false" ht="19.4" hidden="false" customHeight="false" outlineLevel="0" collapsed="false">
      <c r="A5644" s="207" t="n">
        <v>104350</v>
      </c>
      <c r="B5644" s="208" t="s">
        <v>5819</v>
      </c>
      <c r="C5644" s="2" t="s">
        <v>170</v>
      </c>
      <c r="D5644" s="209" t="n">
        <v>32.5</v>
      </c>
      <c r="E5644" s="224" t="n">
        <f aca="false">VLOOKUP(A5644,SINAPI_MO!$A$1:$E$59566,4,0)</f>
        <v>0.2028</v>
      </c>
      <c r="F5644" s="225" t="n">
        <f aca="false">ROUND(D5644*E5644,2)</f>
        <v>6.59</v>
      </c>
    </row>
    <row r="5645" customFormat="false" ht="19.4" hidden="false" customHeight="false" outlineLevel="0" collapsed="false">
      <c r="A5645" s="207" t="n">
        <v>104343</v>
      </c>
      <c r="B5645" s="208" t="s">
        <v>5820</v>
      </c>
      <c r="C5645" s="2" t="s">
        <v>170</v>
      </c>
      <c r="D5645" s="209" t="n">
        <v>36.72</v>
      </c>
      <c r="E5645" s="224" t="n">
        <f aca="false">VLOOKUP(A5645,SINAPI_MO!$A$1:$E$59566,4,0)</f>
        <v>0.2944</v>
      </c>
      <c r="F5645" s="225" t="n">
        <f aca="false">ROUND(D5645*E5645,2)</f>
        <v>10.81</v>
      </c>
    </row>
    <row r="5646" customFormat="false" ht="19.4" hidden="false" customHeight="false" outlineLevel="0" collapsed="false">
      <c r="A5646" s="207" t="n">
        <v>89834</v>
      </c>
      <c r="B5646" s="208" t="s">
        <v>5821</v>
      </c>
      <c r="C5646" s="2" t="s">
        <v>170</v>
      </c>
      <c r="D5646" s="209" t="n">
        <v>57.85</v>
      </c>
      <c r="E5646" s="224" t="n">
        <f aca="false">VLOOKUP(A5646,SINAPI_MO!$A$1:$E$59566,4,0)</f>
        <v>0.2598</v>
      </c>
      <c r="F5646" s="225" t="n">
        <f aca="false">ROUND(D5646*E5646,2)</f>
        <v>15.03</v>
      </c>
    </row>
    <row r="5647" customFormat="false" ht="19.4" hidden="false" customHeight="false" outlineLevel="0" collapsed="false">
      <c r="A5647" s="207" t="n">
        <v>89797</v>
      </c>
      <c r="B5647" s="208" t="s">
        <v>5822</v>
      </c>
      <c r="C5647" s="2" t="s">
        <v>170</v>
      </c>
      <c r="D5647" s="209" t="n">
        <v>56.14</v>
      </c>
      <c r="E5647" s="224" t="n">
        <f aca="false">VLOOKUP(A5647,SINAPI_MO!$A$1:$E$59566,4,0)</f>
        <v>0.2373</v>
      </c>
      <c r="F5647" s="225" t="n">
        <f aca="false">ROUND(D5647*E5647,2)</f>
        <v>13.32</v>
      </c>
    </row>
    <row r="5648" customFormat="false" ht="19.4" hidden="false" customHeight="false" outlineLevel="0" collapsed="false">
      <c r="A5648" s="207" t="n">
        <v>89861</v>
      </c>
      <c r="B5648" s="208" t="s">
        <v>5823</v>
      </c>
      <c r="C5648" s="2" t="s">
        <v>170</v>
      </c>
      <c r="D5648" s="209" t="n">
        <v>62.02</v>
      </c>
      <c r="E5648" s="224" t="n">
        <f aca="false">VLOOKUP(A5648,SINAPI_MO!$A$1:$E$59566,4,0)</f>
        <v>0.3096</v>
      </c>
      <c r="F5648" s="225" t="n">
        <f aca="false">ROUND(D5648*E5648,2)</f>
        <v>19.2</v>
      </c>
    </row>
    <row r="5649" customFormat="false" ht="19.4" hidden="false" customHeight="false" outlineLevel="0" collapsed="false">
      <c r="A5649" s="207" t="n">
        <v>89783</v>
      </c>
      <c r="B5649" s="208" t="s">
        <v>5824</v>
      </c>
      <c r="C5649" s="2" t="s">
        <v>170</v>
      </c>
      <c r="D5649" s="209" t="n">
        <v>16.71</v>
      </c>
      <c r="E5649" s="224" t="n">
        <f aca="false">VLOOKUP(A5649,SINAPI_MO!$A$1:$E$59566,4,0)</f>
        <v>0.5254</v>
      </c>
      <c r="F5649" s="225" t="n">
        <f aca="false">ROUND(D5649*E5649,2)</f>
        <v>8.78</v>
      </c>
    </row>
    <row r="5650" customFormat="false" ht="19.4" hidden="false" customHeight="false" outlineLevel="0" collapsed="false">
      <c r="A5650" s="207" t="n">
        <v>89827</v>
      </c>
      <c r="B5650" s="208" t="s">
        <v>5825</v>
      </c>
      <c r="C5650" s="2" t="s">
        <v>170</v>
      </c>
      <c r="D5650" s="209" t="n">
        <v>21.43</v>
      </c>
      <c r="E5650" s="224" t="n">
        <f aca="false">VLOOKUP(A5650,SINAPI_MO!$A$1:$E$59566,4,0)</f>
        <v>0.1101</v>
      </c>
      <c r="F5650" s="225" t="n">
        <f aca="false">ROUND(D5650*E5650,2)</f>
        <v>2.36</v>
      </c>
    </row>
    <row r="5651" customFormat="false" ht="19.4" hidden="false" customHeight="false" outlineLevel="0" collapsed="false">
      <c r="A5651" s="207" t="n">
        <v>89785</v>
      </c>
      <c r="B5651" s="208" t="s">
        <v>5826</v>
      </c>
      <c r="C5651" s="2" t="s">
        <v>170</v>
      </c>
      <c r="D5651" s="209" t="n">
        <v>28.62</v>
      </c>
      <c r="E5651" s="224" t="n">
        <f aca="false">VLOOKUP(A5651,SINAPI_MO!$A$1:$E$59566,4,0)</f>
        <v>0.3337</v>
      </c>
      <c r="F5651" s="225" t="n">
        <f aca="false">ROUND(D5651*E5651,2)</f>
        <v>9.55</v>
      </c>
    </row>
    <row r="5652" customFormat="false" ht="19.4" hidden="false" customHeight="false" outlineLevel="0" collapsed="false">
      <c r="A5652" s="207" t="n">
        <v>89830</v>
      </c>
      <c r="B5652" s="208" t="s">
        <v>5827</v>
      </c>
      <c r="C5652" s="2" t="s">
        <v>170</v>
      </c>
      <c r="D5652" s="209" t="n">
        <v>41.67</v>
      </c>
      <c r="E5652" s="224" t="n">
        <f aca="false">VLOOKUP(A5652,SINAPI_MO!$A$1:$E$59566,4,0)</f>
        <v>0.2085</v>
      </c>
      <c r="F5652" s="225" t="n">
        <f aca="false">ROUND(D5652*E5652,2)</f>
        <v>8.69</v>
      </c>
    </row>
    <row r="5653" customFormat="false" ht="19.4" hidden="false" customHeight="false" outlineLevel="0" collapsed="false">
      <c r="A5653" s="207" t="n">
        <v>89795</v>
      </c>
      <c r="B5653" s="208" t="s">
        <v>5828</v>
      </c>
      <c r="C5653" s="2" t="s">
        <v>170</v>
      </c>
      <c r="D5653" s="209" t="n">
        <v>44.41</v>
      </c>
      <c r="E5653" s="224" t="n">
        <f aca="false">VLOOKUP(A5653,SINAPI_MO!$A$1:$E$59566,4,0)</f>
        <v>0.2574</v>
      </c>
      <c r="F5653" s="225" t="n">
        <f aca="false">ROUND(D5653*E5653,2)</f>
        <v>11.43</v>
      </c>
    </row>
    <row r="5654" customFormat="false" ht="19.4" hidden="false" customHeight="false" outlineLevel="0" collapsed="false">
      <c r="A5654" s="207" t="n">
        <v>89823</v>
      </c>
      <c r="B5654" s="208" t="s">
        <v>5829</v>
      </c>
      <c r="C5654" s="2" t="s">
        <v>170</v>
      </c>
      <c r="D5654" s="209" t="n">
        <v>38.89</v>
      </c>
      <c r="E5654" s="224" t="n">
        <f aca="false">VLOOKUP(A5654,SINAPI_MO!$A$1:$E$59566,4,0)</f>
        <v>0.1931</v>
      </c>
      <c r="F5654" s="225" t="n">
        <f aca="false">ROUND(D5654*E5654,2)</f>
        <v>7.51</v>
      </c>
    </row>
    <row r="5655" customFormat="false" ht="19.4" hidden="false" customHeight="false" outlineLevel="0" collapsed="false">
      <c r="A5655" s="207" t="n">
        <v>89779</v>
      </c>
      <c r="B5655" s="208" t="s">
        <v>5830</v>
      </c>
      <c r="C5655" s="2" t="s">
        <v>170</v>
      </c>
      <c r="D5655" s="209" t="n">
        <v>38.04</v>
      </c>
      <c r="E5655" s="224" t="n">
        <f aca="false">VLOOKUP(A5655,SINAPI_MO!$A$1:$E$59566,4,0)</f>
        <v>0.1751</v>
      </c>
      <c r="F5655" s="225" t="n">
        <f aca="false">ROUND(D5655*E5655,2)</f>
        <v>6.66</v>
      </c>
    </row>
    <row r="5656" customFormat="false" ht="19.4" hidden="false" customHeight="false" outlineLevel="0" collapsed="false">
      <c r="A5656" s="207" t="n">
        <v>89857</v>
      </c>
      <c r="B5656" s="208" t="s">
        <v>5831</v>
      </c>
      <c r="C5656" s="2" t="s">
        <v>170</v>
      </c>
      <c r="D5656" s="209" t="n">
        <v>40.97</v>
      </c>
      <c r="E5656" s="224" t="n">
        <f aca="false">VLOOKUP(A5656,SINAPI_MO!$A$1:$E$59566,4,0)</f>
        <v>0.2341</v>
      </c>
      <c r="F5656" s="225" t="n">
        <f aca="false">ROUND(D5656*E5656,2)</f>
        <v>9.59</v>
      </c>
    </row>
    <row r="5657" customFormat="false" ht="19.4" hidden="false" customHeight="false" outlineLevel="0" collapsed="false">
      <c r="A5657" s="207" t="n">
        <v>89814</v>
      </c>
      <c r="B5657" s="208" t="s">
        <v>5832</v>
      </c>
      <c r="C5657" s="2" t="s">
        <v>170</v>
      </c>
      <c r="D5657" s="209" t="n">
        <v>19.33</v>
      </c>
      <c r="E5657" s="224" t="n">
        <f aca="false">VLOOKUP(A5657,SINAPI_MO!$A$1:$E$59566,4,0)</f>
        <v>0.061</v>
      </c>
      <c r="F5657" s="225" t="n">
        <f aca="false">ROUND(D5657*E5657,2)</f>
        <v>1.18</v>
      </c>
    </row>
    <row r="5658" customFormat="false" ht="19.4" hidden="false" customHeight="false" outlineLevel="0" collapsed="false">
      <c r="A5658" s="207" t="n">
        <v>89754</v>
      </c>
      <c r="B5658" s="208" t="s">
        <v>5833</v>
      </c>
      <c r="C5658" s="2" t="s">
        <v>170</v>
      </c>
      <c r="D5658" s="209" t="n">
        <v>22.91</v>
      </c>
      <c r="E5658" s="224" t="n">
        <f aca="false">VLOOKUP(A5658,SINAPI_MO!$A$1:$E$59566,4,0)</f>
        <v>0.2078</v>
      </c>
      <c r="F5658" s="225" t="n">
        <f aca="false">ROUND(D5658*E5658,2)</f>
        <v>4.76</v>
      </c>
    </row>
    <row r="5659" customFormat="false" ht="19.4" hidden="false" customHeight="false" outlineLevel="0" collapsed="false">
      <c r="A5659" s="207" t="n">
        <v>89819</v>
      </c>
      <c r="B5659" s="208" t="s">
        <v>5834</v>
      </c>
      <c r="C5659" s="2" t="s">
        <v>170</v>
      </c>
      <c r="D5659" s="209" t="n">
        <v>26.37</v>
      </c>
      <c r="E5659" s="224" t="n">
        <f aca="false">VLOOKUP(A5659,SINAPI_MO!$A$1:$E$59566,4,0)</f>
        <v>0.1646</v>
      </c>
      <c r="F5659" s="225" t="n">
        <f aca="false">ROUND(D5659*E5659,2)</f>
        <v>4.34</v>
      </c>
    </row>
    <row r="5660" customFormat="false" ht="19.4" hidden="false" customHeight="false" outlineLevel="0" collapsed="false">
      <c r="A5660" s="207" t="n">
        <v>89776</v>
      </c>
      <c r="B5660" s="208" t="s">
        <v>5835</v>
      </c>
      <c r="C5660" s="2" t="s">
        <v>170</v>
      </c>
      <c r="D5660" s="209" t="n">
        <v>27.75</v>
      </c>
      <c r="E5660" s="224" t="n">
        <f aca="false">VLOOKUP(A5660,SINAPI_MO!$A$1:$E$59566,4,0)</f>
        <v>0.2061</v>
      </c>
      <c r="F5660" s="225" t="n">
        <f aca="false">ROUND(D5660*E5660,2)</f>
        <v>5.72</v>
      </c>
    </row>
    <row r="5661" customFormat="false" ht="19.4" hidden="false" customHeight="false" outlineLevel="0" collapsed="false">
      <c r="A5661" s="207" t="n">
        <v>89821</v>
      </c>
      <c r="B5661" s="208" t="s">
        <v>5836</v>
      </c>
      <c r="C5661" s="2" t="s">
        <v>170</v>
      </c>
      <c r="D5661" s="209" t="n">
        <v>21.24</v>
      </c>
      <c r="E5661" s="224" t="n">
        <f aca="false">VLOOKUP(A5661,SINAPI_MO!$A$1:$E$59566,4,0)</f>
        <v>0.3536</v>
      </c>
      <c r="F5661" s="225" t="n">
        <f aca="false">ROUND(D5661*E5661,2)</f>
        <v>7.51</v>
      </c>
    </row>
    <row r="5662" customFormat="false" ht="19.4" hidden="false" customHeight="false" outlineLevel="0" collapsed="false">
      <c r="A5662" s="207" t="n">
        <v>89778</v>
      </c>
      <c r="B5662" s="208" t="s">
        <v>5837</v>
      </c>
      <c r="C5662" s="2" t="s">
        <v>170</v>
      </c>
      <c r="D5662" s="209" t="n">
        <v>20.39</v>
      </c>
      <c r="E5662" s="224" t="n">
        <f aca="false">VLOOKUP(A5662,SINAPI_MO!$A$1:$E$59566,4,0)</f>
        <v>0.3266</v>
      </c>
      <c r="F5662" s="225" t="n">
        <f aca="false">ROUND(D5662*E5662,2)</f>
        <v>6.66</v>
      </c>
    </row>
    <row r="5663" customFormat="false" ht="19.4" hidden="false" customHeight="false" outlineLevel="0" collapsed="false">
      <c r="A5663" s="207" t="n">
        <v>89856</v>
      </c>
      <c r="B5663" s="208" t="s">
        <v>5838</v>
      </c>
      <c r="C5663" s="2" t="s">
        <v>170</v>
      </c>
      <c r="D5663" s="209" t="n">
        <v>23.32</v>
      </c>
      <c r="E5663" s="224" t="n">
        <f aca="false">VLOOKUP(A5663,SINAPI_MO!$A$1:$E$59566,4,0)</f>
        <v>0.4112</v>
      </c>
      <c r="F5663" s="225" t="n">
        <f aca="false">ROUND(D5663*E5663,2)</f>
        <v>9.59</v>
      </c>
    </row>
    <row r="5664" customFormat="false" ht="19.4" hidden="false" customHeight="false" outlineLevel="0" collapsed="false">
      <c r="A5664" s="207" t="n">
        <v>89752</v>
      </c>
      <c r="B5664" s="208" t="s">
        <v>5839</v>
      </c>
      <c r="C5664" s="2" t="s">
        <v>170</v>
      </c>
      <c r="D5664" s="209" t="n">
        <v>8.61</v>
      </c>
      <c r="E5664" s="224" t="n">
        <f aca="false">VLOOKUP(A5664,SINAPI_MO!$A$1:$E$59566,4,0)</f>
        <v>0.5099</v>
      </c>
      <c r="F5664" s="225" t="n">
        <f aca="false">ROUND(D5664*E5664,2)</f>
        <v>4.39</v>
      </c>
    </row>
    <row r="5665" customFormat="false" ht="19.4" hidden="false" customHeight="false" outlineLevel="0" collapsed="false">
      <c r="A5665" s="207" t="n">
        <v>89813</v>
      </c>
      <c r="B5665" s="208" t="s">
        <v>5840</v>
      </c>
      <c r="C5665" s="2" t="s">
        <v>170</v>
      </c>
      <c r="D5665" s="209" t="n">
        <v>6.76</v>
      </c>
      <c r="E5665" s="224" t="n">
        <f aca="false">VLOOKUP(A5665,SINAPI_MO!$A$1:$E$59566,4,0)</f>
        <v>0.1746</v>
      </c>
      <c r="F5665" s="225" t="n">
        <f aca="false">ROUND(D5665*E5665,2)</f>
        <v>1.18</v>
      </c>
    </row>
    <row r="5666" customFormat="false" ht="19.4" hidden="false" customHeight="false" outlineLevel="0" collapsed="false">
      <c r="A5666" s="207" t="n">
        <v>89753</v>
      </c>
      <c r="B5666" s="208" t="s">
        <v>5841</v>
      </c>
      <c r="C5666" s="2" t="s">
        <v>170</v>
      </c>
      <c r="D5666" s="209" t="n">
        <v>10.42</v>
      </c>
      <c r="E5666" s="224" t="n">
        <f aca="false">VLOOKUP(A5666,SINAPI_MO!$A$1:$E$59566,4,0)</f>
        <v>0.4568</v>
      </c>
      <c r="F5666" s="225" t="n">
        <f aca="false">ROUND(D5666*E5666,2)</f>
        <v>4.76</v>
      </c>
    </row>
    <row r="5667" customFormat="false" ht="19.4" hidden="false" customHeight="false" outlineLevel="0" collapsed="false">
      <c r="A5667" s="207" t="n">
        <v>89817</v>
      </c>
      <c r="B5667" s="208" t="s">
        <v>5842</v>
      </c>
      <c r="C5667" s="2" t="s">
        <v>170</v>
      </c>
      <c r="D5667" s="209" t="n">
        <v>16.24</v>
      </c>
      <c r="E5667" s="224" t="n">
        <f aca="false">VLOOKUP(A5667,SINAPI_MO!$A$1:$E$59566,4,0)</f>
        <v>0.2672</v>
      </c>
      <c r="F5667" s="225" t="n">
        <f aca="false">ROUND(D5667*E5667,2)</f>
        <v>4.34</v>
      </c>
    </row>
    <row r="5668" customFormat="false" ht="19.4" hidden="false" customHeight="false" outlineLevel="0" collapsed="false">
      <c r="A5668" s="207" t="n">
        <v>89774</v>
      </c>
      <c r="B5668" s="208" t="s">
        <v>5843</v>
      </c>
      <c r="C5668" s="2" t="s">
        <v>170</v>
      </c>
      <c r="D5668" s="209" t="n">
        <v>17.65</v>
      </c>
      <c r="E5668" s="224" t="n">
        <f aca="false">VLOOKUP(A5668,SINAPI_MO!$A$1:$E$59566,4,0)</f>
        <v>0.3241</v>
      </c>
      <c r="F5668" s="225" t="n">
        <f aca="false">ROUND(D5668*E5668,2)</f>
        <v>5.72</v>
      </c>
    </row>
    <row r="5669" customFormat="false" ht="19.4" hidden="false" customHeight="false" outlineLevel="0" collapsed="false">
      <c r="A5669" s="207" t="n">
        <v>95693</v>
      </c>
      <c r="B5669" s="208" t="s">
        <v>5844</v>
      </c>
      <c r="C5669" s="2" t="s">
        <v>170</v>
      </c>
      <c r="D5669" s="209" t="n">
        <v>58.2</v>
      </c>
      <c r="E5669" s="224" t="n">
        <f aca="false">VLOOKUP(A5669,SINAPI_MO!$A$1:$E$59566,4,0)</f>
        <v>0.2143</v>
      </c>
      <c r="F5669" s="225" t="n">
        <f aca="false">ROUND(D5669*E5669,2)</f>
        <v>12.47</v>
      </c>
    </row>
    <row r="5670" customFormat="false" ht="19.4" hidden="false" customHeight="false" outlineLevel="0" collapsed="false">
      <c r="A5670" s="207" t="n">
        <v>89833</v>
      </c>
      <c r="B5670" s="208" t="s">
        <v>5845</v>
      </c>
      <c r="C5670" s="2" t="s">
        <v>170</v>
      </c>
      <c r="D5670" s="209" t="n">
        <v>48.54</v>
      </c>
      <c r="E5670" s="224" t="n">
        <f aca="false">VLOOKUP(A5670,SINAPI_MO!$A$1:$E$59566,4,0)</f>
        <v>0.3096</v>
      </c>
      <c r="F5670" s="225" t="n">
        <f aca="false">ROUND(D5670*E5670,2)</f>
        <v>15.03</v>
      </c>
    </row>
    <row r="5671" customFormat="false" ht="19.4" hidden="false" customHeight="false" outlineLevel="0" collapsed="false">
      <c r="A5671" s="207" t="n">
        <v>89796</v>
      </c>
      <c r="B5671" s="208" t="s">
        <v>5846</v>
      </c>
      <c r="C5671" s="2" t="s">
        <v>170</v>
      </c>
      <c r="D5671" s="209" t="n">
        <v>46.83</v>
      </c>
      <c r="E5671" s="224" t="n">
        <f aca="false">VLOOKUP(A5671,SINAPI_MO!$A$1:$E$59566,4,0)</f>
        <v>0.2844</v>
      </c>
      <c r="F5671" s="225" t="n">
        <f aca="false">ROUND(D5671*E5671,2)</f>
        <v>13.32</v>
      </c>
    </row>
    <row r="5672" customFormat="false" ht="19.4" hidden="false" customHeight="false" outlineLevel="0" collapsed="false">
      <c r="A5672" s="207" t="n">
        <v>89860</v>
      </c>
      <c r="B5672" s="208" t="s">
        <v>5847</v>
      </c>
      <c r="C5672" s="2" t="s">
        <v>170</v>
      </c>
      <c r="D5672" s="209" t="n">
        <v>52.71</v>
      </c>
      <c r="E5672" s="224" t="n">
        <f aca="false">VLOOKUP(A5672,SINAPI_MO!$A$1:$E$59566,4,0)</f>
        <v>0.3643</v>
      </c>
      <c r="F5672" s="225" t="n">
        <f aca="false">ROUND(D5672*E5672,2)</f>
        <v>19.2</v>
      </c>
    </row>
    <row r="5673" customFormat="false" ht="19.4" hidden="false" customHeight="false" outlineLevel="0" collapsed="false">
      <c r="A5673" s="207" t="n">
        <v>89782</v>
      </c>
      <c r="B5673" s="208" t="s">
        <v>5848</v>
      </c>
      <c r="C5673" s="2" t="s">
        <v>170</v>
      </c>
      <c r="D5673" s="209" t="n">
        <v>16.59</v>
      </c>
      <c r="E5673" s="224" t="n">
        <f aca="false">VLOOKUP(A5673,SINAPI_MO!$A$1:$E$59566,4,0)</f>
        <v>0.5292</v>
      </c>
      <c r="F5673" s="225" t="n">
        <f aca="false">ROUND(D5673*E5673,2)</f>
        <v>8.78</v>
      </c>
    </row>
    <row r="5674" customFormat="false" ht="19.4" hidden="false" customHeight="false" outlineLevel="0" collapsed="false">
      <c r="A5674" s="207" t="n">
        <v>89825</v>
      </c>
      <c r="B5674" s="208" t="s">
        <v>5849</v>
      </c>
      <c r="C5674" s="2" t="s">
        <v>170</v>
      </c>
      <c r="D5674" s="209" t="n">
        <v>18.71</v>
      </c>
      <c r="E5674" s="224" t="n">
        <f aca="false">VLOOKUP(A5674,SINAPI_MO!$A$1:$E$59566,4,0)</f>
        <v>0.1261</v>
      </c>
      <c r="F5674" s="225" t="n">
        <f aca="false">ROUND(D5674*E5674,2)</f>
        <v>2.36</v>
      </c>
    </row>
    <row r="5675" customFormat="false" ht="19.4" hidden="false" customHeight="false" outlineLevel="0" collapsed="false">
      <c r="A5675" s="207" t="n">
        <v>89784</v>
      </c>
      <c r="B5675" s="208" t="s">
        <v>5850</v>
      </c>
      <c r="C5675" s="2" t="s">
        <v>170</v>
      </c>
      <c r="D5675" s="209" t="n">
        <v>25.9</v>
      </c>
      <c r="E5675" s="224" t="n">
        <f aca="false">VLOOKUP(A5675,SINAPI_MO!$A$1:$E$59566,4,0)</f>
        <v>0.3687</v>
      </c>
      <c r="F5675" s="225" t="n">
        <f aca="false">ROUND(D5675*E5675,2)</f>
        <v>9.55</v>
      </c>
    </row>
    <row r="5676" customFormat="false" ht="19.4" hidden="false" customHeight="false" outlineLevel="0" collapsed="false">
      <c r="A5676" s="207" t="n">
        <v>89829</v>
      </c>
      <c r="B5676" s="208" t="s">
        <v>5851</v>
      </c>
      <c r="C5676" s="2" t="s">
        <v>170</v>
      </c>
      <c r="D5676" s="209" t="n">
        <v>39.27</v>
      </c>
      <c r="E5676" s="224" t="n">
        <f aca="false">VLOOKUP(A5676,SINAPI_MO!$A$1:$E$59566,4,0)</f>
        <v>0.2213</v>
      </c>
      <c r="F5676" s="225" t="n">
        <f aca="false">ROUND(D5676*E5676,2)</f>
        <v>8.69</v>
      </c>
    </row>
    <row r="5677" customFormat="false" ht="19.4" hidden="false" customHeight="false" outlineLevel="0" collapsed="false">
      <c r="A5677" s="207" t="n">
        <v>89786</v>
      </c>
      <c r="B5677" s="208" t="s">
        <v>5852</v>
      </c>
      <c r="C5677" s="2" t="s">
        <v>170</v>
      </c>
      <c r="D5677" s="209" t="n">
        <v>42.01</v>
      </c>
      <c r="E5677" s="224" t="n">
        <f aca="false">VLOOKUP(A5677,SINAPI_MO!$A$1:$E$59566,4,0)</f>
        <v>0.2721</v>
      </c>
      <c r="F5677" s="225" t="n">
        <f aca="false">ROUND(D5677*E5677,2)</f>
        <v>11.43</v>
      </c>
    </row>
    <row r="5678" customFormat="false" ht="19.4" hidden="false" customHeight="false" outlineLevel="0" collapsed="false">
      <c r="A5678" s="207" t="n">
        <v>104352</v>
      </c>
      <c r="B5678" s="208" t="s">
        <v>5853</v>
      </c>
      <c r="C5678" s="2" t="s">
        <v>170</v>
      </c>
      <c r="D5678" s="209" t="n">
        <v>43.05</v>
      </c>
      <c r="E5678" s="224" t="n">
        <f aca="false">VLOOKUP(A5678,SINAPI_MO!$A$1:$E$59566,4,0)</f>
        <v>0.2511</v>
      </c>
      <c r="F5678" s="225" t="n">
        <f aca="false">ROUND(D5678*E5678,2)</f>
        <v>10.81</v>
      </c>
    </row>
    <row r="5679" customFormat="false" ht="19.4" hidden="false" customHeight="false" outlineLevel="0" collapsed="false">
      <c r="A5679" s="207" t="n">
        <v>104344</v>
      </c>
      <c r="B5679" s="208" t="s">
        <v>5854</v>
      </c>
      <c r="C5679" s="2" t="s">
        <v>170</v>
      </c>
      <c r="D5679" s="209" t="n">
        <v>44.31</v>
      </c>
      <c r="E5679" s="224" t="n">
        <f aca="false">VLOOKUP(A5679,SINAPI_MO!$A$1:$E$59566,4,0)</f>
        <v>0.2724</v>
      </c>
      <c r="F5679" s="225" t="n">
        <f aca="false">ROUND(D5679*E5679,2)</f>
        <v>12.07</v>
      </c>
    </row>
    <row r="5680" customFormat="false" ht="19.4" hidden="false" customHeight="false" outlineLevel="0" collapsed="false">
      <c r="A5680" s="207" t="n">
        <v>104354</v>
      </c>
      <c r="B5680" s="208" t="s">
        <v>5855</v>
      </c>
      <c r="C5680" s="2" t="s">
        <v>170</v>
      </c>
      <c r="D5680" s="209" t="n">
        <v>49.31</v>
      </c>
      <c r="E5680" s="224" t="n">
        <f aca="false">VLOOKUP(A5680,SINAPI_MO!$A$1:$E$59566,4,0)</f>
        <v>0.2618</v>
      </c>
      <c r="F5680" s="225" t="n">
        <f aca="false">ROUND(D5680*E5680,2)</f>
        <v>12.91</v>
      </c>
    </row>
    <row r="5681" customFormat="false" ht="19.4" hidden="false" customHeight="false" outlineLevel="0" collapsed="false">
      <c r="A5681" s="207" t="n">
        <v>104346</v>
      </c>
      <c r="B5681" s="208" t="s">
        <v>5856</v>
      </c>
      <c r="C5681" s="2" t="s">
        <v>170</v>
      </c>
      <c r="D5681" s="209" t="n">
        <v>49.1</v>
      </c>
      <c r="E5681" s="224" t="n">
        <f aca="false">VLOOKUP(A5681,SINAPI_MO!$A$1:$E$59566,4,0)</f>
        <v>0.2587</v>
      </c>
      <c r="F5681" s="225" t="n">
        <f aca="false">ROUND(D5681*E5681,2)</f>
        <v>12.7</v>
      </c>
    </row>
    <row r="5682" customFormat="false" ht="19.4" hidden="false" customHeight="false" outlineLevel="0" collapsed="false">
      <c r="A5682" s="207" t="n">
        <v>104356</v>
      </c>
      <c r="B5682" s="208" t="s">
        <v>5857</v>
      </c>
      <c r="C5682" s="2" t="s">
        <v>170</v>
      </c>
      <c r="D5682" s="209" t="n">
        <v>35.33</v>
      </c>
      <c r="E5682" s="224" t="n">
        <f aca="false">VLOOKUP(A5682,SINAPI_MO!$A$1:$E$59566,4,0)</f>
        <v>0.1061</v>
      </c>
      <c r="F5682" s="225" t="n">
        <f aca="false">ROUND(D5682*E5682,2)</f>
        <v>3.75</v>
      </c>
    </row>
    <row r="5683" customFormat="false" ht="19.4" hidden="false" customHeight="false" outlineLevel="0" collapsed="false">
      <c r="A5683" s="207" t="n">
        <v>104348</v>
      </c>
      <c r="B5683" s="208" t="s">
        <v>5858</v>
      </c>
      <c r="C5683" s="2" t="s">
        <v>170</v>
      </c>
      <c r="D5683" s="209" t="n">
        <v>12.91</v>
      </c>
      <c r="E5683" s="224" t="n">
        <f aca="false">VLOOKUP(A5683,SINAPI_MO!$A$1:$E$59566,4,0)</f>
        <v>0.0449</v>
      </c>
      <c r="F5683" s="225" t="n">
        <f aca="false">ROUND(D5683*E5683,2)</f>
        <v>0.58</v>
      </c>
    </row>
    <row r="5684" customFormat="false" ht="19.4" hidden="false" customHeight="false" outlineLevel="0" collapsed="false">
      <c r="A5684" s="207" t="n">
        <v>104351</v>
      </c>
      <c r="B5684" s="208" t="s">
        <v>5859</v>
      </c>
      <c r="C5684" s="2" t="s">
        <v>170</v>
      </c>
      <c r="D5684" s="209" t="n">
        <v>26.64</v>
      </c>
      <c r="E5684" s="224" t="n">
        <f aca="false">VLOOKUP(A5684,SINAPI_MO!$A$1:$E$59566,4,0)</f>
        <v>0.0811</v>
      </c>
      <c r="F5684" s="225" t="n">
        <f aca="false">ROUND(D5684*E5684,2)</f>
        <v>2.16</v>
      </c>
    </row>
    <row r="5685" customFormat="false" ht="19.4" hidden="false" customHeight="false" outlineLevel="0" collapsed="false">
      <c r="A5685" s="207" t="n">
        <v>89800</v>
      </c>
      <c r="B5685" s="208" t="s">
        <v>5860</v>
      </c>
      <c r="C5685" s="2" t="s">
        <v>183</v>
      </c>
      <c r="D5685" s="209" t="n">
        <v>31.93</v>
      </c>
      <c r="E5685" s="224" t="n">
        <f aca="false">VLOOKUP(A5685,SINAPI_MO!$A$1:$E$59566,4,0)</f>
        <v>0.4278</v>
      </c>
      <c r="F5685" s="225" t="n">
        <f aca="false">ROUND(D5685*E5685,2)</f>
        <v>13.66</v>
      </c>
    </row>
    <row r="5686" customFormat="false" ht="19.4" hidden="false" customHeight="false" outlineLevel="0" collapsed="false">
      <c r="A5686" s="207" t="n">
        <v>89714</v>
      </c>
      <c r="B5686" s="208" t="s">
        <v>5861</v>
      </c>
      <c r="C5686" s="2" t="s">
        <v>183</v>
      </c>
      <c r="D5686" s="209" t="n">
        <v>41.37</v>
      </c>
      <c r="E5686" s="224" t="n">
        <f aca="false">VLOOKUP(A5686,SINAPI_MO!$A$1:$E$59566,4,0)</f>
        <v>0.5579</v>
      </c>
      <c r="F5686" s="225" t="n">
        <f aca="false">ROUND(D5686*E5686,2)</f>
        <v>23.08</v>
      </c>
    </row>
    <row r="5687" customFormat="false" ht="19.4" hidden="false" customHeight="false" outlineLevel="0" collapsed="false">
      <c r="A5687" s="207" t="n">
        <v>89848</v>
      </c>
      <c r="B5687" s="208" t="s">
        <v>5862</v>
      </c>
      <c r="C5687" s="2" t="s">
        <v>183</v>
      </c>
      <c r="D5687" s="209" t="n">
        <v>30.71</v>
      </c>
      <c r="E5687" s="224" t="n">
        <f aca="false">VLOOKUP(A5687,SINAPI_MO!$A$1:$E$59566,4,0)</f>
        <v>0.4051</v>
      </c>
      <c r="F5687" s="225" t="n">
        <f aca="false">ROUND(D5687*E5687,2)</f>
        <v>12.44</v>
      </c>
    </row>
    <row r="5688" customFormat="false" ht="19.4" hidden="false" customHeight="false" outlineLevel="0" collapsed="false">
      <c r="A5688" s="207" t="n">
        <v>89849</v>
      </c>
      <c r="B5688" s="208" t="s">
        <v>5863</v>
      </c>
      <c r="C5688" s="2" t="s">
        <v>183</v>
      </c>
      <c r="D5688" s="209" t="n">
        <v>63.89</v>
      </c>
      <c r="E5688" s="224" t="n">
        <f aca="false">VLOOKUP(A5688,SINAPI_MO!$A$1:$E$59566,4,0)</f>
        <v>0.2529</v>
      </c>
      <c r="F5688" s="225" t="n">
        <f aca="false">ROUND(D5688*E5688,2)</f>
        <v>16.16</v>
      </c>
    </row>
    <row r="5689" customFormat="false" ht="19.4" hidden="false" customHeight="false" outlineLevel="0" collapsed="false">
      <c r="A5689" s="207" t="n">
        <v>89711</v>
      </c>
      <c r="B5689" s="208" t="s">
        <v>5864</v>
      </c>
      <c r="C5689" s="2" t="s">
        <v>183</v>
      </c>
      <c r="D5689" s="209" t="n">
        <v>23.21</v>
      </c>
      <c r="E5689" s="224" t="n">
        <f aca="false">VLOOKUP(A5689,SINAPI_MO!$A$1:$E$59566,4,0)</f>
        <v>0.6553</v>
      </c>
      <c r="F5689" s="225" t="n">
        <f aca="false">ROUND(D5689*E5689,2)</f>
        <v>15.21</v>
      </c>
    </row>
    <row r="5690" customFormat="false" ht="19.4" hidden="false" customHeight="false" outlineLevel="0" collapsed="false">
      <c r="A5690" s="207" t="n">
        <v>89798</v>
      </c>
      <c r="B5690" s="208" t="s">
        <v>5865</v>
      </c>
      <c r="C5690" s="2" t="s">
        <v>183</v>
      </c>
      <c r="D5690" s="209" t="n">
        <v>15.35</v>
      </c>
      <c r="E5690" s="224" t="n">
        <f aca="false">VLOOKUP(A5690,SINAPI_MO!$A$1:$E$59566,4,0)</f>
        <v>0.1394</v>
      </c>
      <c r="F5690" s="225" t="n">
        <f aca="false">ROUND(D5690*E5690,2)</f>
        <v>2.14</v>
      </c>
    </row>
    <row r="5691" customFormat="false" ht="19.4" hidden="false" customHeight="false" outlineLevel="0" collapsed="false">
      <c r="A5691" s="207" t="n">
        <v>89712</v>
      </c>
      <c r="B5691" s="208" t="s">
        <v>5866</v>
      </c>
      <c r="C5691" s="2" t="s">
        <v>183</v>
      </c>
      <c r="D5691" s="209" t="n">
        <v>29.71</v>
      </c>
      <c r="E5691" s="224" t="n">
        <f aca="false">VLOOKUP(A5691,SINAPI_MO!$A$1:$E$59566,4,0)</f>
        <v>0.5557</v>
      </c>
      <c r="F5691" s="225" t="n">
        <f aca="false">ROUND(D5691*E5691,2)</f>
        <v>16.51</v>
      </c>
    </row>
    <row r="5692" customFormat="false" ht="19.4" hidden="false" customHeight="false" outlineLevel="0" collapsed="false">
      <c r="A5692" s="207" t="n">
        <v>89799</v>
      </c>
      <c r="B5692" s="208" t="s">
        <v>5867</v>
      </c>
      <c r="C5692" s="2" t="s">
        <v>183</v>
      </c>
      <c r="D5692" s="209" t="n">
        <v>25.18</v>
      </c>
      <c r="E5692" s="224" t="n">
        <f aca="false">VLOOKUP(A5692,SINAPI_MO!$A$1:$E$59566,4,0)</f>
        <v>0.3137</v>
      </c>
      <c r="F5692" s="225" t="n">
        <f aca="false">ROUND(D5692*E5692,2)</f>
        <v>7.9</v>
      </c>
    </row>
    <row r="5693" customFormat="false" ht="19.4" hidden="false" customHeight="false" outlineLevel="0" collapsed="false">
      <c r="A5693" s="207" t="n">
        <v>89713</v>
      </c>
      <c r="B5693" s="208" t="s">
        <v>5868</v>
      </c>
      <c r="C5693" s="2" t="s">
        <v>183</v>
      </c>
      <c r="D5693" s="209" t="n">
        <v>37.11</v>
      </c>
      <c r="E5693" s="224" t="n">
        <f aca="false">VLOOKUP(A5693,SINAPI_MO!$A$1:$E$59566,4,0)</f>
        <v>0.5335</v>
      </c>
      <c r="F5693" s="225" t="n">
        <f aca="false">ROUND(D5693*E5693,2)</f>
        <v>19.8</v>
      </c>
    </row>
    <row r="5694" customFormat="false" ht="19.4" hidden="false" customHeight="false" outlineLevel="0" collapsed="false">
      <c r="A5694" s="207" t="n">
        <v>89376</v>
      </c>
      <c r="B5694" s="208" t="s">
        <v>5869</v>
      </c>
      <c r="C5694" s="2" t="s">
        <v>170</v>
      </c>
      <c r="D5694" s="209" t="n">
        <v>6.29</v>
      </c>
      <c r="E5694" s="224" t="n">
        <f aca="false">VLOOKUP(A5694,SINAPI_MO!$A$1:$E$59566,4,0)</f>
        <v>0.663</v>
      </c>
      <c r="F5694" s="225" t="n">
        <f aca="false">ROUND(D5694*E5694,2)</f>
        <v>4.17</v>
      </c>
    </row>
    <row r="5695" customFormat="false" ht="19.4" hidden="false" customHeight="false" outlineLevel="0" collapsed="false">
      <c r="A5695" s="207" t="n">
        <v>89429</v>
      </c>
      <c r="B5695" s="208" t="s">
        <v>5870</v>
      </c>
      <c r="C5695" s="2" t="s">
        <v>170</v>
      </c>
      <c r="D5695" s="209" t="n">
        <v>6.8</v>
      </c>
      <c r="E5695" s="224" t="n">
        <f aca="false">VLOOKUP(A5695,SINAPI_MO!$A$1:$E$59566,4,0)</f>
        <v>0.6426</v>
      </c>
      <c r="F5695" s="225" t="n">
        <f aca="false">ROUND(D5695*E5695,2)</f>
        <v>4.37</v>
      </c>
    </row>
    <row r="5696" customFormat="false" ht="19.4" hidden="false" customHeight="false" outlineLevel="0" collapsed="false">
      <c r="A5696" s="207" t="n">
        <v>89383</v>
      </c>
      <c r="B5696" s="208" t="s">
        <v>5871</v>
      </c>
      <c r="C5696" s="2" t="s">
        <v>170</v>
      </c>
      <c r="D5696" s="209" t="n">
        <v>7.34</v>
      </c>
      <c r="E5696" s="224" t="n">
        <f aca="false">VLOOKUP(A5696,SINAPI_MO!$A$1:$E$59566,4,0)</f>
        <v>0.6676</v>
      </c>
      <c r="F5696" s="225" t="n">
        <f aca="false">ROUND(D5696*E5696,2)</f>
        <v>4.9</v>
      </c>
    </row>
    <row r="5697" customFormat="false" ht="19.4" hidden="false" customHeight="false" outlineLevel="0" collapsed="false">
      <c r="A5697" s="207" t="n">
        <v>89553</v>
      </c>
      <c r="B5697" s="208" t="s">
        <v>5872</v>
      </c>
      <c r="C5697" s="2" t="s">
        <v>170</v>
      </c>
      <c r="D5697" s="209" t="n">
        <v>6.74</v>
      </c>
      <c r="E5697" s="224" t="n">
        <f aca="false">VLOOKUP(A5697,SINAPI_MO!$A$1:$E$59566,4,0)</f>
        <v>0.4036</v>
      </c>
      <c r="F5697" s="225" t="n">
        <f aca="false">ROUND(D5697*E5697,2)</f>
        <v>2.72</v>
      </c>
    </row>
    <row r="5698" customFormat="false" ht="19.4" hidden="false" customHeight="false" outlineLevel="0" collapsed="false">
      <c r="A5698" s="207" t="n">
        <v>89436</v>
      </c>
      <c r="B5698" s="208" t="s">
        <v>5873</v>
      </c>
      <c r="C5698" s="2" t="s">
        <v>170</v>
      </c>
      <c r="D5698" s="209" t="n">
        <v>9.23</v>
      </c>
      <c r="E5698" s="224" t="n">
        <f aca="false">VLOOKUP(A5698,SINAPI_MO!$A$1:$E$59566,4,0)</f>
        <v>0.559</v>
      </c>
      <c r="F5698" s="225" t="n">
        <f aca="false">ROUND(D5698*E5698,2)</f>
        <v>5.16</v>
      </c>
    </row>
    <row r="5699" customFormat="false" ht="19.4" hidden="false" customHeight="false" outlineLevel="0" collapsed="false">
      <c r="A5699" s="207" t="n">
        <v>89391</v>
      </c>
      <c r="B5699" s="208" t="s">
        <v>5874</v>
      </c>
      <c r="C5699" s="2" t="s">
        <v>170</v>
      </c>
      <c r="D5699" s="209" t="n">
        <v>9.84</v>
      </c>
      <c r="E5699" s="224" t="n">
        <f aca="false">VLOOKUP(A5699,SINAPI_MO!$A$1:$E$59566,4,0)</f>
        <v>0.5854</v>
      </c>
      <c r="F5699" s="225" t="n">
        <f aca="false">ROUND(D5699*E5699,2)</f>
        <v>5.76</v>
      </c>
    </row>
    <row r="5700" customFormat="false" ht="19.4" hidden="false" customHeight="false" outlineLevel="0" collapsed="false">
      <c r="A5700" s="207" t="n">
        <v>103994</v>
      </c>
      <c r="B5700" s="208" t="s">
        <v>5875</v>
      </c>
      <c r="C5700" s="2" t="s">
        <v>170</v>
      </c>
      <c r="D5700" s="209" t="n">
        <v>16.65</v>
      </c>
      <c r="E5700" s="224" t="n">
        <f aca="false">VLOOKUP(A5700,SINAPI_MO!$A$1:$E$59566,4,0)</f>
        <v>0.3598</v>
      </c>
      <c r="F5700" s="225" t="n">
        <f aca="false">ROUND(D5700*E5700,2)</f>
        <v>5.99</v>
      </c>
    </row>
    <row r="5701" customFormat="false" ht="19.4" hidden="false" customHeight="false" outlineLevel="0" collapsed="false">
      <c r="A5701" s="207" t="n">
        <v>89570</v>
      </c>
      <c r="B5701" s="208" t="s">
        <v>5876</v>
      </c>
      <c r="C5701" s="2" t="s">
        <v>170</v>
      </c>
      <c r="D5701" s="209" t="n">
        <v>13.75</v>
      </c>
      <c r="E5701" s="224" t="n">
        <f aca="false">VLOOKUP(A5701,SINAPI_MO!$A$1:$E$59566,4,0)</f>
        <v>0.248</v>
      </c>
      <c r="F5701" s="225" t="n">
        <f aca="false">ROUND(D5701*E5701,2)</f>
        <v>3.41</v>
      </c>
    </row>
    <row r="5702" customFormat="false" ht="19.4" hidden="false" customHeight="false" outlineLevel="0" collapsed="false">
      <c r="A5702" s="207" t="n">
        <v>103992</v>
      </c>
      <c r="B5702" s="208" t="s">
        <v>5877</v>
      </c>
      <c r="C5702" s="2" t="s">
        <v>170</v>
      </c>
      <c r="D5702" s="209" t="n">
        <v>13.22</v>
      </c>
      <c r="E5702" s="224" t="n">
        <f aca="false">VLOOKUP(A5702,SINAPI_MO!$A$1:$E$59566,4,0)</f>
        <v>0.4629</v>
      </c>
      <c r="F5702" s="225" t="n">
        <f aca="false">ROUND(D5702*E5702,2)</f>
        <v>6.12</v>
      </c>
    </row>
    <row r="5703" customFormat="false" ht="19.4" hidden="false" customHeight="false" outlineLevel="0" collapsed="false">
      <c r="A5703" s="207" t="n">
        <v>89572</v>
      </c>
      <c r="B5703" s="208" t="s">
        <v>5878</v>
      </c>
      <c r="C5703" s="2" t="s">
        <v>170</v>
      </c>
      <c r="D5703" s="209" t="n">
        <v>10.33</v>
      </c>
      <c r="E5703" s="224" t="n">
        <f aca="false">VLOOKUP(A5703,SINAPI_MO!$A$1:$E$59566,4,0)</f>
        <v>0.3185</v>
      </c>
      <c r="F5703" s="225" t="n">
        <f aca="false">ROUND(D5703*E5703,2)</f>
        <v>3.29</v>
      </c>
    </row>
    <row r="5704" customFormat="false" ht="19.4" hidden="false" customHeight="false" outlineLevel="0" collapsed="false">
      <c r="A5704" s="207" t="n">
        <v>104001</v>
      </c>
      <c r="B5704" s="208" t="s">
        <v>5879</v>
      </c>
      <c r="C5704" s="2" t="s">
        <v>170</v>
      </c>
      <c r="D5704" s="209" t="n">
        <v>15.91</v>
      </c>
      <c r="E5704" s="224" t="n">
        <f aca="false">VLOOKUP(A5704,SINAPI_MO!$A$1:$E$59566,4,0)</f>
        <v>0.4375</v>
      </c>
      <c r="F5704" s="225" t="n">
        <f aca="false">ROUND(D5704*E5704,2)</f>
        <v>6.96</v>
      </c>
    </row>
    <row r="5705" customFormat="false" ht="19.4" hidden="false" customHeight="false" outlineLevel="0" collapsed="false">
      <c r="A5705" s="207" t="n">
        <v>89596</v>
      </c>
      <c r="B5705" s="208" t="s">
        <v>5880</v>
      </c>
      <c r="C5705" s="2" t="s">
        <v>170</v>
      </c>
      <c r="D5705" s="209" t="n">
        <v>12.44</v>
      </c>
      <c r="E5705" s="224" t="n">
        <f aca="false">VLOOKUP(A5705,SINAPI_MO!$A$1:$E$59566,4,0)</f>
        <v>0.3063</v>
      </c>
      <c r="F5705" s="225" t="n">
        <f aca="false">ROUND(D5705*E5705,2)</f>
        <v>3.81</v>
      </c>
    </row>
    <row r="5706" customFormat="false" ht="19.4" hidden="false" customHeight="false" outlineLevel="0" collapsed="false">
      <c r="A5706" s="207" t="n">
        <v>104002</v>
      </c>
      <c r="B5706" s="208" t="s">
        <v>5881</v>
      </c>
      <c r="C5706" s="2" t="s">
        <v>170</v>
      </c>
      <c r="D5706" s="209" t="n">
        <v>20.66</v>
      </c>
      <c r="E5706" s="224" t="n">
        <f aca="false">VLOOKUP(A5706,SINAPI_MO!$A$1:$E$59566,4,0)</f>
        <v>0.3277</v>
      </c>
      <c r="F5706" s="225" t="n">
        <f aca="false">ROUND(D5706*E5706,2)</f>
        <v>6.77</v>
      </c>
    </row>
    <row r="5707" customFormat="false" ht="19.4" hidden="false" customHeight="false" outlineLevel="0" collapsed="false">
      <c r="A5707" s="207" t="n">
        <v>89595</v>
      </c>
      <c r="B5707" s="208" t="s">
        <v>5882</v>
      </c>
      <c r="C5707" s="2" t="s">
        <v>170</v>
      </c>
      <c r="D5707" s="209" t="n">
        <v>17.51</v>
      </c>
      <c r="E5707" s="224" t="n">
        <f aca="false">VLOOKUP(A5707,SINAPI_MO!$A$1:$E$59566,4,0)</f>
        <v>0.2107</v>
      </c>
      <c r="F5707" s="225" t="n">
        <f aca="false">ROUND(D5707*E5707,2)</f>
        <v>3.69</v>
      </c>
    </row>
    <row r="5708" customFormat="false" ht="19.4" hidden="false" customHeight="false" outlineLevel="0" collapsed="false">
      <c r="A5708" s="207" t="n">
        <v>89610</v>
      </c>
      <c r="B5708" s="208" t="s">
        <v>5883</v>
      </c>
      <c r="C5708" s="2" t="s">
        <v>170</v>
      </c>
      <c r="D5708" s="209" t="n">
        <v>23.68</v>
      </c>
      <c r="E5708" s="224" t="n">
        <f aca="false">VLOOKUP(A5708,SINAPI_MO!$A$1:$E$59566,4,0)</f>
        <v>0.2023</v>
      </c>
      <c r="F5708" s="225" t="n">
        <f aca="false">ROUND(D5708*E5708,2)</f>
        <v>4.79</v>
      </c>
    </row>
    <row r="5709" customFormat="false" ht="19.4" hidden="false" customHeight="false" outlineLevel="0" collapsed="false">
      <c r="A5709" s="207" t="n">
        <v>89613</v>
      </c>
      <c r="B5709" s="208" t="s">
        <v>5884</v>
      </c>
      <c r="C5709" s="2" t="s">
        <v>170</v>
      </c>
      <c r="D5709" s="209" t="n">
        <v>37.31</v>
      </c>
      <c r="E5709" s="224" t="n">
        <f aca="false">VLOOKUP(A5709,SINAPI_MO!$A$1:$E$59566,4,0)</f>
        <v>0.1544</v>
      </c>
      <c r="F5709" s="225" t="n">
        <f aca="false">ROUND(D5709*E5709,2)</f>
        <v>5.76</v>
      </c>
    </row>
    <row r="5710" customFormat="false" ht="19.4" hidden="false" customHeight="false" outlineLevel="0" collapsed="false">
      <c r="A5710" s="207" t="n">
        <v>89616</v>
      </c>
      <c r="B5710" s="208" t="s">
        <v>5885</v>
      </c>
      <c r="C5710" s="2" t="s">
        <v>170</v>
      </c>
      <c r="D5710" s="209" t="n">
        <v>50.05</v>
      </c>
      <c r="E5710" s="224" t="n">
        <f aca="false">VLOOKUP(A5710,SINAPI_MO!$A$1:$E$59566,4,0)</f>
        <v>0.1347</v>
      </c>
      <c r="F5710" s="225" t="n">
        <f aca="false">ROUND(D5710*E5710,2)</f>
        <v>6.74</v>
      </c>
    </row>
    <row r="5711" customFormat="false" ht="19.4" hidden="false" customHeight="false" outlineLevel="0" collapsed="false">
      <c r="A5711" s="207" t="n">
        <v>103952</v>
      </c>
      <c r="B5711" s="208" t="s">
        <v>5886</v>
      </c>
      <c r="C5711" s="2" t="s">
        <v>170</v>
      </c>
      <c r="D5711" s="209" t="n">
        <v>6.41</v>
      </c>
      <c r="E5711" s="224" t="n">
        <f aca="false">VLOOKUP(A5711,SINAPI_MO!$A$1:$E$59566,4,0)</f>
        <v>0.6817</v>
      </c>
      <c r="F5711" s="225" t="n">
        <f aca="false">ROUND(D5711*E5711,2)</f>
        <v>4.37</v>
      </c>
    </row>
    <row r="5712" customFormat="false" ht="19.4" hidden="false" customHeight="false" outlineLevel="0" collapsed="false">
      <c r="A5712" s="207" t="n">
        <v>103947</v>
      </c>
      <c r="B5712" s="208" t="s">
        <v>5887</v>
      </c>
      <c r="C5712" s="2" t="s">
        <v>170</v>
      </c>
      <c r="D5712" s="209" t="n">
        <v>6.95</v>
      </c>
      <c r="E5712" s="224" t="n">
        <f aca="false">VLOOKUP(A5712,SINAPI_MO!$A$1:$E$59566,4,0)</f>
        <v>0.705</v>
      </c>
      <c r="F5712" s="225" t="n">
        <f aca="false">ROUND(D5712*E5712,2)</f>
        <v>4.9</v>
      </c>
    </row>
    <row r="5713" customFormat="false" ht="19.4" hidden="false" customHeight="false" outlineLevel="0" collapsed="false">
      <c r="A5713" s="207" t="n">
        <v>103957</v>
      </c>
      <c r="B5713" s="208" t="s">
        <v>5888</v>
      </c>
      <c r="C5713" s="2" t="s">
        <v>170</v>
      </c>
      <c r="D5713" s="209" t="n">
        <v>5.64</v>
      </c>
      <c r="E5713" s="224" t="n">
        <f aca="false">VLOOKUP(A5713,SINAPI_MO!$A$1:$E$59566,4,0)</f>
        <v>0.4823</v>
      </c>
      <c r="F5713" s="225" t="n">
        <f aca="false">ROUND(D5713*E5713,2)</f>
        <v>2.72</v>
      </c>
    </row>
    <row r="5714" customFormat="false" ht="19.4" hidden="false" customHeight="false" outlineLevel="0" collapsed="false">
      <c r="A5714" s="207" t="n">
        <v>103953</v>
      </c>
      <c r="B5714" s="208" t="s">
        <v>5889</v>
      </c>
      <c r="C5714" s="2" t="s">
        <v>170</v>
      </c>
      <c r="D5714" s="209" t="n">
        <v>8.13</v>
      </c>
      <c r="E5714" s="224" t="n">
        <f aca="false">VLOOKUP(A5714,SINAPI_MO!$A$1:$E$59566,4,0)</f>
        <v>0.6347</v>
      </c>
      <c r="F5714" s="225" t="n">
        <f aca="false">ROUND(D5714*E5714,2)</f>
        <v>5.16</v>
      </c>
    </row>
    <row r="5715" customFormat="false" ht="19.4" hidden="false" customHeight="false" outlineLevel="0" collapsed="false">
      <c r="A5715" s="207" t="n">
        <v>103948</v>
      </c>
      <c r="B5715" s="208" t="s">
        <v>5890</v>
      </c>
      <c r="C5715" s="2" t="s">
        <v>170</v>
      </c>
      <c r="D5715" s="209" t="n">
        <v>8.74</v>
      </c>
      <c r="E5715" s="224" t="n">
        <f aca="false">VLOOKUP(A5715,SINAPI_MO!$A$1:$E$59566,4,0)</f>
        <v>0.659</v>
      </c>
      <c r="F5715" s="225" t="n">
        <f aca="false">ROUND(D5715*E5715,2)</f>
        <v>5.76</v>
      </c>
    </row>
    <row r="5716" customFormat="false" ht="19.4" hidden="false" customHeight="false" outlineLevel="0" collapsed="false">
      <c r="A5716" s="207" t="n">
        <v>103958</v>
      </c>
      <c r="B5716" s="208" t="s">
        <v>5891</v>
      </c>
      <c r="C5716" s="2" t="s">
        <v>170</v>
      </c>
      <c r="D5716" s="209" t="n">
        <v>11.83</v>
      </c>
      <c r="E5716" s="224" t="n">
        <f aca="false">VLOOKUP(A5716,SINAPI_MO!$A$1:$E$59566,4,0)</f>
        <v>0.3381</v>
      </c>
      <c r="F5716" s="225" t="n">
        <f aca="false">ROUND(D5716*E5716,2)</f>
        <v>4</v>
      </c>
    </row>
    <row r="5717" customFormat="false" ht="19.4" hidden="false" customHeight="false" outlineLevel="0" collapsed="false">
      <c r="A5717" s="207" t="n">
        <v>104009</v>
      </c>
      <c r="B5717" s="208" t="s">
        <v>5892</v>
      </c>
      <c r="C5717" s="2" t="s">
        <v>170</v>
      </c>
      <c r="D5717" s="209" t="n">
        <v>15.17</v>
      </c>
      <c r="E5717" s="224" t="n">
        <f aca="false">VLOOKUP(A5717,SINAPI_MO!$A$1:$E$59566,4,0)</f>
        <v>0.4799</v>
      </c>
      <c r="F5717" s="225" t="n">
        <f aca="false">ROUND(D5717*E5717,2)</f>
        <v>7.28</v>
      </c>
    </row>
    <row r="5718" customFormat="false" ht="19.4" hidden="false" customHeight="false" outlineLevel="0" collapsed="false">
      <c r="A5718" s="207" t="n">
        <v>103959</v>
      </c>
      <c r="B5718" s="208" t="s">
        <v>5893</v>
      </c>
      <c r="C5718" s="2" t="s">
        <v>170</v>
      </c>
      <c r="D5718" s="209" t="n">
        <v>17.98</v>
      </c>
      <c r="E5718" s="224" t="n">
        <f aca="false">VLOOKUP(A5718,SINAPI_MO!$A$1:$E$59566,4,0)</f>
        <v>0.2664</v>
      </c>
      <c r="F5718" s="225" t="n">
        <f aca="false">ROUND(D5718*E5718,2)</f>
        <v>4.79</v>
      </c>
    </row>
    <row r="5719" customFormat="false" ht="19.4" hidden="false" customHeight="false" outlineLevel="0" collapsed="false">
      <c r="A5719" s="207" t="n">
        <v>103962</v>
      </c>
      <c r="B5719" s="208" t="s">
        <v>5894</v>
      </c>
      <c r="C5719" s="2" t="s">
        <v>170</v>
      </c>
      <c r="D5719" s="209" t="n">
        <v>7.64</v>
      </c>
      <c r="E5719" s="224" t="n">
        <f aca="false">VLOOKUP(A5719,SINAPI_MO!$A$1:$E$59566,4,0)</f>
        <v>0.322</v>
      </c>
      <c r="F5719" s="225" t="n">
        <f aca="false">ROUND(D5719*E5719,2)</f>
        <v>2.46</v>
      </c>
    </row>
    <row r="5720" customFormat="false" ht="19.4" hidden="false" customHeight="false" outlineLevel="0" collapsed="false">
      <c r="A5720" s="207" t="n">
        <v>103954</v>
      </c>
      <c r="B5720" s="208" t="s">
        <v>5895</v>
      </c>
      <c r="C5720" s="2" t="s">
        <v>170</v>
      </c>
      <c r="D5720" s="209" t="n">
        <v>10.03</v>
      </c>
      <c r="E5720" s="224" t="n">
        <f aca="false">VLOOKUP(A5720,SINAPI_MO!$A$1:$E$59566,4,0)</f>
        <v>0.4806</v>
      </c>
      <c r="F5720" s="225" t="n">
        <f aca="false">ROUND(D5720*E5720,2)</f>
        <v>4.82</v>
      </c>
    </row>
    <row r="5721" customFormat="false" ht="19.4" hidden="false" customHeight="false" outlineLevel="0" collapsed="false">
      <c r="A5721" s="207" t="n">
        <v>103949</v>
      </c>
      <c r="B5721" s="208" t="s">
        <v>5896</v>
      </c>
      <c r="C5721" s="2" t="s">
        <v>170</v>
      </c>
      <c r="D5721" s="209" t="n">
        <v>10.63</v>
      </c>
      <c r="E5721" s="224" t="n">
        <f aca="false">VLOOKUP(A5721,SINAPI_MO!$A$1:$E$59566,4,0)</f>
        <v>0.508</v>
      </c>
      <c r="F5721" s="225" t="n">
        <f aca="false">ROUND(D5721*E5721,2)</f>
        <v>5.4</v>
      </c>
    </row>
    <row r="5722" customFormat="false" ht="19.4" hidden="false" customHeight="false" outlineLevel="0" collapsed="false">
      <c r="A5722" s="207" t="n">
        <v>103964</v>
      </c>
      <c r="B5722" s="208" t="s">
        <v>5897</v>
      </c>
      <c r="C5722" s="2" t="s">
        <v>170</v>
      </c>
      <c r="D5722" s="209" t="n">
        <v>9.73</v>
      </c>
      <c r="E5722" s="224" t="n">
        <f aca="false">VLOOKUP(A5722,SINAPI_MO!$A$1:$E$59566,4,0)</f>
        <v>0.3104</v>
      </c>
      <c r="F5722" s="225" t="n">
        <f aca="false">ROUND(D5722*E5722,2)</f>
        <v>3.02</v>
      </c>
    </row>
    <row r="5723" customFormat="false" ht="19.4" hidden="false" customHeight="false" outlineLevel="0" collapsed="false">
      <c r="A5723" s="207" t="n">
        <v>104014</v>
      </c>
      <c r="B5723" s="208" t="s">
        <v>5898</v>
      </c>
      <c r="C5723" s="2" t="s">
        <v>170</v>
      </c>
      <c r="D5723" s="209" t="n">
        <v>12.43</v>
      </c>
      <c r="E5723" s="224" t="n">
        <f aca="false">VLOOKUP(A5723,SINAPI_MO!$A$1:$E$59566,4,0)</f>
        <v>0.4562</v>
      </c>
      <c r="F5723" s="225" t="n">
        <f aca="false">ROUND(D5723*E5723,2)</f>
        <v>5.67</v>
      </c>
    </row>
    <row r="5724" customFormat="false" ht="19.4" hidden="false" customHeight="false" outlineLevel="0" collapsed="false">
      <c r="A5724" s="207" t="n">
        <v>103966</v>
      </c>
      <c r="B5724" s="208" t="s">
        <v>5899</v>
      </c>
      <c r="C5724" s="2" t="s">
        <v>170</v>
      </c>
      <c r="D5724" s="209" t="n">
        <v>11.52</v>
      </c>
      <c r="E5724" s="224" t="n">
        <f aca="false">VLOOKUP(A5724,SINAPI_MO!$A$1:$E$59566,4,0)</f>
        <v>0.296</v>
      </c>
      <c r="F5724" s="225" t="n">
        <f aca="false">ROUND(D5724*E5724,2)</f>
        <v>3.41</v>
      </c>
    </row>
    <row r="5725" customFormat="false" ht="19.4" hidden="false" customHeight="false" outlineLevel="0" collapsed="false">
      <c r="A5725" s="207" t="n">
        <v>103999</v>
      </c>
      <c r="B5725" s="208" t="s">
        <v>5900</v>
      </c>
      <c r="C5725" s="2" t="s">
        <v>170</v>
      </c>
      <c r="D5725" s="209" t="n">
        <v>14.49</v>
      </c>
      <c r="E5725" s="224" t="n">
        <f aca="false">VLOOKUP(A5725,SINAPI_MO!$A$1:$E$59566,4,0)</f>
        <v>0.4362</v>
      </c>
      <c r="F5725" s="225" t="n">
        <f aca="false">ROUND(D5725*E5725,2)</f>
        <v>6.32</v>
      </c>
    </row>
    <row r="5726" customFormat="false" ht="19.4" hidden="false" customHeight="false" outlineLevel="0" collapsed="false">
      <c r="A5726" s="207" t="n">
        <v>103967</v>
      </c>
      <c r="B5726" s="208" t="s">
        <v>5901</v>
      </c>
      <c r="C5726" s="2" t="s">
        <v>170</v>
      </c>
      <c r="D5726" s="209" t="n">
        <v>13.96</v>
      </c>
      <c r="E5726" s="224" t="n">
        <f aca="false">VLOOKUP(A5726,SINAPI_MO!$A$1:$E$59566,4,0)</f>
        <v>0.2643</v>
      </c>
      <c r="F5726" s="225" t="n">
        <f aca="false">ROUND(D5726*E5726,2)</f>
        <v>3.69</v>
      </c>
    </row>
    <row r="5727" customFormat="false" ht="19.4" hidden="false" customHeight="false" outlineLevel="0" collapsed="false">
      <c r="A5727" s="207" t="n">
        <v>104003</v>
      </c>
      <c r="B5727" s="208" t="s">
        <v>5902</v>
      </c>
      <c r="C5727" s="2" t="s">
        <v>170</v>
      </c>
      <c r="D5727" s="209" t="n">
        <v>17.11</v>
      </c>
      <c r="E5727" s="224" t="n">
        <f aca="false">VLOOKUP(A5727,SINAPI_MO!$A$1:$E$59566,4,0)</f>
        <v>0.3957</v>
      </c>
      <c r="F5727" s="225" t="n">
        <f aca="false">ROUND(D5727*E5727,2)</f>
        <v>6.77</v>
      </c>
    </row>
    <row r="5728" customFormat="false" ht="19.4" hidden="false" customHeight="false" outlineLevel="0" collapsed="false">
      <c r="A5728" s="207" t="n">
        <v>103968</v>
      </c>
      <c r="B5728" s="208" t="s">
        <v>5903</v>
      </c>
      <c r="C5728" s="2" t="s">
        <v>170</v>
      </c>
      <c r="D5728" s="209" t="n">
        <v>20.28</v>
      </c>
      <c r="E5728" s="224" t="n">
        <f aca="false">VLOOKUP(A5728,SINAPI_MO!$A$1:$E$59566,4,0)</f>
        <v>0.1879</v>
      </c>
      <c r="F5728" s="225" t="n">
        <f aca="false">ROUND(D5728*E5728,2)</f>
        <v>3.81</v>
      </c>
    </row>
    <row r="5729" customFormat="false" ht="19.4" hidden="false" customHeight="false" outlineLevel="0" collapsed="false">
      <c r="A5729" s="207" t="n">
        <v>103969</v>
      </c>
      <c r="B5729" s="208" t="s">
        <v>5904</v>
      </c>
      <c r="C5729" s="2" t="s">
        <v>170</v>
      </c>
      <c r="D5729" s="209" t="n">
        <v>24.06</v>
      </c>
      <c r="E5729" s="224" t="n">
        <f aca="false">VLOOKUP(A5729,SINAPI_MO!$A$1:$E$59566,4,0)</f>
        <v>0.17</v>
      </c>
      <c r="F5729" s="225" t="n">
        <f aca="false">ROUND(D5729*E5729,2)</f>
        <v>4.09</v>
      </c>
    </row>
    <row r="5730" customFormat="false" ht="19.4" hidden="false" customHeight="false" outlineLevel="0" collapsed="false">
      <c r="A5730" s="207" t="n">
        <v>103971</v>
      </c>
      <c r="B5730" s="208" t="s">
        <v>5905</v>
      </c>
      <c r="C5730" s="2" t="s">
        <v>170</v>
      </c>
      <c r="D5730" s="209" t="n">
        <v>30.67</v>
      </c>
      <c r="E5730" s="224" t="n">
        <f aca="false">VLOOKUP(A5730,SINAPI_MO!$A$1:$E$59566,4,0)</f>
        <v>0.1562</v>
      </c>
      <c r="F5730" s="225" t="n">
        <f aca="false">ROUND(D5730*E5730,2)</f>
        <v>4.79</v>
      </c>
    </row>
    <row r="5731" customFormat="false" ht="19.4" hidden="false" customHeight="false" outlineLevel="0" collapsed="false">
      <c r="A5731" s="207" t="n">
        <v>103972</v>
      </c>
      <c r="B5731" s="208" t="s">
        <v>5906</v>
      </c>
      <c r="C5731" s="2" t="s">
        <v>170</v>
      </c>
      <c r="D5731" s="209" t="n">
        <v>35.56</v>
      </c>
      <c r="E5731" s="224" t="n">
        <f aca="false">VLOOKUP(A5731,SINAPI_MO!$A$1:$E$59566,4,0)</f>
        <v>0.151</v>
      </c>
      <c r="F5731" s="225" t="n">
        <f aca="false">ROUND(D5731*E5731,2)</f>
        <v>5.37</v>
      </c>
    </row>
    <row r="5732" customFormat="false" ht="19.4" hidden="false" customHeight="false" outlineLevel="0" collapsed="false">
      <c r="A5732" s="207" t="n">
        <v>103993</v>
      </c>
      <c r="B5732" s="208" t="s">
        <v>5907</v>
      </c>
      <c r="C5732" s="2" t="s">
        <v>170</v>
      </c>
      <c r="D5732" s="209" t="n">
        <v>11.13</v>
      </c>
      <c r="E5732" s="224" t="n">
        <f aca="false">VLOOKUP(A5732,SINAPI_MO!$A$1:$E$59566,4,0)</f>
        <v>0.5499</v>
      </c>
      <c r="F5732" s="225" t="n">
        <f aca="false">ROUND(D5732*E5732,2)</f>
        <v>6.12</v>
      </c>
    </row>
    <row r="5733" customFormat="false" ht="19.4" hidden="false" customHeight="false" outlineLevel="0" collapsed="false">
      <c r="A5733" s="207" t="n">
        <v>89407</v>
      </c>
      <c r="B5733" s="208" t="s">
        <v>5908</v>
      </c>
      <c r="C5733" s="2" t="s">
        <v>170</v>
      </c>
      <c r="D5733" s="209" t="n">
        <v>10</v>
      </c>
      <c r="E5733" s="224" t="n">
        <f aca="false">VLOOKUP(A5733,SINAPI_MO!$A$1:$E$59566,4,0)</f>
        <v>0.608</v>
      </c>
      <c r="F5733" s="225" t="n">
        <f aca="false">ROUND(D5733*E5733,2)</f>
        <v>6.08</v>
      </c>
    </row>
    <row r="5734" customFormat="false" ht="19.4" hidden="false" customHeight="false" outlineLevel="0" collapsed="false">
      <c r="A5734" s="207" t="n">
        <v>89361</v>
      </c>
      <c r="B5734" s="208" t="s">
        <v>5909</v>
      </c>
      <c r="C5734" s="2" t="s">
        <v>170</v>
      </c>
      <c r="D5734" s="209" t="n">
        <v>10.72</v>
      </c>
      <c r="E5734" s="224" t="n">
        <f aca="false">VLOOKUP(A5734,SINAPI_MO!$A$1:$E$59566,4,0)</f>
        <v>0.6343</v>
      </c>
      <c r="F5734" s="225" t="n">
        <f aca="false">ROUND(D5734*E5734,2)</f>
        <v>6.8</v>
      </c>
    </row>
    <row r="5735" customFormat="false" ht="12.8" hidden="false" customHeight="false" outlineLevel="0" collapsed="false">
      <c r="A5735" s="207" t="n">
        <v>89490</v>
      </c>
      <c r="B5735" s="208" t="s">
        <v>5910</v>
      </c>
      <c r="C5735" s="2" t="s">
        <v>170</v>
      </c>
      <c r="D5735" s="209" t="n">
        <v>8.3</v>
      </c>
      <c r="E5735" s="224" t="n">
        <f aca="false">VLOOKUP(A5735,SINAPI_MO!$A$1:$E$59566,4,0)</f>
        <v>0.441</v>
      </c>
      <c r="F5735" s="225" t="n">
        <f aca="false">ROUND(D5735*E5735,2)</f>
        <v>3.66</v>
      </c>
    </row>
    <row r="5736" customFormat="false" ht="19.4" hidden="false" customHeight="false" outlineLevel="0" collapsed="false">
      <c r="A5736" s="207" t="n">
        <v>89411</v>
      </c>
      <c r="B5736" s="208" t="s">
        <v>5911</v>
      </c>
      <c r="C5736" s="2" t="s">
        <v>170</v>
      </c>
      <c r="D5736" s="209" t="n">
        <v>11.73</v>
      </c>
      <c r="E5736" s="224" t="n">
        <f aca="false">VLOOKUP(A5736,SINAPI_MO!$A$1:$E$59566,4,0)</f>
        <v>0.601</v>
      </c>
      <c r="F5736" s="225" t="n">
        <f aca="false">ROUND(D5736*E5736,2)</f>
        <v>7.05</v>
      </c>
    </row>
    <row r="5737" customFormat="false" ht="19.4" hidden="false" customHeight="false" outlineLevel="0" collapsed="false">
      <c r="A5737" s="207" t="n">
        <v>89365</v>
      </c>
      <c r="B5737" s="208" t="s">
        <v>5912</v>
      </c>
      <c r="C5737" s="2" t="s">
        <v>170</v>
      </c>
      <c r="D5737" s="209" t="n">
        <v>12.57</v>
      </c>
      <c r="E5737" s="224" t="n">
        <f aca="false">VLOOKUP(A5737,SINAPI_MO!$A$1:$E$59566,4,0)</f>
        <v>0.6269</v>
      </c>
      <c r="F5737" s="225" t="n">
        <f aca="false">ROUND(D5737*E5737,2)</f>
        <v>7.88</v>
      </c>
    </row>
    <row r="5738" customFormat="false" ht="12.8" hidden="false" customHeight="false" outlineLevel="0" collapsed="false">
      <c r="A5738" s="207" t="n">
        <v>89496</v>
      </c>
      <c r="B5738" s="208" t="s">
        <v>5913</v>
      </c>
      <c r="C5738" s="2" t="s">
        <v>170</v>
      </c>
      <c r="D5738" s="209" t="n">
        <v>12.24</v>
      </c>
      <c r="E5738" s="224" t="n">
        <f aca="false">VLOOKUP(A5738,SINAPI_MO!$A$1:$E$59566,4,0)</f>
        <v>0.3636</v>
      </c>
      <c r="F5738" s="225" t="n">
        <f aca="false">ROUND(D5738*E5738,2)</f>
        <v>4.45</v>
      </c>
    </row>
    <row r="5739" customFormat="false" ht="19.4" hidden="false" customHeight="false" outlineLevel="0" collapsed="false">
      <c r="A5739" s="207" t="n">
        <v>89416</v>
      </c>
      <c r="B5739" s="208" t="s">
        <v>5914</v>
      </c>
      <c r="C5739" s="2" t="s">
        <v>170</v>
      </c>
      <c r="D5739" s="209" t="n">
        <v>16.25</v>
      </c>
      <c r="E5739" s="224" t="n">
        <f aca="false">VLOOKUP(A5739,SINAPI_MO!$A$1:$E$59566,4,0)</f>
        <v>0.5175</v>
      </c>
      <c r="F5739" s="225" t="n">
        <f aca="false">ROUND(D5739*E5739,2)</f>
        <v>8.41</v>
      </c>
    </row>
    <row r="5740" customFormat="false" ht="19.4" hidden="false" customHeight="false" outlineLevel="0" collapsed="false">
      <c r="A5740" s="207" t="n">
        <v>89370</v>
      </c>
      <c r="B5740" s="208" t="s">
        <v>5915</v>
      </c>
      <c r="C5740" s="2" t="s">
        <v>170</v>
      </c>
      <c r="D5740" s="209" t="n">
        <v>17.25</v>
      </c>
      <c r="E5740" s="224" t="n">
        <f aca="false">VLOOKUP(A5740,SINAPI_MO!$A$1:$E$59566,4,0)</f>
        <v>0.5449</v>
      </c>
      <c r="F5740" s="225" t="n">
        <f aca="false">ROUND(D5740*E5740,2)</f>
        <v>9.4</v>
      </c>
    </row>
    <row r="5741" customFormat="false" ht="12.8" hidden="false" customHeight="false" outlineLevel="0" collapsed="false">
      <c r="A5741" s="207" t="n">
        <v>89500</v>
      </c>
      <c r="B5741" s="208" t="s">
        <v>5916</v>
      </c>
      <c r="C5741" s="2" t="s">
        <v>170</v>
      </c>
      <c r="D5741" s="209" t="n">
        <v>14.98</v>
      </c>
      <c r="E5741" s="224" t="n">
        <f aca="false">VLOOKUP(A5741,SINAPI_MO!$A$1:$E$59566,4,0)</f>
        <v>0.3625</v>
      </c>
      <c r="F5741" s="225" t="n">
        <f aca="false">ROUND(D5741*E5741,2)</f>
        <v>5.43</v>
      </c>
    </row>
    <row r="5742" customFormat="false" ht="19.4" hidden="false" customHeight="false" outlineLevel="0" collapsed="false">
      <c r="A5742" s="207" t="n">
        <v>103983</v>
      </c>
      <c r="B5742" s="208" t="s">
        <v>5917</v>
      </c>
      <c r="C5742" s="2" t="s">
        <v>170</v>
      </c>
      <c r="D5742" s="209" t="n">
        <v>19.57</v>
      </c>
      <c r="E5742" s="224" t="n">
        <f aca="false">VLOOKUP(A5742,SINAPI_MO!$A$1:$E$59566,4,0)</f>
        <v>0.5089</v>
      </c>
      <c r="F5742" s="225" t="n">
        <f aca="false">ROUND(D5742*E5742,2)</f>
        <v>9.96</v>
      </c>
    </row>
    <row r="5743" customFormat="false" ht="12.8" hidden="false" customHeight="false" outlineLevel="0" collapsed="false">
      <c r="A5743" s="207" t="n">
        <v>89504</v>
      </c>
      <c r="B5743" s="208" t="s">
        <v>5918</v>
      </c>
      <c r="C5743" s="2" t="s">
        <v>170</v>
      </c>
      <c r="D5743" s="209" t="n">
        <v>22.4</v>
      </c>
      <c r="E5743" s="224" t="n">
        <f aca="false">VLOOKUP(A5743,SINAPI_MO!$A$1:$E$59566,4,0)</f>
        <v>0.2942</v>
      </c>
      <c r="F5743" s="225" t="n">
        <f aca="false">ROUND(D5743*E5743,2)</f>
        <v>6.59</v>
      </c>
    </row>
    <row r="5744" customFormat="false" ht="19.4" hidden="false" customHeight="false" outlineLevel="0" collapsed="false">
      <c r="A5744" s="207" t="n">
        <v>103987</v>
      </c>
      <c r="B5744" s="208" t="s">
        <v>5919</v>
      </c>
      <c r="C5744" s="2" t="s">
        <v>170</v>
      </c>
      <c r="D5744" s="209" t="n">
        <v>27.78</v>
      </c>
      <c r="E5744" s="224" t="n">
        <f aca="false">VLOOKUP(A5744,SINAPI_MO!$A$1:$E$59566,4,0)</f>
        <v>0.4284</v>
      </c>
      <c r="F5744" s="225" t="n">
        <f aca="false">ROUND(D5744*E5744,2)</f>
        <v>11.9</v>
      </c>
    </row>
    <row r="5745" customFormat="false" ht="12.8" hidden="false" customHeight="false" outlineLevel="0" collapsed="false">
      <c r="A5745" s="207" t="n">
        <v>89510</v>
      </c>
      <c r="B5745" s="208" t="s">
        <v>5920</v>
      </c>
      <c r="C5745" s="2" t="s">
        <v>170</v>
      </c>
      <c r="D5745" s="209" t="n">
        <v>32.3</v>
      </c>
      <c r="E5745" s="224" t="n">
        <f aca="false">VLOOKUP(A5745,SINAPI_MO!$A$1:$E$59566,4,0)</f>
        <v>0.2418</v>
      </c>
      <c r="F5745" s="225" t="n">
        <f aca="false">ROUND(D5745*E5745,2)</f>
        <v>7.81</v>
      </c>
    </row>
    <row r="5746" customFormat="false" ht="12.8" hidden="false" customHeight="false" outlineLevel="0" collapsed="false">
      <c r="A5746" s="207" t="n">
        <v>89519</v>
      </c>
      <c r="B5746" s="208" t="s">
        <v>5921</v>
      </c>
      <c r="C5746" s="2" t="s">
        <v>170</v>
      </c>
      <c r="D5746" s="209" t="n">
        <v>57.43</v>
      </c>
      <c r="E5746" s="224" t="n">
        <f aca="false">VLOOKUP(A5746,SINAPI_MO!$A$1:$E$59566,4,0)</f>
        <v>0.167</v>
      </c>
      <c r="F5746" s="225" t="n">
        <f aca="false">ROUND(D5746*E5746,2)</f>
        <v>9.59</v>
      </c>
    </row>
    <row r="5747" customFormat="false" ht="12.8" hidden="false" customHeight="false" outlineLevel="0" collapsed="false">
      <c r="A5747" s="207" t="n">
        <v>89527</v>
      </c>
      <c r="B5747" s="208" t="s">
        <v>5922</v>
      </c>
      <c r="C5747" s="2" t="s">
        <v>170</v>
      </c>
      <c r="D5747" s="209" t="n">
        <v>69.37</v>
      </c>
      <c r="E5747" s="224" t="n">
        <f aca="false">VLOOKUP(A5747,SINAPI_MO!$A$1:$E$59566,4,0)</f>
        <v>0.155</v>
      </c>
      <c r="F5747" s="225" t="n">
        <f aca="false">ROUND(D5747*E5747,2)</f>
        <v>10.75</v>
      </c>
    </row>
    <row r="5748" customFormat="false" ht="19.4" hidden="false" customHeight="false" outlineLevel="0" collapsed="false">
      <c r="A5748" s="207" t="n">
        <v>89406</v>
      </c>
      <c r="B5748" s="208" t="s">
        <v>5923</v>
      </c>
      <c r="C5748" s="2" t="s">
        <v>170</v>
      </c>
      <c r="D5748" s="209" t="n">
        <v>9.91</v>
      </c>
      <c r="E5748" s="224" t="n">
        <f aca="false">VLOOKUP(A5748,SINAPI_MO!$A$1:$E$59566,4,0)</f>
        <v>0.6135</v>
      </c>
      <c r="F5748" s="225" t="n">
        <f aca="false">ROUND(D5748*E5748,2)</f>
        <v>6.08</v>
      </c>
    </row>
    <row r="5749" customFormat="false" ht="19.4" hidden="false" customHeight="false" outlineLevel="0" collapsed="false">
      <c r="A5749" s="207" t="n">
        <v>89360</v>
      </c>
      <c r="B5749" s="208" t="s">
        <v>5924</v>
      </c>
      <c r="C5749" s="2" t="s">
        <v>170</v>
      </c>
      <c r="D5749" s="209" t="n">
        <v>10.63</v>
      </c>
      <c r="E5749" s="224" t="n">
        <f aca="false">VLOOKUP(A5749,SINAPI_MO!$A$1:$E$59566,4,0)</f>
        <v>0.6397</v>
      </c>
      <c r="F5749" s="225" t="n">
        <f aca="false">ROUND(D5749*E5749,2)</f>
        <v>6.8</v>
      </c>
    </row>
    <row r="5750" customFormat="false" ht="12.8" hidden="false" customHeight="false" outlineLevel="0" collapsed="false">
      <c r="A5750" s="207" t="n">
        <v>89489</v>
      </c>
      <c r="B5750" s="208" t="s">
        <v>5925</v>
      </c>
      <c r="C5750" s="2" t="s">
        <v>170</v>
      </c>
      <c r="D5750" s="209" t="n">
        <v>9</v>
      </c>
      <c r="E5750" s="224" t="n">
        <f aca="false">VLOOKUP(A5750,SINAPI_MO!$A$1:$E$59566,4,0)</f>
        <v>0.4067</v>
      </c>
      <c r="F5750" s="225" t="n">
        <f aca="false">ROUND(D5750*E5750,2)</f>
        <v>3.66</v>
      </c>
    </row>
    <row r="5751" customFormat="false" ht="19.4" hidden="false" customHeight="false" outlineLevel="0" collapsed="false">
      <c r="A5751" s="207" t="n">
        <v>89410</v>
      </c>
      <c r="B5751" s="208" t="s">
        <v>5926</v>
      </c>
      <c r="C5751" s="2" t="s">
        <v>170</v>
      </c>
      <c r="D5751" s="209" t="n">
        <v>12.43</v>
      </c>
      <c r="E5751" s="224" t="n">
        <f aca="false">VLOOKUP(A5751,SINAPI_MO!$A$1:$E$59566,4,0)</f>
        <v>0.5672</v>
      </c>
      <c r="F5751" s="225" t="n">
        <f aca="false">ROUND(D5751*E5751,2)</f>
        <v>7.05</v>
      </c>
    </row>
    <row r="5752" customFormat="false" ht="19.4" hidden="false" customHeight="false" outlineLevel="0" collapsed="false">
      <c r="A5752" s="207" t="n">
        <v>89364</v>
      </c>
      <c r="B5752" s="208" t="s">
        <v>5927</v>
      </c>
      <c r="C5752" s="2" t="s">
        <v>170</v>
      </c>
      <c r="D5752" s="209" t="n">
        <v>13.27</v>
      </c>
      <c r="E5752" s="224" t="n">
        <f aca="false">VLOOKUP(A5752,SINAPI_MO!$A$1:$E$59566,4,0)</f>
        <v>0.5938</v>
      </c>
      <c r="F5752" s="225" t="n">
        <f aca="false">ROUND(D5752*E5752,2)</f>
        <v>7.88</v>
      </c>
    </row>
    <row r="5753" customFormat="false" ht="12.8" hidden="false" customHeight="false" outlineLevel="0" collapsed="false">
      <c r="A5753" s="207" t="n">
        <v>89494</v>
      </c>
      <c r="B5753" s="208" t="s">
        <v>5928</v>
      </c>
      <c r="C5753" s="2" t="s">
        <v>170</v>
      </c>
      <c r="D5753" s="209" t="n">
        <v>14.85</v>
      </c>
      <c r="E5753" s="224" t="n">
        <f aca="false">VLOOKUP(A5753,SINAPI_MO!$A$1:$E$59566,4,0)</f>
        <v>0.2997</v>
      </c>
      <c r="F5753" s="225" t="n">
        <f aca="false">ROUND(D5753*E5753,2)</f>
        <v>4.45</v>
      </c>
    </row>
    <row r="5754" customFormat="false" ht="19.4" hidden="false" customHeight="false" outlineLevel="0" collapsed="false">
      <c r="A5754" s="207" t="n">
        <v>89415</v>
      </c>
      <c r="B5754" s="208" t="s">
        <v>5929</v>
      </c>
      <c r="C5754" s="2" t="s">
        <v>170</v>
      </c>
      <c r="D5754" s="209" t="n">
        <v>18.86</v>
      </c>
      <c r="E5754" s="224" t="n">
        <f aca="false">VLOOKUP(A5754,SINAPI_MO!$A$1:$E$59566,4,0)</f>
        <v>0.4459</v>
      </c>
      <c r="F5754" s="225" t="n">
        <f aca="false">ROUND(D5754*E5754,2)</f>
        <v>8.41</v>
      </c>
    </row>
    <row r="5755" customFormat="false" ht="19.4" hidden="false" customHeight="false" outlineLevel="0" collapsed="false">
      <c r="A5755" s="207" t="n">
        <v>89369</v>
      </c>
      <c r="B5755" s="208" t="s">
        <v>5930</v>
      </c>
      <c r="C5755" s="2" t="s">
        <v>170</v>
      </c>
      <c r="D5755" s="209" t="n">
        <v>19.86</v>
      </c>
      <c r="E5755" s="224" t="n">
        <f aca="false">VLOOKUP(A5755,SINAPI_MO!$A$1:$E$59566,4,0)</f>
        <v>0.4733</v>
      </c>
      <c r="F5755" s="225" t="n">
        <f aca="false">ROUND(D5755*E5755,2)</f>
        <v>9.4</v>
      </c>
    </row>
    <row r="5756" customFormat="false" ht="12.8" hidden="false" customHeight="false" outlineLevel="0" collapsed="false">
      <c r="A5756" s="207" t="n">
        <v>89499</v>
      </c>
      <c r="B5756" s="208" t="s">
        <v>5931</v>
      </c>
      <c r="C5756" s="2" t="s">
        <v>170</v>
      </c>
      <c r="D5756" s="209" t="n">
        <v>23.63</v>
      </c>
      <c r="E5756" s="224" t="n">
        <f aca="false">VLOOKUP(A5756,SINAPI_MO!$A$1:$E$59566,4,0)</f>
        <v>0.2298</v>
      </c>
      <c r="F5756" s="225" t="n">
        <f aca="false">ROUND(D5756*E5756,2)</f>
        <v>5.43</v>
      </c>
    </row>
    <row r="5757" customFormat="false" ht="19.4" hidden="false" customHeight="false" outlineLevel="0" collapsed="false">
      <c r="A5757" s="207" t="n">
        <v>103982</v>
      </c>
      <c r="B5757" s="208" t="s">
        <v>5932</v>
      </c>
      <c r="C5757" s="2" t="s">
        <v>170</v>
      </c>
      <c r="D5757" s="209" t="n">
        <v>28.22</v>
      </c>
      <c r="E5757" s="224" t="n">
        <f aca="false">VLOOKUP(A5757,SINAPI_MO!$A$1:$E$59566,4,0)</f>
        <v>0.3529</v>
      </c>
      <c r="F5757" s="225" t="n">
        <f aca="false">ROUND(D5757*E5757,2)</f>
        <v>9.96</v>
      </c>
    </row>
    <row r="5758" customFormat="false" ht="12.8" hidden="false" customHeight="false" outlineLevel="0" collapsed="false">
      <c r="A5758" s="207" t="n">
        <v>89503</v>
      </c>
      <c r="B5758" s="208" t="s">
        <v>5933</v>
      </c>
      <c r="C5758" s="2" t="s">
        <v>170</v>
      </c>
      <c r="D5758" s="209" t="n">
        <v>27.34</v>
      </c>
      <c r="E5758" s="224" t="n">
        <f aca="false">VLOOKUP(A5758,SINAPI_MO!$A$1:$E$59566,4,0)</f>
        <v>0.241</v>
      </c>
      <c r="F5758" s="225" t="n">
        <f aca="false">ROUND(D5758*E5758,2)</f>
        <v>6.59</v>
      </c>
    </row>
    <row r="5759" customFormat="false" ht="19.4" hidden="false" customHeight="false" outlineLevel="0" collapsed="false">
      <c r="A5759" s="207" t="n">
        <v>103986</v>
      </c>
      <c r="B5759" s="208" t="s">
        <v>5934</v>
      </c>
      <c r="C5759" s="2" t="s">
        <v>170</v>
      </c>
      <c r="D5759" s="209" t="n">
        <v>32.72</v>
      </c>
      <c r="E5759" s="224" t="n">
        <f aca="false">VLOOKUP(A5759,SINAPI_MO!$A$1:$E$59566,4,0)</f>
        <v>0.3637</v>
      </c>
      <c r="F5759" s="225" t="n">
        <f aca="false">ROUND(D5759*E5759,2)</f>
        <v>11.9</v>
      </c>
    </row>
    <row r="5760" customFormat="false" ht="12.8" hidden="false" customHeight="false" outlineLevel="0" collapsed="false">
      <c r="A5760" s="207" t="n">
        <v>89507</v>
      </c>
      <c r="B5760" s="208" t="s">
        <v>5935</v>
      </c>
      <c r="C5760" s="2" t="s">
        <v>170</v>
      </c>
      <c r="D5760" s="209" t="n">
        <v>57.35</v>
      </c>
      <c r="E5760" s="224" t="n">
        <f aca="false">VLOOKUP(A5760,SINAPI_MO!$A$1:$E$59566,4,0)</f>
        <v>0.1362</v>
      </c>
      <c r="F5760" s="225" t="n">
        <f aca="false">ROUND(D5760*E5760,2)</f>
        <v>7.81</v>
      </c>
    </row>
    <row r="5761" customFormat="false" ht="12.8" hidden="false" customHeight="false" outlineLevel="0" collapsed="false">
      <c r="A5761" s="207" t="n">
        <v>89517</v>
      </c>
      <c r="B5761" s="208" t="s">
        <v>5936</v>
      </c>
      <c r="C5761" s="2" t="s">
        <v>170</v>
      </c>
      <c r="D5761" s="209" t="n">
        <v>85.46</v>
      </c>
      <c r="E5761" s="224" t="n">
        <f aca="false">VLOOKUP(A5761,SINAPI_MO!$A$1:$E$59566,4,0)</f>
        <v>0.1122</v>
      </c>
      <c r="F5761" s="225" t="n">
        <f aca="false">ROUND(D5761*E5761,2)</f>
        <v>9.59</v>
      </c>
    </row>
    <row r="5762" customFormat="false" ht="12.8" hidden="false" customHeight="false" outlineLevel="0" collapsed="false">
      <c r="A5762" s="207" t="n">
        <v>89525</v>
      </c>
      <c r="B5762" s="208" t="s">
        <v>5937</v>
      </c>
      <c r="C5762" s="2" t="s">
        <v>170</v>
      </c>
      <c r="D5762" s="209" t="n">
        <v>107.72</v>
      </c>
      <c r="E5762" s="224" t="n">
        <f aca="false">VLOOKUP(A5762,SINAPI_MO!$A$1:$E$59566,4,0)</f>
        <v>0.0998</v>
      </c>
      <c r="F5762" s="225" t="n">
        <f aca="false">ROUND(D5762*E5762,2)</f>
        <v>10.75</v>
      </c>
    </row>
    <row r="5763" customFormat="false" ht="19.4" hidden="false" customHeight="false" outlineLevel="0" collapsed="false">
      <c r="A5763" s="207" t="n">
        <v>89423</v>
      </c>
      <c r="B5763" s="208" t="s">
        <v>5938</v>
      </c>
      <c r="C5763" s="2" t="s">
        <v>170</v>
      </c>
      <c r="D5763" s="209" t="n">
        <v>11.56</v>
      </c>
      <c r="E5763" s="224" t="n">
        <f aca="false">VLOOKUP(A5763,SINAPI_MO!$A$1:$E$59566,4,0)</f>
        <v>0.3503</v>
      </c>
      <c r="F5763" s="225" t="n">
        <f aca="false">ROUND(D5763*E5763,2)</f>
        <v>4.05</v>
      </c>
    </row>
    <row r="5764" customFormat="false" ht="19.4" hidden="false" customHeight="false" outlineLevel="0" collapsed="false">
      <c r="A5764" s="207" t="n">
        <v>89377</v>
      </c>
      <c r="B5764" s="208" t="s">
        <v>5939</v>
      </c>
      <c r="C5764" s="2" t="s">
        <v>170</v>
      </c>
      <c r="D5764" s="209" t="n">
        <v>12.04</v>
      </c>
      <c r="E5764" s="224" t="n">
        <f aca="false">VLOOKUP(A5764,SINAPI_MO!$A$1:$E$59566,4,0)</f>
        <v>0.3762</v>
      </c>
      <c r="F5764" s="225" t="n">
        <f aca="false">ROUND(D5764*E5764,2)</f>
        <v>4.53</v>
      </c>
    </row>
    <row r="5765" customFormat="false" ht="19.4" hidden="false" customHeight="false" outlineLevel="0" collapsed="false">
      <c r="A5765" s="207" t="n">
        <v>89540</v>
      </c>
      <c r="B5765" s="208" t="s">
        <v>5940</v>
      </c>
      <c r="C5765" s="2" t="s">
        <v>170</v>
      </c>
      <c r="D5765" s="209" t="n">
        <v>12.62</v>
      </c>
      <c r="E5765" s="224" t="n">
        <f aca="false">VLOOKUP(A5765,SINAPI_MO!$A$1:$E$59566,4,0)</f>
        <v>0.1933</v>
      </c>
      <c r="F5765" s="225" t="n">
        <f aca="false">ROUND(D5765*E5765,2)</f>
        <v>2.44</v>
      </c>
    </row>
    <row r="5766" customFormat="false" ht="19.4" hidden="false" customHeight="false" outlineLevel="0" collapsed="false">
      <c r="A5766" s="207" t="n">
        <v>89430</v>
      </c>
      <c r="B5766" s="208" t="s">
        <v>5941</v>
      </c>
      <c r="C5766" s="2" t="s">
        <v>170</v>
      </c>
      <c r="D5766" s="209" t="n">
        <v>14.91</v>
      </c>
      <c r="E5766" s="224" t="n">
        <f aca="false">VLOOKUP(A5766,SINAPI_MO!$A$1:$E$59566,4,0)</f>
        <v>0.3146</v>
      </c>
      <c r="F5766" s="225" t="n">
        <f aca="false">ROUND(D5766*E5766,2)</f>
        <v>4.69</v>
      </c>
    </row>
    <row r="5767" customFormat="false" ht="19.4" hidden="false" customHeight="false" outlineLevel="0" collapsed="false">
      <c r="A5767" s="207" t="n">
        <v>89384</v>
      </c>
      <c r="B5767" s="208" t="s">
        <v>5942</v>
      </c>
      <c r="C5767" s="2" t="s">
        <v>170</v>
      </c>
      <c r="D5767" s="209" t="n">
        <v>15.48</v>
      </c>
      <c r="E5767" s="224" t="n">
        <f aca="false">VLOOKUP(A5767,SINAPI_MO!$A$1:$E$59566,4,0)</f>
        <v>0.3391</v>
      </c>
      <c r="F5767" s="225" t="n">
        <f aca="false">ROUND(D5767*E5767,2)</f>
        <v>5.25</v>
      </c>
    </row>
    <row r="5768" customFormat="false" ht="12.8" hidden="false" customHeight="false" outlineLevel="0" collapsed="false">
      <c r="A5768" s="207" t="n">
        <v>89555</v>
      </c>
      <c r="B5768" s="208" t="s">
        <v>5943</v>
      </c>
      <c r="C5768" s="2" t="s">
        <v>170</v>
      </c>
      <c r="D5768" s="209" t="n">
        <v>26.53</v>
      </c>
      <c r="E5768" s="224" t="n">
        <f aca="false">VLOOKUP(A5768,SINAPI_MO!$A$1:$E$59566,4,0)</f>
        <v>0.1123</v>
      </c>
      <c r="F5768" s="225" t="n">
        <f aca="false">ROUND(D5768*E5768,2)</f>
        <v>2.98</v>
      </c>
    </row>
    <row r="5769" customFormat="false" ht="19.4" hidden="false" customHeight="false" outlineLevel="0" collapsed="false">
      <c r="A5769" s="207" t="n">
        <v>89437</v>
      </c>
      <c r="B5769" s="208" t="s">
        <v>5944</v>
      </c>
      <c r="C5769" s="2" t="s">
        <v>170</v>
      </c>
      <c r="D5769" s="209" t="n">
        <v>29.21</v>
      </c>
      <c r="E5769" s="224" t="n">
        <f aca="false">VLOOKUP(A5769,SINAPI_MO!$A$1:$E$59566,4,0)</f>
        <v>0.1921</v>
      </c>
      <c r="F5769" s="225" t="n">
        <f aca="false">ROUND(D5769*E5769,2)</f>
        <v>5.61</v>
      </c>
    </row>
    <row r="5770" customFormat="false" ht="19.4" hidden="false" customHeight="false" outlineLevel="0" collapsed="false">
      <c r="A5770" s="207" t="n">
        <v>89392</v>
      </c>
      <c r="B5770" s="208" t="s">
        <v>5945</v>
      </c>
      <c r="C5770" s="2" t="s">
        <v>170</v>
      </c>
      <c r="D5770" s="209" t="n">
        <v>29.88</v>
      </c>
      <c r="E5770" s="224" t="n">
        <f aca="false">VLOOKUP(A5770,SINAPI_MO!$A$1:$E$59566,4,0)</f>
        <v>0.2098</v>
      </c>
      <c r="F5770" s="225" t="n">
        <f aca="false">ROUND(D5770*E5770,2)</f>
        <v>6.27</v>
      </c>
    </row>
    <row r="5771" customFormat="false" ht="19.4" hidden="false" customHeight="false" outlineLevel="0" collapsed="false">
      <c r="A5771" s="207" t="n">
        <v>89405</v>
      </c>
      <c r="B5771" s="208" t="s">
        <v>5946</v>
      </c>
      <c r="C5771" s="2" t="s">
        <v>170</v>
      </c>
      <c r="D5771" s="209" t="n">
        <v>8.62</v>
      </c>
      <c r="E5771" s="224" t="n">
        <f aca="false">VLOOKUP(A5771,SINAPI_MO!$A$1:$E$59566,4,0)</f>
        <v>0.7053</v>
      </c>
      <c r="F5771" s="225" t="n">
        <f aca="false">ROUND(D5771*E5771,2)</f>
        <v>6.08</v>
      </c>
    </row>
    <row r="5772" customFormat="false" ht="19.4" hidden="false" customHeight="false" outlineLevel="0" collapsed="false">
      <c r="A5772" s="207" t="n">
        <v>89359</v>
      </c>
      <c r="B5772" s="208" t="s">
        <v>5947</v>
      </c>
      <c r="C5772" s="2" t="s">
        <v>170</v>
      </c>
      <c r="D5772" s="209" t="n">
        <v>9.34</v>
      </c>
      <c r="E5772" s="224" t="n">
        <f aca="false">VLOOKUP(A5772,SINAPI_MO!$A$1:$E$59566,4,0)</f>
        <v>0.7281</v>
      </c>
      <c r="F5772" s="225" t="n">
        <f aca="false">ROUND(D5772*E5772,2)</f>
        <v>6.8</v>
      </c>
    </row>
    <row r="5773" customFormat="false" ht="12.8" hidden="false" customHeight="false" outlineLevel="0" collapsed="false">
      <c r="A5773" s="207" t="n">
        <v>89485</v>
      </c>
      <c r="B5773" s="208" t="s">
        <v>5948</v>
      </c>
      <c r="C5773" s="2" t="s">
        <v>170</v>
      </c>
      <c r="D5773" s="209" t="n">
        <v>7.06</v>
      </c>
      <c r="E5773" s="224" t="n">
        <f aca="false">VLOOKUP(A5773,SINAPI_MO!$A$1:$E$59566,4,0)</f>
        <v>0.5184</v>
      </c>
      <c r="F5773" s="225" t="n">
        <f aca="false">ROUND(D5773*E5773,2)</f>
        <v>3.66</v>
      </c>
    </row>
    <row r="5774" customFormat="false" ht="19.4" hidden="false" customHeight="false" outlineLevel="0" collapsed="false">
      <c r="A5774" s="207" t="n">
        <v>89409</v>
      </c>
      <c r="B5774" s="208" t="s">
        <v>5949</v>
      </c>
      <c r="C5774" s="2" t="s">
        <v>170</v>
      </c>
      <c r="D5774" s="209" t="n">
        <v>10.49</v>
      </c>
      <c r="E5774" s="224" t="n">
        <f aca="false">VLOOKUP(A5774,SINAPI_MO!$A$1:$E$59566,4,0)</f>
        <v>0.6721</v>
      </c>
      <c r="F5774" s="225" t="n">
        <f aca="false">ROUND(D5774*E5774,2)</f>
        <v>7.05</v>
      </c>
    </row>
    <row r="5775" customFormat="false" ht="19.4" hidden="false" customHeight="false" outlineLevel="0" collapsed="false">
      <c r="A5775" s="207" t="n">
        <v>89363</v>
      </c>
      <c r="B5775" s="208" t="s">
        <v>5950</v>
      </c>
      <c r="C5775" s="2" t="s">
        <v>170</v>
      </c>
      <c r="D5775" s="209" t="n">
        <v>11.33</v>
      </c>
      <c r="E5775" s="224" t="n">
        <f aca="false">VLOOKUP(A5775,SINAPI_MO!$A$1:$E$59566,4,0)</f>
        <v>0.6955</v>
      </c>
      <c r="F5775" s="225" t="n">
        <f aca="false">ROUND(D5775*E5775,2)</f>
        <v>7.88</v>
      </c>
    </row>
    <row r="5776" customFormat="false" ht="12.8" hidden="false" customHeight="false" outlineLevel="0" collapsed="false">
      <c r="A5776" s="207" t="n">
        <v>89493</v>
      </c>
      <c r="B5776" s="208" t="s">
        <v>5951</v>
      </c>
      <c r="C5776" s="2" t="s">
        <v>170</v>
      </c>
      <c r="D5776" s="209" t="n">
        <v>11.82</v>
      </c>
      <c r="E5776" s="224" t="n">
        <f aca="false">VLOOKUP(A5776,SINAPI_MO!$A$1:$E$59566,4,0)</f>
        <v>0.3765</v>
      </c>
      <c r="F5776" s="225" t="n">
        <f aca="false">ROUND(D5776*E5776,2)</f>
        <v>4.45</v>
      </c>
    </row>
    <row r="5777" customFormat="false" ht="19.4" hidden="false" customHeight="false" outlineLevel="0" collapsed="false">
      <c r="A5777" s="207" t="n">
        <v>89414</v>
      </c>
      <c r="B5777" s="208" t="s">
        <v>5952</v>
      </c>
      <c r="C5777" s="2" t="s">
        <v>170</v>
      </c>
      <c r="D5777" s="209" t="n">
        <v>15.83</v>
      </c>
      <c r="E5777" s="224" t="n">
        <f aca="false">VLOOKUP(A5777,SINAPI_MO!$A$1:$E$59566,4,0)</f>
        <v>0.5313</v>
      </c>
      <c r="F5777" s="225" t="n">
        <f aca="false">ROUND(D5777*E5777,2)</f>
        <v>8.41</v>
      </c>
    </row>
    <row r="5778" customFormat="false" ht="19.4" hidden="false" customHeight="false" outlineLevel="0" collapsed="false">
      <c r="A5778" s="207" t="n">
        <v>89368</v>
      </c>
      <c r="B5778" s="208" t="s">
        <v>5953</v>
      </c>
      <c r="C5778" s="2" t="s">
        <v>170</v>
      </c>
      <c r="D5778" s="209" t="n">
        <v>16.83</v>
      </c>
      <c r="E5778" s="224" t="n">
        <f aca="false">VLOOKUP(A5778,SINAPI_MO!$A$1:$E$59566,4,0)</f>
        <v>0.5585</v>
      </c>
      <c r="F5778" s="225" t="n">
        <f aca="false">ROUND(D5778*E5778,2)</f>
        <v>9.4</v>
      </c>
    </row>
    <row r="5779" customFormat="false" ht="12.8" hidden="false" customHeight="false" outlineLevel="0" collapsed="false">
      <c r="A5779" s="207" t="n">
        <v>89498</v>
      </c>
      <c r="B5779" s="208" t="s">
        <v>5954</v>
      </c>
      <c r="C5779" s="2" t="s">
        <v>170</v>
      </c>
      <c r="D5779" s="209" t="n">
        <v>15.69</v>
      </c>
      <c r="E5779" s="224" t="n">
        <f aca="false">VLOOKUP(A5779,SINAPI_MO!$A$1:$E$59566,4,0)</f>
        <v>0.3461</v>
      </c>
      <c r="F5779" s="225" t="n">
        <f aca="false">ROUND(D5779*E5779,2)</f>
        <v>5.43</v>
      </c>
    </row>
    <row r="5780" customFormat="false" ht="19.4" hidden="false" customHeight="false" outlineLevel="0" collapsed="false">
      <c r="A5780" s="207" t="n">
        <v>103981</v>
      </c>
      <c r="B5780" s="208" t="s">
        <v>5955</v>
      </c>
      <c r="C5780" s="2" t="s">
        <v>170</v>
      </c>
      <c r="D5780" s="209" t="n">
        <v>20.28</v>
      </c>
      <c r="E5780" s="224" t="n">
        <f aca="false">VLOOKUP(A5780,SINAPI_MO!$A$1:$E$59566,4,0)</f>
        <v>0.4911</v>
      </c>
      <c r="F5780" s="225" t="n">
        <f aca="false">ROUND(D5780*E5780,2)</f>
        <v>9.96</v>
      </c>
    </row>
    <row r="5781" customFormat="false" ht="12.8" hidden="false" customHeight="false" outlineLevel="0" collapsed="false">
      <c r="A5781" s="207" t="n">
        <v>89502</v>
      </c>
      <c r="B5781" s="208" t="s">
        <v>5956</v>
      </c>
      <c r="C5781" s="2" t="s">
        <v>170</v>
      </c>
      <c r="D5781" s="209" t="n">
        <v>20.06</v>
      </c>
      <c r="E5781" s="224" t="n">
        <f aca="false">VLOOKUP(A5781,SINAPI_MO!$A$1:$E$59566,4,0)</f>
        <v>0.3285</v>
      </c>
      <c r="F5781" s="225" t="n">
        <f aca="false">ROUND(D5781*E5781,2)</f>
        <v>6.59</v>
      </c>
    </row>
    <row r="5782" customFormat="false" ht="19.4" hidden="false" customHeight="false" outlineLevel="0" collapsed="false">
      <c r="A5782" s="207" t="n">
        <v>103985</v>
      </c>
      <c r="B5782" s="208" t="s">
        <v>5957</v>
      </c>
      <c r="C5782" s="2" t="s">
        <v>170</v>
      </c>
      <c r="D5782" s="209" t="n">
        <v>25.44</v>
      </c>
      <c r="E5782" s="224" t="n">
        <f aca="false">VLOOKUP(A5782,SINAPI_MO!$A$1:$E$59566,4,0)</f>
        <v>0.4678</v>
      </c>
      <c r="F5782" s="225" t="n">
        <f aca="false">ROUND(D5782*E5782,2)</f>
        <v>11.9</v>
      </c>
    </row>
    <row r="5783" customFormat="false" ht="12.8" hidden="false" customHeight="false" outlineLevel="0" collapsed="false">
      <c r="A5783" s="207" t="n">
        <v>89506</v>
      </c>
      <c r="B5783" s="208" t="s">
        <v>5958</v>
      </c>
      <c r="C5783" s="2" t="s">
        <v>170</v>
      </c>
      <c r="D5783" s="209" t="n">
        <v>48.32</v>
      </c>
      <c r="E5783" s="224" t="n">
        <f aca="false">VLOOKUP(A5783,SINAPI_MO!$A$1:$E$59566,4,0)</f>
        <v>0.1616</v>
      </c>
      <c r="F5783" s="225" t="n">
        <f aca="false">ROUND(D5783*E5783,2)</f>
        <v>7.81</v>
      </c>
    </row>
    <row r="5784" customFormat="false" ht="12.8" hidden="false" customHeight="false" outlineLevel="0" collapsed="false">
      <c r="A5784" s="207" t="n">
        <v>89515</v>
      </c>
      <c r="B5784" s="208" t="s">
        <v>5959</v>
      </c>
      <c r="C5784" s="2" t="s">
        <v>170</v>
      </c>
      <c r="D5784" s="209" t="n">
        <v>102.31</v>
      </c>
      <c r="E5784" s="224" t="n">
        <f aca="false">VLOOKUP(A5784,SINAPI_MO!$A$1:$E$59566,4,0)</f>
        <v>0.0937</v>
      </c>
      <c r="F5784" s="225" t="n">
        <f aca="false">ROUND(D5784*E5784,2)</f>
        <v>9.59</v>
      </c>
    </row>
    <row r="5785" customFormat="false" ht="12.8" hidden="false" customHeight="false" outlineLevel="0" collapsed="false">
      <c r="A5785" s="207" t="n">
        <v>89523</v>
      </c>
      <c r="B5785" s="208" t="s">
        <v>5960</v>
      </c>
      <c r="C5785" s="2" t="s">
        <v>170</v>
      </c>
      <c r="D5785" s="209" t="n">
        <v>125.3</v>
      </c>
      <c r="E5785" s="224" t="n">
        <f aca="false">VLOOKUP(A5785,SINAPI_MO!$A$1:$E$59566,4,0)</f>
        <v>0.0858</v>
      </c>
      <c r="F5785" s="225" t="n">
        <f aca="false">ROUND(D5785*E5785,2)</f>
        <v>10.75</v>
      </c>
    </row>
    <row r="5786" customFormat="false" ht="19.4" hidden="false" customHeight="false" outlineLevel="0" collapsed="false">
      <c r="A5786" s="207" t="n">
        <v>90373</v>
      </c>
      <c r="B5786" s="208" t="s">
        <v>5961</v>
      </c>
      <c r="C5786" s="2" t="s">
        <v>170</v>
      </c>
      <c r="D5786" s="209" t="n">
        <v>15.1</v>
      </c>
      <c r="E5786" s="224" t="n">
        <f aca="false">VLOOKUP(A5786,SINAPI_MO!$A$1:$E$59566,4,0)</f>
        <v>0.451</v>
      </c>
      <c r="F5786" s="225" t="n">
        <f aca="false">ROUND(D5786*E5786,2)</f>
        <v>6.81</v>
      </c>
    </row>
    <row r="5787" customFormat="false" ht="19.4" hidden="false" customHeight="false" outlineLevel="0" collapsed="false">
      <c r="A5787" s="207" t="n">
        <v>89366</v>
      </c>
      <c r="B5787" s="208" t="s">
        <v>5962</v>
      </c>
      <c r="C5787" s="2" t="s">
        <v>170</v>
      </c>
      <c r="D5787" s="209" t="n">
        <v>19.17</v>
      </c>
      <c r="E5787" s="224" t="n">
        <f aca="false">VLOOKUP(A5787,SINAPI_MO!$A$1:$E$59566,4,0)</f>
        <v>0.3829</v>
      </c>
      <c r="F5787" s="225" t="n">
        <f aca="false">ROUND(D5787*E5787,2)</f>
        <v>7.34</v>
      </c>
    </row>
    <row r="5788" customFormat="false" ht="19.4" hidden="false" customHeight="false" outlineLevel="0" collapsed="false">
      <c r="A5788" s="207" t="n">
        <v>89404</v>
      </c>
      <c r="B5788" s="208" t="s">
        <v>5963</v>
      </c>
      <c r="C5788" s="2" t="s">
        <v>170</v>
      </c>
      <c r="D5788" s="209" t="n">
        <v>7.92</v>
      </c>
      <c r="E5788" s="224" t="n">
        <f aca="false">VLOOKUP(A5788,SINAPI_MO!$A$1:$E$59566,4,0)</f>
        <v>0.7677</v>
      </c>
      <c r="F5788" s="225" t="n">
        <f aca="false">ROUND(D5788*E5788,2)</f>
        <v>6.08</v>
      </c>
    </row>
    <row r="5789" customFormat="false" ht="19.4" hidden="false" customHeight="false" outlineLevel="0" collapsed="false">
      <c r="A5789" s="207" t="n">
        <v>89358</v>
      </c>
      <c r="B5789" s="208" t="s">
        <v>5964</v>
      </c>
      <c r="C5789" s="2" t="s">
        <v>170</v>
      </c>
      <c r="D5789" s="209" t="n">
        <v>8.64</v>
      </c>
      <c r="E5789" s="224" t="n">
        <f aca="false">VLOOKUP(A5789,SINAPI_MO!$A$1:$E$59566,4,0)</f>
        <v>0.787</v>
      </c>
      <c r="F5789" s="225" t="n">
        <f aca="false">ROUND(D5789*E5789,2)</f>
        <v>6.8</v>
      </c>
    </row>
    <row r="5790" customFormat="false" ht="12.8" hidden="false" customHeight="false" outlineLevel="0" collapsed="false">
      <c r="A5790" s="207" t="n">
        <v>89481</v>
      </c>
      <c r="B5790" s="208" t="s">
        <v>5965</v>
      </c>
      <c r="C5790" s="2" t="s">
        <v>170</v>
      </c>
      <c r="D5790" s="209" t="n">
        <v>6.04</v>
      </c>
      <c r="E5790" s="224" t="n">
        <f aca="false">VLOOKUP(A5790,SINAPI_MO!$A$1:$E$59566,4,0)</f>
        <v>0.606</v>
      </c>
      <c r="F5790" s="225" t="n">
        <f aca="false">ROUND(D5790*E5790,2)</f>
        <v>3.66</v>
      </c>
    </row>
    <row r="5791" customFormat="false" ht="19.4" hidden="false" customHeight="false" outlineLevel="0" collapsed="false">
      <c r="A5791" s="207" t="n">
        <v>89408</v>
      </c>
      <c r="B5791" s="208" t="s">
        <v>5966</v>
      </c>
      <c r="C5791" s="2" t="s">
        <v>170</v>
      </c>
      <c r="D5791" s="209" t="n">
        <v>9.47</v>
      </c>
      <c r="E5791" s="224" t="n">
        <f aca="false">VLOOKUP(A5791,SINAPI_MO!$A$1:$E$59566,4,0)</f>
        <v>0.7445</v>
      </c>
      <c r="F5791" s="225" t="n">
        <f aca="false">ROUND(D5791*E5791,2)</f>
        <v>7.05</v>
      </c>
    </row>
    <row r="5792" customFormat="false" ht="19.4" hidden="false" customHeight="false" outlineLevel="0" collapsed="false">
      <c r="A5792" s="207" t="n">
        <v>89362</v>
      </c>
      <c r="B5792" s="208" t="s">
        <v>5967</v>
      </c>
      <c r="C5792" s="2" t="s">
        <v>170</v>
      </c>
      <c r="D5792" s="209" t="n">
        <v>10.31</v>
      </c>
      <c r="E5792" s="224" t="n">
        <f aca="false">VLOOKUP(A5792,SINAPI_MO!$A$1:$E$59566,4,0)</f>
        <v>0.7643</v>
      </c>
      <c r="F5792" s="225" t="n">
        <f aca="false">ROUND(D5792*E5792,2)</f>
        <v>7.88</v>
      </c>
    </row>
    <row r="5793" customFormat="false" ht="19.4" hidden="false" customHeight="false" outlineLevel="0" collapsed="false">
      <c r="A5793" s="207" t="n">
        <v>89412</v>
      </c>
      <c r="B5793" s="208" t="s">
        <v>5968</v>
      </c>
      <c r="C5793" s="2" t="s">
        <v>170</v>
      </c>
      <c r="D5793" s="209" t="n">
        <v>11.01</v>
      </c>
      <c r="E5793" s="224" t="n">
        <f aca="false">VLOOKUP(A5793,SINAPI_MO!$A$1:$E$59566,4,0)</f>
        <v>0.5967</v>
      </c>
      <c r="F5793" s="225" t="n">
        <f aca="false">ROUND(D5793*E5793,2)</f>
        <v>6.57</v>
      </c>
    </row>
    <row r="5794" customFormat="false" ht="12.8" hidden="false" customHeight="false" outlineLevel="0" collapsed="false">
      <c r="A5794" s="207" t="n">
        <v>89492</v>
      </c>
      <c r="B5794" s="208" t="s">
        <v>5969</v>
      </c>
      <c r="C5794" s="2" t="s">
        <v>170</v>
      </c>
      <c r="D5794" s="209" t="n">
        <v>9.57</v>
      </c>
      <c r="E5794" s="224" t="n">
        <f aca="false">VLOOKUP(A5794,SINAPI_MO!$A$1:$E$59566,4,0)</f>
        <v>0.465</v>
      </c>
      <c r="F5794" s="225" t="n">
        <f aca="false">ROUND(D5794*E5794,2)</f>
        <v>4.45</v>
      </c>
    </row>
    <row r="5795" customFormat="false" ht="19.4" hidden="false" customHeight="false" outlineLevel="0" collapsed="false">
      <c r="A5795" s="207" t="n">
        <v>89413</v>
      </c>
      <c r="B5795" s="208" t="s">
        <v>5970</v>
      </c>
      <c r="C5795" s="2" t="s">
        <v>170</v>
      </c>
      <c r="D5795" s="209" t="n">
        <v>13.58</v>
      </c>
      <c r="E5795" s="224" t="n">
        <f aca="false">VLOOKUP(A5795,SINAPI_MO!$A$1:$E$59566,4,0)</f>
        <v>0.6193</v>
      </c>
      <c r="F5795" s="225" t="n">
        <f aca="false">ROUND(D5795*E5795,2)</f>
        <v>8.41</v>
      </c>
    </row>
    <row r="5796" customFormat="false" ht="19.4" hidden="false" customHeight="false" outlineLevel="0" collapsed="false">
      <c r="A5796" s="207" t="n">
        <v>89367</v>
      </c>
      <c r="B5796" s="208" t="s">
        <v>5971</v>
      </c>
      <c r="C5796" s="2" t="s">
        <v>170</v>
      </c>
      <c r="D5796" s="209" t="n">
        <v>14.58</v>
      </c>
      <c r="E5796" s="224" t="n">
        <f aca="false">VLOOKUP(A5796,SINAPI_MO!$A$1:$E$59566,4,0)</f>
        <v>0.6447</v>
      </c>
      <c r="F5796" s="225" t="n">
        <f aca="false">ROUND(D5796*E5796,2)</f>
        <v>9.4</v>
      </c>
    </row>
    <row r="5797" customFormat="false" ht="12.8" hidden="false" customHeight="false" outlineLevel="0" collapsed="false">
      <c r="A5797" s="207" t="n">
        <v>89497</v>
      </c>
      <c r="B5797" s="208" t="s">
        <v>5972</v>
      </c>
      <c r="C5797" s="2" t="s">
        <v>170</v>
      </c>
      <c r="D5797" s="209" t="n">
        <v>15.61</v>
      </c>
      <c r="E5797" s="224" t="n">
        <f aca="false">VLOOKUP(A5797,SINAPI_MO!$A$1:$E$59566,4,0)</f>
        <v>0.3479</v>
      </c>
      <c r="F5797" s="225" t="n">
        <f aca="false">ROUND(D5797*E5797,2)</f>
        <v>5.43</v>
      </c>
    </row>
    <row r="5798" customFormat="false" ht="19.4" hidden="false" customHeight="false" outlineLevel="0" collapsed="false">
      <c r="A5798" s="207" t="n">
        <v>103980</v>
      </c>
      <c r="B5798" s="208" t="s">
        <v>5973</v>
      </c>
      <c r="C5798" s="2" t="s">
        <v>170</v>
      </c>
      <c r="D5798" s="209" t="n">
        <v>20.2</v>
      </c>
      <c r="E5798" s="224" t="n">
        <f aca="false">VLOOKUP(A5798,SINAPI_MO!$A$1:$E$59566,4,0)</f>
        <v>0.4931</v>
      </c>
      <c r="F5798" s="225" t="n">
        <f aca="false">ROUND(D5798*E5798,2)</f>
        <v>9.96</v>
      </c>
    </row>
    <row r="5799" customFormat="false" ht="12.8" hidden="false" customHeight="false" outlineLevel="0" collapsed="false">
      <c r="A5799" s="207" t="n">
        <v>89501</v>
      </c>
      <c r="B5799" s="208" t="s">
        <v>5974</v>
      </c>
      <c r="C5799" s="2" t="s">
        <v>170</v>
      </c>
      <c r="D5799" s="209" t="n">
        <v>16.79</v>
      </c>
      <c r="E5799" s="224" t="n">
        <f aca="false">VLOOKUP(A5799,SINAPI_MO!$A$1:$E$59566,4,0)</f>
        <v>0.3925</v>
      </c>
      <c r="F5799" s="225" t="n">
        <f aca="false">ROUND(D5799*E5799,2)</f>
        <v>6.59</v>
      </c>
    </row>
    <row r="5800" customFormat="false" ht="19.4" hidden="false" customHeight="false" outlineLevel="0" collapsed="false">
      <c r="A5800" s="207" t="n">
        <v>103984</v>
      </c>
      <c r="B5800" s="208" t="s">
        <v>5975</v>
      </c>
      <c r="C5800" s="2" t="s">
        <v>170</v>
      </c>
      <c r="D5800" s="209" t="n">
        <v>22.17</v>
      </c>
      <c r="E5800" s="224" t="n">
        <f aca="false">VLOOKUP(A5800,SINAPI_MO!$A$1:$E$59566,4,0)</f>
        <v>0.5368</v>
      </c>
      <c r="F5800" s="225" t="n">
        <f aca="false">ROUND(D5800*E5800,2)</f>
        <v>11.9</v>
      </c>
    </row>
    <row r="5801" customFormat="false" ht="12.8" hidden="false" customHeight="false" outlineLevel="0" collapsed="false">
      <c r="A5801" s="207" t="n">
        <v>89505</v>
      </c>
      <c r="B5801" s="208" t="s">
        <v>5976</v>
      </c>
      <c r="C5801" s="2" t="s">
        <v>170</v>
      </c>
      <c r="D5801" s="209" t="n">
        <v>50.61</v>
      </c>
      <c r="E5801" s="224" t="n">
        <f aca="false">VLOOKUP(A5801,SINAPI_MO!$A$1:$E$59566,4,0)</f>
        <v>0.1543</v>
      </c>
      <c r="F5801" s="225" t="n">
        <f aca="false">ROUND(D5801*E5801,2)</f>
        <v>7.81</v>
      </c>
    </row>
    <row r="5802" customFormat="false" ht="12.8" hidden="false" customHeight="false" outlineLevel="0" collapsed="false">
      <c r="A5802" s="207" t="n">
        <v>89513</v>
      </c>
      <c r="B5802" s="208" t="s">
        <v>5977</v>
      </c>
      <c r="C5802" s="2" t="s">
        <v>170</v>
      </c>
      <c r="D5802" s="209" t="n">
        <v>128.71</v>
      </c>
      <c r="E5802" s="224" t="n">
        <f aca="false">VLOOKUP(A5802,SINAPI_MO!$A$1:$E$59566,4,0)</f>
        <v>0.0745</v>
      </c>
      <c r="F5802" s="225" t="n">
        <f aca="false">ROUND(D5802*E5802,2)</f>
        <v>9.59</v>
      </c>
    </row>
    <row r="5803" customFormat="false" ht="12.8" hidden="false" customHeight="false" outlineLevel="0" collapsed="false">
      <c r="A5803" s="207" t="n">
        <v>89521</v>
      </c>
      <c r="B5803" s="208" t="s">
        <v>5978</v>
      </c>
      <c r="C5803" s="2" t="s">
        <v>170</v>
      </c>
      <c r="D5803" s="209" t="n">
        <v>153.57</v>
      </c>
      <c r="E5803" s="224" t="n">
        <f aca="false">VLOOKUP(A5803,SINAPI_MO!$A$1:$E$59566,4,0)</f>
        <v>0.07</v>
      </c>
      <c r="F5803" s="225" t="n">
        <f aca="false">ROUND(D5803*E5803,2)</f>
        <v>10.75</v>
      </c>
    </row>
    <row r="5804" customFormat="false" ht="19.4" hidden="false" customHeight="false" outlineLevel="0" collapsed="false">
      <c r="A5804" s="207" t="n">
        <v>103955</v>
      </c>
      <c r="B5804" s="208" t="s">
        <v>5979</v>
      </c>
      <c r="C5804" s="2" t="s">
        <v>170</v>
      </c>
      <c r="D5804" s="209" t="n">
        <v>11.41</v>
      </c>
      <c r="E5804" s="224" t="n">
        <f aca="false">VLOOKUP(A5804,SINAPI_MO!$A$1:$E$59566,4,0)</f>
        <v>0.5758</v>
      </c>
      <c r="F5804" s="225" t="n">
        <f aca="false">ROUND(D5804*E5804,2)</f>
        <v>6.57</v>
      </c>
    </row>
    <row r="5805" customFormat="false" ht="19.4" hidden="false" customHeight="false" outlineLevel="0" collapsed="false">
      <c r="A5805" s="207" t="n">
        <v>103950</v>
      </c>
      <c r="B5805" s="208" t="s">
        <v>5980</v>
      </c>
      <c r="C5805" s="2" t="s">
        <v>170</v>
      </c>
      <c r="D5805" s="209" t="n">
        <v>12.19</v>
      </c>
      <c r="E5805" s="224" t="n">
        <f aca="false">VLOOKUP(A5805,SINAPI_MO!$A$1:$E$59566,4,0)</f>
        <v>0.6021</v>
      </c>
      <c r="F5805" s="225" t="n">
        <f aca="false">ROUND(D5805*E5805,2)</f>
        <v>7.34</v>
      </c>
    </row>
    <row r="5806" customFormat="false" ht="19.4" hidden="false" customHeight="false" outlineLevel="0" collapsed="false">
      <c r="A5806" s="207" t="n">
        <v>103974</v>
      </c>
      <c r="B5806" s="208" t="s">
        <v>5981</v>
      </c>
      <c r="C5806" s="2" t="s">
        <v>170</v>
      </c>
      <c r="D5806" s="209" t="n">
        <v>12.5</v>
      </c>
      <c r="E5806" s="224" t="n">
        <f aca="false">VLOOKUP(A5806,SINAPI_MO!$A$1:$E$59566,4,0)</f>
        <v>0.324</v>
      </c>
      <c r="F5806" s="225" t="n">
        <f aca="false">ROUND(D5806*E5806,2)</f>
        <v>4.05</v>
      </c>
    </row>
    <row r="5807" customFormat="false" ht="19.4" hidden="false" customHeight="false" outlineLevel="0" collapsed="false">
      <c r="A5807" s="207" t="n">
        <v>103956</v>
      </c>
      <c r="B5807" s="208" t="s">
        <v>5982</v>
      </c>
      <c r="C5807" s="2" t="s">
        <v>170</v>
      </c>
      <c r="D5807" s="209" t="n">
        <v>16.23</v>
      </c>
      <c r="E5807" s="224" t="n">
        <f aca="false">VLOOKUP(A5807,SINAPI_MO!$A$1:$E$59566,4,0)</f>
        <v>0.4763</v>
      </c>
      <c r="F5807" s="225" t="n">
        <f aca="false">ROUND(D5807*E5807,2)</f>
        <v>7.73</v>
      </c>
    </row>
    <row r="5808" customFormat="false" ht="19.4" hidden="false" customHeight="false" outlineLevel="0" collapsed="false">
      <c r="A5808" s="207" t="n">
        <v>103951</v>
      </c>
      <c r="B5808" s="208" t="s">
        <v>5983</v>
      </c>
      <c r="C5808" s="2" t="s">
        <v>170</v>
      </c>
      <c r="D5808" s="209" t="n">
        <v>17.16</v>
      </c>
      <c r="E5808" s="224" t="n">
        <f aca="false">VLOOKUP(A5808,SINAPI_MO!$A$1:$E$59566,4,0)</f>
        <v>0.5041</v>
      </c>
      <c r="F5808" s="225" t="n">
        <f aca="false">ROUND(D5808*E5808,2)</f>
        <v>8.65</v>
      </c>
    </row>
    <row r="5809" customFormat="false" ht="19.4" hidden="false" customHeight="false" outlineLevel="0" collapsed="false">
      <c r="A5809" s="207" t="n">
        <v>89374</v>
      </c>
      <c r="B5809" s="208" t="s">
        <v>5984</v>
      </c>
      <c r="C5809" s="2" t="s">
        <v>170</v>
      </c>
      <c r="D5809" s="209" t="n">
        <v>11.99</v>
      </c>
      <c r="E5809" s="224" t="n">
        <f aca="false">VLOOKUP(A5809,SINAPI_MO!$A$1:$E$59566,4,0)</f>
        <v>0.3478</v>
      </c>
      <c r="F5809" s="225" t="n">
        <f aca="false">ROUND(D5809*E5809,2)</f>
        <v>4.17</v>
      </c>
    </row>
    <row r="5810" customFormat="false" ht="19.4" hidden="false" customHeight="false" outlineLevel="0" collapsed="false">
      <c r="A5810" s="207" t="n">
        <v>89427</v>
      </c>
      <c r="B5810" s="208" t="s">
        <v>5985</v>
      </c>
      <c r="C5810" s="2" t="s">
        <v>170</v>
      </c>
      <c r="D5810" s="209" t="n">
        <v>14.23</v>
      </c>
      <c r="E5810" s="224" t="n">
        <f aca="false">VLOOKUP(A5810,SINAPI_MO!$A$1:$E$59566,4,0)</f>
        <v>0.3071</v>
      </c>
      <c r="F5810" s="225" t="n">
        <f aca="false">ROUND(D5810*E5810,2)</f>
        <v>4.37</v>
      </c>
    </row>
    <row r="5811" customFormat="false" ht="19.4" hidden="false" customHeight="false" outlineLevel="0" collapsed="false">
      <c r="A5811" s="207" t="n">
        <v>89381</v>
      </c>
      <c r="B5811" s="208" t="s">
        <v>5986</v>
      </c>
      <c r="C5811" s="2" t="s">
        <v>170</v>
      </c>
      <c r="D5811" s="209" t="n">
        <v>14.77</v>
      </c>
      <c r="E5811" s="224" t="n">
        <f aca="false">VLOOKUP(A5811,SINAPI_MO!$A$1:$E$59566,4,0)</f>
        <v>0.3318</v>
      </c>
      <c r="F5811" s="225" t="n">
        <f aca="false">ROUND(D5811*E5811,2)</f>
        <v>4.9</v>
      </c>
    </row>
    <row r="5812" customFormat="false" ht="19.4" hidden="false" customHeight="false" outlineLevel="0" collapsed="false">
      <c r="A5812" s="207" t="n">
        <v>95237</v>
      </c>
      <c r="B5812" s="208" t="s">
        <v>5987</v>
      </c>
      <c r="C5812" s="2" t="s">
        <v>170</v>
      </c>
      <c r="D5812" s="209" t="n">
        <v>29.64</v>
      </c>
      <c r="E5812" s="224" t="n">
        <f aca="false">VLOOKUP(A5812,SINAPI_MO!$A$1:$E$59566,4,0)</f>
        <v>0.1741</v>
      </c>
      <c r="F5812" s="225" t="n">
        <f aca="false">ROUND(D5812*E5812,2)</f>
        <v>5.16</v>
      </c>
    </row>
    <row r="5813" customFormat="false" ht="19.4" hidden="false" customHeight="false" outlineLevel="0" collapsed="false">
      <c r="A5813" s="207" t="n">
        <v>89979</v>
      </c>
      <c r="B5813" s="208" t="s">
        <v>5988</v>
      </c>
      <c r="C5813" s="2" t="s">
        <v>170</v>
      </c>
      <c r="D5813" s="209" t="n">
        <v>30.25</v>
      </c>
      <c r="E5813" s="224" t="n">
        <f aca="false">VLOOKUP(A5813,SINAPI_MO!$A$1:$E$59566,4,0)</f>
        <v>0.1904</v>
      </c>
      <c r="F5813" s="225" t="n">
        <f aca="false">ROUND(D5813*E5813,2)</f>
        <v>5.76</v>
      </c>
    </row>
    <row r="5814" customFormat="false" ht="19.4" hidden="false" customHeight="false" outlineLevel="0" collapsed="false">
      <c r="A5814" s="207" t="n">
        <v>103991</v>
      </c>
      <c r="B5814" s="208" t="s">
        <v>5989</v>
      </c>
      <c r="C5814" s="2" t="s">
        <v>170</v>
      </c>
      <c r="D5814" s="209" t="n">
        <v>21.9</v>
      </c>
      <c r="E5814" s="224" t="n">
        <f aca="false">VLOOKUP(A5814,SINAPI_MO!$A$1:$E$59566,4,0)</f>
        <v>0.2795</v>
      </c>
      <c r="F5814" s="225" t="n">
        <f aca="false">ROUND(D5814*E5814,2)</f>
        <v>6.12</v>
      </c>
    </row>
    <row r="5815" customFormat="false" ht="19.4" hidden="false" customHeight="false" outlineLevel="0" collapsed="false">
      <c r="A5815" s="207" t="n">
        <v>89564</v>
      </c>
      <c r="B5815" s="208" t="s">
        <v>5990</v>
      </c>
      <c r="C5815" s="2" t="s">
        <v>170</v>
      </c>
      <c r="D5815" s="209" t="n">
        <v>19.01</v>
      </c>
      <c r="E5815" s="224" t="n">
        <f aca="false">VLOOKUP(A5815,SINAPI_MO!$A$1:$E$59566,4,0)</f>
        <v>0.1731</v>
      </c>
      <c r="F5815" s="225" t="n">
        <f aca="false">ROUND(D5815*E5815,2)</f>
        <v>3.29</v>
      </c>
    </row>
    <row r="5816" customFormat="false" ht="19.4" hidden="false" customHeight="false" outlineLevel="0" collapsed="false">
      <c r="A5816" s="207" t="n">
        <v>104000</v>
      </c>
      <c r="B5816" s="208" t="s">
        <v>5991</v>
      </c>
      <c r="C5816" s="2" t="s">
        <v>170</v>
      </c>
      <c r="D5816" s="209" t="n">
        <v>34</v>
      </c>
      <c r="E5816" s="224" t="n">
        <f aca="false">VLOOKUP(A5816,SINAPI_MO!$A$1:$E$59566,4,0)</f>
        <v>0.2047</v>
      </c>
      <c r="F5816" s="225" t="n">
        <f aca="false">ROUND(D5816*E5816,2)</f>
        <v>6.96</v>
      </c>
    </row>
    <row r="5817" customFormat="false" ht="19.4" hidden="false" customHeight="false" outlineLevel="0" collapsed="false">
      <c r="A5817" s="207" t="n">
        <v>89593</v>
      </c>
      <c r="B5817" s="208" t="s">
        <v>5992</v>
      </c>
      <c r="C5817" s="2" t="s">
        <v>170</v>
      </c>
      <c r="D5817" s="209" t="n">
        <v>30.53</v>
      </c>
      <c r="E5817" s="224" t="n">
        <f aca="false">VLOOKUP(A5817,SINAPI_MO!$A$1:$E$59566,4,0)</f>
        <v>0.1248</v>
      </c>
      <c r="F5817" s="225" t="n">
        <f aca="false">ROUND(D5817*E5817,2)</f>
        <v>3.81</v>
      </c>
    </row>
    <row r="5818" customFormat="false" ht="19.4" hidden="false" customHeight="false" outlineLevel="0" collapsed="false">
      <c r="A5818" s="207" t="n">
        <v>89418</v>
      </c>
      <c r="B5818" s="208" t="s">
        <v>5993</v>
      </c>
      <c r="C5818" s="2" t="s">
        <v>170</v>
      </c>
      <c r="D5818" s="209" t="n">
        <v>19</v>
      </c>
      <c r="E5818" s="224" t="n">
        <f aca="false">VLOOKUP(A5818,SINAPI_MO!$A$1:$E$59566,4,0)</f>
        <v>0.2132</v>
      </c>
      <c r="F5818" s="225" t="n">
        <f aca="false">ROUND(D5818*E5818,2)</f>
        <v>4.05</v>
      </c>
    </row>
    <row r="5819" customFormat="false" ht="19.4" hidden="false" customHeight="false" outlineLevel="0" collapsed="false">
      <c r="A5819" s="207" t="n">
        <v>89372</v>
      </c>
      <c r="B5819" s="208" t="s">
        <v>5994</v>
      </c>
      <c r="C5819" s="2" t="s">
        <v>170</v>
      </c>
      <c r="D5819" s="209" t="n">
        <v>19.48</v>
      </c>
      <c r="E5819" s="224" t="n">
        <f aca="false">VLOOKUP(A5819,SINAPI_MO!$A$1:$E$59566,4,0)</f>
        <v>0.2325</v>
      </c>
      <c r="F5819" s="225" t="n">
        <f aca="false">ROUND(D5819*E5819,2)</f>
        <v>4.53</v>
      </c>
    </row>
    <row r="5820" customFormat="false" ht="12.8" hidden="false" customHeight="false" outlineLevel="0" collapsed="false">
      <c r="A5820" s="207" t="n">
        <v>89530</v>
      </c>
      <c r="B5820" s="208" t="s">
        <v>5995</v>
      </c>
      <c r="C5820" s="2" t="s">
        <v>170</v>
      </c>
      <c r="D5820" s="209" t="n">
        <v>20.04</v>
      </c>
      <c r="E5820" s="224" t="n">
        <f aca="false">VLOOKUP(A5820,SINAPI_MO!$A$1:$E$59566,4,0)</f>
        <v>0.1218</v>
      </c>
      <c r="F5820" s="225" t="n">
        <f aca="false">ROUND(D5820*E5820,2)</f>
        <v>2.44</v>
      </c>
    </row>
    <row r="5821" customFormat="false" ht="19.4" hidden="false" customHeight="false" outlineLevel="0" collapsed="false">
      <c r="A5821" s="207" t="n">
        <v>89425</v>
      </c>
      <c r="B5821" s="208" t="s">
        <v>5996</v>
      </c>
      <c r="C5821" s="2" t="s">
        <v>170</v>
      </c>
      <c r="D5821" s="209" t="n">
        <v>22.33</v>
      </c>
      <c r="E5821" s="224" t="n">
        <f aca="false">VLOOKUP(A5821,SINAPI_MO!$A$1:$E$59566,4,0)</f>
        <v>0.21</v>
      </c>
      <c r="F5821" s="225" t="n">
        <f aca="false">ROUND(D5821*E5821,2)</f>
        <v>4.69</v>
      </c>
    </row>
    <row r="5822" customFormat="false" ht="19.4" hidden="false" customHeight="false" outlineLevel="0" collapsed="false">
      <c r="A5822" s="207" t="n">
        <v>89379</v>
      </c>
      <c r="B5822" s="208" t="s">
        <v>5997</v>
      </c>
      <c r="C5822" s="2" t="s">
        <v>170</v>
      </c>
      <c r="D5822" s="209" t="n">
        <v>22.9</v>
      </c>
      <c r="E5822" s="224" t="n">
        <f aca="false">VLOOKUP(A5822,SINAPI_MO!$A$1:$E$59566,4,0)</f>
        <v>0.2293</v>
      </c>
      <c r="F5822" s="225" t="n">
        <f aca="false">ROUND(D5822*E5822,2)</f>
        <v>5.25</v>
      </c>
    </row>
    <row r="5823" customFormat="false" ht="12.8" hidden="false" customHeight="false" outlineLevel="0" collapsed="false">
      <c r="A5823" s="207" t="n">
        <v>89542</v>
      </c>
      <c r="B5823" s="208" t="s">
        <v>5998</v>
      </c>
      <c r="C5823" s="2" t="s">
        <v>170</v>
      </c>
      <c r="D5823" s="209" t="n">
        <v>33.62</v>
      </c>
      <c r="E5823" s="224" t="n">
        <f aca="false">VLOOKUP(A5823,SINAPI_MO!$A$1:$E$59566,4,0)</f>
        <v>0.0886</v>
      </c>
      <c r="F5823" s="225" t="n">
        <f aca="false">ROUND(D5823*E5823,2)</f>
        <v>2.98</v>
      </c>
    </row>
    <row r="5824" customFormat="false" ht="19.4" hidden="false" customHeight="false" outlineLevel="0" collapsed="false">
      <c r="A5824" s="207" t="n">
        <v>89432</v>
      </c>
      <c r="B5824" s="208" t="s">
        <v>5999</v>
      </c>
      <c r="C5824" s="2" t="s">
        <v>170</v>
      </c>
      <c r="D5824" s="209" t="n">
        <v>36.3</v>
      </c>
      <c r="E5824" s="224" t="n">
        <f aca="false">VLOOKUP(A5824,SINAPI_MO!$A$1:$E$59566,4,0)</f>
        <v>0.1545</v>
      </c>
      <c r="F5824" s="225" t="n">
        <f aca="false">ROUND(D5824*E5824,2)</f>
        <v>5.61</v>
      </c>
    </row>
    <row r="5825" customFormat="false" ht="19.4" hidden="false" customHeight="false" outlineLevel="0" collapsed="false">
      <c r="A5825" s="207" t="n">
        <v>89387</v>
      </c>
      <c r="B5825" s="208" t="s">
        <v>6000</v>
      </c>
      <c r="C5825" s="2" t="s">
        <v>170</v>
      </c>
      <c r="D5825" s="209" t="n">
        <v>36.97</v>
      </c>
      <c r="E5825" s="224" t="n">
        <f aca="false">VLOOKUP(A5825,SINAPI_MO!$A$1:$E$59566,4,0)</f>
        <v>0.1696</v>
      </c>
      <c r="F5825" s="225" t="n">
        <f aca="false">ROUND(D5825*E5825,2)</f>
        <v>6.27</v>
      </c>
    </row>
    <row r="5826" customFormat="false" ht="12.8" hidden="false" customHeight="false" outlineLevel="0" collapsed="false">
      <c r="A5826" s="207" t="n">
        <v>89560</v>
      </c>
      <c r="B5826" s="208" t="s">
        <v>6001</v>
      </c>
      <c r="C5826" s="2" t="s">
        <v>170</v>
      </c>
      <c r="D5826" s="209" t="n">
        <v>43.15</v>
      </c>
      <c r="E5826" s="224" t="n">
        <f aca="false">VLOOKUP(A5826,SINAPI_MO!$A$1:$E$59566,4,0)</f>
        <v>0.0834</v>
      </c>
      <c r="F5826" s="225" t="n">
        <f aca="false">ROUND(D5826*E5826,2)</f>
        <v>3.6</v>
      </c>
    </row>
    <row r="5827" customFormat="false" ht="19.4" hidden="false" customHeight="false" outlineLevel="0" collapsed="false">
      <c r="A5827" s="207" t="n">
        <v>104159</v>
      </c>
      <c r="B5827" s="208" t="s">
        <v>6002</v>
      </c>
      <c r="C5827" s="2" t="s">
        <v>170</v>
      </c>
      <c r="D5827" s="209" t="n">
        <v>46.25</v>
      </c>
      <c r="E5827" s="224" t="n">
        <f aca="false">VLOOKUP(A5827,SINAPI_MO!$A$1:$E$59566,4,0)</f>
        <v>0.1436</v>
      </c>
      <c r="F5827" s="225" t="n">
        <f aca="false">ROUND(D5827*E5827,2)</f>
        <v>6.64</v>
      </c>
    </row>
    <row r="5828" customFormat="false" ht="12.8" hidden="false" customHeight="false" outlineLevel="0" collapsed="false">
      <c r="A5828" s="207" t="n">
        <v>89577</v>
      </c>
      <c r="B5828" s="208" t="s">
        <v>6003</v>
      </c>
      <c r="C5828" s="2" t="s">
        <v>170</v>
      </c>
      <c r="D5828" s="209" t="n">
        <v>45.46</v>
      </c>
      <c r="E5828" s="224" t="n">
        <f aca="false">VLOOKUP(A5828,SINAPI_MO!$A$1:$E$59566,4,0)</f>
        <v>0.0966</v>
      </c>
      <c r="F5828" s="225" t="n">
        <f aca="false">ROUND(D5828*E5828,2)</f>
        <v>4.39</v>
      </c>
    </row>
    <row r="5829" customFormat="false" ht="19.4" hidden="false" customHeight="false" outlineLevel="0" collapsed="false">
      <c r="A5829" s="207" t="n">
        <v>103996</v>
      </c>
      <c r="B5829" s="208" t="s">
        <v>6004</v>
      </c>
      <c r="C5829" s="2" t="s">
        <v>170</v>
      </c>
      <c r="D5829" s="209" t="n">
        <v>49.08</v>
      </c>
      <c r="E5829" s="224" t="n">
        <f aca="false">VLOOKUP(A5829,SINAPI_MO!$A$1:$E$59566,4,0)</f>
        <v>0.1618</v>
      </c>
      <c r="F5829" s="225" t="n">
        <f aca="false">ROUND(D5829*E5829,2)</f>
        <v>7.94</v>
      </c>
    </row>
    <row r="5830" customFormat="false" ht="12.8" hidden="false" customHeight="false" outlineLevel="0" collapsed="false">
      <c r="A5830" s="207" t="n">
        <v>89598</v>
      </c>
      <c r="B5830" s="208" t="s">
        <v>6005</v>
      </c>
      <c r="C5830" s="2" t="s">
        <v>170</v>
      </c>
      <c r="D5830" s="209" t="n">
        <v>61.48</v>
      </c>
      <c r="E5830" s="224" t="n">
        <f aca="false">VLOOKUP(A5830,SINAPI_MO!$A$1:$E$59566,4,0)</f>
        <v>0.0843</v>
      </c>
      <c r="F5830" s="225" t="n">
        <f aca="false">ROUND(D5830*E5830,2)</f>
        <v>5.18</v>
      </c>
    </row>
    <row r="5831" customFormat="false" ht="19.4" hidden="false" customHeight="false" outlineLevel="0" collapsed="false">
      <c r="A5831" s="207" t="n">
        <v>89419</v>
      </c>
      <c r="B5831" s="208" t="s">
        <v>6006</v>
      </c>
      <c r="C5831" s="2" t="s">
        <v>170</v>
      </c>
      <c r="D5831" s="209" t="n">
        <v>7.47</v>
      </c>
      <c r="E5831" s="224" t="n">
        <f aca="false">VLOOKUP(A5831,SINAPI_MO!$A$1:$E$59566,4,0)</f>
        <v>0.585</v>
      </c>
      <c r="F5831" s="225" t="n">
        <f aca="false">ROUND(D5831*E5831,2)</f>
        <v>4.37</v>
      </c>
    </row>
    <row r="5832" customFormat="false" ht="19.4" hidden="false" customHeight="false" outlineLevel="0" collapsed="false">
      <c r="A5832" s="207" t="n">
        <v>89373</v>
      </c>
      <c r="B5832" s="208" t="s">
        <v>6007</v>
      </c>
      <c r="C5832" s="2" t="s">
        <v>170</v>
      </c>
      <c r="D5832" s="209" t="n">
        <v>8.01</v>
      </c>
      <c r="E5832" s="224" t="n">
        <f aca="false">VLOOKUP(A5832,SINAPI_MO!$A$1:$E$59566,4,0)</f>
        <v>0.6117</v>
      </c>
      <c r="F5832" s="225" t="n">
        <f aca="false">ROUND(D5832*E5832,2)</f>
        <v>4.9</v>
      </c>
    </row>
    <row r="5833" customFormat="false" ht="19.4" hidden="false" customHeight="false" outlineLevel="0" collapsed="false">
      <c r="A5833" s="207" t="n">
        <v>89532</v>
      </c>
      <c r="B5833" s="208" t="s">
        <v>6008</v>
      </c>
      <c r="C5833" s="2" t="s">
        <v>170</v>
      </c>
      <c r="D5833" s="209" t="n">
        <v>8.46</v>
      </c>
      <c r="E5833" s="224" t="n">
        <f aca="false">VLOOKUP(A5833,SINAPI_MO!$A$1:$E$59566,4,0)</f>
        <v>0.3215</v>
      </c>
      <c r="F5833" s="225" t="n">
        <f aca="false">ROUND(D5833*E5833,2)</f>
        <v>2.72</v>
      </c>
    </row>
    <row r="5834" customFormat="false" ht="19.4" hidden="false" customHeight="false" outlineLevel="0" collapsed="false">
      <c r="A5834" s="207" t="n">
        <v>89426</v>
      </c>
      <c r="B5834" s="208" t="s">
        <v>6009</v>
      </c>
      <c r="C5834" s="2" t="s">
        <v>170</v>
      </c>
      <c r="D5834" s="209" t="n">
        <v>10.95</v>
      </c>
      <c r="E5834" s="224" t="n">
        <f aca="false">VLOOKUP(A5834,SINAPI_MO!$A$1:$E$59566,4,0)</f>
        <v>0.4712</v>
      </c>
      <c r="F5834" s="225" t="n">
        <f aca="false">ROUND(D5834*E5834,2)</f>
        <v>5.16</v>
      </c>
    </row>
    <row r="5835" customFormat="false" ht="19.4" hidden="false" customHeight="false" outlineLevel="0" collapsed="false">
      <c r="A5835" s="207" t="n">
        <v>89380</v>
      </c>
      <c r="B5835" s="208" t="s">
        <v>6010</v>
      </c>
      <c r="C5835" s="2" t="s">
        <v>170</v>
      </c>
      <c r="D5835" s="209" t="n">
        <v>11.56</v>
      </c>
      <c r="E5835" s="224" t="n">
        <f aca="false">VLOOKUP(A5835,SINAPI_MO!$A$1:$E$59566,4,0)</f>
        <v>0.4983</v>
      </c>
      <c r="F5835" s="225" t="n">
        <f aca="false">ROUND(D5835*E5835,2)</f>
        <v>5.76</v>
      </c>
    </row>
    <row r="5836" customFormat="false" ht="19.4" hidden="false" customHeight="false" outlineLevel="0" collapsed="false">
      <c r="A5836" s="207" t="n">
        <v>89562</v>
      </c>
      <c r="B5836" s="208" t="s">
        <v>6011</v>
      </c>
      <c r="C5836" s="2" t="s">
        <v>170</v>
      </c>
      <c r="D5836" s="209" t="n">
        <v>12.42</v>
      </c>
      <c r="E5836" s="224" t="n">
        <f aca="false">VLOOKUP(A5836,SINAPI_MO!$A$1:$E$59566,4,0)</f>
        <v>0.2649</v>
      </c>
      <c r="F5836" s="225" t="n">
        <f aca="false">ROUND(D5836*E5836,2)</f>
        <v>3.29</v>
      </c>
    </row>
    <row r="5837" customFormat="false" ht="19.4" hidden="false" customHeight="false" outlineLevel="0" collapsed="false">
      <c r="A5837" s="207" t="n">
        <v>89433</v>
      </c>
      <c r="B5837" s="208" t="s">
        <v>6012</v>
      </c>
      <c r="C5837" s="2" t="s">
        <v>170</v>
      </c>
      <c r="D5837" s="209" t="n">
        <v>15.31</v>
      </c>
      <c r="E5837" s="224" t="n">
        <f aca="false">VLOOKUP(A5837,SINAPI_MO!$A$1:$E$59566,4,0)</f>
        <v>0.3997</v>
      </c>
      <c r="F5837" s="225" t="n">
        <f aca="false">ROUND(D5837*E5837,2)</f>
        <v>6.12</v>
      </c>
    </row>
    <row r="5838" customFormat="false" ht="19.4" hidden="false" customHeight="false" outlineLevel="0" collapsed="false">
      <c r="A5838" s="207" t="n">
        <v>89579</v>
      </c>
      <c r="B5838" s="208" t="s">
        <v>6013</v>
      </c>
      <c r="C5838" s="2" t="s">
        <v>170</v>
      </c>
      <c r="D5838" s="209" t="n">
        <v>14.11</v>
      </c>
      <c r="E5838" s="224" t="n">
        <f aca="false">VLOOKUP(A5838,SINAPI_MO!$A$1:$E$59566,4,0)</f>
        <v>0.2417</v>
      </c>
      <c r="F5838" s="225" t="n">
        <f aca="false">ROUND(D5838*E5838,2)</f>
        <v>3.41</v>
      </c>
    </row>
    <row r="5839" customFormat="false" ht="19.4" hidden="false" customHeight="false" outlineLevel="0" collapsed="false">
      <c r="A5839" s="207" t="n">
        <v>103998</v>
      </c>
      <c r="B5839" s="208" t="s">
        <v>6014</v>
      </c>
      <c r="C5839" s="2" t="s">
        <v>170</v>
      </c>
      <c r="D5839" s="209" t="n">
        <v>17.08</v>
      </c>
      <c r="E5839" s="224" t="n">
        <f aca="false">VLOOKUP(A5839,SINAPI_MO!$A$1:$E$59566,4,0)</f>
        <v>0.37</v>
      </c>
      <c r="F5839" s="225" t="n">
        <f aca="false">ROUND(D5839*E5839,2)</f>
        <v>6.32</v>
      </c>
    </row>
    <row r="5840" customFormat="false" ht="19.4" hidden="false" customHeight="false" outlineLevel="0" collapsed="false">
      <c r="A5840" s="207" t="n">
        <v>89605</v>
      </c>
      <c r="B5840" s="208" t="s">
        <v>6015</v>
      </c>
      <c r="C5840" s="2" t="s">
        <v>170</v>
      </c>
      <c r="D5840" s="209" t="n">
        <v>25.07</v>
      </c>
      <c r="E5840" s="224" t="n">
        <f aca="false">VLOOKUP(A5840,SINAPI_MO!$A$1:$E$59566,4,0)</f>
        <v>0.1911</v>
      </c>
      <c r="F5840" s="225" t="n">
        <f aca="false">ROUND(D5840*E5840,2)</f>
        <v>4.79</v>
      </c>
    </row>
    <row r="5841" customFormat="false" ht="19.4" hidden="false" customHeight="false" outlineLevel="0" collapsed="false">
      <c r="A5841" s="207" t="n">
        <v>89981</v>
      </c>
      <c r="B5841" s="208" t="s">
        <v>6016</v>
      </c>
      <c r="C5841" s="2" t="s">
        <v>170</v>
      </c>
      <c r="D5841" s="209" t="n">
        <v>27.15</v>
      </c>
      <c r="E5841" s="224" t="n">
        <f aca="false">VLOOKUP(A5841,SINAPI_MO!$A$1:$E$59566,4,0)</f>
        <v>0.1002</v>
      </c>
      <c r="F5841" s="225" t="n">
        <f aca="false">ROUND(D5841*E5841,2)</f>
        <v>2.72</v>
      </c>
    </row>
    <row r="5842" customFormat="false" ht="19.4" hidden="false" customHeight="false" outlineLevel="0" collapsed="false">
      <c r="A5842" s="207" t="n">
        <v>89385</v>
      </c>
      <c r="B5842" s="208" t="s">
        <v>6017</v>
      </c>
      <c r="C5842" s="2" t="s">
        <v>170</v>
      </c>
      <c r="D5842" s="209" t="n">
        <v>8.16</v>
      </c>
      <c r="E5842" s="224" t="n">
        <f aca="false">VLOOKUP(A5842,SINAPI_MO!$A$1:$E$59566,4,0)</f>
        <v>0.6005</v>
      </c>
      <c r="F5842" s="225" t="n">
        <f aca="false">ROUND(D5842*E5842,2)</f>
        <v>4.9</v>
      </c>
    </row>
    <row r="5843" customFormat="false" ht="19.4" hidden="false" customHeight="false" outlineLevel="0" collapsed="false">
      <c r="A5843" s="207" t="n">
        <v>89551</v>
      </c>
      <c r="B5843" s="208" t="s">
        <v>6018</v>
      </c>
      <c r="C5843" s="2" t="s">
        <v>170</v>
      </c>
      <c r="D5843" s="209" t="n">
        <v>10.29</v>
      </c>
      <c r="E5843" s="224" t="n">
        <f aca="false">VLOOKUP(A5843,SINAPI_MO!$A$1:$E$59566,4,0)</f>
        <v>0.2643</v>
      </c>
      <c r="F5843" s="225" t="n">
        <f aca="false">ROUND(D5843*E5843,2)</f>
        <v>2.72</v>
      </c>
    </row>
    <row r="5844" customFormat="false" ht="19.4" hidden="false" customHeight="false" outlineLevel="0" collapsed="false">
      <c r="A5844" s="207" t="n">
        <v>89434</v>
      </c>
      <c r="B5844" s="208" t="s">
        <v>6019</v>
      </c>
      <c r="C5844" s="2" t="s">
        <v>170</v>
      </c>
      <c r="D5844" s="209" t="n">
        <v>12.78</v>
      </c>
      <c r="E5844" s="224" t="n">
        <f aca="false">VLOOKUP(A5844,SINAPI_MO!$A$1:$E$59566,4,0)</f>
        <v>0.4038</v>
      </c>
      <c r="F5844" s="225" t="n">
        <f aca="false">ROUND(D5844*E5844,2)</f>
        <v>5.16</v>
      </c>
    </row>
    <row r="5845" customFormat="false" ht="19.4" hidden="false" customHeight="false" outlineLevel="0" collapsed="false">
      <c r="A5845" s="207" t="n">
        <v>89389</v>
      </c>
      <c r="B5845" s="208" t="s">
        <v>6020</v>
      </c>
      <c r="C5845" s="2" t="s">
        <v>170</v>
      </c>
      <c r="D5845" s="209" t="n">
        <v>13.39</v>
      </c>
      <c r="E5845" s="224" t="n">
        <f aca="false">VLOOKUP(A5845,SINAPI_MO!$A$1:$E$59566,4,0)</f>
        <v>0.4302</v>
      </c>
      <c r="F5845" s="225" t="n">
        <f aca="false">ROUND(D5845*E5845,2)</f>
        <v>5.76</v>
      </c>
    </row>
    <row r="5846" customFormat="false" ht="12.8" hidden="false" customHeight="false" outlineLevel="0" collapsed="false">
      <c r="A5846" s="207" t="n">
        <v>89417</v>
      </c>
      <c r="B5846" s="208" t="s">
        <v>6021</v>
      </c>
      <c r="C5846" s="2" t="s">
        <v>170</v>
      </c>
      <c r="D5846" s="209" t="n">
        <v>6.12</v>
      </c>
      <c r="E5846" s="224" t="n">
        <f aca="false">VLOOKUP(A5846,SINAPI_MO!$A$1:$E$59566,4,0)</f>
        <v>0.6618</v>
      </c>
      <c r="F5846" s="225" t="n">
        <f aca="false">ROUND(D5846*E5846,2)</f>
        <v>4.05</v>
      </c>
    </row>
    <row r="5847" customFormat="false" ht="12.8" hidden="false" customHeight="false" outlineLevel="0" collapsed="false">
      <c r="A5847" s="207" t="n">
        <v>89371</v>
      </c>
      <c r="B5847" s="208" t="s">
        <v>6022</v>
      </c>
      <c r="C5847" s="2" t="s">
        <v>170</v>
      </c>
      <c r="D5847" s="209" t="n">
        <v>6.6</v>
      </c>
      <c r="E5847" s="224" t="n">
        <f aca="false">VLOOKUP(A5847,SINAPI_MO!$A$1:$E$59566,4,0)</f>
        <v>0.6864</v>
      </c>
      <c r="F5847" s="225" t="n">
        <f aca="false">ROUND(D5847*E5847,2)</f>
        <v>4.53</v>
      </c>
    </row>
    <row r="5848" customFormat="false" ht="12.8" hidden="false" customHeight="false" outlineLevel="0" collapsed="false">
      <c r="A5848" s="207" t="n">
        <v>89528</v>
      </c>
      <c r="B5848" s="208" t="s">
        <v>6023</v>
      </c>
      <c r="C5848" s="2" t="s">
        <v>170</v>
      </c>
      <c r="D5848" s="209" t="n">
        <v>4.94</v>
      </c>
      <c r="E5848" s="224" t="n">
        <f aca="false">VLOOKUP(A5848,SINAPI_MO!$A$1:$E$59566,4,0)</f>
        <v>0.4939</v>
      </c>
      <c r="F5848" s="225" t="n">
        <f aca="false">ROUND(D5848*E5848,2)</f>
        <v>2.44</v>
      </c>
    </row>
    <row r="5849" customFormat="false" ht="12.8" hidden="false" customHeight="false" outlineLevel="0" collapsed="false">
      <c r="A5849" s="207" t="n">
        <v>89424</v>
      </c>
      <c r="B5849" s="208" t="s">
        <v>6024</v>
      </c>
      <c r="C5849" s="2" t="s">
        <v>170</v>
      </c>
      <c r="D5849" s="209" t="n">
        <v>7.23</v>
      </c>
      <c r="E5849" s="224" t="n">
        <f aca="false">VLOOKUP(A5849,SINAPI_MO!$A$1:$E$59566,4,0)</f>
        <v>0.6487</v>
      </c>
      <c r="F5849" s="225" t="n">
        <f aca="false">ROUND(D5849*E5849,2)</f>
        <v>4.69</v>
      </c>
    </row>
    <row r="5850" customFormat="false" ht="12.8" hidden="false" customHeight="false" outlineLevel="0" collapsed="false">
      <c r="A5850" s="207" t="n">
        <v>89378</v>
      </c>
      <c r="B5850" s="208" t="s">
        <v>6025</v>
      </c>
      <c r="C5850" s="2" t="s">
        <v>170</v>
      </c>
      <c r="D5850" s="209" t="n">
        <v>7.8</v>
      </c>
      <c r="E5850" s="224" t="n">
        <f aca="false">VLOOKUP(A5850,SINAPI_MO!$A$1:$E$59566,4,0)</f>
        <v>0.6731</v>
      </c>
      <c r="F5850" s="225" t="n">
        <f aca="false">ROUND(D5850*E5850,2)</f>
        <v>5.25</v>
      </c>
    </row>
    <row r="5851" customFormat="false" ht="12.8" hidden="false" customHeight="false" outlineLevel="0" collapsed="false">
      <c r="A5851" s="207" t="n">
        <v>89541</v>
      </c>
      <c r="B5851" s="208" t="s">
        <v>6026</v>
      </c>
      <c r="C5851" s="2" t="s">
        <v>170</v>
      </c>
      <c r="D5851" s="209" t="n">
        <v>7.54</v>
      </c>
      <c r="E5851" s="224" t="n">
        <f aca="false">VLOOKUP(A5851,SINAPI_MO!$A$1:$E$59566,4,0)</f>
        <v>0.3952</v>
      </c>
      <c r="F5851" s="225" t="n">
        <f aca="false">ROUND(D5851*E5851,2)</f>
        <v>2.98</v>
      </c>
    </row>
    <row r="5852" customFormat="false" ht="12.8" hidden="false" customHeight="false" outlineLevel="0" collapsed="false">
      <c r="A5852" s="207" t="n">
        <v>89431</v>
      </c>
      <c r="B5852" s="208" t="s">
        <v>6027</v>
      </c>
      <c r="C5852" s="2" t="s">
        <v>170</v>
      </c>
      <c r="D5852" s="209" t="n">
        <v>10.22</v>
      </c>
      <c r="E5852" s="224" t="n">
        <f aca="false">VLOOKUP(A5852,SINAPI_MO!$A$1:$E$59566,4,0)</f>
        <v>0.5489</v>
      </c>
      <c r="F5852" s="225" t="n">
        <f aca="false">ROUND(D5852*E5852,2)</f>
        <v>5.61</v>
      </c>
    </row>
    <row r="5853" customFormat="false" ht="12.8" hidden="false" customHeight="false" outlineLevel="0" collapsed="false">
      <c r="A5853" s="207" t="n">
        <v>89386</v>
      </c>
      <c r="B5853" s="208" t="s">
        <v>6028</v>
      </c>
      <c r="C5853" s="2" t="s">
        <v>170</v>
      </c>
      <c r="D5853" s="209" t="n">
        <v>10.89</v>
      </c>
      <c r="E5853" s="224" t="n">
        <f aca="false">VLOOKUP(A5853,SINAPI_MO!$A$1:$E$59566,4,0)</f>
        <v>0.5758</v>
      </c>
      <c r="F5853" s="225" t="n">
        <f aca="false">ROUND(D5853*E5853,2)</f>
        <v>6.27</v>
      </c>
    </row>
    <row r="5854" customFormat="false" ht="12.8" hidden="false" customHeight="false" outlineLevel="0" collapsed="false">
      <c r="A5854" s="207" t="n">
        <v>89558</v>
      </c>
      <c r="B5854" s="208" t="s">
        <v>6029</v>
      </c>
      <c r="C5854" s="2" t="s">
        <v>170</v>
      </c>
      <c r="D5854" s="209" t="n">
        <v>11.62</v>
      </c>
      <c r="E5854" s="224" t="n">
        <f aca="false">VLOOKUP(A5854,SINAPI_MO!$A$1:$E$59566,4,0)</f>
        <v>0.3098</v>
      </c>
      <c r="F5854" s="225" t="n">
        <f aca="false">ROUND(D5854*E5854,2)</f>
        <v>3.6</v>
      </c>
    </row>
    <row r="5855" customFormat="false" ht="12.8" hidden="false" customHeight="false" outlineLevel="0" collapsed="false">
      <c r="A5855" s="207" t="n">
        <v>103988</v>
      </c>
      <c r="B5855" s="208" t="s">
        <v>6030</v>
      </c>
      <c r="C5855" s="2" t="s">
        <v>170</v>
      </c>
      <c r="D5855" s="209" t="n">
        <v>14.72</v>
      </c>
      <c r="E5855" s="224" t="n">
        <f aca="false">VLOOKUP(A5855,SINAPI_MO!$A$1:$E$59566,4,0)</f>
        <v>0.4511</v>
      </c>
      <c r="F5855" s="225" t="n">
        <f aca="false">ROUND(D5855*E5855,2)</f>
        <v>6.64</v>
      </c>
    </row>
    <row r="5856" customFormat="false" ht="12.8" hidden="false" customHeight="false" outlineLevel="0" collapsed="false">
      <c r="A5856" s="207" t="n">
        <v>89575</v>
      </c>
      <c r="B5856" s="208" t="s">
        <v>6031</v>
      </c>
      <c r="C5856" s="2" t="s">
        <v>170</v>
      </c>
      <c r="D5856" s="209" t="n">
        <v>13.76</v>
      </c>
      <c r="E5856" s="224" t="n">
        <f aca="false">VLOOKUP(A5856,SINAPI_MO!$A$1:$E$59566,4,0)</f>
        <v>0.319</v>
      </c>
      <c r="F5856" s="225" t="n">
        <f aca="false">ROUND(D5856*E5856,2)</f>
        <v>4.39</v>
      </c>
    </row>
    <row r="5857" customFormat="false" ht="12.8" hidden="false" customHeight="false" outlineLevel="0" collapsed="false">
      <c r="A5857" s="207" t="n">
        <v>103995</v>
      </c>
      <c r="B5857" s="208" t="s">
        <v>6032</v>
      </c>
      <c r="C5857" s="2" t="s">
        <v>170</v>
      </c>
      <c r="D5857" s="209" t="n">
        <v>17.38</v>
      </c>
      <c r="E5857" s="224" t="n">
        <f aca="false">VLOOKUP(A5857,SINAPI_MO!$A$1:$E$59566,4,0)</f>
        <v>0.4568</v>
      </c>
      <c r="F5857" s="225" t="n">
        <f aca="false">ROUND(D5857*E5857,2)</f>
        <v>7.94</v>
      </c>
    </row>
    <row r="5858" customFormat="false" ht="12.8" hidden="false" customHeight="false" outlineLevel="0" collapsed="false">
      <c r="A5858" s="207" t="n">
        <v>89597</v>
      </c>
      <c r="B5858" s="208" t="s">
        <v>6033</v>
      </c>
      <c r="C5858" s="2" t="s">
        <v>170</v>
      </c>
      <c r="D5858" s="209" t="n">
        <v>27.56</v>
      </c>
      <c r="E5858" s="224" t="n">
        <f aca="false">VLOOKUP(A5858,SINAPI_MO!$A$1:$E$59566,4,0)</f>
        <v>0.188</v>
      </c>
      <c r="F5858" s="225" t="n">
        <f aca="false">ROUND(D5858*E5858,2)</f>
        <v>5.18</v>
      </c>
    </row>
    <row r="5859" customFormat="false" ht="12.8" hidden="false" customHeight="false" outlineLevel="0" collapsed="false">
      <c r="A5859" s="207" t="n">
        <v>89611</v>
      </c>
      <c r="B5859" s="208" t="s">
        <v>6034</v>
      </c>
      <c r="C5859" s="2" t="s">
        <v>170</v>
      </c>
      <c r="D5859" s="209" t="n">
        <v>39.22</v>
      </c>
      <c r="E5859" s="224" t="n">
        <f aca="false">VLOOKUP(A5859,SINAPI_MO!$A$1:$E$59566,4,0)</f>
        <v>0.1617</v>
      </c>
      <c r="F5859" s="225" t="n">
        <f aca="false">ROUND(D5859*E5859,2)</f>
        <v>6.34</v>
      </c>
    </row>
    <row r="5860" customFormat="false" ht="12.8" hidden="false" customHeight="false" outlineLevel="0" collapsed="false">
      <c r="A5860" s="207" t="n">
        <v>89614</v>
      </c>
      <c r="B5860" s="208" t="s">
        <v>6035</v>
      </c>
      <c r="C5860" s="2" t="s">
        <v>170</v>
      </c>
      <c r="D5860" s="209" t="n">
        <v>73.72</v>
      </c>
      <c r="E5860" s="224" t="n">
        <f aca="false">VLOOKUP(A5860,SINAPI_MO!$A$1:$E$59566,4,0)</f>
        <v>0.097</v>
      </c>
      <c r="F5860" s="225" t="n">
        <f aca="false">ROUND(D5860*E5860,2)</f>
        <v>7.15</v>
      </c>
    </row>
    <row r="5861" customFormat="false" ht="19.4" hidden="false" customHeight="false" outlineLevel="0" collapsed="false">
      <c r="A5861" s="207" t="n">
        <v>103975</v>
      </c>
      <c r="B5861" s="208" t="s">
        <v>6036</v>
      </c>
      <c r="C5861" s="2" t="s">
        <v>170</v>
      </c>
      <c r="D5861" s="209" t="n">
        <v>21.17</v>
      </c>
      <c r="E5861" s="224" t="n">
        <f aca="false">VLOOKUP(A5861,SINAPI_MO!$A$1:$E$59566,4,0)</f>
        <v>0.2985</v>
      </c>
      <c r="F5861" s="225" t="n">
        <f aca="false">ROUND(D5861*E5861,2)</f>
        <v>6.32</v>
      </c>
    </row>
    <row r="5862" customFormat="false" ht="19.4" hidden="false" customHeight="false" outlineLevel="0" collapsed="false">
      <c r="A5862" s="207" t="n">
        <v>104007</v>
      </c>
      <c r="B5862" s="208" t="s">
        <v>6037</v>
      </c>
      <c r="C5862" s="2" t="s">
        <v>170</v>
      </c>
      <c r="D5862" s="209" t="n">
        <v>25.56</v>
      </c>
      <c r="E5862" s="224" t="n">
        <f aca="false">VLOOKUP(A5862,SINAPI_MO!$A$1:$E$59566,4,0)</f>
        <v>0.4155</v>
      </c>
      <c r="F5862" s="225" t="n">
        <f aca="false">ROUND(D5862*E5862,2)</f>
        <v>10.62</v>
      </c>
    </row>
    <row r="5863" customFormat="false" ht="19.4" hidden="false" customHeight="false" outlineLevel="0" collapsed="false">
      <c r="A5863" s="207" t="n">
        <v>103976</v>
      </c>
      <c r="B5863" s="208" t="s">
        <v>6038</v>
      </c>
      <c r="C5863" s="2" t="s">
        <v>170</v>
      </c>
      <c r="D5863" s="209" t="n">
        <v>30.97</v>
      </c>
      <c r="E5863" s="224" t="n">
        <f aca="false">VLOOKUP(A5863,SINAPI_MO!$A$1:$E$59566,4,0)</f>
        <v>0.2386</v>
      </c>
      <c r="F5863" s="225" t="n">
        <f aca="false">ROUND(D5863*E5863,2)</f>
        <v>7.39</v>
      </c>
    </row>
    <row r="5864" customFormat="false" ht="19.4" hidden="false" customHeight="false" outlineLevel="0" collapsed="false">
      <c r="A5864" s="207" t="n">
        <v>104008</v>
      </c>
      <c r="B5864" s="208" t="s">
        <v>6039</v>
      </c>
      <c r="C5864" s="2" t="s">
        <v>170</v>
      </c>
      <c r="D5864" s="209" t="n">
        <v>37.23</v>
      </c>
      <c r="E5864" s="224" t="n">
        <f aca="false">VLOOKUP(A5864,SINAPI_MO!$A$1:$E$59566,4,0)</f>
        <v>0.364</v>
      </c>
      <c r="F5864" s="225" t="n">
        <f aca="false">ROUND(D5864*E5864,2)</f>
        <v>13.55</v>
      </c>
    </row>
    <row r="5865" customFormat="false" ht="19.4" hidden="false" customHeight="false" outlineLevel="0" collapsed="false">
      <c r="A5865" s="207" t="n">
        <v>89630</v>
      </c>
      <c r="B5865" s="208" t="s">
        <v>6040</v>
      </c>
      <c r="C5865" s="2" t="s">
        <v>170</v>
      </c>
      <c r="D5865" s="209" t="n">
        <v>74.78</v>
      </c>
      <c r="E5865" s="224" t="n">
        <f aca="false">VLOOKUP(A5865,SINAPI_MO!$A$1:$E$59566,4,0)</f>
        <v>0.144</v>
      </c>
      <c r="F5865" s="225" t="n">
        <f aca="false">ROUND(D5865*E5865,2)</f>
        <v>10.77</v>
      </c>
    </row>
    <row r="5866" customFormat="false" ht="19.4" hidden="false" customHeight="false" outlineLevel="0" collapsed="false">
      <c r="A5866" s="207" t="n">
        <v>89632</v>
      </c>
      <c r="B5866" s="208" t="s">
        <v>6041</v>
      </c>
      <c r="C5866" s="2" t="s">
        <v>170</v>
      </c>
      <c r="D5866" s="209" t="n">
        <v>151.79</v>
      </c>
      <c r="E5866" s="224" t="n">
        <f aca="false">VLOOKUP(A5866,SINAPI_MO!$A$1:$E$59566,4,0)</f>
        <v>0.0815</v>
      </c>
      <c r="F5866" s="225" t="n">
        <f aca="false">ROUND(D5866*E5866,2)</f>
        <v>12.37</v>
      </c>
    </row>
    <row r="5867" customFormat="false" ht="12.8" hidden="false" customHeight="false" outlineLevel="0" collapsed="false">
      <c r="A5867" s="207" t="n">
        <v>89438</v>
      </c>
      <c r="B5867" s="208" t="s">
        <v>6042</v>
      </c>
      <c r="C5867" s="2" t="s">
        <v>170</v>
      </c>
      <c r="D5867" s="209" t="n">
        <v>11.1</v>
      </c>
      <c r="E5867" s="224" t="n">
        <f aca="false">VLOOKUP(A5867,SINAPI_MO!$A$1:$E$59566,4,0)</f>
        <v>0.7306</v>
      </c>
      <c r="F5867" s="225" t="n">
        <f aca="false">ROUND(D5867*E5867,2)</f>
        <v>8.11</v>
      </c>
    </row>
    <row r="5868" customFormat="false" ht="12.8" hidden="false" customHeight="false" outlineLevel="0" collapsed="false">
      <c r="A5868" s="207" t="n">
        <v>89393</v>
      </c>
      <c r="B5868" s="208" t="s">
        <v>6043</v>
      </c>
      <c r="C5868" s="2" t="s">
        <v>170</v>
      </c>
      <c r="D5868" s="209" t="n">
        <v>12.07</v>
      </c>
      <c r="E5868" s="224" t="n">
        <f aca="false">VLOOKUP(A5868,SINAPI_MO!$A$1:$E$59566,4,0)</f>
        <v>0.7514</v>
      </c>
      <c r="F5868" s="225" t="n">
        <f aca="false">ROUND(D5868*E5868,2)</f>
        <v>9.07</v>
      </c>
    </row>
    <row r="5869" customFormat="false" ht="12.8" hidden="false" customHeight="false" outlineLevel="0" collapsed="false">
      <c r="A5869" s="207" t="n">
        <v>89617</v>
      </c>
      <c r="B5869" s="208" t="s">
        <v>6044</v>
      </c>
      <c r="C5869" s="2" t="s">
        <v>170</v>
      </c>
      <c r="D5869" s="209" t="n">
        <v>8.6</v>
      </c>
      <c r="E5869" s="224" t="n">
        <f aca="false">VLOOKUP(A5869,SINAPI_MO!$A$1:$E$59566,4,0)</f>
        <v>0.5674</v>
      </c>
      <c r="F5869" s="225" t="n">
        <f aca="false">ROUND(D5869*E5869,2)</f>
        <v>4.88</v>
      </c>
    </row>
    <row r="5870" customFormat="false" ht="12.8" hidden="false" customHeight="false" outlineLevel="0" collapsed="false">
      <c r="A5870" s="207" t="n">
        <v>89440</v>
      </c>
      <c r="B5870" s="208" t="s">
        <v>6045</v>
      </c>
      <c r="C5870" s="2" t="s">
        <v>170</v>
      </c>
      <c r="D5870" s="209" t="n">
        <v>13.19</v>
      </c>
      <c r="E5870" s="224" t="n">
        <f aca="false">VLOOKUP(A5870,SINAPI_MO!$A$1:$E$59566,4,0)</f>
        <v>0.7127</v>
      </c>
      <c r="F5870" s="225" t="n">
        <f aca="false">ROUND(D5870*E5870,2)</f>
        <v>9.4</v>
      </c>
    </row>
    <row r="5871" customFormat="false" ht="12.8" hidden="false" customHeight="false" outlineLevel="0" collapsed="false">
      <c r="A5871" s="207" t="n">
        <v>89395</v>
      </c>
      <c r="B5871" s="208" t="s">
        <v>6046</v>
      </c>
      <c r="C5871" s="2" t="s">
        <v>170</v>
      </c>
      <c r="D5871" s="209" t="n">
        <v>14.31</v>
      </c>
      <c r="E5871" s="224" t="n">
        <f aca="false">VLOOKUP(A5871,SINAPI_MO!$A$1:$E$59566,4,0)</f>
        <v>0.7345</v>
      </c>
      <c r="F5871" s="225" t="n">
        <f aca="false">ROUND(D5871*E5871,2)</f>
        <v>10.51</v>
      </c>
    </row>
    <row r="5872" customFormat="false" ht="12.8" hidden="false" customHeight="false" outlineLevel="0" collapsed="false">
      <c r="A5872" s="207" t="n">
        <v>89620</v>
      </c>
      <c r="B5872" s="208" t="s">
        <v>6047</v>
      </c>
      <c r="C5872" s="2" t="s">
        <v>170</v>
      </c>
      <c r="D5872" s="209" t="n">
        <v>13.82</v>
      </c>
      <c r="E5872" s="224" t="n">
        <f aca="false">VLOOKUP(A5872,SINAPI_MO!$A$1:$E$59566,4,0)</f>
        <v>0.4327</v>
      </c>
      <c r="F5872" s="225" t="n">
        <f aca="false">ROUND(D5872*E5872,2)</f>
        <v>5.98</v>
      </c>
    </row>
    <row r="5873" customFormat="false" ht="12.8" hidden="false" customHeight="false" outlineLevel="0" collapsed="false">
      <c r="A5873" s="207" t="n">
        <v>89443</v>
      </c>
      <c r="B5873" s="208" t="s">
        <v>6048</v>
      </c>
      <c r="C5873" s="2" t="s">
        <v>170</v>
      </c>
      <c r="D5873" s="209" t="n">
        <v>19.14</v>
      </c>
      <c r="E5873" s="224" t="n">
        <f aca="false">VLOOKUP(A5873,SINAPI_MO!$A$1:$E$59566,4,0)</f>
        <v>0.5862</v>
      </c>
      <c r="F5873" s="225" t="n">
        <f aca="false">ROUND(D5873*E5873,2)</f>
        <v>11.22</v>
      </c>
    </row>
    <row r="5874" customFormat="false" ht="12.8" hidden="false" customHeight="false" outlineLevel="0" collapsed="false">
      <c r="A5874" s="207" t="n">
        <v>89398</v>
      </c>
      <c r="B5874" s="208" t="s">
        <v>6049</v>
      </c>
      <c r="C5874" s="2" t="s">
        <v>170</v>
      </c>
      <c r="D5874" s="209" t="n">
        <v>20.47</v>
      </c>
      <c r="E5874" s="224" t="n">
        <f aca="false">VLOOKUP(A5874,SINAPI_MO!$A$1:$E$59566,4,0)</f>
        <v>0.6126</v>
      </c>
      <c r="F5874" s="225" t="n">
        <f aca="false">ROUND(D5874*E5874,2)</f>
        <v>12.54</v>
      </c>
    </row>
    <row r="5875" customFormat="false" ht="12.8" hidden="false" customHeight="false" outlineLevel="0" collapsed="false">
      <c r="A5875" s="207" t="n">
        <v>89623</v>
      </c>
      <c r="B5875" s="208" t="s">
        <v>6050</v>
      </c>
      <c r="C5875" s="2" t="s">
        <v>170</v>
      </c>
      <c r="D5875" s="209" t="n">
        <v>23.01</v>
      </c>
      <c r="E5875" s="224" t="n">
        <f aca="false">VLOOKUP(A5875,SINAPI_MO!$A$1:$E$59566,4,0)</f>
        <v>0.3155</v>
      </c>
      <c r="F5875" s="225" t="n">
        <f aca="false">ROUND(D5875*E5875,2)</f>
        <v>7.26</v>
      </c>
    </row>
    <row r="5876" customFormat="false" ht="12.8" hidden="false" customHeight="false" outlineLevel="0" collapsed="false">
      <c r="A5876" s="207" t="n">
        <v>104011</v>
      </c>
      <c r="B5876" s="208" t="s">
        <v>6051</v>
      </c>
      <c r="C5876" s="2" t="s">
        <v>170</v>
      </c>
      <c r="D5876" s="209" t="n">
        <v>29.13</v>
      </c>
      <c r="E5876" s="224" t="n">
        <f aca="false">VLOOKUP(A5876,SINAPI_MO!$A$1:$E$59566,4,0)</f>
        <v>0.4562</v>
      </c>
      <c r="F5876" s="225" t="n">
        <f aca="false">ROUND(D5876*E5876,2)</f>
        <v>13.29</v>
      </c>
    </row>
    <row r="5877" customFormat="false" ht="12.8" hidden="false" customHeight="false" outlineLevel="0" collapsed="false">
      <c r="A5877" s="207" t="n">
        <v>89625</v>
      </c>
      <c r="B5877" s="208" t="s">
        <v>6052</v>
      </c>
      <c r="C5877" s="2" t="s">
        <v>170</v>
      </c>
      <c r="D5877" s="209" t="n">
        <v>26.9</v>
      </c>
      <c r="E5877" s="224" t="n">
        <f aca="false">VLOOKUP(A5877,SINAPI_MO!$A$1:$E$59566,4,0)</f>
        <v>0.3264</v>
      </c>
      <c r="F5877" s="225" t="n">
        <f aca="false">ROUND(D5877*E5877,2)</f>
        <v>8.78</v>
      </c>
    </row>
    <row r="5878" customFormat="false" ht="12.8" hidden="false" customHeight="false" outlineLevel="0" collapsed="false">
      <c r="A5878" s="207" t="n">
        <v>104004</v>
      </c>
      <c r="B5878" s="208" t="s">
        <v>6053</v>
      </c>
      <c r="C5878" s="2" t="s">
        <v>170</v>
      </c>
      <c r="D5878" s="209" t="n">
        <v>34.11</v>
      </c>
      <c r="E5878" s="224" t="n">
        <f aca="false">VLOOKUP(A5878,SINAPI_MO!$A$1:$E$59566,4,0)</f>
        <v>0.4656</v>
      </c>
      <c r="F5878" s="225" t="n">
        <f aca="false">ROUND(D5878*E5878,2)</f>
        <v>15.88</v>
      </c>
    </row>
    <row r="5879" customFormat="false" ht="12.8" hidden="false" customHeight="false" outlineLevel="0" collapsed="false">
      <c r="A5879" s="207" t="n">
        <v>89628</v>
      </c>
      <c r="B5879" s="208" t="s">
        <v>6054</v>
      </c>
      <c r="C5879" s="2" t="s">
        <v>170</v>
      </c>
      <c r="D5879" s="209" t="n">
        <v>58.25</v>
      </c>
      <c r="E5879" s="224" t="n">
        <f aca="false">VLOOKUP(A5879,SINAPI_MO!$A$1:$E$59566,4,0)</f>
        <v>0.1782</v>
      </c>
      <c r="F5879" s="225" t="n">
        <f aca="false">ROUND(D5879*E5879,2)</f>
        <v>10.38</v>
      </c>
    </row>
    <row r="5880" customFormat="false" ht="12.8" hidden="false" customHeight="false" outlineLevel="0" collapsed="false">
      <c r="A5880" s="207" t="n">
        <v>89629</v>
      </c>
      <c r="B5880" s="208" t="s">
        <v>6055</v>
      </c>
      <c r="C5880" s="2" t="s">
        <v>170</v>
      </c>
      <c r="D5880" s="209" t="n">
        <v>98.93</v>
      </c>
      <c r="E5880" s="224" t="n">
        <f aca="false">VLOOKUP(A5880,SINAPI_MO!$A$1:$E$59566,4,0)</f>
        <v>0.129</v>
      </c>
      <c r="F5880" s="225" t="n">
        <f aca="false">ROUND(D5880*E5880,2)</f>
        <v>12.76</v>
      </c>
    </row>
    <row r="5881" customFormat="false" ht="12.8" hidden="false" customHeight="false" outlineLevel="0" collapsed="false">
      <c r="A5881" s="207" t="n">
        <v>89631</v>
      </c>
      <c r="B5881" s="208" t="s">
        <v>6056</v>
      </c>
      <c r="C5881" s="2" t="s">
        <v>170</v>
      </c>
      <c r="D5881" s="209" t="n">
        <v>130.31</v>
      </c>
      <c r="E5881" s="224" t="n">
        <f aca="false">VLOOKUP(A5881,SINAPI_MO!$A$1:$E$59566,4,0)</f>
        <v>0.1101</v>
      </c>
      <c r="F5881" s="225" t="n">
        <f aca="false">ROUND(D5881*E5881,2)</f>
        <v>14.35</v>
      </c>
    </row>
    <row r="5882" customFormat="false" ht="12.8" hidden="false" customHeight="false" outlineLevel="0" collapsed="false">
      <c r="A5882" s="207" t="n">
        <v>89401</v>
      </c>
      <c r="B5882" s="208" t="s">
        <v>6057</v>
      </c>
      <c r="C5882" s="2" t="s">
        <v>183</v>
      </c>
      <c r="D5882" s="209" t="n">
        <v>12.21</v>
      </c>
      <c r="E5882" s="224" t="n">
        <f aca="false">VLOOKUP(A5882,SINAPI_MO!$A$1:$E$59566,4,0)</f>
        <v>0.5807</v>
      </c>
      <c r="F5882" s="225" t="n">
        <f aca="false">ROUND(D5882*E5882,2)</f>
        <v>7.09</v>
      </c>
    </row>
    <row r="5883" customFormat="false" ht="12.8" hidden="false" customHeight="false" outlineLevel="0" collapsed="false">
      <c r="A5883" s="207" t="n">
        <v>89355</v>
      </c>
      <c r="B5883" s="208" t="s">
        <v>6058</v>
      </c>
      <c r="C5883" s="2" t="s">
        <v>183</v>
      </c>
      <c r="D5883" s="209" t="n">
        <v>22.24</v>
      </c>
      <c r="E5883" s="224" t="n">
        <f aca="false">VLOOKUP(A5883,SINAPI_MO!$A$1:$E$59566,4,0)</f>
        <v>0.7653</v>
      </c>
      <c r="F5883" s="225" t="n">
        <f aca="false">ROUND(D5883*E5883,2)</f>
        <v>17.02</v>
      </c>
    </row>
    <row r="5884" customFormat="false" ht="12.8" hidden="false" customHeight="false" outlineLevel="0" collapsed="false">
      <c r="A5884" s="207" t="n">
        <v>89446</v>
      </c>
      <c r="B5884" s="208" t="s">
        <v>6059</v>
      </c>
      <c r="C5884" s="2" t="s">
        <v>183</v>
      </c>
      <c r="D5884" s="209" t="n">
        <v>6.71</v>
      </c>
      <c r="E5884" s="224" t="n">
        <f aca="false">VLOOKUP(A5884,SINAPI_MO!$A$1:$E$59566,4,0)</f>
        <v>0.149</v>
      </c>
      <c r="F5884" s="225" t="n">
        <f aca="false">ROUND(D5884*E5884,2)</f>
        <v>1</v>
      </c>
    </row>
    <row r="5885" customFormat="false" ht="12.8" hidden="false" customHeight="false" outlineLevel="0" collapsed="false">
      <c r="A5885" s="207" t="n">
        <v>89402</v>
      </c>
      <c r="B5885" s="208" t="s">
        <v>6060</v>
      </c>
      <c r="C5885" s="2" t="s">
        <v>183</v>
      </c>
      <c r="D5885" s="209" t="n">
        <v>14.01</v>
      </c>
      <c r="E5885" s="224" t="n">
        <f aca="false">VLOOKUP(A5885,SINAPI_MO!$A$1:$E$59566,4,0)</f>
        <v>0.5874</v>
      </c>
      <c r="F5885" s="225" t="n">
        <f aca="false">ROUND(D5885*E5885,2)</f>
        <v>8.23</v>
      </c>
    </row>
    <row r="5886" customFormat="false" ht="12.8" hidden="false" customHeight="false" outlineLevel="0" collapsed="false">
      <c r="A5886" s="207" t="n">
        <v>89356</v>
      </c>
      <c r="B5886" s="208" t="s">
        <v>6061</v>
      </c>
      <c r="C5886" s="2" t="s">
        <v>183</v>
      </c>
      <c r="D5886" s="209" t="n">
        <v>25.62</v>
      </c>
      <c r="E5886" s="224" t="n">
        <f aca="false">VLOOKUP(A5886,SINAPI_MO!$A$1:$E$59566,4,0)</f>
        <v>0.7697</v>
      </c>
      <c r="F5886" s="225" t="n">
        <f aca="false">ROUND(D5886*E5886,2)</f>
        <v>19.72</v>
      </c>
    </row>
    <row r="5887" customFormat="false" ht="12.8" hidden="false" customHeight="false" outlineLevel="0" collapsed="false">
      <c r="A5887" s="207" t="n">
        <v>89447</v>
      </c>
      <c r="B5887" s="208" t="s">
        <v>6062</v>
      </c>
      <c r="C5887" s="2" t="s">
        <v>183</v>
      </c>
      <c r="D5887" s="209" t="n">
        <v>13.54</v>
      </c>
      <c r="E5887" s="224" t="n">
        <f aca="false">VLOOKUP(A5887,SINAPI_MO!$A$1:$E$59566,4,0)</f>
        <v>0.0901</v>
      </c>
      <c r="F5887" s="225" t="n">
        <f aca="false">ROUND(D5887*E5887,2)</f>
        <v>1.22</v>
      </c>
    </row>
    <row r="5888" customFormat="false" ht="12.8" hidden="false" customHeight="false" outlineLevel="0" collapsed="false">
      <c r="A5888" s="207" t="n">
        <v>89403</v>
      </c>
      <c r="B5888" s="208" t="s">
        <v>6063</v>
      </c>
      <c r="C5888" s="2" t="s">
        <v>183</v>
      </c>
      <c r="D5888" s="209" t="n">
        <v>22.22</v>
      </c>
      <c r="E5888" s="224" t="n">
        <f aca="false">VLOOKUP(A5888,SINAPI_MO!$A$1:$E$59566,4,0)</f>
        <v>0.4415</v>
      </c>
      <c r="F5888" s="225" t="n">
        <f aca="false">ROUND(D5888*E5888,2)</f>
        <v>9.81</v>
      </c>
    </row>
    <row r="5889" customFormat="false" ht="12.8" hidden="false" customHeight="false" outlineLevel="0" collapsed="false">
      <c r="A5889" s="207" t="n">
        <v>89357</v>
      </c>
      <c r="B5889" s="208" t="s">
        <v>6064</v>
      </c>
      <c r="C5889" s="2" t="s">
        <v>183</v>
      </c>
      <c r="D5889" s="209" t="n">
        <v>36.06</v>
      </c>
      <c r="E5889" s="224" t="n">
        <f aca="false">VLOOKUP(A5889,SINAPI_MO!$A$1:$E$59566,4,0)</f>
        <v>0.652</v>
      </c>
      <c r="F5889" s="225" t="n">
        <f aca="false">ROUND(D5889*E5889,2)</f>
        <v>23.51</v>
      </c>
    </row>
    <row r="5890" customFormat="false" ht="12.8" hidden="false" customHeight="false" outlineLevel="0" collapsed="false">
      <c r="A5890" s="207" t="n">
        <v>89448</v>
      </c>
      <c r="B5890" s="208" t="s">
        <v>6065</v>
      </c>
      <c r="C5890" s="2" t="s">
        <v>183</v>
      </c>
      <c r="D5890" s="209" t="n">
        <v>20.81</v>
      </c>
      <c r="E5890" s="224" t="n">
        <f aca="false">VLOOKUP(A5890,SINAPI_MO!$A$1:$E$59566,4,0)</f>
        <v>0.0702</v>
      </c>
      <c r="F5890" s="225" t="n">
        <f aca="false">ROUND(D5890*E5890,2)</f>
        <v>1.46</v>
      </c>
    </row>
    <row r="5891" customFormat="false" ht="12.8" hidden="false" customHeight="false" outlineLevel="0" collapsed="false">
      <c r="A5891" s="207" t="n">
        <v>103978</v>
      </c>
      <c r="B5891" s="208" t="s">
        <v>6066</v>
      </c>
      <c r="C5891" s="2" t="s">
        <v>183</v>
      </c>
      <c r="D5891" s="209" t="n">
        <v>31.03</v>
      </c>
      <c r="E5891" s="224" t="n">
        <f aca="false">VLOOKUP(A5891,SINAPI_MO!$A$1:$E$59566,4,0)</f>
        <v>0.3748</v>
      </c>
      <c r="F5891" s="225" t="n">
        <f aca="false">ROUND(D5891*E5891,2)</f>
        <v>11.63</v>
      </c>
    </row>
    <row r="5892" customFormat="false" ht="12.8" hidden="false" customHeight="false" outlineLevel="0" collapsed="false">
      <c r="A5892" s="207" t="n">
        <v>89449</v>
      </c>
      <c r="B5892" s="208" t="s">
        <v>6067</v>
      </c>
      <c r="C5892" s="2" t="s">
        <v>183</v>
      </c>
      <c r="D5892" s="209" t="n">
        <v>22.98</v>
      </c>
      <c r="E5892" s="224" t="n">
        <f aca="false">VLOOKUP(A5892,SINAPI_MO!$A$1:$E$59566,4,0)</f>
        <v>0.0766</v>
      </c>
      <c r="F5892" s="225" t="n">
        <f aca="false">ROUND(D5892*E5892,2)</f>
        <v>1.76</v>
      </c>
    </row>
    <row r="5893" customFormat="false" ht="12.8" hidden="false" customHeight="false" outlineLevel="0" collapsed="false">
      <c r="A5893" s="207" t="n">
        <v>103979</v>
      </c>
      <c r="B5893" s="208" t="s">
        <v>6068</v>
      </c>
      <c r="C5893" s="2" t="s">
        <v>183</v>
      </c>
      <c r="D5893" s="209" t="n">
        <v>35.17</v>
      </c>
      <c r="E5893" s="224" t="n">
        <f aca="false">VLOOKUP(A5893,SINAPI_MO!$A$1:$E$59566,4,0)</f>
        <v>0.3949</v>
      </c>
      <c r="F5893" s="225" t="n">
        <f aca="false">ROUND(D5893*E5893,2)</f>
        <v>13.89</v>
      </c>
    </row>
    <row r="5894" customFormat="false" ht="12.8" hidden="false" customHeight="false" outlineLevel="0" collapsed="false">
      <c r="A5894" s="207" t="n">
        <v>89450</v>
      </c>
      <c r="B5894" s="208" t="s">
        <v>6069</v>
      </c>
      <c r="C5894" s="2" t="s">
        <v>183</v>
      </c>
      <c r="D5894" s="209" t="n">
        <v>37</v>
      </c>
      <c r="E5894" s="224" t="n">
        <f aca="false">VLOOKUP(A5894,SINAPI_MO!$A$1:$E$59566,4,0)</f>
        <v>0.0559</v>
      </c>
      <c r="F5894" s="225" t="n">
        <f aca="false">ROUND(D5894*E5894,2)</f>
        <v>2.07</v>
      </c>
    </row>
    <row r="5895" customFormat="false" ht="12.8" hidden="false" customHeight="false" outlineLevel="0" collapsed="false">
      <c r="A5895" s="207" t="n">
        <v>89451</v>
      </c>
      <c r="B5895" s="208" t="s">
        <v>6070</v>
      </c>
      <c r="C5895" s="2" t="s">
        <v>183</v>
      </c>
      <c r="D5895" s="209" t="n">
        <v>60.4</v>
      </c>
      <c r="E5895" s="224" t="n">
        <f aca="false">VLOOKUP(A5895,SINAPI_MO!$A$1:$E$59566,4,0)</f>
        <v>0.0422</v>
      </c>
      <c r="F5895" s="225" t="n">
        <f aca="false">ROUND(D5895*E5895,2)</f>
        <v>2.55</v>
      </c>
    </row>
    <row r="5896" customFormat="false" ht="12.8" hidden="false" customHeight="false" outlineLevel="0" collapsed="false">
      <c r="A5896" s="207" t="n">
        <v>89452</v>
      </c>
      <c r="B5896" s="208" t="s">
        <v>6071</v>
      </c>
      <c r="C5896" s="2" t="s">
        <v>183</v>
      </c>
      <c r="D5896" s="209" t="n">
        <v>83.36</v>
      </c>
      <c r="E5896" s="224" t="n">
        <f aca="false">VLOOKUP(A5896,SINAPI_MO!$A$1:$E$59566,4,0)</f>
        <v>0.0344</v>
      </c>
      <c r="F5896" s="225" t="n">
        <f aca="false">ROUND(D5896*E5896,2)</f>
        <v>2.87</v>
      </c>
    </row>
    <row r="5897" customFormat="false" ht="19.4" hidden="false" customHeight="false" outlineLevel="0" collapsed="false">
      <c r="A5897" s="207" t="n">
        <v>89394</v>
      </c>
      <c r="B5897" s="208" t="s">
        <v>6072</v>
      </c>
      <c r="C5897" s="2" t="s">
        <v>170</v>
      </c>
      <c r="D5897" s="209" t="n">
        <v>21.96</v>
      </c>
      <c r="E5897" s="224" t="n">
        <f aca="false">VLOOKUP(A5897,SINAPI_MO!$A$1:$E$59566,4,0)</f>
        <v>0.3802</v>
      </c>
      <c r="F5897" s="225" t="n">
        <f aca="false">ROUND(D5897*E5897,2)</f>
        <v>8.35</v>
      </c>
    </row>
    <row r="5898" customFormat="false" ht="19.4" hidden="false" customHeight="false" outlineLevel="0" collapsed="false">
      <c r="A5898" s="207" t="n">
        <v>89396</v>
      </c>
      <c r="B5898" s="208" t="s">
        <v>6073</v>
      </c>
      <c r="C5898" s="2" t="s">
        <v>170</v>
      </c>
      <c r="D5898" s="209" t="n">
        <v>24.1</v>
      </c>
      <c r="E5898" s="224" t="n">
        <f aca="false">VLOOKUP(A5898,SINAPI_MO!$A$1:$E$59566,4,0)</f>
        <v>0.3763</v>
      </c>
      <c r="F5898" s="225" t="n">
        <f aca="false">ROUND(D5898*E5898,2)</f>
        <v>9.07</v>
      </c>
    </row>
    <row r="5899" customFormat="false" ht="19.4" hidden="false" customHeight="false" outlineLevel="0" collapsed="false">
      <c r="A5899" s="207" t="n">
        <v>90374</v>
      </c>
      <c r="B5899" s="208" t="s">
        <v>6074</v>
      </c>
      <c r="C5899" s="2" t="s">
        <v>170</v>
      </c>
      <c r="D5899" s="209" t="n">
        <v>26.14</v>
      </c>
      <c r="E5899" s="224" t="n">
        <f aca="false">VLOOKUP(A5899,SINAPI_MO!$A$1:$E$59566,4,0)</f>
        <v>0.3745</v>
      </c>
      <c r="F5899" s="225" t="n">
        <f aca="false">ROUND(D5899*E5899,2)</f>
        <v>9.79</v>
      </c>
    </row>
    <row r="5900" customFormat="false" ht="19.4" hidden="false" customHeight="false" outlineLevel="0" collapsed="false">
      <c r="A5900" s="207" t="n">
        <v>89444</v>
      </c>
      <c r="B5900" s="208" t="s">
        <v>6075</v>
      </c>
      <c r="C5900" s="2" t="s">
        <v>170</v>
      </c>
      <c r="D5900" s="209" t="n">
        <v>28.74</v>
      </c>
      <c r="E5900" s="224" t="n">
        <f aca="false">VLOOKUP(A5900,SINAPI_MO!$A$1:$E$59566,4,0)</f>
        <v>0.3361</v>
      </c>
      <c r="F5900" s="225" t="n">
        <f aca="false">ROUND(D5900*E5900,2)</f>
        <v>9.66</v>
      </c>
    </row>
    <row r="5901" customFormat="false" ht="19.4" hidden="false" customHeight="false" outlineLevel="0" collapsed="false">
      <c r="A5901" s="207" t="n">
        <v>89399</v>
      </c>
      <c r="B5901" s="208" t="s">
        <v>6076</v>
      </c>
      <c r="C5901" s="2" t="s">
        <v>170</v>
      </c>
      <c r="D5901" s="209" t="n">
        <v>29.39</v>
      </c>
      <c r="E5901" s="224" t="n">
        <f aca="false">VLOOKUP(A5901,SINAPI_MO!$A$1:$E$59566,4,0)</f>
        <v>0.3505</v>
      </c>
      <c r="F5901" s="225" t="n">
        <f aca="false">ROUND(D5901*E5901,2)</f>
        <v>10.3</v>
      </c>
    </row>
    <row r="5902" customFormat="false" ht="19.4" hidden="false" customHeight="false" outlineLevel="0" collapsed="false">
      <c r="A5902" s="207" t="n">
        <v>89442</v>
      </c>
      <c r="B5902" s="208" t="s">
        <v>6077</v>
      </c>
      <c r="C5902" s="2" t="s">
        <v>170</v>
      </c>
      <c r="D5902" s="209" t="n">
        <v>15.69</v>
      </c>
      <c r="E5902" s="224" t="n">
        <f aca="false">VLOOKUP(A5902,SINAPI_MO!$A$1:$E$59566,4,0)</f>
        <v>0.5583</v>
      </c>
      <c r="F5902" s="225" t="n">
        <f aca="false">ROUND(D5902*E5902,2)</f>
        <v>8.76</v>
      </c>
    </row>
    <row r="5903" customFormat="false" ht="19.4" hidden="false" customHeight="false" outlineLevel="0" collapsed="false">
      <c r="A5903" s="207" t="n">
        <v>89397</v>
      </c>
      <c r="B5903" s="208" t="s">
        <v>6078</v>
      </c>
      <c r="C5903" s="2" t="s">
        <v>170</v>
      </c>
      <c r="D5903" s="209" t="n">
        <v>16.74</v>
      </c>
      <c r="E5903" s="224" t="n">
        <f aca="false">VLOOKUP(A5903,SINAPI_MO!$A$1:$E$59566,4,0)</f>
        <v>0.5848</v>
      </c>
      <c r="F5903" s="225" t="n">
        <f aca="false">ROUND(D5903*E5903,2)</f>
        <v>9.79</v>
      </c>
    </row>
    <row r="5904" customFormat="false" ht="19.4" hidden="false" customHeight="false" outlineLevel="0" collapsed="false">
      <c r="A5904" s="207" t="n">
        <v>89622</v>
      </c>
      <c r="B5904" s="208" t="s">
        <v>6079</v>
      </c>
      <c r="C5904" s="2" t="s">
        <v>170</v>
      </c>
      <c r="D5904" s="209" t="n">
        <v>16.72</v>
      </c>
      <c r="E5904" s="224" t="n">
        <f aca="false">VLOOKUP(A5904,SINAPI_MO!$A$1:$E$59566,4,0)</f>
        <v>0.3248</v>
      </c>
      <c r="F5904" s="225" t="n">
        <f aca="false">ROUND(D5904*E5904,2)</f>
        <v>5.43</v>
      </c>
    </row>
    <row r="5905" customFormat="false" ht="19.4" hidden="false" customHeight="false" outlineLevel="0" collapsed="false">
      <c r="A5905" s="207" t="n">
        <v>89445</v>
      </c>
      <c r="B5905" s="208" t="s">
        <v>6080</v>
      </c>
      <c r="C5905" s="2" t="s">
        <v>170</v>
      </c>
      <c r="D5905" s="209" t="n">
        <v>21.68</v>
      </c>
      <c r="E5905" s="224" t="n">
        <f aca="false">VLOOKUP(A5905,SINAPI_MO!$A$1:$E$59566,4,0)</f>
        <v>0.476</v>
      </c>
      <c r="F5905" s="225" t="n">
        <f aca="false">ROUND(D5905*E5905,2)</f>
        <v>10.32</v>
      </c>
    </row>
    <row r="5906" customFormat="false" ht="19.4" hidden="false" customHeight="false" outlineLevel="0" collapsed="false">
      <c r="A5906" s="207" t="n">
        <v>89400</v>
      </c>
      <c r="B5906" s="208" t="s">
        <v>6081</v>
      </c>
      <c r="C5906" s="2" t="s">
        <v>170</v>
      </c>
      <c r="D5906" s="209" t="n">
        <v>22.9</v>
      </c>
      <c r="E5906" s="224" t="n">
        <f aca="false">VLOOKUP(A5906,SINAPI_MO!$A$1:$E$59566,4,0)</f>
        <v>0.5031</v>
      </c>
      <c r="F5906" s="225" t="n">
        <f aca="false">ROUND(D5906*E5906,2)</f>
        <v>11.52</v>
      </c>
    </row>
    <row r="5907" customFormat="false" ht="19.4" hidden="false" customHeight="false" outlineLevel="0" collapsed="false">
      <c r="A5907" s="207" t="n">
        <v>89624</v>
      </c>
      <c r="B5907" s="208" t="s">
        <v>6082</v>
      </c>
      <c r="C5907" s="2" t="s">
        <v>170</v>
      </c>
      <c r="D5907" s="209" t="n">
        <v>21.28</v>
      </c>
      <c r="E5907" s="224" t="n">
        <f aca="false">VLOOKUP(A5907,SINAPI_MO!$A$1:$E$59566,4,0)</f>
        <v>0.3111</v>
      </c>
      <c r="F5907" s="225" t="n">
        <f aca="false">ROUND(D5907*E5907,2)</f>
        <v>6.62</v>
      </c>
    </row>
    <row r="5908" customFormat="false" ht="19.4" hidden="false" customHeight="false" outlineLevel="0" collapsed="false">
      <c r="A5908" s="207" t="n">
        <v>104012</v>
      </c>
      <c r="B5908" s="208" t="s">
        <v>6083</v>
      </c>
      <c r="C5908" s="2" t="s">
        <v>170</v>
      </c>
      <c r="D5908" s="209" t="n">
        <v>27</v>
      </c>
      <c r="E5908" s="224" t="n">
        <f aca="false">VLOOKUP(A5908,SINAPI_MO!$A$1:$E$59566,4,0)</f>
        <v>0.4537</v>
      </c>
      <c r="F5908" s="225" t="n">
        <f aca="false">ROUND(D5908*E5908,2)</f>
        <v>12.25</v>
      </c>
    </row>
    <row r="5909" customFormat="false" ht="19.4" hidden="false" customHeight="false" outlineLevel="0" collapsed="false">
      <c r="A5909" s="207" t="n">
        <v>89627</v>
      </c>
      <c r="B5909" s="208" t="s">
        <v>6084</v>
      </c>
      <c r="C5909" s="2" t="s">
        <v>170</v>
      </c>
      <c r="D5909" s="209" t="n">
        <v>23.98</v>
      </c>
      <c r="E5909" s="224" t="n">
        <f aca="false">VLOOKUP(A5909,SINAPI_MO!$A$1:$E$59566,4,0)</f>
        <v>0.2848</v>
      </c>
      <c r="F5909" s="225" t="n">
        <f aca="false">ROUND(D5909*E5909,2)</f>
        <v>6.83</v>
      </c>
    </row>
    <row r="5910" customFormat="false" ht="19.4" hidden="false" customHeight="false" outlineLevel="0" collapsed="false">
      <c r="A5910" s="207" t="n">
        <v>104006</v>
      </c>
      <c r="B5910" s="208" t="s">
        <v>6085</v>
      </c>
      <c r="C5910" s="2" t="s">
        <v>170</v>
      </c>
      <c r="D5910" s="209" t="n">
        <v>29.24</v>
      </c>
      <c r="E5910" s="224" t="n">
        <f aca="false">VLOOKUP(A5910,SINAPI_MO!$A$1:$E$59566,4,0)</f>
        <v>0.4101</v>
      </c>
      <c r="F5910" s="225" t="n">
        <f aca="false">ROUND(D5910*E5910,2)</f>
        <v>11.99</v>
      </c>
    </row>
    <row r="5911" customFormat="false" ht="19.4" hidden="false" customHeight="false" outlineLevel="0" collapsed="false">
      <c r="A5911" s="207" t="n">
        <v>89626</v>
      </c>
      <c r="B5911" s="208" t="s">
        <v>6086</v>
      </c>
      <c r="C5911" s="2" t="s">
        <v>170</v>
      </c>
      <c r="D5911" s="209" t="n">
        <v>36.31</v>
      </c>
      <c r="E5911" s="224" t="n">
        <f aca="false">VLOOKUP(A5911,SINAPI_MO!$A$1:$E$59566,4,0)</f>
        <v>0.2212</v>
      </c>
      <c r="F5911" s="225" t="n">
        <f aca="false">ROUND(D5911*E5911,2)</f>
        <v>8.03</v>
      </c>
    </row>
    <row r="5912" customFormat="false" ht="19.4" hidden="false" customHeight="false" outlineLevel="0" collapsed="false">
      <c r="A5912" s="207" t="n">
        <v>104005</v>
      </c>
      <c r="B5912" s="208" t="s">
        <v>6087</v>
      </c>
      <c r="C5912" s="2" t="s">
        <v>170</v>
      </c>
      <c r="D5912" s="209" t="n">
        <v>42.96</v>
      </c>
      <c r="E5912" s="224" t="n">
        <f aca="false">VLOOKUP(A5912,SINAPI_MO!$A$1:$E$59566,4,0)</f>
        <v>0.3394</v>
      </c>
      <c r="F5912" s="225" t="n">
        <f aca="false">ROUND(D5912*E5912,2)</f>
        <v>14.58</v>
      </c>
    </row>
    <row r="5913" customFormat="false" ht="19.4" hidden="false" customHeight="false" outlineLevel="0" collapsed="false">
      <c r="A5913" s="207" t="n">
        <v>89439</v>
      </c>
      <c r="B5913" s="208" t="s">
        <v>6088</v>
      </c>
      <c r="C5913" s="2" t="s">
        <v>170</v>
      </c>
      <c r="D5913" s="209" t="n">
        <v>13.03</v>
      </c>
      <c r="E5913" s="224" t="n">
        <f aca="false">VLOOKUP(A5913,SINAPI_MO!$A$1:$E$59566,4,0)</f>
        <v>0.6224</v>
      </c>
      <c r="F5913" s="225" t="n">
        <f aca="false">ROUND(D5913*E5913,2)</f>
        <v>8.11</v>
      </c>
    </row>
    <row r="5914" customFormat="false" ht="12.8" hidden="false" customHeight="false" outlineLevel="0" collapsed="false">
      <c r="A5914" s="207" t="n">
        <v>89421</v>
      </c>
      <c r="B5914" s="208" t="s">
        <v>6089</v>
      </c>
      <c r="C5914" s="2" t="s">
        <v>170</v>
      </c>
      <c r="D5914" s="209" t="n">
        <v>13.79</v>
      </c>
      <c r="E5914" s="224" t="n">
        <f aca="false">VLOOKUP(A5914,SINAPI_MO!$A$1:$E$59566,4,0)</f>
        <v>0.2937</v>
      </c>
      <c r="F5914" s="225" t="n">
        <f aca="false">ROUND(D5914*E5914,2)</f>
        <v>4.05</v>
      </c>
    </row>
    <row r="5915" customFormat="false" ht="12.8" hidden="false" customHeight="false" outlineLevel="0" collapsed="false">
      <c r="A5915" s="207" t="n">
        <v>89375</v>
      </c>
      <c r="B5915" s="208" t="s">
        <v>6090</v>
      </c>
      <c r="C5915" s="2" t="s">
        <v>170</v>
      </c>
      <c r="D5915" s="209" t="n">
        <v>14.27</v>
      </c>
      <c r="E5915" s="224" t="n">
        <f aca="false">VLOOKUP(A5915,SINAPI_MO!$A$1:$E$59566,4,0)</f>
        <v>0.3174</v>
      </c>
      <c r="F5915" s="225" t="n">
        <f aca="false">ROUND(D5915*E5915,2)</f>
        <v>4.53</v>
      </c>
    </row>
    <row r="5916" customFormat="false" ht="12.8" hidden="false" customHeight="false" outlineLevel="0" collapsed="false">
      <c r="A5916" s="207" t="n">
        <v>89536</v>
      </c>
      <c r="B5916" s="208" t="s">
        <v>6091</v>
      </c>
      <c r="C5916" s="2" t="s">
        <v>170</v>
      </c>
      <c r="D5916" s="209" t="n">
        <v>14.34</v>
      </c>
      <c r="E5916" s="224" t="n">
        <f aca="false">VLOOKUP(A5916,SINAPI_MO!$A$1:$E$59566,4,0)</f>
        <v>0.1702</v>
      </c>
      <c r="F5916" s="225" t="n">
        <f aca="false">ROUND(D5916*E5916,2)</f>
        <v>2.44</v>
      </c>
    </row>
    <row r="5917" customFormat="false" ht="12.8" hidden="false" customHeight="false" outlineLevel="0" collapsed="false">
      <c r="A5917" s="207" t="n">
        <v>89428</v>
      </c>
      <c r="B5917" s="208" t="s">
        <v>6092</v>
      </c>
      <c r="C5917" s="2" t="s">
        <v>170</v>
      </c>
      <c r="D5917" s="209" t="n">
        <v>16.63</v>
      </c>
      <c r="E5917" s="224" t="n">
        <f aca="false">VLOOKUP(A5917,SINAPI_MO!$A$1:$E$59566,4,0)</f>
        <v>0.282</v>
      </c>
      <c r="F5917" s="225" t="n">
        <f aca="false">ROUND(D5917*E5917,2)</f>
        <v>4.69</v>
      </c>
    </row>
    <row r="5918" customFormat="false" ht="12.8" hidden="false" customHeight="false" outlineLevel="0" collapsed="false">
      <c r="A5918" s="207" t="n">
        <v>89382</v>
      </c>
      <c r="B5918" s="208" t="s">
        <v>6093</v>
      </c>
      <c r="C5918" s="2" t="s">
        <v>170</v>
      </c>
      <c r="D5918" s="209" t="n">
        <v>17.2</v>
      </c>
      <c r="E5918" s="224" t="n">
        <f aca="false">VLOOKUP(A5918,SINAPI_MO!$A$1:$E$59566,4,0)</f>
        <v>0.3052</v>
      </c>
      <c r="F5918" s="225" t="n">
        <f aca="false">ROUND(D5918*E5918,2)</f>
        <v>5.25</v>
      </c>
    </row>
    <row r="5919" customFormat="false" ht="12.8" hidden="false" customHeight="false" outlineLevel="0" collapsed="false">
      <c r="A5919" s="207" t="n">
        <v>89552</v>
      </c>
      <c r="B5919" s="208" t="s">
        <v>6094</v>
      </c>
      <c r="C5919" s="2" t="s">
        <v>170</v>
      </c>
      <c r="D5919" s="209" t="n">
        <v>22.55</v>
      </c>
      <c r="E5919" s="224" t="n">
        <f aca="false">VLOOKUP(A5919,SINAPI_MO!$A$1:$E$59566,4,0)</f>
        <v>0.1322</v>
      </c>
      <c r="F5919" s="225" t="n">
        <f aca="false">ROUND(D5919*E5919,2)</f>
        <v>2.98</v>
      </c>
    </row>
    <row r="5920" customFormat="false" ht="12.8" hidden="false" customHeight="false" outlineLevel="0" collapsed="false">
      <c r="A5920" s="207" t="n">
        <v>89435</v>
      </c>
      <c r="B5920" s="208" t="s">
        <v>6095</v>
      </c>
      <c r="C5920" s="2" t="s">
        <v>170</v>
      </c>
      <c r="D5920" s="209" t="n">
        <v>25.23</v>
      </c>
      <c r="E5920" s="224" t="n">
        <f aca="false">VLOOKUP(A5920,SINAPI_MO!$A$1:$E$59566,4,0)</f>
        <v>0.2224</v>
      </c>
      <c r="F5920" s="225" t="n">
        <f aca="false">ROUND(D5920*E5920,2)</f>
        <v>5.61</v>
      </c>
    </row>
    <row r="5921" customFormat="false" ht="12.8" hidden="false" customHeight="false" outlineLevel="0" collapsed="false">
      <c r="A5921" s="207" t="n">
        <v>89390</v>
      </c>
      <c r="B5921" s="208" t="s">
        <v>6096</v>
      </c>
      <c r="C5921" s="2" t="s">
        <v>170</v>
      </c>
      <c r="D5921" s="209" t="n">
        <v>25.9</v>
      </c>
      <c r="E5921" s="224" t="n">
        <f aca="false">VLOOKUP(A5921,SINAPI_MO!$A$1:$E$59566,4,0)</f>
        <v>0.2421</v>
      </c>
      <c r="F5921" s="225" t="n">
        <f aca="false">ROUND(D5921*E5921,2)</f>
        <v>6.27</v>
      </c>
    </row>
    <row r="5922" customFormat="false" ht="12.8" hidden="false" customHeight="false" outlineLevel="0" collapsed="false">
      <c r="A5922" s="207" t="n">
        <v>89568</v>
      </c>
      <c r="B5922" s="208" t="s">
        <v>6097</v>
      </c>
      <c r="C5922" s="2" t="s">
        <v>170</v>
      </c>
      <c r="D5922" s="209" t="n">
        <v>39.95</v>
      </c>
      <c r="E5922" s="224" t="n">
        <f aca="false">VLOOKUP(A5922,SINAPI_MO!$A$1:$E$59566,4,0)</f>
        <v>0.0901</v>
      </c>
      <c r="F5922" s="225" t="n">
        <f aca="false">ROUND(D5922*E5922,2)</f>
        <v>3.6</v>
      </c>
    </row>
    <row r="5923" customFormat="false" ht="12.8" hidden="false" customHeight="false" outlineLevel="0" collapsed="false">
      <c r="A5923" s="207" t="n">
        <v>103990</v>
      </c>
      <c r="B5923" s="208" t="s">
        <v>6098</v>
      </c>
      <c r="C5923" s="2" t="s">
        <v>170</v>
      </c>
      <c r="D5923" s="209" t="n">
        <v>43.05</v>
      </c>
      <c r="E5923" s="224" t="n">
        <f aca="false">VLOOKUP(A5923,SINAPI_MO!$A$1:$E$59566,4,0)</f>
        <v>0.1542</v>
      </c>
      <c r="F5923" s="225" t="n">
        <f aca="false">ROUND(D5923*E5923,2)</f>
        <v>6.64</v>
      </c>
    </row>
    <row r="5924" customFormat="false" ht="12.8" hidden="false" customHeight="false" outlineLevel="0" collapsed="false">
      <c r="A5924" s="207" t="n">
        <v>89594</v>
      </c>
      <c r="B5924" s="208" t="s">
        <v>6099</v>
      </c>
      <c r="C5924" s="2" t="s">
        <v>170</v>
      </c>
      <c r="D5924" s="209" t="n">
        <v>44.25</v>
      </c>
      <c r="E5924" s="224" t="n">
        <f aca="false">VLOOKUP(A5924,SINAPI_MO!$A$1:$E$59566,4,0)</f>
        <v>0.0992</v>
      </c>
      <c r="F5924" s="225" t="n">
        <f aca="false">ROUND(D5924*E5924,2)</f>
        <v>4.39</v>
      </c>
    </row>
    <row r="5925" customFormat="false" ht="12.8" hidden="false" customHeight="false" outlineLevel="0" collapsed="false">
      <c r="A5925" s="207" t="n">
        <v>103997</v>
      </c>
      <c r="B5925" s="208" t="s">
        <v>6100</v>
      </c>
      <c r="C5925" s="2" t="s">
        <v>170</v>
      </c>
      <c r="D5925" s="209" t="n">
        <v>47.87</v>
      </c>
      <c r="E5925" s="224" t="n">
        <f aca="false">VLOOKUP(A5925,SINAPI_MO!$A$1:$E$59566,4,0)</f>
        <v>0.1659</v>
      </c>
      <c r="F5925" s="225" t="n">
        <f aca="false">ROUND(D5925*E5925,2)</f>
        <v>7.94</v>
      </c>
    </row>
    <row r="5926" customFormat="false" ht="12.8" hidden="false" customHeight="false" outlineLevel="0" collapsed="false">
      <c r="A5926" s="207" t="n">
        <v>89609</v>
      </c>
      <c r="B5926" s="208" t="s">
        <v>6101</v>
      </c>
      <c r="C5926" s="2" t="s">
        <v>170</v>
      </c>
      <c r="D5926" s="209" t="n">
        <v>104.24</v>
      </c>
      <c r="E5926" s="224" t="n">
        <f aca="false">VLOOKUP(A5926,SINAPI_MO!$A$1:$E$59566,4,0)</f>
        <v>0.0497</v>
      </c>
      <c r="F5926" s="225" t="n">
        <f aca="false">ROUND(D5926*E5926,2)</f>
        <v>5.18</v>
      </c>
    </row>
    <row r="5927" customFormat="false" ht="12.8" hidden="false" customHeight="false" outlineLevel="0" collapsed="false">
      <c r="A5927" s="207" t="n">
        <v>89612</v>
      </c>
      <c r="B5927" s="208" t="s">
        <v>6102</v>
      </c>
      <c r="C5927" s="2" t="s">
        <v>170</v>
      </c>
      <c r="D5927" s="209" t="n">
        <v>205.43</v>
      </c>
      <c r="E5927" s="224" t="n">
        <f aca="false">VLOOKUP(A5927,SINAPI_MO!$A$1:$E$59566,4,0)</f>
        <v>0.0309</v>
      </c>
      <c r="F5927" s="225" t="n">
        <f aca="false">ROUND(D5927*E5927,2)</f>
        <v>6.35</v>
      </c>
    </row>
    <row r="5928" customFormat="false" ht="12.8" hidden="false" customHeight="false" outlineLevel="0" collapsed="false">
      <c r="A5928" s="207" t="n">
        <v>89615</v>
      </c>
      <c r="B5928" s="208" t="s">
        <v>6103</v>
      </c>
      <c r="C5928" s="2" t="s">
        <v>170</v>
      </c>
      <c r="D5928" s="209" t="n">
        <v>242.73</v>
      </c>
      <c r="E5928" s="224" t="n">
        <f aca="false">VLOOKUP(A5928,SINAPI_MO!$A$1:$E$59566,4,0)</f>
        <v>0.0295</v>
      </c>
      <c r="F5928" s="225" t="n">
        <f aca="false">ROUND(D5928*E5928,2)</f>
        <v>7.16</v>
      </c>
    </row>
    <row r="5929" customFormat="false" ht="19.4" hidden="false" customHeight="false" outlineLevel="0" collapsed="false">
      <c r="A5929" s="207" t="n">
        <v>89747</v>
      </c>
      <c r="B5929" s="208" t="s">
        <v>6104</v>
      </c>
      <c r="C5929" s="2" t="s">
        <v>170</v>
      </c>
      <c r="D5929" s="209" t="n">
        <v>36.75</v>
      </c>
      <c r="E5929" s="224" t="n">
        <f aca="false">VLOOKUP(A5929,SINAPI_MO!$A$1:$E$59566,4,0)</f>
        <v>0.1173</v>
      </c>
      <c r="F5929" s="225" t="n">
        <f aca="false">ROUND(D5929*E5929,2)</f>
        <v>4.31</v>
      </c>
    </row>
    <row r="5930" customFormat="false" ht="12.8" hidden="false" customHeight="false" outlineLevel="0" collapsed="false">
      <c r="A5930" s="207" t="n">
        <v>89656</v>
      </c>
      <c r="B5930" s="208" t="s">
        <v>6105</v>
      </c>
      <c r="C5930" s="2" t="s">
        <v>170</v>
      </c>
      <c r="D5930" s="209" t="n">
        <v>27.76</v>
      </c>
      <c r="E5930" s="224" t="n">
        <f aca="false">VLOOKUP(A5930,SINAPI_MO!$A$1:$E$59566,4,0)</f>
        <v>0.1372</v>
      </c>
      <c r="F5930" s="225" t="n">
        <f aca="false">ROUND(D5930*E5930,2)</f>
        <v>3.81</v>
      </c>
    </row>
    <row r="5931" customFormat="false" ht="12.8" hidden="false" customHeight="false" outlineLevel="0" collapsed="false">
      <c r="A5931" s="207" t="n">
        <v>89663</v>
      </c>
      <c r="B5931" s="208" t="s">
        <v>6106</v>
      </c>
      <c r="C5931" s="2" t="s">
        <v>170</v>
      </c>
      <c r="D5931" s="209" t="n">
        <v>37.26</v>
      </c>
      <c r="E5931" s="224" t="n">
        <f aca="false">VLOOKUP(A5931,SINAPI_MO!$A$1:$E$59566,4,0)</f>
        <v>0.1294</v>
      </c>
      <c r="F5931" s="225" t="n">
        <f aca="false">ROUND(D5931*E5931,2)</f>
        <v>4.82</v>
      </c>
    </row>
    <row r="5932" customFormat="false" ht="19.4" hidden="false" customHeight="false" outlineLevel="0" collapsed="false">
      <c r="A5932" s="207" t="n">
        <v>89759</v>
      </c>
      <c r="B5932" s="208" t="s">
        <v>6107</v>
      </c>
      <c r="C5932" s="2" t="s">
        <v>170</v>
      </c>
      <c r="D5932" s="209" t="n">
        <v>14.04</v>
      </c>
      <c r="E5932" s="224" t="n">
        <f aca="false">VLOOKUP(A5932,SINAPI_MO!$A$1:$E$59566,4,0)</f>
        <v>0.334</v>
      </c>
      <c r="F5932" s="225" t="n">
        <f aca="false">ROUND(D5932*E5932,2)</f>
        <v>4.69</v>
      </c>
    </row>
    <row r="5933" customFormat="false" ht="19.4" hidden="false" customHeight="false" outlineLevel="0" collapsed="false">
      <c r="A5933" s="207" t="n">
        <v>89832</v>
      </c>
      <c r="B5933" s="208" t="s">
        <v>6108</v>
      </c>
      <c r="C5933" s="2" t="s">
        <v>170</v>
      </c>
      <c r="D5933" s="209" t="n">
        <v>51.51</v>
      </c>
      <c r="E5933" s="224" t="n">
        <f aca="false">VLOOKUP(A5933,SINAPI_MO!$A$1:$E$59566,4,0)</f>
        <v>0.1089</v>
      </c>
      <c r="F5933" s="225" t="n">
        <f aca="false">ROUND(D5933*E5933,2)</f>
        <v>5.61</v>
      </c>
    </row>
    <row r="5934" customFormat="false" ht="19.4" hidden="false" customHeight="false" outlineLevel="0" collapsed="false">
      <c r="A5934" s="207" t="n">
        <v>89666</v>
      </c>
      <c r="B5934" s="208" t="s">
        <v>6109</v>
      </c>
      <c r="C5934" s="2" t="s">
        <v>170</v>
      </c>
      <c r="D5934" s="209" t="n">
        <v>8.8</v>
      </c>
      <c r="E5934" s="224" t="n">
        <f aca="false">VLOOKUP(A5934,SINAPI_MO!$A$1:$E$59566,4,0)</f>
        <v>0.4909</v>
      </c>
      <c r="F5934" s="225" t="n">
        <f aca="false">ROUND(D5934*E5934,2)</f>
        <v>4.32</v>
      </c>
    </row>
    <row r="5935" customFormat="false" ht="19.4" hidden="false" customHeight="false" outlineLevel="0" collapsed="false">
      <c r="A5935" s="207" t="n">
        <v>89678</v>
      </c>
      <c r="B5935" s="208" t="s">
        <v>6110</v>
      </c>
      <c r="C5935" s="2" t="s">
        <v>170</v>
      </c>
      <c r="D5935" s="209" t="n">
        <v>14.6</v>
      </c>
      <c r="E5935" s="224" t="n">
        <f aca="false">VLOOKUP(A5935,SINAPI_MO!$A$1:$E$59566,4,0)</f>
        <v>0.3596</v>
      </c>
      <c r="F5935" s="225" t="n">
        <f aca="false">ROUND(D5935*E5935,2)</f>
        <v>5.25</v>
      </c>
    </row>
    <row r="5936" customFormat="false" ht="19.4" hidden="false" customHeight="false" outlineLevel="0" collapsed="false">
      <c r="A5936" s="207" t="n">
        <v>89764</v>
      </c>
      <c r="B5936" s="208" t="s">
        <v>6111</v>
      </c>
      <c r="C5936" s="2" t="s">
        <v>170</v>
      </c>
      <c r="D5936" s="209" t="n">
        <v>46.15</v>
      </c>
      <c r="E5936" s="224" t="n">
        <f aca="false">VLOOKUP(A5936,SINAPI_MO!$A$1:$E$59566,4,0)</f>
        <v>0.12</v>
      </c>
      <c r="F5936" s="225" t="n">
        <f aca="false">ROUND(D5936*E5936,2)</f>
        <v>5.54</v>
      </c>
    </row>
    <row r="5937" customFormat="false" ht="19.4" hidden="false" customHeight="false" outlineLevel="0" collapsed="false">
      <c r="A5937" s="207" t="n">
        <v>89689</v>
      </c>
      <c r="B5937" s="208" t="s">
        <v>6112</v>
      </c>
      <c r="C5937" s="2" t="s">
        <v>170</v>
      </c>
      <c r="D5937" s="209" t="n">
        <v>46.8</v>
      </c>
      <c r="E5937" s="224" t="n">
        <f aca="false">VLOOKUP(A5937,SINAPI_MO!$A$1:$E$59566,4,0)</f>
        <v>0.1323</v>
      </c>
      <c r="F5937" s="225" t="n">
        <f aca="false">ROUND(D5937*E5937,2)</f>
        <v>6.19</v>
      </c>
    </row>
    <row r="5938" customFormat="false" ht="19.4" hidden="false" customHeight="false" outlineLevel="0" collapsed="false">
      <c r="A5938" s="207" t="n">
        <v>89655</v>
      </c>
      <c r="B5938" s="208" t="s">
        <v>6113</v>
      </c>
      <c r="C5938" s="2" t="s">
        <v>170</v>
      </c>
      <c r="D5938" s="209" t="n">
        <v>29.82</v>
      </c>
      <c r="E5938" s="224" t="n">
        <f aca="false">VLOOKUP(A5938,SINAPI_MO!$A$1:$E$59566,4,0)</f>
        <v>0.1278</v>
      </c>
      <c r="F5938" s="225" t="n">
        <f aca="false">ROUND(D5938*E5938,2)</f>
        <v>3.81</v>
      </c>
    </row>
    <row r="5939" customFormat="false" ht="19.4" hidden="false" customHeight="false" outlineLevel="0" collapsed="false">
      <c r="A5939" s="207" t="n">
        <v>89662</v>
      </c>
      <c r="B5939" s="208" t="s">
        <v>6114</v>
      </c>
      <c r="C5939" s="2" t="s">
        <v>170</v>
      </c>
      <c r="D5939" s="209" t="n">
        <v>38.71</v>
      </c>
      <c r="E5939" s="224" t="n">
        <f aca="false">VLOOKUP(A5939,SINAPI_MO!$A$1:$E$59566,4,0)</f>
        <v>0.1116</v>
      </c>
      <c r="F5939" s="225" t="n">
        <f aca="false">ROUND(D5939*E5939,2)</f>
        <v>4.32</v>
      </c>
    </row>
    <row r="5940" customFormat="false" ht="19.4" hidden="false" customHeight="false" outlineLevel="0" collapsed="false">
      <c r="A5940" s="207" t="n">
        <v>89758</v>
      </c>
      <c r="B5940" s="208" t="s">
        <v>6115</v>
      </c>
      <c r="C5940" s="2" t="s">
        <v>170</v>
      </c>
      <c r="D5940" s="209" t="n">
        <v>45.91</v>
      </c>
      <c r="E5940" s="224" t="n">
        <f aca="false">VLOOKUP(A5940,SINAPI_MO!$A$1:$E$59566,4,0)</f>
        <v>0.1067</v>
      </c>
      <c r="F5940" s="225" t="n">
        <f aca="false">ROUND(D5940*E5940,2)</f>
        <v>4.9</v>
      </c>
    </row>
    <row r="5941" customFormat="false" ht="19.4" hidden="false" customHeight="false" outlineLevel="0" collapsed="false">
      <c r="A5941" s="207" t="n">
        <v>89676</v>
      </c>
      <c r="B5941" s="208" t="s">
        <v>6116</v>
      </c>
      <c r="C5941" s="2" t="s">
        <v>170</v>
      </c>
      <c r="D5941" s="209" t="n">
        <v>45.88</v>
      </c>
      <c r="E5941" s="224" t="n">
        <f aca="false">VLOOKUP(A5941,SINAPI_MO!$A$1:$E$59566,4,0)</f>
        <v>0.1192</v>
      </c>
      <c r="F5941" s="225" t="n">
        <f aca="false">ROUND(D5941*E5941,2)</f>
        <v>5.47</v>
      </c>
    </row>
    <row r="5942" customFormat="false" ht="12.8" hidden="false" customHeight="false" outlineLevel="0" collapsed="false">
      <c r="A5942" s="207" t="n">
        <v>89818</v>
      </c>
      <c r="B5942" s="208" t="s">
        <v>6117</v>
      </c>
      <c r="C5942" s="2" t="s">
        <v>170</v>
      </c>
      <c r="D5942" s="209" t="n">
        <v>67.06</v>
      </c>
      <c r="E5942" s="224" t="n">
        <f aca="false">VLOOKUP(A5942,SINAPI_MO!$A$1:$E$59566,4,0)</f>
        <v>0.0464</v>
      </c>
      <c r="F5942" s="225" t="n">
        <f aca="false">ROUND(D5942*E5942,2)</f>
        <v>3.11</v>
      </c>
    </row>
    <row r="5943" customFormat="false" ht="19.4" hidden="false" customHeight="false" outlineLevel="0" collapsed="false">
      <c r="A5943" s="207" t="n">
        <v>89763</v>
      </c>
      <c r="B5943" s="208" t="s">
        <v>6118</v>
      </c>
      <c r="C5943" s="2" t="s">
        <v>170</v>
      </c>
      <c r="D5943" s="209" t="n">
        <v>69.75</v>
      </c>
      <c r="E5943" s="224" t="n">
        <f aca="false">VLOOKUP(A5943,SINAPI_MO!$A$1:$E$59566,4,0)</f>
        <v>0.0832</v>
      </c>
      <c r="F5943" s="225" t="n">
        <f aca="false">ROUND(D5943*E5943,2)</f>
        <v>5.8</v>
      </c>
    </row>
    <row r="5944" customFormat="false" ht="19.4" hidden="false" customHeight="false" outlineLevel="0" collapsed="false">
      <c r="A5944" s="207" t="n">
        <v>89686</v>
      </c>
      <c r="B5944" s="208" t="s">
        <v>6119</v>
      </c>
      <c r="C5944" s="2" t="s">
        <v>170</v>
      </c>
      <c r="D5944" s="209" t="n">
        <v>70.44</v>
      </c>
      <c r="E5944" s="224" t="n">
        <f aca="false">VLOOKUP(A5944,SINAPI_MO!$A$1:$E$59566,4,0)</f>
        <v>0.0921</v>
      </c>
      <c r="F5944" s="225" t="n">
        <f aca="false">ROUND(D5944*E5944,2)</f>
        <v>6.49</v>
      </c>
    </row>
    <row r="5945" customFormat="false" ht="19.4" hidden="false" customHeight="false" outlineLevel="0" collapsed="false">
      <c r="A5945" s="207" t="n">
        <v>104029</v>
      </c>
      <c r="B5945" s="208" t="s">
        <v>6120</v>
      </c>
      <c r="C5945" s="2" t="s">
        <v>170</v>
      </c>
      <c r="D5945" s="209" t="n">
        <v>84</v>
      </c>
      <c r="E5945" s="224" t="n">
        <f aca="false">VLOOKUP(A5945,SINAPI_MO!$A$1:$E$59566,4,0)</f>
        <v>0.0768</v>
      </c>
      <c r="F5945" s="225" t="n">
        <f aca="false">ROUND(D5945*E5945,2)</f>
        <v>6.45</v>
      </c>
    </row>
    <row r="5946" customFormat="false" ht="12.8" hidden="false" customHeight="false" outlineLevel="0" collapsed="false">
      <c r="A5946" s="207" t="n">
        <v>89831</v>
      </c>
      <c r="B5946" s="208" t="s">
        <v>6121</v>
      </c>
      <c r="C5946" s="2" t="s">
        <v>170</v>
      </c>
      <c r="D5946" s="209" t="n">
        <v>81.06</v>
      </c>
      <c r="E5946" s="224" t="n">
        <f aca="false">VLOOKUP(A5946,SINAPI_MO!$A$1:$E$59566,4,0)</f>
        <v>0.0433</v>
      </c>
      <c r="F5946" s="225" t="n">
        <f aca="false">ROUND(D5946*E5946,2)</f>
        <v>3.51</v>
      </c>
    </row>
    <row r="5947" customFormat="false" ht="19.4" hidden="false" customHeight="false" outlineLevel="0" collapsed="false">
      <c r="A5947" s="207" t="n">
        <v>89668</v>
      </c>
      <c r="B5947" s="208" t="s">
        <v>6122</v>
      </c>
      <c r="C5947" s="2" t="s">
        <v>170</v>
      </c>
      <c r="D5947" s="209" t="n">
        <v>36.37</v>
      </c>
      <c r="E5947" s="224" t="n">
        <f aca="false">VLOOKUP(A5947,SINAPI_MO!$A$1:$E$59566,4,0)</f>
        <v>0.1284</v>
      </c>
      <c r="F5947" s="225" t="n">
        <f aca="false">ROUND(D5947*E5947,2)</f>
        <v>4.67</v>
      </c>
    </row>
    <row r="5948" customFormat="false" ht="19.4" hidden="false" customHeight="false" outlineLevel="0" collapsed="false">
      <c r="A5948" s="207" t="n">
        <v>89639</v>
      </c>
      <c r="B5948" s="208" t="s">
        <v>6123</v>
      </c>
      <c r="C5948" s="2" t="s">
        <v>170</v>
      </c>
      <c r="D5948" s="209" t="n">
        <v>14.53</v>
      </c>
      <c r="E5948" s="224" t="n">
        <f aca="false">VLOOKUP(A5948,SINAPI_MO!$A$1:$E$59566,4,0)</f>
        <v>0.3937</v>
      </c>
      <c r="F5948" s="225" t="n">
        <f aca="false">ROUND(D5948*E5948,2)</f>
        <v>5.72</v>
      </c>
    </row>
    <row r="5949" customFormat="false" ht="19.4" hidden="false" customHeight="false" outlineLevel="0" collapsed="false">
      <c r="A5949" s="207" t="n">
        <v>89721</v>
      </c>
      <c r="B5949" s="208" t="s">
        <v>6124</v>
      </c>
      <c r="C5949" s="2" t="s">
        <v>170</v>
      </c>
      <c r="D5949" s="209" t="n">
        <v>19.17</v>
      </c>
      <c r="E5949" s="224" t="n">
        <f aca="false">VLOOKUP(A5949,SINAPI_MO!$A$1:$E$59566,4,0)</f>
        <v>0.3375</v>
      </c>
      <c r="F5949" s="225" t="n">
        <f aca="false">ROUND(D5949*E5949,2)</f>
        <v>6.47</v>
      </c>
    </row>
    <row r="5950" customFormat="false" ht="19.4" hidden="false" customHeight="false" outlineLevel="0" collapsed="false">
      <c r="A5950" s="207" t="n">
        <v>89643</v>
      </c>
      <c r="B5950" s="208" t="s">
        <v>6125</v>
      </c>
      <c r="C5950" s="2" t="s">
        <v>170</v>
      </c>
      <c r="D5950" s="209" t="n">
        <v>19.94</v>
      </c>
      <c r="E5950" s="224" t="n">
        <f aca="false">VLOOKUP(A5950,SINAPI_MO!$A$1:$E$59566,4,0)</f>
        <v>0.3631</v>
      </c>
      <c r="F5950" s="225" t="n">
        <f aca="false">ROUND(D5950*E5950,2)</f>
        <v>7.24</v>
      </c>
    </row>
    <row r="5951" customFormat="false" ht="19.4" hidden="false" customHeight="false" outlineLevel="0" collapsed="false">
      <c r="A5951" s="207" t="n">
        <v>89727</v>
      </c>
      <c r="B5951" s="208" t="s">
        <v>6126</v>
      </c>
      <c r="C5951" s="2" t="s">
        <v>170</v>
      </c>
      <c r="D5951" s="209" t="n">
        <v>29.53</v>
      </c>
      <c r="E5951" s="224" t="n">
        <f aca="false">VLOOKUP(A5951,SINAPI_MO!$A$1:$E$59566,4,0)</f>
        <v>0.2584</v>
      </c>
      <c r="F5951" s="225" t="n">
        <f aca="false">ROUND(D5951*E5951,2)</f>
        <v>7.63</v>
      </c>
    </row>
    <row r="5952" customFormat="false" ht="19.4" hidden="false" customHeight="false" outlineLevel="0" collapsed="false">
      <c r="A5952" s="207" t="n">
        <v>89648</v>
      </c>
      <c r="B5952" s="208" t="s">
        <v>6127</v>
      </c>
      <c r="C5952" s="2" t="s">
        <v>170</v>
      </c>
      <c r="D5952" s="209" t="n">
        <v>30.44</v>
      </c>
      <c r="E5952" s="224" t="n">
        <f aca="false">VLOOKUP(A5952,SINAPI_MO!$A$1:$E$59566,4,0)</f>
        <v>0.2806</v>
      </c>
      <c r="F5952" s="225" t="n">
        <f aca="false">ROUND(D5952*E5952,2)</f>
        <v>8.54</v>
      </c>
    </row>
    <row r="5953" customFormat="false" ht="19.4" hidden="false" customHeight="false" outlineLevel="0" collapsed="false">
      <c r="A5953" s="207" t="n">
        <v>89749</v>
      </c>
      <c r="B5953" s="208" t="s">
        <v>6128</v>
      </c>
      <c r="C5953" s="2" t="s">
        <v>170</v>
      </c>
      <c r="D5953" s="209" t="n">
        <v>20.54</v>
      </c>
      <c r="E5953" s="224" t="n">
        <f aca="false">VLOOKUP(A5953,SINAPI_MO!$A$1:$E$59566,4,0)</f>
        <v>0.2098</v>
      </c>
      <c r="F5953" s="225" t="n">
        <f aca="false">ROUND(D5953*E5953,2)</f>
        <v>4.31</v>
      </c>
    </row>
    <row r="5954" customFormat="false" ht="19.4" hidden="false" customHeight="false" outlineLevel="0" collapsed="false">
      <c r="A5954" s="207" t="n">
        <v>89657</v>
      </c>
      <c r="B5954" s="208" t="s">
        <v>6129</v>
      </c>
      <c r="C5954" s="2" t="s">
        <v>170</v>
      </c>
      <c r="D5954" s="209" t="n">
        <v>17.02</v>
      </c>
      <c r="E5954" s="224" t="n">
        <f aca="false">VLOOKUP(A5954,SINAPI_MO!$A$1:$E$59566,4,0)</f>
        <v>0.2239</v>
      </c>
      <c r="F5954" s="225" t="n">
        <f aca="false">ROUND(D5954*E5954,2)</f>
        <v>3.81</v>
      </c>
    </row>
    <row r="5955" customFormat="false" ht="19.4" hidden="false" customHeight="false" outlineLevel="0" collapsed="false">
      <c r="A5955" s="207" t="n">
        <v>89664</v>
      </c>
      <c r="B5955" s="208" t="s">
        <v>6130</v>
      </c>
      <c r="C5955" s="2" t="s">
        <v>170</v>
      </c>
      <c r="D5955" s="209" t="n">
        <v>21.05</v>
      </c>
      <c r="E5955" s="224" t="n">
        <f aca="false">VLOOKUP(A5955,SINAPI_MO!$A$1:$E$59566,4,0)</f>
        <v>0.229</v>
      </c>
      <c r="F5955" s="225" t="n">
        <f aca="false">ROUND(D5955*E5955,2)</f>
        <v>4.82</v>
      </c>
    </row>
    <row r="5956" customFormat="false" ht="19.4" hidden="false" customHeight="false" outlineLevel="0" collapsed="false">
      <c r="A5956" s="207" t="n">
        <v>89638</v>
      </c>
      <c r="B5956" s="208" t="s">
        <v>6131</v>
      </c>
      <c r="C5956" s="2" t="s">
        <v>170</v>
      </c>
      <c r="D5956" s="209" t="n">
        <v>13.72</v>
      </c>
      <c r="E5956" s="224" t="n">
        <f aca="false">VLOOKUP(A5956,SINAPI_MO!$A$1:$E$59566,4,0)</f>
        <v>0.4169</v>
      </c>
      <c r="F5956" s="225" t="n">
        <f aca="false">ROUND(D5956*E5956,2)</f>
        <v>5.72</v>
      </c>
    </row>
    <row r="5957" customFormat="false" ht="19.4" hidden="false" customHeight="false" outlineLevel="0" collapsed="false">
      <c r="A5957" s="207" t="n">
        <v>89720</v>
      </c>
      <c r="B5957" s="208" t="s">
        <v>6132</v>
      </c>
      <c r="C5957" s="2" t="s">
        <v>170</v>
      </c>
      <c r="D5957" s="209" t="n">
        <v>17.56</v>
      </c>
      <c r="E5957" s="224" t="n">
        <f aca="false">VLOOKUP(A5957,SINAPI_MO!$A$1:$E$59566,4,0)</f>
        <v>0.3685</v>
      </c>
      <c r="F5957" s="225" t="n">
        <f aca="false">ROUND(D5957*E5957,2)</f>
        <v>6.47</v>
      </c>
    </row>
    <row r="5958" customFormat="false" ht="19.4" hidden="false" customHeight="false" outlineLevel="0" collapsed="false">
      <c r="A5958" s="207" t="n">
        <v>89642</v>
      </c>
      <c r="B5958" s="208" t="s">
        <v>6133</v>
      </c>
      <c r="C5958" s="2" t="s">
        <v>170</v>
      </c>
      <c r="D5958" s="209" t="n">
        <v>18.33</v>
      </c>
      <c r="E5958" s="224" t="n">
        <f aca="false">VLOOKUP(A5958,SINAPI_MO!$A$1:$E$59566,4,0)</f>
        <v>0.395</v>
      </c>
      <c r="F5958" s="225" t="n">
        <f aca="false">ROUND(D5958*E5958,2)</f>
        <v>7.24</v>
      </c>
    </row>
    <row r="5959" customFormat="false" ht="19.4" hidden="false" customHeight="false" outlineLevel="0" collapsed="false">
      <c r="A5959" s="207" t="n">
        <v>89725</v>
      </c>
      <c r="B5959" s="208" t="s">
        <v>6134</v>
      </c>
      <c r="C5959" s="2" t="s">
        <v>170</v>
      </c>
      <c r="D5959" s="209" t="n">
        <v>23.23</v>
      </c>
      <c r="E5959" s="224" t="n">
        <f aca="false">VLOOKUP(A5959,SINAPI_MO!$A$1:$E$59566,4,0)</f>
        <v>0.3285</v>
      </c>
      <c r="F5959" s="225" t="n">
        <f aca="false">ROUND(D5959*E5959,2)</f>
        <v>7.63</v>
      </c>
    </row>
    <row r="5960" customFormat="false" ht="19.4" hidden="false" customHeight="false" outlineLevel="0" collapsed="false">
      <c r="A5960" s="207" t="n">
        <v>89647</v>
      </c>
      <c r="B5960" s="208" t="s">
        <v>6135</v>
      </c>
      <c r="C5960" s="2" t="s">
        <v>170</v>
      </c>
      <c r="D5960" s="209" t="n">
        <v>24.14</v>
      </c>
      <c r="E5960" s="224" t="n">
        <f aca="false">VLOOKUP(A5960,SINAPI_MO!$A$1:$E$59566,4,0)</f>
        <v>0.3538</v>
      </c>
      <c r="F5960" s="225" t="n">
        <f aca="false">ROUND(D5960*E5960,2)</f>
        <v>8.54</v>
      </c>
    </row>
    <row r="5961" customFormat="false" ht="12.8" hidden="false" customHeight="false" outlineLevel="0" collapsed="false">
      <c r="A5961" s="207" t="n">
        <v>89780</v>
      </c>
      <c r="B5961" s="208" t="s">
        <v>6136</v>
      </c>
      <c r="C5961" s="2" t="s">
        <v>170</v>
      </c>
      <c r="D5961" s="209" t="n">
        <v>29.8</v>
      </c>
      <c r="E5961" s="224" t="n">
        <f aca="false">VLOOKUP(A5961,SINAPI_MO!$A$1:$E$59566,4,0)</f>
        <v>0.1617</v>
      </c>
      <c r="F5961" s="225" t="n">
        <f aca="false">ROUND(D5961*E5961,2)</f>
        <v>4.82</v>
      </c>
    </row>
    <row r="5962" customFormat="false" ht="19.4" hidden="false" customHeight="false" outlineLevel="0" collapsed="false">
      <c r="A5962" s="207" t="n">
        <v>89734</v>
      </c>
      <c r="B5962" s="208" t="s">
        <v>6137</v>
      </c>
      <c r="C5962" s="2" t="s">
        <v>170</v>
      </c>
      <c r="D5962" s="209" t="n">
        <v>33.97</v>
      </c>
      <c r="E5962" s="224" t="n">
        <f aca="false">VLOOKUP(A5962,SINAPI_MO!$A$1:$E$59566,4,0)</f>
        <v>0.2646</v>
      </c>
      <c r="F5962" s="225" t="n">
        <f aca="false">ROUND(D5962*E5962,2)</f>
        <v>8.99</v>
      </c>
    </row>
    <row r="5963" customFormat="false" ht="19.4" hidden="false" customHeight="false" outlineLevel="0" collapsed="false">
      <c r="A5963" s="207" t="n">
        <v>89650</v>
      </c>
      <c r="B5963" s="208" t="s">
        <v>6138</v>
      </c>
      <c r="C5963" s="2" t="s">
        <v>170</v>
      </c>
      <c r="D5963" s="209" t="n">
        <v>35.03</v>
      </c>
      <c r="E5963" s="224" t="n">
        <f aca="false">VLOOKUP(A5963,SINAPI_MO!$A$1:$E$59566,4,0)</f>
        <v>0.2869</v>
      </c>
      <c r="F5963" s="225" t="n">
        <f aca="false">ROUND(D5963*E5963,2)</f>
        <v>10.05</v>
      </c>
    </row>
    <row r="5964" customFormat="false" ht="12.8" hidden="false" customHeight="false" outlineLevel="0" collapsed="false">
      <c r="A5964" s="207" t="n">
        <v>89787</v>
      </c>
      <c r="B5964" s="208" t="s">
        <v>6139</v>
      </c>
      <c r="C5964" s="2" t="s">
        <v>170</v>
      </c>
      <c r="D5964" s="209" t="n">
        <v>44.76</v>
      </c>
      <c r="E5964" s="224" t="n">
        <f aca="false">VLOOKUP(A5964,SINAPI_MO!$A$1:$E$59566,4,0)</f>
        <v>0.1267</v>
      </c>
      <c r="F5964" s="225" t="n">
        <f aca="false">ROUND(D5964*E5964,2)</f>
        <v>5.67</v>
      </c>
    </row>
    <row r="5965" customFormat="false" ht="19.4" hidden="false" customHeight="false" outlineLevel="0" collapsed="false">
      <c r="A5965" s="207" t="n">
        <v>104024</v>
      </c>
      <c r="B5965" s="208" t="s">
        <v>6140</v>
      </c>
      <c r="C5965" s="2" t="s">
        <v>170</v>
      </c>
      <c r="D5965" s="209" t="n">
        <v>49.44</v>
      </c>
      <c r="E5965" s="224" t="n">
        <f aca="false">VLOOKUP(A5965,SINAPI_MO!$A$1:$E$59566,4,0)</f>
        <v>0.2093</v>
      </c>
      <c r="F5965" s="225" t="n">
        <f aca="false">ROUND(D5965*E5965,2)</f>
        <v>10.35</v>
      </c>
    </row>
    <row r="5966" customFormat="false" ht="12.8" hidden="false" customHeight="false" outlineLevel="0" collapsed="false">
      <c r="A5966" s="207" t="n">
        <v>89789</v>
      </c>
      <c r="B5966" s="208" t="s">
        <v>6141</v>
      </c>
      <c r="C5966" s="2" t="s">
        <v>170</v>
      </c>
      <c r="D5966" s="209" t="n">
        <v>83.81</v>
      </c>
      <c r="E5966" s="224" t="n">
        <f aca="false">VLOOKUP(A5966,SINAPI_MO!$A$1:$E$59566,4,0)</f>
        <v>0.0845</v>
      </c>
      <c r="F5966" s="225" t="n">
        <f aca="false">ROUND(D5966*E5966,2)</f>
        <v>7.08</v>
      </c>
    </row>
    <row r="5967" customFormat="false" ht="12.8" hidden="false" customHeight="false" outlineLevel="0" collapsed="false">
      <c r="A5967" s="207" t="n">
        <v>89791</v>
      </c>
      <c r="B5967" s="208" t="s">
        <v>6142</v>
      </c>
      <c r="C5967" s="2" t="s">
        <v>170</v>
      </c>
      <c r="D5967" s="209" t="n">
        <v>191.29</v>
      </c>
      <c r="E5967" s="224" t="n">
        <f aca="false">VLOOKUP(A5967,SINAPI_MO!$A$1:$E$59566,4,0)</f>
        <v>0.0488</v>
      </c>
      <c r="F5967" s="225" t="n">
        <f aca="false">ROUND(D5967*E5967,2)</f>
        <v>9.33</v>
      </c>
    </row>
    <row r="5968" customFormat="false" ht="12.8" hidden="false" customHeight="false" outlineLevel="0" collapsed="false">
      <c r="A5968" s="207" t="n">
        <v>89793</v>
      </c>
      <c r="B5968" s="208" t="s">
        <v>6143</v>
      </c>
      <c r="C5968" s="2" t="s">
        <v>170</v>
      </c>
      <c r="D5968" s="209" t="n">
        <v>276.86</v>
      </c>
      <c r="E5968" s="224" t="n">
        <f aca="false">VLOOKUP(A5968,SINAPI_MO!$A$1:$E$59566,4,0)</f>
        <v>0.0406</v>
      </c>
      <c r="F5968" s="225" t="n">
        <f aca="false">ROUND(D5968*E5968,2)</f>
        <v>11.24</v>
      </c>
    </row>
    <row r="5969" customFormat="false" ht="19.4" hidden="false" customHeight="false" outlineLevel="0" collapsed="false">
      <c r="A5969" s="207" t="n">
        <v>89637</v>
      </c>
      <c r="B5969" s="208" t="s">
        <v>6144</v>
      </c>
      <c r="C5969" s="2" t="s">
        <v>170</v>
      </c>
      <c r="D5969" s="209" t="n">
        <v>12.57</v>
      </c>
      <c r="E5969" s="224" t="n">
        <f aca="false">VLOOKUP(A5969,SINAPI_MO!$A$1:$E$59566,4,0)</f>
        <v>0.4551</v>
      </c>
      <c r="F5969" s="225" t="n">
        <f aca="false">ROUND(D5969*E5969,2)</f>
        <v>5.72</v>
      </c>
    </row>
    <row r="5970" customFormat="false" ht="19.4" hidden="false" customHeight="false" outlineLevel="0" collapsed="false">
      <c r="A5970" s="207" t="n">
        <v>89719</v>
      </c>
      <c r="B5970" s="208" t="s">
        <v>6145</v>
      </c>
      <c r="C5970" s="2" t="s">
        <v>170</v>
      </c>
      <c r="D5970" s="209" t="n">
        <v>15.53</v>
      </c>
      <c r="E5970" s="224" t="n">
        <f aca="false">VLOOKUP(A5970,SINAPI_MO!$A$1:$E$59566,4,0)</f>
        <v>0.4166</v>
      </c>
      <c r="F5970" s="225" t="n">
        <f aca="false">ROUND(D5970*E5970,2)</f>
        <v>6.47</v>
      </c>
    </row>
    <row r="5971" customFormat="false" ht="19.4" hidden="false" customHeight="false" outlineLevel="0" collapsed="false">
      <c r="A5971" s="207" t="n">
        <v>89641</v>
      </c>
      <c r="B5971" s="208" t="s">
        <v>6146</v>
      </c>
      <c r="C5971" s="2" t="s">
        <v>170</v>
      </c>
      <c r="D5971" s="209" t="n">
        <v>16.3</v>
      </c>
      <c r="E5971" s="224" t="n">
        <f aca="false">VLOOKUP(A5971,SINAPI_MO!$A$1:$E$59566,4,0)</f>
        <v>0.4442</v>
      </c>
      <c r="F5971" s="225" t="n">
        <f aca="false">ROUND(D5971*E5971,2)</f>
        <v>7.24</v>
      </c>
    </row>
    <row r="5972" customFormat="false" ht="19.4" hidden="false" customHeight="false" outlineLevel="0" collapsed="false">
      <c r="A5972" s="207" t="n">
        <v>89723</v>
      </c>
      <c r="B5972" s="208" t="s">
        <v>6147</v>
      </c>
      <c r="C5972" s="2" t="s">
        <v>170</v>
      </c>
      <c r="D5972" s="209" t="n">
        <v>24.07</v>
      </c>
      <c r="E5972" s="224" t="n">
        <f aca="false">VLOOKUP(A5972,SINAPI_MO!$A$1:$E$59566,4,0)</f>
        <v>0.317</v>
      </c>
      <c r="F5972" s="225" t="n">
        <f aca="false">ROUND(D5972*E5972,2)</f>
        <v>7.63</v>
      </c>
    </row>
    <row r="5973" customFormat="false" ht="19.4" hidden="false" customHeight="false" outlineLevel="0" collapsed="false">
      <c r="A5973" s="207" t="n">
        <v>89646</v>
      </c>
      <c r="B5973" s="208" t="s">
        <v>6148</v>
      </c>
      <c r="C5973" s="2" t="s">
        <v>170</v>
      </c>
      <c r="D5973" s="209" t="n">
        <v>24.98</v>
      </c>
      <c r="E5973" s="224" t="n">
        <f aca="false">VLOOKUP(A5973,SINAPI_MO!$A$1:$E$59566,4,0)</f>
        <v>0.3419</v>
      </c>
      <c r="F5973" s="225" t="n">
        <f aca="false">ROUND(D5973*E5973,2)</f>
        <v>8.54</v>
      </c>
    </row>
    <row r="5974" customFormat="false" ht="12.8" hidden="false" customHeight="false" outlineLevel="0" collapsed="false">
      <c r="A5974" s="207" t="n">
        <v>89777</v>
      </c>
      <c r="B5974" s="208" t="s">
        <v>6149</v>
      </c>
      <c r="C5974" s="2" t="s">
        <v>170</v>
      </c>
      <c r="D5974" s="209" t="n">
        <v>31.86</v>
      </c>
      <c r="E5974" s="224" t="n">
        <f aca="false">VLOOKUP(A5974,SINAPI_MO!$A$1:$E$59566,4,0)</f>
        <v>0.1513</v>
      </c>
      <c r="F5974" s="225" t="n">
        <f aca="false">ROUND(D5974*E5974,2)</f>
        <v>4.82</v>
      </c>
    </row>
    <row r="5975" customFormat="false" ht="19.4" hidden="false" customHeight="false" outlineLevel="0" collapsed="false">
      <c r="A5975" s="207" t="n">
        <v>89729</v>
      </c>
      <c r="B5975" s="208" t="s">
        <v>6150</v>
      </c>
      <c r="C5975" s="2" t="s">
        <v>170</v>
      </c>
      <c r="D5975" s="209" t="n">
        <v>36.03</v>
      </c>
      <c r="E5975" s="224" t="n">
        <f aca="false">VLOOKUP(A5975,SINAPI_MO!$A$1:$E$59566,4,0)</f>
        <v>0.2495</v>
      </c>
      <c r="F5975" s="225" t="n">
        <f aca="false">ROUND(D5975*E5975,2)</f>
        <v>8.99</v>
      </c>
    </row>
    <row r="5976" customFormat="false" ht="19.4" hidden="false" customHeight="false" outlineLevel="0" collapsed="false">
      <c r="A5976" s="207" t="n">
        <v>89649</v>
      </c>
      <c r="B5976" s="208" t="s">
        <v>6151</v>
      </c>
      <c r="C5976" s="2" t="s">
        <v>170</v>
      </c>
      <c r="D5976" s="209" t="n">
        <v>37.09</v>
      </c>
      <c r="E5976" s="224" t="n">
        <f aca="false">VLOOKUP(A5976,SINAPI_MO!$A$1:$E$59566,4,0)</f>
        <v>0.271</v>
      </c>
      <c r="F5976" s="225" t="n">
        <f aca="false">ROUND(D5976*E5976,2)</f>
        <v>10.05</v>
      </c>
    </row>
    <row r="5977" customFormat="false" ht="12.8" hidden="false" customHeight="false" outlineLevel="0" collapsed="false">
      <c r="A5977" s="207" t="n">
        <v>89781</v>
      </c>
      <c r="B5977" s="208" t="s">
        <v>6152</v>
      </c>
      <c r="C5977" s="2" t="s">
        <v>170</v>
      </c>
      <c r="D5977" s="209" t="n">
        <v>45.27</v>
      </c>
      <c r="E5977" s="224" t="n">
        <f aca="false">VLOOKUP(A5977,SINAPI_MO!$A$1:$E$59566,4,0)</f>
        <v>0.1252</v>
      </c>
      <c r="F5977" s="225" t="n">
        <f aca="false">ROUND(D5977*E5977,2)</f>
        <v>5.67</v>
      </c>
    </row>
    <row r="5978" customFormat="false" ht="19.4" hidden="false" customHeight="false" outlineLevel="0" collapsed="false">
      <c r="A5978" s="207" t="n">
        <v>104023</v>
      </c>
      <c r="B5978" s="208" t="s">
        <v>6153</v>
      </c>
      <c r="C5978" s="2" t="s">
        <v>170</v>
      </c>
      <c r="D5978" s="209" t="n">
        <v>49.95</v>
      </c>
      <c r="E5978" s="224" t="n">
        <f aca="false">VLOOKUP(A5978,SINAPI_MO!$A$1:$E$59566,4,0)</f>
        <v>0.2072</v>
      </c>
      <c r="F5978" s="225" t="n">
        <f aca="false">ROUND(D5978*E5978,2)</f>
        <v>10.35</v>
      </c>
    </row>
    <row r="5979" customFormat="false" ht="12.8" hidden="false" customHeight="false" outlineLevel="0" collapsed="false">
      <c r="A5979" s="207" t="n">
        <v>89788</v>
      </c>
      <c r="B5979" s="208" t="s">
        <v>6154</v>
      </c>
      <c r="C5979" s="2" t="s">
        <v>170</v>
      </c>
      <c r="D5979" s="209" t="n">
        <v>98.89</v>
      </c>
      <c r="E5979" s="224" t="n">
        <f aca="false">VLOOKUP(A5979,SINAPI_MO!$A$1:$E$59566,4,0)</f>
        <v>0.0716</v>
      </c>
      <c r="F5979" s="225" t="n">
        <f aca="false">ROUND(D5979*E5979,2)</f>
        <v>7.08</v>
      </c>
    </row>
    <row r="5980" customFormat="false" ht="12.8" hidden="false" customHeight="false" outlineLevel="0" collapsed="false">
      <c r="A5980" s="207" t="n">
        <v>89790</v>
      </c>
      <c r="B5980" s="208" t="s">
        <v>6155</v>
      </c>
      <c r="C5980" s="2" t="s">
        <v>170</v>
      </c>
      <c r="D5980" s="209" t="n">
        <v>198.11</v>
      </c>
      <c r="E5980" s="224" t="n">
        <f aca="false">VLOOKUP(A5980,SINAPI_MO!$A$1:$E$59566,4,0)</f>
        <v>0.0471</v>
      </c>
      <c r="F5980" s="225" t="n">
        <f aca="false">ROUND(D5980*E5980,2)</f>
        <v>9.33</v>
      </c>
    </row>
    <row r="5981" customFormat="false" ht="12.8" hidden="false" customHeight="false" outlineLevel="0" collapsed="false">
      <c r="A5981" s="207" t="n">
        <v>89792</v>
      </c>
      <c r="B5981" s="208" t="s">
        <v>6156</v>
      </c>
      <c r="C5981" s="2" t="s">
        <v>170</v>
      </c>
      <c r="D5981" s="209" t="n">
        <v>234.42</v>
      </c>
      <c r="E5981" s="224" t="n">
        <f aca="false">VLOOKUP(A5981,SINAPI_MO!$A$1:$E$59566,4,0)</f>
        <v>0.0479</v>
      </c>
      <c r="F5981" s="225" t="n">
        <f aca="false">ROUND(D5981*E5981,2)</f>
        <v>11.23</v>
      </c>
    </row>
    <row r="5982" customFormat="false" ht="19.4" hidden="false" customHeight="false" outlineLevel="0" collapsed="false">
      <c r="A5982" s="207" t="n">
        <v>89640</v>
      </c>
      <c r="B5982" s="208" t="s">
        <v>6157</v>
      </c>
      <c r="C5982" s="2" t="s">
        <v>170</v>
      </c>
      <c r="D5982" s="209" t="n">
        <v>23.26</v>
      </c>
      <c r="E5982" s="224" t="n">
        <f aca="false">VLOOKUP(A5982,SINAPI_MO!$A$1:$E$59566,4,0)</f>
        <v>0.2459</v>
      </c>
      <c r="F5982" s="225" t="n">
        <f aca="false">ROUND(D5982*E5982,2)</f>
        <v>5.72</v>
      </c>
    </row>
    <row r="5983" customFormat="false" ht="19.4" hidden="false" customHeight="false" outlineLevel="0" collapsed="false">
      <c r="A5983" s="207" t="n">
        <v>89644</v>
      </c>
      <c r="B5983" s="208" t="s">
        <v>6158</v>
      </c>
      <c r="C5983" s="2" t="s">
        <v>170</v>
      </c>
      <c r="D5983" s="209" t="n">
        <v>28.49</v>
      </c>
      <c r="E5983" s="224" t="n">
        <f aca="false">VLOOKUP(A5983,SINAPI_MO!$A$1:$E$59566,4,0)</f>
        <v>0.2274</v>
      </c>
      <c r="F5983" s="225" t="n">
        <f aca="false">ROUND(D5983*E5983,2)</f>
        <v>6.48</v>
      </c>
    </row>
    <row r="5984" customFormat="false" ht="19.4" hidden="false" customHeight="false" outlineLevel="0" collapsed="false">
      <c r="A5984" s="207" t="n">
        <v>89645</v>
      </c>
      <c r="B5984" s="208" t="s">
        <v>6159</v>
      </c>
      <c r="C5984" s="2" t="s">
        <v>170</v>
      </c>
      <c r="D5984" s="209" t="n">
        <v>40.08</v>
      </c>
      <c r="E5984" s="224" t="n">
        <f aca="false">VLOOKUP(A5984,SINAPI_MO!$A$1:$E$59566,4,0)</f>
        <v>0.1751</v>
      </c>
      <c r="F5984" s="225" t="n">
        <f aca="false">ROUND(D5984*E5984,2)</f>
        <v>7.02</v>
      </c>
    </row>
    <row r="5985" customFormat="false" ht="19.4" hidden="false" customHeight="false" outlineLevel="0" collapsed="false">
      <c r="A5985" s="207" t="n">
        <v>89652</v>
      </c>
      <c r="B5985" s="208" t="s">
        <v>6160</v>
      </c>
      <c r="C5985" s="2" t="s">
        <v>170</v>
      </c>
      <c r="D5985" s="209" t="n">
        <v>14.97</v>
      </c>
      <c r="E5985" s="224" t="n">
        <f aca="false">VLOOKUP(A5985,SINAPI_MO!$A$1:$E$59566,4,0)</f>
        <v>0.2545</v>
      </c>
      <c r="F5985" s="225" t="n">
        <f aca="false">ROUND(D5985*E5985,2)</f>
        <v>3.81</v>
      </c>
    </row>
    <row r="5986" customFormat="false" ht="19.4" hidden="false" customHeight="false" outlineLevel="0" collapsed="false">
      <c r="A5986" s="207" t="n">
        <v>89738</v>
      </c>
      <c r="B5986" s="208" t="s">
        <v>6161</v>
      </c>
      <c r="C5986" s="2" t="s">
        <v>170</v>
      </c>
      <c r="D5986" s="209" t="n">
        <v>20.63</v>
      </c>
      <c r="E5986" s="224" t="n">
        <f aca="false">VLOOKUP(A5986,SINAPI_MO!$A$1:$E$59566,4,0)</f>
        <v>0.2089</v>
      </c>
      <c r="F5986" s="225" t="n">
        <f aca="false">ROUND(D5986*E5986,2)</f>
        <v>4.31</v>
      </c>
    </row>
    <row r="5987" customFormat="false" ht="19.4" hidden="false" customHeight="false" outlineLevel="0" collapsed="false">
      <c r="A5987" s="207" t="n">
        <v>89659</v>
      </c>
      <c r="B5987" s="208" t="s">
        <v>6162</v>
      </c>
      <c r="C5987" s="2" t="s">
        <v>170</v>
      </c>
      <c r="D5987" s="209" t="n">
        <v>21.14</v>
      </c>
      <c r="E5987" s="224" t="n">
        <f aca="false">VLOOKUP(A5987,SINAPI_MO!$A$1:$E$59566,4,0)</f>
        <v>0.228</v>
      </c>
      <c r="F5987" s="225" t="n">
        <f aca="false">ROUND(D5987*E5987,2)</f>
        <v>4.82</v>
      </c>
    </row>
    <row r="5988" customFormat="false" ht="19.4" hidden="false" customHeight="false" outlineLevel="0" collapsed="false">
      <c r="A5988" s="207" t="n">
        <v>89756</v>
      </c>
      <c r="B5988" s="208" t="s">
        <v>6163</v>
      </c>
      <c r="C5988" s="2" t="s">
        <v>170</v>
      </c>
      <c r="D5988" s="209" t="n">
        <v>28.68</v>
      </c>
      <c r="E5988" s="224" t="n">
        <f aca="false">VLOOKUP(A5988,SINAPI_MO!$A$1:$E$59566,4,0)</f>
        <v>0.1771</v>
      </c>
      <c r="F5988" s="225" t="n">
        <f aca="false">ROUND(D5988*E5988,2)</f>
        <v>5.08</v>
      </c>
    </row>
    <row r="5989" customFormat="false" ht="19.4" hidden="false" customHeight="false" outlineLevel="0" collapsed="false">
      <c r="A5989" s="207" t="n">
        <v>89672</v>
      </c>
      <c r="B5989" s="208" t="s">
        <v>6164</v>
      </c>
      <c r="C5989" s="2" t="s">
        <v>170</v>
      </c>
      <c r="D5989" s="209" t="n">
        <v>29.29</v>
      </c>
      <c r="E5989" s="224" t="n">
        <f aca="false">VLOOKUP(A5989,SINAPI_MO!$A$1:$E$59566,4,0)</f>
        <v>0.1943</v>
      </c>
      <c r="F5989" s="225" t="n">
        <f aca="false">ROUND(D5989*E5989,2)</f>
        <v>5.69</v>
      </c>
    </row>
    <row r="5990" customFormat="false" ht="12.8" hidden="false" customHeight="false" outlineLevel="0" collapsed="false">
      <c r="A5990" s="207" t="n">
        <v>89815</v>
      </c>
      <c r="B5990" s="208" t="s">
        <v>6165</v>
      </c>
      <c r="C5990" s="2" t="s">
        <v>170</v>
      </c>
      <c r="D5990" s="209" t="n">
        <v>35.64</v>
      </c>
      <c r="E5990" s="224" t="n">
        <f aca="false">VLOOKUP(A5990,SINAPI_MO!$A$1:$E$59566,4,0)</f>
        <v>0.0906</v>
      </c>
      <c r="F5990" s="225" t="n">
        <f aca="false">ROUND(D5990*E5990,2)</f>
        <v>3.23</v>
      </c>
    </row>
    <row r="5991" customFormat="false" ht="19.4" hidden="false" customHeight="false" outlineLevel="0" collapsed="false">
      <c r="A5991" s="207" t="n">
        <v>89761</v>
      </c>
      <c r="B5991" s="208" t="s">
        <v>6166</v>
      </c>
      <c r="C5991" s="2" t="s">
        <v>170</v>
      </c>
      <c r="D5991" s="209" t="n">
        <v>38.4</v>
      </c>
      <c r="E5991" s="224" t="n">
        <f aca="false">VLOOKUP(A5991,SINAPI_MO!$A$1:$E$59566,4,0)</f>
        <v>0.156</v>
      </c>
      <c r="F5991" s="225" t="n">
        <f aca="false">ROUND(D5991*E5991,2)</f>
        <v>5.99</v>
      </c>
    </row>
    <row r="5992" customFormat="false" ht="19.4" hidden="false" customHeight="false" outlineLevel="0" collapsed="false">
      <c r="A5992" s="207" t="n">
        <v>89682</v>
      </c>
      <c r="B5992" s="208" t="s">
        <v>6167</v>
      </c>
      <c r="C5992" s="2" t="s">
        <v>170</v>
      </c>
      <c r="D5992" s="209" t="n">
        <v>39.11</v>
      </c>
      <c r="E5992" s="224" t="n">
        <f aca="false">VLOOKUP(A5992,SINAPI_MO!$A$1:$E$59566,4,0)</f>
        <v>0.1713</v>
      </c>
      <c r="F5992" s="225" t="n">
        <f aca="false">ROUND(D5992*E5992,2)</f>
        <v>6.7</v>
      </c>
    </row>
    <row r="5993" customFormat="false" ht="12.8" hidden="false" customHeight="false" outlineLevel="0" collapsed="false">
      <c r="A5993" s="207" t="n">
        <v>89824</v>
      </c>
      <c r="B5993" s="208" t="s">
        <v>6168</v>
      </c>
      <c r="C5993" s="2" t="s">
        <v>170</v>
      </c>
      <c r="D5993" s="209" t="n">
        <v>48.5</v>
      </c>
      <c r="E5993" s="224" t="n">
        <f aca="false">VLOOKUP(A5993,SINAPI_MO!$A$1:$E$59566,4,0)</f>
        <v>0.0777</v>
      </c>
      <c r="F5993" s="225" t="n">
        <f aca="false">ROUND(D5993*E5993,2)</f>
        <v>3.77</v>
      </c>
    </row>
    <row r="5994" customFormat="false" ht="19.4" hidden="false" customHeight="false" outlineLevel="0" collapsed="false">
      <c r="A5994" s="207" t="n">
        <v>104026</v>
      </c>
      <c r="B5994" s="208" t="s">
        <v>6169</v>
      </c>
      <c r="C5994" s="2" t="s">
        <v>170</v>
      </c>
      <c r="D5994" s="209" t="n">
        <v>51.63</v>
      </c>
      <c r="E5994" s="224" t="n">
        <f aca="false">VLOOKUP(A5994,SINAPI_MO!$A$1:$E$59566,4,0)</f>
        <v>0.1336</v>
      </c>
      <c r="F5994" s="225" t="n">
        <f aca="false">ROUND(D5994*E5994,2)</f>
        <v>6.9</v>
      </c>
    </row>
    <row r="5995" customFormat="false" ht="19.4" hidden="false" customHeight="false" outlineLevel="0" collapsed="false">
      <c r="A5995" s="207" t="n">
        <v>89740</v>
      </c>
      <c r="B5995" s="208" t="s">
        <v>6170</v>
      </c>
      <c r="C5995" s="2" t="s">
        <v>170</v>
      </c>
      <c r="D5995" s="209" t="n">
        <v>11.08</v>
      </c>
      <c r="E5995" s="224" t="n">
        <f aca="false">VLOOKUP(A5995,SINAPI_MO!$A$1:$E$59566,4,0)</f>
        <v>0.4061</v>
      </c>
      <c r="F5995" s="225" t="n">
        <f aca="false">ROUND(D5995*E5995,2)</f>
        <v>4.5</v>
      </c>
    </row>
    <row r="5996" customFormat="false" ht="12.8" hidden="false" customHeight="false" outlineLevel="0" collapsed="false">
      <c r="A5996" s="207" t="n">
        <v>89836</v>
      </c>
      <c r="B5996" s="208" t="s">
        <v>6171</v>
      </c>
      <c r="C5996" s="2" t="s">
        <v>170</v>
      </c>
      <c r="D5996" s="209" t="n">
        <v>250.82</v>
      </c>
      <c r="E5996" s="224" t="n">
        <f aca="false">VLOOKUP(A5996,SINAPI_MO!$A$1:$E$59566,4,0)</f>
        <v>0.0181</v>
      </c>
      <c r="F5996" s="225" t="n">
        <f aca="false">ROUND(D5996*E5996,2)</f>
        <v>4.54</v>
      </c>
    </row>
    <row r="5997" customFormat="false" ht="19.4" hidden="false" customHeight="false" outlineLevel="0" collapsed="false">
      <c r="A5997" s="207" t="n">
        <v>89653</v>
      </c>
      <c r="B5997" s="208" t="s">
        <v>6172</v>
      </c>
      <c r="C5997" s="2" t="s">
        <v>170</v>
      </c>
      <c r="D5997" s="209" t="n">
        <v>21.47</v>
      </c>
      <c r="E5997" s="224" t="n">
        <f aca="false">VLOOKUP(A5997,SINAPI_MO!$A$1:$E$59566,4,0)</f>
        <v>0.1775</v>
      </c>
      <c r="F5997" s="225" t="n">
        <f aca="false">ROUND(D5997*E5997,2)</f>
        <v>3.81</v>
      </c>
    </row>
    <row r="5998" customFormat="false" ht="19.4" hidden="false" customHeight="false" outlineLevel="0" collapsed="false">
      <c r="A5998" s="207" t="n">
        <v>89660</v>
      </c>
      <c r="B5998" s="208" t="s">
        <v>6173</v>
      </c>
      <c r="C5998" s="2" t="s">
        <v>170</v>
      </c>
      <c r="D5998" s="209" t="n">
        <v>11.62</v>
      </c>
      <c r="E5998" s="224" t="n">
        <f aca="false">VLOOKUP(A5998,SINAPI_MO!$A$1:$E$59566,4,0)</f>
        <v>0.4337</v>
      </c>
      <c r="F5998" s="225" t="n">
        <f aca="false">ROUND(D5998*E5998,2)</f>
        <v>5.04</v>
      </c>
    </row>
    <row r="5999" customFormat="false" ht="19.4" hidden="false" customHeight="false" outlineLevel="0" collapsed="false">
      <c r="A5999" s="207" t="n">
        <v>104028</v>
      </c>
      <c r="B5999" s="208" t="s">
        <v>6174</v>
      </c>
      <c r="C5999" s="2" t="s">
        <v>170</v>
      </c>
      <c r="D5999" s="209" t="n">
        <v>162.37</v>
      </c>
      <c r="E5999" s="224" t="n">
        <f aca="false">VLOOKUP(A5999,SINAPI_MO!$A$1:$E$59566,4,0)</f>
        <v>0.0397</v>
      </c>
      <c r="F5999" s="225" t="n">
        <f aca="false">ROUND(D5999*E5999,2)</f>
        <v>6.45</v>
      </c>
    </row>
    <row r="6000" customFormat="false" ht="19.4" hidden="false" customHeight="false" outlineLevel="0" collapsed="false">
      <c r="A6000" s="207" t="n">
        <v>89826</v>
      </c>
      <c r="B6000" s="208" t="s">
        <v>6175</v>
      </c>
      <c r="C6000" s="2" t="s">
        <v>170</v>
      </c>
      <c r="D6000" s="209" t="n">
        <v>159.43</v>
      </c>
      <c r="E6000" s="224" t="n">
        <f aca="false">VLOOKUP(A6000,SINAPI_MO!$A$1:$E$59566,4,0)</f>
        <v>0.022</v>
      </c>
      <c r="F6000" s="225" t="n">
        <f aca="false">ROUND(D6000*E6000,2)</f>
        <v>3.51</v>
      </c>
    </row>
    <row r="6001" customFormat="false" ht="12.8" hidden="false" customHeight="false" outlineLevel="0" collapsed="false">
      <c r="A6001" s="207" t="n">
        <v>89651</v>
      </c>
      <c r="B6001" s="208" t="s">
        <v>6176</v>
      </c>
      <c r="C6001" s="2" t="s">
        <v>170</v>
      </c>
      <c r="D6001" s="209" t="n">
        <v>8.55</v>
      </c>
      <c r="E6001" s="224" t="n">
        <f aca="false">VLOOKUP(A6001,SINAPI_MO!$A$1:$E$59566,4,0)</f>
        <v>0.4456</v>
      </c>
      <c r="F6001" s="225" t="n">
        <f aca="false">ROUND(D6001*E6001,2)</f>
        <v>3.81</v>
      </c>
    </row>
    <row r="6002" customFormat="false" ht="12.8" hidden="false" customHeight="false" outlineLevel="0" collapsed="false">
      <c r="A6002" s="207" t="n">
        <v>89736</v>
      </c>
      <c r="B6002" s="208" t="s">
        <v>6177</v>
      </c>
      <c r="C6002" s="2" t="s">
        <v>170</v>
      </c>
      <c r="D6002" s="209" t="n">
        <v>10.94</v>
      </c>
      <c r="E6002" s="224" t="n">
        <f aca="false">VLOOKUP(A6002,SINAPI_MO!$A$1:$E$59566,4,0)</f>
        <v>0.394</v>
      </c>
      <c r="F6002" s="225" t="n">
        <f aca="false">ROUND(D6002*E6002,2)</f>
        <v>4.31</v>
      </c>
    </row>
    <row r="6003" customFormat="false" ht="12.8" hidden="false" customHeight="false" outlineLevel="0" collapsed="false">
      <c r="A6003" s="207" t="n">
        <v>89658</v>
      </c>
      <c r="B6003" s="208" t="s">
        <v>6178</v>
      </c>
      <c r="C6003" s="2" t="s">
        <v>170</v>
      </c>
      <c r="D6003" s="209" t="n">
        <v>11.45</v>
      </c>
      <c r="E6003" s="224" t="n">
        <f aca="false">VLOOKUP(A6003,SINAPI_MO!$A$1:$E$59566,4,0)</f>
        <v>0.421</v>
      </c>
      <c r="F6003" s="225" t="n">
        <f aca="false">ROUND(D6003*E6003,2)</f>
        <v>4.82</v>
      </c>
    </row>
    <row r="6004" customFormat="false" ht="12.8" hidden="false" customHeight="false" outlineLevel="0" collapsed="false">
      <c r="A6004" s="207" t="n">
        <v>89755</v>
      </c>
      <c r="B6004" s="208" t="s">
        <v>6179</v>
      </c>
      <c r="C6004" s="2" t="s">
        <v>170</v>
      </c>
      <c r="D6004" s="209" t="n">
        <v>16.63</v>
      </c>
      <c r="E6004" s="224" t="n">
        <f aca="false">VLOOKUP(A6004,SINAPI_MO!$A$1:$E$59566,4,0)</f>
        <v>0.3055</v>
      </c>
      <c r="F6004" s="225" t="n">
        <f aca="false">ROUND(D6004*E6004,2)</f>
        <v>5.08</v>
      </c>
    </row>
    <row r="6005" customFormat="false" ht="12.8" hidden="false" customHeight="false" outlineLevel="0" collapsed="false">
      <c r="A6005" s="207" t="n">
        <v>89670</v>
      </c>
      <c r="B6005" s="208" t="s">
        <v>6180</v>
      </c>
      <c r="C6005" s="2" t="s">
        <v>170</v>
      </c>
      <c r="D6005" s="209" t="n">
        <v>17.24</v>
      </c>
      <c r="E6005" s="224" t="n">
        <f aca="false">VLOOKUP(A6005,SINAPI_MO!$A$1:$E$59566,4,0)</f>
        <v>0.33</v>
      </c>
      <c r="F6005" s="225" t="n">
        <f aca="false">ROUND(D6005*E6005,2)</f>
        <v>5.69</v>
      </c>
    </row>
    <row r="6006" customFormat="false" ht="12.8" hidden="false" customHeight="false" outlineLevel="0" collapsed="false">
      <c r="A6006" s="207" t="n">
        <v>89794</v>
      </c>
      <c r="B6006" s="208" t="s">
        <v>6181</v>
      </c>
      <c r="C6006" s="2" t="s">
        <v>170</v>
      </c>
      <c r="D6006" s="209" t="n">
        <v>24.27</v>
      </c>
      <c r="E6006" s="224" t="n">
        <f aca="false">VLOOKUP(A6006,SINAPI_MO!$A$1:$E$59566,4,0)</f>
        <v>0.1331</v>
      </c>
      <c r="F6006" s="225" t="n">
        <f aca="false">ROUND(D6006*E6006,2)</f>
        <v>3.23</v>
      </c>
    </row>
    <row r="6007" customFormat="false" ht="12.8" hidden="false" customHeight="false" outlineLevel="0" collapsed="false">
      <c r="A6007" s="207" t="n">
        <v>89760</v>
      </c>
      <c r="B6007" s="208" t="s">
        <v>6182</v>
      </c>
      <c r="C6007" s="2" t="s">
        <v>170</v>
      </c>
      <c r="D6007" s="209" t="n">
        <v>27.03</v>
      </c>
      <c r="E6007" s="224" t="n">
        <f aca="false">VLOOKUP(A6007,SINAPI_MO!$A$1:$E$59566,4,0)</f>
        <v>0.2216</v>
      </c>
      <c r="F6007" s="225" t="n">
        <f aca="false">ROUND(D6007*E6007,2)</f>
        <v>5.99</v>
      </c>
    </row>
    <row r="6008" customFormat="false" ht="12.8" hidden="false" customHeight="false" outlineLevel="0" collapsed="false">
      <c r="A6008" s="207" t="n">
        <v>89680</v>
      </c>
      <c r="B6008" s="208" t="s">
        <v>6183</v>
      </c>
      <c r="C6008" s="2" t="s">
        <v>170</v>
      </c>
      <c r="D6008" s="209" t="n">
        <v>27.74</v>
      </c>
      <c r="E6008" s="224" t="n">
        <f aca="false">VLOOKUP(A6008,SINAPI_MO!$A$1:$E$59566,4,0)</f>
        <v>0.2415</v>
      </c>
      <c r="F6008" s="225" t="n">
        <f aca="false">ROUND(D6008*E6008,2)</f>
        <v>6.7</v>
      </c>
    </row>
    <row r="6009" customFormat="false" ht="12.8" hidden="false" customHeight="false" outlineLevel="0" collapsed="false">
      <c r="A6009" s="207" t="n">
        <v>89822</v>
      </c>
      <c r="B6009" s="208" t="s">
        <v>6184</v>
      </c>
      <c r="C6009" s="2" t="s">
        <v>170</v>
      </c>
      <c r="D6009" s="209" t="n">
        <v>31.79</v>
      </c>
      <c r="E6009" s="224" t="n">
        <f aca="false">VLOOKUP(A6009,SINAPI_MO!$A$1:$E$59566,4,0)</f>
        <v>0.1186</v>
      </c>
      <c r="F6009" s="225" t="n">
        <f aca="false">ROUND(D6009*E6009,2)</f>
        <v>3.77</v>
      </c>
    </row>
    <row r="6010" customFormat="false" ht="12.8" hidden="false" customHeight="false" outlineLevel="0" collapsed="false">
      <c r="A6010" s="207" t="n">
        <v>104025</v>
      </c>
      <c r="B6010" s="208" t="s">
        <v>6185</v>
      </c>
      <c r="C6010" s="2" t="s">
        <v>170</v>
      </c>
      <c r="D6010" s="209" t="n">
        <v>34.92</v>
      </c>
      <c r="E6010" s="224" t="n">
        <f aca="false">VLOOKUP(A6010,SINAPI_MO!$A$1:$E$59566,4,0)</f>
        <v>0.1976</v>
      </c>
      <c r="F6010" s="225" t="n">
        <f aca="false">ROUND(D6010*E6010,2)</f>
        <v>6.9</v>
      </c>
    </row>
    <row r="6011" customFormat="false" ht="12.8" hidden="false" customHeight="false" outlineLevel="0" collapsed="false">
      <c r="A6011" s="207" t="n">
        <v>89835</v>
      </c>
      <c r="B6011" s="208" t="s">
        <v>6186</v>
      </c>
      <c r="C6011" s="2" t="s">
        <v>170</v>
      </c>
      <c r="D6011" s="209" t="n">
        <v>54.97</v>
      </c>
      <c r="E6011" s="224" t="n">
        <f aca="false">VLOOKUP(A6011,SINAPI_MO!$A$1:$E$59566,4,0)</f>
        <v>0.0853</v>
      </c>
      <c r="F6011" s="225" t="n">
        <f aca="false">ROUND(D6011*E6011,2)</f>
        <v>4.69</v>
      </c>
    </row>
    <row r="6012" customFormat="false" ht="12.8" hidden="false" customHeight="false" outlineLevel="0" collapsed="false">
      <c r="A6012" s="207" t="n">
        <v>89838</v>
      </c>
      <c r="B6012" s="208" t="s">
        <v>6187</v>
      </c>
      <c r="C6012" s="2" t="s">
        <v>170</v>
      </c>
      <c r="D6012" s="209" t="n">
        <v>192.27</v>
      </c>
      <c r="E6012" s="224" t="n">
        <f aca="false">VLOOKUP(A6012,SINAPI_MO!$A$1:$E$59566,4,0)</f>
        <v>0.0324</v>
      </c>
      <c r="F6012" s="225" t="n">
        <f aca="false">ROUND(D6012*E6012,2)</f>
        <v>6.23</v>
      </c>
    </row>
    <row r="6013" customFormat="false" ht="12.8" hidden="false" customHeight="false" outlineLevel="0" collapsed="false">
      <c r="A6013" s="207" t="n">
        <v>89840</v>
      </c>
      <c r="B6013" s="208" t="s">
        <v>6188</v>
      </c>
      <c r="C6013" s="2" t="s">
        <v>170</v>
      </c>
      <c r="D6013" s="209" t="n">
        <v>226.81</v>
      </c>
      <c r="E6013" s="224" t="n">
        <f aca="false">VLOOKUP(A6013,SINAPI_MO!$A$1:$E$59566,4,0)</f>
        <v>0.0331</v>
      </c>
      <c r="F6013" s="225" t="n">
        <f aca="false">ROUND(D6013*E6013,2)</f>
        <v>7.51</v>
      </c>
    </row>
    <row r="6014" customFormat="false" ht="19.4" hidden="false" customHeight="false" outlineLevel="0" collapsed="false">
      <c r="A6014" s="207" t="n">
        <v>104015</v>
      </c>
      <c r="B6014" s="208" t="s">
        <v>6189</v>
      </c>
      <c r="C6014" s="2" t="s">
        <v>170</v>
      </c>
      <c r="D6014" s="209" t="n">
        <v>19.58</v>
      </c>
      <c r="E6014" s="224" t="n">
        <f aca="false">VLOOKUP(A6014,SINAPI_MO!$A$1:$E$59566,4,0)</f>
        <v>0.4408</v>
      </c>
      <c r="F6014" s="225" t="n">
        <f aca="false">ROUND(D6014*E6014,2)</f>
        <v>8.63</v>
      </c>
    </row>
    <row r="6015" customFormat="false" ht="19.4" hidden="false" customHeight="false" outlineLevel="0" collapsed="false">
      <c r="A6015" s="207" t="n">
        <v>104018</v>
      </c>
      <c r="B6015" s="208" t="s">
        <v>6190</v>
      </c>
      <c r="C6015" s="2" t="s">
        <v>170</v>
      </c>
      <c r="D6015" s="209" t="n">
        <v>25.42</v>
      </c>
      <c r="E6015" s="224" t="n">
        <f aca="false">VLOOKUP(A6015,SINAPI_MO!$A$1:$E$59566,4,0)</f>
        <v>0.3698</v>
      </c>
      <c r="F6015" s="225" t="n">
        <f aca="false">ROUND(D6015*E6015,2)</f>
        <v>9.4</v>
      </c>
    </row>
    <row r="6016" customFormat="false" ht="19.4" hidden="false" customHeight="false" outlineLevel="0" collapsed="false">
      <c r="A6016" s="207" t="n">
        <v>104016</v>
      </c>
      <c r="B6016" s="208" t="s">
        <v>6191</v>
      </c>
      <c r="C6016" s="2" t="s">
        <v>170</v>
      </c>
      <c r="D6016" s="209" t="n">
        <v>26.54</v>
      </c>
      <c r="E6016" s="224" t="n">
        <f aca="false">VLOOKUP(A6016,SINAPI_MO!$A$1:$E$59566,4,0)</f>
        <v>0.3964</v>
      </c>
      <c r="F6016" s="225" t="n">
        <f aca="false">ROUND(D6016*E6016,2)</f>
        <v>10.52</v>
      </c>
    </row>
    <row r="6017" customFormat="false" ht="19.4" hidden="false" customHeight="false" outlineLevel="0" collapsed="false">
      <c r="A6017" s="207" t="n">
        <v>104019</v>
      </c>
      <c r="B6017" s="208" t="s">
        <v>6192</v>
      </c>
      <c r="C6017" s="2" t="s">
        <v>170</v>
      </c>
      <c r="D6017" s="209" t="n">
        <v>54.09</v>
      </c>
      <c r="E6017" s="224" t="n">
        <f aca="false">VLOOKUP(A6017,SINAPI_MO!$A$1:$E$59566,4,0)</f>
        <v>0.205</v>
      </c>
      <c r="F6017" s="225" t="n">
        <f aca="false">ROUND(D6017*E6017,2)</f>
        <v>11.09</v>
      </c>
    </row>
    <row r="6018" customFormat="false" ht="19.4" hidden="false" customHeight="false" outlineLevel="0" collapsed="false">
      <c r="A6018" s="207" t="n">
        <v>104017</v>
      </c>
      <c r="B6018" s="208" t="s">
        <v>6193</v>
      </c>
      <c r="C6018" s="2" t="s">
        <v>170</v>
      </c>
      <c r="D6018" s="209" t="n">
        <v>55.39</v>
      </c>
      <c r="E6018" s="224" t="n">
        <f aca="false">VLOOKUP(A6018,SINAPI_MO!$A$1:$E$59566,4,0)</f>
        <v>0.2237</v>
      </c>
      <c r="F6018" s="225" t="n">
        <f aca="false">ROUND(D6018*E6018,2)</f>
        <v>12.39</v>
      </c>
    </row>
    <row r="6019" customFormat="false" ht="12.8" hidden="false" customHeight="false" outlineLevel="0" collapsed="false">
      <c r="A6019" s="207" t="n">
        <v>104020</v>
      </c>
      <c r="B6019" s="208" t="s">
        <v>6194</v>
      </c>
      <c r="C6019" s="2" t="s">
        <v>170</v>
      </c>
      <c r="D6019" s="209" t="n">
        <v>69.58</v>
      </c>
      <c r="E6019" s="224" t="n">
        <f aca="false">VLOOKUP(A6019,SINAPI_MO!$A$1:$E$59566,4,0)</f>
        <v>0.1009</v>
      </c>
      <c r="F6019" s="225" t="n">
        <f aca="false">ROUND(D6019*E6019,2)</f>
        <v>7.02</v>
      </c>
    </row>
    <row r="6020" customFormat="false" ht="19.4" hidden="false" customHeight="false" outlineLevel="0" collapsed="false">
      <c r="A6020" s="207" t="n">
        <v>104030</v>
      </c>
      <c r="B6020" s="208" t="s">
        <v>6195</v>
      </c>
      <c r="C6020" s="2" t="s">
        <v>170</v>
      </c>
      <c r="D6020" s="209" t="n">
        <v>75.47</v>
      </c>
      <c r="E6020" s="224" t="n">
        <f aca="false">VLOOKUP(A6020,SINAPI_MO!$A$1:$E$59566,4,0)</f>
        <v>0.1711</v>
      </c>
      <c r="F6020" s="225" t="n">
        <f aca="false">ROUND(D6020*E6020,2)</f>
        <v>12.91</v>
      </c>
    </row>
    <row r="6021" customFormat="false" ht="19.4" hidden="false" customHeight="false" outlineLevel="0" collapsed="false">
      <c r="A6021" s="207" t="n">
        <v>89694</v>
      </c>
      <c r="B6021" s="208" t="s">
        <v>6196</v>
      </c>
      <c r="C6021" s="2" t="s">
        <v>170</v>
      </c>
      <c r="D6021" s="209" t="n">
        <v>24.41</v>
      </c>
      <c r="E6021" s="224" t="n">
        <f aca="false">VLOOKUP(A6021,SINAPI_MO!$A$1:$E$59566,4,0)</f>
        <v>0.3122</v>
      </c>
      <c r="F6021" s="225" t="n">
        <f aca="false">ROUND(D6021*E6021,2)</f>
        <v>7.62</v>
      </c>
    </row>
    <row r="6022" customFormat="false" ht="19.4" hidden="false" customHeight="false" outlineLevel="0" collapsed="false">
      <c r="A6022" s="207" t="n">
        <v>89700</v>
      </c>
      <c r="B6022" s="208" t="s">
        <v>6197</v>
      </c>
      <c r="C6022" s="2" t="s">
        <v>170</v>
      </c>
      <c r="D6022" s="209" t="n">
        <v>27.96</v>
      </c>
      <c r="E6022" s="224" t="n">
        <f aca="false">VLOOKUP(A6022,SINAPI_MO!$A$1:$E$59566,4,0)</f>
        <v>0.3087</v>
      </c>
      <c r="F6022" s="225" t="n">
        <f aca="false">ROUND(D6022*E6022,2)</f>
        <v>8.63</v>
      </c>
    </row>
    <row r="6023" customFormat="false" ht="19.4" hidden="false" customHeight="false" outlineLevel="0" collapsed="false">
      <c r="A6023" s="207" t="n">
        <v>89703</v>
      </c>
      <c r="B6023" s="208" t="s">
        <v>6198</v>
      </c>
      <c r="C6023" s="2" t="s">
        <v>170</v>
      </c>
      <c r="D6023" s="209" t="n">
        <v>59.16</v>
      </c>
      <c r="E6023" s="224" t="n">
        <f aca="false">VLOOKUP(A6023,SINAPI_MO!$A$1:$E$59566,4,0)</f>
        <v>0.1582</v>
      </c>
      <c r="F6023" s="225" t="n">
        <f aca="false">ROUND(D6023*E6023,2)</f>
        <v>9.36</v>
      </c>
    </row>
    <row r="6024" customFormat="false" ht="12.8" hidden="false" customHeight="false" outlineLevel="0" collapsed="false">
      <c r="A6024" s="207" t="n">
        <v>89691</v>
      </c>
      <c r="B6024" s="208" t="s">
        <v>6199</v>
      </c>
      <c r="C6024" s="2" t="s">
        <v>170</v>
      </c>
      <c r="D6024" s="209" t="n">
        <v>16.17</v>
      </c>
      <c r="E6024" s="224" t="n">
        <f aca="false">VLOOKUP(A6024,SINAPI_MO!$A$1:$E$59566,4,0)</f>
        <v>0.4712</v>
      </c>
      <c r="F6024" s="225" t="n">
        <f aca="false">ROUND(D6024*E6024,2)</f>
        <v>7.62</v>
      </c>
    </row>
    <row r="6025" customFormat="false" ht="12.8" hidden="false" customHeight="false" outlineLevel="0" collapsed="false">
      <c r="A6025" s="207" t="n">
        <v>89765</v>
      </c>
      <c r="B6025" s="208" t="s">
        <v>6200</v>
      </c>
      <c r="C6025" s="2" t="s">
        <v>170</v>
      </c>
      <c r="D6025" s="209" t="n">
        <v>20.2</v>
      </c>
      <c r="E6025" s="224" t="n">
        <f aca="false">VLOOKUP(A6025,SINAPI_MO!$A$1:$E$59566,4,0)</f>
        <v>0.4272</v>
      </c>
      <c r="F6025" s="225" t="n">
        <f aca="false">ROUND(D6025*E6025,2)</f>
        <v>8.63</v>
      </c>
    </row>
    <row r="6026" customFormat="false" ht="12.8" hidden="false" customHeight="false" outlineLevel="0" collapsed="false">
      <c r="A6026" s="207" t="n">
        <v>89697</v>
      </c>
      <c r="B6026" s="208" t="s">
        <v>6201</v>
      </c>
      <c r="C6026" s="2" t="s">
        <v>170</v>
      </c>
      <c r="D6026" s="209" t="n">
        <v>21.22</v>
      </c>
      <c r="E6026" s="224" t="n">
        <f aca="false">VLOOKUP(A6026,SINAPI_MO!$A$1:$E$59566,4,0)</f>
        <v>0.4548</v>
      </c>
      <c r="F6026" s="225" t="n">
        <f aca="false">ROUND(D6026*E6026,2)</f>
        <v>9.65</v>
      </c>
    </row>
    <row r="6027" customFormat="false" ht="12.8" hidden="false" customHeight="false" outlineLevel="0" collapsed="false">
      <c r="A6027" s="207" t="n">
        <v>89844</v>
      </c>
      <c r="B6027" s="208" t="s">
        <v>6202</v>
      </c>
      <c r="C6027" s="2" t="s">
        <v>170</v>
      </c>
      <c r="D6027" s="209" t="n">
        <v>78.99</v>
      </c>
      <c r="E6027" s="224" t="n">
        <f aca="false">VLOOKUP(A6027,SINAPI_MO!$A$1:$E$59566,4,0)</f>
        <v>0.0957</v>
      </c>
      <c r="F6027" s="225" t="n">
        <f aca="false">ROUND(D6027*E6027,2)</f>
        <v>7.56</v>
      </c>
    </row>
    <row r="6028" customFormat="false" ht="12.8" hidden="false" customHeight="false" outlineLevel="0" collapsed="false">
      <c r="A6028" s="207" t="n">
        <v>104022</v>
      </c>
      <c r="B6028" s="208" t="s">
        <v>6203</v>
      </c>
      <c r="C6028" s="2" t="s">
        <v>170</v>
      </c>
      <c r="D6028" s="209" t="n">
        <v>85.24</v>
      </c>
      <c r="E6028" s="224" t="n">
        <f aca="false">VLOOKUP(A6028,SINAPI_MO!$A$1:$E$59566,4,0)</f>
        <v>0.162</v>
      </c>
      <c r="F6028" s="225" t="n">
        <f aca="false">ROUND(D6028*E6028,2)</f>
        <v>13.81</v>
      </c>
    </row>
    <row r="6029" customFormat="false" ht="12.8" hidden="false" customHeight="false" outlineLevel="0" collapsed="false">
      <c r="A6029" s="207" t="n">
        <v>89633</v>
      </c>
      <c r="B6029" s="208" t="s">
        <v>6204</v>
      </c>
      <c r="C6029" s="2" t="s">
        <v>183</v>
      </c>
      <c r="D6029" s="209" t="n">
        <v>30.01</v>
      </c>
      <c r="E6029" s="224" t="n">
        <f aca="false">VLOOKUP(A6029,SINAPI_MO!$A$1:$E$59566,4,0)</f>
        <v>0.4768</v>
      </c>
      <c r="F6029" s="225" t="n">
        <f aca="false">ROUND(D6029*E6029,2)</f>
        <v>14.31</v>
      </c>
    </row>
    <row r="6030" customFormat="false" ht="12.8" hidden="false" customHeight="false" outlineLevel="0" collapsed="false">
      <c r="A6030" s="207" t="n">
        <v>89716</v>
      </c>
      <c r="B6030" s="208" t="s">
        <v>6205</v>
      </c>
      <c r="C6030" s="2" t="s">
        <v>183</v>
      </c>
      <c r="D6030" s="209" t="n">
        <v>32.62</v>
      </c>
      <c r="E6030" s="224" t="n">
        <f aca="false">VLOOKUP(A6030,SINAPI_MO!$A$1:$E$59566,4,0)</f>
        <v>0.2311</v>
      </c>
      <c r="F6030" s="225" t="n">
        <f aca="false">ROUND(D6030*E6030,2)</f>
        <v>7.54</v>
      </c>
    </row>
    <row r="6031" customFormat="false" ht="12.8" hidden="false" customHeight="false" outlineLevel="0" collapsed="false">
      <c r="A6031" s="207" t="n">
        <v>89634</v>
      </c>
      <c r="B6031" s="208" t="s">
        <v>6206</v>
      </c>
      <c r="C6031" s="2" t="s">
        <v>183</v>
      </c>
      <c r="D6031" s="209" t="n">
        <v>43.18</v>
      </c>
      <c r="E6031" s="224" t="n">
        <f aca="false">VLOOKUP(A6031,SINAPI_MO!$A$1:$E$59566,4,0)</f>
        <v>0.4192</v>
      </c>
      <c r="F6031" s="225" t="n">
        <f aca="false">ROUND(D6031*E6031,2)</f>
        <v>18.1</v>
      </c>
    </row>
    <row r="6032" customFormat="false" ht="12.8" hidden="false" customHeight="false" outlineLevel="0" collapsed="false">
      <c r="A6032" s="207" t="n">
        <v>89717</v>
      </c>
      <c r="B6032" s="208" t="s">
        <v>6207</v>
      </c>
      <c r="C6032" s="2" t="s">
        <v>183</v>
      </c>
      <c r="D6032" s="209" t="n">
        <v>52.12</v>
      </c>
      <c r="E6032" s="224" t="n">
        <f aca="false">VLOOKUP(A6032,SINAPI_MO!$A$1:$E$59566,4,0)</f>
        <v>0.1708</v>
      </c>
      <c r="F6032" s="225" t="n">
        <f aca="false">ROUND(D6032*E6032,2)</f>
        <v>8.9</v>
      </c>
    </row>
    <row r="6033" customFormat="false" ht="12.8" hidden="false" customHeight="false" outlineLevel="0" collapsed="false">
      <c r="A6033" s="207" t="n">
        <v>89635</v>
      </c>
      <c r="B6033" s="208" t="s">
        <v>6208</v>
      </c>
      <c r="C6033" s="2" t="s">
        <v>183</v>
      </c>
      <c r="D6033" s="209" t="n">
        <v>64.57</v>
      </c>
      <c r="E6033" s="224" t="n">
        <f aca="false">VLOOKUP(A6033,SINAPI_MO!$A$1:$E$59566,4,0)</f>
        <v>0.3306</v>
      </c>
      <c r="F6033" s="225" t="n">
        <f aca="false">ROUND(D6033*E6033,2)</f>
        <v>21.35</v>
      </c>
    </row>
    <row r="6034" customFormat="false" ht="12.8" hidden="false" customHeight="false" outlineLevel="0" collapsed="false">
      <c r="A6034" s="207" t="n">
        <v>89770</v>
      </c>
      <c r="B6034" s="208" t="s">
        <v>6209</v>
      </c>
      <c r="C6034" s="2" t="s">
        <v>183</v>
      </c>
      <c r="D6034" s="209" t="n">
        <v>57.71</v>
      </c>
      <c r="E6034" s="224" t="n">
        <f aca="false">VLOOKUP(A6034,SINAPI_MO!$A$1:$E$59566,4,0)</f>
        <v>0.022</v>
      </c>
      <c r="F6034" s="225" t="n">
        <f aca="false">ROUND(D6034*E6034,2)</f>
        <v>1.27</v>
      </c>
    </row>
    <row r="6035" customFormat="false" ht="12.8" hidden="false" customHeight="false" outlineLevel="0" collapsed="false">
      <c r="A6035" s="207" t="n">
        <v>89718</v>
      </c>
      <c r="B6035" s="208" t="s">
        <v>6210</v>
      </c>
      <c r="C6035" s="2" t="s">
        <v>183</v>
      </c>
      <c r="D6035" s="209" t="n">
        <v>66.93</v>
      </c>
      <c r="E6035" s="224" t="n">
        <f aca="false">VLOOKUP(A6035,SINAPI_MO!$A$1:$E$59566,4,0)</f>
        <v>0.1567</v>
      </c>
      <c r="F6035" s="225" t="n">
        <f aca="false">ROUND(D6035*E6035,2)</f>
        <v>10.49</v>
      </c>
    </row>
    <row r="6036" customFormat="false" ht="12.8" hidden="false" customHeight="false" outlineLevel="0" collapsed="false">
      <c r="A6036" s="207" t="n">
        <v>89636</v>
      </c>
      <c r="B6036" s="208" t="s">
        <v>6211</v>
      </c>
      <c r="C6036" s="2" t="s">
        <v>183</v>
      </c>
      <c r="D6036" s="209" t="n">
        <v>81.58</v>
      </c>
      <c r="E6036" s="224" t="n">
        <f aca="false">VLOOKUP(A6036,SINAPI_MO!$A$1:$E$59566,4,0)</f>
        <v>0.3082</v>
      </c>
      <c r="F6036" s="225" t="n">
        <f aca="false">ROUND(D6036*E6036,2)</f>
        <v>25.14</v>
      </c>
    </row>
    <row r="6037" customFormat="false" ht="12.8" hidden="false" customHeight="false" outlineLevel="0" collapsed="false">
      <c r="A6037" s="207" t="n">
        <v>89771</v>
      </c>
      <c r="B6037" s="208" t="s">
        <v>6212</v>
      </c>
      <c r="C6037" s="2" t="s">
        <v>183</v>
      </c>
      <c r="D6037" s="209" t="n">
        <v>77.08</v>
      </c>
      <c r="E6037" s="224" t="n">
        <f aca="false">VLOOKUP(A6037,SINAPI_MO!$A$1:$E$59566,4,0)</f>
        <v>0.0197</v>
      </c>
      <c r="F6037" s="225" t="n">
        <f aca="false">ROUND(D6037*E6037,2)</f>
        <v>1.52</v>
      </c>
    </row>
    <row r="6038" customFormat="false" ht="12.8" hidden="false" customHeight="false" outlineLevel="0" collapsed="false">
      <c r="A6038" s="207" t="n">
        <v>104021</v>
      </c>
      <c r="B6038" s="208" t="s">
        <v>6213</v>
      </c>
      <c r="C6038" s="2" t="s">
        <v>183</v>
      </c>
      <c r="D6038" s="209" t="n">
        <v>87.64</v>
      </c>
      <c r="E6038" s="224" t="n">
        <f aca="false">VLOOKUP(A6038,SINAPI_MO!$A$1:$E$59566,4,0)</f>
        <v>0.1378</v>
      </c>
      <c r="F6038" s="225" t="n">
        <f aca="false">ROUND(D6038*E6038,2)</f>
        <v>12.08</v>
      </c>
    </row>
    <row r="6039" customFormat="false" ht="12.8" hidden="false" customHeight="false" outlineLevel="0" collapsed="false">
      <c r="A6039" s="207" t="n">
        <v>89772</v>
      </c>
      <c r="B6039" s="208" t="s">
        <v>6214</v>
      </c>
      <c r="C6039" s="2" t="s">
        <v>183</v>
      </c>
      <c r="D6039" s="209" t="n">
        <v>112.49</v>
      </c>
      <c r="E6039" s="224" t="n">
        <f aca="false">VLOOKUP(A6039,SINAPI_MO!$A$1:$E$59566,4,0)</f>
        <v>0.0168</v>
      </c>
      <c r="F6039" s="225" t="n">
        <f aca="false">ROUND(D6039*E6039,2)</f>
        <v>1.89</v>
      </c>
    </row>
    <row r="6040" customFormat="false" ht="12.8" hidden="false" customHeight="false" outlineLevel="0" collapsed="false">
      <c r="A6040" s="207" t="n">
        <v>89773</v>
      </c>
      <c r="B6040" s="208" t="s">
        <v>6215</v>
      </c>
      <c r="C6040" s="2" t="s">
        <v>183</v>
      </c>
      <c r="D6040" s="209" t="n">
        <v>181.33</v>
      </c>
      <c r="E6040" s="224" t="n">
        <f aca="false">VLOOKUP(A6040,SINAPI_MO!$A$1:$E$59566,4,0)</f>
        <v>0.0137</v>
      </c>
      <c r="F6040" s="225" t="n">
        <f aca="false">ROUND(D6040*E6040,2)</f>
        <v>2.48</v>
      </c>
    </row>
    <row r="6041" customFormat="false" ht="12.8" hidden="false" customHeight="false" outlineLevel="0" collapsed="false">
      <c r="A6041" s="207" t="n">
        <v>89775</v>
      </c>
      <c r="B6041" s="208" t="s">
        <v>6216</v>
      </c>
      <c r="C6041" s="2" t="s">
        <v>183</v>
      </c>
      <c r="D6041" s="209" t="n">
        <v>283.68</v>
      </c>
      <c r="E6041" s="224" t="n">
        <f aca="false">VLOOKUP(A6041,SINAPI_MO!$A$1:$E$59566,4,0)</f>
        <v>0.0105</v>
      </c>
      <c r="F6041" s="225" t="n">
        <f aca="false">ROUND(D6041*E6041,2)</f>
        <v>2.98</v>
      </c>
    </row>
    <row r="6042" customFormat="false" ht="19.4" hidden="false" customHeight="false" outlineLevel="0" collapsed="false">
      <c r="A6042" s="207" t="n">
        <v>89767</v>
      </c>
      <c r="B6042" s="208" t="s">
        <v>6217</v>
      </c>
      <c r="C6042" s="2" t="s">
        <v>170</v>
      </c>
      <c r="D6042" s="209" t="n">
        <v>25.59</v>
      </c>
      <c r="E6042" s="224" t="n">
        <f aca="false">VLOOKUP(A6042,SINAPI_MO!$A$1:$E$59566,4,0)</f>
        <v>0.3372</v>
      </c>
      <c r="F6042" s="225" t="n">
        <f aca="false">ROUND(D6042*E6042,2)</f>
        <v>8.63</v>
      </c>
    </row>
    <row r="6043" customFormat="false" ht="19.4" hidden="false" customHeight="false" outlineLevel="0" collapsed="false">
      <c r="A6043" s="207" t="n">
        <v>89695</v>
      </c>
      <c r="B6043" s="208" t="s">
        <v>6218</v>
      </c>
      <c r="C6043" s="2" t="s">
        <v>170</v>
      </c>
      <c r="D6043" s="209" t="n">
        <v>20.61</v>
      </c>
      <c r="E6043" s="224" t="n">
        <f aca="false">VLOOKUP(A6043,SINAPI_MO!$A$1:$E$59566,4,0)</f>
        <v>0.3697</v>
      </c>
      <c r="F6043" s="225" t="n">
        <f aca="false">ROUND(D6043*E6043,2)</f>
        <v>7.62</v>
      </c>
    </row>
    <row r="6044" customFormat="false" ht="19.4" hidden="false" customHeight="false" outlineLevel="0" collapsed="false">
      <c r="A6044" s="207" t="n">
        <v>89702</v>
      </c>
      <c r="B6044" s="208" t="s">
        <v>6219</v>
      </c>
      <c r="C6044" s="2" t="s">
        <v>170</v>
      </c>
      <c r="D6044" s="209" t="n">
        <v>26.61</v>
      </c>
      <c r="E6044" s="224" t="n">
        <f aca="false">VLOOKUP(A6044,SINAPI_MO!$A$1:$E$59566,4,0)</f>
        <v>0.3626</v>
      </c>
      <c r="F6044" s="225" t="n">
        <f aca="false">ROUND(D6044*E6044,2)</f>
        <v>9.65</v>
      </c>
    </row>
    <row r="6045" customFormat="false" ht="12.8" hidden="false" customHeight="false" outlineLevel="0" collapsed="false">
      <c r="A6045" s="207" t="n">
        <v>89768</v>
      </c>
      <c r="B6045" s="208" t="s">
        <v>6220</v>
      </c>
      <c r="C6045" s="2" t="s">
        <v>170</v>
      </c>
      <c r="D6045" s="209" t="n">
        <v>29.75</v>
      </c>
      <c r="E6045" s="224" t="n">
        <f aca="false">VLOOKUP(A6045,SINAPI_MO!$A$1:$E$59566,4,0)</f>
        <v>0.3422</v>
      </c>
      <c r="F6045" s="225" t="n">
        <f aca="false">ROUND(D6045*E6045,2)</f>
        <v>10.18</v>
      </c>
    </row>
    <row r="6046" customFormat="false" ht="12.8" hidden="false" customHeight="false" outlineLevel="0" collapsed="false">
      <c r="A6046" s="207" t="n">
        <v>89842</v>
      </c>
      <c r="B6046" s="208" t="s">
        <v>6221</v>
      </c>
      <c r="C6046" s="2" t="s">
        <v>170</v>
      </c>
      <c r="D6046" s="209" t="n">
        <v>62.66</v>
      </c>
      <c r="E6046" s="224" t="n">
        <f aca="false">VLOOKUP(A6046,SINAPI_MO!$A$1:$E$59566,4,0)</f>
        <v>0.1033</v>
      </c>
      <c r="F6046" s="225" t="n">
        <f aca="false">ROUND(D6046*E6046,2)</f>
        <v>6.47</v>
      </c>
    </row>
    <row r="6047" customFormat="false" ht="12.8" hidden="false" customHeight="false" outlineLevel="0" collapsed="false">
      <c r="A6047" s="207" t="n">
        <v>89845</v>
      </c>
      <c r="B6047" s="208" t="s">
        <v>6222</v>
      </c>
      <c r="C6047" s="2" t="s">
        <v>170</v>
      </c>
      <c r="D6047" s="209" t="n">
        <v>124.22</v>
      </c>
      <c r="E6047" s="224" t="n">
        <f aca="false">VLOOKUP(A6047,SINAPI_MO!$A$1:$E$59566,4,0)</f>
        <v>0.0762</v>
      </c>
      <c r="F6047" s="225" t="n">
        <f aca="false">ROUND(D6047*E6047,2)</f>
        <v>9.47</v>
      </c>
    </row>
    <row r="6048" customFormat="false" ht="12.8" hidden="false" customHeight="false" outlineLevel="0" collapsed="false">
      <c r="A6048" s="207" t="n">
        <v>89846</v>
      </c>
      <c r="B6048" s="208" t="s">
        <v>6223</v>
      </c>
      <c r="C6048" s="2" t="s">
        <v>170</v>
      </c>
      <c r="D6048" s="209" t="n">
        <v>266.73</v>
      </c>
      <c r="E6048" s="224" t="n">
        <f aca="false">VLOOKUP(A6048,SINAPI_MO!$A$1:$E$59566,4,0)</f>
        <v>0.0467</v>
      </c>
      <c r="F6048" s="225" t="n">
        <f aca="false">ROUND(D6048*E6048,2)</f>
        <v>12.46</v>
      </c>
    </row>
    <row r="6049" customFormat="false" ht="12.8" hidden="false" customHeight="false" outlineLevel="0" collapsed="false">
      <c r="A6049" s="207" t="n">
        <v>89847</v>
      </c>
      <c r="B6049" s="208" t="s">
        <v>6224</v>
      </c>
      <c r="C6049" s="2" t="s">
        <v>170</v>
      </c>
      <c r="D6049" s="209" t="n">
        <v>318.81</v>
      </c>
      <c r="E6049" s="224" t="n">
        <f aca="false">VLOOKUP(A6049,SINAPI_MO!$A$1:$E$59566,4,0)</f>
        <v>0.047</v>
      </c>
      <c r="F6049" s="225" t="n">
        <f aca="false">ROUND(D6049*E6049,2)</f>
        <v>14.98</v>
      </c>
    </row>
    <row r="6050" customFormat="false" ht="12.8" hidden="false" customHeight="false" outlineLevel="0" collapsed="false">
      <c r="A6050" s="207" t="n">
        <v>89705</v>
      </c>
      <c r="B6050" s="208" t="s">
        <v>6225</v>
      </c>
      <c r="C6050" s="2" t="s">
        <v>170</v>
      </c>
      <c r="D6050" s="209" t="n">
        <v>30.96</v>
      </c>
      <c r="E6050" s="224" t="n">
        <f aca="false">VLOOKUP(A6050,SINAPI_MO!$A$1:$E$59566,4,0)</f>
        <v>0.3679</v>
      </c>
      <c r="F6050" s="225" t="n">
        <f aca="false">ROUND(D6050*E6050,2)</f>
        <v>11.39</v>
      </c>
    </row>
    <row r="6051" customFormat="false" ht="12.8" hidden="false" customHeight="false" outlineLevel="0" collapsed="false">
      <c r="A6051" s="207" t="n">
        <v>89769</v>
      </c>
      <c r="B6051" s="208" t="s">
        <v>6226</v>
      </c>
      <c r="C6051" s="2" t="s">
        <v>170</v>
      </c>
      <c r="D6051" s="209" t="n">
        <v>68.18</v>
      </c>
      <c r="E6051" s="224" t="n">
        <f aca="false">VLOOKUP(A6051,SINAPI_MO!$A$1:$E$59566,4,0)</f>
        <v>0.1759</v>
      </c>
      <c r="F6051" s="225" t="n">
        <f aca="false">ROUND(D6051*E6051,2)</f>
        <v>11.99</v>
      </c>
    </row>
    <row r="6052" customFormat="false" ht="12.8" hidden="false" customHeight="false" outlineLevel="0" collapsed="false">
      <c r="A6052" s="207" t="n">
        <v>89706</v>
      </c>
      <c r="B6052" s="208" t="s">
        <v>6227</v>
      </c>
      <c r="C6052" s="2" t="s">
        <v>170</v>
      </c>
      <c r="D6052" s="209" t="n">
        <v>69.59</v>
      </c>
      <c r="E6052" s="224" t="n">
        <f aca="false">VLOOKUP(A6052,SINAPI_MO!$A$1:$E$59566,4,0)</f>
        <v>0.1926</v>
      </c>
      <c r="F6052" s="225" t="n">
        <f aca="false">ROUND(D6052*E6052,2)</f>
        <v>13.4</v>
      </c>
    </row>
    <row r="6053" customFormat="false" ht="12.8" hidden="false" customHeight="false" outlineLevel="0" collapsed="false">
      <c r="A6053" s="207" t="n">
        <v>89741</v>
      </c>
      <c r="B6053" s="208" t="s">
        <v>6228</v>
      </c>
      <c r="C6053" s="2" t="s">
        <v>170</v>
      </c>
      <c r="D6053" s="209" t="n">
        <v>28.58</v>
      </c>
      <c r="E6053" s="224" t="n">
        <f aca="false">VLOOKUP(A6053,SINAPI_MO!$A$1:$E$59566,4,0)</f>
        <v>0.1508</v>
      </c>
      <c r="F6053" s="225" t="n">
        <f aca="false">ROUND(D6053*E6053,2)</f>
        <v>4.31</v>
      </c>
    </row>
    <row r="6054" customFormat="false" ht="12.8" hidden="false" customHeight="false" outlineLevel="0" collapsed="false">
      <c r="A6054" s="207" t="n">
        <v>89757</v>
      </c>
      <c r="B6054" s="208" t="s">
        <v>6229</v>
      </c>
      <c r="C6054" s="2" t="s">
        <v>170</v>
      </c>
      <c r="D6054" s="209" t="n">
        <v>37.39</v>
      </c>
      <c r="E6054" s="224" t="n">
        <f aca="false">VLOOKUP(A6054,SINAPI_MO!$A$1:$E$59566,4,0)</f>
        <v>0.1359</v>
      </c>
      <c r="F6054" s="225" t="n">
        <f aca="false">ROUND(D6054*E6054,2)</f>
        <v>5.08</v>
      </c>
    </row>
    <row r="6055" customFormat="false" ht="12.8" hidden="false" customHeight="false" outlineLevel="0" collapsed="false">
      <c r="A6055" s="207" t="n">
        <v>104027</v>
      </c>
      <c r="B6055" s="208" t="s">
        <v>6230</v>
      </c>
      <c r="C6055" s="2" t="s">
        <v>170</v>
      </c>
      <c r="D6055" s="209" t="n">
        <v>78.89</v>
      </c>
      <c r="E6055" s="224" t="n">
        <f aca="false">VLOOKUP(A6055,SINAPI_MO!$A$1:$E$59566,4,0)</f>
        <v>0.0875</v>
      </c>
      <c r="F6055" s="225" t="n">
        <f aca="false">ROUND(D6055*E6055,2)</f>
        <v>6.9</v>
      </c>
    </row>
    <row r="6056" customFormat="false" ht="12.8" hidden="false" customHeight="false" outlineLevel="0" collapsed="false">
      <c r="A6056" s="207" t="n">
        <v>89837</v>
      </c>
      <c r="B6056" s="208" t="s">
        <v>6231</v>
      </c>
      <c r="C6056" s="2" t="s">
        <v>170</v>
      </c>
      <c r="D6056" s="209" t="n">
        <v>167.97</v>
      </c>
      <c r="E6056" s="224" t="n">
        <f aca="false">VLOOKUP(A6056,SINAPI_MO!$A$1:$E$59566,4,0)</f>
        <v>0.0279</v>
      </c>
      <c r="F6056" s="225" t="n">
        <f aca="false">ROUND(D6056*E6056,2)</f>
        <v>4.69</v>
      </c>
    </row>
    <row r="6057" customFormat="false" ht="12.8" hidden="false" customHeight="false" outlineLevel="0" collapsed="false">
      <c r="A6057" s="207" t="n">
        <v>89839</v>
      </c>
      <c r="B6057" s="208" t="s">
        <v>6232</v>
      </c>
      <c r="C6057" s="2" t="s">
        <v>170</v>
      </c>
      <c r="D6057" s="209" t="n">
        <v>218.14</v>
      </c>
      <c r="E6057" s="224" t="n">
        <f aca="false">VLOOKUP(A6057,SINAPI_MO!$A$1:$E$59566,4,0)</f>
        <v>0.0286</v>
      </c>
      <c r="F6057" s="225" t="n">
        <f aca="false">ROUND(D6057*E6057,2)</f>
        <v>6.24</v>
      </c>
    </row>
    <row r="6058" customFormat="false" ht="12.8" hidden="false" customHeight="false" outlineLevel="0" collapsed="false">
      <c r="A6058" s="207" t="n">
        <v>89841</v>
      </c>
      <c r="B6058" s="208" t="s">
        <v>6233</v>
      </c>
      <c r="C6058" s="2" t="s">
        <v>170</v>
      </c>
      <c r="D6058" s="209" t="n">
        <v>331.75</v>
      </c>
      <c r="E6058" s="224" t="n">
        <f aca="false">VLOOKUP(A6058,SINAPI_MO!$A$1:$E$59566,4,0)</f>
        <v>0.0226</v>
      </c>
      <c r="F6058" s="225" t="n">
        <f aca="false">ROUND(D6058*E6058,2)</f>
        <v>7.5</v>
      </c>
    </row>
    <row r="6059" customFormat="false" ht="12.8" hidden="false" customHeight="false" outlineLevel="0" collapsed="false">
      <c r="A6059" s="207" t="n">
        <v>89654</v>
      </c>
      <c r="B6059" s="208" t="s">
        <v>6234</v>
      </c>
      <c r="C6059" s="2" t="s">
        <v>170</v>
      </c>
      <c r="D6059" s="209" t="n">
        <v>24.95</v>
      </c>
      <c r="E6059" s="224" t="n">
        <f aca="false">VLOOKUP(A6059,SINAPI_MO!$A$1:$E$59566,4,0)</f>
        <v>0.1527</v>
      </c>
      <c r="F6059" s="225" t="n">
        <f aca="false">ROUND(D6059*E6059,2)</f>
        <v>3.81</v>
      </c>
    </row>
    <row r="6060" customFormat="false" ht="12.8" hidden="false" customHeight="false" outlineLevel="0" collapsed="false">
      <c r="A6060" s="207" t="n">
        <v>89661</v>
      </c>
      <c r="B6060" s="208" t="s">
        <v>6235</v>
      </c>
      <c r="C6060" s="2" t="s">
        <v>170</v>
      </c>
      <c r="D6060" s="209" t="n">
        <v>29.09</v>
      </c>
      <c r="E6060" s="224" t="n">
        <f aca="false">VLOOKUP(A6060,SINAPI_MO!$A$1:$E$59566,4,0)</f>
        <v>0.1657</v>
      </c>
      <c r="F6060" s="225" t="n">
        <f aca="false">ROUND(D6060*E6060,2)</f>
        <v>4.82</v>
      </c>
    </row>
    <row r="6061" customFormat="false" ht="12.8" hidden="false" customHeight="false" outlineLevel="0" collapsed="false">
      <c r="A6061" s="207" t="n">
        <v>89674</v>
      </c>
      <c r="B6061" s="208" t="s">
        <v>6236</v>
      </c>
      <c r="C6061" s="2" t="s">
        <v>170</v>
      </c>
      <c r="D6061" s="209" t="n">
        <v>38</v>
      </c>
      <c r="E6061" s="224" t="n">
        <f aca="false">VLOOKUP(A6061,SINAPI_MO!$A$1:$E$59566,4,0)</f>
        <v>0.1497</v>
      </c>
      <c r="F6061" s="225" t="n">
        <f aca="false">ROUND(D6061*E6061,2)</f>
        <v>5.69</v>
      </c>
    </row>
    <row r="6062" customFormat="false" ht="12.8" hidden="false" customHeight="false" outlineLevel="0" collapsed="false">
      <c r="A6062" s="207" t="n">
        <v>89816</v>
      </c>
      <c r="B6062" s="208" t="s">
        <v>6237</v>
      </c>
      <c r="C6062" s="2" t="s">
        <v>170</v>
      </c>
      <c r="D6062" s="209" t="n">
        <v>51.92</v>
      </c>
      <c r="E6062" s="224" t="n">
        <f aca="false">VLOOKUP(A6062,SINAPI_MO!$A$1:$E$59566,4,0)</f>
        <v>0.0622</v>
      </c>
      <c r="F6062" s="225" t="n">
        <f aca="false">ROUND(D6062*E6062,2)</f>
        <v>3.23</v>
      </c>
    </row>
    <row r="6063" customFormat="false" ht="12.8" hidden="false" customHeight="false" outlineLevel="0" collapsed="false">
      <c r="A6063" s="207" t="n">
        <v>89762</v>
      </c>
      <c r="B6063" s="208" t="s">
        <v>6238</v>
      </c>
      <c r="C6063" s="2" t="s">
        <v>170</v>
      </c>
      <c r="D6063" s="209" t="n">
        <v>54.68</v>
      </c>
      <c r="E6063" s="224" t="n">
        <f aca="false">VLOOKUP(A6063,SINAPI_MO!$A$1:$E$59566,4,0)</f>
        <v>0.1095</v>
      </c>
      <c r="F6063" s="225" t="n">
        <f aca="false">ROUND(D6063*E6063,2)</f>
        <v>5.99</v>
      </c>
    </row>
    <row r="6064" customFormat="false" ht="12.8" hidden="false" customHeight="false" outlineLevel="0" collapsed="false">
      <c r="A6064" s="207" t="n">
        <v>89684</v>
      </c>
      <c r="B6064" s="208" t="s">
        <v>6239</v>
      </c>
      <c r="C6064" s="2" t="s">
        <v>170</v>
      </c>
      <c r="D6064" s="209" t="n">
        <v>55.39</v>
      </c>
      <c r="E6064" s="224" t="n">
        <f aca="false">VLOOKUP(A6064,SINAPI_MO!$A$1:$E$59566,4,0)</f>
        <v>0.121</v>
      </c>
      <c r="F6064" s="225" t="n">
        <f aca="false">ROUND(D6064*E6064,2)</f>
        <v>6.7</v>
      </c>
    </row>
    <row r="6065" customFormat="false" ht="12.8" hidden="false" customHeight="false" outlineLevel="0" collapsed="false">
      <c r="A6065" s="207" t="n">
        <v>89828</v>
      </c>
      <c r="B6065" s="208" t="s">
        <v>6240</v>
      </c>
      <c r="C6065" s="2" t="s">
        <v>170</v>
      </c>
      <c r="D6065" s="209" t="n">
        <v>75.76</v>
      </c>
      <c r="E6065" s="224" t="n">
        <f aca="false">VLOOKUP(A6065,SINAPI_MO!$A$1:$E$59566,4,0)</f>
        <v>0.0498</v>
      </c>
      <c r="F6065" s="225" t="n">
        <f aca="false">ROUND(D6065*E6065,2)</f>
        <v>3.77</v>
      </c>
    </row>
    <row r="6066" customFormat="false" ht="19.4" hidden="false" customHeight="false" outlineLevel="0" collapsed="false">
      <c r="A6066" s="207" t="n">
        <v>89546</v>
      </c>
      <c r="B6066" s="208" t="s">
        <v>6241</v>
      </c>
      <c r="C6066" s="2" t="s">
        <v>170</v>
      </c>
      <c r="D6066" s="209" t="n">
        <v>12.26</v>
      </c>
      <c r="E6066" s="224" t="n">
        <f aca="false">VLOOKUP(A6066,SINAPI_MO!$A$1:$E$59566,4,0)</f>
        <v>0.1517</v>
      </c>
      <c r="F6066" s="225" t="n">
        <f aca="false">ROUND(D6066*E6066,2)</f>
        <v>1.86</v>
      </c>
    </row>
    <row r="6067" customFormat="false" ht="19.4" hidden="false" customHeight="false" outlineLevel="0" collapsed="false">
      <c r="A6067" s="207" t="n">
        <v>89482</v>
      </c>
      <c r="B6067" s="208" t="s">
        <v>6242</v>
      </c>
      <c r="C6067" s="2" t="s">
        <v>170</v>
      </c>
      <c r="D6067" s="209" t="n">
        <v>48.77</v>
      </c>
      <c r="E6067" s="224" t="n">
        <f aca="false">VLOOKUP(A6067,SINAPI_MO!$A$1:$E$59566,4,0)</f>
        <v>0.2315</v>
      </c>
      <c r="F6067" s="225" t="n">
        <f aca="false">ROUND(D6067*E6067,2)</f>
        <v>11.29</v>
      </c>
    </row>
    <row r="6068" customFormat="false" ht="19.4" hidden="false" customHeight="false" outlineLevel="0" collapsed="false">
      <c r="A6068" s="207" t="n">
        <v>89491</v>
      </c>
      <c r="B6068" s="208" t="s">
        <v>6243</v>
      </c>
      <c r="C6068" s="2" t="s">
        <v>170</v>
      </c>
      <c r="D6068" s="209" t="n">
        <v>124.9</v>
      </c>
      <c r="E6068" s="224" t="n">
        <f aca="false">VLOOKUP(A6068,SINAPI_MO!$A$1:$E$59566,4,0)</f>
        <v>0.14</v>
      </c>
      <c r="F6068" s="225" t="n">
        <f aca="false">ROUND(D6068*E6068,2)</f>
        <v>17.49</v>
      </c>
    </row>
    <row r="6069" customFormat="false" ht="19.4" hidden="false" customHeight="false" outlineLevel="0" collapsed="false">
      <c r="A6069" s="207" t="n">
        <v>104178</v>
      </c>
      <c r="B6069" s="208" t="s">
        <v>6244</v>
      </c>
      <c r="C6069" s="2" t="s">
        <v>170</v>
      </c>
      <c r="D6069" s="209" t="n">
        <v>23.75</v>
      </c>
      <c r="E6069" s="224" t="n">
        <f aca="false">VLOOKUP(A6069,SINAPI_MO!$A$1:$E$59566,4,0)</f>
        <v>0.1415</v>
      </c>
      <c r="F6069" s="225" t="n">
        <f aca="false">ROUND(D6069*E6069,2)</f>
        <v>3.36</v>
      </c>
    </row>
    <row r="6070" customFormat="false" ht="19.4" hidden="false" customHeight="false" outlineLevel="0" collapsed="false">
      <c r="A6070" s="207" t="n">
        <v>104179</v>
      </c>
      <c r="B6070" s="208" t="s">
        <v>6245</v>
      </c>
      <c r="C6070" s="2" t="s">
        <v>170</v>
      </c>
      <c r="D6070" s="209" t="n">
        <v>91.45</v>
      </c>
      <c r="E6070" s="224" t="n">
        <f aca="false">VLOOKUP(A6070,SINAPI_MO!$A$1:$E$59566,4,0)</f>
        <v>0.0491</v>
      </c>
      <c r="F6070" s="225" t="n">
        <f aca="false">ROUND(D6070*E6070,2)</f>
        <v>4.49</v>
      </c>
    </row>
    <row r="6071" customFormat="false" ht="19.4" hidden="false" customHeight="false" outlineLevel="0" collapsed="false">
      <c r="A6071" s="207" t="n">
        <v>89587</v>
      </c>
      <c r="B6071" s="208" t="s">
        <v>6246</v>
      </c>
      <c r="C6071" s="2" t="s">
        <v>170</v>
      </c>
      <c r="D6071" s="209" t="n">
        <v>53.96</v>
      </c>
      <c r="E6071" s="224" t="n">
        <f aca="false">VLOOKUP(A6071,SINAPI_MO!$A$1:$E$59566,4,0)</f>
        <v>0.2626</v>
      </c>
      <c r="F6071" s="225" t="n">
        <f aca="false">ROUND(D6071*E6071,2)</f>
        <v>14.17</v>
      </c>
    </row>
    <row r="6072" customFormat="false" ht="19.4" hidden="false" customHeight="false" outlineLevel="0" collapsed="false">
      <c r="A6072" s="207" t="n">
        <v>89535</v>
      </c>
      <c r="B6072" s="208" t="s">
        <v>6247</v>
      </c>
      <c r="C6072" s="2" t="s">
        <v>170</v>
      </c>
      <c r="D6072" s="209" t="n">
        <v>46.47</v>
      </c>
      <c r="E6072" s="224" t="n">
        <f aca="false">VLOOKUP(A6072,SINAPI_MO!$A$1:$E$59566,4,0)</f>
        <v>0.1437</v>
      </c>
      <c r="F6072" s="225" t="n">
        <f aca="false">ROUND(D6072*E6072,2)</f>
        <v>6.68</v>
      </c>
    </row>
    <row r="6073" customFormat="false" ht="19.4" hidden="false" customHeight="false" outlineLevel="0" collapsed="false">
      <c r="A6073" s="207" t="n">
        <v>89592</v>
      </c>
      <c r="B6073" s="208" t="s">
        <v>6248</v>
      </c>
      <c r="C6073" s="2" t="s">
        <v>170</v>
      </c>
      <c r="D6073" s="209" t="n">
        <v>172.16</v>
      </c>
      <c r="E6073" s="224" t="n">
        <f aca="false">VLOOKUP(A6073,SINAPI_MO!$A$1:$E$59566,4,0)</f>
        <v>0.1421</v>
      </c>
      <c r="F6073" s="225" t="n">
        <f aca="false">ROUND(D6073*E6073,2)</f>
        <v>24.46</v>
      </c>
    </row>
    <row r="6074" customFormat="false" ht="19.4" hidden="false" customHeight="false" outlineLevel="0" collapsed="false">
      <c r="A6074" s="207" t="n">
        <v>104169</v>
      </c>
      <c r="B6074" s="208" t="s">
        <v>6249</v>
      </c>
      <c r="C6074" s="2" t="s">
        <v>170</v>
      </c>
      <c r="D6074" s="209" t="n">
        <v>161.19</v>
      </c>
      <c r="E6074" s="224" t="n">
        <f aca="false">VLOOKUP(A6074,SINAPI_MO!$A$1:$E$59566,4,0)</f>
        <v>0.0838</v>
      </c>
      <c r="F6074" s="225" t="n">
        <f aca="false">ROUND(D6074*E6074,2)</f>
        <v>13.51</v>
      </c>
    </row>
    <row r="6075" customFormat="false" ht="19.4" hidden="false" customHeight="false" outlineLevel="0" collapsed="false">
      <c r="A6075" s="207" t="n">
        <v>89583</v>
      </c>
      <c r="B6075" s="208" t="s">
        <v>6250</v>
      </c>
      <c r="C6075" s="2" t="s">
        <v>170</v>
      </c>
      <c r="D6075" s="209" t="n">
        <v>46.78</v>
      </c>
      <c r="E6075" s="224" t="n">
        <f aca="false">VLOOKUP(A6075,SINAPI_MO!$A$1:$E$59566,4,0)</f>
        <v>0.1926</v>
      </c>
      <c r="F6075" s="225" t="n">
        <f aca="false">ROUND(D6075*E6075,2)</f>
        <v>9.01</v>
      </c>
    </row>
    <row r="6076" customFormat="false" ht="19.4" hidden="false" customHeight="false" outlineLevel="0" collapsed="false">
      <c r="A6076" s="207" t="n">
        <v>89526</v>
      </c>
      <c r="B6076" s="208" t="s">
        <v>6251</v>
      </c>
      <c r="C6076" s="2" t="s">
        <v>170</v>
      </c>
      <c r="D6076" s="209" t="n">
        <v>42.65</v>
      </c>
      <c r="E6076" s="224" t="n">
        <f aca="false">VLOOKUP(A6076,SINAPI_MO!$A$1:$E$59566,4,0)</f>
        <v>0.1144</v>
      </c>
      <c r="F6076" s="225" t="n">
        <f aca="false">ROUND(D6076*E6076,2)</f>
        <v>4.88</v>
      </c>
    </row>
    <row r="6077" customFormat="false" ht="19.4" hidden="false" customHeight="false" outlineLevel="0" collapsed="false">
      <c r="A6077" s="207" t="n">
        <v>95695</v>
      </c>
      <c r="B6077" s="208" t="s">
        <v>6252</v>
      </c>
      <c r="C6077" s="2" t="s">
        <v>170</v>
      </c>
      <c r="D6077" s="209" t="n">
        <v>66.29</v>
      </c>
      <c r="E6077" s="224" t="n">
        <f aca="false">VLOOKUP(A6077,SINAPI_MO!$A$1:$E$59566,4,0)</f>
        <v>0.2138</v>
      </c>
      <c r="F6077" s="225" t="n">
        <f aca="false">ROUND(D6077*E6077,2)</f>
        <v>14.17</v>
      </c>
    </row>
    <row r="6078" customFormat="false" ht="19.4" hidden="false" customHeight="false" outlineLevel="0" collapsed="false">
      <c r="A6078" s="207" t="n">
        <v>95694</v>
      </c>
      <c r="B6078" s="208" t="s">
        <v>6253</v>
      </c>
      <c r="C6078" s="2" t="s">
        <v>170</v>
      </c>
      <c r="D6078" s="209" t="n">
        <v>58.8</v>
      </c>
      <c r="E6078" s="224" t="n">
        <f aca="false">VLOOKUP(A6078,SINAPI_MO!$A$1:$E$59566,4,0)</f>
        <v>0.1136</v>
      </c>
      <c r="F6078" s="225" t="n">
        <f aca="false">ROUND(D6078*E6078,2)</f>
        <v>6.68</v>
      </c>
    </row>
    <row r="6079" customFormat="false" ht="19.4" hidden="false" customHeight="false" outlineLevel="0" collapsed="false">
      <c r="A6079" s="207" t="n">
        <v>89585</v>
      </c>
      <c r="B6079" s="208" t="s">
        <v>6254</v>
      </c>
      <c r="C6079" s="2" t="s">
        <v>170</v>
      </c>
      <c r="D6079" s="209" t="n">
        <v>48.85</v>
      </c>
      <c r="E6079" s="224" t="n">
        <f aca="false">VLOOKUP(A6079,SINAPI_MO!$A$1:$E$59566,4,0)</f>
        <v>0.2901</v>
      </c>
      <c r="F6079" s="225" t="n">
        <f aca="false">ROUND(D6079*E6079,2)</f>
        <v>14.17</v>
      </c>
    </row>
    <row r="6080" customFormat="false" ht="19.4" hidden="false" customHeight="false" outlineLevel="0" collapsed="false">
      <c r="A6080" s="207" t="n">
        <v>89531</v>
      </c>
      <c r="B6080" s="208" t="s">
        <v>6255</v>
      </c>
      <c r="C6080" s="2" t="s">
        <v>170</v>
      </c>
      <c r="D6080" s="209" t="n">
        <v>41.36</v>
      </c>
      <c r="E6080" s="224" t="n">
        <f aca="false">VLOOKUP(A6080,SINAPI_MO!$A$1:$E$59566,4,0)</f>
        <v>0.1615</v>
      </c>
      <c r="F6080" s="225" t="n">
        <f aca="false">ROUND(D6080*E6080,2)</f>
        <v>6.68</v>
      </c>
    </row>
    <row r="6081" customFormat="false" ht="19.4" hidden="false" customHeight="false" outlineLevel="0" collapsed="false">
      <c r="A6081" s="207" t="n">
        <v>89591</v>
      </c>
      <c r="B6081" s="208" t="s">
        <v>6256</v>
      </c>
      <c r="C6081" s="2" t="s">
        <v>170</v>
      </c>
      <c r="D6081" s="209" t="n">
        <v>140.16</v>
      </c>
      <c r="E6081" s="224" t="n">
        <f aca="false">VLOOKUP(A6081,SINAPI_MO!$A$1:$E$59566,4,0)</f>
        <v>0.1746</v>
      </c>
      <c r="F6081" s="225" t="n">
        <f aca="false">ROUND(D6081*E6081,2)</f>
        <v>24.47</v>
      </c>
    </row>
    <row r="6082" customFormat="false" ht="19.4" hidden="false" customHeight="false" outlineLevel="0" collapsed="false">
      <c r="A6082" s="207" t="n">
        <v>104168</v>
      </c>
      <c r="B6082" s="208" t="s">
        <v>6257</v>
      </c>
      <c r="C6082" s="2" t="s">
        <v>170</v>
      </c>
      <c r="D6082" s="209" t="n">
        <v>129.19</v>
      </c>
      <c r="E6082" s="224" t="n">
        <f aca="false">VLOOKUP(A6082,SINAPI_MO!$A$1:$E$59566,4,0)</f>
        <v>0.1045</v>
      </c>
      <c r="F6082" s="225" t="n">
        <f aca="false">ROUND(D6082*E6082,2)</f>
        <v>13.5</v>
      </c>
    </row>
    <row r="6083" customFormat="false" ht="19.4" hidden="false" customHeight="false" outlineLevel="0" collapsed="false">
      <c r="A6083" s="207" t="n">
        <v>89516</v>
      </c>
      <c r="B6083" s="208" t="s">
        <v>6258</v>
      </c>
      <c r="C6083" s="2" t="s">
        <v>170</v>
      </c>
      <c r="D6083" s="209" t="n">
        <v>9.53</v>
      </c>
      <c r="E6083" s="224" t="n">
        <f aca="false">VLOOKUP(A6083,SINAPI_MO!$A$1:$E$59566,4,0)</f>
        <v>0.2581</v>
      </c>
      <c r="F6083" s="225" t="n">
        <f aca="false">ROUND(D6083*E6083,2)</f>
        <v>2.46</v>
      </c>
    </row>
    <row r="6084" customFormat="false" ht="19.4" hidden="false" customHeight="false" outlineLevel="0" collapsed="false">
      <c r="A6084" s="207" t="n">
        <v>89520</v>
      </c>
      <c r="B6084" s="208" t="s">
        <v>6259</v>
      </c>
      <c r="C6084" s="2" t="s">
        <v>170</v>
      </c>
      <c r="D6084" s="209" t="n">
        <v>17.05</v>
      </c>
      <c r="E6084" s="224" t="n">
        <f aca="false">VLOOKUP(A6084,SINAPI_MO!$A$1:$E$59566,4,0)</f>
        <v>0.1848</v>
      </c>
      <c r="F6084" s="225" t="n">
        <f aca="false">ROUND(D6084*E6084,2)</f>
        <v>3.15</v>
      </c>
    </row>
    <row r="6085" customFormat="false" ht="19.4" hidden="false" customHeight="false" outlineLevel="0" collapsed="false">
      <c r="A6085" s="207" t="n">
        <v>89582</v>
      </c>
      <c r="B6085" s="208" t="s">
        <v>6260</v>
      </c>
      <c r="C6085" s="2" t="s">
        <v>170</v>
      </c>
      <c r="D6085" s="209" t="n">
        <v>37.01</v>
      </c>
      <c r="E6085" s="224" t="n">
        <f aca="false">VLOOKUP(A6085,SINAPI_MO!$A$1:$E$59566,4,0)</f>
        <v>0.2434</v>
      </c>
      <c r="F6085" s="225" t="n">
        <f aca="false">ROUND(D6085*E6085,2)</f>
        <v>9.01</v>
      </c>
    </row>
    <row r="6086" customFormat="false" ht="19.4" hidden="false" customHeight="false" outlineLevel="0" collapsed="false">
      <c r="A6086" s="207" t="n">
        <v>89524</v>
      </c>
      <c r="B6086" s="208" t="s">
        <v>6261</v>
      </c>
      <c r="C6086" s="2" t="s">
        <v>170</v>
      </c>
      <c r="D6086" s="209" t="n">
        <v>32.88</v>
      </c>
      <c r="E6086" s="224" t="n">
        <f aca="false">VLOOKUP(A6086,SINAPI_MO!$A$1:$E$59566,4,0)</f>
        <v>0.1484</v>
      </c>
      <c r="F6086" s="225" t="n">
        <f aca="false">ROUND(D6086*E6086,2)</f>
        <v>4.88</v>
      </c>
    </row>
    <row r="6087" customFormat="false" ht="19.4" hidden="false" customHeight="false" outlineLevel="0" collapsed="false">
      <c r="A6087" s="207" t="n">
        <v>89584</v>
      </c>
      <c r="B6087" s="208" t="s">
        <v>6262</v>
      </c>
      <c r="C6087" s="2" t="s">
        <v>170</v>
      </c>
      <c r="D6087" s="209" t="n">
        <v>47.66</v>
      </c>
      <c r="E6087" s="224" t="n">
        <f aca="false">VLOOKUP(A6087,SINAPI_MO!$A$1:$E$59566,4,0)</f>
        <v>0.2973</v>
      </c>
      <c r="F6087" s="225" t="n">
        <f aca="false">ROUND(D6087*E6087,2)</f>
        <v>14.17</v>
      </c>
    </row>
    <row r="6088" customFormat="false" ht="19.4" hidden="false" customHeight="false" outlineLevel="0" collapsed="false">
      <c r="A6088" s="207" t="n">
        <v>89529</v>
      </c>
      <c r="B6088" s="208" t="s">
        <v>6263</v>
      </c>
      <c r="C6088" s="2" t="s">
        <v>170</v>
      </c>
      <c r="D6088" s="209" t="n">
        <v>40.17</v>
      </c>
      <c r="E6088" s="224" t="n">
        <f aca="false">VLOOKUP(A6088,SINAPI_MO!$A$1:$E$59566,4,0)</f>
        <v>0.1663</v>
      </c>
      <c r="F6088" s="225" t="n">
        <f aca="false">ROUND(D6088*E6088,2)</f>
        <v>6.68</v>
      </c>
    </row>
    <row r="6089" customFormat="false" ht="19.4" hidden="false" customHeight="false" outlineLevel="0" collapsed="false">
      <c r="A6089" s="207" t="n">
        <v>89590</v>
      </c>
      <c r="B6089" s="208" t="s">
        <v>6264</v>
      </c>
      <c r="C6089" s="2" t="s">
        <v>170</v>
      </c>
      <c r="D6089" s="209" t="n">
        <v>143.8</v>
      </c>
      <c r="E6089" s="224" t="n">
        <f aca="false">VLOOKUP(A6089,SINAPI_MO!$A$1:$E$59566,4,0)</f>
        <v>0.1702</v>
      </c>
      <c r="F6089" s="225" t="n">
        <f aca="false">ROUND(D6089*E6089,2)</f>
        <v>24.47</v>
      </c>
    </row>
    <row r="6090" customFormat="false" ht="19.4" hidden="false" customHeight="false" outlineLevel="0" collapsed="false">
      <c r="A6090" s="207" t="n">
        <v>104167</v>
      </c>
      <c r="B6090" s="208" t="s">
        <v>6265</v>
      </c>
      <c r="C6090" s="2" t="s">
        <v>170</v>
      </c>
      <c r="D6090" s="209" t="n">
        <v>132.83</v>
      </c>
      <c r="E6090" s="224" t="n">
        <f aca="false">VLOOKUP(A6090,SINAPI_MO!$A$1:$E$59566,4,0)</f>
        <v>0.1016</v>
      </c>
      <c r="F6090" s="225" t="n">
        <f aca="false">ROUND(D6090*E6090,2)</f>
        <v>13.5</v>
      </c>
    </row>
    <row r="6091" customFormat="false" ht="19.4" hidden="false" customHeight="false" outlineLevel="0" collapsed="false">
      <c r="A6091" s="207" t="n">
        <v>89514</v>
      </c>
      <c r="B6091" s="208" t="s">
        <v>6266</v>
      </c>
      <c r="C6091" s="2" t="s">
        <v>170</v>
      </c>
      <c r="D6091" s="209" t="n">
        <v>9.43</v>
      </c>
      <c r="E6091" s="224" t="n">
        <f aca="false">VLOOKUP(A6091,SINAPI_MO!$A$1:$E$59566,4,0)</f>
        <v>0.2609</v>
      </c>
      <c r="F6091" s="225" t="n">
        <f aca="false">ROUND(D6091*E6091,2)</f>
        <v>2.46</v>
      </c>
    </row>
    <row r="6092" customFormat="false" ht="19.4" hidden="false" customHeight="false" outlineLevel="0" collapsed="false">
      <c r="A6092" s="207" t="n">
        <v>89518</v>
      </c>
      <c r="B6092" s="208" t="s">
        <v>6267</v>
      </c>
      <c r="C6092" s="2" t="s">
        <v>170</v>
      </c>
      <c r="D6092" s="209" t="n">
        <v>16.21</v>
      </c>
      <c r="E6092" s="224" t="n">
        <f aca="false">VLOOKUP(A6092,SINAPI_MO!$A$1:$E$59566,4,0)</f>
        <v>0.1943</v>
      </c>
      <c r="F6092" s="225" t="n">
        <f aca="false">ROUND(D6092*E6092,2)</f>
        <v>3.15</v>
      </c>
    </row>
    <row r="6093" customFormat="false" ht="19.4" hidden="false" customHeight="false" outlineLevel="0" collapsed="false">
      <c r="A6093" s="207" t="n">
        <v>89581</v>
      </c>
      <c r="B6093" s="208" t="s">
        <v>6268</v>
      </c>
      <c r="C6093" s="2" t="s">
        <v>170</v>
      </c>
      <c r="D6093" s="209" t="n">
        <v>36.48</v>
      </c>
      <c r="E6093" s="224" t="n">
        <f aca="false">VLOOKUP(A6093,SINAPI_MO!$A$1:$E$59566,4,0)</f>
        <v>0.247</v>
      </c>
      <c r="F6093" s="225" t="n">
        <f aca="false">ROUND(D6093*E6093,2)</f>
        <v>9.01</v>
      </c>
    </row>
    <row r="6094" customFormat="false" ht="19.4" hidden="false" customHeight="false" outlineLevel="0" collapsed="false">
      <c r="A6094" s="207" t="n">
        <v>89522</v>
      </c>
      <c r="B6094" s="208" t="s">
        <v>6269</v>
      </c>
      <c r="C6094" s="2" t="s">
        <v>170</v>
      </c>
      <c r="D6094" s="209" t="n">
        <v>32.35</v>
      </c>
      <c r="E6094" s="224" t="n">
        <f aca="false">VLOOKUP(A6094,SINAPI_MO!$A$1:$E$59566,4,0)</f>
        <v>0.1509</v>
      </c>
      <c r="F6094" s="225" t="n">
        <f aca="false">ROUND(D6094*E6094,2)</f>
        <v>4.88</v>
      </c>
    </row>
    <row r="6095" customFormat="false" ht="19.4" hidden="false" customHeight="false" outlineLevel="0" collapsed="false">
      <c r="A6095" s="207" t="n">
        <v>89574</v>
      </c>
      <c r="B6095" s="208" t="s">
        <v>6270</v>
      </c>
      <c r="C6095" s="2" t="s">
        <v>170</v>
      </c>
      <c r="D6095" s="209" t="n">
        <v>171.39</v>
      </c>
      <c r="E6095" s="224" t="n">
        <f aca="false">VLOOKUP(A6095,SINAPI_MO!$A$1:$E$59566,4,0)</f>
        <v>0.078</v>
      </c>
      <c r="F6095" s="225" t="n">
        <f aca="false">ROUND(D6095*E6095,2)</f>
        <v>13.37</v>
      </c>
    </row>
    <row r="6096" customFormat="false" ht="19.4" hidden="false" customHeight="false" outlineLevel="0" collapsed="false">
      <c r="A6096" s="207" t="n">
        <v>89690</v>
      </c>
      <c r="B6096" s="208" t="s">
        <v>6271</v>
      </c>
      <c r="C6096" s="2" t="s">
        <v>170</v>
      </c>
      <c r="D6096" s="209" t="n">
        <v>98.21</v>
      </c>
      <c r="E6096" s="224" t="n">
        <f aca="false">VLOOKUP(A6096,SINAPI_MO!$A$1:$E$59566,4,0)</f>
        <v>0.1922</v>
      </c>
      <c r="F6096" s="225" t="n">
        <f aca="false">ROUND(D6096*E6096,2)</f>
        <v>18.88</v>
      </c>
    </row>
    <row r="6097" customFormat="false" ht="19.4" hidden="false" customHeight="false" outlineLevel="0" collapsed="false">
      <c r="A6097" s="207" t="n">
        <v>89567</v>
      </c>
      <c r="B6097" s="208" t="s">
        <v>6272</v>
      </c>
      <c r="C6097" s="2" t="s">
        <v>170</v>
      </c>
      <c r="D6097" s="209" t="n">
        <v>88.24</v>
      </c>
      <c r="E6097" s="224" t="n">
        <f aca="false">VLOOKUP(A6097,SINAPI_MO!$A$1:$E$59566,4,0)</f>
        <v>0.101</v>
      </c>
      <c r="F6097" s="225" t="n">
        <f aca="false">ROUND(D6097*E6097,2)</f>
        <v>8.91</v>
      </c>
    </row>
    <row r="6098" customFormat="false" ht="19.4" hidden="false" customHeight="false" outlineLevel="0" collapsed="false">
      <c r="A6098" s="207" t="n">
        <v>89692</v>
      </c>
      <c r="B6098" s="208" t="s">
        <v>6273</v>
      </c>
      <c r="C6098" s="2" t="s">
        <v>170</v>
      </c>
      <c r="D6098" s="209" t="n">
        <v>111.98</v>
      </c>
      <c r="E6098" s="224" t="n">
        <f aca="false">VLOOKUP(A6098,SINAPI_MO!$A$1:$E$59566,4,0)</f>
        <v>0.1482</v>
      </c>
      <c r="F6098" s="225" t="n">
        <f aca="false">ROUND(D6098*E6098,2)</f>
        <v>16.6</v>
      </c>
    </row>
    <row r="6099" customFormat="false" ht="19.4" hidden="false" customHeight="false" outlineLevel="0" collapsed="false">
      <c r="A6099" s="207" t="n">
        <v>89569</v>
      </c>
      <c r="B6099" s="208" t="s">
        <v>6274</v>
      </c>
      <c r="C6099" s="2" t="s">
        <v>170</v>
      </c>
      <c r="D6099" s="209" t="n">
        <v>103.5</v>
      </c>
      <c r="E6099" s="224" t="n">
        <f aca="false">VLOOKUP(A6099,SINAPI_MO!$A$1:$E$59566,4,0)</f>
        <v>0.0784</v>
      </c>
      <c r="F6099" s="225" t="n">
        <f aca="false">ROUND(D6099*E6099,2)</f>
        <v>8.11</v>
      </c>
    </row>
    <row r="6100" customFormat="false" ht="19.4" hidden="false" customHeight="false" outlineLevel="0" collapsed="false">
      <c r="A6100" s="207" t="n">
        <v>89699</v>
      </c>
      <c r="B6100" s="208" t="s">
        <v>6275</v>
      </c>
      <c r="C6100" s="2" t="s">
        <v>170</v>
      </c>
      <c r="D6100" s="209" t="n">
        <v>218.6</v>
      </c>
      <c r="E6100" s="224" t="n">
        <f aca="false">VLOOKUP(A6100,SINAPI_MO!$A$1:$E$59566,4,0)</f>
        <v>0.1283</v>
      </c>
      <c r="F6100" s="225" t="n">
        <f aca="false">ROUND(D6100*E6100,2)</f>
        <v>28.05</v>
      </c>
    </row>
    <row r="6101" customFormat="false" ht="19.4" hidden="false" customHeight="false" outlineLevel="0" collapsed="false">
      <c r="A6101" s="207" t="n">
        <v>104174</v>
      </c>
      <c r="B6101" s="208" t="s">
        <v>6276</v>
      </c>
      <c r="C6101" s="2" t="s">
        <v>170</v>
      </c>
      <c r="D6101" s="209" t="n">
        <v>207.05</v>
      </c>
      <c r="E6101" s="224" t="n">
        <f aca="false">VLOOKUP(A6101,SINAPI_MO!$A$1:$E$59566,4,0)</f>
        <v>0.0797</v>
      </c>
      <c r="F6101" s="225" t="n">
        <f aca="false">ROUND(D6101*E6101,2)</f>
        <v>16.5</v>
      </c>
    </row>
    <row r="6102" customFormat="false" ht="19.4" hidden="false" customHeight="false" outlineLevel="0" collapsed="false">
      <c r="A6102" s="207" t="n">
        <v>89698</v>
      </c>
      <c r="B6102" s="208" t="s">
        <v>6277</v>
      </c>
      <c r="C6102" s="2" t="s">
        <v>170</v>
      </c>
      <c r="D6102" s="209" t="n">
        <v>289.59</v>
      </c>
      <c r="E6102" s="224" t="n">
        <f aca="false">VLOOKUP(A6102,SINAPI_MO!$A$1:$E$59566,4,0)</f>
        <v>0.1127</v>
      </c>
      <c r="F6102" s="225" t="n">
        <f aca="false">ROUND(D6102*E6102,2)</f>
        <v>32.64</v>
      </c>
    </row>
    <row r="6103" customFormat="false" ht="19.4" hidden="false" customHeight="false" outlineLevel="0" collapsed="false">
      <c r="A6103" s="207" t="n">
        <v>104176</v>
      </c>
      <c r="B6103" s="208" t="s">
        <v>6278</v>
      </c>
      <c r="C6103" s="2" t="s">
        <v>170</v>
      </c>
      <c r="D6103" s="209" t="n">
        <v>274.96</v>
      </c>
      <c r="E6103" s="224" t="n">
        <f aca="false">VLOOKUP(A6103,SINAPI_MO!$A$1:$E$59566,4,0)</f>
        <v>0.0655</v>
      </c>
      <c r="F6103" s="225" t="n">
        <f aca="false">ROUND(D6103*E6103,2)</f>
        <v>18.01</v>
      </c>
    </row>
    <row r="6104" customFormat="false" ht="19.4" hidden="false" customHeight="false" outlineLevel="0" collapsed="false">
      <c r="A6104" s="207" t="n">
        <v>89561</v>
      </c>
      <c r="B6104" s="208" t="s">
        <v>6279</v>
      </c>
      <c r="C6104" s="2" t="s">
        <v>170</v>
      </c>
      <c r="D6104" s="209" t="n">
        <v>16.84</v>
      </c>
      <c r="E6104" s="224" t="n">
        <f aca="false">VLOOKUP(A6104,SINAPI_MO!$A$1:$E$59566,4,0)</f>
        <v>0.1948</v>
      </c>
      <c r="F6104" s="225" t="n">
        <f aca="false">ROUND(D6104*E6104,2)</f>
        <v>3.28</v>
      </c>
    </row>
    <row r="6105" customFormat="false" ht="19.4" hidden="false" customHeight="false" outlineLevel="0" collapsed="false">
      <c r="A6105" s="207" t="n">
        <v>89563</v>
      </c>
      <c r="B6105" s="208" t="s">
        <v>6280</v>
      </c>
      <c r="C6105" s="2" t="s">
        <v>170</v>
      </c>
      <c r="D6105" s="209" t="n">
        <v>37.73</v>
      </c>
      <c r="E6105" s="224" t="n">
        <f aca="false">VLOOKUP(A6105,SINAPI_MO!$A$1:$E$59566,4,0)</f>
        <v>0.1111</v>
      </c>
      <c r="F6105" s="225" t="n">
        <f aca="false">ROUND(D6105*E6105,2)</f>
        <v>4.19</v>
      </c>
    </row>
    <row r="6106" customFormat="false" ht="19.4" hidden="false" customHeight="false" outlineLevel="0" collapsed="false">
      <c r="A6106" s="207" t="n">
        <v>89685</v>
      </c>
      <c r="B6106" s="208" t="s">
        <v>6281</v>
      </c>
      <c r="C6106" s="2" t="s">
        <v>170</v>
      </c>
      <c r="D6106" s="209" t="n">
        <v>66.8</v>
      </c>
      <c r="E6106" s="224" t="n">
        <f aca="false">VLOOKUP(A6106,SINAPI_MO!$A$1:$E$59566,4,0)</f>
        <v>0.1799</v>
      </c>
      <c r="F6106" s="225" t="n">
        <f aca="false">ROUND(D6106*E6106,2)</f>
        <v>12.02</v>
      </c>
    </row>
    <row r="6107" customFormat="false" ht="19.4" hidden="false" customHeight="false" outlineLevel="0" collapsed="false">
      <c r="A6107" s="207" t="n">
        <v>89565</v>
      </c>
      <c r="B6107" s="208" t="s">
        <v>6282</v>
      </c>
      <c r="C6107" s="2" t="s">
        <v>170</v>
      </c>
      <c r="D6107" s="209" t="n">
        <v>61.29</v>
      </c>
      <c r="E6107" s="224" t="n">
        <f aca="false">VLOOKUP(A6107,SINAPI_MO!$A$1:$E$59566,4,0)</f>
        <v>0.1062</v>
      </c>
      <c r="F6107" s="225" t="n">
        <f aca="false">ROUND(D6107*E6107,2)</f>
        <v>6.51</v>
      </c>
    </row>
    <row r="6108" customFormat="false" ht="19.4" hidden="false" customHeight="false" outlineLevel="0" collapsed="false">
      <c r="A6108" s="207" t="n">
        <v>89671</v>
      </c>
      <c r="B6108" s="208" t="s">
        <v>6283</v>
      </c>
      <c r="C6108" s="2" t="s">
        <v>170</v>
      </c>
      <c r="D6108" s="209" t="n">
        <v>48.84</v>
      </c>
      <c r="E6108" s="224" t="n">
        <f aca="false">VLOOKUP(A6108,SINAPI_MO!$A$1:$E$59566,4,0)</f>
        <v>0.1933</v>
      </c>
      <c r="F6108" s="225" t="n">
        <f aca="false">ROUND(D6108*E6108,2)</f>
        <v>9.44</v>
      </c>
    </row>
    <row r="6109" customFormat="false" ht="19.4" hidden="false" customHeight="false" outlineLevel="0" collapsed="false">
      <c r="A6109" s="207" t="n">
        <v>89556</v>
      </c>
      <c r="B6109" s="208" t="s">
        <v>6284</v>
      </c>
      <c r="C6109" s="2" t="s">
        <v>170</v>
      </c>
      <c r="D6109" s="209" t="n">
        <v>43.85</v>
      </c>
      <c r="E6109" s="224" t="n">
        <f aca="false">VLOOKUP(A6109,SINAPI_MO!$A$1:$E$59566,4,0)</f>
        <v>0.1015</v>
      </c>
      <c r="F6109" s="225" t="n">
        <f aca="false">ROUND(D6109*E6109,2)</f>
        <v>4.45</v>
      </c>
    </row>
    <row r="6110" customFormat="false" ht="19.4" hidden="false" customHeight="false" outlineLevel="0" collapsed="false">
      <c r="A6110" s="207" t="n">
        <v>89679</v>
      </c>
      <c r="B6110" s="208" t="s">
        <v>6285</v>
      </c>
      <c r="C6110" s="2" t="s">
        <v>170</v>
      </c>
      <c r="D6110" s="209" t="n">
        <v>133.05</v>
      </c>
      <c r="E6110" s="224" t="n">
        <f aca="false">VLOOKUP(A6110,SINAPI_MO!$A$1:$E$59566,4,0)</f>
        <v>0.1226</v>
      </c>
      <c r="F6110" s="225" t="n">
        <f aca="false">ROUND(D6110*E6110,2)</f>
        <v>16.31</v>
      </c>
    </row>
    <row r="6111" customFormat="false" ht="19.4" hidden="false" customHeight="false" outlineLevel="0" collapsed="false">
      <c r="A6111" s="207" t="n">
        <v>104171</v>
      </c>
      <c r="B6111" s="208" t="s">
        <v>6286</v>
      </c>
      <c r="C6111" s="2" t="s">
        <v>170</v>
      </c>
      <c r="D6111" s="209" t="n">
        <v>106.82</v>
      </c>
      <c r="E6111" s="224" t="n">
        <f aca="false">VLOOKUP(A6111,SINAPI_MO!$A$1:$E$59566,4,0)</f>
        <v>0.0842</v>
      </c>
      <c r="F6111" s="225" t="n">
        <f aca="false">ROUND(D6111*E6111,2)</f>
        <v>8.99</v>
      </c>
    </row>
    <row r="6112" customFormat="false" ht="19.4" hidden="false" customHeight="false" outlineLevel="0" collapsed="false">
      <c r="A6112" s="207" t="n">
        <v>89600</v>
      </c>
      <c r="B6112" s="208" t="s">
        <v>6287</v>
      </c>
      <c r="C6112" s="2" t="s">
        <v>170</v>
      </c>
      <c r="D6112" s="209" t="n">
        <v>27.59</v>
      </c>
      <c r="E6112" s="224" t="n">
        <f aca="false">VLOOKUP(A6112,SINAPI_MO!$A$1:$E$59566,4,0)</f>
        <v>0.2175</v>
      </c>
      <c r="F6112" s="225" t="n">
        <f aca="false">ROUND(D6112*E6112,2)</f>
        <v>6</v>
      </c>
    </row>
    <row r="6113" customFormat="false" ht="19.4" hidden="false" customHeight="false" outlineLevel="0" collapsed="false">
      <c r="A6113" s="207" t="n">
        <v>89548</v>
      </c>
      <c r="B6113" s="208" t="s">
        <v>6288</v>
      </c>
      <c r="C6113" s="2" t="s">
        <v>170</v>
      </c>
      <c r="D6113" s="209" t="n">
        <v>24.84</v>
      </c>
      <c r="E6113" s="224" t="n">
        <f aca="false">VLOOKUP(A6113,SINAPI_MO!$A$1:$E$59566,4,0)</f>
        <v>0.1308</v>
      </c>
      <c r="F6113" s="225" t="n">
        <f aca="false">ROUND(D6113*E6113,2)</f>
        <v>3.25</v>
      </c>
    </row>
    <row r="6114" customFormat="false" ht="19.4" hidden="false" customHeight="false" outlineLevel="0" collapsed="false">
      <c r="A6114" s="207" t="n">
        <v>89669</v>
      </c>
      <c r="B6114" s="208" t="s">
        <v>6289</v>
      </c>
      <c r="C6114" s="2" t="s">
        <v>170</v>
      </c>
      <c r="D6114" s="209" t="n">
        <v>36.9</v>
      </c>
      <c r="E6114" s="224" t="n">
        <f aca="false">VLOOKUP(A6114,SINAPI_MO!$A$1:$E$59566,4,0)</f>
        <v>0.2558</v>
      </c>
      <c r="F6114" s="225" t="n">
        <f aca="false">ROUND(D6114*E6114,2)</f>
        <v>9.44</v>
      </c>
    </row>
    <row r="6115" customFormat="false" ht="19.4" hidden="false" customHeight="false" outlineLevel="0" collapsed="false">
      <c r="A6115" s="207" t="n">
        <v>89554</v>
      </c>
      <c r="B6115" s="208" t="s">
        <v>6290</v>
      </c>
      <c r="C6115" s="2" t="s">
        <v>170</v>
      </c>
      <c r="D6115" s="209" t="n">
        <v>31.88</v>
      </c>
      <c r="E6115" s="224" t="n">
        <f aca="false">VLOOKUP(A6115,SINAPI_MO!$A$1:$E$59566,4,0)</f>
        <v>0.1396</v>
      </c>
      <c r="F6115" s="225" t="n">
        <f aca="false">ROUND(D6115*E6115,2)</f>
        <v>4.45</v>
      </c>
    </row>
    <row r="6116" customFormat="false" ht="19.4" hidden="false" customHeight="false" outlineLevel="0" collapsed="false">
      <c r="A6116" s="207" t="n">
        <v>89677</v>
      </c>
      <c r="B6116" s="208" t="s">
        <v>6291</v>
      </c>
      <c r="C6116" s="2" t="s">
        <v>170</v>
      </c>
      <c r="D6116" s="209" t="n">
        <v>84.51</v>
      </c>
      <c r="E6116" s="224" t="n">
        <f aca="false">VLOOKUP(A6116,SINAPI_MO!$A$1:$E$59566,4,0)</f>
        <v>0.193</v>
      </c>
      <c r="F6116" s="225" t="n">
        <f aca="false">ROUND(D6116*E6116,2)</f>
        <v>16.31</v>
      </c>
    </row>
    <row r="6117" customFormat="false" ht="19.4" hidden="false" customHeight="false" outlineLevel="0" collapsed="false">
      <c r="A6117" s="207" t="n">
        <v>104170</v>
      </c>
      <c r="B6117" s="208" t="s">
        <v>6292</v>
      </c>
      <c r="C6117" s="2" t="s">
        <v>170</v>
      </c>
      <c r="D6117" s="209" t="n">
        <v>76.99</v>
      </c>
      <c r="E6117" s="224" t="n">
        <f aca="false">VLOOKUP(A6117,SINAPI_MO!$A$1:$E$59566,4,0)</f>
        <v>0.1168</v>
      </c>
      <c r="F6117" s="225" t="n">
        <f aca="false">ROUND(D6117*E6117,2)</f>
        <v>8.99</v>
      </c>
    </row>
    <row r="6118" customFormat="false" ht="19.4" hidden="false" customHeight="false" outlineLevel="0" collapsed="false">
      <c r="A6118" s="207" t="n">
        <v>89544</v>
      </c>
      <c r="B6118" s="208" t="s">
        <v>6293</v>
      </c>
      <c r="C6118" s="2" t="s">
        <v>170</v>
      </c>
      <c r="D6118" s="209" t="n">
        <v>9.75</v>
      </c>
      <c r="E6118" s="224" t="n">
        <f aca="false">VLOOKUP(A6118,SINAPI_MO!$A$1:$E$59566,4,0)</f>
        <v>0.1672</v>
      </c>
      <c r="F6118" s="225" t="n">
        <f aca="false">ROUND(D6118*E6118,2)</f>
        <v>1.63</v>
      </c>
    </row>
    <row r="6119" customFormat="false" ht="19.4" hidden="false" customHeight="false" outlineLevel="0" collapsed="false">
      <c r="A6119" s="207" t="n">
        <v>89545</v>
      </c>
      <c r="B6119" s="208" t="s">
        <v>6294</v>
      </c>
      <c r="C6119" s="2" t="s">
        <v>170</v>
      </c>
      <c r="D6119" s="209" t="n">
        <v>18.67</v>
      </c>
      <c r="E6119" s="224" t="n">
        <f aca="false">VLOOKUP(A6119,SINAPI_MO!$A$1:$E$59566,4,0)</f>
        <v>0.1125</v>
      </c>
      <c r="F6119" s="225" t="n">
        <f aca="false">ROUND(D6119*E6119,2)</f>
        <v>2.1</v>
      </c>
    </row>
    <row r="6120" customFormat="false" ht="19.4" hidden="false" customHeight="false" outlineLevel="0" collapsed="false">
      <c r="A6120" s="207" t="n">
        <v>89599</v>
      </c>
      <c r="B6120" s="208" t="s">
        <v>6295</v>
      </c>
      <c r="C6120" s="2" t="s">
        <v>170</v>
      </c>
      <c r="D6120" s="209" t="n">
        <v>27.79</v>
      </c>
      <c r="E6120" s="224" t="n">
        <f aca="false">VLOOKUP(A6120,SINAPI_MO!$A$1:$E$59566,4,0)</f>
        <v>0.2159</v>
      </c>
      <c r="F6120" s="225" t="n">
        <f aca="false">ROUND(D6120*E6120,2)</f>
        <v>6</v>
      </c>
    </row>
    <row r="6121" customFormat="false" ht="19.4" hidden="false" customHeight="false" outlineLevel="0" collapsed="false">
      <c r="A6121" s="207" t="n">
        <v>89547</v>
      </c>
      <c r="B6121" s="208" t="s">
        <v>6296</v>
      </c>
      <c r="C6121" s="2" t="s">
        <v>170</v>
      </c>
      <c r="D6121" s="209" t="n">
        <v>25.03</v>
      </c>
      <c r="E6121" s="224" t="n">
        <f aca="false">VLOOKUP(A6121,SINAPI_MO!$A$1:$E$59566,4,0)</f>
        <v>0.1298</v>
      </c>
      <c r="F6121" s="225" t="n">
        <f aca="false">ROUND(D6121*E6121,2)</f>
        <v>3.25</v>
      </c>
    </row>
    <row r="6122" customFormat="false" ht="19.4" hidden="false" customHeight="false" outlineLevel="0" collapsed="false">
      <c r="A6122" s="207" t="n">
        <v>89495</v>
      </c>
      <c r="B6122" s="208" t="s">
        <v>6297</v>
      </c>
      <c r="C6122" s="2" t="s">
        <v>170</v>
      </c>
      <c r="D6122" s="209" t="n">
        <v>22.31</v>
      </c>
      <c r="E6122" s="224" t="n">
        <f aca="false">VLOOKUP(A6122,SINAPI_MO!$A$1:$E$59566,4,0)</f>
        <v>0.26</v>
      </c>
      <c r="F6122" s="225" t="n">
        <f aca="false">ROUND(D6122*E6122,2)</f>
        <v>5.8</v>
      </c>
    </row>
    <row r="6123" customFormat="false" ht="19.4" hidden="false" customHeight="false" outlineLevel="0" collapsed="false">
      <c r="A6123" s="207" t="n">
        <v>89673</v>
      </c>
      <c r="B6123" s="208" t="s">
        <v>6298</v>
      </c>
      <c r="C6123" s="2" t="s">
        <v>170</v>
      </c>
      <c r="D6123" s="209" t="n">
        <v>38.56</v>
      </c>
      <c r="E6123" s="224" t="n">
        <f aca="false">VLOOKUP(A6123,SINAPI_MO!$A$1:$E$59566,4,0)</f>
        <v>0.2005</v>
      </c>
      <c r="F6123" s="225" t="n">
        <f aca="false">ROUND(D6123*E6123,2)</f>
        <v>7.73</v>
      </c>
    </row>
    <row r="6124" customFormat="false" ht="19.4" hidden="false" customHeight="false" outlineLevel="0" collapsed="false">
      <c r="A6124" s="207" t="n">
        <v>89557</v>
      </c>
      <c r="B6124" s="208" t="s">
        <v>6299</v>
      </c>
      <c r="C6124" s="2" t="s">
        <v>170</v>
      </c>
      <c r="D6124" s="209" t="n">
        <v>34.68</v>
      </c>
      <c r="E6124" s="224" t="n">
        <f aca="false">VLOOKUP(A6124,SINAPI_MO!$A$1:$E$59566,4,0)</f>
        <v>0.111</v>
      </c>
      <c r="F6124" s="225" t="n">
        <f aca="false">ROUND(D6124*E6124,2)</f>
        <v>3.85</v>
      </c>
    </row>
    <row r="6125" customFormat="false" ht="19.4" hidden="false" customHeight="false" outlineLevel="0" collapsed="false">
      <c r="A6125" s="207" t="n">
        <v>89681</v>
      </c>
      <c r="B6125" s="208" t="s">
        <v>6300</v>
      </c>
      <c r="C6125" s="2" t="s">
        <v>170</v>
      </c>
      <c r="D6125" s="209" t="n">
        <v>97.41</v>
      </c>
      <c r="E6125" s="224" t="n">
        <f aca="false">VLOOKUP(A6125,SINAPI_MO!$A$1:$E$59566,4,0)</f>
        <v>0.1321</v>
      </c>
      <c r="F6125" s="225" t="n">
        <f aca="false">ROUND(D6125*E6125,2)</f>
        <v>12.87</v>
      </c>
    </row>
    <row r="6126" customFormat="false" ht="19.4" hidden="false" customHeight="false" outlineLevel="0" collapsed="false">
      <c r="A6126" s="207" t="n">
        <v>104173</v>
      </c>
      <c r="B6126" s="208" t="s">
        <v>6301</v>
      </c>
      <c r="C6126" s="2" t="s">
        <v>170</v>
      </c>
      <c r="D6126" s="209" t="n">
        <v>92.42</v>
      </c>
      <c r="E6126" s="224" t="n">
        <f aca="false">VLOOKUP(A6126,SINAPI_MO!$A$1:$E$59566,4,0)</f>
        <v>0.0853</v>
      </c>
      <c r="F6126" s="225" t="n">
        <f aca="false">ROUND(D6126*E6126,2)</f>
        <v>7.88</v>
      </c>
    </row>
    <row r="6127" customFormat="false" ht="19.4" hidden="false" customHeight="false" outlineLevel="0" collapsed="false">
      <c r="A6127" s="207" t="n">
        <v>89549</v>
      </c>
      <c r="B6127" s="208" t="s">
        <v>6302</v>
      </c>
      <c r="C6127" s="2" t="s">
        <v>170</v>
      </c>
      <c r="D6127" s="209" t="n">
        <v>20.51</v>
      </c>
      <c r="E6127" s="224" t="n">
        <f aca="false">VLOOKUP(A6127,SINAPI_MO!$A$1:$E$59566,4,0)</f>
        <v>0.1302</v>
      </c>
      <c r="F6127" s="225" t="n">
        <f aca="false">ROUND(D6127*E6127,2)</f>
        <v>2.67</v>
      </c>
    </row>
    <row r="6128" customFormat="false" ht="19.4" hidden="false" customHeight="false" outlineLevel="0" collapsed="false">
      <c r="A6128" s="207" t="n">
        <v>89578</v>
      </c>
      <c r="B6128" s="208" t="s">
        <v>6303</v>
      </c>
      <c r="C6128" s="2" t="s">
        <v>183</v>
      </c>
      <c r="D6128" s="209" t="n">
        <v>37.74</v>
      </c>
      <c r="E6128" s="224" t="n">
        <f aca="false">VLOOKUP(A6128,SINAPI_MO!$A$1:$E$59566,4,0)</f>
        <v>0.1039</v>
      </c>
      <c r="F6128" s="225" t="n">
        <f aca="false">ROUND(D6128*E6128,2)</f>
        <v>3.92</v>
      </c>
    </row>
    <row r="6129" customFormat="false" ht="12.8" hidden="false" customHeight="false" outlineLevel="0" collapsed="false">
      <c r="A6129" s="207" t="n">
        <v>89512</v>
      </c>
      <c r="B6129" s="208" t="s">
        <v>6304</v>
      </c>
      <c r="C6129" s="2" t="s">
        <v>183</v>
      </c>
      <c r="D6129" s="209" t="n">
        <v>54.67</v>
      </c>
      <c r="E6129" s="224" t="n">
        <f aca="false">VLOOKUP(A6129,SINAPI_MO!$A$1:$E$59566,4,0)</f>
        <v>0.3821</v>
      </c>
      <c r="F6129" s="225" t="n">
        <f aca="false">ROUND(D6129*E6129,2)</f>
        <v>20.89</v>
      </c>
    </row>
    <row r="6130" customFormat="false" ht="19.4" hidden="false" customHeight="false" outlineLevel="0" collapsed="false">
      <c r="A6130" s="207" t="n">
        <v>89580</v>
      </c>
      <c r="B6130" s="208" t="s">
        <v>6305</v>
      </c>
      <c r="C6130" s="2" t="s">
        <v>183</v>
      </c>
      <c r="D6130" s="209" t="n">
        <v>78.19</v>
      </c>
      <c r="E6130" s="224" t="n">
        <f aca="false">VLOOKUP(A6130,SINAPI_MO!$A$1:$E$59566,4,0)</f>
        <v>0.0868</v>
      </c>
      <c r="F6130" s="225" t="n">
        <f aca="false">ROUND(D6130*E6130,2)</f>
        <v>6.79</v>
      </c>
    </row>
    <row r="6131" customFormat="false" ht="12.8" hidden="false" customHeight="false" outlineLevel="0" collapsed="false">
      <c r="A6131" s="207" t="n">
        <v>104166</v>
      </c>
      <c r="B6131" s="208" t="s">
        <v>6306</v>
      </c>
      <c r="C6131" s="2" t="s">
        <v>183</v>
      </c>
      <c r="D6131" s="209" t="n">
        <v>84.42</v>
      </c>
      <c r="E6131" s="224" t="n">
        <f aca="false">VLOOKUP(A6131,SINAPI_MO!$A$1:$E$59566,4,0)</f>
        <v>0.1558</v>
      </c>
      <c r="F6131" s="225" t="n">
        <f aca="false">ROUND(D6131*E6131,2)</f>
        <v>13.15</v>
      </c>
    </row>
    <row r="6132" customFormat="false" ht="12.8" hidden="false" customHeight="false" outlineLevel="0" collapsed="false">
      <c r="A6132" s="207" t="n">
        <v>89508</v>
      </c>
      <c r="B6132" s="208" t="s">
        <v>6307</v>
      </c>
      <c r="C6132" s="2" t="s">
        <v>183</v>
      </c>
      <c r="D6132" s="209" t="n">
        <v>18.64</v>
      </c>
      <c r="E6132" s="224" t="n">
        <f aca="false">VLOOKUP(A6132,SINAPI_MO!$A$1:$E$59566,4,0)</f>
        <v>0.4126</v>
      </c>
      <c r="F6132" s="225" t="n">
        <f aca="false">ROUND(D6132*E6132,2)</f>
        <v>7.69</v>
      </c>
    </row>
    <row r="6133" customFormat="false" ht="12.8" hidden="false" customHeight="false" outlineLevel="0" collapsed="false">
      <c r="A6133" s="207" t="n">
        <v>89509</v>
      </c>
      <c r="B6133" s="208" t="s">
        <v>6308</v>
      </c>
      <c r="C6133" s="2" t="s">
        <v>183</v>
      </c>
      <c r="D6133" s="209" t="n">
        <v>25.27</v>
      </c>
      <c r="E6133" s="224" t="n">
        <f aca="false">VLOOKUP(A6133,SINAPI_MO!$A$1:$E$59566,4,0)</f>
        <v>0.3898</v>
      </c>
      <c r="F6133" s="225" t="n">
        <f aca="false">ROUND(D6133*E6133,2)</f>
        <v>9.85</v>
      </c>
    </row>
    <row r="6134" customFormat="false" ht="12.8" hidden="false" customHeight="false" outlineLevel="0" collapsed="false">
      <c r="A6134" s="207" t="n">
        <v>89576</v>
      </c>
      <c r="B6134" s="208" t="s">
        <v>6309</v>
      </c>
      <c r="C6134" s="2" t="s">
        <v>183</v>
      </c>
      <c r="D6134" s="209" t="n">
        <v>30.48</v>
      </c>
      <c r="E6134" s="224" t="n">
        <f aca="false">VLOOKUP(A6134,SINAPI_MO!$A$1:$E$59566,4,0)</f>
        <v>0.0817</v>
      </c>
      <c r="F6134" s="225" t="n">
        <f aca="false">ROUND(D6134*E6134,2)</f>
        <v>2.49</v>
      </c>
    </row>
    <row r="6135" customFormat="false" ht="12.8" hidden="false" customHeight="false" outlineLevel="0" collapsed="false">
      <c r="A6135" s="207" t="n">
        <v>89511</v>
      </c>
      <c r="B6135" s="208" t="s">
        <v>6310</v>
      </c>
      <c r="C6135" s="2" t="s">
        <v>183</v>
      </c>
      <c r="D6135" s="209" t="n">
        <v>43.22</v>
      </c>
      <c r="E6135" s="224" t="n">
        <f aca="false">VLOOKUP(A6135,SINAPI_MO!$A$1:$E$59566,4,0)</f>
        <v>0.3531</v>
      </c>
      <c r="F6135" s="225" t="n">
        <f aca="false">ROUND(D6135*E6135,2)</f>
        <v>15.26</v>
      </c>
    </row>
    <row r="6136" customFormat="false" ht="19.4" hidden="false" customHeight="false" outlineLevel="0" collapsed="false">
      <c r="A6136" s="207" t="n">
        <v>89675</v>
      </c>
      <c r="B6136" s="208" t="s">
        <v>6311</v>
      </c>
      <c r="C6136" s="2" t="s">
        <v>170</v>
      </c>
      <c r="D6136" s="209" t="n">
        <v>79.09</v>
      </c>
      <c r="E6136" s="224" t="n">
        <f aca="false">VLOOKUP(A6136,SINAPI_MO!$A$1:$E$59566,4,0)</f>
        <v>0.1194</v>
      </c>
      <c r="F6136" s="225" t="n">
        <f aca="false">ROUND(D6136*E6136,2)</f>
        <v>9.44</v>
      </c>
    </row>
    <row r="6137" customFormat="false" ht="19.4" hidden="false" customHeight="false" outlineLevel="0" collapsed="false">
      <c r="A6137" s="207" t="n">
        <v>89559</v>
      </c>
      <c r="B6137" s="208" t="s">
        <v>6312</v>
      </c>
      <c r="C6137" s="2" t="s">
        <v>170</v>
      </c>
      <c r="D6137" s="209" t="n">
        <v>74.1</v>
      </c>
      <c r="E6137" s="224" t="n">
        <f aca="false">VLOOKUP(A6137,SINAPI_MO!$A$1:$E$59566,4,0)</f>
        <v>0.0601</v>
      </c>
      <c r="F6137" s="225" t="n">
        <f aca="false">ROUND(D6137*E6137,2)</f>
        <v>4.45</v>
      </c>
    </row>
    <row r="6138" customFormat="false" ht="19.4" hidden="false" customHeight="false" outlineLevel="0" collapsed="false">
      <c r="A6138" s="207" t="n">
        <v>104172</v>
      </c>
      <c r="B6138" s="208" t="s">
        <v>6313</v>
      </c>
      <c r="C6138" s="2" t="s">
        <v>170</v>
      </c>
      <c r="D6138" s="209" t="n">
        <v>305.18</v>
      </c>
      <c r="E6138" s="224" t="n">
        <f aca="false">VLOOKUP(A6138,SINAPI_MO!$A$1:$E$59566,4,0)</f>
        <v>0.0295</v>
      </c>
      <c r="F6138" s="225" t="n">
        <f aca="false">ROUND(D6138*E6138,2)</f>
        <v>9</v>
      </c>
    </row>
    <row r="6139" customFormat="false" ht="19.4" hidden="false" customHeight="false" outlineLevel="0" collapsed="false">
      <c r="A6139" s="207" t="n">
        <v>89683</v>
      </c>
      <c r="B6139" s="208" t="s">
        <v>6314</v>
      </c>
      <c r="C6139" s="2" t="s">
        <v>170</v>
      </c>
      <c r="D6139" s="209" t="n">
        <v>312.5</v>
      </c>
      <c r="E6139" s="224" t="n">
        <f aca="false">VLOOKUP(A6139,SINAPI_MO!$A$1:$E$59566,4,0)</f>
        <v>0.0522</v>
      </c>
      <c r="F6139" s="225" t="n">
        <f aca="false">ROUND(D6139*E6139,2)</f>
        <v>16.31</v>
      </c>
    </row>
    <row r="6140" customFormat="false" ht="19.4" hidden="false" customHeight="false" outlineLevel="0" collapsed="false">
      <c r="A6140" s="207" t="n">
        <v>89667</v>
      </c>
      <c r="B6140" s="208" t="s">
        <v>6315</v>
      </c>
      <c r="C6140" s="2" t="s">
        <v>170</v>
      </c>
      <c r="D6140" s="209" t="n">
        <v>48.05</v>
      </c>
      <c r="E6140" s="224" t="n">
        <f aca="false">VLOOKUP(A6140,SINAPI_MO!$A$1:$E$59566,4,0)</f>
        <v>0.1249</v>
      </c>
      <c r="F6140" s="225" t="n">
        <f aca="false">ROUND(D6140*E6140,2)</f>
        <v>6</v>
      </c>
    </row>
    <row r="6141" customFormat="false" ht="19.4" hidden="false" customHeight="false" outlineLevel="0" collapsed="false">
      <c r="A6141" s="207" t="n">
        <v>89550</v>
      </c>
      <c r="B6141" s="208" t="s">
        <v>6316</v>
      </c>
      <c r="C6141" s="2" t="s">
        <v>170</v>
      </c>
      <c r="D6141" s="209" t="n">
        <v>45.3</v>
      </c>
      <c r="E6141" s="224" t="n">
        <f aca="false">VLOOKUP(A6141,SINAPI_MO!$A$1:$E$59566,4,0)</f>
        <v>0.0717</v>
      </c>
      <c r="F6141" s="225" t="n">
        <f aca="false">ROUND(D6141*E6141,2)</f>
        <v>3.25</v>
      </c>
    </row>
    <row r="6142" customFormat="false" ht="19.4" hidden="false" customHeight="false" outlineLevel="0" collapsed="false">
      <c r="A6142" s="207" t="n">
        <v>89693</v>
      </c>
      <c r="B6142" s="208" t="s">
        <v>6317</v>
      </c>
      <c r="C6142" s="2" t="s">
        <v>170</v>
      </c>
      <c r="D6142" s="209" t="n">
        <v>86.13</v>
      </c>
      <c r="E6142" s="224" t="n">
        <f aca="false">VLOOKUP(A6142,SINAPI_MO!$A$1:$E$59566,4,0)</f>
        <v>0.2192</v>
      </c>
      <c r="F6142" s="225" t="n">
        <f aca="false">ROUND(D6142*E6142,2)</f>
        <v>18.88</v>
      </c>
    </row>
    <row r="6143" customFormat="false" ht="19.4" hidden="false" customHeight="false" outlineLevel="0" collapsed="false">
      <c r="A6143" s="207" t="n">
        <v>89571</v>
      </c>
      <c r="B6143" s="208" t="s">
        <v>6318</v>
      </c>
      <c r="C6143" s="2" t="s">
        <v>170</v>
      </c>
      <c r="D6143" s="209" t="n">
        <v>76.16</v>
      </c>
      <c r="E6143" s="224" t="n">
        <f aca="false">VLOOKUP(A6143,SINAPI_MO!$A$1:$E$59566,4,0)</f>
        <v>0.117</v>
      </c>
      <c r="F6143" s="225" t="n">
        <f aca="false">ROUND(D6143*E6143,2)</f>
        <v>8.91</v>
      </c>
    </row>
    <row r="6144" customFormat="false" ht="19.4" hidden="false" customHeight="false" outlineLevel="0" collapsed="false">
      <c r="A6144" s="207" t="n">
        <v>89696</v>
      </c>
      <c r="B6144" s="208" t="s">
        <v>6319</v>
      </c>
      <c r="C6144" s="2" t="s">
        <v>170</v>
      </c>
      <c r="D6144" s="209" t="n">
        <v>92.42</v>
      </c>
      <c r="E6144" s="224" t="n">
        <f aca="false">VLOOKUP(A6144,SINAPI_MO!$A$1:$E$59566,4,0)</f>
        <v>0.1795</v>
      </c>
      <c r="F6144" s="225" t="n">
        <f aca="false">ROUND(D6144*E6144,2)</f>
        <v>16.59</v>
      </c>
    </row>
    <row r="6145" customFormat="false" ht="19.4" hidden="false" customHeight="false" outlineLevel="0" collapsed="false">
      <c r="A6145" s="207" t="n">
        <v>89573</v>
      </c>
      <c r="B6145" s="208" t="s">
        <v>6320</v>
      </c>
      <c r="C6145" s="2" t="s">
        <v>170</v>
      </c>
      <c r="D6145" s="209" t="n">
        <v>83.94</v>
      </c>
      <c r="E6145" s="224" t="n">
        <f aca="false">VLOOKUP(A6145,SINAPI_MO!$A$1:$E$59566,4,0)</f>
        <v>0.0966</v>
      </c>
      <c r="F6145" s="225" t="n">
        <f aca="false">ROUND(D6145*E6145,2)</f>
        <v>8.11</v>
      </c>
    </row>
    <row r="6146" customFormat="false" ht="19.4" hidden="false" customHeight="false" outlineLevel="0" collapsed="false">
      <c r="A6146" s="207" t="n">
        <v>89704</v>
      </c>
      <c r="B6146" s="208" t="s">
        <v>6321</v>
      </c>
      <c r="C6146" s="2" t="s">
        <v>170</v>
      </c>
      <c r="D6146" s="209" t="n">
        <v>163.91</v>
      </c>
      <c r="E6146" s="224" t="n">
        <f aca="false">VLOOKUP(A6146,SINAPI_MO!$A$1:$E$59566,4,0)</f>
        <v>0.1711</v>
      </c>
      <c r="F6146" s="225" t="n">
        <f aca="false">ROUND(D6146*E6146,2)</f>
        <v>28.05</v>
      </c>
    </row>
    <row r="6147" customFormat="false" ht="19.4" hidden="false" customHeight="false" outlineLevel="0" collapsed="false">
      <c r="A6147" s="207" t="n">
        <v>104175</v>
      </c>
      <c r="B6147" s="208" t="s">
        <v>6322</v>
      </c>
      <c r="C6147" s="2" t="s">
        <v>170</v>
      </c>
      <c r="D6147" s="209" t="n">
        <v>152.36</v>
      </c>
      <c r="E6147" s="224" t="n">
        <f aca="false">VLOOKUP(A6147,SINAPI_MO!$A$1:$E$59566,4,0)</f>
        <v>0.1083</v>
      </c>
      <c r="F6147" s="225" t="n">
        <f aca="false">ROUND(D6147*E6147,2)</f>
        <v>16.5</v>
      </c>
    </row>
    <row r="6148" customFormat="false" ht="19.4" hidden="false" customHeight="false" outlineLevel="0" collapsed="false">
      <c r="A6148" s="207" t="n">
        <v>89701</v>
      </c>
      <c r="B6148" s="208" t="s">
        <v>6323</v>
      </c>
      <c r="C6148" s="2" t="s">
        <v>170</v>
      </c>
      <c r="D6148" s="209" t="n">
        <v>212.02</v>
      </c>
      <c r="E6148" s="224" t="n">
        <f aca="false">VLOOKUP(A6148,SINAPI_MO!$A$1:$E$59566,4,0)</f>
        <v>0.1539</v>
      </c>
      <c r="F6148" s="225" t="n">
        <f aca="false">ROUND(D6148*E6148,2)</f>
        <v>32.63</v>
      </c>
    </row>
    <row r="6149" customFormat="false" ht="19.4" hidden="false" customHeight="false" outlineLevel="0" collapsed="false">
      <c r="A6149" s="207" t="n">
        <v>104177</v>
      </c>
      <c r="B6149" s="208" t="s">
        <v>6324</v>
      </c>
      <c r="C6149" s="2" t="s">
        <v>170</v>
      </c>
      <c r="D6149" s="209" t="n">
        <v>197.39</v>
      </c>
      <c r="E6149" s="224" t="n">
        <f aca="false">VLOOKUP(A6149,SINAPI_MO!$A$1:$E$59566,4,0)</f>
        <v>0.0912</v>
      </c>
      <c r="F6149" s="225" t="n">
        <f aca="false">ROUND(D6149*E6149,2)</f>
        <v>18</v>
      </c>
    </row>
    <row r="6150" customFormat="false" ht="12.8" hidden="false" customHeight="false" outlineLevel="0" collapsed="false">
      <c r="A6150" s="207" t="n">
        <v>89566</v>
      </c>
      <c r="B6150" s="208" t="s">
        <v>6325</v>
      </c>
      <c r="C6150" s="2" t="s">
        <v>170</v>
      </c>
      <c r="D6150" s="209" t="n">
        <v>51.7</v>
      </c>
      <c r="E6150" s="224" t="n">
        <f aca="false">VLOOKUP(A6150,SINAPI_MO!$A$1:$E$59566,4,0)</f>
        <v>0.1259</v>
      </c>
      <c r="F6150" s="225" t="n">
        <f aca="false">ROUND(D6150*E6150,2)</f>
        <v>6.51</v>
      </c>
    </row>
    <row r="6151" customFormat="false" ht="19.4" hidden="false" customHeight="false" outlineLevel="0" collapsed="false">
      <c r="A6151" s="207" t="n">
        <v>89687</v>
      </c>
      <c r="B6151" s="208" t="s">
        <v>6326</v>
      </c>
      <c r="C6151" s="2" t="s">
        <v>170</v>
      </c>
      <c r="D6151" s="209" t="n">
        <v>57.21</v>
      </c>
      <c r="E6151" s="224" t="n">
        <f aca="false">VLOOKUP(A6151,SINAPI_MO!$A$1:$E$59566,4,0)</f>
        <v>0.2101</v>
      </c>
      <c r="F6151" s="225" t="n">
        <f aca="false">ROUND(D6151*E6151,2)</f>
        <v>12.02</v>
      </c>
    </row>
    <row r="6152" customFormat="false" ht="12.8" hidden="false" customHeight="false" outlineLevel="0" collapsed="false">
      <c r="A6152" s="207" t="n">
        <v>102450</v>
      </c>
      <c r="B6152" s="208" t="s">
        <v>6327</v>
      </c>
      <c r="C6152" s="2" t="s">
        <v>175</v>
      </c>
      <c r="D6152" s="209" t="n">
        <v>0</v>
      </c>
      <c r="E6152" s="224" t="e">
        <f aca="false">VLOOKUP(A6152,SINAPI_MO!$A$1:$E$59566,4,0)</f>
        <v>#N/A</v>
      </c>
      <c r="F6152" s="225" t="e">
        <f aca="false">ROUND(D6152*E6152,2)</f>
        <v>#N/A</v>
      </c>
    </row>
    <row r="6153" customFormat="false" ht="12.8" hidden="false" customHeight="false" outlineLevel="0" collapsed="false">
      <c r="A6153" s="207" t="n">
        <v>102250</v>
      </c>
      <c r="B6153" s="208" t="s">
        <v>6328</v>
      </c>
      <c r="C6153" s="2" t="s">
        <v>175</v>
      </c>
      <c r="D6153" s="209" t="n">
        <v>0</v>
      </c>
      <c r="E6153" s="224" t="e">
        <f aca="false">VLOOKUP(A6153,SINAPI_MO!$A$1:$E$59566,4,0)</f>
        <v>#N/A</v>
      </c>
      <c r="F6153" s="225" t="e">
        <f aca="false">ROUND(D6153*E6153,2)</f>
        <v>#N/A</v>
      </c>
    </row>
    <row r="6154" customFormat="false" ht="12.8" hidden="false" customHeight="false" outlineLevel="0" collapsed="false">
      <c r="A6154" s="207" t="n">
        <v>102240</v>
      </c>
      <c r="B6154" s="208" t="s">
        <v>6329</v>
      </c>
      <c r="C6154" s="2" t="s">
        <v>175</v>
      </c>
      <c r="D6154" s="209" t="n">
        <v>0</v>
      </c>
      <c r="E6154" s="224" t="e">
        <f aca="false">VLOOKUP(A6154,SINAPI_MO!$A$1:$E$59566,4,0)</f>
        <v>#N/A</v>
      </c>
      <c r="F6154" s="225" t="e">
        <f aca="false">ROUND(D6154*E6154,2)</f>
        <v>#N/A</v>
      </c>
    </row>
    <row r="6155" customFormat="false" ht="12.8" hidden="false" customHeight="false" outlineLevel="0" collapsed="false">
      <c r="A6155" s="207" t="n">
        <v>102449</v>
      </c>
      <c r="B6155" s="208" t="s">
        <v>6330</v>
      </c>
      <c r="C6155" s="2" t="s">
        <v>175</v>
      </c>
      <c r="D6155" s="209" t="n">
        <v>0</v>
      </c>
      <c r="E6155" s="224" t="e">
        <f aca="false">VLOOKUP(A6155,SINAPI_MO!$A$1:$E$59566,4,0)</f>
        <v>#N/A</v>
      </c>
      <c r="F6155" s="225" t="e">
        <f aca="false">ROUND(D6155*E6155,2)</f>
        <v>#N/A</v>
      </c>
    </row>
    <row r="6156" customFormat="false" ht="12.8" hidden="false" customHeight="false" outlineLevel="0" collapsed="false">
      <c r="A6156" s="207" t="n">
        <v>102249</v>
      </c>
      <c r="B6156" s="208" t="s">
        <v>6331</v>
      </c>
      <c r="C6156" s="2" t="s">
        <v>175</v>
      </c>
      <c r="D6156" s="209" t="n">
        <v>0</v>
      </c>
      <c r="E6156" s="224" t="e">
        <f aca="false">VLOOKUP(A6156,SINAPI_MO!$A$1:$E$59566,4,0)</f>
        <v>#N/A</v>
      </c>
      <c r="F6156" s="225" t="e">
        <f aca="false">ROUND(D6156*E6156,2)</f>
        <v>#N/A</v>
      </c>
    </row>
    <row r="6157" customFormat="false" ht="12.8" hidden="false" customHeight="false" outlineLevel="0" collapsed="false">
      <c r="A6157" s="207" t="n">
        <v>102238</v>
      </c>
      <c r="B6157" s="208" t="s">
        <v>6332</v>
      </c>
      <c r="C6157" s="2" t="s">
        <v>175</v>
      </c>
      <c r="D6157" s="209" t="n">
        <v>0</v>
      </c>
      <c r="E6157" s="224" t="e">
        <f aca="false">VLOOKUP(A6157,SINAPI_MO!$A$1:$E$59566,4,0)</f>
        <v>#N/A</v>
      </c>
      <c r="F6157" s="225" t="e">
        <f aca="false">ROUND(D6157*E6157,2)</f>
        <v>#N/A</v>
      </c>
    </row>
    <row r="6158" customFormat="false" ht="12.8" hidden="false" customHeight="false" outlineLevel="0" collapsed="false">
      <c r="A6158" s="207" t="n">
        <v>102448</v>
      </c>
      <c r="B6158" s="208" t="s">
        <v>6333</v>
      </c>
      <c r="C6158" s="2" t="s">
        <v>175</v>
      </c>
      <c r="D6158" s="209" t="n">
        <v>0</v>
      </c>
      <c r="E6158" s="224" t="e">
        <f aca="false">VLOOKUP(A6158,SINAPI_MO!$A$1:$E$59566,4,0)</f>
        <v>#N/A</v>
      </c>
      <c r="F6158" s="225" t="e">
        <f aca="false">ROUND(D6158*E6158,2)</f>
        <v>#N/A</v>
      </c>
    </row>
    <row r="6159" customFormat="false" ht="12.8" hidden="false" customHeight="false" outlineLevel="0" collapsed="false">
      <c r="A6159" s="207" t="n">
        <v>102248</v>
      </c>
      <c r="B6159" s="208" t="s">
        <v>6334</v>
      </c>
      <c r="C6159" s="2" t="s">
        <v>175</v>
      </c>
      <c r="D6159" s="209" t="n">
        <v>0</v>
      </c>
      <c r="E6159" s="224" t="e">
        <f aca="false">VLOOKUP(A6159,SINAPI_MO!$A$1:$E$59566,4,0)</f>
        <v>#N/A</v>
      </c>
      <c r="F6159" s="225" t="e">
        <f aca="false">ROUND(D6159*E6159,2)</f>
        <v>#N/A</v>
      </c>
    </row>
    <row r="6160" customFormat="false" ht="12.8" hidden="false" customHeight="false" outlineLevel="0" collapsed="false">
      <c r="A6160" s="207" t="n">
        <v>102253</v>
      </c>
      <c r="B6160" s="208" t="s">
        <v>6335</v>
      </c>
      <c r="C6160" s="2" t="s">
        <v>175</v>
      </c>
      <c r="D6160" s="209" t="n">
        <v>948.77</v>
      </c>
      <c r="E6160" s="224" t="n">
        <f aca="false">VLOOKUP(A6160,SINAPI_MO!$A$1:$E$59566,4,0)</f>
        <v>0.146</v>
      </c>
      <c r="F6160" s="225" t="n">
        <f aca="false">ROUND(D6160*E6160,2)</f>
        <v>138.52</v>
      </c>
    </row>
    <row r="6161" customFormat="false" ht="12.8" hidden="false" customHeight="false" outlineLevel="0" collapsed="false">
      <c r="A6161" s="207" t="n">
        <v>102254</v>
      </c>
      <c r="B6161" s="208" t="s">
        <v>6336</v>
      </c>
      <c r="C6161" s="2" t="s">
        <v>175</v>
      </c>
      <c r="D6161" s="209" t="n">
        <v>1126.51</v>
      </c>
      <c r="E6161" s="224" t="n">
        <f aca="false">VLOOKUP(A6161,SINAPI_MO!$A$1:$E$59566,4,0)</f>
        <v>0.1229</v>
      </c>
      <c r="F6161" s="225" t="n">
        <f aca="false">ROUND(D6161*E6161,2)</f>
        <v>138.45</v>
      </c>
    </row>
    <row r="6162" customFormat="false" ht="12.8" hidden="false" customHeight="false" outlineLevel="0" collapsed="false">
      <c r="A6162" s="207" t="n">
        <v>102257</v>
      </c>
      <c r="B6162" s="208" t="s">
        <v>6337</v>
      </c>
      <c r="C6162" s="2" t="s">
        <v>175</v>
      </c>
      <c r="D6162" s="209" t="n">
        <v>391.27</v>
      </c>
      <c r="E6162" s="224" t="n">
        <f aca="false">VLOOKUP(A6162,SINAPI_MO!$A$1:$E$59566,4,0)</f>
        <v>0.3211</v>
      </c>
      <c r="F6162" s="225" t="n">
        <f aca="false">ROUND(D6162*E6162,2)</f>
        <v>125.64</v>
      </c>
    </row>
    <row r="6163" customFormat="false" ht="12.8" hidden="false" customHeight="false" outlineLevel="0" collapsed="false">
      <c r="A6163" s="207" t="n">
        <v>102239</v>
      </c>
      <c r="B6163" s="208" t="s">
        <v>6338</v>
      </c>
      <c r="C6163" s="2" t="s">
        <v>175</v>
      </c>
      <c r="D6163" s="209" t="n">
        <v>0</v>
      </c>
      <c r="E6163" s="224" t="e">
        <f aca="false">VLOOKUP(A6163,SINAPI_MO!$A$1:$E$59566,4,0)</f>
        <v>#N/A</v>
      </c>
      <c r="F6163" s="225" t="e">
        <f aca="false">ROUND(D6163*E6163,2)</f>
        <v>#N/A</v>
      </c>
    </row>
    <row r="6164" customFormat="false" ht="12.8" hidden="false" customHeight="false" outlineLevel="0" collapsed="false">
      <c r="A6164" s="207" t="n">
        <v>102236</v>
      </c>
      <c r="B6164" s="208" t="s">
        <v>6339</v>
      </c>
      <c r="C6164" s="2" t="s">
        <v>175</v>
      </c>
      <c r="D6164" s="209" t="n">
        <v>0</v>
      </c>
      <c r="E6164" s="224" t="e">
        <f aca="false">VLOOKUP(A6164,SINAPI_MO!$A$1:$E$59566,4,0)</f>
        <v>#N/A</v>
      </c>
      <c r="F6164" s="225" t="e">
        <f aca="false">ROUND(D6164*E6164,2)</f>
        <v>#N/A</v>
      </c>
    </row>
    <row r="6165" customFormat="false" ht="12.8" hidden="false" customHeight="false" outlineLevel="0" collapsed="false">
      <c r="A6165" s="207" t="n">
        <v>102235</v>
      </c>
      <c r="B6165" s="208" t="s">
        <v>6340</v>
      </c>
      <c r="C6165" s="2" t="s">
        <v>175</v>
      </c>
      <c r="D6165" s="209" t="n">
        <v>376.81</v>
      </c>
      <c r="E6165" s="224" t="n">
        <f aca="false">VLOOKUP(A6165,SINAPI_MO!$A$1:$E$59566,4,0)</f>
        <v>0.1348</v>
      </c>
      <c r="F6165" s="225" t="n">
        <f aca="false">ROUND(D6165*E6165,2)</f>
        <v>50.79</v>
      </c>
    </row>
    <row r="6166" customFormat="false" ht="19.4" hidden="false" customHeight="false" outlineLevel="0" collapsed="false">
      <c r="A6166" s="207" t="n">
        <v>106164</v>
      </c>
      <c r="B6166" s="208" t="s">
        <v>6341</v>
      </c>
      <c r="C6166" s="2" t="s">
        <v>175</v>
      </c>
      <c r="D6166" s="209" t="n">
        <v>0</v>
      </c>
      <c r="E6166" s="224" t="e">
        <f aca="false">VLOOKUP(A6166,SINAPI_MO!$A$1:$E$59566,4,0)</f>
        <v>#N/A</v>
      </c>
      <c r="F6166" s="225" t="e">
        <f aca="false">ROUND(D6166*E6166,2)</f>
        <v>#N/A</v>
      </c>
    </row>
    <row r="6167" customFormat="false" ht="12.8" hidden="false" customHeight="false" outlineLevel="0" collapsed="false">
      <c r="A6167" s="207" t="n">
        <v>102260</v>
      </c>
      <c r="B6167" s="208" t="s">
        <v>6342</v>
      </c>
      <c r="C6167" s="2" t="s">
        <v>175</v>
      </c>
      <c r="D6167" s="209" t="n">
        <v>0</v>
      </c>
      <c r="E6167" s="224" t="e">
        <f aca="false">VLOOKUP(A6167,SINAPI_MO!$A$1:$E$59566,4,0)</f>
        <v>#N/A</v>
      </c>
      <c r="F6167" s="225" t="e">
        <f aca="false">ROUND(D6167*E6167,2)</f>
        <v>#N/A</v>
      </c>
    </row>
    <row r="6168" customFormat="false" ht="12.8" hidden="false" customHeight="false" outlineLevel="0" collapsed="false">
      <c r="A6168" s="207" t="n">
        <v>102259</v>
      </c>
      <c r="B6168" s="208" t="s">
        <v>6343</v>
      </c>
      <c r="C6168" s="2" t="s">
        <v>175</v>
      </c>
      <c r="D6168" s="209" t="n">
        <v>0</v>
      </c>
      <c r="E6168" s="224" t="e">
        <f aca="false">VLOOKUP(A6168,SINAPI_MO!$A$1:$E$59566,4,0)</f>
        <v>#N/A</v>
      </c>
      <c r="F6168" s="225" t="e">
        <f aca="false">ROUND(D6168*E6168,2)</f>
        <v>#N/A</v>
      </c>
    </row>
    <row r="6169" customFormat="false" ht="12.8" hidden="false" customHeight="false" outlineLevel="0" collapsed="false">
      <c r="A6169" s="207" t="n">
        <v>102262</v>
      </c>
      <c r="B6169" s="208" t="s">
        <v>6344</v>
      </c>
      <c r="C6169" s="2" t="s">
        <v>170</v>
      </c>
      <c r="D6169" s="209" t="n">
        <v>0</v>
      </c>
      <c r="E6169" s="224" t="e">
        <f aca="false">VLOOKUP(A6169,SINAPI_MO!$A$1:$E$59566,4,0)</f>
        <v>#N/A</v>
      </c>
      <c r="F6169" s="225" t="e">
        <f aca="false">ROUND(D6169*E6169,2)</f>
        <v>#N/A</v>
      </c>
    </row>
    <row r="6170" customFormat="false" ht="19.4" hidden="false" customHeight="false" outlineLevel="0" collapsed="false">
      <c r="A6170" s="207" t="n">
        <v>102242</v>
      </c>
      <c r="B6170" s="208" t="s">
        <v>6345</v>
      </c>
      <c r="C6170" s="2" t="s">
        <v>175</v>
      </c>
      <c r="D6170" s="209" t="n">
        <v>0</v>
      </c>
      <c r="E6170" s="224" t="e">
        <f aca="false">VLOOKUP(A6170,SINAPI_MO!$A$1:$E$59566,4,0)</f>
        <v>#N/A</v>
      </c>
      <c r="F6170" s="225" t="e">
        <f aca="false">ROUND(D6170*E6170,2)</f>
        <v>#N/A</v>
      </c>
    </row>
    <row r="6171" customFormat="false" ht="12.8" hidden="false" customHeight="false" outlineLevel="0" collapsed="false">
      <c r="A6171" s="207" t="n">
        <v>106165</v>
      </c>
      <c r="B6171" s="208" t="s">
        <v>6346</v>
      </c>
      <c r="C6171" s="2" t="s">
        <v>170</v>
      </c>
      <c r="D6171" s="209" t="n">
        <v>0</v>
      </c>
      <c r="E6171" s="224" t="e">
        <f aca="false">VLOOKUP(A6171,SINAPI_MO!$A$1:$E$59566,4,0)</f>
        <v>#N/A</v>
      </c>
      <c r="F6171" s="225" t="e">
        <f aca="false">ROUND(D6171*E6171,2)</f>
        <v>#N/A</v>
      </c>
    </row>
    <row r="6172" customFormat="false" ht="19.4" hidden="false" customHeight="false" outlineLevel="0" collapsed="false">
      <c r="A6172" s="207" t="n">
        <v>102246</v>
      </c>
      <c r="B6172" s="208" t="s">
        <v>6347</v>
      </c>
      <c r="C6172" s="2" t="s">
        <v>175</v>
      </c>
      <c r="D6172" s="209" t="n">
        <v>0</v>
      </c>
      <c r="E6172" s="224" t="e">
        <f aca="false">VLOOKUP(A6172,SINAPI_MO!$A$1:$E$59566,4,0)</f>
        <v>#N/A</v>
      </c>
      <c r="F6172" s="225" t="e">
        <f aca="false">ROUND(D6172*E6172,2)</f>
        <v>#N/A</v>
      </c>
    </row>
    <row r="6173" customFormat="false" ht="19.4" hidden="false" customHeight="false" outlineLevel="0" collapsed="false">
      <c r="A6173" s="207" t="n">
        <v>102252</v>
      </c>
      <c r="B6173" s="208" t="s">
        <v>6348</v>
      </c>
      <c r="C6173" s="2" t="s">
        <v>175</v>
      </c>
      <c r="D6173" s="209" t="n">
        <v>0</v>
      </c>
      <c r="E6173" s="224" t="e">
        <f aca="false">VLOOKUP(A6173,SINAPI_MO!$A$1:$E$59566,4,0)</f>
        <v>#N/A</v>
      </c>
      <c r="F6173" s="225" t="e">
        <f aca="false">ROUND(D6173*E6173,2)</f>
        <v>#N/A</v>
      </c>
    </row>
    <row r="6174" customFormat="false" ht="19.4" hidden="false" customHeight="false" outlineLevel="0" collapsed="false">
      <c r="A6174" s="207" t="n">
        <v>101912</v>
      </c>
      <c r="B6174" s="208" t="s">
        <v>6349</v>
      </c>
      <c r="C6174" s="2" t="s">
        <v>170</v>
      </c>
      <c r="D6174" s="209" t="n">
        <v>1329.87</v>
      </c>
      <c r="E6174" s="224" t="n">
        <f aca="false">VLOOKUP(A6174,SINAPI_MO!$A$1:$E$59566,4,0)</f>
        <v>0.0906</v>
      </c>
      <c r="F6174" s="225" t="n">
        <f aca="false">ROUND(D6174*E6174,2)</f>
        <v>120.49</v>
      </c>
    </row>
    <row r="6175" customFormat="false" ht="19.4" hidden="false" customHeight="false" outlineLevel="0" collapsed="false">
      <c r="A6175" s="207" t="n">
        <v>96765</v>
      </c>
      <c r="B6175" s="208" t="s">
        <v>6350</v>
      </c>
      <c r="C6175" s="2" t="s">
        <v>170</v>
      </c>
      <c r="D6175" s="209" t="n">
        <v>1449.33</v>
      </c>
      <c r="E6175" s="224" t="n">
        <f aca="false">VLOOKUP(A6175,SINAPI_MO!$A$1:$E$59566,4,0)</f>
        <v>0.0941</v>
      </c>
      <c r="F6175" s="225" t="n">
        <f aca="false">ROUND(D6175*E6175,2)</f>
        <v>136.38</v>
      </c>
    </row>
    <row r="6176" customFormat="false" ht="19.4" hidden="false" customHeight="false" outlineLevel="0" collapsed="false">
      <c r="A6176" s="207" t="n">
        <v>97430</v>
      </c>
      <c r="B6176" s="208" t="s">
        <v>6351</v>
      </c>
      <c r="C6176" s="2" t="s">
        <v>170</v>
      </c>
      <c r="D6176" s="209" t="n">
        <v>42.07</v>
      </c>
      <c r="E6176" s="224" t="n">
        <f aca="false">VLOOKUP(A6176,SINAPI_MO!$A$1:$E$59566,4,0)</f>
        <v>0.4763</v>
      </c>
      <c r="F6176" s="225" t="n">
        <f aca="false">ROUND(D6176*E6176,2)</f>
        <v>20.04</v>
      </c>
    </row>
    <row r="6177" customFormat="false" ht="19.4" hidden="false" customHeight="false" outlineLevel="0" collapsed="false">
      <c r="A6177" s="207" t="n">
        <v>97431</v>
      </c>
      <c r="B6177" s="208" t="s">
        <v>6352</v>
      </c>
      <c r="C6177" s="2" t="s">
        <v>170</v>
      </c>
      <c r="D6177" s="209" t="n">
        <v>44.64</v>
      </c>
      <c r="E6177" s="224" t="n">
        <f aca="false">VLOOKUP(A6177,SINAPI_MO!$A$1:$E$59566,4,0)</f>
        <v>0.4642</v>
      </c>
      <c r="F6177" s="225" t="n">
        <f aca="false">ROUND(D6177*E6177,2)</f>
        <v>20.72</v>
      </c>
    </row>
    <row r="6178" customFormat="false" ht="19.4" hidden="false" customHeight="false" outlineLevel="0" collapsed="false">
      <c r="A6178" s="207" t="n">
        <v>97432</v>
      </c>
      <c r="B6178" s="208" t="s">
        <v>6353</v>
      </c>
      <c r="C6178" s="2" t="s">
        <v>170</v>
      </c>
      <c r="D6178" s="209" t="n">
        <v>48.28</v>
      </c>
      <c r="E6178" s="224" t="n">
        <f aca="false">VLOOKUP(A6178,SINAPI_MO!$A$1:$E$59566,4,0)</f>
        <v>0.4435</v>
      </c>
      <c r="F6178" s="225" t="n">
        <f aca="false">ROUND(D6178*E6178,2)</f>
        <v>21.41</v>
      </c>
    </row>
    <row r="6179" customFormat="false" ht="12.8" hidden="false" customHeight="false" outlineLevel="0" collapsed="false">
      <c r="A6179" s="207" t="n">
        <v>101913</v>
      </c>
      <c r="B6179" s="208" t="s">
        <v>6354</v>
      </c>
      <c r="C6179" s="2" t="s">
        <v>170</v>
      </c>
      <c r="D6179" s="209" t="n">
        <v>433.84</v>
      </c>
      <c r="E6179" s="224" t="n">
        <f aca="false">VLOOKUP(A6179,SINAPI_MO!$A$1:$E$59566,4,0)</f>
        <v>0.1704</v>
      </c>
      <c r="F6179" s="225" t="n">
        <f aca="false">ROUND(D6179*E6179,2)</f>
        <v>73.93</v>
      </c>
    </row>
    <row r="6180" customFormat="false" ht="12.8" hidden="false" customHeight="false" outlineLevel="0" collapsed="false">
      <c r="A6180" s="207" t="n">
        <v>101914</v>
      </c>
      <c r="B6180" s="208" t="s">
        <v>6355</v>
      </c>
      <c r="C6180" s="2" t="s">
        <v>170</v>
      </c>
      <c r="D6180" s="209" t="n">
        <v>528.91</v>
      </c>
      <c r="E6180" s="224" t="n">
        <f aca="false">VLOOKUP(A6180,SINAPI_MO!$A$1:$E$59566,4,0)</f>
        <v>0.1398</v>
      </c>
      <c r="F6180" s="225" t="n">
        <f aca="false">ROUND(D6180*E6180,2)</f>
        <v>73.94</v>
      </c>
    </row>
    <row r="6181" customFormat="false" ht="19.4" hidden="false" customHeight="false" outlineLevel="0" collapsed="false">
      <c r="A6181" s="207" t="n">
        <v>101915</v>
      </c>
      <c r="B6181" s="208" t="s">
        <v>6356</v>
      </c>
      <c r="C6181" s="2" t="s">
        <v>170</v>
      </c>
      <c r="D6181" s="209" t="n">
        <v>367.65</v>
      </c>
      <c r="E6181" s="224" t="n">
        <f aca="false">VLOOKUP(A6181,SINAPI_MO!$A$1:$E$59566,4,0)</f>
        <v>0.0187</v>
      </c>
      <c r="F6181" s="225" t="n">
        <f aca="false">ROUND(D6181*E6181,2)</f>
        <v>6.88</v>
      </c>
    </row>
    <row r="6182" customFormat="false" ht="19.4" hidden="false" customHeight="false" outlineLevel="0" collapsed="false">
      <c r="A6182" s="207" t="n">
        <v>97433</v>
      </c>
      <c r="B6182" s="208" t="s">
        <v>6357</v>
      </c>
      <c r="C6182" s="2" t="s">
        <v>170</v>
      </c>
      <c r="D6182" s="209" t="n">
        <v>93.37</v>
      </c>
      <c r="E6182" s="224" t="n">
        <f aca="false">VLOOKUP(A6182,SINAPI_MO!$A$1:$E$59566,4,0)</f>
        <v>0.3219</v>
      </c>
      <c r="F6182" s="225" t="n">
        <f aca="false">ROUND(D6182*E6182,2)</f>
        <v>30.06</v>
      </c>
    </row>
    <row r="6183" customFormat="false" ht="19.4" hidden="false" customHeight="false" outlineLevel="0" collapsed="false">
      <c r="A6183" s="207" t="n">
        <v>97435</v>
      </c>
      <c r="B6183" s="208" t="s">
        <v>6358</v>
      </c>
      <c r="C6183" s="2" t="s">
        <v>170</v>
      </c>
      <c r="D6183" s="209" t="n">
        <v>105.55</v>
      </c>
      <c r="E6183" s="224" t="n">
        <f aca="false">VLOOKUP(A6183,SINAPI_MO!$A$1:$E$59566,4,0)</f>
        <v>0.2946</v>
      </c>
      <c r="F6183" s="225" t="n">
        <f aca="false">ROUND(D6183*E6183,2)</f>
        <v>31.1</v>
      </c>
    </row>
    <row r="6184" customFormat="false" ht="19.4" hidden="false" customHeight="false" outlineLevel="0" collapsed="false">
      <c r="A6184" s="207" t="n">
        <v>97437</v>
      </c>
      <c r="B6184" s="208" t="s">
        <v>6359</v>
      </c>
      <c r="C6184" s="2" t="s">
        <v>170</v>
      </c>
      <c r="D6184" s="209" t="n">
        <v>117.59</v>
      </c>
      <c r="E6184" s="224" t="n">
        <f aca="false">VLOOKUP(A6184,SINAPI_MO!$A$1:$E$59566,4,0)</f>
        <v>0.2731</v>
      </c>
      <c r="F6184" s="225" t="n">
        <f aca="false">ROUND(D6184*E6184,2)</f>
        <v>32.11</v>
      </c>
    </row>
    <row r="6185" customFormat="false" ht="19.4" hidden="false" customHeight="false" outlineLevel="0" collapsed="false">
      <c r="A6185" s="207" t="n">
        <v>97546</v>
      </c>
      <c r="B6185" s="208" t="s">
        <v>6360</v>
      </c>
      <c r="C6185" s="2" t="s">
        <v>170</v>
      </c>
      <c r="D6185" s="209" t="n">
        <v>43.76</v>
      </c>
      <c r="E6185" s="224" t="n">
        <f aca="false">VLOOKUP(A6185,SINAPI_MO!$A$1:$E$59566,4,0)</f>
        <v>0.3174</v>
      </c>
      <c r="F6185" s="225" t="n">
        <f aca="false">ROUND(D6185*E6185,2)</f>
        <v>13.89</v>
      </c>
    </row>
    <row r="6186" customFormat="false" ht="19.4" hidden="false" customHeight="false" outlineLevel="0" collapsed="false">
      <c r="A6186" s="207" t="n">
        <v>97548</v>
      </c>
      <c r="B6186" s="208" t="s">
        <v>6361</v>
      </c>
      <c r="C6186" s="2" t="s">
        <v>170</v>
      </c>
      <c r="D6186" s="209" t="n">
        <v>63.64</v>
      </c>
      <c r="E6186" s="224" t="n">
        <f aca="false">VLOOKUP(A6186,SINAPI_MO!$A$1:$E$59566,4,0)</f>
        <v>0.3745</v>
      </c>
      <c r="F6186" s="225" t="n">
        <f aca="false">ROUND(D6186*E6186,2)</f>
        <v>23.83</v>
      </c>
    </row>
    <row r="6187" customFormat="false" ht="19.4" hidden="false" customHeight="false" outlineLevel="0" collapsed="false">
      <c r="A6187" s="207" t="n">
        <v>97550</v>
      </c>
      <c r="B6187" s="208" t="s">
        <v>6362</v>
      </c>
      <c r="C6187" s="2" t="s">
        <v>170</v>
      </c>
      <c r="D6187" s="209" t="n">
        <v>102.92</v>
      </c>
      <c r="E6187" s="224" t="n">
        <f aca="false">VLOOKUP(A6187,SINAPI_MO!$A$1:$E$59566,4,0)</f>
        <v>0.4503</v>
      </c>
      <c r="F6187" s="225" t="n">
        <f aca="false">ROUND(D6187*E6187,2)</f>
        <v>46.34</v>
      </c>
    </row>
    <row r="6188" customFormat="false" ht="19.4" hidden="false" customHeight="false" outlineLevel="0" collapsed="false">
      <c r="A6188" s="207" t="n">
        <v>97479</v>
      </c>
      <c r="B6188" s="208" t="s">
        <v>6363</v>
      </c>
      <c r="C6188" s="2" t="s">
        <v>170</v>
      </c>
      <c r="D6188" s="209" t="n">
        <v>74.16</v>
      </c>
      <c r="E6188" s="224" t="n">
        <f aca="false">VLOOKUP(A6188,SINAPI_MO!$A$1:$E$59566,4,0)</f>
        <v>0.2372</v>
      </c>
      <c r="F6188" s="225" t="n">
        <f aca="false">ROUND(D6188*E6188,2)</f>
        <v>17.59</v>
      </c>
    </row>
    <row r="6189" customFormat="false" ht="19.4" hidden="false" customHeight="false" outlineLevel="0" collapsed="false">
      <c r="A6189" s="207" t="n">
        <v>97517</v>
      </c>
      <c r="B6189" s="208" t="s">
        <v>6364</v>
      </c>
      <c r="C6189" s="2" t="s">
        <v>170</v>
      </c>
      <c r="D6189" s="209" t="n">
        <v>70.63</v>
      </c>
      <c r="E6189" s="224" t="n">
        <f aca="false">VLOOKUP(A6189,SINAPI_MO!$A$1:$E$59566,4,0)</f>
        <v>0.1991</v>
      </c>
      <c r="F6189" s="225" t="n">
        <f aca="false">ROUND(D6189*E6189,2)</f>
        <v>14.06</v>
      </c>
    </row>
    <row r="6190" customFormat="false" ht="19.4" hidden="false" customHeight="false" outlineLevel="0" collapsed="false">
      <c r="A6190" s="207" t="n">
        <v>97481</v>
      </c>
      <c r="B6190" s="208" t="s">
        <v>6365</v>
      </c>
      <c r="C6190" s="2" t="s">
        <v>170</v>
      </c>
      <c r="D6190" s="209" t="n">
        <v>108.52</v>
      </c>
      <c r="E6190" s="224" t="n">
        <f aca="false">VLOOKUP(A6190,SINAPI_MO!$A$1:$E$59566,4,0)</f>
        <v>0.2052</v>
      </c>
      <c r="F6190" s="225" t="n">
        <f aca="false">ROUND(D6190*E6190,2)</f>
        <v>22.27</v>
      </c>
    </row>
    <row r="6191" customFormat="false" ht="19.4" hidden="false" customHeight="false" outlineLevel="0" collapsed="false">
      <c r="A6191" s="207" t="n">
        <v>97519</v>
      </c>
      <c r="B6191" s="208" t="s">
        <v>6366</v>
      </c>
      <c r="C6191" s="2" t="s">
        <v>170</v>
      </c>
      <c r="D6191" s="209" t="n">
        <v>102.28</v>
      </c>
      <c r="E6191" s="224" t="n">
        <f aca="false">VLOOKUP(A6191,SINAPI_MO!$A$1:$E$59566,4,0)</f>
        <v>0.1567</v>
      </c>
      <c r="F6191" s="225" t="n">
        <f aca="false">ROUND(D6191*E6191,2)</f>
        <v>16.03</v>
      </c>
    </row>
    <row r="6192" customFormat="false" ht="19.4" hidden="false" customHeight="false" outlineLevel="0" collapsed="false">
      <c r="A6192" s="207" t="n">
        <v>97483</v>
      </c>
      <c r="B6192" s="208" t="s">
        <v>6367</v>
      </c>
      <c r="C6192" s="2" t="s">
        <v>170</v>
      </c>
      <c r="D6192" s="209" t="n">
        <v>153.19</v>
      </c>
      <c r="E6192" s="224" t="n">
        <f aca="false">VLOOKUP(A6192,SINAPI_MO!$A$1:$E$59566,4,0)</f>
        <v>0.1803</v>
      </c>
      <c r="F6192" s="225" t="n">
        <f aca="false">ROUND(D6192*E6192,2)</f>
        <v>27.62</v>
      </c>
    </row>
    <row r="6193" customFormat="false" ht="19.4" hidden="false" customHeight="false" outlineLevel="0" collapsed="false">
      <c r="A6193" s="207" t="n">
        <v>97521</v>
      </c>
      <c r="B6193" s="208" t="s">
        <v>6368</v>
      </c>
      <c r="C6193" s="2" t="s">
        <v>170</v>
      </c>
      <c r="D6193" s="209" t="n">
        <v>143.86</v>
      </c>
      <c r="E6193" s="224" t="n">
        <f aca="false">VLOOKUP(A6193,SINAPI_MO!$A$1:$E$59566,4,0)</f>
        <v>0.1271</v>
      </c>
      <c r="F6193" s="225" t="n">
        <f aca="false">ROUND(D6193*E6193,2)</f>
        <v>18.28</v>
      </c>
    </row>
    <row r="6194" customFormat="false" ht="12.8" hidden="false" customHeight="false" outlineLevel="0" collapsed="false">
      <c r="A6194" s="207" t="n">
        <v>97452</v>
      </c>
      <c r="B6194" s="208" t="s">
        <v>6369</v>
      </c>
      <c r="C6194" s="2" t="s">
        <v>170</v>
      </c>
      <c r="D6194" s="209" t="n">
        <v>241.08</v>
      </c>
      <c r="E6194" s="224" t="n">
        <f aca="false">VLOOKUP(A6194,SINAPI_MO!$A$1:$E$59566,4,0)</f>
        <v>0.26</v>
      </c>
      <c r="F6194" s="225" t="n">
        <f aca="false">ROUND(D6194*E6194,2)</f>
        <v>62.68</v>
      </c>
    </row>
    <row r="6195" customFormat="false" ht="19.4" hidden="false" customHeight="false" outlineLevel="0" collapsed="false">
      <c r="A6195" s="207" t="n">
        <v>97485</v>
      </c>
      <c r="B6195" s="208" t="s">
        <v>6370</v>
      </c>
      <c r="C6195" s="2" t="s">
        <v>170</v>
      </c>
      <c r="D6195" s="209" t="n">
        <v>212.69</v>
      </c>
      <c r="E6195" s="224" t="n">
        <f aca="false">VLOOKUP(A6195,SINAPI_MO!$A$1:$E$59566,4,0)</f>
        <v>0.1613</v>
      </c>
      <c r="F6195" s="225" t="n">
        <f aca="false">ROUND(D6195*E6195,2)</f>
        <v>34.31</v>
      </c>
    </row>
    <row r="6196" customFormat="false" ht="19.4" hidden="false" customHeight="false" outlineLevel="0" collapsed="false">
      <c r="A6196" s="207" t="n">
        <v>97523</v>
      </c>
      <c r="B6196" s="208" t="s">
        <v>6371</v>
      </c>
      <c r="C6196" s="2" t="s">
        <v>170</v>
      </c>
      <c r="D6196" s="209" t="n">
        <v>199.49</v>
      </c>
      <c r="E6196" s="224" t="n">
        <f aca="false">VLOOKUP(A6196,SINAPI_MO!$A$1:$E$59566,4,0)</f>
        <v>0.1058</v>
      </c>
      <c r="F6196" s="225" t="n">
        <f aca="false">ROUND(D6196*E6196,2)</f>
        <v>21.11</v>
      </c>
    </row>
    <row r="6197" customFormat="false" ht="19.4" hidden="false" customHeight="false" outlineLevel="0" collapsed="false">
      <c r="A6197" s="207" t="n">
        <v>97454</v>
      </c>
      <c r="B6197" s="208" t="s">
        <v>6372</v>
      </c>
      <c r="C6197" s="2" t="s">
        <v>170</v>
      </c>
      <c r="D6197" s="209" t="n">
        <v>420.1</v>
      </c>
      <c r="E6197" s="224" t="n">
        <f aca="false">VLOOKUP(A6197,SINAPI_MO!$A$1:$E$59566,4,0)</f>
        <v>0.1533</v>
      </c>
      <c r="F6197" s="225" t="n">
        <f aca="false">ROUND(D6197*E6197,2)</f>
        <v>64.4</v>
      </c>
    </row>
    <row r="6198" customFormat="false" ht="19.4" hidden="false" customHeight="false" outlineLevel="0" collapsed="false">
      <c r="A6198" s="207" t="n">
        <v>97487</v>
      </c>
      <c r="B6198" s="208" t="s">
        <v>6373</v>
      </c>
      <c r="C6198" s="2" t="s">
        <v>170</v>
      </c>
      <c r="D6198" s="209" t="n">
        <v>400.04</v>
      </c>
      <c r="E6198" s="224" t="n">
        <f aca="false">VLOOKUP(A6198,SINAPI_MO!$A$1:$E$59566,4,0)</f>
        <v>0.1108</v>
      </c>
      <c r="F6198" s="225" t="n">
        <f aca="false">ROUND(D6198*E6198,2)</f>
        <v>44.32</v>
      </c>
    </row>
    <row r="6199" customFormat="false" ht="19.4" hidden="false" customHeight="false" outlineLevel="0" collapsed="false">
      <c r="A6199" s="207" t="n">
        <v>97525</v>
      </c>
      <c r="B6199" s="208" t="s">
        <v>6374</v>
      </c>
      <c r="C6199" s="2" t="s">
        <v>170</v>
      </c>
      <c r="D6199" s="209" t="n">
        <v>381.05</v>
      </c>
      <c r="E6199" s="224" t="n">
        <f aca="false">VLOOKUP(A6199,SINAPI_MO!$A$1:$E$59566,4,0)</f>
        <v>0.0665</v>
      </c>
      <c r="F6199" s="225" t="n">
        <f aca="false">ROUND(D6199*E6199,2)</f>
        <v>25.34</v>
      </c>
    </row>
    <row r="6200" customFormat="false" ht="12.8" hidden="false" customHeight="false" outlineLevel="0" collapsed="false">
      <c r="A6200" s="207" t="n">
        <v>97456</v>
      </c>
      <c r="B6200" s="208" t="s">
        <v>6375</v>
      </c>
      <c r="C6200" s="2" t="s">
        <v>170</v>
      </c>
      <c r="D6200" s="209" t="n">
        <v>983.95</v>
      </c>
      <c r="E6200" s="224" t="n">
        <f aca="false">VLOOKUP(A6200,SINAPI_MO!$A$1:$E$59566,4,0)</f>
        <v>0.0671</v>
      </c>
      <c r="F6200" s="225" t="n">
        <f aca="false">ROUND(D6200*E6200,2)</f>
        <v>66.02</v>
      </c>
    </row>
    <row r="6201" customFormat="false" ht="19.4" hidden="false" customHeight="false" outlineLevel="0" collapsed="false">
      <c r="A6201" s="207" t="n">
        <v>97489</v>
      </c>
      <c r="B6201" s="208" t="s">
        <v>6376</v>
      </c>
      <c r="C6201" s="2" t="s">
        <v>170</v>
      </c>
      <c r="D6201" s="209" t="n">
        <v>972.23</v>
      </c>
      <c r="E6201" s="224" t="n">
        <f aca="false">VLOOKUP(A6201,SINAPI_MO!$A$1:$E$59566,4,0)</f>
        <v>0.0559</v>
      </c>
      <c r="F6201" s="225" t="n">
        <f aca="false">ROUND(D6201*E6201,2)</f>
        <v>54.35</v>
      </c>
    </row>
    <row r="6202" customFormat="false" ht="19.4" hidden="false" customHeight="false" outlineLevel="0" collapsed="false">
      <c r="A6202" s="207" t="n">
        <v>97527</v>
      </c>
      <c r="B6202" s="208" t="s">
        <v>6377</v>
      </c>
      <c r="C6202" s="2" t="s">
        <v>170</v>
      </c>
      <c r="D6202" s="209" t="n">
        <v>947.45</v>
      </c>
      <c r="E6202" s="224" t="n">
        <f aca="false">VLOOKUP(A6202,SINAPI_MO!$A$1:$E$59566,4,0)</f>
        <v>0.0312</v>
      </c>
      <c r="F6202" s="225" t="n">
        <f aca="false">ROUND(D6202*E6202,2)</f>
        <v>29.56</v>
      </c>
    </row>
    <row r="6203" customFormat="false" ht="19.4" hidden="false" customHeight="false" outlineLevel="0" collapsed="false">
      <c r="A6203" s="207" t="n">
        <v>97434</v>
      </c>
      <c r="B6203" s="208" t="s">
        <v>6378</v>
      </c>
      <c r="C6203" s="2" t="s">
        <v>170</v>
      </c>
      <c r="D6203" s="209" t="n">
        <v>95.03</v>
      </c>
      <c r="E6203" s="224" t="n">
        <f aca="false">VLOOKUP(A6203,SINAPI_MO!$A$1:$E$59566,4,0)</f>
        <v>0.3163</v>
      </c>
      <c r="F6203" s="225" t="n">
        <f aca="false">ROUND(D6203*E6203,2)</f>
        <v>30.06</v>
      </c>
    </row>
    <row r="6204" customFormat="false" ht="19.4" hidden="false" customHeight="false" outlineLevel="0" collapsed="false">
      <c r="A6204" s="207" t="n">
        <v>97436</v>
      </c>
      <c r="B6204" s="208" t="s">
        <v>6379</v>
      </c>
      <c r="C6204" s="2" t="s">
        <v>170</v>
      </c>
      <c r="D6204" s="209" t="n">
        <v>108.74</v>
      </c>
      <c r="E6204" s="224" t="n">
        <f aca="false">VLOOKUP(A6204,SINAPI_MO!$A$1:$E$59566,4,0)</f>
        <v>0.2859</v>
      </c>
      <c r="F6204" s="225" t="n">
        <f aca="false">ROUND(D6204*E6204,2)</f>
        <v>31.09</v>
      </c>
    </row>
    <row r="6205" customFormat="false" ht="19.4" hidden="false" customHeight="false" outlineLevel="0" collapsed="false">
      <c r="A6205" s="207" t="n">
        <v>97438</v>
      </c>
      <c r="B6205" s="208" t="s">
        <v>6380</v>
      </c>
      <c r="C6205" s="2" t="s">
        <v>170</v>
      </c>
      <c r="D6205" s="209" t="n">
        <v>121</v>
      </c>
      <c r="E6205" s="224" t="n">
        <f aca="false">VLOOKUP(A6205,SINAPI_MO!$A$1:$E$59566,4,0)</f>
        <v>0.2654</v>
      </c>
      <c r="F6205" s="225" t="n">
        <f aca="false">ROUND(D6205*E6205,2)</f>
        <v>32.11</v>
      </c>
    </row>
    <row r="6206" customFormat="false" ht="19.4" hidden="false" customHeight="false" outlineLevel="0" collapsed="false">
      <c r="A6206" s="207" t="n">
        <v>97547</v>
      </c>
      <c r="B6206" s="208" t="s">
        <v>6381</v>
      </c>
      <c r="C6206" s="2" t="s">
        <v>170</v>
      </c>
      <c r="D6206" s="209" t="n">
        <v>43.76</v>
      </c>
      <c r="E6206" s="224" t="n">
        <f aca="false">VLOOKUP(A6206,SINAPI_MO!$A$1:$E$59566,4,0)</f>
        <v>0.3174</v>
      </c>
      <c r="F6206" s="225" t="n">
        <f aca="false">ROUND(D6206*E6206,2)</f>
        <v>13.89</v>
      </c>
    </row>
    <row r="6207" customFormat="false" ht="19.4" hidden="false" customHeight="false" outlineLevel="0" collapsed="false">
      <c r="A6207" s="207" t="n">
        <v>97549</v>
      </c>
      <c r="B6207" s="208" t="s">
        <v>6382</v>
      </c>
      <c r="C6207" s="2" t="s">
        <v>170</v>
      </c>
      <c r="D6207" s="209" t="n">
        <v>63.64</v>
      </c>
      <c r="E6207" s="224" t="n">
        <f aca="false">VLOOKUP(A6207,SINAPI_MO!$A$1:$E$59566,4,0)</f>
        <v>0.3745</v>
      </c>
      <c r="F6207" s="225" t="n">
        <f aca="false">ROUND(D6207*E6207,2)</f>
        <v>23.83</v>
      </c>
    </row>
    <row r="6208" customFormat="false" ht="19.4" hidden="false" customHeight="false" outlineLevel="0" collapsed="false">
      <c r="A6208" s="207" t="n">
        <v>97551</v>
      </c>
      <c r="B6208" s="208" t="s">
        <v>6383</v>
      </c>
      <c r="C6208" s="2" t="s">
        <v>170</v>
      </c>
      <c r="D6208" s="209" t="n">
        <v>102.92</v>
      </c>
      <c r="E6208" s="224" t="n">
        <f aca="false">VLOOKUP(A6208,SINAPI_MO!$A$1:$E$59566,4,0)</f>
        <v>0.4503</v>
      </c>
      <c r="F6208" s="225" t="n">
        <f aca="false">ROUND(D6208*E6208,2)</f>
        <v>46.34</v>
      </c>
    </row>
    <row r="6209" customFormat="false" ht="19.4" hidden="false" customHeight="false" outlineLevel="0" collapsed="false">
      <c r="A6209" s="207" t="n">
        <v>97480</v>
      </c>
      <c r="B6209" s="208" t="s">
        <v>6384</v>
      </c>
      <c r="C6209" s="2" t="s">
        <v>170</v>
      </c>
      <c r="D6209" s="209" t="n">
        <v>74.16</v>
      </c>
      <c r="E6209" s="224" t="n">
        <f aca="false">VLOOKUP(A6209,SINAPI_MO!$A$1:$E$59566,4,0)</f>
        <v>0.2372</v>
      </c>
      <c r="F6209" s="225" t="n">
        <f aca="false">ROUND(D6209*E6209,2)</f>
        <v>17.59</v>
      </c>
    </row>
    <row r="6210" customFormat="false" ht="19.4" hidden="false" customHeight="false" outlineLevel="0" collapsed="false">
      <c r="A6210" s="207" t="n">
        <v>97518</v>
      </c>
      <c r="B6210" s="208" t="s">
        <v>6385</v>
      </c>
      <c r="C6210" s="2" t="s">
        <v>170</v>
      </c>
      <c r="D6210" s="209" t="n">
        <v>70.63</v>
      </c>
      <c r="E6210" s="224" t="n">
        <f aca="false">VLOOKUP(A6210,SINAPI_MO!$A$1:$E$59566,4,0)</f>
        <v>0.1991</v>
      </c>
      <c r="F6210" s="225" t="n">
        <f aca="false">ROUND(D6210*E6210,2)</f>
        <v>14.06</v>
      </c>
    </row>
    <row r="6211" customFormat="false" ht="19.4" hidden="false" customHeight="false" outlineLevel="0" collapsed="false">
      <c r="A6211" s="207" t="n">
        <v>97482</v>
      </c>
      <c r="B6211" s="208" t="s">
        <v>6386</v>
      </c>
      <c r="C6211" s="2" t="s">
        <v>170</v>
      </c>
      <c r="D6211" s="209" t="n">
        <v>108.52</v>
      </c>
      <c r="E6211" s="224" t="n">
        <f aca="false">VLOOKUP(A6211,SINAPI_MO!$A$1:$E$59566,4,0)</f>
        <v>0.2052</v>
      </c>
      <c r="F6211" s="225" t="n">
        <f aca="false">ROUND(D6211*E6211,2)</f>
        <v>22.27</v>
      </c>
    </row>
    <row r="6212" customFormat="false" ht="19.4" hidden="false" customHeight="false" outlineLevel="0" collapsed="false">
      <c r="A6212" s="207" t="n">
        <v>97520</v>
      </c>
      <c r="B6212" s="208" t="s">
        <v>6387</v>
      </c>
      <c r="C6212" s="2" t="s">
        <v>170</v>
      </c>
      <c r="D6212" s="209" t="n">
        <v>102.28</v>
      </c>
      <c r="E6212" s="224" t="n">
        <f aca="false">VLOOKUP(A6212,SINAPI_MO!$A$1:$E$59566,4,0)</f>
        <v>0.1567</v>
      </c>
      <c r="F6212" s="225" t="n">
        <f aca="false">ROUND(D6212*E6212,2)</f>
        <v>16.03</v>
      </c>
    </row>
    <row r="6213" customFormat="false" ht="19.4" hidden="false" customHeight="false" outlineLevel="0" collapsed="false">
      <c r="A6213" s="207" t="n">
        <v>97484</v>
      </c>
      <c r="B6213" s="208" t="s">
        <v>6388</v>
      </c>
      <c r="C6213" s="2" t="s">
        <v>170</v>
      </c>
      <c r="D6213" s="209" t="n">
        <v>153.19</v>
      </c>
      <c r="E6213" s="224" t="n">
        <f aca="false">VLOOKUP(A6213,SINAPI_MO!$A$1:$E$59566,4,0)</f>
        <v>0.1803</v>
      </c>
      <c r="F6213" s="225" t="n">
        <f aca="false">ROUND(D6213*E6213,2)</f>
        <v>27.62</v>
      </c>
    </row>
    <row r="6214" customFormat="false" ht="19.4" hidden="false" customHeight="false" outlineLevel="0" collapsed="false">
      <c r="A6214" s="207" t="n">
        <v>97522</v>
      </c>
      <c r="B6214" s="208" t="s">
        <v>6389</v>
      </c>
      <c r="C6214" s="2" t="s">
        <v>170</v>
      </c>
      <c r="D6214" s="209" t="n">
        <v>143.86</v>
      </c>
      <c r="E6214" s="224" t="n">
        <f aca="false">VLOOKUP(A6214,SINAPI_MO!$A$1:$E$59566,4,0)</f>
        <v>0.1271</v>
      </c>
      <c r="F6214" s="225" t="n">
        <f aca="false">ROUND(D6214*E6214,2)</f>
        <v>18.28</v>
      </c>
    </row>
    <row r="6215" customFormat="false" ht="12.8" hidden="false" customHeight="false" outlineLevel="0" collapsed="false">
      <c r="A6215" s="207" t="n">
        <v>97453</v>
      </c>
      <c r="B6215" s="208" t="s">
        <v>6390</v>
      </c>
      <c r="C6215" s="2" t="s">
        <v>170</v>
      </c>
      <c r="D6215" s="209" t="n">
        <v>257.4</v>
      </c>
      <c r="E6215" s="224" t="n">
        <f aca="false">VLOOKUP(A6215,SINAPI_MO!$A$1:$E$59566,4,0)</f>
        <v>0.2436</v>
      </c>
      <c r="F6215" s="225" t="n">
        <f aca="false">ROUND(D6215*E6215,2)</f>
        <v>62.7</v>
      </c>
    </row>
    <row r="6216" customFormat="false" ht="19.4" hidden="false" customHeight="false" outlineLevel="0" collapsed="false">
      <c r="A6216" s="207" t="n">
        <v>97486</v>
      </c>
      <c r="B6216" s="208" t="s">
        <v>6391</v>
      </c>
      <c r="C6216" s="2" t="s">
        <v>170</v>
      </c>
      <c r="D6216" s="209" t="n">
        <v>229.01</v>
      </c>
      <c r="E6216" s="224" t="n">
        <f aca="false">VLOOKUP(A6216,SINAPI_MO!$A$1:$E$59566,4,0)</f>
        <v>0.1498</v>
      </c>
      <c r="F6216" s="225" t="n">
        <f aca="false">ROUND(D6216*E6216,2)</f>
        <v>34.31</v>
      </c>
    </row>
    <row r="6217" customFormat="false" ht="19.4" hidden="false" customHeight="false" outlineLevel="0" collapsed="false">
      <c r="A6217" s="207" t="n">
        <v>97524</v>
      </c>
      <c r="B6217" s="208" t="s">
        <v>6392</v>
      </c>
      <c r="C6217" s="2" t="s">
        <v>170</v>
      </c>
      <c r="D6217" s="209" t="n">
        <v>215.81</v>
      </c>
      <c r="E6217" s="224" t="n">
        <f aca="false">VLOOKUP(A6217,SINAPI_MO!$A$1:$E$59566,4,0)</f>
        <v>0.0978</v>
      </c>
      <c r="F6217" s="225" t="n">
        <f aca="false">ROUND(D6217*E6217,2)</f>
        <v>21.11</v>
      </c>
    </row>
    <row r="6218" customFormat="false" ht="19.4" hidden="false" customHeight="false" outlineLevel="0" collapsed="false">
      <c r="A6218" s="207" t="n">
        <v>97455</v>
      </c>
      <c r="B6218" s="208" t="s">
        <v>6393</v>
      </c>
      <c r="C6218" s="2" t="s">
        <v>170</v>
      </c>
      <c r="D6218" s="209" t="n">
        <v>446.2</v>
      </c>
      <c r="E6218" s="224" t="n">
        <f aca="false">VLOOKUP(A6218,SINAPI_MO!$A$1:$E$59566,4,0)</f>
        <v>0.1443</v>
      </c>
      <c r="F6218" s="225" t="n">
        <f aca="false">ROUND(D6218*E6218,2)</f>
        <v>64.39</v>
      </c>
    </row>
    <row r="6219" customFormat="false" ht="19.4" hidden="false" customHeight="false" outlineLevel="0" collapsed="false">
      <c r="A6219" s="207" t="n">
        <v>97488</v>
      </c>
      <c r="B6219" s="208" t="s">
        <v>6394</v>
      </c>
      <c r="C6219" s="2" t="s">
        <v>170</v>
      </c>
      <c r="D6219" s="209" t="n">
        <v>426.14</v>
      </c>
      <c r="E6219" s="224" t="n">
        <f aca="false">VLOOKUP(A6219,SINAPI_MO!$A$1:$E$59566,4,0)</f>
        <v>0.104</v>
      </c>
      <c r="F6219" s="225" t="n">
        <f aca="false">ROUND(D6219*E6219,2)</f>
        <v>44.32</v>
      </c>
    </row>
    <row r="6220" customFormat="false" ht="19.4" hidden="false" customHeight="false" outlineLevel="0" collapsed="false">
      <c r="A6220" s="207" t="n">
        <v>97526</v>
      </c>
      <c r="B6220" s="208" t="s">
        <v>6395</v>
      </c>
      <c r="C6220" s="2" t="s">
        <v>170</v>
      </c>
      <c r="D6220" s="209" t="n">
        <v>407.15</v>
      </c>
      <c r="E6220" s="224" t="n">
        <f aca="false">VLOOKUP(A6220,SINAPI_MO!$A$1:$E$59566,4,0)</f>
        <v>0.0622</v>
      </c>
      <c r="F6220" s="225" t="n">
        <f aca="false">ROUND(D6220*E6220,2)</f>
        <v>25.32</v>
      </c>
    </row>
    <row r="6221" customFormat="false" ht="12.8" hidden="false" customHeight="false" outlineLevel="0" collapsed="false">
      <c r="A6221" s="207" t="n">
        <v>97457</v>
      </c>
      <c r="B6221" s="208" t="s">
        <v>6396</v>
      </c>
      <c r="C6221" s="2" t="s">
        <v>170</v>
      </c>
      <c r="D6221" s="209" t="n">
        <v>866.89</v>
      </c>
      <c r="E6221" s="224" t="n">
        <f aca="false">VLOOKUP(A6221,SINAPI_MO!$A$1:$E$59566,4,0)</f>
        <v>0.0762</v>
      </c>
      <c r="F6221" s="225" t="n">
        <f aca="false">ROUND(D6221*E6221,2)</f>
        <v>66.06</v>
      </c>
    </row>
    <row r="6222" customFormat="false" ht="19.4" hidden="false" customHeight="false" outlineLevel="0" collapsed="false">
      <c r="A6222" s="207" t="n">
        <v>97490</v>
      </c>
      <c r="B6222" s="208" t="s">
        <v>6397</v>
      </c>
      <c r="C6222" s="2" t="s">
        <v>170</v>
      </c>
      <c r="D6222" s="209" t="n">
        <v>855.17</v>
      </c>
      <c r="E6222" s="224" t="n">
        <f aca="false">VLOOKUP(A6222,SINAPI_MO!$A$1:$E$59566,4,0)</f>
        <v>0.0636</v>
      </c>
      <c r="F6222" s="225" t="n">
        <f aca="false">ROUND(D6222*E6222,2)</f>
        <v>54.39</v>
      </c>
    </row>
    <row r="6223" customFormat="false" ht="19.4" hidden="false" customHeight="false" outlineLevel="0" collapsed="false">
      <c r="A6223" s="207" t="n">
        <v>97528</v>
      </c>
      <c r="B6223" s="208" t="s">
        <v>6398</v>
      </c>
      <c r="C6223" s="2" t="s">
        <v>170</v>
      </c>
      <c r="D6223" s="209" t="n">
        <v>830.39</v>
      </c>
      <c r="E6223" s="224" t="n">
        <f aca="false">VLOOKUP(A6223,SINAPI_MO!$A$1:$E$59566,4,0)</f>
        <v>0.0356</v>
      </c>
      <c r="F6223" s="225" t="n">
        <f aca="false">ROUND(D6223*E6223,2)</f>
        <v>29.56</v>
      </c>
    </row>
    <row r="6224" customFormat="false" ht="12.8" hidden="false" customHeight="false" outlineLevel="0" collapsed="false">
      <c r="A6224" s="207" t="n">
        <v>101906</v>
      </c>
      <c r="B6224" s="208" t="s">
        <v>6399</v>
      </c>
      <c r="C6224" s="2" t="s">
        <v>170</v>
      </c>
      <c r="D6224" s="209" t="n">
        <v>696.2</v>
      </c>
      <c r="E6224" s="224" t="n">
        <f aca="false">VLOOKUP(A6224,SINAPI_MO!$A$1:$E$59566,4,0)</f>
        <v>0.0321</v>
      </c>
      <c r="F6224" s="225" t="n">
        <f aca="false">ROUND(D6224*E6224,2)</f>
        <v>22.35</v>
      </c>
    </row>
    <row r="6225" customFormat="false" ht="12.8" hidden="false" customHeight="false" outlineLevel="0" collapsed="false">
      <c r="A6225" s="207" t="n">
        <v>101907</v>
      </c>
      <c r="B6225" s="208" t="s">
        <v>6400</v>
      </c>
      <c r="C6225" s="2" t="s">
        <v>170</v>
      </c>
      <c r="D6225" s="209" t="n">
        <v>752.26</v>
      </c>
      <c r="E6225" s="224" t="n">
        <f aca="false">VLOOKUP(A6225,SINAPI_MO!$A$1:$E$59566,4,0)</f>
        <v>0.0298</v>
      </c>
      <c r="F6225" s="225" t="n">
        <f aca="false">ROUND(D6225*E6225,2)</f>
        <v>22.42</v>
      </c>
    </row>
    <row r="6226" customFormat="false" ht="12.8" hidden="false" customHeight="false" outlineLevel="0" collapsed="false">
      <c r="A6226" s="207" t="n">
        <v>101911</v>
      </c>
      <c r="B6226" s="208" t="s">
        <v>6401</v>
      </c>
      <c r="C6226" s="2" t="s">
        <v>170</v>
      </c>
      <c r="D6226" s="209" t="n">
        <v>359.85</v>
      </c>
      <c r="E6226" s="224" t="n">
        <f aca="false">VLOOKUP(A6226,SINAPI_MO!$A$1:$E$59566,4,0)</f>
        <v>0.0622</v>
      </c>
      <c r="F6226" s="225" t="n">
        <f aca="false">ROUND(D6226*E6226,2)</f>
        <v>22.38</v>
      </c>
    </row>
    <row r="6227" customFormat="false" ht="12.8" hidden="false" customHeight="false" outlineLevel="0" collapsed="false">
      <c r="A6227" s="207" t="n">
        <v>101908</v>
      </c>
      <c r="B6227" s="208" t="s">
        <v>6402</v>
      </c>
      <c r="C6227" s="2" t="s">
        <v>170</v>
      </c>
      <c r="D6227" s="209" t="n">
        <v>229.04</v>
      </c>
      <c r="E6227" s="224" t="n">
        <f aca="false">VLOOKUP(A6227,SINAPI_MO!$A$1:$E$59566,4,0)</f>
        <v>0.0977</v>
      </c>
      <c r="F6227" s="225" t="n">
        <f aca="false">ROUND(D6227*E6227,2)</f>
        <v>22.38</v>
      </c>
    </row>
    <row r="6228" customFormat="false" ht="12.8" hidden="false" customHeight="false" outlineLevel="0" collapsed="false">
      <c r="A6228" s="207" t="n">
        <v>101909</v>
      </c>
      <c r="B6228" s="208" t="s">
        <v>6403</v>
      </c>
      <c r="C6228" s="2" t="s">
        <v>170</v>
      </c>
      <c r="D6228" s="209" t="n">
        <v>266.42</v>
      </c>
      <c r="E6228" s="224" t="n">
        <f aca="false">VLOOKUP(A6228,SINAPI_MO!$A$1:$E$59566,4,0)</f>
        <v>0.084</v>
      </c>
      <c r="F6228" s="225" t="n">
        <f aca="false">ROUND(D6228*E6228,2)</f>
        <v>22.38</v>
      </c>
    </row>
    <row r="6229" customFormat="false" ht="12.8" hidden="false" customHeight="false" outlineLevel="0" collapsed="false">
      <c r="A6229" s="207" t="n">
        <v>101910</v>
      </c>
      <c r="B6229" s="208" t="s">
        <v>6404</v>
      </c>
      <c r="C6229" s="2" t="s">
        <v>170</v>
      </c>
      <c r="D6229" s="209" t="n">
        <v>313.13</v>
      </c>
      <c r="E6229" s="224" t="n">
        <f aca="false">VLOOKUP(A6229,SINAPI_MO!$A$1:$E$59566,4,0)</f>
        <v>0.0715</v>
      </c>
      <c r="F6229" s="225" t="n">
        <f aca="false">ROUND(D6229*E6229,2)</f>
        <v>22.39</v>
      </c>
    </row>
    <row r="6230" customFormat="false" ht="19.4" hidden="false" customHeight="false" outlineLevel="0" collapsed="false">
      <c r="A6230" s="207" t="n">
        <v>101905</v>
      </c>
      <c r="B6230" s="208" t="s">
        <v>6405</v>
      </c>
      <c r="C6230" s="2" t="s">
        <v>170</v>
      </c>
      <c r="D6230" s="209" t="n">
        <v>236.05</v>
      </c>
      <c r="E6230" s="224" t="n">
        <f aca="false">VLOOKUP(A6230,SINAPI_MO!$A$1:$E$59566,4,0)</f>
        <v>0.0948</v>
      </c>
      <c r="F6230" s="225" t="n">
        <f aca="false">ROUND(D6230*E6230,2)</f>
        <v>22.38</v>
      </c>
    </row>
    <row r="6231" customFormat="false" ht="19.4" hidden="false" customHeight="false" outlineLevel="0" collapsed="false">
      <c r="A6231" s="207" t="n">
        <v>92698</v>
      </c>
      <c r="B6231" s="208" t="s">
        <v>6406</v>
      </c>
      <c r="C6231" s="2" t="s">
        <v>170</v>
      </c>
      <c r="D6231" s="209" t="n">
        <v>21.31</v>
      </c>
      <c r="E6231" s="224" t="n">
        <f aca="false">VLOOKUP(A6231,SINAPI_MO!$A$1:$E$59566,4,0)</f>
        <v>0.5955</v>
      </c>
      <c r="F6231" s="225" t="n">
        <f aca="false">ROUND(D6231*E6231,2)</f>
        <v>12.69</v>
      </c>
    </row>
    <row r="6232" customFormat="false" ht="19.4" hidden="false" customHeight="false" outlineLevel="0" collapsed="false">
      <c r="A6232" s="207" t="n">
        <v>92700</v>
      </c>
      <c r="B6232" s="208" t="s">
        <v>6407</v>
      </c>
      <c r="C6232" s="2" t="s">
        <v>170</v>
      </c>
      <c r="D6232" s="209" t="n">
        <v>34.63</v>
      </c>
      <c r="E6232" s="224" t="n">
        <f aca="false">VLOOKUP(A6232,SINAPI_MO!$A$1:$E$59566,4,0)</f>
        <v>0.6286</v>
      </c>
      <c r="F6232" s="225" t="n">
        <f aca="false">ROUND(D6232*E6232,2)</f>
        <v>21.77</v>
      </c>
    </row>
    <row r="6233" customFormat="false" ht="19.4" hidden="false" customHeight="false" outlineLevel="0" collapsed="false">
      <c r="A6233" s="207" t="n">
        <v>92702</v>
      </c>
      <c r="B6233" s="208" t="s">
        <v>6408</v>
      </c>
      <c r="C6233" s="2" t="s">
        <v>170</v>
      </c>
      <c r="D6233" s="209" t="n">
        <v>54.11</v>
      </c>
      <c r="E6233" s="224" t="n">
        <f aca="false">VLOOKUP(A6233,SINAPI_MO!$A$1:$E$59566,4,0)</f>
        <v>0.6548</v>
      </c>
      <c r="F6233" s="225" t="n">
        <f aca="false">ROUND(D6233*E6233,2)</f>
        <v>35.43</v>
      </c>
    </row>
    <row r="6234" customFormat="false" ht="19.4" hidden="false" customHeight="false" outlineLevel="0" collapsed="false">
      <c r="A6234" s="207" t="n">
        <v>92669</v>
      </c>
      <c r="B6234" s="208" t="s">
        <v>6409</v>
      </c>
      <c r="C6234" s="2" t="s">
        <v>170</v>
      </c>
      <c r="D6234" s="209" t="n">
        <v>40.62</v>
      </c>
      <c r="E6234" s="224" t="n">
        <f aca="false">VLOOKUP(A6234,SINAPI_MO!$A$1:$E$59566,4,0)</f>
        <v>0.5401</v>
      </c>
      <c r="F6234" s="225" t="n">
        <f aca="false">ROUND(D6234*E6234,2)</f>
        <v>21.94</v>
      </c>
    </row>
    <row r="6235" customFormat="false" ht="19.4" hidden="false" customHeight="false" outlineLevel="0" collapsed="false">
      <c r="A6235" s="207" t="n">
        <v>92671</v>
      </c>
      <c r="B6235" s="208" t="s">
        <v>6410</v>
      </c>
      <c r="C6235" s="2" t="s">
        <v>170</v>
      </c>
      <c r="D6235" s="209" t="n">
        <v>54.36</v>
      </c>
      <c r="E6235" s="224" t="n">
        <f aca="false">VLOOKUP(A6235,SINAPI_MO!$A$1:$E$59566,4,0)</f>
        <v>0.4439</v>
      </c>
      <c r="F6235" s="225" t="n">
        <f aca="false">ROUND(D6235*E6235,2)</f>
        <v>24.13</v>
      </c>
    </row>
    <row r="6236" customFormat="false" ht="19.4" hidden="false" customHeight="false" outlineLevel="0" collapsed="false">
      <c r="A6236" s="207" t="n">
        <v>92673</v>
      </c>
      <c r="B6236" s="208" t="s">
        <v>6411</v>
      </c>
      <c r="C6236" s="2" t="s">
        <v>170</v>
      </c>
      <c r="D6236" s="209" t="n">
        <v>63.65</v>
      </c>
      <c r="E6236" s="224" t="n">
        <f aca="false">VLOOKUP(A6236,SINAPI_MO!$A$1:$E$59566,4,0)</f>
        <v>0.4187</v>
      </c>
      <c r="F6236" s="225" t="n">
        <f aca="false">ROUND(D6236*E6236,2)</f>
        <v>26.65</v>
      </c>
    </row>
    <row r="6237" customFormat="false" ht="19.4" hidden="false" customHeight="false" outlineLevel="0" collapsed="false">
      <c r="A6237" s="207" t="n">
        <v>92675</v>
      </c>
      <c r="B6237" s="208" t="s">
        <v>6412</v>
      </c>
      <c r="C6237" s="2" t="s">
        <v>170</v>
      </c>
      <c r="D6237" s="209" t="n">
        <v>83.51</v>
      </c>
      <c r="E6237" s="224" t="n">
        <f aca="false">VLOOKUP(A6237,SINAPI_MO!$A$1:$E$59566,4,0)</f>
        <v>0.3568</v>
      </c>
      <c r="F6237" s="225" t="n">
        <f aca="false">ROUND(D6237*E6237,2)</f>
        <v>29.8</v>
      </c>
    </row>
    <row r="6238" customFormat="false" ht="19.4" hidden="false" customHeight="false" outlineLevel="0" collapsed="false">
      <c r="A6238" s="207" t="n">
        <v>92677</v>
      </c>
      <c r="B6238" s="208" t="s">
        <v>6413</v>
      </c>
      <c r="C6238" s="2" t="s">
        <v>170</v>
      </c>
      <c r="D6238" s="209" t="n">
        <v>137.92</v>
      </c>
      <c r="E6238" s="224" t="n">
        <f aca="false">VLOOKUP(A6238,SINAPI_MO!$A$1:$E$59566,4,0)</f>
        <v>0.2502</v>
      </c>
      <c r="F6238" s="225" t="n">
        <f aca="false">ROUND(D6238*E6238,2)</f>
        <v>34.51</v>
      </c>
    </row>
    <row r="6239" customFormat="false" ht="19.4" hidden="false" customHeight="false" outlineLevel="0" collapsed="false">
      <c r="A6239" s="207" t="n">
        <v>92635</v>
      </c>
      <c r="B6239" s="208" t="s">
        <v>6414</v>
      </c>
      <c r="C6239" s="2" t="s">
        <v>170</v>
      </c>
      <c r="D6239" s="209" t="n">
        <v>214.95</v>
      </c>
      <c r="E6239" s="224" t="n">
        <f aca="false">VLOOKUP(A6239,SINAPI_MO!$A$1:$E$59566,4,0)</f>
        <v>0.2977</v>
      </c>
      <c r="F6239" s="225" t="n">
        <f aca="false">ROUND(D6239*E6239,2)</f>
        <v>63.99</v>
      </c>
    </row>
    <row r="6240" customFormat="false" ht="19.4" hidden="false" customHeight="false" outlineLevel="0" collapsed="false">
      <c r="A6240" s="207" t="n">
        <v>92679</v>
      </c>
      <c r="B6240" s="208" t="s">
        <v>6415</v>
      </c>
      <c r="C6240" s="2" t="s">
        <v>170</v>
      </c>
      <c r="D6240" s="209" t="n">
        <v>190.18</v>
      </c>
      <c r="E6240" s="224" t="n">
        <f aca="false">VLOOKUP(A6240,SINAPI_MO!$A$1:$E$59566,4,0)</f>
        <v>0.2063</v>
      </c>
      <c r="F6240" s="225" t="n">
        <f aca="false">ROUND(D6240*E6240,2)</f>
        <v>39.23</v>
      </c>
    </row>
    <row r="6241" customFormat="false" ht="19.4" hidden="false" customHeight="false" outlineLevel="0" collapsed="false">
      <c r="A6241" s="207" t="n">
        <v>92381</v>
      </c>
      <c r="B6241" s="208" t="s">
        <v>6416</v>
      </c>
      <c r="C6241" s="2" t="s">
        <v>170</v>
      </c>
      <c r="D6241" s="209" t="n">
        <v>52.55</v>
      </c>
      <c r="E6241" s="224" t="n">
        <f aca="false">VLOOKUP(A6241,SINAPI_MO!$A$1:$E$59566,4,0)</f>
        <v>0.6445</v>
      </c>
      <c r="F6241" s="225" t="n">
        <f aca="false">ROUND(D6241*E6241,2)</f>
        <v>33.87</v>
      </c>
    </row>
    <row r="6242" customFormat="false" ht="19.4" hidden="false" customHeight="false" outlineLevel="0" collapsed="false">
      <c r="A6242" s="207" t="n">
        <v>92383</v>
      </c>
      <c r="B6242" s="208" t="s">
        <v>6417</v>
      </c>
      <c r="C6242" s="2" t="s">
        <v>170</v>
      </c>
      <c r="D6242" s="209" t="n">
        <v>67.94</v>
      </c>
      <c r="E6242" s="224" t="n">
        <f aca="false">VLOOKUP(A6242,SINAPI_MO!$A$1:$E$59566,4,0)</f>
        <v>0.555</v>
      </c>
      <c r="F6242" s="225" t="n">
        <f aca="false">ROUND(D6242*E6242,2)</f>
        <v>37.71</v>
      </c>
    </row>
    <row r="6243" customFormat="false" ht="19.4" hidden="false" customHeight="false" outlineLevel="0" collapsed="false">
      <c r="A6243" s="207" t="n">
        <v>92385</v>
      </c>
      <c r="B6243" s="208" t="s">
        <v>6418</v>
      </c>
      <c r="C6243" s="2" t="s">
        <v>170</v>
      </c>
      <c r="D6243" s="209" t="n">
        <v>79.09</v>
      </c>
      <c r="E6243" s="224" t="n">
        <f aca="false">VLOOKUP(A6243,SINAPI_MO!$A$1:$E$59566,4,0)</f>
        <v>0.5322</v>
      </c>
      <c r="F6243" s="225" t="n">
        <f aca="false">ROUND(D6243*E6243,2)</f>
        <v>42.09</v>
      </c>
    </row>
    <row r="6244" customFormat="false" ht="19.4" hidden="false" customHeight="false" outlineLevel="0" collapsed="false">
      <c r="A6244" s="207" t="n">
        <v>92350</v>
      </c>
      <c r="B6244" s="208" t="s">
        <v>6419</v>
      </c>
      <c r="C6244" s="2" t="s">
        <v>170</v>
      </c>
      <c r="D6244" s="209" t="n">
        <v>106.16</v>
      </c>
      <c r="E6244" s="224" t="n">
        <f aca="false">VLOOKUP(A6244,SINAPI_MO!$A$1:$E$59566,4,0)</f>
        <v>0.4941</v>
      </c>
      <c r="F6244" s="225" t="n">
        <f aca="false">ROUND(D6244*E6244,2)</f>
        <v>52.45</v>
      </c>
    </row>
    <row r="6245" customFormat="false" ht="19.4" hidden="false" customHeight="false" outlineLevel="0" collapsed="false">
      <c r="A6245" s="207" t="n">
        <v>92387</v>
      </c>
      <c r="B6245" s="208" t="s">
        <v>6420</v>
      </c>
      <c r="C6245" s="2" t="s">
        <v>170</v>
      </c>
      <c r="D6245" s="209" t="n">
        <v>101.28</v>
      </c>
      <c r="E6245" s="224" t="n">
        <f aca="false">VLOOKUP(A6245,SINAPI_MO!$A$1:$E$59566,4,0)</f>
        <v>0.4697</v>
      </c>
      <c r="F6245" s="225" t="n">
        <f aca="false">ROUND(D6245*E6245,2)</f>
        <v>47.57</v>
      </c>
    </row>
    <row r="6246" customFormat="false" ht="19.4" hidden="false" customHeight="false" outlineLevel="0" collapsed="false">
      <c r="A6246" s="207" t="n">
        <v>92352</v>
      </c>
      <c r="B6246" s="208" t="s">
        <v>6421</v>
      </c>
      <c r="C6246" s="2" t="s">
        <v>170</v>
      </c>
      <c r="D6246" s="209" t="n">
        <v>159.29</v>
      </c>
      <c r="E6246" s="224" t="n">
        <f aca="false">VLOOKUP(A6246,SINAPI_MO!$A$1:$E$59566,4,0)</f>
        <v>0.3508</v>
      </c>
      <c r="F6246" s="225" t="n">
        <f aca="false">ROUND(D6246*E6246,2)</f>
        <v>55.88</v>
      </c>
    </row>
    <row r="6247" customFormat="false" ht="19.4" hidden="false" customHeight="false" outlineLevel="0" collapsed="false">
      <c r="A6247" s="207" t="n">
        <v>92389</v>
      </c>
      <c r="B6247" s="208" t="s">
        <v>6422</v>
      </c>
      <c r="C6247" s="2" t="s">
        <v>170</v>
      </c>
      <c r="D6247" s="209" t="n">
        <v>159.19</v>
      </c>
      <c r="E6247" s="224" t="n">
        <f aca="false">VLOOKUP(A6247,SINAPI_MO!$A$1:$E$59566,4,0)</f>
        <v>0.3504</v>
      </c>
      <c r="F6247" s="225" t="n">
        <f aca="false">ROUND(D6247*E6247,2)</f>
        <v>55.78</v>
      </c>
    </row>
    <row r="6248" customFormat="false" ht="19.4" hidden="false" customHeight="false" outlineLevel="0" collapsed="false">
      <c r="A6248" s="207" t="n">
        <v>92354</v>
      </c>
      <c r="B6248" s="208" t="s">
        <v>6423</v>
      </c>
      <c r="C6248" s="2" t="s">
        <v>170</v>
      </c>
      <c r="D6248" s="209" t="n">
        <v>210.25</v>
      </c>
      <c r="E6248" s="224" t="n">
        <f aca="false">VLOOKUP(A6248,SINAPI_MO!$A$1:$E$59566,4,0)</f>
        <v>0.282</v>
      </c>
      <c r="F6248" s="225" t="n">
        <f aca="false">ROUND(D6248*E6248,2)</f>
        <v>59.29</v>
      </c>
    </row>
    <row r="6249" customFormat="false" ht="19.4" hidden="false" customHeight="false" outlineLevel="0" collapsed="false">
      <c r="A6249" s="207" t="n">
        <v>92699</v>
      </c>
      <c r="B6249" s="208" t="s">
        <v>6424</v>
      </c>
      <c r="C6249" s="2" t="s">
        <v>170</v>
      </c>
      <c r="D6249" s="209" t="n">
        <v>19.95</v>
      </c>
      <c r="E6249" s="224" t="n">
        <f aca="false">VLOOKUP(A6249,SINAPI_MO!$A$1:$E$59566,4,0)</f>
        <v>0.6361</v>
      </c>
      <c r="F6249" s="225" t="n">
        <f aca="false">ROUND(D6249*E6249,2)</f>
        <v>12.69</v>
      </c>
    </row>
    <row r="6250" customFormat="false" ht="19.4" hidden="false" customHeight="false" outlineLevel="0" collapsed="false">
      <c r="A6250" s="207" t="n">
        <v>92701</v>
      </c>
      <c r="B6250" s="208" t="s">
        <v>6425</v>
      </c>
      <c r="C6250" s="2" t="s">
        <v>170</v>
      </c>
      <c r="D6250" s="209" t="n">
        <v>32.6</v>
      </c>
      <c r="E6250" s="224" t="n">
        <f aca="false">VLOOKUP(A6250,SINAPI_MO!$A$1:$E$59566,4,0)</f>
        <v>0.6678</v>
      </c>
      <c r="F6250" s="225" t="n">
        <f aca="false">ROUND(D6250*E6250,2)</f>
        <v>21.77</v>
      </c>
    </row>
    <row r="6251" customFormat="false" ht="19.4" hidden="false" customHeight="false" outlineLevel="0" collapsed="false">
      <c r="A6251" s="207" t="n">
        <v>92703</v>
      </c>
      <c r="B6251" s="208" t="s">
        <v>6426</v>
      </c>
      <c r="C6251" s="2" t="s">
        <v>170</v>
      </c>
      <c r="D6251" s="209" t="n">
        <v>51.62</v>
      </c>
      <c r="E6251" s="224" t="n">
        <f aca="false">VLOOKUP(A6251,SINAPI_MO!$A$1:$E$59566,4,0)</f>
        <v>0.6864</v>
      </c>
      <c r="F6251" s="225" t="n">
        <f aca="false">ROUND(D6251*E6251,2)</f>
        <v>35.43</v>
      </c>
    </row>
    <row r="6252" customFormat="false" ht="19.4" hidden="false" customHeight="false" outlineLevel="0" collapsed="false">
      <c r="A6252" s="207" t="n">
        <v>92670</v>
      </c>
      <c r="B6252" s="208" t="s">
        <v>6427</v>
      </c>
      <c r="C6252" s="2" t="s">
        <v>170</v>
      </c>
      <c r="D6252" s="209" t="n">
        <v>38.13</v>
      </c>
      <c r="E6252" s="224" t="n">
        <f aca="false">VLOOKUP(A6252,SINAPI_MO!$A$1:$E$59566,4,0)</f>
        <v>0.5754</v>
      </c>
      <c r="F6252" s="225" t="n">
        <f aca="false">ROUND(D6252*E6252,2)</f>
        <v>21.94</v>
      </c>
    </row>
    <row r="6253" customFormat="false" ht="19.4" hidden="false" customHeight="false" outlineLevel="0" collapsed="false">
      <c r="A6253" s="207" t="n">
        <v>92672</v>
      </c>
      <c r="B6253" s="208" t="s">
        <v>6428</v>
      </c>
      <c r="C6253" s="2" t="s">
        <v>170</v>
      </c>
      <c r="D6253" s="209" t="n">
        <v>49.4</v>
      </c>
      <c r="E6253" s="224" t="n">
        <f aca="false">VLOOKUP(A6253,SINAPI_MO!$A$1:$E$59566,4,0)</f>
        <v>0.4885</v>
      </c>
      <c r="F6253" s="225" t="n">
        <f aca="false">ROUND(D6253*E6253,2)</f>
        <v>24.13</v>
      </c>
    </row>
    <row r="6254" customFormat="false" ht="19.4" hidden="false" customHeight="false" outlineLevel="0" collapsed="false">
      <c r="A6254" s="207" t="n">
        <v>92674</v>
      </c>
      <c r="B6254" s="208" t="s">
        <v>6429</v>
      </c>
      <c r="C6254" s="2" t="s">
        <v>170</v>
      </c>
      <c r="D6254" s="209" t="n">
        <v>60.22</v>
      </c>
      <c r="E6254" s="224" t="n">
        <f aca="false">VLOOKUP(A6254,SINAPI_MO!$A$1:$E$59566,4,0)</f>
        <v>0.4425</v>
      </c>
      <c r="F6254" s="225" t="n">
        <f aca="false">ROUND(D6254*E6254,2)</f>
        <v>26.65</v>
      </c>
    </row>
    <row r="6255" customFormat="false" ht="19.4" hidden="false" customHeight="false" outlineLevel="0" collapsed="false">
      <c r="A6255" s="207" t="n">
        <v>92676</v>
      </c>
      <c r="B6255" s="208" t="s">
        <v>6430</v>
      </c>
      <c r="C6255" s="2" t="s">
        <v>170</v>
      </c>
      <c r="D6255" s="209" t="n">
        <v>81.18</v>
      </c>
      <c r="E6255" s="224" t="n">
        <f aca="false">VLOOKUP(A6255,SINAPI_MO!$A$1:$E$59566,4,0)</f>
        <v>0.3671</v>
      </c>
      <c r="F6255" s="225" t="n">
        <f aca="false">ROUND(D6255*E6255,2)</f>
        <v>29.8</v>
      </c>
    </row>
    <row r="6256" customFormat="false" ht="19.4" hidden="false" customHeight="false" outlineLevel="0" collapsed="false">
      <c r="A6256" s="207" t="n">
        <v>92678</v>
      </c>
      <c r="B6256" s="208" t="s">
        <v>6431</v>
      </c>
      <c r="C6256" s="2" t="s">
        <v>170</v>
      </c>
      <c r="D6256" s="209" t="n">
        <v>127.69</v>
      </c>
      <c r="E6256" s="224" t="n">
        <f aca="false">VLOOKUP(A6256,SINAPI_MO!$A$1:$E$59566,4,0)</f>
        <v>0.2703</v>
      </c>
      <c r="F6256" s="225" t="n">
        <f aca="false">ROUND(D6256*E6256,2)</f>
        <v>34.51</v>
      </c>
    </row>
    <row r="6257" customFormat="false" ht="19.4" hidden="false" customHeight="false" outlineLevel="0" collapsed="false">
      <c r="A6257" s="207" t="n">
        <v>92636</v>
      </c>
      <c r="B6257" s="208" t="s">
        <v>6432</v>
      </c>
      <c r="C6257" s="2" t="s">
        <v>170</v>
      </c>
      <c r="D6257" s="209" t="n">
        <v>195.23</v>
      </c>
      <c r="E6257" s="224" t="n">
        <f aca="false">VLOOKUP(A6257,SINAPI_MO!$A$1:$E$59566,4,0)</f>
        <v>0.3278</v>
      </c>
      <c r="F6257" s="225" t="n">
        <f aca="false">ROUND(D6257*E6257,2)</f>
        <v>64</v>
      </c>
    </row>
    <row r="6258" customFormat="false" ht="19.4" hidden="false" customHeight="false" outlineLevel="0" collapsed="false">
      <c r="A6258" s="207" t="n">
        <v>92680</v>
      </c>
      <c r="B6258" s="208" t="s">
        <v>6433</v>
      </c>
      <c r="C6258" s="2" t="s">
        <v>170</v>
      </c>
      <c r="D6258" s="209" t="n">
        <v>170.46</v>
      </c>
      <c r="E6258" s="224" t="n">
        <f aca="false">VLOOKUP(A6258,SINAPI_MO!$A$1:$E$59566,4,0)</f>
        <v>0.2301</v>
      </c>
      <c r="F6258" s="225" t="n">
        <f aca="false">ROUND(D6258*E6258,2)</f>
        <v>39.22</v>
      </c>
    </row>
    <row r="6259" customFormat="false" ht="19.4" hidden="false" customHeight="false" outlineLevel="0" collapsed="false">
      <c r="A6259" s="207" t="n">
        <v>92382</v>
      </c>
      <c r="B6259" s="208" t="s">
        <v>6434</v>
      </c>
      <c r="C6259" s="2" t="s">
        <v>170</v>
      </c>
      <c r="D6259" s="209" t="n">
        <v>50.06</v>
      </c>
      <c r="E6259" s="224" t="n">
        <f aca="false">VLOOKUP(A6259,SINAPI_MO!$A$1:$E$59566,4,0)</f>
        <v>0.6766</v>
      </c>
      <c r="F6259" s="225" t="n">
        <f aca="false">ROUND(D6259*E6259,2)</f>
        <v>33.87</v>
      </c>
    </row>
    <row r="6260" customFormat="false" ht="19.4" hidden="false" customHeight="false" outlineLevel="0" collapsed="false">
      <c r="A6260" s="207" t="n">
        <v>92384</v>
      </c>
      <c r="B6260" s="208" t="s">
        <v>6435</v>
      </c>
      <c r="C6260" s="2" t="s">
        <v>170</v>
      </c>
      <c r="D6260" s="209" t="n">
        <v>62.98</v>
      </c>
      <c r="E6260" s="224" t="n">
        <f aca="false">VLOOKUP(A6260,SINAPI_MO!$A$1:$E$59566,4,0)</f>
        <v>0.5988</v>
      </c>
      <c r="F6260" s="225" t="n">
        <f aca="false">ROUND(D6260*E6260,2)</f>
        <v>37.71</v>
      </c>
    </row>
    <row r="6261" customFormat="false" ht="19.4" hidden="false" customHeight="false" outlineLevel="0" collapsed="false">
      <c r="A6261" s="207" t="n">
        <v>92386</v>
      </c>
      <c r="B6261" s="208" t="s">
        <v>6436</v>
      </c>
      <c r="C6261" s="2" t="s">
        <v>170</v>
      </c>
      <c r="D6261" s="209" t="n">
        <v>75.66</v>
      </c>
      <c r="E6261" s="224" t="n">
        <f aca="false">VLOOKUP(A6261,SINAPI_MO!$A$1:$E$59566,4,0)</f>
        <v>0.5563</v>
      </c>
      <c r="F6261" s="225" t="n">
        <f aca="false">ROUND(D6261*E6261,2)</f>
        <v>42.09</v>
      </c>
    </row>
    <row r="6262" customFormat="false" ht="19.4" hidden="false" customHeight="false" outlineLevel="0" collapsed="false">
      <c r="A6262" s="207" t="n">
        <v>92351</v>
      </c>
      <c r="B6262" s="208" t="s">
        <v>6437</v>
      </c>
      <c r="C6262" s="2" t="s">
        <v>170</v>
      </c>
      <c r="D6262" s="209" t="n">
        <v>103.83</v>
      </c>
      <c r="E6262" s="224" t="n">
        <f aca="false">VLOOKUP(A6262,SINAPI_MO!$A$1:$E$59566,4,0)</f>
        <v>0.5052</v>
      </c>
      <c r="F6262" s="225" t="n">
        <f aca="false">ROUND(D6262*E6262,2)</f>
        <v>52.45</v>
      </c>
    </row>
    <row r="6263" customFormat="false" ht="19.4" hidden="false" customHeight="false" outlineLevel="0" collapsed="false">
      <c r="A6263" s="207" t="n">
        <v>92388</v>
      </c>
      <c r="B6263" s="208" t="s">
        <v>6438</v>
      </c>
      <c r="C6263" s="2" t="s">
        <v>170</v>
      </c>
      <c r="D6263" s="209" t="n">
        <v>98.95</v>
      </c>
      <c r="E6263" s="224" t="n">
        <f aca="false">VLOOKUP(A6263,SINAPI_MO!$A$1:$E$59566,4,0)</f>
        <v>0.4807</v>
      </c>
      <c r="F6263" s="225" t="n">
        <f aca="false">ROUND(D6263*E6263,2)</f>
        <v>47.57</v>
      </c>
    </row>
    <row r="6264" customFormat="false" ht="19.4" hidden="false" customHeight="false" outlineLevel="0" collapsed="false">
      <c r="A6264" s="207" t="n">
        <v>92353</v>
      </c>
      <c r="B6264" s="208" t="s">
        <v>6439</v>
      </c>
      <c r="C6264" s="2" t="s">
        <v>170</v>
      </c>
      <c r="D6264" s="209" t="n">
        <v>149.06</v>
      </c>
      <c r="E6264" s="224" t="n">
        <f aca="false">VLOOKUP(A6264,SINAPI_MO!$A$1:$E$59566,4,0)</f>
        <v>0.3749</v>
      </c>
      <c r="F6264" s="225" t="n">
        <f aca="false">ROUND(D6264*E6264,2)</f>
        <v>55.88</v>
      </c>
    </row>
    <row r="6265" customFormat="false" ht="19.4" hidden="false" customHeight="false" outlineLevel="0" collapsed="false">
      <c r="A6265" s="207" t="n">
        <v>92390</v>
      </c>
      <c r="B6265" s="208" t="s">
        <v>6440</v>
      </c>
      <c r="C6265" s="2" t="s">
        <v>170</v>
      </c>
      <c r="D6265" s="209" t="n">
        <v>148.96</v>
      </c>
      <c r="E6265" s="224" t="n">
        <f aca="false">VLOOKUP(A6265,SINAPI_MO!$A$1:$E$59566,4,0)</f>
        <v>0.3745</v>
      </c>
      <c r="F6265" s="225" t="n">
        <f aca="false">ROUND(D6265*E6265,2)</f>
        <v>55.79</v>
      </c>
    </row>
    <row r="6266" customFormat="false" ht="19.4" hidden="false" customHeight="false" outlineLevel="0" collapsed="false">
      <c r="A6266" s="207" t="n">
        <v>92355</v>
      </c>
      <c r="B6266" s="208" t="s">
        <v>6441</v>
      </c>
      <c r="C6266" s="2" t="s">
        <v>170</v>
      </c>
      <c r="D6266" s="209" t="n">
        <v>190.53</v>
      </c>
      <c r="E6266" s="224" t="n">
        <f aca="false">VLOOKUP(A6266,SINAPI_MO!$A$1:$E$59566,4,0)</f>
        <v>0.3112</v>
      </c>
      <c r="F6266" s="225" t="n">
        <f aca="false">ROUND(D6266*E6266,2)</f>
        <v>59.29</v>
      </c>
    </row>
    <row r="6267" customFormat="false" ht="19.4" hidden="false" customHeight="false" outlineLevel="0" collapsed="false">
      <c r="A6267" s="207" t="n">
        <v>101925</v>
      </c>
      <c r="B6267" s="208" t="s">
        <v>6442</v>
      </c>
      <c r="C6267" s="2" t="s">
        <v>170</v>
      </c>
      <c r="D6267" s="209" t="n">
        <v>312.86</v>
      </c>
      <c r="E6267" s="224" t="n">
        <f aca="false">VLOOKUP(A6267,SINAPI_MO!$A$1:$E$59566,4,0)</f>
        <v>0.2041</v>
      </c>
      <c r="F6267" s="225" t="n">
        <f aca="false">ROUND(D6267*E6267,2)</f>
        <v>63.85</v>
      </c>
    </row>
    <row r="6268" customFormat="false" ht="19.4" hidden="false" customHeight="false" outlineLevel="0" collapsed="false">
      <c r="A6268" s="207" t="n">
        <v>101934</v>
      </c>
      <c r="B6268" s="208" t="s">
        <v>6443</v>
      </c>
      <c r="C6268" s="2" t="s">
        <v>170</v>
      </c>
      <c r="D6268" s="209" t="n">
        <v>323.94</v>
      </c>
      <c r="E6268" s="224" t="n">
        <f aca="false">VLOOKUP(A6268,SINAPI_MO!$A$1:$E$59566,4,0)</f>
        <v>0.2314</v>
      </c>
      <c r="F6268" s="225" t="n">
        <f aca="false">ROUND(D6268*E6268,2)</f>
        <v>74.96</v>
      </c>
    </row>
    <row r="6269" customFormat="false" ht="19.4" hidden="false" customHeight="false" outlineLevel="0" collapsed="false">
      <c r="A6269" s="207" t="n">
        <v>97541</v>
      </c>
      <c r="B6269" s="208" t="s">
        <v>6444</v>
      </c>
      <c r="C6269" s="2" t="s">
        <v>170</v>
      </c>
      <c r="D6269" s="209" t="n">
        <v>30.8</v>
      </c>
      <c r="E6269" s="224" t="n">
        <f aca="false">VLOOKUP(A6269,SINAPI_MO!$A$1:$E$59566,4,0)</f>
        <v>0.4084</v>
      </c>
      <c r="F6269" s="225" t="n">
        <f aca="false">ROUND(D6269*E6269,2)</f>
        <v>12.58</v>
      </c>
    </row>
    <row r="6270" customFormat="false" ht="19.4" hidden="false" customHeight="false" outlineLevel="0" collapsed="false">
      <c r="A6270" s="207" t="n">
        <v>97462</v>
      </c>
      <c r="B6270" s="208" t="s">
        <v>6445</v>
      </c>
      <c r="C6270" s="2" t="s">
        <v>170</v>
      </c>
      <c r="D6270" s="209" t="n">
        <v>36.06</v>
      </c>
      <c r="E6270" s="224" t="n">
        <f aca="false">VLOOKUP(A6270,SINAPI_MO!$A$1:$E$59566,4,0)</f>
        <v>0.2942</v>
      </c>
      <c r="F6270" s="225" t="n">
        <f aca="false">ROUND(D6270*E6270,2)</f>
        <v>10.61</v>
      </c>
    </row>
    <row r="6271" customFormat="false" ht="19.4" hidden="false" customHeight="false" outlineLevel="0" collapsed="false">
      <c r="A6271" s="207" t="n">
        <v>97544</v>
      </c>
      <c r="B6271" s="208" t="s">
        <v>6446</v>
      </c>
      <c r="C6271" s="2" t="s">
        <v>170</v>
      </c>
      <c r="D6271" s="209" t="n">
        <v>48.84</v>
      </c>
      <c r="E6271" s="224" t="n">
        <f aca="false">VLOOKUP(A6271,SINAPI_MO!$A$1:$E$59566,4,0)</f>
        <v>0.4789</v>
      </c>
      <c r="F6271" s="225" t="n">
        <f aca="false">ROUND(D6271*E6271,2)</f>
        <v>23.39</v>
      </c>
    </row>
    <row r="6272" customFormat="false" ht="19.4" hidden="false" customHeight="false" outlineLevel="0" collapsed="false">
      <c r="A6272" s="207" t="n">
        <v>97500</v>
      </c>
      <c r="B6272" s="208" t="s">
        <v>6447</v>
      </c>
      <c r="C6272" s="2" t="s">
        <v>170</v>
      </c>
      <c r="D6272" s="209" t="n">
        <v>34.34</v>
      </c>
      <c r="E6272" s="224" t="n">
        <f aca="false">VLOOKUP(A6272,SINAPI_MO!$A$1:$E$59566,4,0)</f>
        <v>0.2589</v>
      </c>
      <c r="F6272" s="225" t="n">
        <f aca="false">ROUND(D6272*E6272,2)</f>
        <v>8.89</v>
      </c>
    </row>
    <row r="6273" customFormat="false" ht="19.4" hidden="false" customHeight="false" outlineLevel="0" collapsed="false">
      <c r="A6273" s="207" t="n">
        <v>97465</v>
      </c>
      <c r="B6273" s="208" t="s">
        <v>6448</v>
      </c>
      <c r="C6273" s="2" t="s">
        <v>170</v>
      </c>
      <c r="D6273" s="209" t="n">
        <v>78.89</v>
      </c>
      <c r="E6273" s="224" t="n">
        <f aca="false">VLOOKUP(A6273,SINAPI_MO!$A$1:$E$59566,4,0)</f>
        <v>0.1685</v>
      </c>
      <c r="F6273" s="225" t="n">
        <f aca="false">ROUND(D6273*E6273,2)</f>
        <v>13.29</v>
      </c>
    </row>
    <row r="6274" customFormat="false" ht="19.4" hidden="false" customHeight="false" outlineLevel="0" collapsed="false">
      <c r="A6274" s="207" t="n">
        <v>97503</v>
      </c>
      <c r="B6274" s="208" t="s">
        <v>6449</v>
      </c>
      <c r="C6274" s="2" t="s">
        <v>170</v>
      </c>
      <c r="D6274" s="209" t="n">
        <v>75.63</v>
      </c>
      <c r="E6274" s="224" t="n">
        <f aca="false">VLOOKUP(A6274,SINAPI_MO!$A$1:$E$59566,4,0)</f>
        <v>0.1326</v>
      </c>
      <c r="F6274" s="225" t="n">
        <f aca="false">ROUND(D6274*E6274,2)</f>
        <v>10.03</v>
      </c>
    </row>
    <row r="6275" customFormat="false" ht="19.4" hidden="false" customHeight="false" outlineLevel="0" collapsed="false">
      <c r="A6275" s="207" t="n">
        <v>97468</v>
      </c>
      <c r="B6275" s="208" t="s">
        <v>6450</v>
      </c>
      <c r="C6275" s="2" t="s">
        <v>170</v>
      </c>
      <c r="D6275" s="209" t="n">
        <v>100.49</v>
      </c>
      <c r="E6275" s="224" t="n">
        <f aca="false">VLOOKUP(A6275,SINAPI_MO!$A$1:$E$59566,4,0)</f>
        <v>0.1654</v>
      </c>
      <c r="F6275" s="225" t="n">
        <f aca="false">ROUND(D6275*E6275,2)</f>
        <v>16.62</v>
      </c>
    </row>
    <row r="6276" customFormat="false" ht="19.4" hidden="false" customHeight="false" outlineLevel="0" collapsed="false">
      <c r="A6276" s="207" t="n">
        <v>97506</v>
      </c>
      <c r="B6276" s="208" t="s">
        <v>6451</v>
      </c>
      <c r="C6276" s="2" t="s">
        <v>170</v>
      </c>
      <c r="D6276" s="209" t="n">
        <v>95.31</v>
      </c>
      <c r="E6276" s="224" t="n">
        <f aca="false">VLOOKUP(A6276,SINAPI_MO!$A$1:$E$59566,4,0)</f>
        <v>0.12</v>
      </c>
      <c r="F6276" s="225" t="n">
        <f aca="false">ROUND(D6276*E6276,2)</f>
        <v>11.44</v>
      </c>
    </row>
    <row r="6277" customFormat="false" ht="19.4" hidden="false" customHeight="false" outlineLevel="0" collapsed="false">
      <c r="A6277" s="207" t="n">
        <v>97444</v>
      </c>
      <c r="B6277" s="208" t="s">
        <v>6452</v>
      </c>
      <c r="C6277" s="2" t="s">
        <v>170</v>
      </c>
      <c r="D6277" s="209" t="n">
        <v>173.17</v>
      </c>
      <c r="E6277" s="224" t="n">
        <f aca="false">VLOOKUP(A6277,SINAPI_MO!$A$1:$E$59566,4,0)</f>
        <v>0.2391</v>
      </c>
      <c r="F6277" s="225" t="n">
        <f aca="false">ROUND(D6277*E6277,2)</f>
        <v>41.4</v>
      </c>
    </row>
    <row r="6278" customFormat="false" ht="19.4" hidden="false" customHeight="false" outlineLevel="0" collapsed="false">
      <c r="A6278" s="207" t="n">
        <v>97471</v>
      </c>
      <c r="B6278" s="208" t="s">
        <v>6453</v>
      </c>
      <c r="C6278" s="2" t="s">
        <v>170</v>
      </c>
      <c r="D6278" s="209" t="n">
        <v>152.4</v>
      </c>
      <c r="E6278" s="224" t="n">
        <f aca="false">VLOOKUP(A6278,SINAPI_MO!$A$1:$E$59566,4,0)</f>
        <v>0.1354</v>
      </c>
      <c r="F6278" s="225" t="n">
        <f aca="false">ROUND(D6278*E6278,2)</f>
        <v>20.63</v>
      </c>
    </row>
    <row r="6279" customFormat="false" ht="19.4" hidden="false" customHeight="false" outlineLevel="0" collapsed="false">
      <c r="A6279" s="207" t="n">
        <v>97509</v>
      </c>
      <c r="B6279" s="208" t="s">
        <v>6454</v>
      </c>
      <c r="C6279" s="2" t="s">
        <v>170</v>
      </c>
      <c r="D6279" s="209" t="n">
        <v>144.9</v>
      </c>
      <c r="E6279" s="224" t="n">
        <f aca="false">VLOOKUP(A6279,SINAPI_MO!$A$1:$E$59566,4,0)</f>
        <v>0.0906</v>
      </c>
      <c r="F6279" s="225" t="n">
        <f aca="false">ROUND(D6279*E6279,2)</f>
        <v>13.13</v>
      </c>
    </row>
    <row r="6280" customFormat="false" ht="19.4" hidden="false" customHeight="false" outlineLevel="0" collapsed="false">
      <c r="A6280" s="207" t="n">
        <v>97447</v>
      </c>
      <c r="B6280" s="208" t="s">
        <v>6455</v>
      </c>
      <c r="C6280" s="2" t="s">
        <v>170</v>
      </c>
      <c r="D6280" s="209" t="n">
        <v>306.47</v>
      </c>
      <c r="E6280" s="224" t="n">
        <f aca="false">VLOOKUP(A6280,SINAPI_MO!$A$1:$E$59566,4,0)</f>
        <v>0.1382</v>
      </c>
      <c r="F6280" s="225" t="n">
        <f aca="false">ROUND(D6280*E6280,2)</f>
        <v>42.35</v>
      </c>
    </row>
    <row r="6281" customFormat="false" ht="19.4" hidden="false" customHeight="false" outlineLevel="0" collapsed="false">
      <c r="A6281" s="207" t="n">
        <v>97475</v>
      </c>
      <c r="B6281" s="208" t="s">
        <v>6456</v>
      </c>
      <c r="C6281" s="2" t="s">
        <v>170</v>
      </c>
      <c r="D6281" s="209" t="n">
        <v>290.32</v>
      </c>
      <c r="E6281" s="224" t="n">
        <f aca="false">VLOOKUP(A6281,SINAPI_MO!$A$1:$E$59566,4,0)</f>
        <v>0.0902</v>
      </c>
      <c r="F6281" s="225" t="n">
        <f aca="false">ROUND(D6281*E6281,2)</f>
        <v>26.19</v>
      </c>
    </row>
    <row r="6282" customFormat="false" ht="19.4" hidden="false" customHeight="false" outlineLevel="0" collapsed="false">
      <c r="A6282" s="207" t="n">
        <v>97512</v>
      </c>
      <c r="B6282" s="208" t="s">
        <v>6457</v>
      </c>
      <c r="C6282" s="2" t="s">
        <v>170</v>
      </c>
      <c r="D6282" s="209" t="n">
        <v>279.6</v>
      </c>
      <c r="E6282" s="224" t="n">
        <f aca="false">VLOOKUP(A6282,SINAPI_MO!$A$1:$E$59566,4,0)</f>
        <v>0.0554</v>
      </c>
      <c r="F6282" s="225" t="n">
        <f aca="false">ROUND(D6282*E6282,2)</f>
        <v>15.49</v>
      </c>
    </row>
    <row r="6283" customFormat="false" ht="19.4" hidden="false" customHeight="false" outlineLevel="0" collapsed="false">
      <c r="A6283" s="207" t="n">
        <v>97450</v>
      </c>
      <c r="B6283" s="208" t="s">
        <v>6458</v>
      </c>
      <c r="C6283" s="2" t="s">
        <v>170</v>
      </c>
      <c r="D6283" s="209" t="n">
        <v>401.04</v>
      </c>
      <c r="E6283" s="224" t="n">
        <f aca="false">VLOOKUP(A6283,SINAPI_MO!$A$1:$E$59566,4,0)</f>
        <v>0.1084</v>
      </c>
      <c r="F6283" s="225" t="n">
        <f aca="false">ROUND(D6283*E6283,2)</f>
        <v>43.47</v>
      </c>
    </row>
    <row r="6284" customFormat="false" ht="19.4" hidden="false" customHeight="false" outlineLevel="0" collapsed="false">
      <c r="A6284" s="207" t="n">
        <v>97478</v>
      </c>
      <c r="B6284" s="208" t="s">
        <v>6459</v>
      </c>
      <c r="C6284" s="2" t="s">
        <v>170</v>
      </c>
      <c r="D6284" s="209" t="n">
        <v>390.44</v>
      </c>
      <c r="E6284" s="224" t="n">
        <f aca="false">VLOOKUP(A6284,SINAPI_MO!$A$1:$E$59566,4,0)</f>
        <v>0.0842</v>
      </c>
      <c r="F6284" s="225" t="n">
        <f aca="false">ROUND(D6284*E6284,2)</f>
        <v>32.88</v>
      </c>
    </row>
    <row r="6285" customFormat="false" ht="19.4" hidden="false" customHeight="false" outlineLevel="0" collapsed="false">
      <c r="A6285" s="207" t="n">
        <v>97515</v>
      </c>
      <c r="B6285" s="208" t="s">
        <v>6460</v>
      </c>
      <c r="C6285" s="2" t="s">
        <v>170</v>
      </c>
      <c r="D6285" s="209" t="n">
        <v>375.84</v>
      </c>
      <c r="E6285" s="224" t="n">
        <f aca="false">VLOOKUP(A6285,SINAPI_MO!$A$1:$E$59566,4,0)</f>
        <v>0.0487</v>
      </c>
      <c r="F6285" s="225" t="n">
        <f aca="false">ROUND(D6285*E6285,2)</f>
        <v>18.3</v>
      </c>
    </row>
    <row r="6286" customFormat="false" ht="19.4" hidden="false" customHeight="false" outlineLevel="0" collapsed="false">
      <c r="A6286" s="207" t="n">
        <v>92928</v>
      </c>
      <c r="B6286" s="208" t="s">
        <v>6461</v>
      </c>
      <c r="C6286" s="2" t="s">
        <v>170</v>
      </c>
      <c r="D6286" s="209" t="n">
        <v>51.84</v>
      </c>
      <c r="E6286" s="224" t="n">
        <f aca="false">VLOOKUP(A6286,SINAPI_MO!$A$1:$E$59566,4,0)</f>
        <v>0.5129</v>
      </c>
      <c r="F6286" s="225" t="n">
        <f aca="false">ROUND(D6286*E6286,2)</f>
        <v>26.59</v>
      </c>
    </row>
    <row r="6287" customFormat="false" ht="19.4" hidden="false" customHeight="false" outlineLevel="0" collapsed="false">
      <c r="A6287" s="207" t="n">
        <v>92943</v>
      </c>
      <c r="B6287" s="208" t="s">
        <v>6462</v>
      </c>
      <c r="C6287" s="2" t="s">
        <v>170</v>
      </c>
      <c r="D6287" s="209" t="n">
        <v>42.18</v>
      </c>
      <c r="E6287" s="224" t="n">
        <f aca="false">VLOOKUP(A6287,SINAPI_MO!$A$1:$E$59566,4,0)</f>
        <v>0.4014</v>
      </c>
      <c r="F6287" s="225" t="n">
        <f aca="false">ROUND(D6287*E6287,2)</f>
        <v>16.93</v>
      </c>
    </row>
    <row r="6288" customFormat="false" ht="19.4" hidden="false" customHeight="false" outlineLevel="0" collapsed="false">
      <c r="A6288" s="207" t="n">
        <v>92929</v>
      </c>
      <c r="B6288" s="208" t="s">
        <v>6463</v>
      </c>
      <c r="C6288" s="2" t="s">
        <v>170</v>
      </c>
      <c r="D6288" s="209" t="n">
        <v>50.52</v>
      </c>
      <c r="E6288" s="224" t="n">
        <f aca="false">VLOOKUP(A6288,SINAPI_MO!$A$1:$E$59566,4,0)</f>
        <v>0.501</v>
      </c>
      <c r="F6288" s="225" t="n">
        <f aca="false">ROUND(D6288*E6288,2)</f>
        <v>25.31</v>
      </c>
    </row>
    <row r="6289" customFormat="false" ht="19.4" hidden="false" customHeight="false" outlineLevel="0" collapsed="false">
      <c r="A6289" s="207" t="n">
        <v>92944</v>
      </c>
      <c r="B6289" s="208" t="s">
        <v>6464</v>
      </c>
      <c r="C6289" s="2" t="s">
        <v>170</v>
      </c>
      <c r="D6289" s="209" t="n">
        <v>41.4</v>
      </c>
      <c r="E6289" s="224" t="n">
        <f aca="false">VLOOKUP(A6289,SINAPI_MO!$A$1:$E$59566,4,0)</f>
        <v>0.3911</v>
      </c>
      <c r="F6289" s="225" t="n">
        <f aca="false">ROUND(D6289*E6289,2)</f>
        <v>16.19</v>
      </c>
    </row>
    <row r="6290" customFormat="false" ht="19.4" hidden="false" customHeight="false" outlineLevel="0" collapsed="false">
      <c r="A6290" s="207" t="n">
        <v>92930</v>
      </c>
      <c r="B6290" s="208" t="s">
        <v>6465</v>
      </c>
      <c r="C6290" s="2" t="s">
        <v>170</v>
      </c>
      <c r="D6290" s="209" t="n">
        <v>49.58</v>
      </c>
      <c r="E6290" s="224" t="n">
        <f aca="false">VLOOKUP(A6290,SINAPI_MO!$A$1:$E$59566,4,0)</f>
        <v>0.4923</v>
      </c>
      <c r="F6290" s="225" t="n">
        <f aca="false">ROUND(D6290*E6290,2)</f>
        <v>24.41</v>
      </c>
    </row>
    <row r="6291" customFormat="false" ht="19.4" hidden="false" customHeight="false" outlineLevel="0" collapsed="false">
      <c r="A6291" s="207" t="n">
        <v>92945</v>
      </c>
      <c r="B6291" s="208" t="s">
        <v>6466</v>
      </c>
      <c r="C6291" s="2" t="s">
        <v>170</v>
      </c>
      <c r="D6291" s="209" t="n">
        <v>40.84</v>
      </c>
      <c r="E6291" s="224" t="n">
        <f aca="false">VLOOKUP(A6291,SINAPI_MO!$A$1:$E$59566,4,0)</f>
        <v>0.3837</v>
      </c>
      <c r="F6291" s="225" t="n">
        <f aca="false">ROUND(D6291*E6291,2)</f>
        <v>15.67</v>
      </c>
    </row>
    <row r="6292" customFormat="false" ht="19.4" hidden="false" customHeight="false" outlineLevel="0" collapsed="false">
      <c r="A6292" s="207" t="n">
        <v>92925</v>
      </c>
      <c r="B6292" s="208" t="s">
        <v>6467</v>
      </c>
      <c r="C6292" s="2" t="s">
        <v>170</v>
      </c>
      <c r="D6292" s="209" t="n">
        <v>44.7</v>
      </c>
      <c r="E6292" s="224" t="n">
        <f aca="false">VLOOKUP(A6292,SINAPI_MO!$A$1:$E$59566,4,0)</f>
        <v>0.5336</v>
      </c>
      <c r="F6292" s="225" t="n">
        <f aca="false">ROUND(D6292*E6292,2)</f>
        <v>23.85</v>
      </c>
    </row>
    <row r="6293" customFormat="false" ht="19.4" hidden="false" customHeight="false" outlineLevel="0" collapsed="false">
      <c r="A6293" s="207" t="n">
        <v>92940</v>
      </c>
      <c r="B6293" s="208" t="s">
        <v>6468</v>
      </c>
      <c r="C6293" s="2" t="s">
        <v>170</v>
      </c>
      <c r="D6293" s="209" t="n">
        <v>36.2</v>
      </c>
      <c r="E6293" s="224" t="n">
        <f aca="false">VLOOKUP(A6293,SINAPI_MO!$A$1:$E$59566,4,0)</f>
        <v>0.424</v>
      </c>
      <c r="F6293" s="225" t="n">
        <f aca="false">ROUND(D6293*E6293,2)</f>
        <v>15.35</v>
      </c>
    </row>
    <row r="6294" customFormat="false" ht="19.4" hidden="false" customHeight="false" outlineLevel="0" collapsed="false">
      <c r="A6294" s="207" t="n">
        <v>92926</v>
      </c>
      <c r="B6294" s="208" t="s">
        <v>6469</v>
      </c>
      <c r="C6294" s="2" t="s">
        <v>170</v>
      </c>
      <c r="D6294" s="209" t="n">
        <v>42.81</v>
      </c>
      <c r="E6294" s="224" t="n">
        <f aca="false">VLOOKUP(A6294,SINAPI_MO!$A$1:$E$59566,4,0)</f>
        <v>0.5146</v>
      </c>
      <c r="F6294" s="225" t="n">
        <f aca="false">ROUND(D6294*E6294,2)</f>
        <v>22.03</v>
      </c>
    </row>
    <row r="6295" customFormat="false" ht="19.4" hidden="false" customHeight="false" outlineLevel="0" collapsed="false">
      <c r="A6295" s="207" t="n">
        <v>92941</v>
      </c>
      <c r="B6295" s="208" t="s">
        <v>6470</v>
      </c>
      <c r="C6295" s="2" t="s">
        <v>170</v>
      </c>
      <c r="D6295" s="209" t="n">
        <v>35.08</v>
      </c>
      <c r="E6295" s="224" t="n">
        <f aca="false">VLOOKUP(A6295,SINAPI_MO!$A$1:$E$59566,4,0)</f>
        <v>0.4076</v>
      </c>
      <c r="F6295" s="225" t="n">
        <f aca="false">ROUND(D6295*E6295,2)</f>
        <v>14.3</v>
      </c>
    </row>
    <row r="6296" customFormat="false" ht="19.4" hidden="false" customHeight="false" outlineLevel="0" collapsed="false">
      <c r="A6296" s="207" t="n">
        <v>92927</v>
      </c>
      <c r="B6296" s="208" t="s">
        <v>6471</v>
      </c>
      <c r="C6296" s="2" t="s">
        <v>170</v>
      </c>
      <c r="D6296" s="209" t="n">
        <v>43.76</v>
      </c>
      <c r="E6296" s="224" t="n">
        <f aca="false">VLOOKUP(A6296,SINAPI_MO!$A$1:$E$59566,4,0)</f>
        <v>0.5245</v>
      </c>
      <c r="F6296" s="225" t="n">
        <f aca="false">ROUND(D6296*E6296,2)</f>
        <v>22.95</v>
      </c>
    </row>
    <row r="6297" customFormat="false" ht="19.4" hidden="false" customHeight="false" outlineLevel="0" collapsed="false">
      <c r="A6297" s="207" t="n">
        <v>92942</v>
      </c>
      <c r="B6297" s="208" t="s">
        <v>6472</v>
      </c>
      <c r="C6297" s="2" t="s">
        <v>170</v>
      </c>
      <c r="D6297" s="209" t="n">
        <v>35.64</v>
      </c>
      <c r="E6297" s="224" t="n">
        <f aca="false">VLOOKUP(A6297,SINAPI_MO!$A$1:$E$59566,4,0)</f>
        <v>0.4161</v>
      </c>
      <c r="F6297" s="225" t="n">
        <f aca="false">ROUND(D6297*E6297,2)</f>
        <v>14.83</v>
      </c>
    </row>
    <row r="6298" customFormat="false" ht="19.4" hidden="false" customHeight="false" outlineLevel="0" collapsed="false">
      <c r="A6298" s="207" t="n">
        <v>92918</v>
      </c>
      <c r="B6298" s="208" t="s">
        <v>6473</v>
      </c>
      <c r="C6298" s="2" t="s">
        <v>170</v>
      </c>
      <c r="D6298" s="209" t="n">
        <v>34.51</v>
      </c>
      <c r="E6298" s="224" t="n">
        <f aca="false">VLOOKUP(A6298,SINAPI_MO!$A$1:$E$59566,4,0)</f>
        <v>0.6013</v>
      </c>
      <c r="F6298" s="225" t="n">
        <f aca="false">ROUND(D6298*E6298,2)</f>
        <v>20.75</v>
      </c>
    </row>
    <row r="6299" customFormat="false" ht="19.4" hidden="false" customHeight="false" outlineLevel="0" collapsed="false">
      <c r="A6299" s="207" t="n">
        <v>92938</v>
      </c>
      <c r="B6299" s="208" t="s">
        <v>6474</v>
      </c>
      <c r="C6299" s="2" t="s">
        <v>170</v>
      </c>
      <c r="D6299" s="209" t="n">
        <v>27.33</v>
      </c>
      <c r="E6299" s="224" t="n">
        <f aca="false">VLOOKUP(A6299,SINAPI_MO!$A$1:$E$59566,4,0)</f>
        <v>0.4965</v>
      </c>
      <c r="F6299" s="225" t="n">
        <f aca="false">ROUND(D6299*E6299,2)</f>
        <v>13.57</v>
      </c>
    </row>
    <row r="6300" customFormat="false" ht="19.4" hidden="false" customHeight="false" outlineLevel="0" collapsed="false">
      <c r="A6300" s="207" t="n">
        <v>92920</v>
      </c>
      <c r="B6300" s="208" t="s">
        <v>6475</v>
      </c>
      <c r="C6300" s="2" t="s">
        <v>170</v>
      </c>
      <c r="D6300" s="209" t="n">
        <v>35.72</v>
      </c>
      <c r="E6300" s="224" t="n">
        <f aca="false">VLOOKUP(A6300,SINAPI_MO!$A$1:$E$59566,4,0)</f>
        <v>0.6067</v>
      </c>
      <c r="F6300" s="225" t="n">
        <f aca="false">ROUND(D6300*E6300,2)</f>
        <v>21.67</v>
      </c>
    </row>
    <row r="6301" customFormat="false" ht="19.4" hidden="false" customHeight="false" outlineLevel="0" collapsed="false">
      <c r="A6301" s="207" t="n">
        <v>92939</v>
      </c>
      <c r="B6301" s="208" t="s">
        <v>6476</v>
      </c>
      <c r="C6301" s="2" t="s">
        <v>170</v>
      </c>
      <c r="D6301" s="209" t="n">
        <v>28.14</v>
      </c>
      <c r="E6301" s="224" t="n">
        <f aca="false">VLOOKUP(A6301,SINAPI_MO!$A$1:$E$59566,4,0)</f>
        <v>0.5007</v>
      </c>
      <c r="F6301" s="225" t="n">
        <f aca="false">ROUND(D6301*E6301,2)</f>
        <v>14.09</v>
      </c>
    </row>
    <row r="6302" customFormat="false" ht="19.4" hidden="false" customHeight="false" outlineLevel="0" collapsed="false">
      <c r="A6302" s="207" t="n">
        <v>92910</v>
      </c>
      <c r="B6302" s="208" t="s">
        <v>6477</v>
      </c>
      <c r="C6302" s="2" t="s">
        <v>170</v>
      </c>
      <c r="D6302" s="209" t="n">
        <v>105.6</v>
      </c>
      <c r="E6302" s="224" t="n">
        <f aca="false">VLOOKUP(A6302,SINAPI_MO!$A$1:$E$59566,4,0)</f>
        <v>0.3348</v>
      </c>
      <c r="F6302" s="225" t="n">
        <f aca="false">ROUND(D6302*E6302,2)</f>
        <v>35.35</v>
      </c>
    </row>
    <row r="6303" customFormat="false" ht="19.4" hidden="false" customHeight="false" outlineLevel="0" collapsed="false">
      <c r="A6303" s="207" t="n">
        <v>92934</v>
      </c>
      <c r="B6303" s="208" t="s">
        <v>6478</v>
      </c>
      <c r="C6303" s="2" t="s">
        <v>170</v>
      </c>
      <c r="D6303" s="209" t="n">
        <v>102.87</v>
      </c>
      <c r="E6303" s="224" t="n">
        <f aca="false">VLOOKUP(A6303,SINAPI_MO!$A$1:$E$59566,4,0)</f>
        <v>0.3171</v>
      </c>
      <c r="F6303" s="225" t="n">
        <f aca="false">ROUND(D6303*E6303,2)</f>
        <v>32.62</v>
      </c>
    </row>
    <row r="6304" customFormat="false" ht="19.4" hidden="false" customHeight="false" outlineLevel="0" collapsed="false">
      <c r="A6304" s="207" t="n">
        <v>92949</v>
      </c>
      <c r="B6304" s="208" t="s">
        <v>6479</v>
      </c>
      <c r="C6304" s="2" t="s">
        <v>170</v>
      </c>
      <c r="D6304" s="209" t="n">
        <v>90.63</v>
      </c>
      <c r="E6304" s="224" t="n">
        <f aca="false">VLOOKUP(A6304,SINAPI_MO!$A$1:$E$59566,4,0)</f>
        <v>0.2249</v>
      </c>
      <c r="F6304" s="225" t="n">
        <f aca="false">ROUND(D6304*E6304,2)</f>
        <v>20.38</v>
      </c>
    </row>
    <row r="6305" customFormat="false" ht="19.4" hidden="false" customHeight="false" outlineLevel="0" collapsed="false">
      <c r="A6305" s="207" t="n">
        <v>92911</v>
      </c>
      <c r="B6305" s="208" t="s">
        <v>6480</v>
      </c>
      <c r="C6305" s="2" t="s">
        <v>170</v>
      </c>
      <c r="D6305" s="209" t="n">
        <v>106.41</v>
      </c>
      <c r="E6305" s="224" t="n">
        <f aca="false">VLOOKUP(A6305,SINAPI_MO!$A$1:$E$59566,4,0)</f>
        <v>0.3393</v>
      </c>
      <c r="F6305" s="225" t="n">
        <f aca="false">ROUND(D6305*E6305,2)</f>
        <v>36.1</v>
      </c>
    </row>
    <row r="6306" customFormat="false" ht="19.4" hidden="false" customHeight="false" outlineLevel="0" collapsed="false">
      <c r="A6306" s="207" t="n">
        <v>92935</v>
      </c>
      <c r="B6306" s="208" t="s">
        <v>6481</v>
      </c>
      <c r="C6306" s="2" t="s">
        <v>170</v>
      </c>
      <c r="D6306" s="209" t="n">
        <v>104.76</v>
      </c>
      <c r="E6306" s="224" t="n">
        <f aca="false">VLOOKUP(A6306,SINAPI_MO!$A$1:$E$59566,4,0)</f>
        <v>0.3288</v>
      </c>
      <c r="F6306" s="225" t="n">
        <f aca="false">ROUND(D6306*E6306,2)</f>
        <v>34.45</v>
      </c>
    </row>
    <row r="6307" customFormat="false" ht="19.4" hidden="false" customHeight="false" outlineLevel="0" collapsed="false">
      <c r="A6307" s="207" t="n">
        <v>92950</v>
      </c>
      <c r="B6307" s="208" t="s">
        <v>6482</v>
      </c>
      <c r="C6307" s="2" t="s">
        <v>170</v>
      </c>
      <c r="D6307" s="209" t="n">
        <v>91.74</v>
      </c>
      <c r="E6307" s="224" t="n">
        <f aca="false">VLOOKUP(A6307,SINAPI_MO!$A$1:$E$59566,4,0)</f>
        <v>0.2336</v>
      </c>
      <c r="F6307" s="225" t="n">
        <f aca="false">ROUND(D6307*E6307,2)</f>
        <v>21.43</v>
      </c>
    </row>
    <row r="6308" customFormat="false" ht="19.4" hidden="false" customHeight="false" outlineLevel="0" collapsed="false">
      <c r="A6308" s="207" t="n">
        <v>92907</v>
      </c>
      <c r="B6308" s="208" t="s">
        <v>6483</v>
      </c>
      <c r="C6308" s="2" t="s">
        <v>170</v>
      </c>
      <c r="D6308" s="209" t="n">
        <v>74.44</v>
      </c>
      <c r="E6308" s="224" t="n">
        <f aca="false">VLOOKUP(A6308,SINAPI_MO!$A$1:$E$59566,4,0)</f>
        <v>0.4594</v>
      </c>
      <c r="F6308" s="225" t="n">
        <f aca="false">ROUND(D6308*E6308,2)</f>
        <v>34.2</v>
      </c>
    </row>
    <row r="6309" customFormat="false" ht="19.4" hidden="false" customHeight="false" outlineLevel="0" collapsed="false">
      <c r="A6309" s="207" t="n">
        <v>92931</v>
      </c>
      <c r="B6309" s="208" t="s">
        <v>6484</v>
      </c>
      <c r="C6309" s="2" t="s">
        <v>170</v>
      </c>
      <c r="D6309" s="209" t="n">
        <v>70.12</v>
      </c>
      <c r="E6309" s="224" t="n">
        <f aca="false">VLOOKUP(A6309,SINAPI_MO!$A$1:$E$59566,4,0)</f>
        <v>0.4261</v>
      </c>
      <c r="F6309" s="225" t="n">
        <f aca="false">ROUND(D6309*E6309,2)</f>
        <v>29.88</v>
      </c>
    </row>
    <row r="6310" customFormat="false" ht="19.4" hidden="false" customHeight="false" outlineLevel="0" collapsed="false">
      <c r="A6310" s="207" t="n">
        <v>92946</v>
      </c>
      <c r="B6310" s="208" t="s">
        <v>6485</v>
      </c>
      <c r="C6310" s="2" t="s">
        <v>170</v>
      </c>
      <c r="D6310" s="209" t="n">
        <v>59.06</v>
      </c>
      <c r="E6310" s="224" t="n">
        <f aca="false">VLOOKUP(A6310,SINAPI_MO!$A$1:$E$59566,4,0)</f>
        <v>0.3187</v>
      </c>
      <c r="F6310" s="225" t="n">
        <f aca="false">ROUND(D6310*E6310,2)</f>
        <v>18.82</v>
      </c>
    </row>
    <row r="6311" customFormat="false" ht="19.4" hidden="false" customHeight="false" outlineLevel="0" collapsed="false">
      <c r="A6311" s="207" t="n">
        <v>92908</v>
      </c>
      <c r="B6311" s="208" t="s">
        <v>6486</v>
      </c>
      <c r="C6311" s="2" t="s">
        <v>170</v>
      </c>
      <c r="D6311" s="209" t="n">
        <v>73.8</v>
      </c>
      <c r="E6311" s="224" t="n">
        <f aca="false">VLOOKUP(A6311,SINAPI_MO!$A$1:$E$59566,4,0)</f>
        <v>0.4551</v>
      </c>
      <c r="F6311" s="225" t="n">
        <f aca="false">ROUND(D6311*E6311,2)</f>
        <v>33.59</v>
      </c>
    </row>
    <row r="6312" customFormat="false" ht="19.4" hidden="false" customHeight="false" outlineLevel="0" collapsed="false">
      <c r="A6312" s="207" t="n">
        <v>92932</v>
      </c>
      <c r="B6312" s="208" t="s">
        <v>6487</v>
      </c>
      <c r="C6312" s="2" t="s">
        <v>170</v>
      </c>
      <c r="D6312" s="209" t="n">
        <v>68.63</v>
      </c>
      <c r="E6312" s="224" t="n">
        <f aca="false">VLOOKUP(A6312,SINAPI_MO!$A$1:$E$59566,4,0)</f>
        <v>0.4141</v>
      </c>
      <c r="F6312" s="225" t="n">
        <f aca="false">ROUND(D6312*E6312,2)</f>
        <v>28.42</v>
      </c>
    </row>
    <row r="6313" customFormat="false" ht="19.4" hidden="false" customHeight="false" outlineLevel="0" collapsed="false">
      <c r="A6313" s="207" t="n">
        <v>92947</v>
      </c>
      <c r="B6313" s="208" t="s">
        <v>6488</v>
      </c>
      <c r="C6313" s="2" t="s">
        <v>170</v>
      </c>
      <c r="D6313" s="209" t="n">
        <v>58.19</v>
      </c>
      <c r="E6313" s="224" t="n">
        <f aca="false">VLOOKUP(A6313,SINAPI_MO!$A$1:$E$59566,4,0)</f>
        <v>0.309</v>
      </c>
      <c r="F6313" s="225" t="n">
        <f aca="false">ROUND(D6313*E6313,2)</f>
        <v>17.98</v>
      </c>
    </row>
    <row r="6314" customFormat="false" ht="19.4" hidden="false" customHeight="false" outlineLevel="0" collapsed="false">
      <c r="A6314" s="207" t="n">
        <v>92909</v>
      </c>
      <c r="B6314" s="208" t="s">
        <v>6489</v>
      </c>
      <c r="C6314" s="2" t="s">
        <v>170</v>
      </c>
      <c r="D6314" s="209" t="n">
        <v>73.22</v>
      </c>
      <c r="E6314" s="224" t="n">
        <f aca="false">VLOOKUP(A6314,SINAPI_MO!$A$1:$E$59566,4,0)</f>
        <v>0.4515</v>
      </c>
      <c r="F6314" s="225" t="n">
        <f aca="false">ROUND(D6314*E6314,2)</f>
        <v>33.06</v>
      </c>
    </row>
    <row r="6315" customFormat="false" ht="19.4" hidden="false" customHeight="false" outlineLevel="0" collapsed="false">
      <c r="A6315" s="207" t="n">
        <v>92933</v>
      </c>
      <c r="B6315" s="208" t="s">
        <v>6490</v>
      </c>
      <c r="C6315" s="2" t="s">
        <v>170</v>
      </c>
      <c r="D6315" s="209" t="n">
        <v>67.31</v>
      </c>
      <c r="E6315" s="224" t="n">
        <f aca="false">VLOOKUP(A6315,SINAPI_MO!$A$1:$E$59566,4,0)</f>
        <v>0.4034</v>
      </c>
      <c r="F6315" s="225" t="n">
        <f aca="false">ROUND(D6315*E6315,2)</f>
        <v>27.15</v>
      </c>
    </row>
    <row r="6316" customFormat="false" ht="19.4" hidden="false" customHeight="false" outlineLevel="0" collapsed="false">
      <c r="A6316" s="207" t="n">
        <v>92948</v>
      </c>
      <c r="B6316" s="208" t="s">
        <v>6491</v>
      </c>
      <c r="C6316" s="2" t="s">
        <v>170</v>
      </c>
      <c r="D6316" s="209" t="n">
        <v>57.4</v>
      </c>
      <c r="E6316" s="224" t="n">
        <f aca="false">VLOOKUP(A6316,SINAPI_MO!$A$1:$E$59566,4,0)</f>
        <v>0.3003</v>
      </c>
      <c r="F6316" s="225" t="n">
        <f aca="false">ROUND(D6316*E6316,2)</f>
        <v>17.24</v>
      </c>
    </row>
    <row r="6317" customFormat="false" ht="19.4" hidden="false" customHeight="false" outlineLevel="0" collapsed="false">
      <c r="A6317" s="207" t="n">
        <v>92912</v>
      </c>
      <c r="B6317" s="208" t="s">
        <v>6492</v>
      </c>
      <c r="C6317" s="2" t="s">
        <v>170</v>
      </c>
      <c r="D6317" s="209" t="n">
        <v>143.25</v>
      </c>
      <c r="E6317" s="224" t="n">
        <f aca="false">VLOOKUP(A6317,SINAPI_MO!$A$1:$E$59566,4,0)</f>
        <v>0.2547</v>
      </c>
      <c r="F6317" s="225" t="n">
        <f aca="false">ROUND(D6317*E6317,2)</f>
        <v>36.49</v>
      </c>
    </row>
    <row r="6318" customFormat="false" ht="19.4" hidden="false" customHeight="false" outlineLevel="0" collapsed="false">
      <c r="A6318" s="207" t="n">
        <v>92913</v>
      </c>
      <c r="B6318" s="208" t="s">
        <v>6493</v>
      </c>
      <c r="C6318" s="2" t="s">
        <v>170</v>
      </c>
      <c r="D6318" s="209" t="n">
        <v>145.3</v>
      </c>
      <c r="E6318" s="224" t="n">
        <f aca="false">VLOOKUP(A6318,SINAPI_MO!$A$1:$E$59566,4,0)</f>
        <v>0.2642</v>
      </c>
      <c r="F6318" s="225" t="n">
        <f aca="false">ROUND(D6318*E6318,2)</f>
        <v>38.39</v>
      </c>
    </row>
    <row r="6319" customFormat="false" ht="19.4" hidden="false" customHeight="false" outlineLevel="0" collapsed="false">
      <c r="A6319" s="207" t="n">
        <v>92936</v>
      </c>
      <c r="B6319" s="208" t="s">
        <v>6494</v>
      </c>
      <c r="C6319" s="2" t="s">
        <v>170</v>
      </c>
      <c r="D6319" s="209" t="n">
        <v>146.84</v>
      </c>
      <c r="E6319" s="224" t="n">
        <f aca="false">VLOOKUP(A6319,SINAPI_MO!$A$1:$E$59566,4,0)</f>
        <v>0.2719</v>
      </c>
      <c r="F6319" s="225" t="n">
        <f aca="false">ROUND(D6319*E6319,2)</f>
        <v>39.93</v>
      </c>
    </row>
    <row r="6320" customFormat="false" ht="19.4" hidden="false" customHeight="false" outlineLevel="0" collapsed="false">
      <c r="A6320" s="207" t="n">
        <v>92951</v>
      </c>
      <c r="B6320" s="208" t="s">
        <v>6495</v>
      </c>
      <c r="C6320" s="2" t="s">
        <v>170</v>
      </c>
      <c r="D6320" s="209" t="n">
        <v>131.49</v>
      </c>
      <c r="E6320" s="224" t="n">
        <f aca="false">VLOOKUP(A6320,SINAPI_MO!$A$1:$E$59566,4,0)</f>
        <v>0.1869</v>
      </c>
      <c r="F6320" s="225" t="n">
        <f aca="false">ROUND(D6320*E6320,2)</f>
        <v>24.58</v>
      </c>
    </row>
    <row r="6321" customFormat="false" ht="19.4" hidden="false" customHeight="false" outlineLevel="0" collapsed="false">
      <c r="A6321" s="207" t="n">
        <v>92914</v>
      </c>
      <c r="B6321" s="208" t="s">
        <v>6496</v>
      </c>
      <c r="C6321" s="2" t="s">
        <v>170</v>
      </c>
      <c r="D6321" s="209" t="n">
        <v>144.08</v>
      </c>
      <c r="E6321" s="224" t="n">
        <f aca="false">VLOOKUP(A6321,SINAPI_MO!$A$1:$E$59566,4,0)</f>
        <v>0.2585</v>
      </c>
      <c r="F6321" s="225" t="n">
        <f aca="false">ROUND(D6321*E6321,2)</f>
        <v>37.24</v>
      </c>
    </row>
    <row r="6322" customFormat="false" ht="19.4" hidden="false" customHeight="false" outlineLevel="0" collapsed="false">
      <c r="A6322" s="207" t="n">
        <v>92937</v>
      </c>
      <c r="B6322" s="208" t="s">
        <v>6497</v>
      </c>
      <c r="C6322" s="2" t="s">
        <v>170</v>
      </c>
      <c r="D6322" s="209" t="n">
        <v>144.02</v>
      </c>
      <c r="E6322" s="224" t="n">
        <f aca="false">VLOOKUP(A6322,SINAPI_MO!$A$1:$E$59566,4,0)</f>
        <v>0.2582</v>
      </c>
      <c r="F6322" s="225" t="n">
        <f aca="false">ROUND(D6322*E6322,2)</f>
        <v>37.19</v>
      </c>
    </row>
    <row r="6323" customFormat="false" ht="19.4" hidden="false" customHeight="false" outlineLevel="0" collapsed="false">
      <c r="A6323" s="207" t="n">
        <v>92952</v>
      </c>
      <c r="B6323" s="208" t="s">
        <v>6498</v>
      </c>
      <c r="C6323" s="2" t="s">
        <v>170</v>
      </c>
      <c r="D6323" s="209" t="n">
        <v>129.84</v>
      </c>
      <c r="E6323" s="224" t="n">
        <f aca="false">VLOOKUP(A6323,SINAPI_MO!$A$1:$E$59566,4,0)</f>
        <v>0.1772</v>
      </c>
      <c r="F6323" s="225" t="n">
        <f aca="false">ROUND(D6323*E6323,2)</f>
        <v>23.01</v>
      </c>
    </row>
    <row r="6324" customFormat="false" ht="19.4" hidden="false" customHeight="false" outlineLevel="0" collapsed="false">
      <c r="A6324" s="207" t="n">
        <v>92953</v>
      </c>
      <c r="B6324" s="208" t="s">
        <v>6499</v>
      </c>
      <c r="C6324" s="2" t="s">
        <v>170</v>
      </c>
      <c r="D6324" s="209" t="n">
        <v>21.46</v>
      </c>
      <c r="E6324" s="224" t="n">
        <f aca="false">VLOOKUP(A6324,SINAPI_MO!$A$1:$E$59566,4,0)</f>
        <v>0.5349</v>
      </c>
      <c r="F6324" s="225" t="n">
        <f aca="false">ROUND(D6324*E6324,2)</f>
        <v>11.48</v>
      </c>
    </row>
    <row r="6325" customFormat="false" ht="19.4" hidden="false" customHeight="false" outlineLevel="0" collapsed="false">
      <c r="A6325" s="207" t="n">
        <v>101921</v>
      </c>
      <c r="B6325" s="208" t="s">
        <v>6500</v>
      </c>
      <c r="C6325" s="2" t="s">
        <v>170</v>
      </c>
      <c r="D6325" s="209" t="n">
        <v>224.02</v>
      </c>
      <c r="E6325" s="224" t="n">
        <f aca="false">VLOOKUP(A6325,SINAPI_MO!$A$1:$E$59566,4,0)</f>
        <v>0.1782</v>
      </c>
      <c r="F6325" s="225" t="n">
        <f aca="false">ROUND(D6325*E6325,2)</f>
        <v>39.92</v>
      </c>
    </row>
    <row r="6326" customFormat="false" ht="19.4" hidden="false" customHeight="false" outlineLevel="0" collapsed="false">
      <c r="A6326" s="207" t="n">
        <v>101930</v>
      </c>
      <c r="B6326" s="208" t="s">
        <v>6501</v>
      </c>
      <c r="C6326" s="2" t="s">
        <v>170</v>
      </c>
      <c r="D6326" s="209" t="n">
        <v>227.68</v>
      </c>
      <c r="E6326" s="224" t="n">
        <f aca="false">VLOOKUP(A6326,SINAPI_MO!$A$1:$E$59566,4,0)</f>
        <v>0.1914</v>
      </c>
      <c r="F6326" s="225" t="n">
        <f aca="false">ROUND(D6326*E6326,2)</f>
        <v>43.58</v>
      </c>
    </row>
    <row r="6327" customFormat="false" ht="19.4" hidden="false" customHeight="false" outlineLevel="0" collapsed="false">
      <c r="A6327" s="207" t="n">
        <v>101922</v>
      </c>
      <c r="B6327" s="208" t="s">
        <v>6502</v>
      </c>
      <c r="C6327" s="2" t="s">
        <v>170</v>
      </c>
      <c r="D6327" s="209" t="n">
        <v>222.8</v>
      </c>
      <c r="E6327" s="224" t="n">
        <f aca="false">VLOOKUP(A6327,SINAPI_MO!$A$1:$E$59566,4,0)</f>
        <v>0.174</v>
      </c>
      <c r="F6327" s="225" t="n">
        <f aca="false">ROUND(D6327*E6327,2)</f>
        <v>38.77</v>
      </c>
    </row>
    <row r="6328" customFormat="false" ht="19.4" hidden="false" customHeight="false" outlineLevel="0" collapsed="false">
      <c r="A6328" s="207" t="n">
        <v>101931</v>
      </c>
      <c r="B6328" s="208" t="s">
        <v>6503</v>
      </c>
      <c r="C6328" s="2" t="s">
        <v>170</v>
      </c>
      <c r="D6328" s="209" t="n">
        <v>224.86</v>
      </c>
      <c r="E6328" s="224" t="n">
        <f aca="false">VLOOKUP(A6328,SINAPI_MO!$A$1:$E$59566,4,0)</f>
        <v>0.1816</v>
      </c>
      <c r="F6328" s="225" t="n">
        <f aca="false">ROUND(D6328*E6328,2)</f>
        <v>40.83</v>
      </c>
    </row>
    <row r="6329" customFormat="false" ht="19.4" hidden="false" customHeight="false" outlineLevel="0" collapsed="false">
      <c r="A6329" s="207" t="n">
        <v>101923</v>
      </c>
      <c r="B6329" s="208" t="s">
        <v>6504</v>
      </c>
      <c r="C6329" s="2" t="s">
        <v>170</v>
      </c>
      <c r="D6329" s="209" t="n">
        <v>225.23</v>
      </c>
      <c r="E6329" s="224" t="n">
        <f aca="false">VLOOKUP(A6329,SINAPI_MO!$A$1:$E$59566,4,0)</f>
        <v>0.1823</v>
      </c>
      <c r="F6329" s="225" t="n">
        <f aca="false">ROUND(D6329*E6329,2)</f>
        <v>41.06</v>
      </c>
    </row>
    <row r="6330" customFormat="false" ht="19.4" hidden="false" customHeight="false" outlineLevel="0" collapsed="false">
      <c r="A6330" s="207" t="n">
        <v>101932</v>
      </c>
      <c r="B6330" s="208" t="s">
        <v>6505</v>
      </c>
      <c r="C6330" s="2" t="s">
        <v>170</v>
      </c>
      <c r="D6330" s="209" t="n">
        <v>230.48</v>
      </c>
      <c r="E6330" s="224" t="n">
        <f aca="false">VLOOKUP(A6330,SINAPI_MO!$A$1:$E$59566,4,0)</f>
        <v>0.2009</v>
      </c>
      <c r="F6330" s="225" t="n">
        <f aca="false">ROUND(D6330*E6330,2)</f>
        <v>46.3</v>
      </c>
    </row>
    <row r="6331" customFormat="false" ht="19.4" hidden="false" customHeight="false" outlineLevel="0" collapsed="false">
      <c r="A6331" s="207" t="n">
        <v>97537</v>
      </c>
      <c r="B6331" s="208" t="s">
        <v>6506</v>
      </c>
      <c r="C6331" s="2" t="s">
        <v>170</v>
      </c>
      <c r="D6331" s="209" t="n">
        <v>31.66</v>
      </c>
      <c r="E6331" s="224" t="n">
        <f aca="false">VLOOKUP(A6331,SINAPI_MO!$A$1:$E$59566,4,0)</f>
        <v>0.2922</v>
      </c>
      <c r="F6331" s="225" t="n">
        <f aca="false">ROUND(D6331*E6331,2)</f>
        <v>9.25</v>
      </c>
    </row>
    <row r="6332" customFormat="false" ht="19.4" hidden="false" customHeight="false" outlineLevel="0" collapsed="false">
      <c r="A6332" s="207" t="n">
        <v>97540</v>
      </c>
      <c r="B6332" s="208" t="s">
        <v>6507</v>
      </c>
      <c r="C6332" s="2" t="s">
        <v>170</v>
      </c>
      <c r="D6332" s="209" t="n">
        <v>41.14</v>
      </c>
      <c r="E6332" s="224" t="n">
        <f aca="false">VLOOKUP(A6332,SINAPI_MO!$A$1:$E$59566,4,0)</f>
        <v>0.386</v>
      </c>
      <c r="F6332" s="225" t="n">
        <f aca="false">ROUND(D6332*E6332,2)</f>
        <v>15.88</v>
      </c>
    </row>
    <row r="6333" customFormat="false" ht="19.4" hidden="false" customHeight="false" outlineLevel="0" collapsed="false">
      <c r="A6333" s="207" t="n">
        <v>97543</v>
      </c>
      <c r="B6333" s="208" t="s">
        <v>6508</v>
      </c>
      <c r="C6333" s="2" t="s">
        <v>170</v>
      </c>
      <c r="D6333" s="209" t="n">
        <v>64.91</v>
      </c>
      <c r="E6333" s="224" t="n">
        <f aca="false">VLOOKUP(A6333,SINAPI_MO!$A$1:$E$59566,4,0)</f>
        <v>0.476</v>
      </c>
      <c r="F6333" s="225" t="n">
        <f aca="false">ROUND(D6333*E6333,2)</f>
        <v>30.9</v>
      </c>
    </row>
    <row r="6334" customFormat="false" ht="19.4" hidden="false" customHeight="false" outlineLevel="0" collapsed="false">
      <c r="A6334" s="207" t="n">
        <v>97461</v>
      </c>
      <c r="B6334" s="208" t="s">
        <v>6509</v>
      </c>
      <c r="C6334" s="2" t="s">
        <v>170</v>
      </c>
      <c r="D6334" s="209" t="n">
        <v>45.73</v>
      </c>
      <c r="E6334" s="224" t="n">
        <f aca="false">VLOOKUP(A6334,SINAPI_MO!$A$1:$E$59566,4,0)</f>
        <v>0.2563</v>
      </c>
      <c r="F6334" s="225" t="n">
        <f aca="false">ROUND(D6334*E6334,2)</f>
        <v>11.72</v>
      </c>
    </row>
    <row r="6335" customFormat="false" ht="19.4" hidden="false" customHeight="false" outlineLevel="0" collapsed="false">
      <c r="A6335" s="207" t="n">
        <v>97499</v>
      </c>
      <c r="B6335" s="208" t="s">
        <v>6510</v>
      </c>
      <c r="C6335" s="2" t="s">
        <v>170</v>
      </c>
      <c r="D6335" s="209" t="n">
        <v>43.37</v>
      </c>
      <c r="E6335" s="224" t="n">
        <f aca="false">VLOOKUP(A6335,SINAPI_MO!$A$1:$E$59566,4,0)</f>
        <v>0.2158</v>
      </c>
      <c r="F6335" s="225" t="n">
        <f aca="false">ROUND(D6335*E6335,2)</f>
        <v>9.36</v>
      </c>
    </row>
    <row r="6336" customFormat="false" ht="19.4" hidden="false" customHeight="false" outlineLevel="0" collapsed="false">
      <c r="A6336" s="207" t="n">
        <v>97464</v>
      </c>
      <c r="B6336" s="208" t="s">
        <v>6511</v>
      </c>
      <c r="C6336" s="2" t="s">
        <v>170</v>
      </c>
      <c r="D6336" s="209" t="n">
        <v>66.52</v>
      </c>
      <c r="E6336" s="224" t="n">
        <f aca="false">VLOOKUP(A6336,SINAPI_MO!$A$1:$E$59566,4,0)</f>
        <v>0.2232</v>
      </c>
      <c r="F6336" s="225" t="n">
        <f aca="false">ROUND(D6336*E6336,2)</f>
        <v>14.85</v>
      </c>
    </row>
    <row r="6337" customFormat="false" ht="19.4" hidden="false" customHeight="false" outlineLevel="0" collapsed="false">
      <c r="A6337" s="207" t="n">
        <v>97502</v>
      </c>
      <c r="B6337" s="208" t="s">
        <v>6512</v>
      </c>
      <c r="C6337" s="2" t="s">
        <v>170</v>
      </c>
      <c r="D6337" s="209" t="n">
        <v>62.35</v>
      </c>
      <c r="E6337" s="224" t="n">
        <f aca="false">VLOOKUP(A6337,SINAPI_MO!$A$1:$E$59566,4,0)</f>
        <v>0.1713</v>
      </c>
      <c r="F6337" s="225" t="n">
        <f aca="false">ROUND(D6337*E6337,2)</f>
        <v>10.68</v>
      </c>
    </row>
    <row r="6338" customFormat="false" ht="19.4" hidden="false" customHeight="false" outlineLevel="0" collapsed="false">
      <c r="A6338" s="207" t="n">
        <v>97467</v>
      </c>
      <c r="B6338" s="208" t="s">
        <v>6513</v>
      </c>
      <c r="C6338" s="2" t="s">
        <v>170</v>
      </c>
      <c r="D6338" s="209" t="n">
        <v>84.35</v>
      </c>
      <c r="E6338" s="224" t="n">
        <f aca="false">VLOOKUP(A6338,SINAPI_MO!$A$1:$E$59566,4,0)</f>
        <v>0.2183</v>
      </c>
      <c r="F6338" s="225" t="n">
        <f aca="false">ROUND(D6338*E6338,2)</f>
        <v>18.41</v>
      </c>
    </row>
    <row r="6339" customFormat="false" ht="19.4" hidden="false" customHeight="false" outlineLevel="0" collapsed="false">
      <c r="A6339" s="207" t="n">
        <v>97505</v>
      </c>
      <c r="B6339" s="208" t="s">
        <v>6514</v>
      </c>
      <c r="C6339" s="2" t="s">
        <v>170</v>
      </c>
      <c r="D6339" s="209" t="n">
        <v>78.13</v>
      </c>
      <c r="E6339" s="224" t="n">
        <f aca="false">VLOOKUP(A6339,SINAPI_MO!$A$1:$E$59566,4,0)</f>
        <v>0.156</v>
      </c>
      <c r="F6339" s="225" t="n">
        <f aca="false">ROUND(D6339*E6339,2)</f>
        <v>12.19</v>
      </c>
    </row>
    <row r="6340" customFormat="false" ht="12.8" hidden="false" customHeight="false" outlineLevel="0" collapsed="false">
      <c r="A6340" s="207" t="n">
        <v>97443</v>
      </c>
      <c r="B6340" s="208" t="s">
        <v>6515</v>
      </c>
      <c r="C6340" s="2" t="s">
        <v>170</v>
      </c>
      <c r="D6340" s="209" t="n">
        <v>145.27</v>
      </c>
      <c r="E6340" s="224" t="n">
        <f aca="false">VLOOKUP(A6340,SINAPI_MO!$A$1:$E$59566,4,0)</f>
        <v>0.2876</v>
      </c>
      <c r="F6340" s="225" t="n">
        <f aca="false">ROUND(D6340*E6340,2)</f>
        <v>41.78</v>
      </c>
    </row>
    <row r="6341" customFormat="false" ht="19.4" hidden="false" customHeight="false" outlineLevel="0" collapsed="false">
      <c r="A6341" s="207" t="n">
        <v>97470</v>
      </c>
      <c r="B6341" s="208" t="s">
        <v>6516</v>
      </c>
      <c r="C6341" s="2" t="s">
        <v>170</v>
      </c>
      <c r="D6341" s="209" t="n">
        <v>126.35</v>
      </c>
      <c r="E6341" s="224" t="n">
        <f aca="false">VLOOKUP(A6341,SINAPI_MO!$A$1:$E$59566,4,0)</f>
        <v>0.1809</v>
      </c>
      <c r="F6341" s="225" t="n">
        <f aca="false">ROUND(D6341*E6341,2)</f>
        <v>22.86</v>
      </c>
    </row>
    <row r="6342" customFormat="false" ht="19.4" hidden="false" customHeight="false" outlineLevel="0" collapsed="false">
      <c r="A6342" s="207" t="n">
        <v>97508</v>
      </c>
      <c r="B6342" s="208" t="s">
        <v>6517</v>
      </c>
      <c r="C6342" s="2" t="s">
        <v>170</v>
      </c>
      <c r="D6342" s="209" t="n">
        <v>117.56</v>
      </c>
      <c r="E6342" s="224" t="n">
        <f aca="false">VLOOKUP(A6342,SINAPI_MO!$A$1:$E$59566,4,0)</f>
        <v>0.1197</v>
      </c>
      <c r="F6342" s="225" t="n">
        <f aca="false">ROUND(D6342*E6342,2)</f>
        <v>14.07</v>
      </c>
    </row>
    <row r="6343" customFormat="false" ht="12.8" hidden="false" customHeight="false" outlineLevel="0" collapsed="false">
      <c r="A6343" s="207" t="n">
        <v>97446</v>
      </c>
      <c r="B6343" s="208" t="s">
        <v>6518</v>
      </c>
      <c r="C6343" s="2" t="s">
        <v>170</v>
      </c>
      <c r="D6343" s="209" t="n">
        <v>250.15</v>
      </c>
      <c r="E6343" s="224" t="n">
        <f aca="false">VLOOKUP(A6343,SINAPI_MO!$A$1:$E$59566,4,0)</f>
        <v>0.1716</v>
      </c>
      <c r="F6343" s="225" t="n">
        <f aca="false">ROUND(D6343*E6343,2)</f>
        <v>42.93</v>
      </c>
    </row>
    <row r="6344" customFormat="false" ht="19.4" hidden="false" customHeight="false" outlineLevel="0" collapsed="false">
      <c r="A6344" s="207" t="n">
        <v>97474</v>
      </c>
      <c r="B6344" s="208" t="s">
        <v>6519</v>
      </c>
      <c r="C6344" s="2" t="s">
        <v>170</v>
      </c>
      <c r="D6344" s="209" t="n">
        <v>236.78</v>
      </c>
      <c r="E6344" s="224" t="n">
        <f aca="false">VLOOKUP(A6344,SINAPI_MO!$A$1:$E$59566,4,0)</f>
        <v>0.1248</v>
      </c>
      <c r="F6344" s="225" t="n">
        <f aca="false">ROUND(D6344*E6344,2)</f>
        <v>29.55</v>
      </c>
    </row>
    <row r="6345" customFormat="false" ht="19.4" hidden="false" customHeight="false" outlineLevel="0" collapsed="false">
      <c r="A6345" s="207" t="n">
        <v>97511</v>
      </c>
      <c r="B6345" s="208" t="s">
        <v>6520</v>
      </c>
      <c r="C6345" s="2" t="s">
        <v>170</v>
      </c>
      <c r="D6345" s="209" t="n">
        <v>224.12</v>
      </c>
      <c r="E6345" s="224" t="n">
        <f aca="false">VLOOKUP(A6345,SINAPI_MO!$A$1:$E$59566,4,0)</f>
        <v>0.0754</v>
      </c>
      <c r="F6345" s="225" t="n">
        <f aca="false">ROUND(D6345*E6345,2)</f>
        <v>16.9</v>
      </c>
    </row>
    <row r="6346" customFormat="false" ht="12.8" hidden="false" customHeight="false" outlineLevel="0" collapsed="false">
      <c r="A6346" s="207" t="n">
        <v>97449</v>
      </c>
      <c r="B6346" s="208" t="s">
        <v>6521</v>
      </c>
      <c r="C6346" s="2" t="s">
        <v>170</v>
      </c>
      <c r="D6346" s="209" t="n">
        <v>324.46</v>
      </c>
      <c r="E6346" s="224" t="n">
        <f aca="false">VLOOKUP(A6346,SINAPI_MO!$A$1:$E$59566,4,0)</f>
        <v>0.1358</v>
      </c>
      <c r="F6346" s="225" t="n">
        <f aca="false">ROUND(D6346*E6346,2)</f>
        <v>44.06</v>
      </c>
    </row>
    <row r="6347" customFormat="false" ht="19.4" hidden="false" customHeight="false" outlineLevel="0" collapsed="false">
      <c r="A6347" s="207" t="n">
        <v>97477</v>
      </c>
      <c r="B6347" s="208" t="s">
        <v>6522</v>
      </c>
      <c r="C6347" s="2" t="s">
        <v>170</v>
      </c>
      <c r="D6347" s="209" t="n">
        <v>316.63</v>
      </c>
      <c r="E6347" s="224" t="n">
        <f aca="false">VLOOKUP(A6347,SINAPI_MO!$A$1:$E$59566,4,0)</f>
        <v>0.1144</v>
      </c>
      <c r="F6347" s="225" t="n">
        <f aca="false">ROUND(D6347*E6347,2)</f>
        <v>36.22</v>
      </c>
    </row>
    <row r="6348" customFormat="false" ht="19.4" hidden="false" customHeight="false" outlineLevel="0" collapsed="false">
      <c r="A6348" s="207" t="n">
        <v>97514</v>
      </c>
      <c r="B6348" s="208" t="s">
        <v>6523</v>
      </c>
      <c r="C6348" s="2" t="s">
        <v>170</v>
      </c>
      <c r="D6348" s="209" t="n">
        <v>300.11</v>
      </c>
      <c r="E6348" s="224" t="n">
        <f aca="false">VLOOKUP(A6348,SINAPI_MO!$A$1:$E$59566,4,0)</f>
        <v>0.0656</v>
      </c>
      <c r="F6348" s="225" t="n">
        <f aca="false">ROUND(D6348*E6348,2)</f>
        <v>19.69</v>
      </c>
    </row>
    <row r="6349" customFormat="false" ht="12.8" hidden="false" customHeight="false" outlineLevel="0" collapsed="false">
      <c r="A6349" s="207" t="n">
        <v>101920</v>
      </c>
      <c r="B6349" s="208" t="s">
        <v>6524</v>
      </c>
      <c r="C6349" s="2" t="s">
        <v>170</v>
      </c>
      <c r="D6349" s="209" t="n">
        <v>198.84</v>
      </c>
      <c r="E6349" s="224" t="n">
        <f aca="false">VLOOKUP(A6349,SINAPI_MO!$A$1:$E$59566,4,0)</f>
        <v>0.2141</v>
      </c>
      <c r="F6349" s="225" t="n">
        <f aca="false">ROUND(D6349*E6349,2)</f>
        <v>42.57</v>
      </c>
    </row>
    <row r="6350" customFormat="false" ht="19.4" hidden="false" customHeight="false" outlineLevel="0" collapsed="false">
      <c r="A6350" s="207" t="n">
        <v>101929</v>
      </c>
      <c r="B6350" s="208" t="s">
        <v>6525</v>
      </c>
      <c r="C6350" s="2" t="s">
        <v>170</v>
      </c>
      <c r="D6350" s="209" t="n">
        <v>206.23</v>
      </c>
      <c r="E6350" s="224" t="n">
        <f aca="false">VLOOKUP(A6350,SINAPI_MO!$A$1:$E$59566,4,0)</f>
        <v>0.2423</v>
      </c>
      <c r="F6350" s="225" t="n">
        <f aca="false">ROUND(D6350*E6350,2)</f>
        <v>49.97</v>
      </c>
    </row>
    <row r="6351" customFormat="false" ht="19.4" hidden="false" customHeight="false" outlineLevel="0" collapsed="false">
      <c r="A6351" s="207" t="n">
        <v>92693</v>
      </c>
      <c r="B6351" s="208" t="s">
        <v>6526</v>
      </c>
      <c r="C6351" s="2" t="s">
        <v>170</v>
      </c>
      <c r="D6351" s="209" t="n">
        <v>14.83</v>
      </c>
      <c r="E6351" s="224" t="n">
        <f aca="false">VLOOKUP(A6351,SINAPI_MO!$A$1:$E$59566,4,0)</f>
        <v>0.5705</v>
      </c>
      <c r="F6351" s="225" t="n">
        <f aca="false">ROUND(D6351*E6351,2)</f>
        <v>8.46</v>
      </c>
    </row>
    <row r="6352" customFormat="false" ht="19.4" hidden="false" customHeight="false" outlineLevel="0" collapsed="false">
      <c r="A6352" s="207" t="n">
        <v>92695</v>
      </c>
      <c r="B6352" s="208" t="s">
        <v>6527</v>
      </c>
      <c r="C6352" s="2" t="s">
        <v>170</v>
      </c>
      <c r="D6352" s="209" t="n">
        <v>23.17</v>
      </c>
      <c r="E6352" s="224" t="n">
        <f aca="false">VLOOKUP(A6352,SINAPI_MO!$A$1:$E$59566,4,0)</f>
        <v>0.6262</v>
      </c>
      <c r="F6352" s="225" t="n">
        <f aca="false">ROUND(D6352*E6352,2)</f>
        <v>14.51</v>
      </c>
    </row>
    <row r="6353" customFormat="false" ht="19.4" hidden="false" customHeight="false" outlineLevel="0" collapsed="false">
      <c r="A6353" s="207" t="n">
        <v>92697</v>
      </c>
      <c r="B6353" s="208" t="s">
        <v>6528</v>
      </c>
      <c r="C6353" s="2" t="s">
        <v>170</v>
      </c>
      <c r="D6353" s="209" t="n">
        <v>37.6</v>
      </c>
      <c r="E6353" s="224" t="n">
        <f aca="false">VLOOKUP(A6353,SINAPI_MO!$A$1:$E$59566,4,0)</f>
        <v>0.6282</v>
      </c>
      <c r="F6353" s="225" t="n">
        <f aca="false">ROUND(D6353*E6353,2)</f>
        <v>23.62</v>
      </c>
    </row>
    <row r="6354" customFormat="false" ht="19.4" hidden="false" customHeight="false" outlineLevel="0" collapsed="false">
      <c r="A6354" s="207" t="n">
        <v>92658</v>
      </c>
      <c r="B6354" s="208" t="s">
        <v>6529</v>
      </c>
      <c r="C6354" s="2" t="s">
        <v>170</v>
      </c>
      <c r="D6354" s="209" t="n">
        <v>28.6</v>
      </c>
      <c r="E6354" s="224" t="n">
        <f aca="false">VLOOKUP(A6354,SINAPI_MO!$A$1:$E$59566,4,0)</f>
        <v>0.5112</v>
      </c>
      <c r="F6354" s="225" t="n">
        <f aca="false">ROUND(D6354*E6354,2)</f>
        <v>14.62</v>
      </c>
    </row>
    <row r="6355" customFormat="false" ht="19.4" hidden="false" customHeight="false" outlineLevel="0" collapsed="false">
      <c r="A6355" s="207" t="n">
        <v>92660</v>
      </c>
      <c r="B6355" s="208" t="s">
        <v>6530</v>
      </c>
      <c r="C6355" s="2" t="s">
        <v>170</v>
      </c>
      <c r="D6355" s="209" t="n">
        <v>35.57</v>
      </c>
      <c r="E6355" s="224" t="n">
        <f aca="false">VLOOKUP(A6355,SINAPI_MO!$A$1:$E$59566,4,0)</f>
        <v>0.4521</v>
      </c>
      <c r="F6355" s="225" t="n">
        <f aca="false">ROUND(D6355*E6355,2)</f>
        <v>16.08</v>
      </c>
    </row>
    <row r="6356" customFormat="false" ht="19.4" hidden="false" customHeight="false" outlineLevel="0" collapsed="false">
      <c r="A6356" s="207" t="n">
        <v>92662</v>
      </c>
      <c r="B6356" s="208" t="s">
        <v>6531</v>
      </c>
      <c r="C6356" s="2" t="s">
        <v>170</v>
      </c>
      <c r="D6356" s="209" t="n">
        <v>41.59</v>
      </c>
      <c r="E6356" s="224" t="n">
        <f aca="false">VLOOKUP(A6356,SINAPI_MO!$A$1:$E$59566,4,0)</f>
        <v>0.4273</v>
      </c>
      <c r="F6356" s="225" t="n">
        <f aca="false">ROUND(D6356*E6356,2)</f>
        <v>17.77</v>
      </c>
    </row>
    <row r="6357" customFormat="false" ht="19.4" hidden="false" customHeight="false" outlineLevel="0" collapsed="false">
      <c r="A6357" s="207" t="n">
        <v>92664</v>
      </c>
      <c r="B6357" s="208" t="s">
        <v>6532</v>
      </c>
      <c r="C6357" s="2" t="s">
        <v>170</v>
      </c>
      <c r="D6357" s="209" t="n">
        <v>56.23</v>
      </c>
      <c r="E6357" s="224" t="n">
        <f aca="false">VLOOKUP(A6357,SINAPI_MO!$A$1:$E$59566,4,0)</f>
        <v>0.3534</v>
      </c>
      <c r="F6357" s="225" t="n">
        <f aca="false">ROUND(D6357*E6357,2)</f>
        <v>19.87</v>
      </c>
    </row>
    <row r="6358" customFormat="false" ht="19.4" hidden="false" customHeight="false" outlineLevel="0" collapsed="false">
      <c r="A6358" s="207" t="n">
        <v>92666</v>
      </c>
      <c r="B6358" s="208" t="s">
        <v>6533</v>
      </c>
      <c r="C6358" s="2" t="s">
        <v>170</v>
      </c>
      <c r="D6358" s="209" t="n">
        <v>88.99</v>
      </c>
      <c r="E6358" s="224" t="n">
        <f aca="false">VLOOKUP(A6358,SINAPI_MO!$A$1:$E$59566,4,0)</f>
        <v>0.2586</v>
      </c>
      <c r="F6358" s="225" t="n">
        <f aca="false">ROUND(D6358*E6358,2)</f>
        <v>23.01</v>
      </c>
    </row>
    <row r="6359" customFormat="false" ht="19.4" hidden="false" customHeight="false" outlineLevel="0" collapsed="false">
      <c r="A6359" s="207" t="n">
        <v>92668</v>
      </c>
      <c r="B6359" s="208" t="s">
        <v>6534</v>
      </c>
      <c r="C6359" s="2" t="s">
        <v>170</v>
      </c>
      <c r="D6359" s="209" t="n">
        <v>125.42</v>
      </c>
      <c r="E6359" s="224" t="n">
        <f aca="false">VLOOKUP(A6359,SINAPI_MO!$A$1:$E$59566,4,0)</f>
        <v>0.2085</v>
      </c>
      <c r="F6359" s="225" t="n">
        <f aca="false">ROUND(D6359*E6359,2)</f>
        <v>26.15</v>
      </c>
    </row>
    <row r="6360" customFormat="false" ht="19.4" hidden="false" customHeight="false" outlineLevel="0" collapsed="false">
      <c r="A6360" s="207" t="n">
        <v>92370</v>
      </c>
      <c r="B6360" s="208" t="s">
        <v>6535</v>
      </c>
      <c r="C6360" s="2" t="s">
        <v>170</v>
      </c>
      <c r="D6360" s="209" t="n">
        <v>36.56</v>
      </c>
      <c r="E6360" s="224" t="n">
        <f aca="false">VLOOKUP(A6360,SINAPI_MO!$A$1:$E$59566,4,0)</f>
        <v>0.6176</v>
      </c>
      <c r="F6360" s="225" t="n">
        <f aca="false">ROUND(D6360*E6360,2)</f>
        <v>22.58</v>
      </c>
    </row>
    <row r="6361" customFormat="false" ht="19.4" hidden="false" customHeight="false" outlineLevel="0" collapsed="false">
      <c r="A6361" s="207" t="n">
        <v>92372</v>
      </c>
      <c r="B6361" s="208" t="s">
        <v>6536</v>
      </c>
      <c r="C6361" s="2" t="s">
        <v>170</v>
      </c>
      <c r="D6361" s="209" t="n">
        <v>44.63</v>
      </c>
      <c r="E6361" s="224" t="n">
        <f aca="false">VLOOKUP(A6361,SINAPI_MO!$A$1:$E$59566,4,0)</f>
        <v>0.5633</v>
      </c>
      <c r="F6361" s="225" t="n">
        <f aca="false">ROUND(D6361*E6361,2)</f>
        <v>25.14</v>
      </c>
    </row>
    <row r="6362" customFormat="false" ht="19.4" hidden="false" customHeight="false" outlineLevel="0" collapsed="false">
      <c r="A6362" s="207" t="n">
        <v>92374</v>
      </c>
      <c r="B6362" s="208" t="s">
        <v>6537</v>
      </c>
      <c r="C6362" s="2" t="s">
        <v>170</v>
      </c>
      <c r="D6362" s="209" t="n">
        <v>51.87</v>
      </c>
      <c r="E6362" s="224" t="n">
        <f aca="false">VLOOKUP(A6362,SINAPI_MO!$A$1:$E$59566,4,0)</f>
        <v>0.5408</v>
      </c>
      <c r="F6362" s="225" t="n">
        <f aca="false">ROUND(D6362*E6362,2)</f>
        <v>28.05</v>
      </c>
    </row>
    <row r="6363" customFormat="false" ht="19.4" hidden="false" customHeight="false" outlineLevel="0" collapsed="false">
      <c r="A6363" s="207" t="n">
        <v>92345</v>
      </c>
      <c r="B6363" s="208" t="s">
        <v>6538</v>
      </c>
      <c r="C6363" s="2" t="s">
        <v>170</v>
      </c>
      <c r="D6363" s="209" t="n">
        <v>71.32</v>
      </c>
      <c r="E6363" s="224" t="n">
        <f aca="false">VLOOKUP(A6363,SINAPI_MO!$A$1:$E$59566,4,0)</f>
        <v>0.4902</v>
      </c>
      <c r="F6363" s="225" t="n">
        <f aca="false">ROUND(D6363*E6363,2)</f>
        <v>34.96</v>
      </c>
    </row>
    <row r="6364" customFormat="false" ht="19.4" hidden="false" customHeight="false" outlineLevel="0" collapsed="false">
      <c r="A6364" s="207" t="n">
        <v>92376</v>
      </c>
      <c r="B6364" s="208" t="s">
        <v>6539</v>
      </c>
      <c r="C6364" s="2" t="s">
        <v>170</v>
      </c>
      <c r="D6364" s="209" t="n">
        <v>68.07</v>
      </c>
      <c r="E6364" s="224" t="n">
        <f aca="false">VLOOKUP(A6364,SINAPI_MO!$A$1:$E$59566,4,0)</f>
        <v>0.4658</v>
      </c>
      <c r="F6364" s="225" t="n">
        <f aca="false">ROUND(D6364*E6364,2)</f>
        <v>31.71</v>
      </c>
    </row>
    <row r="6365" customFormat="false" ht="19.4" hidden="false" customHeight="false" outlineLevel="0" collapsed="false">
      <c r="A6365" s="207" t="n">
        <v>92347</v>
      </c>
      <c r="B6365" s="208" t="s">
        <v>6540</v>
      </c>
      <c r="C6365" s="2" t="s">
        <v>170</v>
      </c>
      <c r="D6365" s="209" t="n">
        <v>103.23</v>
      </c>
      <c r="E6365" s="224" t="n">
        <f aca="false">VLOOKUP(A6365,SINAPI_MO!$A$1:$E$59566,4,0)</f>
        <v>0.3608</v>
      </c>
      <c r="F6365" s="225" t="n">
        <f aca="false">ROUND(D6365*E6365,2)</f>
        <v>37.25</v>
      </c>
    </row>
    <row r="6366" customFormat="false" ht="19.4" hidden="false" customHeight="false" outlineLevel="0" collapsed="false">
      <c r="A6366" s="207" t="n">
        <v>92378</v>
      </c>
      <c r="B6366" s="208" t="s">
        <v>6541</v>
      </c>
      <c r="C6366" s="2" t="s">
        <v>170</v>
      </c>
      <c r="D6366" s="209" t="n">
        <v>103.17</v>
      </c>
      <c r="E6366" s="224" t="n">
        <f aca="false">VLOOKUP(A6366,SINAPI_MO!$A$1:$E$59566,4,0)</f>
        <v>0.3605</v>
      </c>
      <c r="F6366" s="225" t="n">
        <f aca="false">ROUND(D6366*E6366,2)</f>
        <v>37.19</v>
      </c>
    </row>
    <row r="6367" customFormat="false" ht="19.4" hidden="false" customHeight="false" outlineLevel="0" collapsed="false">
      <c r="A6367" s="207" t="n">
        <v>92349</v>
      </c>
      <c r="B6367" s="208" t="s">
        <v>6542</v>
      </c>
      <c r="C6367" s="2" t="s">
        <v>170</v>
      </c>
      <c r="D6367" s="209" t="n">
        <v>138.8</v>
      </c>
      <c r="E6367" s="224" t="n">
        <f aca="false">VLOOKUP(A6367,SINAPI_MO!$A$1:$E$59566,4,0)</f>
        <v>0.2848</v>
      </c>
      <c r="F6367" s="225" t="n">
        <f aca="false">ROUND(D6367*E6367,2)</f>
        <v>39.53</v>
      </c>
    </row>
    <row r="6368" customFormat="false" ht="19.4" hidden="false" customHeight="false" outlineLevel="0" collapsed="false">
      <c r="A6368" s="207" t="n">
        <v>92380</v>
      </c>
      <c r="B6368" s="208" t="s">
        <v>6543</v>
      </c>
      <c r="C6368" s="2" t="s">
        <v>170</v>
      </c>
      <c r="D6368" s="209" t="n">
        <v>141.94</v>
      </c>
      <c r="E6368" s="224" t="n">
        <f aca="false">VLOOKUP(A6368,SINAPI_MO!$A$1:$E$59566,4,0)</f>
        <v>0.3006</v>
      </c>
      <c r="F6368" s="225" t="n">
        <f aca="false">ROUND(D6368*E6368,2)</f>
        <v>42.67</v>
      </c>
    </row>
    <row r="6369" customFormat="false" ht="12.8" hidden="false" customHeight="false" outlineLevel="0" collapsed="false">
      <c r="A6369" s="207" t="n">
        <v>101917</v>
      </c>
      <c r="B6369" s="208" t="s">
        <v>6544</v>
      </c>
      <c r="C6369" s="2" t="s">
        <v>170</v>
      </c>
      <c r="D6369" s="209" t="n">
        <v>178.81</v>
      </c>
      <c r="E6369" s="224" t="n">
        <f aca="false">VLOOKUP(A6369,SINAPI_MO!$A$1:$E$59566,4,0)</f>
        <v>0.2295</v>
      </c>
      <c r="F6369" s="225" t="n">
        <f aca="false">ROUND(D6369*E6369,2)</f>
        <v>41.04</v>
      </c>
    </row>
    <row r="6370" customFormat="false" ht="12.8" hidden="false" customHeight="false" outlineLevel="0" collapsed="false">
      <c r="A6370" s="207" t="n">
        <v>101924</v>
      </c>
      <c r="B6370" s="208" t="s">
        <v>6545</v>
      </c>
      <c r="C6370" s="2" t="s">
        <v>170</v>
      </c>
      <c r="D6370" s="209" t="n">
        <v>187.1</v>
      </c>
      <c r="E6370" s="224" t="n">
        <f aca="false">VLOOKUP(A6370,SINAPI_MO!$A$1:$E$59566,4,0)</f>
        <v>0.2276</v>
      </c>
      <c r="F6370" s="225" t="n">
        <f aca="false">ROUND(D6370*E6370,2)</f>
        <v>42.58</v>
      </c>
    </row>
    <row r="6371" customFormat="false" ht="19.4" hidden="false" customHeight="false" outlineLevel="0" collapsed="false">
      <c r="A6371" s="207" t="n">
        <v>101933</v>
      </c>
      <c r="B6371" s="208" t="s">
        <v>6546</v>
      </c>
      <c r="C6371" s="2" t="s">
        <v>170</v>
      </c>
      <c r="D6371" s="209" t="n">
        <v>194.49</v>
      </c>
      <c r="E6371" s="224" t="n">
        <f aca="false">VLOOKUP(A6371,SINAPI_MO!$A$1:$E$59566,4,0)</f>
        <v>0.2569</v>
      </c>
      <c r="F6371" s="225" t="n">
        <f aca="false">ROUND(D6371*E6371,2)</f>
        <v>49.96</v>
      </c>
    </row>
    <row r="6372" customFormat="false" ht="19.4" hidden="false" customHeight="false" outlineLevel="0" collapsed="false">
      <c r="A6372" s="207" t="n">
        <v>92692</v>
      </c>
      <c r="B6372" s="208" t="s">
        <v>6547</v>
      </c>
      <c r="C6372" s="2" t="s">
        <v>170</v>
      </c>
      <c r="D6372" s="209" t="n">
        <v>14.41</v>
      </c>
      <c r="E6372" s="224" t="n">
        <f aca="false">VLOOKUP(A6372,SINAPI_MO!$A$1:$E$59566,4,0)</f>
        <v>0.5871</v>
      </c>
      <c r="F6372" s="225" t="n">
        <f aca="false">ROUND(D6372*E6372,2)</f>
        <v>8.46</v>
      </c>
    </row>
    <row r="6373" customFormat="false" ht="19.4" hidden="false" customHeight="false" outlineLevel="0" collapsed="false">
      <c r="A6373" s="207" t="n">
        <v>92694</v>
      </c>
      <c r="B6373" s="208" t="s">
        <v>6548</v>
      </c>
      <c r="C6373" s="2" t="s">
        <v>170</v>
      </c>
      <c r="D6373" s="209" t="n">
        <v>22.76</v>
      </c>
      <c r="E6373" s="224" t="n">
        <f aca="false">VLOOKUP(A6373,SINAPI_MO!$A$1:$E$59566,4,0)</f>
        <v>0.6375</v>
      </c>
      <c r="F6373" s="225" t="n">
        <f aca="false">ROUND(D6373*E6373,2)</f>
        <v>14.51</v>
      </c>
    </row>
    <row r="6374" customFormat="false" ht="19.4" hidden="false" customHeight="false" outlineLevel="0" collapsed="false">
      <c r="A6374" s="207" t="n">
        <v>92696</v>
      </c>
      <c r="B6374" s="208" t="s">
        <v>6549</v>
      </c>
      <c r="C6374" s="2" t="s">
        <v>170</v>
      </c>
      <c r="D6374" s="209" t="n">
        <v>35.72</v>
      </c>
      <c r="E6374" s="224" t="n">
        <f aca="false">VLOOKUP(A6374,SINAPI_MO!$A$1:$E$59566,4,0)</f>
        <v>0.6613</v>
      </c>
      <c r="F6374" s="225" t="n">
        <f aca="false">ROUND(D6374*E6374,2)</f>
        <v>23.62</v>
      </c>
    </row>
    <row r="6375" customFormat="false" ht="19.4" hidden="false" customHeight="false" outlineLevel="0" collapsed="false">
      <c r="A6375" s="207" t="n">
        <v>92657</v>
      </c>
      <c r="B6375" s="208" t="s">
        <v>6550</v>
      </c>
      <c r="C6375" s="2" t="s">
        <v>170</v>
      </c>
      <c r="D6375" s="209" t="n">
        <v>26.72</v>
      </c>
      <c r="E6375" s="224" t="n">
        <f aca="false">VLOOKUP(A6375,SINAPI_MO!$A$1:$E$59566,4,0)</f>
        <v>0.5472</v>
      </c>
      <c r="F6375" s="225" t="n">
        <f aca="false">ROUND(D6375*E6375,2)</f>
        <v>14.62</v>
      </c>
    </row>
    <row r="6376" customFormat="false" ht="19.4" hidden="false" customHeight="false" outlineLevel="0" collapsed="false">
      <c r="A6376" s="207" t="n">
        <v>92659</v>
      </c>
      <c r="B6376" s="208" t="s">
        <v>6551</v>
      </c>
      <c r="C6376" s="2" t="s">
        <v>170</v>
      </c>
      <c r="D6376" s="209" t="n">
        <v>33.82</v>
      </c>
      <c r="E6376" s="224" t="n">
        <f aca="false">VLOOKUP(A6376,SINAPI_MO!$A$1:$E$59566,4,0)</f>
        <v>0.4755</v>
      </c>
      <c r="F6376" s="225" t="n">
        <f aca="false">ROUND(D6376*E6376,2)</f>
        <v>16.08</v>
      </c>
    </row>
    <row r="6377" customFormat="false" ht="19.4" hidden="false" customHeight="false" outlineLevel="0" collapsed="false">
      <c r="A6377" s="207" t="n">
        <v>92661</v>
      </c>
      <c r="B6377" s="208" t="s">
        <v>6552</v>
      </c>
      <c r="C6377" s="2" t="s">
        <v>170</v>
      </c>
      <c r="D6377" s="209" t="n">
        <v>41.25</v>
      </c>
      <c r="E6377" s="224" t="n">
        <f aca="false">VLOOKUP(A6377,SINAPI_MO!$A$1:$E$59566,4,0)</f>
        <v>0.4308</v>
      </c>
      <c r="F6377" s="225" t="n">
        <f aca="false">ROUND(D6377*E6377,2)</f>
        <v>17.77</v>
      </c>
    </row>
    <row r="6378" customFormat="false" ht="19.4" hidden="false" customHeight="false" outlineLevel="0" collapsed="false">
      <c r="A6378" s="207" t="n">
        <v>92663</v>
      </c>
      <c r="B6378" s="208" t="s">
        <v>6553</v>
      </c>
      <c r="C6378" s="2" t="s">
        <v>170</v>
      </c>
      <c r="D6378" s="209" t="n">
        <v>56.25</v>
      </c>
      <c r="E6378" s="224" t="n">
        <f aca="false">VLOOKUP(A6378,SINAPI_MO!$A$1:$E$59566,4,0)</f>
        <v>0.3532</v>
      </c>
      <c r="F6378" s="225" t="n">
        <f aca="false">ROUND(D6378*E6378,2)</f>
        <v>19.87</v>
      </c>
    </row>
    <row r="6379" customFormat="false" ht="19.4" hidden="false" customHeight="false" outlineLevel="0" collapsed="false">
      <c r="A6379" s="207" t="n">
        <v>92665</v>
      </c>
      <c r="B6379" s="208" t="s">
        <v>6554</v>
      </c>
      <c r="C6379" s="2" t="s">
        <v>170</v>
      </c>
      <c r="D6379" s="209" t="n">
        <v>78.54</v>
      </c>
      <c r="E6379" s="224" t="n">
        <f aca="false">VLOOKUP(A6379,SINAPI_MO!$A$1:$E$59566,4,0)</f>
        <v>0.293</v>
      </c>
      <c r="F6379" s="225" t="n">
        <f aca="false">ROUND(D6379*E6379,2)</f>
        <v>23.01</v>
      </c>
    </row>
    <row r="6380" customFormat="false" ht="19.4" hidden="false" customHeight="false" outlineLevel="0" collapsed="false">
      <c r="A6380" s="207" t="n">
        <v>92667</v>
      </c>
      <c r="B6380" s="208" t="s">
        <v>6555</v>
      </c>
      <c r="C6380" s="2" t="s">
        <v>170</v>
      </c>
      <c r="D6380" s="209" t="n">
        <v>116.11</v>
      </c>
      <c r="E6380" s="224" t="n">
        <f aca="false">VLOOKUP(A6380,SINAPI_MO!$A$1:$E$59566,4,0)</f>
        <v>0.2252</v>
      </c>
      <c r="F6380" s="225" t="n">
        <f aca="false">ROUND(D6380*E6380,2)</f>
        <v>26.15</v>
      </c>
    </row>
    <row r="6381" customFormat="false" ht="19.4" hidden="false" customHeight="false" outlineLevel="0" collapsed="false">
      <c r="A6381" s="207" t="n">
        <v>92369</v>
      </c>
      <c r="B6381" s="208" t="s">
        <v>6556</v>
      </c>
      <c r="C6381" s="2" t="s">
        <v>170</v>
      </c>
      <c r="D6381" s="209" t="n">
        <v>34.68</v>
      </c>
      <c r="E6381" s="224" t="n">
        <f aca="false">VLOOKUP(A6381,SINAPI_MO!$A$1:$E$59566,4,0)</f>
        <v>0.6511</v>
      </c>
      <c r="F6381" s="225" t="n">
        <f aca="false">ROUND(D6381*E6381,2)</f>
        <v>22.58</v>
      </c>
    </row>
    <row r="6382" customFormat="false" ht="19.4" hidden="false" customHeight="false" outlineLevel="0" collapsed="false">
      <c r="A6382" s="207" t="n">
        <v>92371</v>
      </c>
      <c r="B6382" s="208" t="s">
        <v>6557</v>
      </c>
      <c r="C6382" s="2" t="s">
        <v>170</v>
      </c>
      <c r="D6382" s="209" t="n">
        <v>42.88</v>
      </c>
      <c r="E6382" s="224" t="n">
        <f aca="false">VLOOKUP(A6382,SINAPI_MO!$A$1:$E$59566,4,0)</f>
        <v>0.5863</v>
      </c>
      <c r="F6382" s="225" t="n">
        <f aca="false">ROUND(D6382*E6382,2)</f>
        <v>25.14</v>
      </c>
    </row>
    <row r="6383" customFormat="false" ht="19.4" hidden="false" customHeight="false" outlineLevel="0" collapsed="false">
      <c r="A6383" s="207" t="n">
        <v>92373</v>
      </c>
      <c r="B6383" s="208" t="s">
        <v>6558</v>
      </c>
      <c r="C6383" s="2" t="s">
        <v>170</v>
      </c>
      <c r="D6383" s="209" t="n">
        <v>51.53</v>
      </c>
      <c r="E6383" s="224" t="n">
        <f aca="false">VLOOKUP(A6383,SINAPI_MO!$A$1:$E$59566,4,0)</f>
        <v>0.5443</v>
      </c>
      <c r="F6383" s="225" t="n">
        <f aca="false">ROUND(D6383*E6383,2)</f>
        <v>28.05</v>
      </c>
    </row>
    <row r="6384" customFormat="false" ht="19.4" hidden="false" customHeight="false" outlineLevel="0" collapsed="false">
      <c r="A6384" s="207" t="n">
        <v>92344</v>
      </c>
      <c r="B6384" s="208" t="s">
        <v>6559</v>
      </c>
      <c r="C6384" s="2" t="s">
        <v>170</v>
      </c>
      <c r="D6384" s="209" t="n">
        <v>71.34</v>
      </c>
      <c r="E6384" s="224" t="n">
        <f aca="false">VLOOKUP(A6384,SINAPI_MO!$A$1:$E$59566,4,0)</f>
        <v>0.49</v>
      </c>
      <c r="F6384" s="225" t="n">
        <f aca="false">ROUND(D6384*E6384,2)</f>
        <v>34.96</v>
      </c>
    </row>
    <row r="6385" customFormat="false" ht="19.4" hidden="false" customHeight="false" outlineLevel="0" collapsed="false">
      <c r="A6385" s="207" t="n">
        <v>92375</v>
      </c>
      <c r="B6385" s="208" t="s">
        <v>6560</v>
      </c>
      <c r="C6385" s="2" t="s">
        <v>170</v>
      </c>
      <c r="D6385" s="209" t="n">
        <v>68.09</v>
      </c>
      <c r="E6385" s="224" t="n">
        <f aca="false">VLOOKUP(A6385,SINAPI_MO!$A$1:$E$59566,4,0)</f>
        <v>0.4657</v>
      </c>
      <c r="F6385" s="225" t="n">
        <f aca="false">ROUND(D6385*E6385,2)</f>
        <v>31.71</v>
      </c>
    </row>
    <row r="6386" customFormat="false" ht="19.4" hidden="false" customHeight="false" outlineLevel="0" collapsed="false">
      <c r="A6386" s="207" t="n">
        <v>92346</v>
      </c>
      <c r="B6386" s="208" t="s">
        <v>6561</v>
      </c>
      <c r="C6386" s="2" t="s">
        <v>170</v>
      </c>
      <c r="D6386" s="209" t="n">
        <v>92.78</v>
      </c>
      <c r="E6386" s="224" t="n">
        <f aca="false">VLOOKUP(A6386,SINAPI_MO!$A$1:$E$59566,4,0)</f>
        <v>0.4015</v>
      </c>
      <c r="F6386" s="225" t="n">
        <f aca="false">ROUND(D6386*E6386,2)</f>
        <v>37.25</v>
      </c>
    </row>
    <row r="6387" customFormat="false" ht="19.4" hidden="false" customHeight="false" outlineLevel="0" collapsed="false">
      <c r="A6387" s="207" t="n">
        <v>92377</v>
      </c>
      <c r="B6387" s="208" t="s">
        <v>6562</v>
      </c>
      <c r="C6387" s="2" t="s">
        <v>170</v>
      </c>
      <c r="D6387" s="209" t="n">
        <v>92.72</v>
      </c>
      <c r="E6387" s="224" t="n">
        <f aca="false">VLOOKUP(A6387,SINAPI_MO!$A$1:$E$59566,4,0)</f>
        <v>0.4011</v>
      </c>
      <c r="F6387" s="225" t="n">
        <f aca="false">ROUND(D6387*E6387,2)</f>
        <v>37.19</v>
      </c>
    </row>
    <row r="6388" customFormat="false" ht="19.4" hidden="false" customHeight="false" outlineLevel="0" collapsed="false">
      <c r="A6388" s="207" t="n">
        <v>92348</v>
      </c>
      <c r="B6388" s="208" t="s">
        <v>6563</v>
      </c>
      <c r="C6388" s="2" t="s">
        <v>170</v>
      </c>
      <c r="D6388" s="209" t="n">
        <v>129.49</v>
      </c>
      <c r="E6388" s="224" t="n">
        <f aca="false">VLOOKUP(A6388,SINAPI_MO!$A$1:$E$59566,4,0)</f>
        <v>0.3053</v>
      </c>
      <c r="F6388" s="225" t="n">
        <f aca="false">ROUND(D6388*E6388,2)</f>
        <v>39.53</v>
      </c>
    </row>
    <row r="6389" customFormat="false" ht="19.4" hidden="false" customHeight="false" outlineLevel="0" collapsed="false">
      <c r="A6389" s="207" t="n">
        <v>92379</v>
      </c>
      <c r="B6389" s="208" t="s">
        <v>6564</v>
      </c>
      <c r="C6389" s="2" t="s">
        <v>170</v>
      </c>
      <c r="D6389" s="209" t="n">
        <v>132.63</v>
      </c>
      <c r="E6389" s="224" t="n">
        <f aca="false">VLOOKUP(A6389,SINAPI_MO!$A$1:$E$59566,4,0)</f>
        <v>0.3217</v>
      </c>
      <c r="F6389" s="225" t="n">
        <f aca="false">ROUND(D6389*E6389,2)</f>
        <v>42.67</v>
      </c>
    </row>
    <row r="6390" customFormat="false" ht="12.8" hidden="false" customHeight="false" outlineLevel="0" collapsed="false">
      <c r="A6390" s="207" t="n">
        <v>106677</v>
      </c>
      <c r="B6390" s="208" t="s">
        <v>6565</v>
      </c>
      <c r="C6390" s="2" t="s">
        <v>170</v>
      </c>
      <c r="D6390" s="209" t="n">
        <v>961.72</v>
      </c>
      <c r="E6390" s="224" t="n">
        <f aca="false">VLOOKUP(A6390,SINAPI_MO!$A$1:$E$59566,4,0)</f>
        <v>0.232</v>
      </c>
      <c r="F6390" s="225" t="n">
        <f aca="false">ROUND(D6390*E6390,2)</f>
        <v>223.12</v>
      </c>
    </row>
    <row r="6391" customFormat="false" ht="12.8" hidden="false" customHeight="false" outlineLevel="0" collapsed="false">
      <c r="A6391" s="207" t="n">
        <v>95696</v>
      </c>
      <c r="B6391" s="208" t="s">
        <v>6566</v>
      </c>
      <c r="C6391" s="2" t="s">
        <v>170</v>
      </c>
      <c r="D6391" s="209" t="n">
        <v>46.2</v>
      </c>
      <c r="E6391" s="224" t="n">
        <f aca="false">VLOOKUP(A6391,SINAPI_MO!$A$1:$E$59566,4,0)</f>
        <v>0.0747</v>
      </c>
      <c r="F6391" s="225" t="n">
        <f aca="false">ROUND(D6391*E6391,2)</f>
        <v>3.45</v>
      </c>
    </row>
    <row r="6392" customFormat="false" ht="19.4" hidden="false" customHeight="false" outlineLevel="0" collapsed="false">
      <c r="A6392" s="207" t="n">
        <v>92335</v>
      </c>
      <c r="B6392" s="208" t="s">
        <v>6567</v>
      </c>
      <c r="C6392" s="2" t="s">
        <v>183</v>
      </c>
      <c r="D6392" s="209" t="n">
        <v>90.66</v>
      </c>
      <c r="E6392" s="224" t="n">
        <f aca="false">VLOOKUP(A6392,SINAPI_MO!$A$1:$E$59566,4,0)</f>
        <v>0.1637</v>
      </c>
      <c r="F6392" s="225" t="n">
        <f aca="false">ROUND(D6392*E6392,2)</f>
        <v>14.84</v>
      </c>
    </row>
    <row r="6393" customFormat="false" ht="19.4" hidden="false" customHeight="false" outlineLevel="0" collapsed="false">
      <c r="A6393" s="207" t="n">
        <v>92336</v>
      </c>
      <c r="B6393" s="208" t="s">
        <v>6568</v>
      </c>
      <c r="C6393" s="2" t="s">
        <v>183</v>
      </c>
      <c r="D6393" s="209" t="n">
        <v>109.45</v>
      </c>
      <c r="E6393" s="224" t="n">
        <f aca="false">VLOOKUP(A6393,SINAPI_MO!$A$1:$E$59566,4,0)</f>
        <v>0.1402</v>
      </c>
      <c r="F6393" s="225" t="n">
        <f aca="false">ROUND(D6393*E6393,2)</f>
        <v>15.34</v>
      </c>
    </row>
    <row r="6394" customFormat="false" ht="19.4" hidden="false" customHeight="false" outlineLevel="0" collapsed="false">
      <c r="A6394" s="207" t="n">
        <v>92337</v>
      </c>
      <c r="B6394" s="208" t="s">
        <v>6569</v>
      </c>
      <c r="C6394" s="2" t="s">
        <v>183</v>
      </c>
      <c r="D6394" s="209" t="n">
        <v>142.48</v>
      </c>
      <c r="E6394" s="224" t="n">
        <f aca="false">VLOOKUP(A6394,SINAPI_MO!$A$1:$E$59566,4,0)</f>
        <v>0.1112</v>
      </c>
      <c r="F6394" s="225" t="n">
        <f aca="false">ROUND(D6394*E6394,2)</f>
        <v>15.84</v>
      </c>
    </row>
    <row r="6395" customFormat="false" ht="19.4" hidden="false" customHeight="false" outlineLevel="0" collapsed="false">
      <c r="A6395" s="207" t="n">
        <v>92687</v>
      </c>
      <c r="B6395" s="208" t="s">
        <v>6570</v>
      </c>
      <c r="C6395" s="2" t="s">
        <v>183</v>
      </c>
      <c r="D6395" s="209" t="n">
        <v>27.58</v>
      </c>
      <c r="E6395" s="224" t="n">
        <f aca="false">VLOOKUP(A6395,SINAPI_MO!$A$1:$E$59566,4,0)</f>
        <v>0.3067</v>
      </c>
      <c r="F6395" s="225" t="n">
        <f aca="false">ROUND(D6395*E6395,2)</f>
        <v>8.46</v>
      </c>
    </row>
    <row r="6396" customFormat="false" ht="19.4" hidden="false" customHeight="false" outlineLevel="0" collapsed="false">
      <c r="A6396" s="207" t="n">
        <v>92688</v>
      </c>
      <c r="B6396" s="208" t="s">
        <v>6571</v>
      </c>
      <c r="C6396" s="2" t="s">
        <v>183</v>
      </c>
      <c r="D6396" s="209" t="n">
        <v>38.69</v>
      </c>
      <c r="E6396" s="224" t="n">
        <f aca="false">VLOOKUP(A6396,SINAPI_MO!$A$1:$E$59566,4,0)</f>
        <v>0.375</v>
      </c>
      <c r="F6396" s="225" t="n">
        <f aca="false">ROUND(D6396*E6396,2)</f>
        <v>14.51</v>
      </c>
    </row>
    <row r="6397" customFormat="false" ht="19.4" hidden="false" customHeight="false" outlineLevel="0" collapsed="false">
      <c r="A6397" s="207" t="n">
        <v>97536</v>
      </c>
      <c r="B6397" s="208" t="s">
        <v>6572</v>
      </c>
      <c r="C6397" s="2" t="s">
        <v>183</v>
      </c>
      <c r="D6397" s="209" t="n">
        <v>59.5</v>
      </c>
      <c r="E6397" s="224" t="n">
        <f aca="false">VLOOKUP(A6397,SINAPI_MO!$A$1:$E$59566,4,0)</f>
        <v>0.397</v>
      </c>
      <c r="F6397" s="225" t="n">
        <f aca="false">ROUND(D6397*E6397,2)</f>
        <v>23.62</v>
      </c>
    </row>
    <row r="6398" customFormat="false" ht="19.4" hidden="false" customHeight="false" outlineLevel="0" collapsed="false">
      <c r="A6398" s="207" t="n">
        <v>97535</v>
      </c>
      <c r="B6398" s="208" t="s">
        <v>6573</v>
      </c>
      <c r="C6398" s="2" t="s">
        <v>183</v>
      </c>
      <c r="D6398" s="209" t="n">
        <v>48.52</v>
      </c>
      <c r="E6398" s="224" t="n">
        <f aca="false">VLOOKUP(A6398,SINAPI_MO!$A$1:$E$59566,4,0)</f>
        <v>0.2605</v>
      </c>
      <c r="F6398" s="225" t="n">
        <f aca="false">ROUND(D6398*E6398,2)</f>
        <v>12.64</v>
      </c>
    </row>
    <row r="6399" customFormat="false" ht="19.4" hidden="false" customHeight="false" outlineLevel="0" collapsed="false">
      <c r="A6399" s="207" t="n">
        <v>92652</v>
      </c>
      <c r="B6399" s="208" t="s">
        <v>6574</v>
      </c>
      <c r="C6399" s="2" t="s">
        <v>183</v>
      </c>
      <c r="D6399" s="209" t="n">
        <v>59.17</v>
      </c>
      <c r="E6399" s="224" t="n">
        <f aca="false">VLOOKUP(A6399,SINAPI_MO!$A$1:$E$59566,4,0)</f>
        <v>0.2351</v>
      </c>
      <c r="F6399" s="225" t="n">
        <f aca="false">ROUND(D6399*E6399,2)</f>
        <v>13.91</v>
      </c>
    </row>
    <row r="6400" customFormat="false" ht="19.4" hidden="false" customHeight="false" outlineLevel="0" collapsed="false">
      <c r="A6400" s="207" t="n">
        <v>92653</v>
      </c>
      <c r="B6400" s="208" t="s">
        <v>6575</v>
      </c>
      <c r="C6400" s="2" t="s">
        <v>183</v>
      </c>
      <c r="D6400" s="209" t="n">
        <v>67.94</v>
      </c>
      <c r="E6400" s="224" t="n">
        <f aca="false">VLOOKUP(A6400,SINAPI_MO!$A$1:$E$59566,4,0)</f>
        <v>0.2261</v>
      </c>
      <c r="F6400" s="225" t="n">
        <f aca="false">ROUND(D6400*E6400,2)</f>
        <v>15.36</v>
      </c>
    </row>
    <row r="6401" customFormat="false" ht="19.4" hidden="false" customHeight="false" outlineLevel="0" collapsed="false">
      <c r="A6401" s="207" t="n">
        <v>92654</v>
      </c>
      <c r="B6401" s="208" t="s">
        <v>6576</v>
      </c>
      <c r="C6401" s="2" t="s">
        <v>183</v>
      </c>
      <c r="D6401" s="209" t="n">
        <v>92.99</v>
      </c>
      <c r="E6401" s="224" t="n">
        <f aca="false">VLOOKUP(A6401,SINAPI_MO!$A$1:$E$59566,4,0)</f>
        <v>0.1846</v>
      </c>
      <c r="F6401" s="225" t="n">
        <f aca="false">ROUND(D6401*E6401,2)</f>
        <v>17.17</v>
      </c>
    </row>
    <row r="6402" customFormat="false" ht="19.4" hidden="false" customHeight="false" outlineLevel="0" collapsed="false">
      <c r="A6402" s="207" t="n">
        <v>92655</v>
      </c>
      <c r="B6402" s="208" t="s">
        <v>6577</v>
      </c>
      <c r="C6402" s="2" t="s">
        <v>183</v>
      </c>
      <c r="D6402" s="209" t="n">
        <v>113.99</v>
      </c>
      <c r="E6402" s="224" t="n">
        <f aca="false">VLOOKUP(A6402,SINAPI_MO!$A$1:$E$59566,4,0)</f>
        <v>0.1745</v>
      </c>
      <c r="F6402" s="225" t="n">
        <f aca="false">ROUND(D6402*E6402,2)</f>
        <v>19.89</v>
      </c>
    </row>
    <row r="6403" customFormat="false" ht="19.4" hidden="false" customHeight="false" outlineLevel="0" collapsed="false">
      <c r="A6403" s="207" t="n">
        <v>92656</v>
      </c>
      <c r="B6403" s="208" t="s">
        <v>6578</v>
      </c>
      <c r="C6403" s="2" t="s">
        <v>183</v>
      </c>
      <c r="D6403" s="209" t="n">
        <v>149.24</v>
      </c>
      <c r="E6403" s="224" t="n">
        <f aca="false">VLOOKUP(A6403,SINAPI_MO!$A$1:$E$59566,4,0)</f>
        <v>0.1515</v>
      </c>
      <c r="F6403" s="225" t="n">
        <f aca="false">ROUND(D6403*E6403,2)</f>
        <v>22.61</v>
      </c>
    </row>
    <row r="6404" customFormat="false" ht="19.4" hidden="false" customHeight="false" outlineLevel="0" collapsed="false">
      <c r="A6404" s="207" t="n">
        <v>101918</v>
      </c>
      <c r="B6404" s="208" t="s">
        <v>6579</v>
      </c>
      <c r="C6404" s="2" t="s">
        <v>183</v>
      </c>
      <c r="D6404" s="209" t="n">
        <v>205.94</v>
      </c>
      <c r="E6404" s="224" t="n">
        <f aca="false">VLOOKUP(A6404,SINAPI_MO!$A$1:$E$59566,4,0)</f>
        <v>0.1532</v>
      </c>
      <c r="F6404" s="225" t="n">
        <f aca="false">ROUND(D6404*E6404,2)</f>
        <v>31.55</v>
      </c>
    </row>
    <row r="6405" customFormat="false" ht="19.4" hidden="false" customHeight="false" outlineLevel="0" collapsed="false">
      <c r="A6405" s="207" t="n">
        <v>101927</v>
      </c>
      <c r="B6405" s="208" t="s">
        <v>6580</v>
      </c>
      <c r="C6405" s="2" t="s">
        <v>183</v>
      </c>
      <c r="D6405" s="209" t="n">
        <v>192.63</v>
      </c>
      <c r="E6405" s="224" t="n">
        <f aca="false">VLOOKUP(A6405,SINAPI_MO!$A$1:$E$59566,4,0)</f>
        <v>0.0946</v>
      </c>
      <c r="F6405" s="225" t="n">
        <f aca="false">ROUND(D6405*E6405,2)</f>
        <v>18.22</v>
      </c>
    </row>
    <row r="6406" customFormat="false" ht="19.4" hidden="false" customHeight="false" outlineLevel="0" collapsed="false">
      <c r="A6406" s="207" t="n">
        <v>97498</v>
      </c>
      <c r="B6406" s="208" t="s">
        <v>6581</v>
      </c>
      <c r="C6406" s="2" t="s">
        <v>183</v>
      </c>
      <c r="D6406" s="209" t="n">
        <v>44.12</v>
      </c>
      <c r="E6406" s="224" t="n">
        <f aca="false">VLOOKUP(A6406,SINAPI_MO!$A$1:$E$59566,4,0)</f>
        <v>0.1868</v>
      </c>
      <c r="F6406" s="225" t="n">
        <f aca="false">ROUND(D6406*E6406,2)</f>
        <v>8.24</v>
      </c>
    </row>
    <row r="6407" customFormat="false" ht="19.4" hidden="false" customHeight="false" outlineLevel="0" collapsed="false">
      <c r="A6407" s="207" t="n">
        <v>92364</v>
      </c>
      <c r="B6407" s="208" t="s">
        <v>6582</v>
      </c>
      <c r="C6407" s="2" t="s">
        <v>183</v>
      </c>
      <c r="D6407" s="209" t="n">
        <v>54.43</v>
      </c>
      <c r="E6407" s="224" t="n">
        <f aca="false">VLOOKUP(A6407,SINAPI_MO!$A$1:$E$59566,4,0)</f>
        <v>0.1685</v>
      </c>
      <c r="F6407" s="225" t="n">
        <f aca="false">ROUND(D6407*E6407,2)</f>
        <v>9.17</v>
      </c>
    </row>
    <row r="6408" customFormat="false" ht="19.4" hidden="false" customHeight="false" outlineLevel="0" collapsed="false">
      <c r="A6408" s="207" t="n">
        <v>92365</v>
      </c>
      <c r="B6408" s="208" t="s">
        <v>6583</v>
      </c>
      <c r="C6408" s="2" t="s">
        <v>183</v>
      </c>
      <c r="D6408" s="209" t="n">
        <v>62.81</v>
      </c>
      <c r="E6408" s="224" t="n">
        <f aca="false">VLOOKUP(A6408,SINAPI_MO!$A$1:$E$59566,4,0)</f>
        <v>0.1629</v>
      </c>
      <c r="F6408" s="225" t="n">
        <f aca="false">ROUND(D6408*E6408,2)</f>
        <v>10.23</v>
      </c>
    </row>
    <row r="6409" customFormat="false" ht="19.4" hidden="false" customHeight="false" outlineLevel="0" collapsed="false">
      <c r="A6409" s="207" t="n">
        <v>92341</v>
      </c>
      <c r="B6409" s="208" t="s">
        <v>6584</v>
      </c>
      <c r="C6409" s="2" t="s">
        <v>183</v>
      </c>
      <c r="D6409" s="209" t="n">
        <v>101.71</v>
      </c>
      <c r="E6409" s="224" t="n">
        <f aca="false">VLOOKUP(A6409,SINAPI_MO!$A$1:$E$59566,4,0)</f>
        <v>0.2545</v>
      </c>
      <c r="F6409" s="225" t="n">
        <f aca="false">ROUND(D6409*E6409,2)</f>
        <v>25.89</v>
      </c>
    </row>
    <row r="6410" customFormat="false" ht="19.4" hidden="false" customHeight="false" outlineLevel="0" collapsed="false">
      <c r="A6410" s="207" t="n">
        <v>92366</v>
      </c>
      <c r="B6410" s="208" t="s">
        <v>6585</v>
      </c>
      <c r="C6410" s="2" t="s">
        <v>183</v>
      </c>
      <c r="D6410" s="209" t="n">
        <v>87.38</v>
      </c>
      <c r="E6410" s="224" t="n">
        <f aca="false">VLOOKUP(A6410,SINAPI_MO!$A$1:$E$59566,4,0)</f>
        <v>0.1323</v>
      </c>
      <c r="F6410" s="225" t="n">
        <f aca="false">ROUND(D6410*E6410,2)</f>
        <v>11.56</v>
      </c>
    </row>
    <row r="6411" customFormat="false" ht="19.4" hidden="false" customHeight="false" outlineLevel="0" collapsed="false">
      <c r="A6411" s="207" t="n">
        <v>92342</v>
      </c>
      <c r="B6411" s="208" t="s">
        <v>6586</v>
      </c>
      <c r="C6411" s="2" t="s">
        <v>183</v>
      </c>
      <c r="D6411" s="209" t="n">
        <v>121.69</v>
      </c>
      <c r="E6411" s="224" t="n">
        <f aca="false">VLOOKUP(A6411,SINAPI_MO!$A$1:$E$59566,4,0)</f>
        <v>0.2267</v>
      </c>
      <c r="F6411" s="225" t="n">
        <f aca="false">ROUND(D6411*E6411,2)</f>
        <v>27.59</v>
      </c>
    </row>
    <row r="6412" customFormat="false" ht="19.4" hidden="false" customHeight="false" outlineLevel="0" collapsed="false">
      <c r="A6412" s="207" t="n">
        <v>92367</v>
      </c>
      <c r="B6412" s="208" t="s">
        <v>6587</v>
      </c>
      <c r="C6412" s="2" t="s">
        <v>183</v>
      </c>
      <c r="D6412" s="209" t="n">
        <v>107.67</v>
      </c>
      <c r="E6412" s="224" t="n">
        <f aca="false">VLOOKUP(A6412,SINAPI_MO!$A$1:$E$59566,4,0)</f>
        <v>0.126</v>
      </c>
      <c r="F6412" s="225" t="n">
        <f aca="false">ROUND(D6412*E6412,2)</f>
        <v>13.57</v>
      </c>
    </row>
    <row r="6413" customFormat="false" ht="19.4" hidden="false" customHeight="false" outlineLevel="0" collapsed="false">
      <c r="A6413" s="207" t="n">
        <v>92343</v>
      </c>
      <c r="B6413" s="208" t="s">
        <v>6588</v>
      </c>
      <c r="C6413" s="2" t="s">
        <v>183</v>
      </c>
      <c r="D6413" s="209" t="n">
        <v>155.91</v>
      </c>
      <c r="E6413" s="224" t="n">
        <f aca="false">VLOOKUP(A6413,SINAPI_MO!$A$1:$E$59566,4,0)</f>
        <v>0.1878</v>
      </c>
      <c r="F6413" s="225" t="n">
        <f aca="false">ROUND(D6413*E6413,2)</f>
        <v>29.28</v>
      </c>
    </row>
    <row r="6414" customFormat="false" ht="19.4" hidden="false" customHeight="false" outlineLevel="0" collapsed="false">
      <c r="A6414" s="207" t="n">
        <v>92368</v>
      </c>
      <c r="B6414" s="208" t="s">
        <v>6589</v>
      </c>
      <c r="C6414" s="2" t="s">
        <v>183</v>
      </c>
      <c r="D6414" s="209" t="n">
        <v>142.19</v>
      </c>
      <c r="E6414" s="224" t="n">
        <f aca="false">VLOOKUP(A6414,SINAPI_MO!$A$1:$E$59566,4,0)</f>
        <v>0.1094</v>
      </c>
      <c r="F6414" s="225" t="n">
        <f aca="false">ROUND(D6414*E6414,2)</f>
        <v>15.56</v>
      </c>
    </row>
    <row r="6415" customFormat="false" ht="19.4" hidden="false" customHeight="false" outlineLevel="0" collapsed="false">
      <c r="A6415" s="207" t="n">
        <v>92689</v>
      </c>
      <c r="B6415" s="208" t="s">
        <v>6590</v>
      </c>
      <c r="C6415" s="2" t="s">
        <v>183</v>
      </c>
      <c r="D6415" s="209" t="n">
        <v>44.92</v>
      </c>
      <c r="E6415" s="224" t="n">
        <f aca="false">VLOOKUP(A6415,SINAPI_MO!$A$1:$E$59566,4,0)</f>
        <v>0.2059</v>
      </c>
      <c r="F6415" s="225" t="n">
        <f aca="false">ROUND(D6415*E6415,2)</f>
        <v>9.25</v>
      </c>
    </row>
    <row r="6416" customFormat="false" ht="19.4" hidden="false" customHeight="false" outlineLevel="0" collapsed="false">
      <c r="A6416" s="207" t="n">
        <v>92690</v>
      </c>
      <c r="B6416" s="208" t="s">
        <v>6591</v>
      </c>
      <c r="C6416" s="2" t="s">
        <v>183</v>
      </c>
      <c r="D6416" s="209" t="n">
        <v>64.54</v>
      </c>
      <c r="E6416" s="224" t="n">
        <f aca="false">VLOOKUP(A6416,SINAPI_MO!$A$1:$E$59566,4,0)</f>
        <v>0.246</v>
      </c>
      <c r="F6416" s="225" t="n">
        <f aca="false">ROUND(D6416*E6416,2)</f>
        <v>15.88</v>
      </c>
    </row>
    <row r="6417" customFormat="false" ht="19.4" hidden="false" customHeight="false" outlineLevel="0" collapsed="false">
      <c r="A6417" s="207" t="n">
        <v>92691</v>
      </c>
      <c r="B6417" s="208" t="s">
        <v>6592</v>
      </c>
      <c r="C6417" s="2" t="s">
        <v>183</v>
      </c>
      <c r="D6417" s="209" t="n">
        <v>85.66</v>
      </c>
      <c r="E6417" s="224" t="n">
        <f aca="false">VLOOKUP(A6417,SINAPI_MO!$A$1:$E$59566,4,0)</f>
        <v>0.3607</v>
      </c>
      <c r="F6417" s="225" t="n">
        <f aca="false">ROUND(D6417*E6417,2)</f>
        <v>30.9</v>
      </c>
    </row>
    <row r="6418" customFormat="false" ht="19.4" hidden="false" customHeight="false" outlineLevel="0" collapsed="false">
      <c r="A6418" s="207" t="n">
        <v>92359</v>
      </c>
      <c r="B6418" s="208" t="s">
        <v>6593</v>
      </c>
      <c r="C6418" s="2" t="s">
        <v>183</v>
      </c>
      <c r="D6418" s="209" t="n">
        <v>59.02</v>
      </c>
      <c r="E6418" s="224" t="n">
        <f aca="false">VLOOKUP(A6418,SINAPI_MO!$A$1:$E$59566,4,0)</f>
        <v>0.0722</v>
      </c>
      <c r="F6418" s="225" t="n">
        <f aca="false">ROUND(D6418*E6418,2)</f>
        <v>4.26</v>
      </c>
    </row>
    <row r="6419" customFormat="false" ht="19.4" hidden="false" customHeight="false" outlineLevel="0" collapsed="false">
      <c r="A6419" s="207" t="n">
        <v>92645</v>
      </c>
      <c r="B6419" s="208" t="s">
        <v>6594</v>
      </c>
      <c r="C6419" s="2" t="s">
        <v>183</v>
      </c>
      <c r="D6419" s="209" t="n">
        <v>62.86</v>
      </c>
      <c r="E6419" s="224" t="n">
        <f aca="false">VLOOKUP(A6419,SINAPI_MO!$A$1:$E$59566,4,0)</f>
        <v>0.1289</v>
      </c>
      <c r="F6419" s="225" t="n">
        <f aca="false">ROUND(D6419*E6419,2)</f>
        <v>8.1</v>
      </c>
    </row>
    <row r="6420" customFormat="false" ht="19.4" hidden="false" customHeight="false" outlineLevel="0" collapsed="false">
      <c r="A6420" s="207" t="n">
        <v>92360</v>
      </c>
      <c r="B6420" s="208" t="s">
        <v>6595</v>
      </c>
      <c r="C6420" s="2" t="s">
        <v>183</v>
      </c>
      <c r="D6420" s="209" t="n">
        <v>78.79</v>
      </c>
      <c r="E6420" s="224" t="n">
        <f aca="false">VLOOKUP(A6420,SINAPI_MO!$A$1:$E$59566,4,0)</f>
        <v>0.0687</v>
      </c>
      <c r="F6420" s="225" t="n">
        <f aca="false">ROUND(D6420*E6420,2)</f>
        <v>5.41</v>
      </c>
    </row>
    <row r="6421" customFormat="false" ht="19.4" hidden="false" customHeight="false" outlineLevel="0" collapsed="false">
      <c r="A6421" s="207" t="n">
        <v>92646</v>
      </c>
      <c r="B6421" s="208" t="s">
        <v>6596</v>
      </c>
      <c r="C6421" s="2" t="s">
        <v>183</v>
      </c>
      <c r="D6421" s="209" t="n">
        <v>82.61</v>
      </c>
      <c r="E6421" s="224" t="n">
        <f aca="false">VLOOKUP(A6421,SINAPI_MO!$A$1:$E$59566,4,0)</f>
        <v>0.1117</v>
      </c>
      <c r="F6421" s="225" t="n">
        <f aca="false">ROUND(D6421*E6421,2)</f>
        <v>9.23</v>
      </c>
    </row>
    <row r="6422" customFormat="false" ht="19.4" hidden="false" customHeight="false" outlineLevel="0" collapsed="false">
      <c r="A6422" s="207" t="n">
        <v>95697</v>
      </c>
      <c r="B6422" s="208" t="s">
        <v>6597</v>
      </c>
      <c r="C6422" s="2" t="s">
        <v>183</v>
      </c>
      <c r="D6422" s="209" t="n">
        <v>86.68</v>
      </c>
      <c r="E6422" s="224" t="n">
        <f aca="false">VLOOKUP(A6422,SINAPI_MO!$A$1:$E$59566,4,0)</f>
        <v>0.0774</v>
      </c>
      <c r="F6422" s="225" t="n">
        <f aca="false">ROUND(D6422*E6422,2)</f>
        <v>6.71</v>
      </c>
    </row>
    <row r="6423" customFormat="false" ht="19.4" hidden="false" customHeight="false" outlineLevel="0" collapsed="false">
      <c r="A6423" s="207" t="n">
        <v>92648</v>
      </c>
      <c r="B6423" s="208" t="s">
        <v>6598</v>
      </c>
      <c r="C6423" s="2" t="s">
        <v>183</v>
      </c>
      <c r="D6423" s="209" t="n">
        <v>90.5</v>
      </c>
      <c r="E6423" s="224" t="n">
        <f aca="false">VLOOKUP(A6423,SINAPI_MO!$A$1:$E$59566,4,0)</f>
        <v>0.1164</v>
      </c>
      <c r="F6423" s="225" t="n">
        <f aca="false">ROUND(D6423*E6423,2)</f>
        <v>10.53</v>
      </c>
    </row>
    <row r="6424" customFormat="false" ht="19.4" hidden="false" customHeight="false" outlineLevel="0" collapsed="false">
      <c r="A6424" s="207" t="n">
        <v>92338</v>
      </c>
      <c r="B6424" s="208" t="s">
        <v>6599</v>
      </c>
      <c r="C6424" s="2" t="s">
        <v>183</v>
      </c>
      <c r="D6424" s="209" t="n">
        <v>129.07</v>
      </c>
      <c r="E6424" s="224" t="n">
        <f aca="false">VLOOKUP(A6424,SINAPI_MO!$A$1:$E$59566,4,0)</f>
        <v>0.2397</v>
      </c>
      <c r="F6424" s="225" t="n">
        <f aca="false">ROUND(D6424*E6424,2)</f>
        <v>30.94</v>
      </c>
    </row>
    <row r="6425" customFormat="false" ht="19.4" hidden="false" customHeight="false" outlineLevel="0" collapsed="false">
      <c r="A6425" s="207" t="n">
        <v>92361</v>
      </c>
      <c r="B6425" s="208" t="s">
        <v>6600</v>
      </c>
      <c r="C6425" s="2" t="s">
        <v>183</v>
      </c>
      <c r="D6425" s="209" t="n">
        <v>106.46</v>
      </c>
      <c r="E6425" s="224" t="n">
        <f aca="false">VLOOKUP(A6425,SINAPI_MO!$A$1:$E$59566,4,0)</f>
        <v>0.0782</v>
      </c>
      <c r="F6425" s="225" t="n">
        <f aca="false">ROUND(D6425*E6425,2)</f>
        <v>8.33</v>
      </c>
    </row>
    <row r="6426" customFormat="false" ht="19.4" hidden="false" customHeight="false" outlineLevel="0" collapsed="false">
      <c r="A6426" s="207" t="n">
        <v>92649</v>
      </c>
      <c r="B6426" s="208" t="s">
        <v>6601</v>
      </c>
      <c r="C6426" s="2" t="s">
        <v>183</v>
      </c>
      <c r="D6426" s="209" t="n">
        <v>110.28</v>
      </c>
      <c r="E6426" s="224" t="n">
        <f aca="false">VLOOKUP(A6426,SINAPI_MO!$A$1:$E$59566,4,0)</f>
        <v>0.1102</v>
      </c>
      <c r="F6426" s="225" t="n">
        <f aca="false">ROUND(D6426*E6426,2)</f>
        <v>12.15</v>
      </c>
    </row>
    <row r="6427" customFormat="false" ht="19.4" hidden="false" customHeight="false" outlineLevel="0" collapsed="false">
      <c r="A6427" s="207" t="n">
        <v>92339</v>
      </c>
      <c r="B6427" s="208" t="s">
        <v>6602</v>
      </c>
      <c r="C6427" s="2" t="s">
        <v>183</v>
      </c>
      <c r="D6427" s="209" t="n">
        <v>190.79</v>
      </c>
      <c r="E6427" s="224" t="n">
        <f aca="false">VLOOKUP(A6427,SINAPI_MO!$A$1:$E$59566,4,0)</f>
        <v>0.1666</v>
      </c>
      <c r="F6427" s="225" t="n">
        <f aca="false">ROUND(D6427*E6427,2)</f>
        <v>31.79</v>
      </c>
    </row>
    <row r="6428" customFormat="false" ht="19.4" hidden="false" customHeight="false" outlineLevel="0" collapsed="false">
      <c r="A6428" s="207" t="n">
        <v>92362</v>
      </c>
      <c r="B6428" s="208" t="s">
        <v>6603</v>
      </c>
      <c r="C6428" s="2" t="s">
        <v>183</v>
      </c>
      <c r="D6428" s="209" t="n">
        <v>169.78</v>
      </c>
      <c r="E6428" s="224" t="n">
        <f aca="false">VLOOKUP(A6428,SINAPI_MO!$A$1:$E$59566,4,0)</f>
        <v>0.0635</v>
      </c>
      <c r="F6428" s="225" t="n">
        <f aca="false">ROUND(D6428*E6428,2)</f>
        <v>10.78</v>
      </c>
    </row>
    <row r="6429" customFormat="false" ht="19.4" hidden="false" customHeight="false" outlineLevel="0" collapsed="false">
      <c r="A6429" s="207" t="n">
        <v>92650</v>
      </c>
      <c r="B6429" s="208" t="s">
        <v>6604</v>
      </c>
      <c r="C6429" s="2" t="s">
        <v>183</v>
      </c>
      <c r="D6429" s="209" t="n">
        <v>173.6</v>
      </c>
      <c r="E6429" s="224" t="n">
        <f aca="false">VLOOKUP(A6429,SINAPI_MO!$A$1:$E$59566,4,0)</f>
        <v>0.0841</v>
      </c>
      <c r="F6429" s="225" t="n">
        <f aca="false">ROUND(D6429*E6429,2)</f>
        <v>14.6</v>
      </c>
    </row>
    <row r="6430" customFormat="false" ht="19.4" hidden="false" customHeight="false" outlineLevel="0" collapsed="false">
      <c r="A6430" s="207" t="n">
        <v>106674</v>
      </c>
      <c r="B6430" s="208" t="s">
        <v>6605</v>
      </c>
      <c r="C6430" s="2" t="s">
        <v>183</v>
      </c>
      <c r="D6430" s="209" t="n">
        <v>232.8</v>
      </c>
      <c r="E6430" s="224" t="n">
        <f aca="false">VLOOKUP(A6430,SINAPI_MO!$A$1:$E$59566,4,0)</f>
        <v>0.1401</v>
      </c>
      <c r="F6430" s="225" t="n">
        <f aca="false">ROUND(D6430*E6430,2)</f>
        <v>32.62</v>
      </c>
    </row>
    <row r="6431" customFormat="false" ht="19.4" hidden="false" customHeight="false" outlineLevel="0" collapsed="false">
      <c r="A6431" s="207" t="n">
        <v>106675</v>
      </c>
      <c r="B6431" s="208" t="s">
        <v>6606</v>
      </c>
      <c r="C6431" s="2" t="s">
        <v>183</v>
      </c>
      <c r="D6431" s="209" t="n">
        <v>213.39</v>
      </c>
      <c r="E6431" s="224" t="n">
        <f aca="false">VLOOKUP(A6431,SINAPI_MO!$A$1:$E$59566,4,0)</f>
        <v>0.0619</v>
      </c>
      <c r="F6431" s="225" t="n">
        <f aca="false">ROUND(D6431*E6431,2)</f>
        <v>13.21</v>
      </c>
    </row>
    <row r="6432" customFormat="false" ht="19.4" hidden="false" customHeight="false" outlineLevel="0" collapsed="false">
      <c r="A6432" s="207" t="n">
        <v>106676</v>
      </c>
      <c r="B6432" s="208" t="s">
        <v>6607</v>
      </c>
      <c r="C6432" s="2" t="s">
        <v>183</v>
      </c>
      <c r="D6432" s="209" t="n">
        <v>217.22</v>
      </c>
      <c r="E6432" s="224" t="n">
        <f aca="false">VLOOKUP(A6432,SINAPI_MO!$A$1:$E$59566,4,0)</f>
        <v>0.0784</v>
      </c>
      <c r="F6432" s="225" t="n">
        <f aca="false">ROUND(D6432*E6432,2)</f>
        <v>17.03</v>
      </c>
    </row>
    <row r="6433" customFormat="false" ht="12.8" hidden="false" customHeight="false" outlineLevel="0" collapsed="false">
      <c r="A6433" s="207" t="n">
        <v>97439</v>
      </c>
      <c r="B6433" s="208" t="s">
        <v>6608</v>
      </c>
      <c r="C6433" s="2" t="s">
        <v>170</v>
      </c>
      <c r="D6433" s="209" t="n">
        <v>140.43</v>
      </c>
      <c r="E6433" s="224" t="n">
        <f aca="false">VLOOKUP(A6433,SINAPI_MO!$A$1:$E$59566,4,0)</f>
        <v>0.2854</v>
      </c>
      <c r="F6433" s="225" t="n">
        <f aca="false">ROUND(D6433*E6433,2)</f>
        <v>40.08</v>
      </c>
    </row>
    <row r="6434" customFormat="false" ht="12.8" hidden="false" customHeight="false" outlineLevel="0" collapsed="false">
      <c r="A6434" s="207" t="n">
        <v>97440</v>
      </c>
      <c r="B6434" s="208" t="s">
        <v>6609</v>
      </c>
      <c r="C6434" s="2" t="s">
        <v>170</v>
      </c>
      <c r="D6434" s="209" t="n">
        <v>163.19</v>
      </c>
      <c r="E6434" s="224" t="n">
        <f aca="false">VLOOKUP(A6434,SINAPI_MO!$A$1:$E$59566,4,0)</f>
        <v>0.254</v>
      </c>
      <c r="F6434" s="225" t="n">
        <f aca="false">ROUND(D6434*E6434,2)</f>
        <v>41.45</v>
      </c>
    </row>
    <row r="6435" customFormat="false" ht="12.8" hidden="false" customHeight="false" outlineLevel="0" collapsed="false">
      <c r="A6435" s="207" t="n">
        <v>97442</v>
      </c>
      <c r="B6435" s="208" t="s">
        <v>6610</v>
      </c>
      <c r="C6435" s="2" t="s">
        <v>170</v>
      </c>
      <c r="D6435" s="209" t="n">
        <v>176.63</v>
      </c>
      <c r="E6435" s="224" t="n">
        <f aca="false">VLOOKUP(A6435,SINAPI_MO!$A$1:$E$59566,4,0)</f>
        <v>0.2424</v>
      </c>
      <c r="F6435" s="225" t="n">
        <f aca="false">ROUND(D6435*E6435,2)</f>
        <v>42.82</v>
      </c>
    </row>
    <row r="6436" customFormat="false" ht="19.4" hidden="false" customHeight="false" outlineLevel="0" collapsed="false">
      <c r="A6436" s="207" t="n">
        <v>97552</v>
      </c>
      <c r="B6436" s="208" t="s">
        <v>6611</v>
      </c>
      <c r="C6436" s="2" t="s">
        <v>170</v>
      </c>
      <c r="D6436" s="209" t="n">
        <v>64.45</v>
      </c>
      <c r="E6436" s="224" t="n">
        <f aca="false">VLOOKUP(A6436,SINAPI_MO!$A$1:$E$59566,4,0)</f>
        <v>0.2874</v>
      </c>
      <c r="F6436" s="225" t="n">
        <f aca="false">ROUND(D6436*E6436,2)</f>
        <v>18.52</v>
      </c>
    </row>
    <row r="6437" customFormat="false" ht="19.4" hidden="false" customHeight="false" outlineLevel="0" collapsed="false">
      <c r="A6437" s="207" t="n">
        <v>97553</v>
      </c>
      <c r="B6437" s="208" t="s">
        <v>6612</v>
      </c>
      <c r="C6437" s="2" t="s">
        <v>170</v>
      </c>
      <c r="D6437" s="209" t="n">
        <v>90.94</v>
      </c>
      <c r="E6437" s="224" t="n">
        <f aca="false">VLOOKUP(A6437,SINAPI_MO!$A$1:$E$59566,4,0)</f>
        <v>0.3495</v>
      </c>
      <c r="F6437" s="225" t="n">
        <f aca="false">ROUND(D6437*E6437,2)</f>
        <v>31.78</v>
      </c>
    </row>
    <row r="6438" customFormat="false" ht="19.4" hidden="false" customHeight="false" outlineLevel="0" collapsed="false">
      <c r="A6438" s="207" t="n">
        <v>97554</v>
      </c>
      <c r="B6438" s="208" t="s">
        <v>6613</v>
      </c>
      <c r="C6438" s="2" t="s">
        <v>170</v>
      </c>
      <c r="D6438" s="209" t="n">
        <v>154.67</v>
      </c>
      <c r="E6438" s="224" t="n">
        <f aca="false">VLOOKUP(A6438,SINAPI_MO!$A$1:$E$59566,4,0)</f>
        <v>0.3996</v>
      </c>
      <c r="F6438" s="225" t="n">
        <f aca="false">ROUND(D6438*E6438,2)</f>
        <v>61.81</v>
      </c>
    </row>
    <row r="6439" customFormat="false" ht="19.4" hidden="false" customHeight="false" outlineLevel="0" collapsed="false">
      <c r="A6439" s="207" t="n">
        <v>97491</v>
      </c>
      <c r="B6439" s="208" t="s">
        <v>6614</v>
      </c>
      <c r="C6439" s="2" t="s">
        <v>170</v>
      </c>
      <c r="D6439" s="209" t="n">
        <v>116.32</v>
      </c>
      <c r="E6439" s="224" t="n">
        <f aca="false">VLOOKUP(A6439,SINAPI_MO!$A$1:$E$59566,4,0)</f>
        <v>0.2017</v>
      </c>
      <c r="F6439" s="225" t="n">
        <f aca="false">ROUND(D6439*E6439,2)</f>
        <v>23.46</v>
      </c>
    </row>
    <row r="6440" customFormat="false" ht="19.4" hidden="false" customHeight="false" outlineLevel="0" collapsed="false">
      <c r="A6440" s="207" t="n">
        <v>97529</v>
      </c>
      <c r="B6440" s="208" t="s">
        <v>6615</v>
      </c>
      <c r="C6440" s="2" t="s">
        <v>170</v>
      </c>
      <c r="D6440" s="209" t="n">
        <v>111.6</v>
      </c>
      <c r="E6440" s="224" t="n">
        <f aca="false">VLOOKUP(A6440,SINAPI_MO!$A$1:$E$59566,4,0)</f>
        <v>0.1679</v>
      </c>
      <c r="F6440" s="225" t="n">
        <f aca="false">ROUND(D6440*E6440,2)</f>
        <v>18.74</v>
      </c>
    </row>
    <row r="6441" customFormat="false" ht="19.4" hidden="false" customHeight="false" outlineLevel="0" collapsed="false">
      <c r="A6441" s="207" t="n">
        <v>97492</v>
      </c>
      <c r="B6441" s="208" t="s">
        <v>6616</v>
      </c>
      <c r="C6441" s="2" t="s">
        <v>170</v>
      </c>
      <c r="D6441" s="209" t="n">
        <v>172</v>
      </c>
      <c r="E6441" s="224" t="n">
        <f aca="false">VLOOKUP(A6441,SINAPI_MO!$A$1:$E$59566,4,0)</f>
        <v>0.1727</v>
      </c>
      <c r="F6441" s="225" t="n">
        <f aca="false">ROUND(D6441*E6441,2)</f>
        <v>29.7</v>
      </c>
    </row>
    <row r="6442" customFormat="false" ht="19.4" hidden="false" customHeight="false" outlineLevel="0" collapsed="false">
      <c r="A6442" s="207" t="n">
        <v>97530</v>
      </c>
      <c r="B6442" s="208" t="s">
        <v>6617</v>
      </c>
      <c r="C6442" s="2" t="s">
        <v>170</v>
      </c>
      <c r="D6442" s="209" t="n">
        <v>163.67</v>
      </c>
      <c r="E6442" s="224" t="n">
        <f aca="false">VLOOKUP(A6442,SINAPI_MO!$A$1:$E$59566,4,0)</f>
        <v>0.1306</v>
      </c>
      <c r="F6442" s="225" t="n">
        <f aca="false">ROUND(D6442*E6442,2)</f>
        <v>21.38</v>
      </c>
    </row>
    <row r="6443" customFormat="false" ht="19.4" hidden="false" customHeight="false" outlineLevel="0" collapsed="false">
      <c r="A6443" s="207" t="n">
        <v>97493</v>
      </c>
      <c r="B6443" s="208" t="s">
        <v>6618</v>
      </c>
      <c r="C6443" s="2" t="s">
        <v>170</v>
      </c>
      <c r="D6443" s="209" t="n">
        <v>222</v>
      </c>
      <c r="E6443" s="224" t="n">
        <f aca="false">VLOOKUP(A6443,SINAPI_MO!$A$1:$E$59566,4,0)</f>
        <v>0.1659</v>
      </c>
      <c r="F6443" s="225" t="n">
        <f aca="false">ROUND(D6443*E6443,2)</f>
        <v>36.83</v>
      </c>
    </row>
    <row r="6444" customFormat="false" ht="19.4" hidden="false" customHeight="false" outlineLevel="0" collapsed="false">
      <c r="A6444" s="207" t="n">
        <v>97531</v>
      </c>
      <c r="B6444" s="208" t="s">
        <v>6619</v>
      </c>
      <c r="C6444" s="2" t="s">
        <v>170</v>
      </c>
      <c r="D6444" s="209" t="n">
        <v>209.56</v>
      </c>
      <c r="E6444" s="224" t="n">
        <f aca="false">VLOOKUP(A6444,SINAPI_MO!$A$1:$E$59566,4,0)</f>
        <v>0.1164</v>
      </c>
      <c r="F6444" s="225" t="n">
        <f aca="false">ROUND(D6444*E6444,2)</f>
        <v>24.39</v>
      </c>
    </row>
    <row r="6445" customFormat="false" ht="12.8" hidden="false" customHeight="false" outlineLevel="0" collapsed="false">
      <c r="A6445" s="207" t="n">
        <v>97458</v>
      </c>
      <c r="B6445" s="208" t="s">
        <v>6620</v>
      </c>
      <c r="C6445" s="2" t="s">
        <v>170</v>
      </c>
      <c r="D6445" s="209" t="n">
        <v>386.98</v>
      </c>
      <c r="E6445" s="224" t="n">
        <f aca="false">VLOOKUP(A6445,SINAPI_MO!$A$1:$E$59566,4,0)</f>
        <v>0.216</v>
      </c>
      <c r="F6445" s="225" t="n">
        <f aca="false">ROUND(D6445*E6445,2)</f>
        <v>83.59</v>
      </c>
    </row>
    <row r="6446" customFormat="false" ht="19.4" hidden="false" customHeight="false" outlineLevel="0" collapsed="false">
      <c r="A6446" s="207" t="n">
        <v>97494</v>
      </c>
      <c r="B6446" s="208" t="s">
        <v>6621</v>
      </c>
      <c r="C6446" s="2" t="s">
        <v>170</v>
      </c>
      <c r="D6446" s="209" t="n">
        <v>349.13</v>
      </c>
      <c r="E6446" s="224" t="n">
        <f aca="false">VLOOKUP(A6446,SINAPI_MO!$A$1:$E$59566,4,0)</f>
        <v>0.131</v>
      </c>
      <c r="F6446" s="225" t="n">
        <f aca="false">ROUND(D6446*E6446,2)</f>
        <v>45.74</v>
      </c>
    </row>
    <row r="6447" customFormat="false" ht="19.4" hidden="false" customHeight="false" outlineLevel="0" collapsed="false">
      <c r="A6447" s="207" t="n">
        <v>97532</v>
      </c>
      <c r="B6447" s="208" t="s">
        <v>6622</v>
      </c>
      <c r="C6447" s="2" t="s">
        <v>170</v>
      </c>
      <c r="D6447" s="209" t="n">
        <v>331.54</v>
      </c>
      <c r="E6447" s="224" t="n">
        <f aca="false">VLOOKUP(A6447,SINAPI_MO!$A$1:$E$59566,4,0)</f>
        <v>0.0849</v>
      </c>
      <c r="F6447" s="225" t="n">
        <f aca="false">ROUND(D6447*E6447,2)</f>
        <v>28.15</v>
      </c>
    </row>
    <row r="6448" customFormat="false" ht="12.8" hidden="false" customHeight="false" outlineLevel="0" collapsed="false">
      <c r="A6448" s="207" t="n">
        <v>97459</v>
      </c>
      <c r="B6448" s="208" t="s">
        <v>6623</v>
      </c>
      <c r="C6448" s="2" t="s">
        <v>170</v>
      </c>
      <c r="D6448" s="209" t="n">
        <v>677.45</v>
      </c>
      <c r="E6448" s="224" t="n">
        <f aca="false">VLOOKUP(A6448,SINAPI_MO!$A$1:$E$59566,4,0)</f>
        <v>0.1267</v>
      </c>
      <c r="F6448" s="225" t="n">
        <f aca="false">ROUND(D6448*E6448,2)</f>
        <v>85.83</v>
      </c>
    </row>
    <row r="6449" customFormat="false" ht="19.4" hidden="false" customHeight="false" outlineLevel="0" collapsed="false">
      <c r="A6449" s="207" t="n">
        <v>97495</v>
      </c>
      <c r="B6449" s="208" t="s">
        <v>6624</v>
      </c>
      <c r="C6449" s="2" t="s">
        <v>170</v>
      </c>
      <c r="D6449" s="209" t="n">
        <v>650.71</v>
      </c>
      <c r="E6449" s="224" t="n">
        <f aca="false">VLOOKUP(A6449,SINAPI_MO!$A$1:$E$59566,4,0)</f>
        <v>0.0908</v>
      </c>
      <c r="F6449" s="225" t="n">
        <f aca="false">ROUND(D6449*E6449,2)</f>
        <v>59.08</v>
      </c>
    </row>
    <row r="6450" customFormat="false" ht="19.4" hidden="false" customHeight="false" outlineLevel="0" collapsed="false">
      <c r="A6450" s="207" t="n">
        <v>97533</v>
      </c>
      <c r="B6450" s="208" t="s">
        <v>6625</v>
      </c>
      <c r="C6450" s="2" t="s">
        <v>170</v>
      </c>
      <c r="D6450" s="209" t="n">
        <v>625.39</v>
      </c>
      <c r="E6450" s="224" t="n">
        <f aca="false">VLOOKUP(A6450,SINAPI_MO!$A$1:$E$59566,4,0)</f>
        <v>0.054</v>
      </c>
      <c r="F6450" s="225" t="n">
        <f aca="false">ROUND(D6450*E6450,2)</f>
        <v>33.77</v>
      </c>
    </row>
    <row r="6451" customFormat="false" ht="12.8" hidden="false" customHeight="false" outlineLevel="0" collapsed="false">
      <c r="A6451" s="207" t="n">
        <v>97460</v>
      </c>
      <c r="B6451" s="208" t="s">
        <v>6626</v>
      </c>
      <c r="C6451" s="2" t="s">
        <v>170</v>
      </c>
      <c r="D6451" s="209" t="n">
        <v>1053.98</v>
      </c>
      <c r="E6451" s="224" t="n">
        <f aca="false">VLOOKUP(A6451,SINAPI_MO!$A$1:$E$59566,4,0)</f>
        <v>0.0836</v>
      </c>
      <c r="F6451" s="225" t="n">
        <f aca="false">ROUND(D6451*E6451,2)</f>
        <v>88.11</v>
      </c>
    </row>
    <row r="6452" customFormat="false" ht="19.4" hidden="false" customHeight="false" outlineLevel="0" collapsed="false">
      <c r="A6452" s="207" t="n">
        <v>97496</v>
      </c>
      <c r="B6452" s="208" t="s">
        <v>6627</v>
      </c>
      <c r="C6452" s="2" t="s">
        <v>170</v>
      </c>
      <c r="D6452" s="209" t="n">
        <v>1038.33</v>
      </c>
      <c r="E6452" s="224" t="n">
        <f aca="false">VLOOKUP(A6452,SINAPI_MO!$A$1:$E$59566,4,0)</f>
        <v>0.0698</v>
      </c>
      <c r="F6452" s="225" t="n">
        <f aca="false">ROUND(D6452*E6452,2)</f>
        <v>72.48</v>
      </c>
    </row>
    <row r="6453" customFormat="false" ht="19.4" hidden="false" customHeight="false" outlineLevel="0" collapsed="false">
      <c r="A6453" s="207" t="n">
        <v>97534</v>
      </c>
      <c r="B6453" s="208" t="s">
        <v>6628</v>
      </c>
      <c r="C6453" s="2" t="s">
        <v>170</v>
      </c>
      <c r="D6453" s="209" t="n">
        <v>1005.28</v>
      </c>
      <c r="E6453" s="224" t="n">
        <f aca="false">VLOOKUP(A6453,SINAPI_MO!$A$1:$E$59566,4,0)</f>
        <v>0.0392</v>
      </c>
      <c r="F6453" s="225" t="n">
        <f aca="false">ROUND(D6453*E6453,2)</f>
        <v>39.41</v>
      </c>
    </row>
    <row r="6454" customFormat="false" ht="12.8" hidden="false" customHeight="false" outlineLevel="0" collapsed="false">
      <c r="A6454" s="207" t="n">
        <v>101926</v>
      </c>
      <c r="B6454" s="208" t="s">
        <v>6629</v>
      </c>
      <c r="C6454" s="2" t="s">
        <v>170</v>
      </c>
      <c r="D6454" s="209" t="n">
        <v>403.38</v>
      </c>
      <c r="E6454" s="224" t="n">
        <f aca="false">VLOOKUP(A6454,SINAPI_MO!$A$1:$E$59566,4,0)</f>
        <v>0.2111</v>
      </c>
      <c r="F6454" s="225" t="n">
        <f aca="false">ROUND(D6454*E6454,2)</f>
        <v>85.15</v>
      </c>
    </row>
    <row r="6455" customFormat="false" ht="19.4" hidden="false" customHeight="false" outlineLevel="0" collapsed="false">
      <c r="A6455" s="207" t="n">
        <v>101935</v>
      </c>
      <c r="B6455" s="208" t="s">
        <v>6630</v>
      </c>
      <c r="C6455" s="2" t="s">
        <v>170</v>
      </c>
      <c r="D6455" s="209" t="n">
        <v>418.15</v>
      </c>
      <c r="E6455" s="224" t="n">
        <f aca="false">VLOOKUP(A6455,SINAPI_MO!$A$1:$E$59566,4,0)</f>
        <v>0.239</v>
      </c>
      <c r="F6455" s="225" t="n">
        <f aca="false">ROUND(D6455*E6455,2)</f>
        <v>99.94</v>
      </c>
    </row>
    <row r="6456" customFormat="false" ht="19.4" hidden="false" customHeight="false" outlineLevel="0" collapsed="false">
      <c r="A6456" s="207" t="n">
        <v>92704</v>
      </c>
      <c r="B6456" s="208" t="s">
        <v>6631</v>
      </c>
      <c r="C6456" s="2" t="s">
        <v>170</v>
      </c>
      <c r="D6456" s="209" t="n">
        <v>26.84</v>
      </c>
      <c r="E6456" s="224" t="n">
        <f aca="false">VLOOKUP(A6456,SINAPI_MO!$A$1:$E$59566,4,0)</f>
        <v>0.6304</v>
      </c>
      <c r="F6456" s="225" t="n">
        <f aca="false">ROUND(D6456*E6456,2)</f>
        <v>16.92</v>
      </c>
    </row>
    <row r="6457" customFormat="false" ht="19.4" hidden="false" customHeight="false" outlineLevel="0" collapsed="false">
      <c r="A6457" s="207" t="n">
        <v>92705</v>
      </c>
      <c r="B6457" s="208" t="s">
        <v>6632</v>
      </c>
      <c r="C6457" s="2" t="s">
        <v>170</v>
      </c>
      <c r="D6457" s="209" t="n">
        <v>43.09</v>
      </c>
      <c r="E6457" s="224" t="n">
        <f aca="false">VLOOKUP(A6457,SINAPI_MO!$A$1:$E$59566,4,0)</f>
        <v>0.6737</v>
      </c>
      <c r="F6457" s="225" t="n">
        <f aca="false">ROUND(D6457*E6457,2)</f>
        <v>29.03</v>
      </c>
    </row>
    <row r="6458" customFormat="false" ht="19.4" hidden="false" customHeight="false" outlineLevel="0" collapsed="false">
      <c r="A6458" s="207" t="n">
        <v>92706</v>
      </c>
      <c r="B6458" s="208" t="s">
        <v>6633</v>
      </c>
      <c r="C6458" s="2" t="s">
        <v>170</v>
      </c>
      <c r="D6458" s="209" t="n">
        <v>69.75</v>
      </c>
      <c r="E6458" s="224" t="n">
        <f aca="false">VLOOKUP(A6458,SINAPI_MO!$A$1:$E$59566,4,0)</f>
        <v>0.6774</v>
      </c>
      <c r="F6458" s="225" t="n">
        <f aca="false">ROUND(D6458*E6458,2)</f>
        <v>47.25</v>
      </c>
    </row>
    <row r="6459" customFormat="false" ht="19.4" hidden="false" customHeight="false" outlineLevel="0" collapsed="false">
      <c r="A6459" s="207" t="n">
        <v>92637</v>
      </c>
      <c r="B6459" s="208" t="s">
        <v>6634</v>
      </c>
      <c r="C6459" s="2" t="s">
        <v>170</v>
      </c>
      <c r="D6459" s="209" t="n">
        <v>136.83</v>
      </c>
      <c r="E6459" s="224" t="n">
        <f aca="false">VLOOKUP(A6459,SINAPI_MO!$A$1:$E$59566,4,0)</f>
        <v>0.3301</v>
      </c>
      <c r="F6459" s="225" t="n">
        <f aca="false">ROUND(D6459*E6459,2)</f>
        <v>45.17</v>
      </c>
    </row>
    <row r="6460" customFormat="false" ht="19.4" hidden="false" customHeight="false" outlineLevel="0" collapsed="false">
      <c r="A6460" s="207" t="n">
        <v>92681</v>
      </c>
      <c r="B6460" s="208" t="s">
        <v>6635</v>
      </c>
      <c r="C6460" s="2" t="s">
        <v>170</v>
      </c>
      <c r="D6460" s="209" t="n">
        <v>51.75</v>
      </c>
      <c r="E6460" s="224" t="n">
        <f aca="false">VLOOKUP(A6460,SINAPI_MO!$A$1:$E$59566,4,0)</f>
        <v>0.5652</v>
      </c>
      <c r="F6460" s="225" t="n">
        <f aca="false">ROUND(D6460*E6460,2)</f>
        <v>29.25</v>
      </c>
    </row>
    <row r="6461" customFormat="false" ht="19.4" hidden="false" customHeight="false" outlineLevel="0" collapsed="false">
      <c r="A6461" s="207" t="n">
        <v>92638</v>
      </c>
      <c r="B6461" s="208" t="s">
        <v>6636</v>
      </c>
      <c r="C6461" s="2" t="s">
        <v>170</v>
      </c>
      <c r="D6461" s="209" t="n">
        <v>190.94</v>
      </c>
      <c r="E6461" s="224" t="n">
        <f aca="false">VLOOKUP(A6461,SINAPI_MO!$A$1:$E$59566,4,0)</f>
        <v>0.2633</v>
      </c>
      <c r="F6461" s="225" t="n">
        <f aca="false">ROUND(D6461*E6461,2)</f>
        <v>50.27</v>
      </c>
    </row>
    <row r="6462" customFormat="false" ht="19.4" hidden="false" customHeight="false" outlineLevel="0" collapsed="false">
      <c r="A6462" s="207" t="n">
        <v>92682</v>
      </c>
      <c r="B6462" s="208" t="s">
        <v>6637</v>
      </c>
      <c r="C6462" s="2" t="s">
        <v>170</v>
      </c>
      <c r="D6462" s="209" t="n">
        <v>66.47</v>
      </c>
      <c r="E6462" s="224" t="n">
        <f aca="false">VLOOKUP(A6462,SINAPI_MO!$A$1:$E$59566,4,0)</f>
        <v>0.4841</v>
      </c>
      <c r="F6462" s="225" t="n">
        <f aca="false">ROUND(D6462*E6462,2)</f>
        <v>32.18</v>
      </c>
    </row>
    <row r="6463" customFormat="false" ht="19.4" hidden="false" customHeight="false" outlineLevel="0" collapsed="false">
      <c r="A6463" s="207" t="n">
        <v>92639</v>
      </c>
      <c r="B6463" s="208" t="s">
        <v>6638</v>
      </c>
      <c r="C6463" s="2" t="s">
        <v>170</v>
      </c>
      <c r="D6463" s="209" t="n">
        <v>239.29</v>
      </c>
      <c r="E6463" s="224" t="n">
        <f aca="false">VLOOKUP(A6463,SINAPI_MO!$A$1:$E$59566,4,0)</f>
        <v>0.2345</v>
      </c>
      <c r="F6463" s="225" t="n">
        <f aca="false">ROUND(D6463*E6463,2)</f>
        <v>56.11</v>
      </c>
    </row>
    <row r="6464" customFormat="false" ht="19.4" hidden="false" customHeight="false" outlineLevel="0" collapsed="false">
      <c r="A6464" s="207" t="n">
        <v>92683</v>
      </c>
      <c r="B6464" s="208" t="s">
        <v>6639</v>
      </c>
      <c r="C6464" s="2" t="s">
        <v>170</v>
      </c>
      <c r="D6464" s="209" t="n">
        <v>78.9</v>
      </c>
      <c r="E6464" s="224" t="n">
        <f aca="false">VLOOKUP(A6464,SINAPI_MO!$A$1:$E$59566,4,0)</f>
        <v>0.4504</v>
      </c>
      <c r="F6464" s="225" t="n">
        <f aca="false">ROUND(D6464*E6464,2)</f>
        <v>35.54</v>
      </c>
    </row>
    <row r="6465" customFormat="false" ht="19.4" hidden="false" customHeight="false" outlineLevel="0" collapsed="false">
      <c r="A6465" s="207" t="n">
        <v>92640</v>
      </c>
      <c r="B6465" s="208" t="s">
        <v>6640</v>
      </c>
      <c r="C6465" s="2" t="s">
        <v>170</v>
      </c>
      <c r="D6465" s="209" t="n">
        <v>131.85</v>
      </c>
      <c r="E6465" s="224" t="n">
        <f aca="false">VLOOKUP(A6465,SINAPI_MO!$A$1:$E$59566,4,0)</f>
        <v>0.481</v>
      </c>
      <c r="F6465" s="225" t="n">
        <f aca="false">ROUND(D6465*E6465,2)</f>
        <v>63.42</v>
      </c>
    </row>
    <row r="6466" customFormat="false" ht="19.4" hidden="false" customHeight="false" outlineLevel="0" collapsed="false">
      <c r="A6466" s="207" t="n">
        <v>92684</v>
      </c>
      <c r="B6466" s="208" t="s">
        <v>6641</v>
      </c>
      <c r="C6466" s="2" t="s">
        <v>170</v>
      </c>
      <c r="D6466" s="209" t="n">
        <v>108.17</v>
      </c>
      <c r="E6466" s="224" t="n">
        <f aca="false">VLOOKUP(A6466,SINAPI_MO!$A$1:$E$59566,4,0)</f>
        <v>0.3674</v>
      </c>
      <c r="F6466" s="225" t="n">
        <f aca="false">ROUND(D6466*E6466,2)</f>
        <v>39.74</v>
      </c>
    </row>
    <row r="6467" customFormat="false" ht="19.4" hidden="false" customHeight="false" outlineLevel="0" collapsed="false">
      <c r="A6467" s="207" t="n">
        <v>92642</v>
      </c>
      <c r="B6467" s="208" t="s">
        <v>6642</v>
      </c>
      <c r="C6467" s="2" t="s">
        <v>170</v>
      </c>
      <c r="D6467" s="209" t="n">
        <v>203.71</v>
      </c>
      <c r="E6467" s="224" t="n">
        <f aca="false">VLOOKUP(A6467,SINAPI_MO!$A$1:$E$59566,4,0)</f>
        <v>0.3651</v>
      </c>
      <c r="F6467" s="225" t="n">
        <f aca="false">ROUND(D6467*E6467,2)</f>
        <v>74.37</v>
      </c>
    </row>
    <row r="6468" customFormat="false" ht="19.4" hidden="false" customHeight="false" outlineLevel="0" collapsed="false">
      <c r="A6468" s="207" t="n">
        <v>92685</v>
      </c>
      <c r="B6468" s="208" t="s">
        <v>6643</v>
      </c>
      <c r="C6468" s="2" t="s">
        <v>170</v>
      </c>
      <c r="D6468" s="209" t="n">
        <v>175.36</v>
      </c>
      <c r="E6468" s="224" t="n">
        <f aca="false">VLOOKUP(A6468,SINAPI_MO!$A$1:$E$59566,4,0)</f>
        <v>0.2625</v>
      </c>
      <c r="F6468" s="225" t="n">
        <f aca="false">ROUND(D6468*E6468,2)</f>
        <v>46.03</v>
      </c>
    </row>
    <row r="6469" customFormat="false" ht="19.4" hidden="false" customHeight="false" outlineLevel="0" collapsed="false">
      <c r="A6469" s="207" t="n">
        <v>92644</v>
      </c>
      <c r="B6469" s="208" t="s">
        <v>6644</v>
      </c>
      <c r="C6469" s="2" t="s">
        <v>170</v>
      </c>
      <c r="D6469" s="209" t="n">
        <v>258.37</v>
      </c>
      <c r="E6469" s="224" t="n">
        <f aca="false">VLOOKUP(A6469,SINAPI_MO!$A$1:$E$59566,4,0)</f>
        <v>0.3303</v>
      </c>
      <c r="F6469" s="225" t="n">
        <f aca="false">ROUND(D6469*E6469,2)</f>
        <v>85.34</v>
      </c>
    </row>
    <row r="6470" customFormat="false" ht="19.4" hidden="false" customHeight="false" outlineLevel="0" collapsed="false">
      <c r="A6470" s="207" t="n">
        <v>92686</v>
      </c>
      <c r="B6470" s="208" t="s">
        <v>6645</v>
      </c>
      <c r="C6470" s="2" t="s">
        <v>170</v>
      </c>
      <c r="D6470" s="209" t="n">
        <v>225.34</v>
      </c>
      <c r="E6470" s="224" t="n">
        <f aca="false">VLOOKUP(A6470,SINAPI_MO!$A$1:$E$59566,4,0)</f>
        <v>0.2321</v>
      </c>
      <c r="F6470" s="225" t="n">
        <f aca="false">ROUND(D6470*E6470,2)</f>
        <v>52.3</v>
      </c>
    </row>
    <row r="6471" customFormat="false" ht="19.4" hidden="false" customHeight="false" outlineLevel="0" collapsed="false">
      <c r="A6471" s="207" t="n">
        <v>92356</v>
      </c>
      <c r="B6471" s="208" t="s">
        <v>6646</v>
      </c>
      <c r="C6471" s="2" t="s">
        <v>170</v>
      </c>
      <c r="D6471" s="209" t="n">
        <v>138.36</v>
      </c>
      <c r="E6471" s="224" t="n">
        <f aca="false">VLOOKUP(A6471,SINAPI_MO!$A$1:$E$59566,4,0)</f>
        <v>0.5054</v>
      </c>
      <c r="F6471" s="225" t="n">
        <f aca="false">ROUND(D6471*E6471,2)</f>
        <v>69.93</v>
      </c>
    </row>
    <row r="6472" customFormat="false" ht="19.4" hidden="false" customHeight="false" outlineLevel="0" collapsed="false">
      <c r="A6472" s="207" t="n">
        <v>92357</v>
      </c>
      <c r="B6472" s="208" t="s">
        <v>6647</v>
      </c>
      <c r="C6472" s="2" t="s">
        <v>170</v>
      </c>
      <c r="D6472" s="209" t="n">
        <v>203.83</v>
      </c>
      <c r="E6472" s="224" t="n">
        <f aca="false">VLOOKUP(A6472,SINAPI_MO!$A$1:$E$59566,4,0)</f>
        <v>0.3655</v>
      </c>
      <c r="F6472" s="225" t="n">
        <f aca="false">ROUND(D6472*E6472,2)</f>
        <v>74.5</v>
      </c>
    </row>
    <row r="6473" customFormat="false" ht="19.4" hidden="false" customHeight="false" outlineLevel="0" collapsed="false">
      <c r="A6473" s="207" t="n">
        <v>92358</v>
      </c>
      <c r="B6473" s="208" t="s">
        <v>6648</v>
      </c>
      <c r="C6473" s="2" t="s">
        <v>170</v>
      </c>
      <c r="D6473" s="209" t="n">
        <v>252.1</v>
      </c>
      <c r="E6473" s="224" t="n">
        <f aca="false">VLOOKUP(A6473,SINAPI_MO!$A$1:$E$59566,4,0)</f>
        <v>0.3136</v>
      </c>
      <c r="F6473" s="225" t="n">
        <f aca="false">ROUND(D6473*E6473,2)</f>
        <v>79.06</v>
      </c>
    </row>
    <row r="6474" customFormat="false" ht="12.8" hidden="false" customHeight="false" outlineLevel="0" collapsed="false">
      <c r="A6474" s="207" t="n">
        <v>101919</v>
      </c>
      <c r="B6474" s="208" t="s">
        <v>6649</v>
      </c>
      <c r="C6474" s="2" t="s">
        <v>170</v>
      </c>
      <c r="D6474" s="209" t="n">
        <v>416.63</v>
      </c>
      <c r="E6474" s="224" t="n">
        <f aca="false">VLOOKUP(A6474,SINAPI_MO!$A$1:$E$59566,4,0)</f>
        <v>0.1022</v>
      </c>
      <c r="F6474" s="225" t="n">
        <f aca="false">ROUND(D6474*E6474,2)</f>
        <v>42.58</v>
      </c>
    </row>
    <row r="6475" customFormat="false" ht="19.4" hidden="false" customHeight="false" outlineLevel="0" collapsed="false">
      <c r="A6475" s="207" t="n">
        <v>101928</v>
      </c>
      <c r="B6475" s="208" t="s">
        <v>6650</v>
      </c>
      <c r="C6475" s="2" t="s">
        <v>170</v>
      </c>
      <c r="D6475" s="209" t="n">
        <v>424.02</v>
      </c>
      <c r="E6475" s="224" t="n">
        <f aca="false">VLOOKUP(A6475,SINAPI_MO!$A$1:$E$59566,4,0)</f>
        <v>0.1178</v>
      </c>
      <c r="F6475" s="225" t="n">
        <f aca="false">ROUND(D6475*E6475,2)</f>
        <v>49.95</v>
      </c>
    </row>
    <row r="6476" customFormat="false" ht="19.4" hidden="false" customHeight="false" outlineLevel="0" collapsed="false">
      <c r="A6476" s="207" t="n">
        <v>92904</v>
      </c>
      <c r="B6476" s="208" t="s">
        <v>6651</v>
      </c>
      <c r="C6476" s="2" t="s">
        <v>170</v>
      </c>
      <c r="D6476" s="209" t="n">
        <v>33.38</v>
      </c>
      <c r="E6476" s="224" t="n">
        <f aca="false">VLOOKUP(A6476,SINAPI_MO!$A$1:$E$59566,4,0)</f>
        <v>0.2534</v>
      </c>
      <c r="F6476" s="225" t="n">
        <f aca="false">ROUND(D6476*E6476,2)</f>
        <v>8.46</v>
      </c>
    </row>
    <row r="6477" customFormat="false" ht="19.4" hidden="false" customHeight="false" outlineLevel="0" collapsed="false">
      <c r="A6477" s="207" t="n">
        <v>92905</v>
      </c>
      <c r="B6477" s="208" t="s">
        <v>6652</v>
      </c>
      <c r="C6477" s="2" t="s">
        <v>170</v>
      </c>
      <c r="D6477" s="209" t="n">
        <v>47.51</v>
      </c>
      <c r="E6477" s="224" t="n">
        <f aca="false">VLOOKUP(A6477,SINAPI_MO!$A$1:$E$59566,4,0)</f>
        <v>0.3054</v>
      </c>
      <c r="F6477" s="225" t="n">
        <f aca="false">ROUND(D6477*E6477,2)</f>
        <v>14.51</v>
      </c>
    </row>
    <row r="6478" customFormat="false" ht="19.4" hidden="false" customHeight="false" outlineLevel="0" collapsed="false">
      <c r="A6478" s="207" t="n">
        <v>92906</v>
      </c>
      <c r="B6478" s="208" t="s">
        <v>6653</v>
      </c>
      <c r="C6478" s="2" t="s">
        <v>170</v>
      </c>
      <c r="D6478" s="209" t="n">
        <v>57.8</v>
      </c>
      <c r="E6478" s="224" t="n">
        <f aca="false">VLOOKUP(A6478,SINAPI_MO!$A$1:$E$59566,4,0)</f>
        <v>0.4087</v>
      </c>
      <c r="F6478" s="225" t="n">
        <f aca="false">ROUND(D6478*E6478,2)</f>
        <v>23.62</v>
      </c>
    </row>
    <row r="6479" customFormat="false" ht="19.4" hidden="false" customHeight="false" outlineLevel="0" collapsed="false">
      <c r="A6479" s="207" t="n">
        <v>92898</v>
      </c>
      <c r="B6479" s="208" t="s">
        <v>6654</v>
      </c>
      <c r="C6479" s="2" t="s">
        <v>170</v>
      </c>
      <c r="D6479" s="209" t="n">
        <v>48.8</v>
      </c>
      <c r="E6479" s="224" t="n">
        <f aca="false">VLOOKUP(A6479,SINAPI_MO!$A$1:$E$59566,4,0)</f>
        <v>0.2996</v>
      </c>
      <c r="F6479" s="225" t="n">
        <f aca="false">ROUND(D6479*E6479,2)</f>
        <v>14.62</v>
      </c>
    </row>
    <row r="6480" customFormat="false" ht="19.4" hidden="false" customHeight="false" outlineLevel="0" collapsed="false">
      <c r="A6480" s="207" t="n">
        <v>92899</v>
      </c>
      <c r="B6480" s="208" t="s">
        <v>6655</v>
      </c>
      <c r="C6480" s="2" t="s">
        <v>170</v>
      </c>
      <c r="D6480" s="209" t="n">
        <v>73.13</v>
      </c>
      <c r="E6480" s="224" t="n">
        <f aca="false">VLOOKUP(A6480,SINAPI_MO!$A$1:$E$59566,4,0)</f>
        <v>0.2199</v>
      </c>
      <c r="F6480" s="225" t="n">
        <f aca="false">ROUND(D6480*E6480,2)</f>
        <v>16.08</v>
      </c>
    </row>
    <row r="6481" customFormat="false" ht="19.4" hidden="false" customHeight="false" outlineLevel="0" collapsed="false">
      <c r="A6481" s="207" t="n">
        <v>92900</v>
      </c>
      <c r="B6481" s="208" t="s">
        <v>6656</v>
      </c>
      <c r="C6481" s="2" t="s">
        <v>170</v>
      </c>
      <c r="D6481" s="209" t="n">
        <v>88.73</v>
      </c>
      <c r="E6481" s="224" t="n">
        <f aca="false">VLOOKUP(A6481,SINAPI_MO!$A$1:$E$59566,4,0)</f>
        <v>0.2003</v>
      </c>
      <c r="F6481" s="225" t="n">
        <f aca="false">ROUND(D6481*E6481,2)</f>
        <v>17.77</v>
      </c>
    </row>
    <row r="6482" customFormat="false" ht="19.4" hidden="false" customHeight="false" outlineLevel="0" collapsed="false">
      <c r="A6482" s="207" t="n">
        <v>92901</v>
      </c>
      <c r="B6482" s="208" t="s">
        <v>6657</v>
      </c>
      <c r="C6482" s="2" t="s">
        <v>170</v>
      </c>
      <c r="D6482" s="209" t="n">
        <v>124.11</v>
      </c>
      <c r="E6482" s="224" t="n">
        <f aca="false">VLOOKUP(A6482,SINAPI_MO!$A$1:$E$59566,4,0)</f>
        <v>0.1601</v>
      </c>
      <c r="F6482" s="225" t="n">
        <f aca="false">ROUND(D6482*E6482,2)</f>
        <v>19.87</v>
      </c>
    </row>
    <row r="6483" customFormat="false" ht="19.4" hidden="false" customHeight="false" outlineLevel="0" collapsed="false">
      <c r="A6483" s="207" t="n">
        <v>92902</v>
      </c>
      <c r="B6483" s="208" t="s">
        <v>6658</v>
      </c>
      <c r="C6483" s="2" t="s">
        <v>170</v>
      </c>
      <c r="D6483" s="209" t="n">
        <v>195.25</v>
      </c>
      <c r="E6483" s="224" t="n">
        <f aca="false">VLOOKUP(A6483,SINAPI_MO!$A$1:$E$59566,4,0)</f>
        <v>0.1178</v>
      </c>
      <c r="F6483" s="225" t="n">
        <f aca="false">ROUND(D6483*E6483,2)</f>
        <v>23</v>
      </c>
    </row>
    <row r="6484" customFormat="false" ht="19.4" hidden="false" customHeight="false" outlineLevel="0" collapsed="false">
      <c r="A6484" s="207" t="n">
        <v>92903</v>
      </c>
      <c r="B6484" s="208" t="s">
        <v>6659</v>
      </c>
      <c r="C6484" s="2" t="s">
        <v>170</v>
      </c>
      <c r="D6484" s="209" t="n">
        <v>292.69</v>
      </c>
      <c r="E6484" s="224" t="n">
        <f aca="false">VLOOKUP(A6484,SINAPI_MO!$A$1:$E$59566,4,0)</f>
        <v>0.0893</v>
      </c>
      <c r="F6484" s="225" t="n">
        <f aca="false">ROUND(D6484*E6484,2)</f>
        <v>26.14</v>
      </c>
    </row>
    <row r="6485" customFormat="false" ht="19.4" hidden="false" customHeight="false" outlineLevel="0" collapsed="false">
      <c r="A6485" s="207" t="n">
        <v>92892</v>
      </c>
      <c r="B6485" s="208" t="s">
        <v>6660</v>
      </c>
      <c r="C6485" s="2" t="s">
        <v>170</v>
      </c>
      <c r="D6485" s="209" t="n">
        <v>56.76</v>
      </c>
      <c r="E6485" s="224" t="n">
        <f aca="false">VLOOKUP(A6485,SINAPI_MO!$A$1:$E$59566,4,0)</f>
        <v>0.3978</v>
      </c>
      <c r="F6485" s="225" t="n">
        <f aca="false">ROUND(D6485*E6485,2)</f>
        <v>22.58</v>
      </c>
    </row>
    <row r="6486" customFormat="false" ht="19.4" hidden="false" customHeight="false" outlineLevel="0" collapsed="false">
      <c r="A6486" s="207" t="n">
        <v>92893</v>
      </c>
      <c r="B6486" s="208" t="s">
        <v>6661</v>
      </c>
      <c r="C6486" s="2" t="s">
        <v>170</v>
      </c>
      <c r="D6486" s="209" t="n">
        <v>82.19</v>
      </c>
      <c r="E6486" s="224" t="n">
        <f aca="false">VLOOKUP(A6486,SINAPI_MO!$A$1:$E$59566,4,0)</f>
        <v>0.3059</v>
      </c>
      <c r="F6486" s="225" t="n">
        <f aca="false">ROUND(D6486*E6486,2)</f>
        <v>25.14</v>
      </c>
    </row>
    <row r="6487" customFormat="false" ht="19.4" hidden="false" customHeight="false" outlineLevel="0" collapsed="false">
      <c r="A6487" s="207" t="n">
        <v>92894</v>
      </c>
      <c r="B6487" s="208" t="s">
        <v>6662</v>
      </c>
      <c r="C6487" s="2" t="s">
        <v>170</v>
      </c>
      <c r="D6487" s="209" t="n">
        <v>99.01</v>
      </c>
      <c r="E6487" s="224" t="n">
        <f aca="false">VLOOKUP(A6487,SINAPI_MO!$A$1:$E$59566,4,0)</f>
        <v>0.2833</v>
      </c>
      <c r="F6487" s="225" t="n">
        <f aca="false">ROUND(D6487*E6487,2)</f>
        <v>28.05</v>
      </c>
    </row>
    <row r="6488" customFormat="false" ht="19.4" hidden="false" customHeight="false" outlineLevel="0" collapsed="false">
      <c r="A6488" s="207" t="n">
        <v>92889</v>
      </c>
      <c r="B6488" s="208" t="s">
        <v>6663</v>
      </c>
      <c r="C6488" s="2" t="s">
        <v>170</v>
      </c>
      <c r="D6488" s="209" t="n">
        <v>139.2</v>
      </c>
      <c r="E6488" s="224" t="n">
        <f aca="false">VLOOKUP(A6488,SINAPI_MO!$A$1:$E$59566,4,0)</f>
        <v>0.2511</v>
      </c>
      <c r="F6488" s="225" t="n">
        <f aca="false">ROUND(D6488*E6488,2)</f>
        <v>34.95</v>
      </c>
    </row>
    <row r="6489" customFormat="false" ht="19.4" hidden="false" customHeight="false" outlineLevel="0" collapsed="false">
      <c r="A6489" s="207" t="n">
        <v>92895</v>
      </c>
      <c r="B6489" s="208" t="s">
        <v>6664</v>
      </c>
      <c r="C6489" s="2" t="s">
        <v>170</v>
      </c>
      <c r="D6489" s="209" t="n">
        <v>135.95</v>
      </c>
      <c r="E6489" s="224" t="n">
        <f aca="false">VLOOKUP(A6489,SINAPI_MO!$A$1:$E$59566,4,0)</f>
        <v>0.2332</v>
      </c>
      <c r="F6489" s="225" t="n">
        <f aca="false">ROUND(D6489*E6489,2)</f>
        <v>31.7</v>
      </c>
    </row>
    <row r="6490" customFormat="false" ht="19.4" hidden="false" customHeight="false" outlineLevel="0" collapsed="false">
      <c r="A6490" s="207" t="n">
        <v>92890</v>
      </c>
      <c r="B6490" s="208" t="s">
        <v>6665</v>
      </c>
      <c r="C6490" s="2" t="s">
        <v>170</v>
      </c>
      <c r="D6490" s="209" t="n">
        <v>209.49</v>
      </c>
      <c r="E6490" s="224" t="n">
        <f aca="false">VLOOKUP(A6490,SINAPI_MO!$A$1:$E$59566,4,0)</f>
        <v>0.1778</v>
      </c>
      <c r="F6490" s="225" t="n">
        <f aca="false">ROUND(D6490*E6490,2)</f>
        <v>37.25</v>
      </c>
    </row>
    <row r="6491" customFormat="false" ht="19.4" hidden="false" customHeight="false" outlineLevel="0" collapsed="false">
      <c r="A6491" s="207" t="n">
        <v>92896</v>
      </c>
      <c r="B6491" s="208" t="s">
        <v>6666</v>
      </c>
      <c r="C6491" s="2" t="s">
        <v>170</v>
      </c>
      <c r="D6491" s="209" t="n">
        <v>209.43</v>
      </c>
      <c r="E6491" s="224" t="n">
        <f aca="false">VLOOKUP(A6491,SINAPI_MO!$A$1:$E$59566,4,0)</f>
        <v>0.1776</v>
      </c>
      <c r="F6491" s="225" t="n">
        <f aca="false">ROUND(D6491*E6491,2)</f>
        <v>37.19</v>
      </c>
    </row>
    <row r="6492" customFormat="false" ht="19.4" hidden="false" customHeight="false" outlineLevel="0" collapsed="false">
      <c r="A6492" s="207" t="n">
        <v>92891</v>
      </c>
      <c r="B6492" s="208" t="s">
        <v>6667</v>
      </c>
      <c r="C6492" s="2" t="s">
        <v>170</v>
      </c>
      <c r="D6492" s="209" t="n">
        <v>306.07</v>
      </c>
      <c r="E6492" s="224" t="n">
        <f aca="false">VLOOKUP(A6492,SINAPI_MO!$A$1:$E$59566,4,0)</f>
        <v>0.1292</v>
      </c>
      <c r="F6492" s="225" t="n">
        <f aca="false">ROUND(D6492*E6492,2)</f>
        <v>39.54</v>
      </c>
    </row>
    <row r="6493" customFormat="false" ht="19.4" hidden="false" customHeight="false" outlineLevel="0" collapsed="false">
      <c r="A6493" s="207" t="n">
        <v>92897</v>
      </c>
      <c r="B6493" s="208" t="s">
        <v>6668</v>
      </c>
      <c r="C6493" s="2" t="s">
        <v>170</v>
      </c>
      <c r="D6493" s="209" t="n">
        <v>309.21</v>
      </c>
      <c r="E6493" s="224" t="n">
        <f aca="false">VLOOKUP(A6493,SINAPI_MO!$A$1:$E$59566,4,0)</f>
        <v>0.138</v>
      </c>
      <c r="F6493" s="225" t="n">
        <f aca="false">ROUND(D6493*E6493,2)</f>
        <v>42.67</v>
      </c>
    </row>
    <row r="6494" customFormat="false" ht="19.4" hidden="false" customHeight="false" outlineLevel="0" collapsed="false">
      <c r="A6494" s="207" t="n">
        <v>100822</v>
      </c>
      <c r="B6494" s="208" t="s">
        <v>6669</v>
      </c>
      <c r="C6494" s="2" t="s">
        <v>170</v>
      </c>
      <c r="D6494" s="209" t="n">
        <v>0</v>
      </c>
      <c r="E6494" s="224" t="e">
        <f aca="false">VLOOKUP(A6494,SINAPI_MO!$A$1:$E$59566,4,0)</f>
        <v>#N/A</v>
      </c>
      <c r="F6494" s="225" t="e">
        <f aca="false">ROUND(D6494*E6494,2)</f>
        <v>#N/A</v>
      </c>
    </row>
    <row r="6495" customFormat="false" ht="19.4" hidden="false" customHeight="false" outlineLevel="0" collapsed="false">
      <c r="A6495" s="207" t="n">
        <v>100823</v>
      </c>
      <c r="B6495" s="208" t="s">
        <v>6670</v>
      </c>
      <c r="C6495" s="2" t="s">
        <v>170</v>
      </c>
      <c r="D6495" s="209" t="n">
        <v>0</v>
      </c>
      <c r="E6495" s="224" t="e">
        <f aca="false">VLOOKUP(A6495,SINAPI_MO!$A$1:$E$59566,4,0)</f>
        <v>#N/A</v>
      </c>
      <c r="F6495" s="225" t="e">
        <f aca="false">ROUND(D6495*E6495,2)</f>
        <v>#N/A</v>
      </c>
    </row>
    <row r="6496" customFormat="false" ht="19.4" hidden="false" customHeight="false" outlineLevel="0" collapsed="false">
      <c r="A6496" s="207" t="n">
        <v>100824</v>
      </c>
      <c r="B6496" s="208" t="s">
        <v>6671</v>
      </c>
      <c r="C6496" s="2" t="s">
        <v>170</v>
      </c>
      <c r="D6496" s="209" t="n">
        <v>0</v>
      </c>
      <c r="E6496" s="224" t="e">
        <f aca="false">VLOOKUP(A6496,SINAPI_MO!$A$1:$E$59566,4,0)</f>
        <v>#N/A</v>
      </c>
      <c r="F6496" s="225" t="e">
        <f aca="false">ROUND(D6496*E6496,2)</f>
        <v>#N/A</v>
      </c>
    </row>
    <row r="6497" customFormat="false" ht="19.4" hidden="false" customHeight="false" outlineLevel="0" collapsed="false">
      <c r="A6497" s="207" t="n">
        <v>100825</v>
      </c>
      <c r="B6497" s="208" t="s">
        <v>6672</v>
      </c>
      <c r="C6497" s="2" t="s">
        <v>170</v>
      </c>
      <c r="D6497" s="209" t="n">
        <v>0</v>
      </c>
      <c r="E6497" s="224" t="e">
        <f aca="false">VLOOKUP(A6497,SINAPI_MO!$A$1:$E$59566,4,0)</f>
        <v>#N/A</v>
      </c>
      <c r="F6497" s="225" t="e">
        <f aca="false">ROUND(D6497*E6497,2)</f>
        <v>#N/A</v>
      </c>
    </row>
    <row r="6498" customFormat="false" ht="19.4" hidden="false" customHeight="false" outlineLevel="0" collapsed="false">
      <c r="A6498" s="207" t="n">
        <v>100818</v>
      </c>
      <c r="B6498" s="208" t="s">
        <v>6673</v>
      </c>
      <c r="C6498" s="2" t="s">
        <v>170</v>
      </c>
      <c r="D6498" s="209" t="n">
        <v>0</v>
      </c>
      <c r="E6498" s="224" t="e">
        <f aca="false">VLOOKUP(A6498,SINAPI_MO!$A$1:$E$59566,4,0)</f>
        <v>#N/A</v>
      </c>
      <c r="F6498" s="225" t="e">
        <f aca="false">ROUND(D6498*E6498,2)</f>
        <v>#N/A</v>
      </c>
    </row>
    <row r="6499" customFormat="false" ht="19.4" hidden="false" customHeight="false" outlineLevel="0" collapsed="false">
      <c r="A6499" s="207" t="n">
        <v>100819</v>
      </c>
      <c r="B6499" s="208" t="s">
        <v>6674</v>
      </c>
      <c r="C6499" s="2" t="s">
        <v>170</v>
      </c>
      <c r="D6499" s="209" t="n">
        <v>0</v>
      </c>
      <c r="E6499" s="224" t="e">
        <f aca="false">VLOOKUP(A6499,SINAPI_MO!$A$1:$E$59566,4,0)</f>
        <v>#N/A</v>
      </c>
      <c r="F6499" s="225" t="e">
        <f aca="false">ROUND(D6499*E6499,2)</f>
        <v>#N/A</v>
      </c>
    </row>
    <row r="6500" customFormat="false" ht="19.4" hidden="false" customHeight="false" outlineLevel="0" collapsed="false">
      <c r="A6500" s="207" t="n">
        <v>100820</v>
      </c>
      <c r="B6500" s="208" t="s">
        <v>6675</v>
      </c>
      <c r="C6500" s="2" t="s">
        <v>170</v>
      </c>
      <c r="D6500" s="209" t="n">
        <v>0</v>
      </c>
      <c r="E6500" s="224" t="e">
        <f aca="false">VLOOKUP(A6500,SINAPI_MO!$A$1:$E$59566,4,0)</f>
        <v>#N/A</v>
      </c>
      <c r="F6500" s="225" t="e">
        <f aca="false">ROUND(D6500*E6500,2)</f>
        <v>#N/A</v>
      </c>
    </row>
    <row r="6501" customFormat="false" ht="19.4" hidden="false" customHeight="false" outlineLevel="0" collapsed="false">
      <c r="A6501" s="207" t="n">
        <v>100821</v>
      </c>
      <c r="B6501" s="208" t="s">
        <v>6676</v>
      </c>
      <c r="C6501" s="2" t="s">
        <v>170</v>
      </c>
      <c r="D6501" s="209" t="n">
        <v>0</v>
      </c>
      <c r="E6501" s="224" t="e">
        <f aca="false">VLOOKUP(A6501,SINAPI_MO!$A$1:$E$59566,4,0)</f>
        <v>#N/A</v>
      </c>
      <c r="F6501" s="225" t="e">
        <f aca="false">ROUND(D6501*E6501,2)</f>
        <v>#N/A</v>
      </c>
    </row>
    <row r="6502" customFormat="false" ht="19.4" hidden="false" customHeight="false" outlineLevel="0" collapsed="false">
      <c r="A6502" s="207" t="n">
        <v>100846</v>
      </c>
      <c r="B6502" s="208" t="s">
        <v>6677</v>
      </c>
      <c r="C6502" s="2" t="s">
        <v>170</v>
      </c>
      <c r="D6502" s="209" t="n">
        <v>0</v>
      </c>
      <c r="E6502" s="224" t="e">
        <f aca="false">VLOOKUP(A6502,SINAPI_MO!$A$1:$E$59566,4,0)</f>
        <v>#N/A</v>
      </c>
      <c r="F6502" s="225" t="e">
        <f aca="false">ROUND(D6502*E6502,2)</f>
        <v>#N/A</v>
      </c>
    </row>
    <row r="6503" customFormat="false" ht="19.4" hidden="false" customHeight="false" outlineLevel="0" collapsed="false">
      <c r="A6503" s="207" t="n">
        <v>100834</v>
      </c>
      <c r="B6503" s="208" t="s">
        <v>6678</v>
      </c>
      <c r="C6503" s="2" t="s">
        <v>170</v>
      </c>
      <c r="D6503" s="209" t="n">
        <v>0</v>
      </c>
      <c r="E6503" s="224" t="e">
        <f aca="false">VLOOKUP(A6503,SINAPI_MO!$A$1:$E$59566,4,0)</f>
        <v>#N/A</v>
      </c>
      <c r="F6503" s="225" t="e">
        <f aca="false">ROUND(D6503*E6503,2)</f>
        <v>#N/A</v>
      </c>
    </row>
    <row r="6504" customFormat="false" ht="19.4" hidden="false" customHeight="false" outlineLevel="0" collapsed="false">
      <c r="A6504" s="207" t="n">
        <v>100835</v>
      </c>
      <c r="B6504" s="208" t="s">
        <v>6679</v>
      </c>
      <c r="C6504" s="2" t="s">
        <v>170</v>
      </c>
      <c r="D6504" s="209" t="n">
        <v>0</v>
      </c>
      <c r="E6504" s="224" t="e">
        <f aca="false">VLOOKUP(A6504,SINAPI_MO!$A$1:$E$59566,4,0)</f>
        <v>#N/A</v>
      </c>
      <c r="F6504" s="225" t="e">
        <f aca="false">ROUND(D6504*E6504,2)</f>
        <v>#N/A</v>
      </c>
    </row>
    <row r="6505" customFormat="false" ht="19.4" hidden="false" customHeight="false" outlineLevel="0" collapsed="false">
      <c r="A6505" s="207" t="n">
        <v>100836</v>
      </c>
      <c r="B6505" s="208" t="s">
        <v>6680</v>
      </c>
      <c r="C6505" s="2" t="s">
        <v>170</v>
      </c>
      <c r="D6505" s="209" t="n">
        <v>0</v>
      </c>
      <c r="E6505" s="224" t="e">
        <f aca="false">VLOOKUP(A6505,SINAPI_MO!$A$1:$E$59566,4,0)</f>
        <v>#N/A</v>
      </c>
      <c r="F6505" s="225" t="e">
        <f aca="false">ROUND(D6505*E6505,2)</f>
        <v>#N/A</v>
      </c>
    </row>
    <row r="6506" customFormat="false" ht="19.4" hidden="false" customHeight="false" outlineLevel="0" collapsed="false">
      <c r="A6506" s="207" t="n">
        <v>100837</v>
      </c>
      <c r="B6506" s="208" t="s">
        <v>6681</v>
      </c>
      <c r="C6506" s="2" t="s">
        <v>170</v>
      </c>
      <c r="D6506" s="209" t="n">
        <v>0</v>
      </c>
      <c r="E6506" s="224" t="e">
        <f aca="false">VLOOKUP(A6506,SINAPI_MO!$A$1:$E$59566,4,0)</f>
        <v>#N/A</v>
      </c>
      <c r="F6506" s="225" t="e">
        <f aca="false">ROUND(D6506*E6506,2)</f>
        <v>#N/A</v>
      </c>
    </row>
    <row r="6507" customFormat="false" ht="19.4" hidden="false" customHeight="false" outlineLevel="0" collapsed="false">
      <c r="A6507" s="207" t="n">
        <v>100826</v>
      </c>
      <c r="B6507" s="208" t="s">
        <v>6682</v>
      </c>
      <c r="C6507" s="2" t="s">
        <v>170</v>
      </c>
      <c r="D6507" s="209" t="n">
        <v>0</v>
      </c>
      <c r="E6507" s="224" t="e">
        <f aca="false">VLOOKUP(A6507,SINAPI_MO!$A$1:$E$59566,4,0)</f>
        <v>#N/A</v>
      </c>
      <c r="F6507" s="225" t="e">
        <f aca="false">ROUND(D6507*E6507,2)</f>
        <v>#N/A</v>
      </c>
    </row>
    <row r="6508" customFormat="false" ht="19.4" hidden="false" customHeight="false" outlineLevel="0" collapsed="false">
      <c r="A6508" s="207" t="n">
        <v>100827</v>
      </c>
      <c r="B6508" s="208" t="s">
        <v>6683</v>
      </c>
      <c r="C6508" s="2" t="s">
        <v>170</v>
      </c>
      <c r="D6508" s="209" t="n">
        <v>0</v>
      </c>
      <c r="E6508" s="224" t="e">
        <f aca="false">VLOOKUP(A6508,SINAPI_MO!$A$1:$E$59566,4,0)</f>
        <v>#N/A</v>
      </c>
      <c r="F6508" s="225" t="e">
        <f aca="false">ROUND(D6508*E6508,2)</f>
        <v>#N/A</v>
      </c>
    </row>
    <row r="6509" customFormat="false" ht="19.4" hidden="false" customHeight="false" outlineLevel="0" collapsed="false">
      <c r="A6509" s="207" t="n">
        <v>100828</v>
      </c>
      <c r="B6509" s="208" t="s">
        <v>6684</v>
      </c>
      <c r="C6509" s="2" t="s">
        <v>170</v>
      </c>
      <c r="D6509" s="209" t="n">
        <v>0</v>
      </c>
      <c r="E6509" s="224" t="e">
        <f aca="false">VLOOKUP(A6509,SINAPI_MO!$A$1:$E$59566,4,0)</f>
        <v>#N/A</v>
      </c>
      <c r="F6509" s="225" t="e">
        <f aca="false">ROUND(D6509*E6509,2)</f>
        <v>#N/A</v>
      </c>
    </row>
    <row r="6510" customFormat="false" ht="19.4" hidden="false" customHeight="false" outlineLevel="0" collapsed="false">
      <c r="A6510" s="207" t="n">
        <v>100829</v>
      </c>
      <c r="B6510" s="208" t="s">
        <v>6685</v>
      </c>
      <c r="C6510" s="2" t="s">
        <v>170</v>
      </c>
      <c r="D6510" s="209" t="n">
        <v>0</v>
      </c>
      <c r="E6510" s="224" t="e">
        <f aca="false">VLOOKUP(A6510,SINAPI_MO!$A$1:$E$59566,4,0)</f>
        <v>#N/A</v>
      </c>
      <c r="F6510" s="225" t="e">
        <f aca="false">ROUND(D6510*E6510,2)</f>
        <v>#N/A</v>
      </c>
    </row>
    <row r="6511" customFormat="false" ht="19.4" hidden="false" customHeight="false" outlineLevel="0" collapsed="false">
      <c r="A6511" s="207" t="n">
        <v>100830</v>
      </c>
      <c r="B6511" s="208" t="s">
        <v>6686</v>
      </c>
      <c r="C6511" s="2" t="s">
        <v>170</v>
      </c>
      <c r="D6511" s="209" t="n">
        <v>0</v>
      </c>
      <c r="E6511" s="224" t="e">
        <f aca="false">VLOOKUP(A6511,SINAPI_MO!$A$1:$E$59566,4,0)</f>
        <v>#N/A</v>
      </c>
      <c r="F6511" s="225" t="e">
        <f aca="false">ROUND(D6511*E6511,2)</f>
        <v>#N/A</v>
      </c>
    </row>
    <row r="6512" customFormat="false" ht="19.4" hidden="false" customHeight="false" outlineLevel="0" collapsed="false">
      <c r="A6512" s="207" t="n">
        <v>100831</v>
      </c>
      <c r="B6512" s="208" t="s">
        <v>6687</v>
      </c>
      <c r="C6512" s="2" t="s">
        <v>170</v>
      </c>
      <c r="D6512" s="209" t="n">
        <v>0</v>
      </c>
      <c r="E6512" s="224" t="e">
        <f aca="false">VLOOKUP(A6512,SINAPI_MO!$A$1:$E$59566,4,0)</f>
        <v>#N/A</v>
      </c>
      <c r="F6512" s="225" t="e">
        <f aca="false">ROUND(D6512*E6512,2)</f>
        <v>#N/A</v>
      </c>
    </row>
    <row r="6513" customFormat="false" ht="19.4" hidden="false" customHeight="false" outlineLevel="0" collapsed="false">
      <c r="A6513" s="207" t="n">
        <v>100832</v>
      </c>
      <c r="B6513" s="208" t="s">
        <v>6688</v>
      </c>
      <c r="C6513" s="2" t="s">
        <v>170</v>
      </c>
      <c r="D6513" s="209" t="n">
        <v>0</v>
      </c>
      <c r="E6513" s="224" t="e">
        <f aca="false">VLOOKUP(A6513,SINAPI_MO!$A$1:$E$59566,4,0)</f>
        <v>#N/A</v>
      </c>
      <c r="F6513" s="225" t="e">
        <f aca="false">ROUND(D6513*E6513,2)</f>
        <v>#N/A</v>
      </c>
    </row>
    <row r="6514" customFormat="false" ht="19.4" hidden="false" customHeight="false" outlineLevel="0" collapsed="false">
      <c r="A6514" s="207" t="n">
        <v>100833</v>
      </c>
      <c r="B6514" s="208" t="s">
        <v>6689</v>
      </c>
      <c r="C6514" s="2" t="s">
        <v>170</v>
      </c>
      <c r="D6514" s="209" t="n">
        <v>0</v>
      </c>
      <c r="E6514" s="224" t="e">
        <f aca="false">VLOOKUP(A6514,SINAPI_MO!$A$1:$E$59566,4,0)</f>
        <v>#N/A</v>
      </c>
      <c r="F6514" s="225" t="e">
        <f aca="false">ROUND(D6514*E6514,2)</f>
        <v>#N/A</v>
      </c>
    </row>
    <row r="6515" customFormat="false" ht="19.4" hidden="false" customHeight="false" outlineLevel="0" collapsed="false">
      <c r="A6515" s="207" t="n">
        <v>100790</v>
      </c>
      <c r="B6515" s="208" t="s">
        <v>6690</v>
      </c>
      <c r="C6515" s="2" t="s">
        <v>170</v>
      </c>
      <c r="D6515" s="209" t="n">
        <v>0</v>
      </c>
      <c r="E6515" s="224" t="e">
        <f aca="false">VLOOKUP(A6515,SINAPI_MO!$A$1:$E$59566,4,0)</f>
        <v>#N/A</v>
      </c>
      <c r="F6515" s="225" t="e">
        <f aca="false">ROUND(D6515*E6515,2)</f>
        <v>#N/A</v>
      </c>
    </row>
    <row r="6516" customFormat="false" ht="19.4" hidden="false" customHeight="false" outlineLevel="0" collapsed="false">
      <c r="A6516" s="207" t="n">
        <v>100789</v>
      </c>
      <c r="B6516" s="208" t="s">
        <v>6691</v>
      </c>
      <c r="C6516" s="2" t="s">
        <v>170</v>
      </c>
      <c r="D6516" s="209" t="n">
        <v>0</v>
      </c>
      <c r="E6516" s="224" t="e">
        <f aca="false">VLOOKUP(A6516,SINAPI_MO!$A$1:$E$59566,4,0)</f>
        <v>#N/A</v>
      </c>
      <c r="F6516" s="225" t="e">
        <f aca="false">ROUND(D6516*E6516,2)</f>
        <v>#N/A</v>
      </c>
    </row>
    <row r="6517" customFormat="false" ht="19.4" hidden="false" customHeight="false" outlineLevel="0" collapsed="false">
      <c r="A6517" s="207" t="n">
        <v>100788</v>
      </c>
      <c r="B6517" s="208" t="s">
        <v>6692</v>
      </c>
      <c r="C6517" s="2" t="s">
        <v>170</v>
      </c>
      <c r="D6517" s="209" t="n">
        <v>830.7</v>
      </c>
      <c r="E6517" s="224" t="n">
        <f aca="false">VLOOKUP(A6517,SINAPI_MO!$A$1:$E$59566,4,0)</f>
        <v>0.2291</v>
      </c>
      <c r="F6517" s="225" t="n">
        <f aca="false">ROUND(D6517*E6517,2)</f>
        <v>190.31</v>
      </c>
    </row>
    <row r="6518" customFormat="false" ht="19.4" hidden="false" customHeight="false" outlineLevel="0" collapsed="false">
      <c r="A6518" s="207" t="n">
        <v>100811</v>
      </c>
      <c r="B6518" s="208" t="s">
        <v>6693</v>
      </c>
      <c r="C6518" s="2" t="s">
        <v>170</v>
      </c>
      <c r="D6518" s="209" t="n">
        <v>0</v>
      </c>
      <c r="E6518" s="224" t="e">
        <f aca="false">VLOOKUP(A6518,SINAPI_MO!$A$1:$E$59566,4,0)</f>
        <v>#N/A</v>
      </c>
      <c r="F6518" s="225" t="e">
        <f aca="false">ROUND(D6518*E6518,2)</f>
        <v>#N/A</v>
      </c>
    </row>
    <row r="6519" customFormat="false" ht="19.4" hidden="false" customHeight="false" outlineLevel="0" collapsed="false">
      <c r="A6519" s="207" t="n">
        <v>100812</v>
      </c>
      <c r="B6519" s="208" t="s">
        <v>6694</v>
      </c>
      <c r="C6519" s="2" t="s">
        <v>170</v>
      </c>
      <c r="D6519" s="209" t="n">
        <v>0</v>
      </c>
      <c r="E6519" s="224" t="e">
        <f aca="false">VLOOKUP(A6519,SINAPI_MO!$A$1:$E$59566,4,0)</f>
        <v>#N/A</v>
      </c>
      <c r="F6519" s="225" t="e">
        <f aca="false">ROUND(D6519*E6519,2)</f>
        <v>#N/A</v>
      </c>
    </row>
    <row r="6520" customFormat="false" ht="19.4" hidden="false" customHeight="false" outlineLevel="0" collapsed="false">
      <c r="A6520" s="207" t="n">
        <v>100813</v>
      </c>
      <c r="B6520" s="208" t="s">
        <v>6695</v>
      </c>
      <c r="C6520" s="2" t="s">
        <v>170</v>
      </c>
      <c r="D6520" s="209" t="n">
        <v>0</v>
      </c>
      <c r="E6520" s="224" t="e">
        <f aca="false">VLOOKUP(A6520,SINAPI_MO!$A$1:$E$59566,4,0)</f>
        <v>#N/A</v>
      </c>
      <c r="F6520" s="225" t="e">
        <f aca="false">ROUND(D6520*E6520,2)</f>
        <v>#N/A</v>
      </c>
    </row>
    <row r="6521" customFormat="false" ht="19.4" hidden="false" customHeight="false" outlineLevel="0" collapsed="false">
      <c r="A6521" s="207" t="n">
        <v>100814</v>
      </c>
      <c r="B6521" s="208" t="s">
        <v>6696</v>
      </c>
      <c r="C6521" s="2" t="s">
        <v>170</v>
      </c>
      <c r="D6521" s="209" t="n">
        <v>0</v>
      </c>
      <c r="E6521" s="224" t="e">
        <f aca="false">VLOOKUP(A6521,SINAPI_MO!$A$1:$E$59566,4,0)</f>
        <v>#N/A</v>
      </c>
      <c r="F6521" s="225" t="e">
        <f aca="false">ROUND(D6521*E6521,2)</f>
        <v>#N/A</v>
      </c>
    </row>
    <row r="6522" customFormat="false" ht="19.4" hidden="false" customHeight="false" outlineLevel="0" collapsed="false">
      <c r="A6522" s="207" t="n">
        <v>100815</v>
      </c>
      <c r="B6522" s="208" t="s">
        <v>6697</v>
      </c>
      <c r="C6522" s="2" t="s">
        <v>170</v>
      </c>
      <c r="D6522" s="209" t="n">
        <v>0</v>
      </c>
      <c r="E6522" s="224" t="e">
        <f aca="false">VLOOKUP(A6522,SINAPI_MO!$A$1:$E$59566,4,0)</f>
        <v>#N/A</v>
      </c>
      <c r="F6522" s="225" t="e">
        <f aca="false">ROUND(D6522*E6522,2)</f>
        <v>#N/A</v>
      </c>
    </row>
    <row r="6523" customFormat="false" ht="19.4" hidden="false" customHeight="false" outlineLevel="0" collapsed="false">
      <c r="A6523" s="207" t="n">
        <v>100816</v>
      </c>
      <c r="B6523" s="208" t="s">
        <v>6698</v>
      </c>
      <c r="C6523" s="2" t="s">
        <v>170</v>
      </c>
      <c r="D6523" s="209" t="n">
        <v>0</v>
      </c>
      <c r="E6523" s="224" t="e">
        <f aca="false">VLOOKUP(A6523,SINAPI_MO!$A$1:$E$59566,4,0)</f>
        <v>#N/A</v>
      </c>
      <c r="F6523" s="225" t="e">
        <f aca="false">ROUND(D6523*E6523,2)</f>
        <v>#N/A</v>
      </c>
    </row>
    <row r="6524" customFormat="false" ht="19.4" hidden="false" customHeight="false" outlineLevel="0" collapsed="false">
      <c r="A6524" s="207" t="n">
        <v>100817</v>
      </c>
      <c r="B6524" s="208" t="s">
        <v>6699</v>
      </c>
      <c r="C6524" s="2" t="s">
        <v>170</v>
      </c>
      <c r="D6524" s="209" t="n">
        <v>0</v>
      </c>
      <c r="E6524" s="224" t="e">
        <f aca="false">VLOOKUP(A6524,SINAPI_MO!$A$1:$E$59566,4,0)</f>
        <v>#N/A</v>
      </c>
      <c r="F6524" s="225" t="e">
        <f aca="false">ROUND(D6524*E6524,2)</f>
        <v>#N/A</v>
      </c>
    </row>
    <row r="6525" customFormat="false" ht="19.4" hidden="false" customHeight="false" outlineLevel="0" collapsed="false">
      <c r="A6525" s="207" t="n">
        <v>100795</v>
      </c>
      <c r="B6525" s="208" t="s">
        <v>6700</v>
      </c>
      <c r="C6525" s="2" t="s">
        <v>183</v>
      </c>
      <c r="D6525" s="209" t="n">
        <v>0</v>
      </c>
      <c r="E6525" s="224" t="e">
        <f aca="false">VLOOKUP(A6525,SINAPI_MO!$A$1:$E$59566,4,0)</f>
        <v>#N/A</v>
      </c>
      <c r="F6525" s="225" t="e">
        <f aca="false">ROUND(D6525*E6525,2)</f>
        <v>#N/A</v>
      </c>
    </row>
    <row r="6526" customFormat="false" ht="19.4" hidden="false" customHeight="false" outlineLevel="0" collapsed="false">
      <c r="A6526" s="207" t="n">
        <v>100842</v>
      </c>
      <c r="B6526" s="208" t="s">
        <v>6701</v>
      </c>
      <c r="C6526" s="2" t="s">
        <v>183</v>
      </c>
      <c r="D6526" s="209" t="n">
        <v>0</v>
      </c>
      <c r="E6526" s="224" t="e">
        <f aca="false">VLOOKUP(A6526,SINAPI_MO!$A$1:$E$59566,4,0)</f>
        <v>#N/A</v>
      </c>
      <c r="F6526" s="225" t="e">
        <f aca="false">ROUND(D6526*E6526,2)</f>
        <v>#N/A</v>
      </c>
    </row>
    <row r="6527" customFormat="false" ht="19.4" hidden="false" customHeight="false" outlineLevel="0" collapsed="false">
      <c r="A6527" s="207" t="n">
        <v>100796</v>
      </c>
      <c r="B6527" s="208" t="s">
        <v>6702</v>
      </c>
      <c r="C6527" s="2" t="s">
        <v>183</v>
      </c>
      <c r="D6527" s="209" t="n">
        <v>0</v>
      </c>
      <c r="E6527" s="224" t="e">
        <f aca="false">VLOOKUP(A6527,SINAPI_MO!$A$1:$E$59566,4,0)</f>
        <v>#N/A</v>
      </c>
      <c r="F6527" s="225" t="e">
        <f aca="false">ROUND(D6527*E6527,2)</f>
        <v>#N/A</v>
      </c>
    </row>
    <row r="6528" customFormat="false" ht="19.4" hidden="false" customHeight="false" outlineLevel="0" collapsed="false">
      <c r="A6528" s="207" t="n">
        <v>100843</v>
      </c>
      <c r="B6528" s="208" t="s">
        <v>6703</v>
      </c>
      <c r="C6528" s="2" t="s">
        <v>183</v>
      </c>
      <c r="D6528" s="209" t="n">
        <v>0</v>
      </c>
      <c r="E6528" s="224" t="e">
        <f aca="false">VLOOKUP(A6528,SINAPI_MO!$A$1:$E$59566,4,0)</f>
        <v>#N/A</v>
      </c>
      <c r="F6528" s="225" t="e">
        <f aca="false">ROUND(D6528*E6528,2)</f>
        <v>#N/A</v>
      </c>
    </row>
    <row r="6529" customFormat="false" ht="19.4" hidden="false" customHeight="false" outlineLevel="0" collapsed="false">
      <c r="A6529" s="207" t="n">
        <v>100844</v>
      </c>
      <c r="B6529" s="208" t="s">
        <v>6704</v>
      </c>
      <c r="C6529" s="2" t="s">
        <v>183</v>
      </c>
      <c r="D6529" s="209" t="n">
        <v>0</v>
      </c>
      <c r="E6529" s="224" t="e">
        <f aca="false">VLOOKUP(A6529,SINAPI_MO!$A$1:$E$59566,4,0)</f>
        <v>#N/A</v>
      </c>
      <c r="F6529" s="225" t="e">
        <f aca="false">ROUND(D6529*E6529,2)</f>
        <v>#N/A</v>
      </c>
    </row>
    <row r="6530" customFormat="false" ht="19.4" hidden="false" customHeight="false" outlineLevel="0" collapsed="false">
      <c r="A6530" s="207" t="n">
        <v>100797</v>
      </c>
      <c r="B6530" s="208" t="s">
        <v>6705</v>
      </c>
      <c r="C6530" s="2" t="s">
        <v>183</v>
      </c>
      <c r="D6530" s="209" t="n">
        <v>0</v>
      </c>
      <c r="E6530" s="224" t="e">
        <f aca="false">VLOOKUP(A6530,SINAPI_MO!$A$1:$E$59566,4,0)</f>
        <v>#N/A</v>
      </c>
      <c r="F6530" s="225" t="e">
        <f aca="false">ROUND(D6530*E6530,2)</f>
        <v>#N/A</v>
      </c>
    </row>
    <row r="6531" customFormat="false" ht="19.4" hidden="false" customHeight="false" outlineLevel="0" collapsed="false">
      <c r="A6531" s="207" t="n">
        <v>100798</v>
      </c>
      <c r="B6531" s="208" t="s">
        <v>6706</v>
      </c>
      <c r="C6531" s="2" t="s">
        <v>183</v>
      </c>
      <c r="D6531" s="209" t="n">
        <v>0</v>
      </c>
      <c r="E6531" s="224" t="e">
        <f aca="false">VLOOKUP(A6531,SINAPI_MO!$A$1:$E$59566,4,0)</f>
        <v>#N/A</v>
      </c>
      <c r="F6531" s="225" t="e">
        <f aca="false">ROUND(D6531*E6531,2)</f>
        <v>#N/A</v>
      </c>
    </row>
    <row r="6532" customFormat="false" ht="19.4" hidden="false" customHeight="false" outlineLevel="0" collapsed="false">
      <c r="A6532" s="207" t="n">
        <v>100845</v>
      </c>
      <c r="B6532" s="208" t="s">
        <v>6707</v>
      </c>
      <c r="C6532" s="2" t="s">
        <v>183</v>
      </c>
      <c r="D6532" s="209" t="n">
        <v>0</v>
      </c>
      <c r="E6532" s="224" t="e">
        <f aca="false">VLOOKUP(A6532,SINAPI_MO!$A$1:$E$59566,4,0)</f>
        <v>#N/A</v>
      </c>
      <c r="F6532" s="225" t="e">
        <f aca="false">ROUND(D6532*E6532,2)</f>
        <v>#N/A</v>
      </c>
    </row>
    <row r="6533" customFormat="false" ht="19.4" hidden="false" customHeight="false" outlineLevel="0" collapsed="false">
      <c r="A6533" s="207" t="n">
        <v>100799</v>
      </c>
      <c r="B6533" s="208" t="s">
        <v>6708</v>
      </c>
      <c r="C6533" s="2" t="s">
        <v>183</v>
      </c>
      <c r="D6533" s="209" t="n">
        <v>23.21</v>
      </c>
      <c r="E6533" s="224" t="n">
        <f aca="false">VLOOKUP(A6533,SINAPI_MO!$A$1:$E$59566,4,0)</f>
        <v>0.3649</v>
      </c>
      <c r="F6533" s="225" t="n">
        <f aca="false">ROUND(D6533*E6533,2)</f>
        <v>8.47</v>
      </c>
    </row>
    <row r="6534" customFormat="false" ht="19.4" hidden="false" customHeight="false" outlineLevel="0" collapsed="false">
      <c r="A6534" s="207" t="n">
        <v>100807</v>
      </c>
      <c r="B6534" s="208" t="s">
        <v>6709</v>
      </c>
      <c r="C6534" s="2" t="s">
        <v>183</v>
      </c>
      <c r="D6534" s="209" t="n">
        <v>29.1</v>
      </c>
      <c r="E6534" s="224" t="n">
        <f aca="false">VLOOKUP(A6534,SINAPI_MO!$A$1:$E$59566,4,0)</f>
        <v>0.4935</v>
      </c>
      <c r="F6534" s="225" t="n">
        <f aca="false">ROUND(D6534*E6534,2)</f>
        <v>14.36</v>
      </c>
    </row>
    <row r="6535" customFormat="false" ht="19.4" hidden="false" customHeight="false" outlineLevel="0" collapsed="false">
      <c r="A6535" s="207" t="n">
        <v>100800</v>
      </c>
      <c r="B6535" s="208" t="s">
        <v>6710</v>
      </c>
      <c r="C6535" s="2" t="s">
        <v>183</v>
      </c>
      <c r="D6535" s="209" t="n">
        <v>34.1</v>
      </c>
      <c r="E6535" s="224" t="n">
        <f aca="false">VLOOKUP(A6535,SINAPI_MO!$A$1:$E$59566,4,0)</f>
        <v>0.2921</v>
      </c>
      <c r="F6535" s="225" t="n">
        <f aca="false">ROUND(D6535*E6535,2)</f>
        <v>9.96</v>
      </c>
    </row>
    <row r="6536" customFormat="false" ht="19.4" hidden="false" customHeight="false" outlineLevel="0" collapsed="false">
      <c r="A6536" s="207" t="n">
        <v>100808</v>
      </c>
      <c r="B6536" s="208" t="s">
        <v>6711</v>
      </c>
      <c r="C6536" s="2" t="s">
        <v>183</v>
      </c>
      <c r="D6536" s="209" t="n">
        <v>41.1</v>
      </c>
      <c r="E6536" s="224" t="n">
        <f aca="false">VLOOKUP(A6536,SINAPI_MO!$A$1:$E$59566,4,0)</f>
        <v>0.4127</v>
      </c>
      <c r="F6536" s="225" t="n">
        <f aca="false">ROUND(D6536*E6536,2)</f>
        <v>16.96</v>
      </c>
    </row>
    <row r="6537" customFormat="false" ht="19.4" hidden="false" customHeight="false" outlineLevel="0" collapsed="false">
      <c r="A6537" s="207" t="n">
        <v>100801</v>
      </c>
      <c r="B6537" s="208" t="s">
        <v>6712</v>
      </c>
      <c r="C6537" s="2" t="s">
        <v>183</v>
      </c>
      <c r="D6537" s="209" t="n">
        <v>45.23</v>
      </c>
      <c r="E6537" s="224" t="n">
        <f aca="false">VLOOKUP(A6537,SINAPI_MO!$A$1:$E$59566,4,0)</f>
        <v>0.2611</v>
      </c>
      <c r="F6537" s="225" t="n">
        <f aca="false">ROUND(D6537*E6537,2)</f>
        <v>11.81</v>
      </c>
    </row>
    <row r="6538" customFormat="false" ht="19.4" hidden="false" customHeight="false" outlineLevel="0" collapsed="false">
      <c r="A6538" s="207" t="n">
        <v>100809</v>
      </c>
      <c r="B6538" s="208" t="s">
        <v>6713</v>
      </c>
      <c r="C6538" s="2" t="s">
        <v>183</v>
      </c>
      <c r="D6538" s="209" t="n">
        <v>53.61</v>
      </c>
      <c r="E6538" s="224" t="n">
        <f aca="false">VLOOKUP(A6538,SINAPI_MO!$A$1:$E$59566,4,0)</f>
        <v>0.3766</v>
      </c>
      <c r="F6538" s="225" t="n">
        <f aca="false">ROUND(D6538*E6538,2)</f>
        <v>20.19</v>
      </c>
    </row>
    <row r="6539" customFormat="false" ht="19.4" hidden="false" customHeight="false" outlineLevel="0" collapsed="false">
      <c r="A6539" s="207" t="n">
        <v>100802</v>
      </c>
      <c r="B6539" s="208" t="s">
        <v>6714</v>
      </c>
      <c r="C6539" s="2" t="s">
        <v>183</v>
      </c>
      <c r="D6539" s="209" t="n">
        <v>61.02</v>
      </c>
      <c r="E6539" s="224" t="n">
        <f aca="false">VLOOKUP(A6539,SINAPI_MO!$A$1:$E$59566,4,0)</f>
        <v>0.2362</v>
      </c>
      <c r="F6539" s="225" t="n">
        <f aca="false">ROUND(D6539*E6539,2)</f>
        <v>14.41</v>
      </c>
    </row>
    <row r="6540" customFormat="false" ht="19.4" hidden="false" customHeight="false" outlineLevel="0" collapsed="false">
      <c r="A6540" s="207" t="n">
        <v>100810</v>
      </c>
      <c r="B6540" s="208" t="s">
        <v>6715</v>
      </c>
      <c r="C6540" s="2" t="s">
        <v>183</v>
      </c>
      <c r="D6540" s="209" t="n">
        <v>71.31</v>
      </c>
      <c r="E6540" s="224" t="n">
        <f aca="false">VLOOKUP(A6540,SINAPI_MO!$A$1:$E$59566,4,0)</f>
        <v>0.3464</v>
      </c>
      <c r="F6540" s="225" t="n">
        <f aca="false">ROUND(D6540*E6540,2)</f>
        <v>24.7</v>
      </c>
    </row>
    <row r="6541" customFormat="false" ht="19.4" hidden="false" customHeight="false" outlineLevel="0" collapsed="false">
      <c r="A6541" s="207" t="n">
        <v>100791</v>
      </c>
      <c r="B6541" s="208" t="s">
        <v>6716</v>
      </c>
      <c r="C6541" s="2" t="s">
        <v>183</v>
      </c>
      <c r="D6541" s="209" t="n">
        <v>22.7</v>
      </c>
      <c r="E6541" s="224" t="n">
        <f aca="false">VLOOKUP(A6541,SINAPI_MO!$A$1:$E$59566,4,0)</f>
        <v>0.3507</v>
      </c>
      <c r="F6541" s="225" t="n">
        <f aca="false">ROUND(D6541*E6541,2)</f>
        <v>7.96</v>
      </c>
    </row>
    <row r="6542" customFormat="false" ht="19.4" hidden="false" customHeight="false" outlineLevel="0" collapsed="false">
      <c r="A6542" s="207" t="n">
        <v>100803</v>
      </c>
      <c r="B6542" s="208" t="s">
        <v>6717</v>
      </c>
      <c r="C6542" s="2" t="s">
        <v>183</v>
      </c>
      <c r="D6542" s="209" t="n">
        <v>21.67</v>
      </c>
      <c r="E6542" s="224" t="n">
        <f aca="false">VLOOKUP(A6542,SINAPI_MO!$A$1:$E$59566,4,0)</f>
        <v>0.3198</v>
      </c>
      <c r="F6542" s="225" t="n">
        <f aca="false">ROUND(D6542*E6542,2)</f>
        <v>6.93</v>
      </c>
    </row>
    <row r="6543" customFormat="false" ht="19.4" hidden="false" customHeight="false" outlineLevel="0" collapsed="false">
      <c r="A6543" s="207" t="n">
        <v>100792</v>
      </c>
      <c r="B6543" s="208" t="s">
        <v>6718</v>
      </c>
      <c r="C6543" s="2" t="s">
        <v>183</v>
      </c>
      <c r="D6543" s="209" t="n">
        <v>33.59</v>
      </c>
      <c r="E6543" s="224" t="n">
        <f aca="false">VLOOKUP(A6543,SINAPI_MO!$A$1:$E$59566,4,0)</f>
        <v>0.2813</v>
      </c>
      <c r="F6543" s="225" t="n">
        <f aca="false">ROUND(D6543*E6543,2)</f>
        <v>9.45</v>
      </c>
    </row>
    <row r="6544" customFormat="false" ht="19.4" hidden="false" customHeight="false" outlineLevel="0" collapsed="false">
      <c r="A6544" s="207" t="n">
        <v>100804</v>
      </c>
      <c r="B6544" s="208" t="s">
        <v>6719</v>
      </c>
      <c r="C6544" s="2" t="s">
        <v>183</v>
      </c>
      <c r="D6544" s="209" t="n">
        <v>32.36</v>
      </c>
      <c r="E6544" s="224" t="n">
        <f aca="false">VLOOKUP(A6544,SINAPI_MO!$A$1:$E$59566,4,0)</f>
        <v>0.254</v>
      </c>
      <c r="F6544" s="225" t="n">
        <f aca="false">ROUND(D6544*E6544,2)</f>
        <v>8.22</v>
      </c>
    </row>
    <row r="6545" customFormat="false" ht="19.4" hidden="false" customHeight="false" outlineLevel="0" collapsed="false">
      <c r="A6545" s="207" t="n">
        <v>100793</v>
      </c>
      <c r="B6545" s="208" t="s">
        <v>6720</v>
      </c>
      <c r="C6545" s="2" t="s">
        <v>183</v>
      </c>
      <c r="D6545" s="209" t="n">
        <v>44.73</v>
      </c>
      <c r="E6545" s="224" t="n">
        <f aca="false">VLOOKUP(A6545,SINAPI_MO!$A$1:$E$59566,4,0)</f>
        <v>0.2529</v>
      </c>
      <c r="F6545" s="225" t="n">
        <f aca="false">ROUND(D6545*E6545,2)</f>
        <v>11.31</v>
      </c>
    </row>
    <row r="6546" customFormat="false" ht="19.4" hidden="false" customHeight="false" outlineLevel="0" collapsed="false">
      <c r="A6546" s="207" t="n">
        <v>100805</v>
      </c>
      <c r="B6546" s="208" t="s">
        <v>6721</v>
      </c>
      <c r="C6546" s="2" t="s">
        <v>183</v>
      </c>
      <c r="D6546" s="209" t="n">
        <v>43.25</v>
      </c>
      <c r="E6546" s="224" t="n">
        <f aca="false">VLOOKUP(A6546,SINAPI_MO!$A$1:$E$59566,4,0)</f>
        <v>0.2273</v>
      </c>
      <c r="F6546" s="225" t="n">
        <f aca="false">ROUND(D6546*E6546,2)</f>
        <v>9.83</v>
      </c>
    </row>
    <row r="6547" customFormat="false" ht="19.4" hidden="false" customHeight="false" outlineLevel="0" collapsed="false">
      <c r="A6547" s="207" t="n">
        <v>100794</v>
      </c>
      <c r="B6547" s="208" t="s">
        <v>6722</v>
      </c>
      <c r="C6547" s="2" t="s">
        <v>183</v>
      </c>
      <c r="D6547" s="209" t="n">
        <v>60.51</v>
      </c>
      <c r="E6547" s="224" t="n">
        <f aca="false">VLOOKUP(A6547,SINAPI_MO!$A$1:$E$59566,4,0)</f>
        <v>0.2297</v>
      </c>
      <c r="F6547" s="225" t="n">
        <f aca="false">ROUND(D6547*E6547,2)</f>
        <v>13.9</v>
      </c>
    </row>
    <row r="6548" customFormat="false" ht="19.4" hidden="false" customHeight="false" outlineLevel="0" collapsed="false">
      <c r="A6548" s="207" t="n">
        <v>100806</v>
      </c>
      <c r="B6548" s="208" t="s">
        <v>6723</v>
      </c>
      <c r="C6548" s="2" t="s">
        <v>183</v>
      </c>
      <c r="D6548" s="209" t="n">
        <v>58.71</v>
      </c>
      <c r="E6548" s="224" t="n">
        <f aca="false">VLOOKUP(A6548,SINAPI_MO!$A$1:$E$59566,4,0)</f>
        <v>0.2061</v>
      </c>
      <c r="F6548" s="225" t="n">
        <f aca="false">ROUND(D6548*E6548,2)</f>
        <v>12.1</v>
      </c>
    </row>
    <row r="6549" customFormat="false" ht="12.8" hidden="false" customHeight="false" outlineLevel="0" collapsed="false">
      <c r="A6549" s="207" t="n">
        <v>100838</v>
      </c>
      <c r="B6549" s="208" t="s">
        <v>6724</v>
      </c>
      <c r="C6549" s="2" t="s">
        <v>170</v>
      </c>
      <c r="D6549" s="209" t="n">
        <v>0</v>
      </c>
      <c r="E6549" s="224" t="e">
        <f aca="false">VLOOKUP(A6549,SINAPI_MO!$A$1:$E$59566,4,0)</f>
        <v>#N/A</v>
      </c>
      <c r="F6549" s="225" t="e">
        <f aca="false">ROUND(D6549*E6549,2)</f>
        <v>#N/A</v>
      </c>
    </row>
    <row r="6550" customFormat="false" ht="12.8" hidden="false" customHeight="false" outlineLevel="0" collapsed="false">
      <c r="A6550" s="207" t="n">
        <v>100839</v>
      </c>
      <c r="B6550" s="208" t="s">
        <v>6725</v>
      </c>
      <c r="C6550" s="2" t="s">
        <v>170</v>
      </c>
      <c r="D6550" s="209" t="n">
        <v>0</v>
      </c>
      <c r="E6550" s="224" t="e">
        <f aca="false">VLOOKUP(A6550,SINAPI_MO!$A$1:$E$59566,4,0)</f>
        <v>#N/A</v>
      </c>
      <c r="F6550" s="225" t="e">
        <f aca="false">ROUND(D6550*E6550,2)</f>
        <v>#N/A</v>
      </c>
    </row>
    <row r="6551" customFormat="false" ht="12.8" hidden="false" customHeight="false" outlineLevel="0" collapsed="false">
      <c r="A6551" s="207" t="n">
        <v>100840</v>
      </c>
      <c r="B6551" s="208" t="s">
        <v>6726</v>
      </c>
      <c r="C6551" s="2" t="s">
        <v>170</v>
      </c>
      <c r="D6551" s="209" t="n">
        <v>0</v>
      </c>
      <c r="E6551" s="224" t="e">
        <f aca="false">VLOOKUP(A6551,SINAPI_MO!$A$1:$E$59566,4,0)</f>
        <v>#N/A</v>
      </c>
      <c r="F6551" s="225" t="e">
        <f aca="false">ROUND(D6551*E6551,2)</f>
        <v>#N/A</v>
      </c>
    </row>
    <row r="6552" customFormat="false" ht="12.8" hidden="false" customHeight="false" outlineLevel="0" collapsed="false">
      <c r="A6552" s="207" t="n">
        <v>100841</v>
      </c>
      <c r="B6552" s="208" t="s">
        <v>6727</v>
      </c>
      <c r="C6552" s="2" t="s">
        <v>170</v>
      </c>
      <c r="D6552" s="209" t="n">
        <v>0</v>
      </c>
      <c r="E6552" s="224" t="e">
        <f aca="false">VLOOKUP(A6552,SINAPI_MO!$A$1:$E$59566,4,0)</f>
        <v>#N/A</v>
      </c>
      <c r="F6552" s="225" t="e">
        <f aca="false">ROUND(D6552*E6552,2)</f>
        <v>#N/A</v>
      </c>
    </row>
    <row r="6553" customFormat="false" ht="12.8" hidden="false" customHeight="false" outlineLevel="0" collapsed="false">
      <c r="A6553" s="207" t="n">
        <v>103283</v>
      </c>
      <c r="B6553" s="208" t="s">
        <v>6728</v>
      </c>
      <c r="C6553" s="2" t="s">
        <v>170</v>
      </c>
      <c r="D6553" s="209" t="n">
        <v>0</v>
      </c>
      <c r="E6553" s="224" t="e">
        <f aca="false">VLOOKUP(A6553,SINAPI_MO!$A$1:$E$59566,4,0)</f>
        <v>#N/A</v>
      </c>
      <c r="F6553" s="225" t="e">
        <f aca="false">ROUND(D6553*E6553,2)</f>
        <v>#N/A</v>
      </c>
    </row>
    <row r="6554" customFormat="false" ht="12.8" hidden="false" customHeight="false" outlineLevel="0" collapsed="false">
      <c r="A6554" s="207" t="n">
        <v>103284</v>
      </c>
      <c r="B6554" s="208" t="s">
        <v>6729</v>
      </c>
      <c r="C6554" s="2" t="s">
        <v>170</v>
      </c>
      <c r="D6554" s="209" t="n">
        <v>0</v>
      </c>
      <c r="E6554" s="224" t="e">
        <f aca="false">VLOOKUP(A6554,SINAPI_MO!$A$1:$E$59566,4,0)</f>
        <v>#N/A</v>
      </c>
      <c r="F6554" s="225" t="e">
        <f aca="false">ROUND(D6554*E6554,2)</f>
        <v>#N/A</v>
      </c>
    </row>
    <row r="6555" customFormat="false" ht="12.8" hidden="false" customHeight="false" outlineLevel="0" collapsed="false">
      <c r="A6555" s="207" t="n">
        <v>103282</v>
      </c>
      <c r="B6555" s="208" t="s">
        <v>6730</v>
      </c>
      <c r="C6555" s="2" t="s">
        <v>170</v>
      </c>
      <c r="D6555" s="209" t="n">
        <v>0</v>
      </c>
      <c r="E6555" s="224" t="e">
        <f aca="false">VLOOKUP(A6555,SINAPI_MO!$A$1:$E$59566,4,0)</f>
        <v>#N/A</v>
      </c>
      <c r="F6555" s="225" t="e">
        <f aca="false">ROUND(D6555*E6555,2)</f>
        <v>#N/A</v>
      </c>
    </row>
    <row r="6556" customFormat="false" ht="12.8" hidden="false" customHeight="false" outlineLevel="0" collapsed="false">
      <c r="A6556" s="207" t="n">
        <v>103279</v>
      </c>
      <c r="B6556" s="208" t="s">
        <v>6731</v>
      </c>
      <c r="C6556" s="2" t="s">
        <v>170</v>
      </c>
      <c r="D6556" s="209" t="n">
        <v>0</v>
      </c>
      <c r="E6556" s="224" t="e">
        <f aca="false">VLOOKUP(A6556,SINAPI_MO!$A$1:$E$59566,4,0)</f>
        <v>#N/A</v>
      </c>
      <c r="F6556" s="225" t="e">
        <f aca="false">ROUND(D6556*E6556,2)</f>
        <v>#N/A</v>
      </c>
    </row>
    <row r="6557" customFormat="false" ht="12.8" hidden="false" customHeight="false" outlineLevel="0" collapsed="false">
      <c r="A6557" s="207" t="n">
        <v>103280</v>
      </c>
      <c r="B6557" s="208" t="s">
        <v>6732</v>
      </c>
      <c r="C6557" s="2" t="s">
        <v>170</v>
      </c>
      <c r="D6557" s="209" t="n">
        <v>0</v>
      </c>
      <c r="E6557" s="224" t="e">
        <f aca="false">VLOOKUP(A6557,SINAPI_MO!$A$1:$E$59566,4,0)</f>
        <v>#N/A</v>
      </c>
      <c r="F6557" s="225" t="e">
        <f aca="false">ROUND(D6557*E6557,2)</f>
        <v>#N/A</v>
      </c>
    </row>
    <row r="6558" customFormat="false" ht="12.8" hidden="false" customHeight="false" outlineLevel="0" collapsed="false">
      <c r="A6558" s="207" t="n">
        <v>103281</v>
      </c>
      <c r="B6558" s="208" t="s">
        <v>6733</v>
      </c>
      <c r="C6558" s="2" t="s">
        <v>170</v>
      </c>
      <c r="D6558" s="209" t="n">
        <v>0</v>
      </c>
      <c r="E6558" s="224" t="e">
        <f aca="false">VLOOKUP(A6558,SINAPI_MO!$A$1:$E$59566,4,0)</f>
        <v>#N/A</v>
      </c>
      <c r="F6558" s="225" t="e">
        <f aca="false">ROUND(D6558*E6558,2)</f>
        <v>#N/A</v>
      </c>
    </row>
    <row r="6559" customFormat="false" ht="12.8" hidden="false" customHeight="false" outlineLevel="0" collapsed="false">
      <c r="A6559" s="207" t="n">
        <v>103247</v>
      </c>
      <c r="B6559" s="208" t="s">
        <v>6734</v>
      </c>
      <c r="C6559" s="2" t="s">
        <v>170</v>
      </c>
      <c r="D6559" s="209" t="n">
        <v>2835.09</v>
      </c>
      <c r="E6559" s="224" t="n">
        <f aca="false">VLOOKUP(A6559,SINAPI_MO!$A$1:$E$59566,4,0)</f>
        <v>0.0457</v>
      </c>
      <c r="F6559" s="225" t="n">
        <f aca="false">ROUND(D6559*E6559,2)</f>
        <v>129.56</v>
      </c>
    </row>
    <row r="6560" customFormat="false" ht="12.8" hidden="false" customHeight="false" outlineLevel="0" collapsed="false">
      <c r="A6560" s="207" t="n">
        <v>103250</v>
      </c>
      <c r="B6560" s="208" t="s">
        <v>6735</v>
      </c>
      <c r="C6560" s="2" t="s">
        <v>170</v>
      </c>
      <c r="D6560" s="209" t="n">
        <v>4120.15</v>
      </c>
      <c r="E6560" s="224" t="n">
        <f aca="false">VLOOKUP(A6560,SINAPI_MO!$A$1:$E$59566,4,0)</f>
        <v>0.034</v>
      </c>
      <c r="F6560" s="225" t="n">
        <f aca="false">ROUND(D6560*E6560,2)</f>
        <v>140.09</v>
      </c>
    </row>
    <row r="6561" customFormat="false" ht="12.8" hidden="false" customHeight="false" outlineLevel="0" collapsed="false">
      <c r="A6561" s="207" t="n">
        <v>103253</v>
      </c>
      <c r="B6561" s="208" t="s">
        <v>6736</v>
      </c>
      <c r="C6561" s="2" t="s">
        <v>170</v>
      </c>
      <c r="D6561" s="209" t="n">
        <v>5618.36</v>
      </c>
      <c r="E6561" s="224" t="n">
        <f aca="false">VLOOKUP(A6561,SINAPI_MO!$A$1:$E$59566,4,0)</f>
        <v>0.026</v>
      </c>
      <c r="F6561" s="225" t="n">
        <f aca="false">ROUND(D6561*E6561,2)</f>
        <v>146.08</v>
      </c>
    </row>
    <row r="6562" customFormat="false" ht="12.8" hidden="false" customHeight="false" outlineLevel="0" collapsed="false">
      <c r="A6562" s="207" t="n">
        <v>103244</v>
      </c>
      <c r="B6562" s="208" t="s">
        <v>6737</v>
      </c>
      <c r="C6562" s="2" t="s">
        <v>170</v>
      </c>
      <c r="D6562" s="209" t="n">
        <v>2553.86</v>
      </c>
      <c r="E6562" s="224" t="n">
        <f aca="false">VLOOKUP(A6562,SINAPI_MO!$A$1:$E$59566,4,0)</f>
        <v>0.0507</v>
      </c>
      <c r="F6562" s="225" t="n">
        <f aca="false">ROUND(D6562*E6562,2)</f>
        <v>129.48</v>
      </c>
    </row>
    <row r="6563" customFormat="false" ht="12.8" hidden="false" customHeight="false" outlineLevel="0" collapsed="false">
      <c r="A6563" s="207" t="n">
        <v>103256</v>
      </c>
      <c r="B6563" s="208" t="s">
        <v>6738</v>
      </c>
      <c r="C6563" s="2" t="s">
        <v>170</v>
      </c>
      <c r="D6563" s="209" t="n">
        <v>10427.49</v>
      </c>
      <c r="E6563" s="224" t="n">
        <f aca="false">VLOOKUP(A6563,SINAPI_MO!$A$1:$E$59566,4,0)</f>
        <v>0.0206</v>
      </c>
      <c r="F6563" s="225" t="n">
        <f aca="false">ROUND(D6563*E6563,2)</f>
        <v>214.81</v>
      </c>
    </row>
    <row r="6564" customFormat="false" ht="12.8" hidden="false" customHeight="false" outlineLevel="0" collapsed="false">
      <c r="A6564" s="207" t="n">
        <v>103258</v>
      </c>
      <c r="B6564" s="208" t="s">
        <v>6739</v>
      </c>
      <c r="C6564" s="2" t="s">
        <v>170</v>
      </c>
      <c r="D6564" s="209" t="n">
        <v>11659.43</v>
      </c>
      <c r="E6564" s="224" t="n">
        <f aca="false">VLOOKUP(A6564,SINAPI_MO!$A$1:$E$59566,4,0)</f>
        <v>0.0189</v>
      </c>
      <c r="F6564" s="225" t="n">
        <f aca="false">ROUND(D6564*E6564,2)</f>
        <v>220.36</v>
      </c>
    </row>
    <row r="6565" customFormat="false" ht="12.8" hidden="false" customHeight="false" outlineLevel="0" collapsed="false">
      <c r="A6565" s="207" t="n">
        <v>103260</v>
      </c>
      <c r="B6565" s="208" t="s">
        <v>6740</v>
      </c>
      <c r="C6565" s="2" t="s">
        <v>170</v>
      </c>
      <c r="D6565" s="209" t="n">
        <v>6446.57</v>
      </c>
      <c r="E6565" s="224" t="n">
        <f aca="false">VLOOKUP(A6565,SINAPI_MO!$A$1:$E$59566,4,0)</f>
        <v>0.0342</v>
      </c>
      <c r="F6565" s="225" t="n">
        <f aca="false">ROUND(D6565*E6565,2)</f>
        <v>220.47</v>
      </c>
    </row>
    <row r="6566" customFormat="false" ht="12.8" hidden="false" customHeight="false" outlineLevel="0" collapsed="false">
      <c r="A6566" s="207" t="n">
        <v>103261</v>
      </c>
      <c r="B6566" s="208" t="s">
        <v>6741</v>
      </c>
      <c r="C6566" s="2" t="s">
        <v>170</v>
      </c>
      <c r="D6566" s="209" t="n">
        <v>13154.56</v>
      </c>
      <c r="E6566" s="224" t="n">
        <f aca="false">VLOOKUP(A6566,SINAPI_MO!$A$1:$E$59566,4,0)</f>
        <v>0.0184</v>
      </c>
      <c r="F6566" s="225" t="n">
        <f aca="false">ROUND(D6566*E6566,2)</f>
        <v>242.04</v>
      </c>
    </row>
    <row r="6567" customFormat="false" ht="12.8" hidden="false" customHeight="false" outlineLevel="0" collapsed="false">
      <c r="A6567" s="207" t="n">
        <v>103263</v>
      </c>
      <c r="B6567" s="208" t="s">
        <v>6742</v>
      </c>
      <c r="C6567" s="2" t="s">
        <v>170</v>
      </c>
      <c r="D6567" s="209" t="n">
        <v>18286.9</v>
      </c>
      <c r="E6567" s="224" t="n">
        <f aca="false">VLOOKUP(A6567,SINAPI_MO!$A$1:$E$59566,4,0)</f>
        <v>0.0183</v>
      </c>
      <c r="F6567" s="225" t="n">
        <f aca="false">ROUND(D6567*E6567,2)</f>
        <v>334.65</v>
      </c>
    </row>
    <row r="6568" customFormat="false" ht="19.4" hidden="false" customHeight="false" outlineLevel="0" collapsed="false">
      <c r="A6568" s="207" t="n">
        <v>103265</v>
      </c>
      <c r="B6568" s="208" t="s">
        <v>6743</v>
      </c>
      <c r="C6568" s="2" t="s">
        <v>170</v>
      </c>
      <c r="D6568" s="209" t="n">
        <v>22046.57</v>
      </c>
      <c r="E6568" s="224" t="n">
        <f aca="false">VLOOKUP(A6568,SINAPI_MO!$A$1:$E$59566,4,0)</f>
        <v>0.0152</v>
      </c>
      <c r="F6568" s="225" t="n">
        <f aca="false">ROUND(D6568*E6568,2)</f>
        <v>335.11</v>
      </c>
    </row>
    <row r="6569" customFormat="false" ht="12.8" hidden="false" customHeight="false" outlineLevel="0" collapsed="false">
      <c r="A6569" s="207" t="n">
        <v>103268</v>
      </c>
      <c r="B6569" s="208" t="s">
        <v>6744</v>
      </c>
      <c r="C6569" s="2" t="s">
        <v>170</v>
      </c>
      <c r="D6569" s="209" t="n">
        <v>7727.72</v>
      </c>
      <c r="E6569" s="224" t="n">
        <f aca="false">VLOOKUP(A6569,SINAPI_MO!$A$1:$E$59566,4,0)</f>
        <v>0.0285</v>
      </c>
      <c r="F6569" s="225" t="n">
        <f aca="false">ROUND(D6569*E6569,2)</f>
        <v>220.24</v>
      </c>
    </row>
    <row r="6570" customFormat="false" ht="12.8" hidden="false" customHeight="false" outlineLevel="0" collapsed="false">
      <c r="A6570" s="207" t="n">
        <v>103270</v>
      </c>
      <c r="B6570" s="208" t="s">
        <v>6745</v>
      </c>
      <c r="C6570" s="2" t="s">
        <v>170</v>
      </c>
      <c r="D6570" s="209" t="n">
        <v>8306.79</v>
      </c>
      <c r="E6570" s="224" t="n">
        <f aca="false">VLOOKUP(A6570,SINAPI_MO!$A$1:$E$59566,4,0)</f>
        <v>0.0276</v>
      </c>
      <c r="F6570" s="225" t="n">
        <f aca="false">ROUND(D6570*E6570,2)</f>
        <v>229.27</v>
      </c>
    </row>
    <row r="6571" customFormat="false" ht="12.8" hidden="false" customHeight="false" outlineLevel="0" collapsed="false">
      <c r="A6571" s="207" t="n">
        <v>103272</v>
      </c>
      <c r="B6571" s="208" t="s">
        <v>6746</v>
      </c>
      <c r="C6571" s="2" t="s">
        <v>170</v>
      </c>
      <c r="D6571" s="209" t="n">
        <v>12163.13</v>
      </c>
      <c r="E6571" s="224" t="n">
        <f aca="false">VLOOKUP(A6571,SINAPI_MO!$A$1:$E$59566,4,0)</f>
        <v>0.0217</v>
      </c>
      <c r="F6571" s="225" t="n">
        <f aca="false">ROUND(D6571*E6571,2)</f>
        <v>263.94</v>
      </c>
    </row>
    <row r="6572" customFormat="false" ht="12.8" hidden="false" customHeight="false" outlineLevel="0" collapsed="false">
      <c r="A6572" s="207" t="n">
        <v>103274</v>
      </c>
      <c r="B6572" s="208" t="s">
        <v>6747</v>
      </c>
      <c r="C6572" s="2" t="s">
        <v>170</v>
      </c>
      <c r="D6572" s="209" t="n">
        <v>14349.72</v>
      </c>
      <c r="E6572" s="224" t="n">
        <f aca="false">VLOOKUP(A6572,SINAPI_MO!$A$1:$E$59566,4,0)</f>
        <v>0.025</v>
      </c>
      <c r="F6572" s="225" t="n">
        <f aca="false">ROUND(D6572*E6572,2)</f>
        <v>358.74</v>
      </c>
    </row>
    <row r="6573" customFormat="false" ht="12.8" hidden="false" customHeight="false" outlineLevel="0" collapsed="false">
      <c r="A6573" s="207" t="n">
        <v>103276</v>
      </c>
      <c r="B6573" s="208" t="s">
        <v>6748</v>
      </c>
      <c r="C6573" s="2" t="s">
        <v>170</v>
      </c>
      <c r="D6573" s="209" t="n">
        <v>14980.5</v>
      </c>
      <c r="E6573" s="224" t="n">
        <f aca="false">VLOOKUP(A6573,SINAPI_MO!$A$1:$E$59566,4,0)</f>
        <v>0.024</v>
      </c>
      <c r="F6573" s="225" t="n">
        <f aca="false">ROUND(D6573*E6573,2)</f>
        <v>359.53</v>
      </c>
    </row>
    <row r="6574" customFormat="false" ht="12.8" hidden="false" customHeight="false" outlineLevel="0" collapsed="false">
      <c r="A6574" s="207" t="n">
        <v>103267</v>
      </c>
      <c r="B6574" s="208" t="s">
        <v>6749</v>
      </c>
      <c r="C6574" s="2" t="s">
        <v>170</v>
      </c>
      <c r="D6574" s="209" t="n">
        <v>6507.33</v>
      </c>
      <c r="E6574" s="224" t="n">
        <f aca="false">VLOOKUP(A6574,SINAPI_MO!$A$1:$E$59566,4,0)</f>
        <v>0.0339</v>
      </c>
      <c r="F6574" s="225" t="n">
        <f aca="false">ROUND(D6574*E6574,2)</f>
        <v>220.6</v>
      </c>
    </row>
    <row r="6575" customFormat="false" ht="12.8" hidden="false" customHeight="false" outlineLevel="0" collapsed="false">
      <c r="A6575" s="207" t="n">
        <v>103269</v>
      </c>
      <c r="B6575" s="208" t="s">
        <v>6750</v>
      </c>
      <c r="C6575" s="2" t="s">
        <v>170</v>
      </c>
      <c r="D6575" s="209" t="n">
        <v>8001.91</v>
      </c>
      <c r="E6575" s="224" t="n">
        <f aca="false">VLOOKUP(A6575,SINAPI_MO!$A$1:$E$59566,4,0)</f>
        <v>0.0286</v>
      </c>
      <c r="F6575" s="225" t="n">
        <f aca="false">ROUND(D6575*E6575,2)</f>
        <v>228.85</v>
      </c>
    </row>
    <row r="6576" customFormat="false" ht="12.8" hidden="false" customHeight="false" outlineLevel="0" collapsed="false">
      <c r="A6576" s="207" t="n">
        <v>103271</v>
      </c>
      <c r="B6576" s="208" t="s">
        <v>6751</v>
      </c>
      <c r="C6576" s="2" t="s">
        <v>170</v>
      </c>
      <c r="D6576" s="209" t="n">
        <v>11775.44</v>
      </c>
      <c r="E6576" s="224" t="n">
        <f aca="false">VLOOKUP(A6576,SINAPI_MO!$A$1:$E$59566,4,0)</f>
        <v>0.0224</v>
      </c>
      <c r="F6576" s="225" t="n">
        <f aca="false">ROUND(D6576*E6576,2)</f>
        <v>263.77</v>
      </c>
    </row>
    <row r="6577" customFormat="false" ht="12.8" hidden="false" customHeight="false" outlineLevel="0" collapsed="false">
      <c r="A6577" s="207" t="n">
        <v>103273</v>
      </c>
      <c r="B6577" s="208" t="s">
        <v>6752</v>
      </c>
      <c r="C6577" s="2" t="s">
        <v>170</v>
      </c>
      <c r="D6577" s="209" t="n">
        <v>12526.34</v>
      </c>
      <c r="E6577" s="224" t="n">
        <f aca="false">VLOOKUP(A6577,SINAPI_MO!$A$1:$E$59566,4,0)</f>
        <v>0.0287</v>
      </c>
      <c r="F6577" s="225" t="n">
        <f aca="false">ROUND(D6577*E6577,2)</f>
        <v>359.51</v>
      </c>
    </row>
    <row r="6578" customFormat="false" ht="12.8" hidden="false" customHeight="false" outlineLevel="0" collapsed="false">
      <c r="A6578" s="207" t="n">
        <v>103275</v>
      </c>
      <c r="B6578" s="208" t="s">
        <v>6753</v>
      </c>
      <c r="C6578" s="2" t="s">
        <v>170</v>
      </c>
      <c r="D6578" s="209" t="n">
        <v>14275.28</v>
      </c>
      <c r="E6578" s="224" t="n">
        <f aca="false">VLOOKUP(A6578,SINAPI_MO!$A$1:$E$59566,4,0)</f>
        <v>0.0252</v>
      </c>
      <c r="F6578" s="225" t="n">
        <f aca="false">ROUND(D6578*E6578,2)</f>
        <v>359.74</v>
      </c>
    </row>
    <row r="6579" customFormat="false" ht="12.8" hidden="false" customHeight="false" outlineLevel="0" collapsed="false">
      <c r="A6579" s="207" t="n">
        <v>103248</v>
      </c>
      <c r="B6579" s="208" t="s">
        <v>6754</v>
      </c>
      <c r="C6579" s="2" t="s">
        <v>170</v>
      </c>
      <c r="D6579" s="209" t="n">
        <v>2315.74</v>
      </c>
      <c r="E6579" s="224" t="n">
        <f aca="false">VLOOKUP(A6579,SINAPI_MO!$A$1:$E$59566,4,0)</f>
        <v>0.0559</v>
      </c>
      <c r="F6579" s="225" t="n">
        <f aca="false">ROUND(D6579*E6579,2)</f>
        <v>129.45</v>
      </c>
    </row>
    <row r="6580" customFormat="false" ht="12.8" hidden="false" customHeight="false" outlineLevel="0" collapsed="false">
      <c r="A6580" s="207" t="n">
        <v>103249</v>
      </c>
      <c r="B6580" s="208" t="s">
        <v>6755</v>
      </c>
      <c r="C6580" s="2" t="s">
        <v>170</v>
      </c>
      <c r="D6580" s="209" t="n">
        <v>2488.31</v>
      </c>
      <c r="E6580" s="224" t="n">
        <f aca="false">VLOOKUP(A6580,SINAPI_MO!$A$1:$E$59566,4,0)</f>
        <v>0.052</v>
      </c>
      <c r="F6580" s="225" t="n">
        <f aca="false">ROUND(D6580*E6580,2)</f>
        <v>129.39</v>
      </c>
    </row>
    <row r="6581" customFormat="false" ht="12.8" hidden="false" customHeight="false" outlineLevel="0" collapsed="false">
      <c r="A6581" s="207" t="n">
        <v>103251</v>
      </c>
      <c r="B6581" s="208" t="s">
        <v>6756</v>
      </c>
      <c r="C6581" s="2" t="s">
        <v>170</v>
      </c>
      <c r="D6581" s="209" t="n">
        <v>3252.76</v>
      </c>
      <c r="E6581" s="224" t="n">
        <f aca="false">VLOOKUP(A6581,SINAPI_MO!$A$1:$E$59566,4,0)</f>
        <v>0.043</v>
      </c>
      <c r="F6581" s="225" t="n">
        <f aca="false">ROUND(D6581*E6581,2)</f>
        <v>139.87</v>
      </c>
    </row>
    <row r="6582" customFormat="false" ht="12.8" hidden="false" customHeight="false" outlineLevel="0" collapsed="false">
      <c r="A6582" s="207" t="n">
        <v>103252</v>
      </c>
      <c r="B6582" s="208" t="s">
        <v>6757</v>
      </c>
      <c r="C6582" s="2" t="s">
        <v>170</v>
      </c>
      <c r="D6582" s="209" t="n">
        <v>3602.56</v>
      </c>
      <c r="E6582" s="224" t="n">
        <f aca="false">VLOOKUP(A6582,SINAPI_MO!$A$1:$E$59566,4,0)</f>
        <v>0.0389</v>
      </c>
      <c r="F6582" s="225" t="n">
        <f aca="false">ROUND(D6582*E6582,2)</f>
        <v>140.14</v>
      </c>
    </row>
    <row r="6583" customFormat="false" ht="12.8" hidden="false" customHeight="false" outlineLevel="0" collapsed="false">
      <c r="A6583" s="207" t="n">
        <v>103254</v>
      </c>
      <c r="B6583" s="208" t="s">
        <v>6758</v>
      </c>
      <c r="C6583" s="2" t="s">
        <v>170</v>
      </c>
      <c r="D6583" s="209" t="n">
        <v>4200.28</v>
      </c>
      <c r="E6583" s="224" t="n">
        <f aca="false">VLOOKUP(A6583,SINAPI_MO!$A$1:$E$59566,4,0)</f>
        <v>0.0348</v>
      </c>
      <c r="F6583" s="225" t="n">
        <f aca="false">ROUND(D6583*E6583,2)</f>
        <v>146.17</v>
      </c>
    </row>
    <row r="6584" customFormat="false" ht="12.8" hidden="false" customHeight="false" outlineLevel="0" collapsed="false">
      <c r="A6584" s="207" t="n">
        <v>103255</v>
      </c>
      <c r="B6584" s="208" t="s">
        <v>6759</v>
      </c>
      <c r="C6584" s="2" t="s">
        <v>170</v>
      </c>
      <c r="D6584" s="209" t="n">
        <v>4700.61</v>
      </c>
      <c r="E6584" s="224" t="n">
        <f aca="false">VLOOKUP(A6584,SINAPI_MO!$A$1:$E$59566,4,0)</f>
        <v>0.0311</v>
      </c>
      <c r="F6584" s="225" t="n">
        <f aca="false">ROUND(D6584*E6584,2)</f>
        <v>146.19</v>
      </c>
    </row>
    <row r="6585" customFormat="false" ht="12.8" hidden="false" customHeight="false" outlineLevel="0" collapsed="false">
      <c r="A6585" s="207" t="n">
        <v>103245</v>
      </c>
      <c r="B6585" s="208" t="s">
        <v>6760</v>
      </c>
      <c r="C6585" s="2" t="s">
        <v>170</v>
      </c>
      <c r="D6585" s="209" t="n">
        <v>2013.16</v>
      </c>
      <c r="E6585" s="224" t="n">
        <f aca="false">VLOOKUP(A6585,SINAPI_MO!$A$1:$E$59566,4,0)</f>
        <v>0.0643</v>
      </c>
      <c r="F6585" s="225" t="n">
        <f aca="false">ROUND(D6585*E6585,2)</f>
        <v>129.45</v>
      </c>
    </row>
    <row r="6586" customFormat="false" ht="12.8" hidden="false" customHeight="false" outlineLevel="0" collapsed="false">
      <c r="A6586" s="207" t="n">
        <v>103246</v>
      </c>
      <c r="B6586" s="208" t="s">
        <v>6761</v>
      </c>
      <c r="C6586" s="2" t="s">
        <v>170</v>
      </c>
      <c r="D6586" s="209" t="n">
        <v>2196.01</v>
      </c>
      <c r="E6586" s="224" t="n">
        <f aca="false">VLOOKUP(A6586,SINAPI_MO!$A$1:$E$59566,4,0)</f>
        <v>0.059</v>
      </c>
      <c r="F6586" s="225" t="n">
        <f aca="false">ROUND(D6586*E6586,2)</f>
        <v>129.56</v>
      </c>
    </row>
    <row r="6587" customFormat="false" ht="12.8" hidden="false" customHeight="false" outlineLevel="0" collapsed="false">
      <c r="A6587" s="207" t="n">
        <v>103257</v>
      </c>
      <c r="B6587" s="208" t="s">
        <v>6762</v>
      </c>
      <c r="C6587" s="2" t="s">
        <v>170</v>
      </c>
      <c r="D6587" s="209" t="n">
        <v>5952.8</v>
      </c>
      <c r="E6587" s="224" t="n">
        <f aca="false">VLOOKUP(A6587,SINAPI_MO!$A$1:$E$59566,4,0)</f>
        <v>0.0361</v>
      </c>
      <c r="F6587" s="225" t="n">
        <f aca="false">ROUND(D6587*E6587,2)</f>
        <v>214.9</v>
      </c>
    </row>
    <row r="6588" customFormat="false" ht="12.8" hidden="false" customHeight="false" outlineLevel="0" collapsed="false">
      <c r="A6588" s="207" t="n">
        <v>103259</v>
      </c>
      <c r="B6588" s="208" t="s">
        <v>6763</v>
      </c>
      <c r="C6588" s="2" t="s">
        <v>170</v>
      </c>
      <c r="D6588" s="209" t="n">
        <v>6275.22</v>
      </c>
      <c r="E6588" s="224" t="n">
        <f aca="false">VLOOKUP(A6588,SINAPI_MO!$A$1:$E$59566,4,0)</f>
        <v>0.0351</v>
      </c>
      <c r="F6588" s="225" t="n">
        <f aca="false">ROUND(D6588*E6588,2)</f>
        <v>220.26</v>
      </c>
    </row>
    <row r="6589" customFormat="false" ht="12.8" hidden="false" customHeight="false" outlineLevel="0" collapsed="false">
      <c r="A6589" s="207" t="n">
        <v>103262</v>
      </c>
      <c r="B6589" s="208" t="s">
        <v>6764</v>
      </c>
      <c r="C6589" s="2" t="s">
        <v>170</v>
      </c>
      <c r="D6589" s="209" t="n">
        <v>8248.82</v>
      </c>
      <c r="E6589" s="224" t="n">
        <f aca="false">VLOOKUP(A6589,SINAPI_MO!$A$1:$E$59566,4,0)</f>
        <v>0.0293</v>
      </c>
      <c r="F6589" s="225" t="n">
        <f aca="false">ROUND(D6589*E6589,2)</f>
        <v>241.69</v>
      </c>
    </row>
    <row r="6590" customFormat="false" ht="12.8" hidden="false" customHeight="false" outlineLevel="0" collapsed="false">
      <c r="A6590" s="207" t="n">
        <v>103264</v>
      </c>
      <c r="B6590" s="208" t="s">
        <v>6765</v>
      </c>
      <c r="C6590" s="2" t="s">
        <v>170</v>
      </c>
      <c r="D6590" s="209" t="n">
        <v>10254.79</v>
      </c>
      <c r="E6590" s="224" t="n">
        <f aca="false">VLOOKUP(A6590,SINAPI_MO!$A$1:$E$59566,4,0)</f>
        <v>0.0327</v>
      </c>
      <c r="F6590" s="225" t="n">
        <f aca="false">ROUND(D6590*E6590,2)</f>
        <v>335.33</v>
      </c>
    </row>
    <row r="6591" customFormat="false" ht="12.8" hidden="false" customHeight="false" outlineLevel="0" collapsed="false">
      <c r="A6591" s="207" t="n">
        <v>103266</v>
      </c>
      <c r="B6591" s="208" t="s">
        <v>6766</v>
      </c>
      <c r="C6591" s="2" t="s">
        <v>170</v>
      </c>
      <c r="D6591" s="209" t="n">
        <v>11452.9</v>
      </c>
      <c r="E6591" s="224" t="n">
        <f aca="false">VLOOKUP(A6591,SINAPI_MO!$A$1:$E$59566,4,0)</f>
        <v>0.0293</v>
      </c>
      <c r="F6591" s="225" t="n">
        <f aca="false">ROUND(D6591*E6591,2)</f>
        <v>335.57</v>
      </c>
    </row>
    <row r="6592" customFormat="false" ht="12.8" hidden="false" customHeight="false" outlineLevel="0" collapsed="false">
      <c r="A6592" s="207" t="n">
        <v>103277</v>
      </c>
      <c r="B6592" s="208" t="s">
        <v>6767</v>
      </c>
      <c r="C6592" s="2" t="s">
        <v>170</v>
      </c>
      <c r="D6592" s="209" t="n">
        <v>27672.81</v>
      </c>
      <c r="E6592" s="224" t="n">
        <f aca="false">VLOOKUP(A6592,SINAPI_MO!$A$1:$E$59566,4,0)</f>
        <v>0.0166</v>
      </c>
      <c r="F6592" s="225" t="n">
        <f aca="false">ROUND(D6592*E6592,2)</f>
        <v>459.37</v>
      </c>
    </row>
    <row r="6593" customFormat="false" ht="12.8" hidden="false" customHeight="false" outlineLevel="0" collapsed="false">
      <c r="A6593" s="207" t="n">
        <v>103278</v>
      </c>
      <c r="B6593" s="208" t="s">
        <v>6768</v>
      </c>
      <c r="C6593" s="2" t="s">
        <v>170</v>
      </c>
      <c r="D6593" s="209" t="n">
        <v>35420.29</v>
      </c>
      <c r="E6593" s="224" t="n">
        <f aca="false">VLOOKUP(A6593,SINAPI_MO!$A$1:$E$59566,4,0)</f>
        <v>0.0133</v>
      </c>
      <c r="F6593" s="225" t="n">
        <f aca="false">ROUND(D6593*E6593,2)</f>
        <v>471.09</v>
      </c>
    </row>
    <row r="6594" customFormat="false" ht="12.8" hidden="false" customHeight="false" outlineLevel="0" collapsed="false">
      <c r="A6594" s="207" t="n">
        <v>103285</v>
      </c>
      <c r="B6594" s="208" t="s">
        <v>6769</v>
      </c>
      <c r="C6594" s="2" t="s">
        <v>170</v>
      </c>
      <c r="D6594" s="209" t="n">
        <v>0</v>
      </c>
      <c r="E6594" s="224" t="e">
        <f aca="false">VLOOKUP(A6594,SINAPI_MO!$A$1:$E$59566,4,0)</f>
        <v>#N/A</v>
      </c>
      <c r="F6594" s="225" t="e">
        <f aca="false">ROUND(D6594*E6594,2)</f>
        <v>#N/A</v>
      </c>
    </row>
    <row r="6595" customFormat="false" ht="12.8" hidden="false" customHeight="false" outlineLevel="0" collapsed="false">
      <c r="A6595" s="207" t="n">
        <v>103286</v>
      </c>
      <c r="B6595" s="208" t="s">
        <v>6770</v>
      </c>
      <c r="C6595" s="2" t="s">
        <v>170</v>
      </c>
      <c r="D6595" s="209" t="n">
        <v>0</v>
      </c>
      <c r="E6595" s="224" t="e">
        <f aca="false">VLOOKUP(A6595,SINAPI_MO!$A$1:$E$59566,4,0)</f>
        <v>#N/A</v>
      </c>
      <c r="F6595" s="225" t="e">
        <f aca="false">ROUND(D6595*E6595,2)</f>
        <v>#N/A</v>
      </c>
    </row>
    <row r="6596" customFormat="false" ht="12.8" hidden="false" customHeight="false" outlineLevel="0" collapsed="false">
      <c r="A6596" s="207" t="n">
        <v>103287</v>
      </c>
      <c r="B6596" s="208" t="s">
        <v>6771</v>
      </c>
      <c r="C6596" s="2" t="s">
        <v>170</v>
      </c>
      <c r="D6596" s="209" t="n">
        <v>0</v>
      </c>
      <c r="E6596" s="224" t="e">
        <f aca="false">VLOOKUP(A6596,SINAPI_MO!$A$1:$E$59566,4,0)</f>
        <v>#N/A</v>
      </c>
      <c r="F6596" s="225" t="e">
        <f aca="false">ROUND(D6596*E6596,2)</f>
        <v>#N/A</v>
      </c>
    </row>
    <row r="6597" customFormat="false" ht="12.8" hidden="false" customHeight="false" outlineLevel="0" collapsed="false">
      <c r="A6597" s="207" t="n">
        <v>103288</v>
      </c>
      <c r="B6597" s="208" t="s">
        <v>6772</v>
      </c>
      <c r="C6597" s="2" t="s">
        <v>170</v>
      </c>
      <c r="D6597" s="209" t="n">
        <v>15.53</v>
      </c>
      <c r="E6597" s="224" t="n">
        <f aca="false">VLOOKUP(A6597,SINAPI_MO!$A$1:$E$59566,4,0)</f>
        <v>0.8873</v>
      </c>
      <c r="F6597" s="225" t="n">
        <f aca="false">ROUND(D6597*E6597,2)</f>
        <v>13.78</v>
      </c>
    </row>
    <row r="6598" customFormat="false" ht="19.4" hidden="false" customHeight="false" outlineLevel="0" collapsed="false">
      <c r="A6598" s="207" t="n">
        <v>103291</v>
      </c>
      <c r="B6598" s="208" t="s">
        <v>6773</v>
      </c>
      <c r="C6598" s="2" t="s">
        <v>183</v>
      </c>
      <c r="D6598" s="209" t="n">
        <v>65.4</v>
      </c>
      <c r="E6598" s="224" t="n">
        <f aca="false">VLOOKUP(A6598,SINAPI_MO!$A$1:$E$59566,4,0)</f>
        <v>0.0818</v>
      </c>
      <c r="F6598" s="225" t="n">
        <f aca="false">ROUND(D6598*E6598,2)</f>
        <v>5.35</v>
      </c>
    </row>
    <row r="6599" customFormat="false" ht="19.4" hidden="false" customHeight="false" outlineLevel="0" collapsed="false">
      <c r="A6599" s="207" t="n">
        <v>103289</v>
      </c>
      <c r="B6599" s="208" t="s">
        <v>6774</v>
      </c>
      <c r="C6599" s="2" t="s">
        <v>183</v>
      </c>
      <c r="D6599" s="209" t="n">
        <v>32.79</v>
      </c>
      <c r="E6599" s="224" t="n">
        <f aca="false">VLOOKUP(A6599,SINAPI_MO!$A$1:$E$59566,4,0)</f>
        <v>0.1324</v>
      </c>
      <c r="F6599" s="225" t="n">
        <f aca="false">ROUND(D6599*E6599,2)</f>
        <v>4.34</v>
      </c>
    </row>
    <row r="6600" customFormat="false" ht="19.4" hidden="false" customHeight="false" outlineLevel="0" collapsed="false">
      <c r="A6600" s="207" t="n">
        <v>103290</v>
      </c>
      <c r="B6600" s="208" t="s">
        <v>6775</v>
      </c>
      <c r="C6600" s="2" t="s">
        <v>183</v>
      </c>
      <c r="D6600" s="209" t="n">
        <v>51.88</v>
      </c>
      <c r="E6600" s="224" t="n">
        <f aca="false">VLOOKUP(A6600,SINAPI_MO!$A$1:$E$59566,4,0)</f>
        <v>0.0935</v>
      </c>
      <c r="F6600" s="225" t="n">
        <f aca="false">ROUND(D6600*E6600,2)</f>
        <v>4.85</v>
      </c>
    </row>
    <row r="6601" customFormat="false" ht="19.4" hidden="false" customHeight="false" outlineLevel="0" collapsed="false">
      <c r="A6601" s="207" t="n">
        <v>103292</v>
      </c>
      <c r="B6601" s="208" t="s">
        <v>6776</v>
      </c>
      <c r="C6601" s="2" t="s">
        <v>183</v>
      </c>
      <c r="D6601" s="209" t="n">
        <v>79.37</v>
      </c>
      <c r="E6601" s="224" t="n">
        <f aca="false">VLOOKUP(A6601,SINAPI_MO!$A$1:$E$59566,4,0)</f>
        <v>0.0737</v>
      </c>
      <c r="F6601" s="225" t="n">
        <f aca="false">ROUND(D6601*E6601,2)</f>
        <v>5.85</v>
      </c>
    </row>
    <row r="6602" customFormat="false" ht="19.4" hidden="false" customHeight="false" outlineLevel="0" collapsed="false">
      <c r="A6602" s="207" t="n">
        <v>106044</v>
      </c>
      <c r="B6602" s="208" t="s">
        <v>6777</v>
      </c>
      <c r="C6602" s="2" t="s">
        <v>170</v>
      </c>
      <c r="D6602" s="209" t="n">
        <v>60.65</v>
      </c>
      <c r="E6602" s="224" t="n">
        <f aca="false">VLOOKUP(A6602,SINAPI_MO!$A$1:$E$59566,4,0)</f>
        <v>0.631</v>
      </c>
      <c r="F6602" s="225" t="n">
        <f aca="false">ROUND(D6602*E6602,2)</f>
        <v>38.27</v>
      </c>
    </row>
    <row r="6603" customFormat="false" ht="19.4" hidden="false" customHeight="false" outlineLevel="0" collapsed="false">
      <c r="A6603" s="207" t="n">
        <v>106045</v>
      </c>
      <c r="B6603" s="208" t="s">
        <v>6778</v>
      </c>
      <c r="C6603" s="2" t="s">
        <v>170</v>
      </c>
      <c r="D6603" s="209" t="n">
        <v>137.84</v>
      </c>
      <c r="E6603" s="224" t="n">
        <f aca="false">VLOOKUP(A6603,SINAPI_MO!$A$1:$E$59566,4,0)</f>
        <v>0.3473</v>
      </c>
      <c r="F6603" s="225" t="n">
        <f aca="false">ROUND(D6603*E6603,2)</f>
        <v>47.87</v>
      </c>
    </row>
    <row r="6604" customFormat="false" ht="19.4" hidden="false" customHeight="false" outlineLevel="0" collapsed="false">
      <c r="A6604" s="207" t="n">
        <v>106042</v>
      </c>
      <c r="B6604" s="208" t="s">
        <v>6779</v>
      </c>
      <c r="C6604" s="2" t="s">
        <v>170</v>
      </c>
      <c r="D6604" s="209" t="n">
        <v>62.58</v>
      </c>
      <c r="E6604" s="224" t="n">
        <f aca="false">VLOOKUP(A6604,SINAPI_MO!$A$1:$E$59566,4,0)</f>
        <v>0.6115</v>
      </c>
      <c r="F6604" s="225" t="n">
        <f aca="false">ROUND(D6604*E6604,2)</f>
        <v>38.27</v>
      </c>
    </row>
    <row r="6605" customFormat="false" ht="19.4" hidden="false" customHeight="false" outlineLevel="0" collapsed="false">
      <c r="A6605" s="207" t="n">
        <v>106043</v>
      </c>
      <c r="B6605" s="208" t="s">
        <v>6780</v>
      </c>
      <c r="C6605" s="2" t="s">
        <v>170</v>
      </c>
      <c r="D6605" s="209" t="n">
        <v>120.01</v>
      </c>
      <c r="E6605" s="224" t="n">
        <f aca="false">VLOOKUP(A6605,SINAPI_MO!$A$1:$E$59566,4,0)</f>
        <v>0.3989</v>
      </c>
      <c r="F6605" s="225" t="n">
        <f aca="false">ROUND(D6605*E6605,2)</f>
        <v>47.87</v>
      </c>
    </row>
    <row r="6606" customFormat="false" ht="19.4" hidden="false" customHeight="false" outlineLevel="0" collapsed="false">
      <c r="A6606" s="207" t="n">
        <v>106046</v>
      </c>
      <c r="B6606" s="208" t="s">
        <v>6781</v>
      </c>
      <c r="C6606" s="2" t="s">
        <v>170</v>
      </c>
      <c r="D6606" s="209" t="n">
        <v>40.07</v>
      </c>
      <c r="E6606" s="224" t="n">
        <f aca="false">VLOOKUP(A6606,SINAPI_MO!$A$1:$E$59566,4,0)</f>
        <v>0.6366</v>
      </c>
      <c r="F6606" s="225" t="n">
        <f aca="false">ROUND(D6606*E6606,2)</f>
        <v>25.51</v>
      </c>
    </row>
    <row r="6607" customFormat="false" ht="19.4" hidden="false" customHeight="false" outlineLevel="0" collapsed="false">
      <c r="A6607" s="207" t="n">
        <v>106047</v>
      </c>
      <c r="B6607" s="208" t="s">
        <v>6782</v>
      </c>
      <c r="C6607" s="2" t="s">
        <v>170</v>
      </c>
      <c r="D6607" s="209" t="n">
        <v>72</v>
      </c>
      <c r="E6607" s="224" t="n">
        <f aca="false">VLOOKUP(A6607,SINAPI_MO!$A$1:$E$59566,4,0)</f>
        <v>0.4432</v>
      </c>
      <c r="F6607" s="225" t="n">
        <f aca="false">ROUND(D6607*E6607,2)</f>
        <v>31.91</v>
      </c>
    </row>
    <row r="6608" customFormat="false" ht="19.4" hidden="false" customHeight="false" outlineLevel="0" collapsed="false">
      <c r="A6608" s="207" t="n">
        <v>106038</v>
      </c>
      <c r="B6608" s="208" t="s">
        <v>6783</v>
      </c>
      <c r="C6608" s="2" t="s">
        <v>170</v>
      </c>
      <c r="D6608" s="209" t="n">
        <v>54.76</v>
      </c>
      <c r="E6608" s="224" t="n">
        <f aca="false">VLOOKUP(A6608,SINAPI_MO!$A$1:$E$59566,4,0)</f>
        <v>0.9321</v>
      </c>
      <c r="F6608" s="225" t="n">
        <f aca="false">ROUND(D6608*E6608,2)</f>
        <v>51.04</v>
      </c>
    </row>
    <row r="6609" customFormat="false" ht="19.4" hidden="false" customHeight="false" outlineLevel="0" collapsed="false">
      <c r="A6609" s="207" t="n">
        <v>106039</v>
      </c>
      <c r="B6609" s="208" t="s">
        <v>6784</v>
      </c>
      <c r="C6609" s="2" t="s">
        <v>170</v>
      </c>
      <c r="D6609" s="209" t="n">
        <v>73.06</v>
      </c>
      <c r="E6609" s="224" t="n">
        <f aca="false">VLOOKUP(A6609,SINAPI_MO!$A$1:$E$59566,4,0)</f>
        <v>0.8737</v>
      </c>
      <c r="F6609" s="225" t="n">
        <f aca="false">ROUND(D6609*E6609,2)</f>
        <v>63.83</v>
      </c>
    </row>
    <row r="6610" customFormat="false" ht="19.4" hidden="false" customHeight="false" outlineLevel="0" collapsed="false">
      <c r="A6610" s="207" t="n">
        <v>106040</v>
      </c>
      <c r="B6610" s="208" t="s">
        <v>6785</v>
      </c>
      <c r="C6610" s="2" t="s">
        <v>170</v>
      </c>
      <c r="D6610" s="209" t="n">
        <v>81.61</v>
      </c>
      <c r="E6610" s="224" t="n">
        <f aca="false">VLOOKUP(A6610,SINAPI_MO!$A$1:$E$59566,4,0)</f>
        <v>0.6254</v>
      </c>
      <c r="F6610" s="225" t="n">
        <f aca="false">ROUND(D6610*E6610,2)</f>
        <v>51.04</v>
      </c>
    </row>
    <row r="6611" customFormat="false" ht="19.4" hidden="false" customHeight="false" outlineLevel="0" collapsed="false">
      <c r="A6611" s="207" t="n">
        <v>106041</v>
      </c>
      <c r="B6611" s="208" t="s">
        <v>6786</v>
      </c>
      <c r="C6611" s="2" t="s">
        <v>170</v>
      </c>
      <c r="D6611" s="209" t="n">
        <v>152.15</v>
      </c>
      <c r="E6611" s="224" t="n">
        <f aca="false">VLOOKUP(A6611,SINAPI_MO!$A$1:$E$59566,4,0)</f>
        <v>0.4195</v>
      </c>
      <c r="F6611" s="225" t="n">
        <f aca="false">ROUND(D6611*E6611,2)</f>
        <v>63.83</v>
      </c>
    </row>
    <row r="6612" customFormat="false" ht="19.4" hidden="false" customHeight="false" outlineLevel="0" collapsed="false">
      <c r="A6612" s="207" t="n">
        <v>97329</v>
      </c>
      <c r="B6612" s="208" t="s">
        <v>6787</v>
      </c>
      <c r="C6612" s="2" t="s">
        <v>183</v>
      </c>
      <c r="D6612" s="209" t="n">
        <v>61.29</v>
      </c>
      <c r="E6612" s="224" t="n">
        <f aca="false">VLOOKUP(A6612,SINAPI_MO!$A$1:$E$59566,4,0)</f>
        <v>0.0566</v>
      </c>
      <c r="F6612" s="225" t="n">
        <f aca="false">ROUND(D6612*E6612,2)</f>
        <v>3.47</v>
      </c>
    </row>
    <row r="6613" customFormat="false" ht="19.4" hidden="false" customHeight="false" outlineLevel="0" collapsed="false">
      <c r="A6613" s="207" t="n">
        <v>97327</v>
      </c>
      <c r="B6613" s="208" t="s">
        <v>6788</v>
      </c>
      <c r="C6613" s="2" t="s">
        <v>183</v>
      </c>
      <c r="D6613" s="209" t="n">
        <v>28.68</v>
      </c>
      <c r="E6613" s="224" t="n">
        <f aca="false">VLOOKUP(A6613,SINAPI_MO!$A$1:$E$59566,4,0)</f>
        <v>0.0858</v>
      </c>
      <c r="F6613" s="225" t="n">
        <f aca="false">ROUND(D6613*E6613,2)</f>
        <v>2.46</v>
      </c>
    </row>
    <row r="6614" customFormat="false" ht="19.4" hidden="false" customHeight="false" outlineLevel="0" collapsed="false">
      <c r="A6614" s="207" t="n">
        <v>106034</v>
      </c>
      <c r="B6614" s="208" t="s">
        <v>6789</v>
      </c>
      <c r="C6614" s="2" t="s">
        <v>183</v>
      </c>
      <c r="D6614" s="209" t="n">
        <v>134.85</v>
      </c>
      <c r="E6614" s="224" t="n">
        <f aca="false">VLOOKUP(A6614,SINAPI_MO!$A$1:$E$59566,4,0)</f>
        <v>0.0333</v>
      </c>
      <c r="F6614" s="225" t="n">
        <f aca="false">ROUND(D6614*E6614,2)</f>
        <v>4.49</v>
      </c>
    </row>
    <row r="6615" customFormat="false" ht="19.4" hidden="false" customHeight="false" outlineLevel="0" collapsed="false">
      <c r="A6615" s="207" t="n">
        <v>97328</v>
      </c>
      <c r="B6615" s="208" t="s">
        <v>6790</v>
      </c>
      <c r="C6615" s="2" t="s">
        <v>183</v>
      </c>
      <c r="D6615" s="209" t="n">
        <v>47.77</v>
      </c>
      <c r="E6615" s="224" t="n">
        <f aca="false">VLOOKUP(A6615,SINAPI_MO!$A$1:$E$59566,4,0)</f>
        <v>0.0622</v>
      </c>
      <c r="F6615" s="225" t="n">
        <f aca="false">ROUND(D6615*E6615,2)</f>
        <v>2.97</v>
      </c>
    </row>
    <row r="6616" customFormat="false" ht="19.4" hidden="false" customHeight="false" outlineLevel="0" collapsed="false">
      <c r="A6616" s="207" t="n">
        <v>97330</v>
      </c>
      <c r="B6616" s="208" t="s">
        <v>6791</v>
      </c>
      <c r="C6616" s="2" t="s">
        <v>183</v>
      </c>
      <c r="D6616" s="209" t="n">
        <v>75.26</v>
      </c>
      <c r="E6616" s="224" t="n">
        <f aca="false">VLOOKUP(A6616,SINAPI_MO!$A$1:$E$59566,4,0)</f>
        <v>0.0528</v>
      </c>
      <c r="F6616" s="225" t="n">
        <f aca="false">ROUND(D6616*E6616,2)</f>
        <v>3.97</v>
      </c>
    </row>
    <row r="6617" customFormat="false" ht="19.4" hidden="false" customHeight="false" outlineLevel="0" collapsed="false">
      <c r="A6617" s="207" t="n">
        <v>106035</v>
      </c>
      <c r="B6617" s="208" t="s">
        <v>6792</v>
      </c>
      <c r="C6617" s="2" t="s">
        <v>183</v>
      </c>
      <c r="D6617" s="209" t="n">
        <v>0</v>
      </c>
      <c r="E6617" s="224" t="e">
        <f aca="false">VLOOKUP(A6617,SINAPI_MO!$A$1:$E$59566,4,0)</f>
        <v>#N/A</v>
      </c>
      <c r="F6617" s="225" t="e">
        <f aca="false">ROUND(D6617*E6617,2)</f>
        <v>#N/A</v>
      </c>
    </row>
    <row r="6618" customFormat="false" ht="19.4" hidden="false" customHeight="false" outlineLevel="0" collapsed="false">
      <c r="A6618" s="207" t="n">
        <v>106036</v>
      </c>
      <c r="B6618" s="208" t="s">
        <v>6793</v>
      </c>
      <c r="C6618" s="2" t="s">
        <v>183</v>
      </c>
      <c r="D6618" s="209" t="n">
        <v>0</v>
      </c>
      <c r="E6618" s="224" t="e">
        <f aca="false">VLOOKUP(A6618,SINAPI_MO!$A$1:$E$59566,4,0)</f>
        <v>#N/A</v>
      </c>
      <c r="F6618" s="225" t="e">
        <f aca="false">ROUND(D6618*E6618,2)</f>
        <v>#N/A</v>
      </c>
    </row>
    <row r="6619" customFormat="false" ht="19.4" hidden="false" customHeight="false" outlineLevel="0" collapsed="false">
      <c r="A6619" s="207" t="n">
        <v>106037</v>
      </c>
      <c r="B6619" s="208" t="s">
        <v>6794</v>
      </c>
      <c r="C6619" s="2" t="s">
        <v>183</v>
      </c>
      <c r="D6619" s="209" t="n">
        <v>0</v>
      </c>
      <c r="E6619" s="224" t="e">
        <f aca="false">VLOOKUP(A6619,SINAPI_MO!$A$1:$E$59566,4,0)</f>
        <v>#N/A</v>
      </c>
      <c r="F6619" s="225" t="e">
        <f aca="false">ROUND(D6619*E6619,2)</f>
        <v>#N/A</v>
      </c>
    </row>
    <row r="6620" customFormat="false" ht="19.4" hidden="false" customHeight="false" outlineLevel="0" collapsed="false">
      <c r="A6620" s="207" t="n">
        <v>93085</v>
      </c>
      <c r="B6620" s="208" t="s">
        <v>6795</v>
      </c>
      <c r="C6620" s="2" t="s">
        <v>170</v>
      </c>
      <c r="D6620" s="209" t="n">
        <v>16.2</v>
      </c>
      <c r="E6620" s="224" t="n">
        <f aca="false">VLOOKUP(A6620,SINAPI_MO!$A$1:$E$59566,4,0)</f>
        <v>0.5154</v>
      </c>
      <c r="F6620" s="225" t="n">
        <f aca="false">ROUND(D6620*E6620,2)</f>
        <v>8.35</v>
      </c>
    </row>
    <row r="6621" customFormat="false" ht="19.4" hidden="false" customHeight="false" outlineLevel="0" collapsed="false">
      <c r="A6621" s="207" t="n">
        <v>103892</v>
      </c>
      <c r="B6621" s="208" t="s">
        <v>6796</v>
      </c>
      <c r="C6621" s="2" t="s">
        <v>170</v>
      </c>
      <c r="D6621" s="209" t="n">
        <v>17.28</v>
      </c>
      <c r="E6621" s="224" t="n">
        <f aca="false">VLOOKUP(A6621,SINAPI_MO!$A$1:$E$59566,4,0)</f>
        <v>0.5353</v>
      </c>
      <c r="F6621" s="225" t="n">
        <f aca="false">ROUND(D6621*E6621,2)</f>
        <v>9.25</v>
      </c>
    </row>
    <row r="6622" customFormat="false" ht="19.4" hidden="false" customHeight="false" outlineLevel="0" collapsed="false">
      <c r="A6622" s="207" t="n">
        <v>103823</v>
      </c>
      <c r="B6622" s="208" t="s">
        <v>6797</v>
      </c>
      <c r="C6622" s="2" t="s">
        <v>170</v>
      </c>
      <c r="D6622" s="209" t="n">
        <v>19.38</v>
      </c>
      <c r="E6622" s="224" t="n">
        <f aca="false">VLOOKUP(A6622,SINAPI_MO!$A$1:$E$59566,4,0)</f>
        <v>0.5882</v>
      </c>
      <c r="F6622" s="225" t="n">
        <f aca="false">ROUND(D6622*E6622,2)</f>
        <v>11.4</v>
      </c>
    </row>
    <row r="6623" customFormat="false" ht="19.4" hidden="false" customHeight="false" outlineLevel="0" collapsed="false">
      <c r="A6623" s="207" t="n">
        <v>103856</v>
      </c>
      <c r="B6623" s="208" t="s">
        <v>6798</v>
      </c>
      <c r="C6623" s="2" t="s">
        <v>170</v>
      </c>
      <c r="D6623" s="209" t="n">
        <v>17.26</v>
      </c>
      <c r="E6623" s="224" t="n">
        <f aca="false">VLOOKUP(A6623,SINAPI_MO!$A$1:$E$59566,4,0)</f>
        <v>0.5348</v>
      </c>
      <c r="F6623" s="225" t="n">
        <f aca="false">ROUND(D6623*E6623,2)</f>
        <v>9.23</v>
      </c>
    </row>
    <row r="6624" customFormat="false" ht="19.4" hidden="false" customHeight="false" outlineLevel="0" collapsed="false">
      <c r="A6624" s="207" t="n">
        <v>93108</v>
      </c>
      <c r="B6624" s="208" t="s">
        <v>6799</v>
      </c>
      <c r="C6624" s="2" t="s">
        <v>170</v>
      </c>
      <c r="D6624" s="209" t="n">
        <v>14.59</v>
      </c>
      <c r="E6624" s="224" t="n">
        <f aca="false">VLOOKUP(A6624,SINAPI_MO!$A$1:$E$59566,4,0)</f>
        <v>0.4606</v>
      </c>
      <c r="F6624" s="225" t="n">
        <f aca="false">ROUND(D6624*E6624,2)</f>
        <v>6.72</v>
      </c>
    </row>
    <row r="6625" customFormat="false" ht="19.4" hidden="false" customHeight="false" outlineLevel="0" collapsed="false">
      <c r="A6625" s="207" t="n">
        <v>93091</v>
      </c>
      <c r="B6625" s="208" t="s">
        <v>6800</v>
      </c>
      <c r="C6625" s="2" t="s">
        <v>170</v>
      </c>
      <c r="D6625" s="209" t="n">
        <v>18.01</v>
      </c>
      <c r="E6625" s="224" t="n">
        <f aca="false">VLOOKUP(A6625,SINAPI_MO!$A$1:$E$59566,4,0)</f>
        <v>0.3498</v>
      </c>
      <c r="F6625" s="225" t="n">
        <f aca="false">ROUND(D6625*E6625,2)</f>
        <v>6.3</v>
      </c>
    </row>
    <row r="6626" customFormat="false" ht="19.4" hidden="false" customHeight="false" outlineLevel="0" collapsed="false">
      <c r="A6626" s="207" t="n">
        <v>103900</v>
      </c>
      <c r="B6626" s="208" t="s">
        <v>6801</v>
      </c>
      <c r="C6626" s="2" t="s">
        <v>170</v>
      </c>
      <c r="D6626" s="209" t="n">
        <v>22.4</v>
      </c>
      <c r="E6626" s="224" t="n">
        <f aca="false">VLOOKUP(A6626,SINAPI_MO!$A$1:$E$59566,4,0)</f>
        <v>0.4768</v>
      </c>
      <c r="F6626" s="225" t="n">
        <f aca="false">ROUND(D6626*E6626,2)</f>
        <v>10.68</v>
      </c>
    </row>
    <row r="6627" customFormat="false" ht="19.4" hidden="false" customHeight="false" outlineLevel="0" collapsed="false">
      <c r="A6627" s="207" t="n">
        <v>103831</v>
      </c>
      <c r="B6627" s="208" t="s">
        <v>6802</v>
      </c>
      <c r="C6627" s="2" t="s">
        <v>170</v>
      </c>
      <c r="D6627" s="209" t="n">
        <v>28.92</v>
      </c>
      <c r="E6627" s="224" t="n">
        <f aca="false">VLOOKUP(A6627,SINAPI_MO!$A$1:$E$59566,4,0)</f>
        <v>0.5871</v>
      </c>
      <c r="F6627" s="225" t="n">
        <f aca="false">ROUND(D6627*E6627,2)</f>
        <v>16.98</v>
      </c>
    </row>
    <row r="6628" customFormat="false" ht="19.4" hidden="false" customHeight="false" outlineLevel="0" collapsed="false">
      <c r="A6628" s="207" t="n">
        <v>103864</v>
      </c>
      <c r="B6628" s="208" t="s">
        <v>6803</v>
      </c>
      <c r="C6628" s="2" t="s">
        <v>170</v>
      </c>
      <c r="D6628" s="209" t="n">
        <v>23.62</v>
      </c>
      <c r="E6628" s="224" t="n">
        <f aca="false">VLOOKUP(A6628,SINAPI_MO!$A$1:$E$59566,4,0)</f>
        <v>0.4941</v>
      </c>
      <c r="F6628" s="225" t="n">
        <f aca="false">ROUND(D6628*E6628,2)</f>
        <v>11.67</v>
      </c>
    </row>
    <row r="6629" customFormat="false" ht="19.4" hidden="false" customHeight="false" outlineLevel="0" collapsed="false">
      <c r="A6629" s="207" t="n">
        <v>93133</v>
      </c>
      <c r="B6629" s="208" t="s">
        <v>6804</v>
      </c>
      <c r="C6629" s="2" t="s">
        <v>170</v>
      </c>
      <c r="D6629" s="209" t="n">
        <v>21.04</v>
      </c>
      <c r="E6629" s="224" t="n">
        <f aca="false">VLOOKUP(A6629,SINAPI_MO!$A$1:$E$59566,4,0)</f>
        <v>0.4406</v>
      </c>
      <c r="F6629" s="225" t="n">
        <f aca="false">ROUND(D6629*E6629,2)</f>
        <v>9.27</v>
      </c>
    </row>
    <row r="6630" customFormat="false" ht="19.4" hidden="false" customHeight="false" outlineLevel="0" collapsed="false">
      <c r="A6630" s="207" t="n">
        <v>93057</v>
      </c>
      <c r="B6630" s="208" t="s">
        <v>6805</v>
      </c>
      <c r="C6630" s="2" t="s">
        <v>170</v>
      </c>
      <c r="D6630" s="209" t="n">
        <v>15.18</v>
      </c>
      <c r="E6630" s="224" t="n">
        <f aca="false">VLOOKUP(A6630,SINAPI_MO!$A$1:$E$59566,4,0)</f>
        <v>0.2312</v>
      </c>
      <c r="F6630" s="225" t="n">
        <f aca="false">ROUND(D6630*E6630,2)</f>
        <v>3.51</v>
      </c>
    </row>
    <row r="6631" customFormat="false" ht="19.4" hidden="false" customHeight="false" outlineLevel="0" collapsed="false">
      <c r="A6631" s="207" t="n">
        <v>93062</v>
      </c>
      <c r="B6631" s="208" t="s">
        <v>6806</v>
      </c>
      <c r="C6631" s="2" t="s">
        <v>170</v>
      </c>
      <c r="D6631" s="209" t="n">
        <v>29.27</v>
      </c>
      <c r="E6631" s="224" t="n">
        <f aca="false">VLOOKUP(A6631,SINAPI_MO!$A$1:$E$59566,4,0)</f>
        <v>0.1531</v>
      </c>
      <c r="F6631" s="225" t="n">
        <f aca="false">ROUND(D6631*E6631,2)</f>
        <v>4.48</v>
      </c>
    </row>
    <row r="6632" customFormat="false" ht="19.4" hidden="false" customHeight="false" outlineLevel="0" collapsed="false">
      <c r="A6632" s="207" t="n">
        <v>93065</v>
      </c>
      <c r="B6632" s="208" t="s">
        <v>6807</v>
      </c>
      <c r="C6632" s="2" t="s">
        <v>170</v>
      </c>
      <c r="D6632" s="209" t="n">
        <v>47.92</v>
      </c>
      <c r="E6632" s="224" t="n">
        <f aca="false">VLOOKUP(A6632,SINAPI_MO!$A$1:$E$59566,4,0)</f>
        <v>0.1154</v>
      </c>
      <c r="F6632" s="225" t="n">
        <f aca="false">ROUND(D6632*E6632,2)</f>
        <v>5.53</v>
      </c>
    </row>
    <row r="6633" customFormat="false" ht="19.4" hidden="false" customHeight="false" outlineLevel="0" collapsed="false">
      <c r="A6633" s="207" t="n">
        <v>93068</v>
      </c>
      <c r="B6633" s="208" t="s">
        <v>6808</v>
      </c>
      <c r="C6633" s="2" t="s">
        <v>170</v>
      </c>
      <c r="D6633" s="209" t="n">
        <v>67.51</v>
      </c>
      <c r="E6633" s="224" t="n">
        <f aca="false">VLOOKUP(A6633,SINAPI_MO!$A$1:$E$59566,4,0)</f>
        <v>0.1028</v>
      </c>
      <c r="F6633" s="225" t="n">
        <f aca="false">ROUND(D6633*E6633,2)</f>
        <v>6.94</v>
      </c>
    </row>
    <row r="6634" customFormat="false" ht="19.4" hidden="false" customHeight="false" outlineLevel="0" collapsed="false">
      <c r="A6634" s="207" t="n">
        <v>93071</v>
      </c>
      <c r="B6634" s="208" t="s">
        <v>6809</v>
      </c>
      <c r="C6634" s="2" t="s">
        <v>170</v>
      </c>
      <c r="D6634" s="209" t="n">
        <v>184.61</v>
      </c>
      <c r="E6634" s="224" t="n">
        <f aca="false">VLOOKUP(A6634,SINAPI_MO!$A$1:$E$59566,4,0)</f>
        <v>0.0473</v>
      </c>
      <c r="F6634" s="225" t="n">
        <f aca="false">ROUND(D6634*E6634,2)</f>
        <v>8.73</v>
      </c>
    </row>
    <row r="6635" customFormat="false" ht="19.4" hidden="false" customHeight="false" outlineLevel="0" collapsed="false">
      <c r="A6635" s="207" t="n">
        <v>93081</v>
      </c>
      <c r="B6635" s="208" t="s">
        <v>6810</v>
      </c>
      <c r="C6635" s="2" t="s">
        <v>170</v>
      </c>
      <c r="D6635" s="209" t="n">
        <v>20.16</v>
      </c>
      <c r="E6635" s="224" t="n">
        <f aca="false">VLOOKUP(A6635,SINAPI_MO!$A$1:$E$59566,4,0)</f>
        <v>0.2207</v>
      </c>
      <c r="F6635" s="225" t="n">
        <f aca="false">ROUND(D6635*E6635,2)</f>
        <v>4.45</v>
      </c>
    </row>
    <row r="6636" customFormat="false" ht="19.4" hidden="false" customHeight="false" outlineLevel="0" collapsed="false">
      <c r="A6636" s="207" t="n">
        <v>103887</v>
      </c>
      <c r="B6636" s="208" t="s">
        <v>6811</v>
      </c>
      <c r="C6636" s="2" t="s">
        <v>170</v>
      </c>
      <c r="D6636" s="209" t="n">
        <v>21.82</v>
      </c>
      <c r="E6636" s="224" t="n">
        <f aca="false">VLOOKUP(A6636,SINAPI_MO!$A$1:$E$59566,4,0)</f>
        <v>0.2796</v>
      </c>
      <c r="F6636" s="225" t="n">
        <f aca="false">ROUND(D6636*E6636,2)</f>
        <v>6.1</v>
      </c>
    </row>
    <row r="6637" customFormat="false" ht="19.4" hidden="false" customHeight="false" outlineLevel="0" collapsed="false">
      <c r="A6637" s="207" t="n">
        <v>103818</v>
      </c>
      <c r="B6637" s="208" t="s">
        <v>6812</v>
      </c>
      <c r="C6637" s="2" t="s">
        <v>170</v>
      </c>
      <c r="D6637" s="209" t="n">
        <v>21.81</v>
      </c>
      <c r="E6637" s="224" t="n">
        <f aca="false">VLOOKUP(A6637,SINAPI_MO!$A$1:$E$59566,4,0)</f>
        <v>0.2779</v>
      </c>
      <c r="F6637" s="225" t="n">
        <f aca="false">ROUND(D6637*E6637,2)</f>
        <v>6.06</v>
      </c>
    </row>
    <row r="6638" customFormat="false" ht="19.4" hidden="false" customHeight="false" outlineLevel="0" collapsed="false">
      <c r="A6638" s="207" t="n">
        <v>103851</v>
      </c>
      <c r="B6638" s="208" t="s">
        <v>6813</v>
      </c>
      <c r="C6638" s="2" t="s">
        <v>170</v>
      </c>
      <c r="D6638" s="209" t="n">
        <v>21.56</v>
      </c>
      <c r="E6638" s="224" t="n">
        <f aca="false">VLOOKUP(A6638,SINAPI_MO!$A$1:$E$59566,4,0)</f>
        <v>0.2699</v>
      </c>
      <c r="F6638" s="225" t="n">
        <f aca="false">ROUND(D6638*E6638,2)</f>
        <v>5.82</v>
      </c>
    </row>
    <row r="6639" customFormat="false" ht="19.4" hidden="false" customHeight="false" outlineLevel="0" collapsed="false">
      <c r="A6639" s="207" t="n">
        <v>93104</v>
      </c>
      <c r="B6639" s="208" t="s">
        <v>6814</v>
      </c>
      <c r="C6639" s="2" t="s">
        <v>170</v>
      </c>
      <c r="D6639" s="209" t="n">
        <v>20.25</v>
      </c>
      <c r="E6639" s="224" t="n">
        <f aca="false">VLOOKUP(A6639,SINAPI_MO!$A$1:$E$59566,4,0)</f>
        <v>0.2242</v>
      </c>
      <c r="F6639" s="225" t="n">
        <f aca="false">ROUND(D6639*E6639,2)</f>
        <v>4.54</v>
      </c>
    </row>
    <row r="6640" customFormat="false" ht="19.4" hidden="false" customHeight="false" outlineLevel="0" collapsed="false">
      <c r="A6640" s="207" t="n">
        <v>98602</v>
      </c>
      <c r="B6640" s="208" t="s">
        <v>6815</v>
      </c>
      <c r="C6640" s="2" t="s">
        <v>170</v>
      </c>
      <c r="D6640" s="209" t="n">
        <v>19.64</v>
      </c>
      <c r="E6640" s="224" t="n">
        <f aca="false">VLOOKUP(A6640,SINAPI_MO!$A$1:$E$59566,4,0)</f>
        <v>0.1731</v>
      </c>
      <c r="F6640" s="225" t="n">
        <f aca="false">ROUND(D6640*E6640,2)</f>
        <v>3.4</v>
      </c>
    </row>
    <row r="6641" customFormat="false" ht="19.4" hidden="false" customHeight="false" outlineLevel="0" collapsed="false">
      <c r="A6641" s="207" t="n">
        <v>93087</v>
      </c>
      <c r="B6641" s="208" t="s">
        <v>6816</v>
      </c>
      <c r="C6641" s="2" t="s">
        <v>170</v>
      </c>
      <c r="D6641" s="209" t="n">
        <v>21.1</v>
      </c>
      <c r="E6641" s="224" t="n">
        <f aca="false">VLOOKUP(A6641,SINAPI_MO!$A$1:$E$59566,4,0)</f>
        <v>0.2294</v>
      </c>
      <c r="F6641" s="225" t="n">
        <f aca="false">ROUND(D6641*E6641,2)</f>
        <v>4.84</v>
      </c>
    </row>
    <row r="6642" customFormat="false" ht="19.4" hidden="false" customHeight="false" outlineLevel="0" collapsed="false">
      <c r="A6642" s="207" t="n">
        <v>103893</v>
      </c>
      <c r="B6642" s="208" t="s">
        <v>6817</v>
      </c>
      <c r="C6642" s="2" t="s">
        <v>170</v>
      </c>
      <c r="D6642" s="209" t="n">
        <v>23.14</v>
      </c>
      <c r="E6642" s="224" t="n">
        <f aca="false">VLOOKUP(A6642,SINAPI_MO!$A$1:$E$59566,4,0)</f>
        <v>0.2969</v>
      </c>
      <c r="F6642" s="225" t="n">
        <f aca="false">ROUND(D6642*E6642,2)</f>
        <v>6.87</v>
      </c>
    </row>
    <row r="6643" customFormat="false" ht="19.4" hidden="false" customHeight="false" outlineLevel="0" collapsed="false">
      <c r="A6643" s="207" t="n">
        <v>103824</v>
      </c>
      <c r="B6643" s="208" t="s">
        <v>6818</v>
      </c>
      <c r="C6643" s="2" t="s">
        <v>170</v>
      </c>
      <c r="D6643" s="209" t="n">
        <v>25.42</v>
      </c>
      <c r="E6643" s="224" t="n">
        <f aca="false">VLOOKUP(A6643,SINAPI_MO!$A$1:$E$59566,4,0)</f>
        <v>0.3564</v>
      </c>
      <c r="F6643" s="225" t="n">
        <f aca="false">ROUND(D6643*E6643,2)</f>
        <v>9.06</v>
      </c>
    </row>
    <row r="6644" customFormat="false" ht="19.4" hidden="false" customHeight="false" outlineLevel="0" collapsed="false">
      <c r="A6644" s="207" t="n">
        <v>103857</v>
      </c>
      <c r="B6644" s="208" t="s">
        <v>6819</v>
      </c>
      <c r="C6644" s="2" t="s">
        <v>170</v>
      </c>
      <c r="D6644" s="209" t="n">
        <v>23.44</v>
      </c>
      <c r="E6644" s="224" t="n">
        <f aca="false">VLOOKUP(A6644,SINAPI_MO!$A$1:$E$59566,4,0)</f>
        <v>0.3042</v>
      </c>
      <c r="F6644" s="225" t="n">
        <f aca="false">ROUND(D6644*E6644,2)</f>
        <v>7.13</v>
      </c>
    </row>
    <row r="6645" customFormat="false" ht="19.4" hidden="false" customHeight="false" outlineLevel="0" collapsed="false">
      <c r="A6645" s="207" t="n">
        <v>93110</v>
      </c>
      <c r="B6645" s="208" t="s">
        <v>6820</v>
      </c>
      <c r="C6645" s="2" t="s">
        <v>170</v>
      </c>
      <c r="D6645" s="209" t="n">
        <v>22.2</v>
      </c>
      <c r="E6645" s="224" t="n">
        <f aca="false">VLOOKUP(A6645,SINAPI_MO!$A$1:$E$59566,4,0)</f>
        <v>0.2662</v>
      </c>
      <c r="F6645" s="225" t="n">
        <f aca="false">ROUND(D6645*E6645,2)</f>
        <v>5.91</v>
      </c>
    </row>
    <row r="6646" customFormat="false" ht="19.4" hidden="false" customHeight="false" outlineLevel="0" collapsed="false">
      <c r="A6646" s="207" t="n">
        <v>93054</v>
      </c>
      <c r="B6646" s="208" t="s">
        <v>6821</v>
      </c>
      <c r="C6646" s="2" t="s">
        <v>170</v>
      </c>
      <c r="D6646" s="209" t="n">
        <v>24.35</v>
      </c>
      <c r="E6646" s="224" t="n">
        <f aca="false">VLOOKUP(A6646,SINAPI_MO!$A$1:$E$59566,4,0)</f>
        <v>0.1803</v>
      </c>
      <c r="F6646" s="225" t="n">
        <f aca="false">ROUND(D6646*E6646,2)</f>
        <v>4.39</v>
      </c>
    </row>
    <row r="6647" customFormat="false" ht="19.4" hidden="false" customHeight="false" outlineLevel="0" collapsed="false">
      <c r="A6647" s="207" t="n">
        <v>93088</v>
      </c>
      <c r="B6647" s="208" t="s">
        <v>6822</v>
      </c>
      <c r="C6647" s="2" t="s">
        <v>170</v>
      </c>
      <c r="D6647" s="209" t="n">
        <v>26.17</v>
      </c>
      <c r="E6647" s="224" t="n">
        <f aca="false">VLOOKUP(A6647,SINAPI_MO!$A$1:$E$59566,4,0)</f>
        <v>0.2232</v>
      </c>
      <c r="F6647" s="225" t="n">
        <f aca="false">ROUND(D6647*E6647,2)</f>
        <v>5.84</v>
      </c>
    </row>
    <row r="6648" customFormat="false" ht="19.4" hidden="false" customHeight="false" outlineLevel="0" collapsed="false">
      <c r="A6648" s="207" t="n">
        <v>103894</v>
      </c>
      <c r="B6648" s="208" t="s">
        <v>6823</v>
      </c>
      <c r="C6648" s="2" t="s">
        <v>170</v>
      </c>
      <c r="D6648" s="209" t="n">
        <v>27.86</v>
      </c>
      <c r="E6648" s="224" t="n">
        <f aca="false">VLOOKUP(A6648,SINAPI_MO!$A$1:$E$59566,4,0)</f>
        <v>0.2825</v>
      </c>
      <c r="F6648" s="225" t="n">
        <f aca="false">ROUND(D6648*E6648,2)</f>
        <v>7.87</v>
      </c>
    </row>
    <row r="6649" customFormat="false" ht="19.4" hidden="false" customHeight="false" outlineLevel="0" collapsed="false">
      <c r="A6649" s="207" t="n">
        <v>103825</v>
      </c>
      <c r="B6649" s="208" t="s">
        <v>6824</v>
      </c>
      <c r="C6649" s="2" t="s">
        <v>170</v>
      </c>
      <c r="D6649" s="209" t="n">
        <v>30.14</v>
      </c>
      <c r="E6649" s="224" t="n">
        <f aca="false">VLOOKUP(A6649,SINAPI_MO!$A$1:$E$59566,4,0)</f>
        <v>0.3338</v>
      </c>
      <c r="F6649" s="225" t="n">
        <f aca="false">ROUND(D6649*E6649,2)</f>
        <v>10.06</v>
      </c>
    </row>
    <row r="6650" customFormat="false" ht="19.4" hidden="false" customHeight="false" outlineLevel="0" collapsed="false">
      <c r="A6650" s="207" t="n">
        <v>103858</v>
      </c>
      <c r="B6650" s="208" t="s">
        <v>6825</v>
      </c>
      <c r="C6650" s="2" t="s">
        <v>170</v>
      </c>
      <c r="D6650" s="209" t="n">
        <v>28.16</v>
      </c>
      <c r="E6650" s="224" t="n">
        <f aca="false">VLOOKUP(A6650,SINAPI_MO!$A$1:$E$59566,4,0)</f>
        <v>0.2887</v>
      </c>
      <c r="F6650" s="225" t="n">
        <f aca="false">ROUND(D6650*E6650,2)</f>
        <v>8.13</v>
      </c>
    </row>
    <row r="6651" customFormat="false" ht="19.4" hidden="false" customHeight="false" outlineLevel="0" collapsed="false">
      <c r="A6651" s="207" t="n">
        <v>93111</v>
      </c>
      <c r="B6651" s="208" t="s">
        <v>6826</v>
      </c>
      <c r="C6651" s="2" t="s">
        <v>170</v>
      </c>
      <c r="D6651" s="209" t="n">
        <v>26.91</v>
      </c>
      <c r="E6651" s="224" t="n">
        <f aca="false">VLOOKUP(A6651,SINAPI_MO!$A$1:$E$59566,4,0)</f>
        <v>0.2564</v>
      </c>
      <c r="F6651" s="225" t="n">
        <f aca="false">ROUND(D6651*E6651,2)</f>
        <v>6.9</v>
      </c>
    </row>
    <row r="6652" customFormat="false" ht="19.4" hidden="false" customHeight="false" outlineLevel="0" collapsed="false">
      <c r="A6652" s="207" t="n">
        <v>93059</v>
      </c>
      <c r="B6652" s="208" t="s">
        <v>6827</v>
      </c>
      <c r="C6652" s="2" t="s">
        <v>170</v>
      </c>
      <c r="D6652" s="209" t="n">
        <v>31.86</v>
      </c>
      <c r="E6652" s="224" t="n">
        <f aca="false">VLOOKUP(A6652,SINAPI_MO!$A$1:$E$59566,4,0)</f>
        <v>0.1208</v>
      </c>
      <c r="F6652" s="225" t="n">
        <f aca="false">ROUND(D6652*E6652,2)</f>
        <v>3.85</v>
      </c>
    </row>
    <row r="6653" customFormat="false" ht="19.4" hidden="false" customHeight="false" outlineLevel="0" collapsed="false">
      <c r="A6653" s="207" t="n">
        <v>93093</v>
      </c>
      <c r="B6653" s="208" t="s">
        <v>6828</v>
      </c>
      <c r="C6653" s="2" t="s">
        <v>170</v>
      </c>
      <c r="D6653" s="209" t="n">
        <v>33.21</v>
      </c>
      <c r="E6653" s="224" t="n">
        <f aca="false">VLOOKUP(A6653,SINAPI_MO!$A$1:$E$59566,4,0)</f>
        <v>0.156</v>
      </c>
      <c r="F6653" s="225" t="n">
        <f aca="false">ROUND(D6653*E6653,2)</f>
        <v>5.18</v>
      </c>
    </row>
    <row r="6654" customFormat="false" ht="19.4" hidden="false" customHeight="false" outlineLevel="0" collapsed="false">
      <c r="A6654" s="207" t="n">
        <v>103899</v>
      </c>
      <c r="B6654" s="208" t="s">
        <v>6829</v>
      </c>
      <c r="C6654" s="2" t="s">
        <v>170</v>
      </c>
      <c r="D6654" s="209" t="n">
        <v>35.57</v>
      </c>
      <c r="E6654" s="224" t="n">
        <f aca="false">VLOOKUP(A6654,SINAPI_MO!$A$1:$E$59566,4,0)</f>
        <v>0.2117</v>
      </c>
      <c r="F6654" s="225" t="n">
        <f aca="false">ROUND(D6654*E6654,2)</f>
        <v>7.53</v>
      </c>
    </row>
    <row r="6655" customFormat="false" ht="19.4" hidden="false" customHeight="false" outlineLevel="0" collapsed="false">
      <c r="A6655" s="207" t="n">
        <v>103830</v>
      </c>
      <c r="B6655" s="208" t="s">
        <v>6830</v>
      </c>
      <c r="C6655" s="2" t="s">
        <v>170</v>
      </c>
      <c r="D6655" s="209" t="n">
        <v>39.55</v>
      </c>
      <c r="E6655" s="224" t="n">
        <f aca="false">VLOOKUP(A6655,SINAPI_MO!$A$1:$E$59566,4,0)</f>
        <v>0.2943</v>
      </c>
      <c r="F6655" s="225" t="n">
        <f aca="false">ROUND(D6655*E6655,2)</f>
        <v>11.64</v>
      </c>
    </row>
    <row r="6656" customFormat="false" ht="19.4" hidden="false" customHeight="false" outlineLevel="0" collapsed="false">
      <c r="A6656" s="207" t="n">
        <v>103863</v>
      </c>
      <c r="B6656" s="208" t="s">
        <v>6831</v>
      </c>
      <c r="C6656" s="2" t="s">
        <v>170</v>
      </c>
      <c r="D6656" s="209" t="n">
        <v>36.36</v>
      </c>
      <c r="E6656" s="224" t="n">
        <f aca="false">VLOOKUP(A6656,SINAPI_MO!$A$1:$E$59566,4,0)</f>
        <v>0.2272</v>
      </c>
      <c r="F6656" s="225" t="n">
        <f aca="false">ROUND(D6656*E6656,2)</f>
        <v>8.26</v>
      </c>
    </row>
    <row r="6657" customFormat="false" ht="19.4" hidden="false" customHeight="false" outlineLevel="0" collapsed="false">
      <c r="A6657" s="207" t="n">
        <v>93114</v>
      </c>
      <c r="B6657" s="208" t="s">
        <v>6832</v>
      </c>
      <c r="C6657" s="2" t="s">
        <v>170</v>
      </c>
      <c r="D6657" s="209" t="n">
        <v>35.16</v>
      </c>
      <c r="E6657" s="224" t="n">
        <f aca="false">VLOOKUP(A6657,SINAPI_MO!$A$1:$E$59566,4,0)</f>
        <v>0.2016</v>
      </c>
      <c r="F6657" s="225" t="n">
        <f aca="false">ROUND(D6657*E6657,2)</f>
        <v>7.09</v>
      </c>
    </row>
    <row r="6658" customFormat="false" ht="19.4" hidden="false" customHeight="false" outlineLevel="0" collapsed="false">
      <c r="A6658" s="207" t="n">
        <v>93075</v>
      </c>
      <c r="B6658" s="208" t="s">
        <v>6833</v>
      </c>
      <c r="C6658" s="2" t="s">
        <v>170</v>
      </c>
      <c r="D6658" s="209" t="n">
        <v>21.35</v>
      </c>
      <c r="E6658" s="224" t="n">
        <f aca="false">VLOOKUP(A6658,SINAPI_MO!$A$1:$E$59566,4,0)</f>
        <v>0.2689</v>
      </c>
      <c r="F6658" s="225" t="n">
        <f aca="false">ROUND(D6658*E6658,2)</f>
        <v>5.74</v>
      </c>
    </row>
    <row r="6659" customFormat="false" ht="19.4" hidden="false" customHeight="false" outlineLevel="0" collapsed="false">
      <c r="A6659" s="207" t="n">
        <v>103876</v>
      </c>
      <c r="B6659" s="208" t="s">
        <v>6834</v>
      </c>
      <c r="C6659" s="2" t="s">
        <v>170</v>
      </c>
      <c r="D6659" s="209" t="n">
        <v>23.85</v>
      </c>
      <c r="E6659" s="224" t="n">
        <f aca="false">VLOOKUP(A6659,SINAPI_MO!$A$1:$E$59566,4,0)</f>
        <v>0.3451</v>
      </c>
      <c r="F6659" s="225" t="n">
        <f aca="false">ROUND(D6659*E6659,2)</f>
        <v>8.23</v>
      </c>
    </row>
    <row r="6660" customFormat="false" ht="19.4" hidden="false" customHeight="false" outlineLevel="0" collapsed="false">
      <c r="A6660" s="207" t="n">
        <v>103807</v>
      </c>
      <c r="B6660" s="208" t="s">
        <v>6835</v>
      </c>
      <c r="C6660" s="2" t="s">
        <v>170</v>
      </c>
      <c r="D6660" s="209" t="n">
        <v>23.81</v>
      </c>
      <c r="E6660" s="224" t="n">
        <f aca="false">VLOOKUP(A6660,SINAPI_MO!$A$1:$E$59566,4,0)</f>
        <v>0.3427</v>
      </c>
      <c r="F6660" s="225" t="n">
        <f aca="false">ROUND(D6660*E6660,2)</f>
        <v>8.16</v>
      </c>
    </row>
    <row r="6661" customFormat="false" ht="19.4" hidden="false" customHeight="false" outlineLevel="0" collapsed="false">
      <c r="A6661" s="207" t="n">
        <v>103840</v>
      </c>
      <c r="B6661" s="208" t="s">
        <v>6836</v>
      </c>
      <c r="C6661" s="2" t="s">
        <v>170</v>
      </c>
      <c r="D6661" s="209" t="n">
        <v>23.44</v>
      </c>
      <c r="E6661" s="224" t="n">
        <f aca="false">VLOOKUP(A6661,SINAPI_MO!$A$1:$E$59566,4,0)</f>
        <v>0.3328</v>
      </c>
      <c r="F6661" s="225" t="n">
        <f aca="false">ROUND(D6661*E6661,2)</f>
        <v>7.8</v>
      </c>
    </row>
    <row r="6662" customFormat="false" ht="19.4" hidden="false" customHeight="false" outlineLevel="0" collapsed="false">
      <c r="A6662" s="207" t="n">
        <v>93098</v>
      </c>
      <c r="B6662" s="208" t="s">
        <v>6837</v>
      </c>
      <c r="C6662" s="2" t="s">
        <v>170</v>
      </c>
      <c r="D6662" s="209" t="n">
        <v>21.48</v>
      </c>
      <c r="E6662" s="224" t="n">
        <f aca="false">VLOOKUP(A6662,SINAPI_MO!$A$1:$E$59566,4,0)</f>
        <v>0.2733</v>
      </c>
      <c r="F6662" s="225" t="n">
        <f aca="false">ROUND(D6662*E6662,2)</f>
        <v>5.87</v>
      </c>
    </row>
    <row r="6663" customFormat="false" ht="19.4" hidden="false" customHeight="false" outlineLevel="0" collapsed="false">
      <c r="A6663" s="207" t="n">
        <v>93120</v>
      </c>
      <c r="B6663" s="208" t="s">
        <v>6838</v>
      </c>
      <c r="C6663" s="2" t="s">
        <v>170</v>
      </c>
      <c r="D6663" s="209" t="n">
        <v>28.06</v>
      </c>
      <c r="E6663" s="224" t="n">
        <f aca="false">VLOOKUP(A6663,SINAPI_MO!$A$1:$E$59566,4,0)</f>
        <v>0.1486</v>
      </c>
      <c r="F6663" s="225" t="n">
        <f aca="false">ROUND(D6663*E6663,2)</f>
        <v>4.17</v>
      </c>
    </row>
    <row r="6664" customFormat="false" ht="19.4" hidden="false" customHeight="false" outlineLevel="0" collapsed="false">
      <c r="A6664" s="207" t="n">
        <v>93077</v>
      </c>
      <c r="B6664" s="208" t="s">
        <v>6839</v>
      </c>
      <c r="C6664" s="2" t="s">
        <v>170</v>
      </c>
      <c r="D6664" s="209" t="n">
        <v>30.25</v>
      </c>
      <c r="E6664" s="224" t="n">
        <f aca="false">VLOOKUP(A6664,SINAPI_MO!$A$1:$E$59566,4,0)</f>
        <v>0.2096</v>
      </c>
      <c r="F6664" s="225" t="n">
        <f aca="false">ROUND(D6664*E6664,2)</f>
        <v>6.34</v>
      </c>
    </row>
    <row r="6665" customFormat="false" ht="19.4" hidden="false" customHeight="false" outlineLevel="0" collapsed="false">
      <c r="A6665" s="207" t="n">
        <v>103879</v>
      </c>
      <c r="B6665" s="208" t="s">
        <v>6840</v>
      </c>
      <c r="C6665" s="2" t="s">
        <v>170</v>
      </c>
      <c r="D6665" s="209" t="n">
        <v>33.3</v>
      </c>
      <c r="E6665" s="224" t="n">
        <f aca="false">VLOOKUP(A6665,SINAPI_MO!$A$1:$E$59566,4,0)</f>
        <v>0.2817</v>
      </c>
      <c r="F6665" s="225" t="n">
        <f aca="false">ROUND(D6665*E6665,2)</f>
        <v>9.38</v>
      </c>
    </row>
    <row r="6666" customFormat="false" ht="19.4" hidden="false" customHeight="false" outlineLevel="0" collapsed="false">
      <c r="A6666" s="207" t="n">
        <v>103810</v>
      </c>
      <c r="B6666" s="208" t="s">
        <v>6841</v>
      </c>
      <c r="C6666" s="2" t="s">
        <v>170</v>
      </c>
      <c r="D6666" s="209" t="n">
        <v>36.68</v>
      </c>
      <c r="E6666" s="224" t="n">
        <f aca="false">VLOOKUP(A6666,SINAPI_MO!$A$1:$E$59566,4,0)</f>
        <v>0.3454</v>
      </c>
      <c r="F6666" s="225" t="n">
        <f aca="false">ROUND(D6666*E6666,2)</f>
        <v>12.67</v>
      </c>
    </row>
    <row r="6667" customFormat="false" ht="19.4" hidden="false" customHeight="false" outlineLevel="0" collapsed="false">
      <c r="A6667" s="207" t="n">
        <v>103843</v>
      </c>
      <c r="B6667" s="208" t="s">
        <v>6842</v>
      </c>
      <c r="C6667" s="2" t="s">
        <v>170</v>
      </c>
      <c r="D6667" s="209" t="n">
        <v>33.73</v>
      </c>
      <c r="E6667" s="224" t="n">
        <f aca="false">VLOOKUP(A6667,SINAPI_MO!$A$1:$E$59566,4,0)</f>
        <v>0.2897</v>
      </c>
      <c r="F6667" s="225" t="n">
        <f aca="false">ROUND(D6667*E6667,2)</f>
        <v>9.77</v>
      </c>
    </row>
    <row r="6668" customFormat="false" ht="19.4" hidden="false" customHeight="false" outlineLevel="0" collapsed="false">
      <c r="A6668" s="207" t="n">
        <v>93100</v>
      </c>
      <c r="B6668" s="208" t="s">
        <v>6843</v>
      </c>
      <c r="C6668" s="2" t="s">
        <v>170</v>
      </c>
      <c r="D6668" s="209" t="n">
        <v>31.87</v>
      </c>
      <c r="E6668" s="224" t="n">
        <f aca="false">VLOOKUP(A6668,SINAPI_MO!$A$1:$E$59566,4,0)</f>
        <v>0.2488</v>
      </c>
      <c r="F6668" s="225" t="n">
        <f aca="false">ROUND(D6668*E6668,2)</f>
        <v>7.93</v>
      </c>
    </row>
    <row r="6669" customFormat="false" ht="19.4" hidden="false" customHeight="false" outlineLevel="0" collapsed="false">
      <c r="A6669" s="207" t="n">
        <v>93121</v>
      </c>
      <c r="B6669" s="208" t="s">
        <v>6844</v>
      </c>
      <c r="C6669" s="2" t="s">
        <v>170</v>
      </c>
      <c r="D6669" s="209" t="n">
        <v>31.85</v>
      </c>
      <c r="E6669" s="224" t="n">
        <f aca="false">VLOOKUP(A6669,SINAPI_MO!$A$1:$E$59566,4,0)</f>
        <v>0.162</v>
      </c>
      <c r="F6669" s="225" t="n">
        <f aca="false">ROUND(D6669*E6669,2)</f>
        <v>5.16</v>
      </c>
    </row>
    <row r="6670" customFormat="false" ht="19.4" hidden="false" customHeight="false" outlineLevel="0" collapsed="false">
      <c r="A6670" s="207" t="n">
        <v>93078</v>
      </c>
      <c r="B6670" s="208" t="s">
        <v>6845</v>
      </c>
      <c r="C6670" s="2" t="s">
        <v>170</v>
      </c>
      <c r="D6670" s="209" t="n">
        <v>34.04</v>
      </c>
      <c r="E6670" s="224" t="n">
        <f aca="false">VLOOKUP(A6670,SINAPI_MO!$A$1:$E$59566,4,0)</f>
        <v>0.2153</v>
      </c>
      <c r="F6670" s="225" t="n">
        <f aca="false">ROUND(D6670*E6670,2)</f>
        <v>7.33</v>
      </c>
    </row>
    <row r="6671" customFormat="false" ht="19.4" hidden="false" customHeight="false" outlineLevel="0" collapsed="false">
      <c r="A6671" s="207" t="n">
        <v>103880</v>
      </c>
      <c r="B6671" s="208" t="s">
        <v>6846</v>
      </c>
      <c r="C6671" s="2" t="s">
        <v>170</v>
      </c>
      <c r="D6671" s="209" t="n">
        <v>37.09</v>
      </c>
      <c r="E6671" s="224" t="n">
        <f aca="false">VLOOKUP(A6671,SINAPI_MO!$A$1:$E$59566,4,0)</f>
        <v>0.2796</v>
      </c>
      <c r="F6671" s="225" t="n">
        <f aca="false">ROUND(D6671*E6671,2)</f>
        <v>10.37</v>
      </c>
    </row>
    <row r="6672" customFormat="false" ht="19.4" hidden="false" customHeight="false" outlineLevel="0" collapsed="false">
      <c r="A6672" s="207" t="n">
        <v>103811</v>
      </c>
      <c r="B6672" s="208" t="s">
        <v>6847</v>
      </c>
      <c r="C6672" s="2" t="s">
        <v>170</v>
      </c>
      <c r="D6672" s="209" t="n">
        <v>40.47</v>
      </c>
      <c r="E6672" s="224" t="n">
        <f aca="false">VLOOKUP(A6672,SINAPI_MO!$A$1:$E$59566,4,0)</f>
        <v>0.3375</v>
      </c>
      <c r="F6672" s="225" t="n">
        <f aca="false">ROUND(D6672*E6672,2)</f>
        <v>13.66</v>
      </c>
    </row>
    <row r="6673" customFormat="false" ht="19.4" hidden="false" customHeight="false" outlineLevel="0" collapsed="false">
      <c r="A6673" s="207" t="n">
        <v>103844</v>
      </c>
      <c r="B6673" s="208" t="s">
        <v>6848</v>
      </c>
      <c r="C6673" s="2" t="s">
        <v>170</v>
      </c>
      <c r="D6673" s="209" t="n">
        <v>37.53</v>
      </c>
      <c r="E6673" s="224" t="n">
        <f aca="false">VLOOKUP(A6673,SINAPI_MO!$A$1:$E$59566,4,0)</f>
        <v>0.287</v>
      </c>
      <c r="F6673" s="225" t="n">
        <f aca="false">ROUND(D6673*E6673,2)</f>
        <v>10.77</v>
      </c>
    </row>
    <row r="6674" customFormat="false" ht="19.4" hidden="false" customHeight="false" outlineLevel="0" collapsed="false">
      <c r="A6674" s="207" t="n">
        <v>93101</v>
      </c>
      <c r="B6674" s="208" t="s">
        <v>6849</v>
      </c>
      <c r="C6674" s="2" t="s">
        <v>170</v>
      </c>
      <c r="D6674" s="209" t="n">
        <v>35.67</v>
      </c>
      <c r="E6674" s="224" t="n">
        <f aca="false">VLOOKUP(A6674,SINAPI_MO!$A$1:$E$59566,4,0)</f>
        <v>0.2504</v>
      </c>
      <c r="F6674" s="225" t="n">
        <f aca="false">ROUND(D6674*E6674,2)</f>
        <v>8.93</v>
      </c>
    </row>
    <row r="6675" customFormat="false" ht="19.4" hidden="false" customHeight="false" outlineLevel="0" collapsed="false">
      <c r="A6675" s="207" t="n">
        <v>92311</v>
      </c>
      <c r="B6675" s="208" t="s">
        <v>6850</v>
      </c>
      <c r="C6675" s="2" t="s">
        <v>170</v>
      </c>
      <c r="D6675" s="209" t="n">
        <v>13.94</v>
      </c>
      <c r="E6675" s="224" t="n">
        <f aca="false">VLOOKUP(A6675,SINAPI_MO!$A$1:$E$59566,4,0)</f>
        <v>0.51</v>
      </c>
      <c r="F6675" s="225" t="n">
        <f aca="false">ROUND(D6675*E6675,2)</f>
        <v>7.11</v>
      </c>
    </row>
    <row r="6676" customFormat="false" ht="19.4" hidden="false" customHeight="false" outlineLevel="0" collapsed="false">
      <c r="A6676" s="207" t="n">
        <v>103874</v>
      </c>
      <c r="B6676" s="208" t="s">
        <v>6851</v>
      </c>
      <c r="C6676" s="2" t="s">
        <v>170</v>
      </c>
      <c r="D6676" s="209" t="n">
        <v>19.39</v>
      </c>
      <c r="E6676" s="224" t="n">
        <f aca="false">VLOOKUP(A6676,SINAPI_MO!$A$1:$E$59566,4,0)</f>
        <v>0.656</v>
      </c>
      <c r="F6676" s="225" t="n">
        <f aca="false">ROUND(D6676*E6676,2)</f>
        <v>12.72</v>
      </c>
    </row>
    <row r="6677" customFormat="false" ht="19.4" hidden="false" customHeight="false" outlineLevel="0" collapsed="false">
      <c r="A6677" s="207" t="n">
        <v>103805</v>
      </c>
      <c r="B6677" s="208" t="s">
        <v>6852</v>
      </c>
      <c r="C6677" s="2" t="s">
        <v>170</v>
      </c>
      <c r="D6677" s="209" t="n">
        <v>19.34</v>
      </c>
      <c r="E6677" s="224" t="n">
        <f aca="false">VLOOKUP(A6677,SINAPI_MO!$A$1:$E$59566,4,0)</f>
        <v>0.652</v>
      </c>
      <c r="F6677" s="225" t="n">
        <f aca="false">ROUND(D6677*E6677,2)</f>
        <v>12.61</v>
      </c>
    </row>
    <row r="6678" customFormat="false" ht="19.4" hidden="false" customHeight="false" outlineLevel="0" collapsed="false">
      <c r="A6678" s="207" t="n">
        <v>103838</v>
      </c>
      <c r="B6678" s="208" t="s">
        <v>6853</v>
      </c>
      <c r="C6678" s="2" t="s">
        <v>170</v>
      </c>
      <c r="D6678" s="209" t="n">
        <v>18.58</v>
      </c>
      <c r="E6678" s="224" t="n">
        <f aca="false">VLOOKUP(A6678,SINAPI_MO!$A$1:$E$59566,4,0)</f>
        <v>0.6383</v>
      </c>
      <c r="F6678" s="225" t="n">
        <f aca="false">ROUND(D6678*E6678,2)</f>
        <v>11.86</v>
      </c>
    </row>
    <row r="6679" customFormat="false" ht="19.4" hidden="false" customHeight="false" outlineLevel="0" collapsed="false">
      <c r="A6679" s="207" t="n">
        <v>92326</v>
      </c>
      <c r="B6679" s="208" t="s">
        <v>6854</v>
      </c>
      <c r="C6679" s="2" t="s">
        <v>170</v>
      </c>
      <c r="D6679" s="209" t="n">
        <v>14.67</v>
      </c>
      <c r="E6679" s="224" t="n">
        <f aca="false">VLOOKUP(A6679,SINAPI_MO!$A$1:$E$59566,4,0)</f>
        <v>0.5474</v>
      </c>
      <c r="F6679" s="225" t="n">
        <f aca="false">ROUND(D6679*E6679,2)</f>
        <v>8.03</v>
      </c>
    </row>
    <row r="6680" customFormat="false" ht="19.4" hidden="false" customHeight="false" outlineLevel="0" collapsed="false">
      <c r="A6680" s="207" t="n">
        <v>92287</v>
      </c>
      <c r="B6680" s="208" t="s">
        <v>6855</v>
      </c>
      <c r="C6680" s="2" t="s">
        <v>170</v>
      </c>
      <c r="D6680" s="209" t="n">
        <v>18.99</v>
      </c>
      <c r="E6680" s="224" t="n">
        <f aca="false">VLOOKUP(A6680,SINAPI_MO!$A$1:$E$59566,4,0)</f>
        <v>0.2428</v>
      </c>
      <c r="F6680" s="225" t="n">
        <f aca="false">ROUND(D6680*E6680,2)</f>
        <v>4.61</v>
      </c>
    </row>
    <row r="6681" customFormat="false" ht="19.4" hidden="false" customHeight="false" outlineLevel="0" collapsed="false">
      <c r="A6681" s="207" t="n">
        <v>92312</v>
      </c>
      <c r="B6681" s="208" t="s">
        <v>6856</v>
      </c>
      <c r="C6681" s="2" t="s">
        <v>170</v>
      </c>
      <c r="D6681" s="209" t="n">
        <v>23.37</v>
      </c>
      <c r="E6681" s="224" t="n">
        <f aca="false">VLOOKUP(A6681,SINAPI_MO!$A$1:$E$59566,4,0)</f>
        <v>0.383</v>
      </c>
      <c r="F6681" s="225" t="n">
        <f aca="false">ROUND(D6681*E6681,2)</f>
        <v>8.95</v>
      </c>
    </row>
    <row r="6682" customFormat="false" ht="19.4" hidden="false" customHeight="false" outlineLevel="0" collapsed="false">
      <c r="A6682" s="207" t="n">
        <v>103877</v>
      </c>
      <c r="B6682" s="208" t="s">
        <v>6857</v>
      </c>
      <c r="C6682" s="2" t="s">
        <v>170</v>
      </c>
      <c r="D6682" s="209" t="n">
        <v>29.46</v>
      </c>
      <c r="E6682" s="224" t="n">
        <f aca="false">VLOOKUP(A6682,SINAPI_MO!$A$1:$E$59566,4,0)</f>
        <v>0.5102</v>
      </c>
      <c r="F6682" s="225" t="n">
        <f aca="false">ROUND(D6682*E6682,2)</f>
        <v>15.03</v>
      </c>
    </row>
    <row r="6683" customFormat="false" ht="19.4" hidden="false" customHeight="false" outlineLevel="0" collapsed="false">
      <c r="A6683" s="207" t="n">
        <v>103808</v>
      </c>
      <c r="B6683" s="208" t="s">
        <v>6858</v>
      </c>
      <c r="C6683" s="2" t="s">
        <v>170</v>
      </c>
      <c r="D6683" s="209" t="n">
        <v>36.22</v>
      </c>
      <c r="E6683" s="224" t="n">
        <f aca="false">VLOOKUP(A6683,SINAPI_MO!$A$1:$E$59566,4,0)</f>
        <v>0.5966</v>
      </c>
      <c r="F6683" s="225" t="n">
        <f aca="false">ROUND(D6683*E6683,2)</f>
        <v>21.61</v>
      </c>
    </row>
    <row r="6684" customFormat="false" ht="19.4" hidden="false" customHeight="false" outlineLevel="0" collapsed="false">
      <c r="A6684" s="207" t="n">
        <v>103841</v>
      </c>
      <c r="B6684" s="208" t="s">
        <v>6859</v>
      </c>
      <c r="C6684" s="2" t="s">
        <v>170</v>
      </c>
      <c r="D6684" s="209" t="n">
        <v>30.33</v>
      </c>
      <c r="E6684" s="224" t="n">
        <f aca="false">VLOOKUP(A6684,SINAPI_MO!$A$1:$E$59566,4,0)</f>
        <v>0.5213</v>
      </c>
      <c r="F6684" s="225" t="n">
        <f aca="false">ROUND(D6684*E6684,2)</f>
        <v>15.81</v>
      </c>
    </row>
    <row r="6685" customFormat="false" ht="19.4" hidden="false" customHeight="false" outlineLevel="0" collapsed="false">
      <c r="A6685" s="207" t="n">
        <v>92327</v>
      </c>
      <c r="B6685" s="208" t="s">
        <v>6860</v>
      </c>
      <c r="C6685" s="2" t="s">
        <v>170</v>
      </c>
      <c r="D6685" s="209" t="n">
        <v>26.61</v>
      </c>
      <c r="E6685" s="224" t="n">
        <f aca="false">VLOOKUP(A6685,SINAPI_MO!$A$1:$E$59566,4,0)</f>
        <v>0.4562</v>
      </c>
      <c r="F6685" s="225" t="n">
        <f aca="false">ROUND(D6685*E6685,2)</f>
        <v>12.14</v>
      </c>
    </row>
    <row r="6686" customFormat="false" ht="19.4" hidden="false" customHeight="false" outlineLevel="0" collapsed="false">
      <c r="A6686" s="207" t="n">
        <v>92288</v>
      </c>
      <c r="B6686" s="208" t="s">
        <v>6861</v>
      </c>
      <c r="C6686" s="2" t="s">
        <v>170</v>
      </c>
      <c r="D6686" s="209" t="n">
        <v>30</v>
      </c>
      <c r="E6686" s="224" t="n">
        <f aca="false">VLOOKUP(A6686,SINAPI_MO!$A$1:$E$59566,4,0)</f>
        <v>0.1983</v>
      </c>
      <c r="F6686" s="225" t="n">
        <f aca="false">ROUND(D6686*E6686,2)</f>
        <v>5.95</v>
      </c>
    </row>
    <row r="6687" customFormat="false" ht="19.4" hidden="false" customHeight="false" outlineLevel="0" collapsed="false">
      <c r="A6687" s="207" t="n">
        <v>92313</v>
      </c>
      <c r="B6687" s="208" t="s">
        <v>6862</v>
      </c>
      <c r="C6687" s="2" t="s">
        <v>170</v>
      </c>
      <c r="D6687" s="209" t="n">
        <v>34.05</v>
      </c>
      <c r="E6687" s="224" t="n">
        <f aca="false">VLOOKUP(A6687,SINAPI_MO!$A$1:$E$59566,4,0)</f>
        <v>0.2928</v>
      </c>
      <c r="F6687" s="225" t="n">
        <f aca="false">ROUND(D6687*E6687,2)</f>
        <v>9.97</v>
      </c>
    </row>
    <row r="6688" customFormat="false" ht="19.4" hidden="false" customHeight="false" outlineLevel="0" collapsed="false">
      <c r="A6688" s="207" t="n">
        <v>103881</v>
      </c>
      <c r="B6688" s="208" t="s">
        <v>6863</v>
      </c>
      <c r="C6688" s="2" t="s">
        <v>170</v>
      </c>
      <c r="D6688" s="209" t="n">
        <v>41.12</v>
      </c>
      <c r="E6688" s="224" t="n">
        <f aca="false">VLOOKUP(A6688,SINAPI_MO!$A$1:$E$59566,4,0)</f>
        <v>0.4139</v>
      </c>
      <c r="F6688" s="225" t="n">
        <f aca="false">ROUND(D6688*E6688,2)</f>
        <v>17.02</v>
      </c>
    </row>
    <row r="6689" customFormat="false" ht="19.4" hidden="false" customHeight="false" outlineLevel="0" collapsed="false">
      <c r="A6689" s="207" t="n">
        <v>103812</v>
      </c>
      <c r="B6689" s="208" t="s">
        <v>6864</v>
      </c>
      <c r="C6689" s="2" t="s">
        <v>170</v>
      </c>
      <c r="D6689" s="209" t="n">
        <v>53.7</v>
      </c>
      <c r="E6689" s="224" t="n">
        <f aca="false">VLOOKUP(A6689,SINAPI_MO!$A$1:$E$59566,4,0)</f>
        <v>0.5462</v>
      </c>
      <c r="F6689" s="225" t="n">
        <f aca="false">ROUND(D6689*E6689,2)</f>
        <v>29.33</v>
      </c>
    </row>
    <row r="6690" customFormat="false" ht="19.4" hidden="false" customHeight="false" outlineLevel="0" collapsed="false">
      <c r="A6690" s="207" t="n">
        <v>103845</v>
      </c>
      <c r="B6690" s="208" t="s">
        <v>6865</v>
      </c>
      <c r="C6690" s="2" t="s">
        <v>170</v>
      </c>
      <c r="D6690" s="209" t="n">
        <v>43.41</v>
      </c>
      <c r="E6690" s="224" t="n">
        <f aca="false">VLOOKUP(A6690,SINAPI_MO!$A$1:$E$59566,4,0)</f>
        <v>0.4421</v>
      </c>
      <c r="F6690" s="225" t="n">
        <f aca="false">ROUND(D6690*E6690,2)</f>
        <v>19.19</v>
      </c>
    </row>
    <row r="6691" customFormat="false" ht="19.4" hidden="false" customHeight="false" outlineLevel="0" collapsed="false">
      <c r="A6691" s="207" t="n">
        <v>92328</v>
      </c>
      <c r="B6691" s="208" t="s">
        <v>6866</v>
      </c>
      <c r="C6691" s="2" t="s">
        <v>170</v>
      </c>
      <c r="D6691" s="209" t="n">
        <v>39.84</v>
      </c>
      <c r="E6691" s="224" t="n">
        <f aca="false">VLOOKUP(A6691,SINAPI_MO!$A$1:$E$59566,4,0)</f>
        <v>0.3933</v>
      </c>
      <c r="F6691" s="225" t="n">
        <f aca="false">ROUND(D6691*E6691,2)</f>
        <v>15.67</v>
      </c>
    </row>
    <row r="6692" customFormat="false" ht="19.4" hidden="false" customHeight="false" outlineLevel="0" collapsed="false">
      <c r="A6692" s="207" t="n">
        <v>92289</v>
      </c>
      <c r="B6692" s="208" t="s">
        <v>6867</v>
      </c>
      <c r="C6692" s="2" t="s">
        <v>170</v>
      </c>
      <c r="D6692" s="209" t="n">
        <v>53.35</v>
      </c>
      <c r="E6692" s="224" t="n">
        <f aca="false">VLOOKUP(A6692,SINAPI_MO!$A$1:$E$59566,4,0)</f>
        <v>0.1408</v>
      </c>
      <c r="F6692" s="225" t="n">
        <f aca="false">ROUND(D6692*E6692,2)</f>
        <v>7.51</v>
      </c>
    </row>
    <row r="6693" customFormat="false" ht="19.4" hidden="false" customHeight="false" outlineLevel="0" collapsed="false">
      <c r="A6693" s="207" t="n">
        <v>92290</v>
      </c>
      <c r="B6693" s="208" t="s">
        <v>6868</v>
      </c>
      <c r="C6693" s="2" t="s">
        <v>170</v>
      </c>
      <c r="D6693" s="209" t="n">
        <v>80.93</v>
      </c>
      <c r="E6693" s="224" t="n">
        <f aca="false">VLOOKUP(A6693,SINAPI_MO!$A$1:$E$59566,4,0)</f>
        <v>0.1122</v>
      </c>
      <c r="F6693" s="225" t="n">
        <f aca="false">ROUND(D6693*E6693,2)</f>
        <v>9.08</v>
      </c>
    </row>
    <row r="6694" customFormat="false" ht="19.4" hidden="false" customHeight="false" outlineLevel="0" collapsed="false">
      <c r="A6694" s="207" t="n">
        <v>92291</v>
      </c>
      <c r="B6694" s="208" t="s">
        <v>6869</v>
      </c>
      <c r="C6694" s="2" t="s">
        <v>170</v>
      </c>
      <c r="D6694" s="209" t="n">
        <v>125.53</v>
      </c>
      <c r="E6694" s="224" t="n">
        <f aca="false">VLOOKUP(A6694,SINAPI_MO!$A$1:$E$59566,4,0)</f>
        <v>0.0936</v>
      </c>
      <c r="F6694" s="225" t="n">
        <f aca="false">ROUND(D6694*E6694,2)</f>
        <v>11.75</v>
      </c>
    </row>
    <row r="6695" customFormat="false" ht="19.4" hidden="false" customHeight="false" outlineLevel="0" collapsed="false">
      <c r="A6695" s="207" t="n">
        <v>92292</v>
      </c>
      <c r="B6695" s="208" t="s">
        <v>6870</v>
      </c>
      <c r="C6695" s="2" t="s">
        <v>170</v>
      </c>
      <c r="D6695" s="209" t="n">
        <v>390.03</v>
      </c>
      <c r="E6695" s="224" t="n">
        <f aca="false">VLOOKUP(A6695,SINAPI_MO!$A$1:$E$59566,4,0)</f>
        <v>0.037</v>
      </c>
      <c r="F6695" s="225" t="n">
        <f aca="false">ROUND(D6695*E6695,2)</f>
        <v>14.43</v>
      </c>
    </row>
    <row r="6696" customFormat="false" ht="19.4" hidden="false" customHeight="false" outlineLevel="0" collapsed="false">
      <c r="A6696" s="207" t="n">
        <v>93082</v>
      </c>
      <c r="B6696" s="208" t="s">
        <v>6871</v>
      </c>
      <c r="C6696" s="2" t="s">
        <v>170</v>
      </c>
      <c r="D6696" s="209" t="n">
        <v>26.1</v>
      </c>
      <c r="E6696" s="224" t="n">
        <f aca="false">VLOOKUP(A6696,SINAPI_MO!$A$1:$E$59566,4,0)</f>
        <v>0.1977</v>
      </c>
      <c r="F6696" s="225" t="n">
        <f aca="false">ROUND(D6696*E6696,2)</f>
        <v>5.16</v>
      </c>
    </row>
    <row r="6697" customFormat="false" ht="19.4" hidden="false" customHeight="false" outlineLevel="0" collapsed="false">
      <c r="A6697" s="207" t="n">
        <v>103885</v>
      </c>
      <c r="B6697" s="208" t="s">
        <v>6872</v>
      </c>
      <c r="C6697" s="2" t="s">
        <v>170</v>
      </c>
      <c r="D6697" s="209" t="n">
        <v>29.43</v>
      </c>
      <c r="E6697" s="224" t="n">
        <f aca="false">VLOOKUP(A6697,SINAPI_MO!$A$1:$E$59566,4,0)</f>
        <v>0.2881</v>
      </c>
      <c r="F6697" s="225" t="n">
        <f aca="false">ROUND(D6697*E6697,2)</f>
        <v>8.48</v>
      </c>
    </row>
    <row r="6698" customFormat="false" ht="19.4" hidden="false" customHeight="false" outlineLevel="0" collapsed="false">
      <c r="A6698" s="207" t="n">
        <v>103816</v>
      </c>
      <c r="B6698" s="208" t="s">
        <v>6873</v>
      </c>
      <c r="C6698" s="2" t="s">
        <v>170</v>
      </c>
      <c r="D6698" s="209" t="n">
        <v>29.41</v>
      </c>
      <c r="E6698" s="224" t="n">
        <f aca="false">VLOOKUP(A6698,SINAPI_MO!$A$1:$E$59566,4,0)</f>
        <v>0.2856</v>
      </c>
      <c r="F6698" s="225" t="n">
        <f aca="false">ROUND(D6698*E6698,2)</f>
        <v>8.4</v>
      </c>
    </row>
    <row r="6699" customFormat="false" ht="19.4" hidden="false" customHeight="false" outlineLevel="0" collapsed="false">
      <c r="A6699" s="207" t="n">
        <v>103849</v>
      </c>
      <c r="B6699" s="208" t="s">
        <v>6874</v>
      </c>
      <c r="C6699" s="2" t="s">
        <v>170</v>
      </c>
      <c r="D6699" s="209" t="n">
        <v>28.9</v>
      </c>
      <c r="E6699" s="224" t="n">
        <f aca="false">VLOOKUP(A6699,SINAPI_MO!$A$1:$E$59566,4,0)</f>
        <v>0.2734</v>
      </c>
      <c r="F6699" s="225" t="n">
        <f aca="false">ROUND(D6699*E6699,2)</f>
        <v>7.9</v>
      </c>
    </row>
    <row r="6700" customFormat="false" ht="19.4" hidden="false" customHeight="false" outlineLevel="0" collapsed="false">
      <c r="A6700" s="207" t="n">
        <v>93105</v>
      </c>
      <c r="B6700" s="208" t="s">
        <v>6875</v>
      </c>
      <c r="C6700" s="2" t="s">
        <v>170</v>
      </c>
      <c r="D6700" s="209" t="n">
        <v>26.29</v>
      </c>
      <c r="E6700" s="224" t="n">
        <f aca="false">VLOOKUP(A6700,SINAPI_MO!$A$1:$E$59566,4,0)</f>
        <v>0.2035</v>
      </c>
      <c r="F6700" s="225" t="n">
        <f aca="false">ROUND(D6700*E6700,2)</f>
        <v>5.35</v>
      </c>
    </row>
    <row r="6701" customFormat="false" ht="19.4" hidden="false" customHeight="false" outlineLevel="0" collapsed="false">
      <c r="A6701" s="207" t="n">
        <v>93055</v>
      </c>
      <c r="B6701" s="208" t="s">
        <v>6876</v>
      </c>
      <c r="C6701" s="2" t="s">
        <v>170</v>
      </c>
      <c r="D6701" s="209" t="n">
        <v>49.01</v>
      </c>
      <c r="E6701" s="224" t="n">
        <f aca="false">VLOOKUP(A6701,SINAPI_MO!$A$1:$E$59566,4,0)</f>
        <v>0.0626</v>
      </c>
      <c r="F6701" s="225" t="n">
        <f aca="false">ROUND(D6701*E6701,2)</f>
        <v>3.07</v>
      </c>
    </row>
    <row r="6702" customFormat="false" ht="19.4" hidden="false" customHeight="false" outlineLevel="0" collapsed="false">
      <c r="A6702" s="207" t="n">
        <v>93089</v>
      </c>
      <c r="B6702" s="208" t="s">
        <v>6877</v>
      </c>
      <c r="C6702" s="2" t="s">
        <v>170</v>
      </c>
      <c r="D6702" s="209" t="n">
        <v>51.94</v>
      </c>
      <c r="E6702" s="224" t="n">
        <f aca="false">VLOOKUP(A6702,SINAPI_MO!$A$1:$E$59566,4,0)</f>
        <v>0.1147</v>
      </c>
      <c r="F6702" s="225" t="n">
        <f aca="false">ROUND(D6702*E6702,2)</f>
        <v>5.96</v>
      </c>
    </row>
    <row r="6703" customFormat="false" ht="19.4" hidden="false" customHeight="false" outlineLevel="0" collapsed="false">
      <c r="A6703" s="207" t="n">
        <v>103891</v>
      </c>
      <c r="B6703" s="208" t="s">
        <v>6878</v>
      </c>
      <c r="C6703" s="2" t="s">
        <v>170</v>
      </c>
      <c r="D6703" s="209" t="n">
        <v>56.01</v>
      </c>
      <c r="E6703" s="224" t="n">
        <f aca="false">VLOOKUP(A6703,SINAPI_MO!$A$1:$E$59566,4,0)</f>
        <v>0.1789</v>
      </c>
      <c r="F6703" s="225" t="n">
        <f aca="false">ROUND(D6703*E6703,2)</f>
        <v>10.02</v>
      </c>
    </row>
    <row r="6704" customFormat="false" ht="19.4" hidden="false" customHeight="false" outlineLevel="0" collapsed="false">
      <c r="A6704" s="207" t="n">
        <v>103822</v>
      </c>
      <c r="B6704" s="208" t="s">
        <v>6879</v>
      </c>
      <c r="C6704" s="2" t="s">
        <v>170</v>
      </c>
      <c r="D6704" s="209" t="n">
        <v>60.58</v>
      </c>
      <c r="E6704" s="224" t="n">
        <f aca="false">VLOOKUP(A6704,SINAPI_MO!$A$1:$E$59566,4,0)</f>
        <v>0.2379</v>
      </c>
      <c r="F6704" s="225" t="n">
        <f aca="false">ROUND(D6704*E6704,2)</f>
        <v>14.41</v>
      </c>
    </row>
    <row r="6705" customFormat="false" ht="19.4" hidden="false" customHeight="false" outlineLevel="0" collapsed="false">
      <c r="A6705" s="207" t="n">
        <v>103855</v>
      </c>
      <c r="B6705" s="208" t="s">
        <v>6880</v>
      </c>
      <c r="C6705" s="2" t="s">
        <v>170</v>
      </c>
      <c r="D6705" s="209" t="n">
        <v>56.62</v>
      </c>
      <c r="E6705" s="224" t="n">
        <f aca="false">VLOOKUP(A6705,SINAPI_MO!$A$1:$E$59566,4,0)</f>
        <v>0.1862</v>
      </c>
      <c r="F6705" s="225" t="n">
        <f aca="false">ROUND(D6705*E6705,2)</f>
        <v>10.54</v>
      </c>
    </row>
    <row r="6706" customFormat="false" ht="19.4" hidden="false" customHeight="false" outlineLevel="0" collapsed="false">
      <c r="A6706" s="207" t="n">
        <v>93112</v>
      </c>
      <c r="B6706" s="208" t="s">
        <v>6881</v>
      </c>
      <c r="C6706" s="2" t="s">
        <v>170</v>
      </c>
      <c r="D6706" s="209" t="n">
        <v>54.12</v>
      </c>
      <c r="E6706" s="224" t="n">
        <f aca="false">VLOOKUP(A6706,SINAPI_MO!$A$1:$E$59566,4,0)</f>
        <v>0.1495</v>
      </c>
      <c r="F6706" s="225" t="n">
        <f aca="false">ROUND(D6706*E6706,2)</f>
        <v>8.09</v>
      </c>
    </row>
    <row r="6707" customFormat="false" ht="19.4" hidden="false" customHeight="false" outlineLevel="0" collapsed="false">
      <c r="A6707" s="207" t="n">
        <v>93060</v>
      </c>
      <c r="B6707" s="208" t="s">
        <v>6882</v>
      </c>
      <c r="C6707" s="2" t="s">
        <v>170</v>
      </c>
      <c r="D6707" s="209" t="n">
        <v>85.94</v>
      </c>
      <c r="E6707" s="224" t="n">
        <f aca="false">VLOOKUP(A6707,SINAPI_MO!$A$1:$E$59566,4,0)</f>
        <v>0.0461</v>
      </c>
      <c r="F6707" s="225" t="n">
        <f aca="false">ROUND(D6707*E6707,2)</f>
        <v>3.96</v>
      </c>
    </row>
    <row r="6708" customFormat="false" ht="19.4" hidden="false" customHeight="false" outlineLevel="0" collapsed="false">
      <c r="A6708" s="207" t="n">
        <v>93094</v>
      </c>
      <c r="B6708" s="208" t="s">
        <v>6883</v>
      </c>
      <c r="C6708" s="2" t="s">
        <v>170</v>
      </c>
      <c r="D6708" s="209" t="n">
        <v>88.65</v>
      </c>
      <c r="E6708" s="224" t="n">
        <f aca="false">VLOOKUP(A6708,SINAPI_MO!$A$1:$E$59566,4,0)</f>
        <v>0.0749</v>
      </c>
      <c r="F6708" s="225" t="n">
        <f aca="false">ROUND(D6708*E6708,2)</f>
        <v>6.64</v>
      </c>
    </row>
    <row r="6709" customFormat="false" ht="19.4" hidden="false" customHeight="false" outlineLevel="0" collapsed="false">
      <c r="A6709" s="207" t="n">
        <v>103897</v>
      </c>
      <c r="B6709" s="208" t="s">
        <v>6884</v>
      </c>
      <c r="C6709" s="2" t="s">
        <v>170</v>
      </c>
      <c r="D6709" s="209" t="n">
        <v>93.36</v>
      </c>
      <c r="E6709" s="224" t="n">
        <f aca="false">VLOOKUP(A6709,SINAPI_MO!$A$1:$E$59566,4,0)</f>
        <v>0.1214</v>
      </c>
      <c r="F6709" s="225" t="n">
        <f aca="false">ROUND(D6709*E6709,2)</f>
        <v>11.33</v>
      </c>
    </row>
    <row r="6710" customFormat="false" ht="19.4" hidden="false" customHeight="false" outlineLevel="0" collapsed="false">
      <c r="A6710" s="207" t="n">
        <v>103828</v>
      </c>
      <c r="B6710" s="208" t="s">
        <v>6885</v>
      </c>
      <c r="C6710" s="2" t="s">
        <v>170</v>
      </c>
      <c r="D6710" s="209" t="n">
        <v>101.32</v>
      </c>
      <c r="E6710" s="224" t="n">
        <f aca="false">VLOOKUP(A6710,SINAPI_MO!$A$1:$E$59566,4,0)</f>
        <v>0.193</v>
      </c>
      <c r="F6710" s="225" t="n">
        <f aca="false">ROUND(D6710*E6710,2)</f>
        <v>19.55</v>
      </c>
    </row>
    <row r="6711" customFormat="false" ht="19.4" hidden="false" customHeight="false" outlineLevel="0" collapsed="false">
      <c r="A6711" s="207" t="n">
        <v>103861</v>
      </c>
      <c r="B6711" s="208" t="s">
        <v>6886</v>
      </c>
      <c r="C6711" s="2" t="s">
        <v>170</v>
      </c>
      <c r="D6711" s="209" t="n">
        <v>94.95</v>
      </c>
      <c r="E6711" s="224" t="n">
        <f aca="false">VLOOKUP(A6711,SINAPI_MO!$A$1:$E$59566,4,0)</f>
        <v>0.1348</v>
      </c>
      <c r="F6711" s="225" t="n">
        <f aca="false">ROUND(D6711*E6711,2)</f>
        <v>12.8</v>
      </c>
    </row>
    <row r="6712" customFormat="false" ht="19.4" hidden="false" customHeight="false" outlineLevel="0" collapsed="false">
      <c r="A6712" s="207" t="n">
        <v>93115</v>
      </c>
      <c r="B6712" s="208" t="s">
        <v>6887</v>
      </c>
      <c r="C6712" s="2" t="s">
        <v>170</v>
      </c>
      <c r="D6712" s="209" t="n">
        <v>92.54</v>
      </c>
      <c r="E6712" s="224" t="n">
        <f aca="false">VLOOKUP(A6712,SINAPI_MO!$A$1:$E$59566,4,0)</f>
        <v>0.1128</v>
      </c>
      <c r="F6712" s="225" t="n">
        <f aca="false">ROUND(D6712*E6712,2)</f>
        <v>10.44</v>
      </c>
    </row>
    <row r="6713" customFormat="false" ht="19.4" hidden="false" customHeight="false" outlineLevel="0" collapsed="false">
      <c r="A6713" s="207" t="n">
        <v>93074</v>
      </c>
      <c r="B6713" s="208" t="s">
        <v>6888</v>
      </c>
      <c r="C6713" s="2" t="s">
        <v>170</v>
      </c>
      <c r="D6713" s="209" t="n">
        <v>14.38</v>
      </c>
      <c r="E6713" s="224" t="n">
        <f aca="false">VLOOKUP(A6713,SINAPI_MO!$A$1:$E$59566,4,0)</f>
        <v>0.5389</v>
      </c>
      <c r="F6713" s="225" t="n">
        <f aca="false">ROUND(D6713*E6713,2)</f>
        <v>7.75</v>
      </c>
    </row>
    <row r="6714" customFormat="false" ht="19.4" hidden="false" customHeight="false" outlineLevel="0" collapsed="false">
      <c r="A6714" s="207" t="n">
        <v>103875</v>
      </c>
      <c r="B6714" s="208" t="s">
        <v>6889</v>
      </c>
      <c r="C6714" s="2" t="s">
        <v>170</v>
      </c>
      <c r="D6714" s="209" t="n">
        <v>19.36</v>
      </c>
      <c r="E6714" s="224" t="n">
        <f aca="false">VLOOKUP(A6714,SINAPI_MO!$A$1:$E$59566,4,0)</f>
        <v>0.657</v>
      </c>
      <c r="F6714" s="225" t="n">
        <f aca="false">ROUND(D6714*E6714,2)</f>
        <v>12.72</v>
      </c>
    </row>
    <row r="6715" customFormat="false" ht="19.4" hidden="false" customHeight="false" outlineLevel="0" collapsed="false">
      <c r="A6715" s="207" t="n">
        <v>103806</v>
      </c>
      <c r="B6715" s="208" t="s">
        <v>6890</v>
      </c>
      <c r="C6715" s="2" t="s">
        <v>170</v>
      </c>
      <c r="D6715" s="209" t="n">
        <v>19.31</v>
      </c>
      <c r="E6715" s="224" t="n">
        <f aca="false">VLOOKUP(A6715,SINAPI_MO!$A$1:$E$59566,4,0)</f>
        <v>0.653</v>
      </c>
      <c r="F6715" s="225" t="n">
        <f aca="false">ROUND(D6715*E6715,2)</f>
        <v>12.61</v>
      </c>
    </row>
    <row r="6716" customFormat="false" ht="19.4" hidden="false" customHeight="false" outlineLevel="0" collapsed="false">
      <c r="A6716" s="207" t="n">
        <v>103839</v>
      </c>
      <c r="B6716" s="208" t="s">
        <v>6891</v>
      </c>
      <c r="C6716" s="2" t="s">
        <v>170</v>
      </c>
      <c r="D6716" s="209" t="n">
        <v>18.55</v>
      </c>
      <c r="E6716" s="224" t="n">
        <f aca="false">VLOOKUP(A6716,SINAPI_MO!$A$1:$E$59566,4,0)</f>
        <v>0.6394</v>
      </c>
      <c r="F6716" s="225" t="n">
        <f aca="false">ROUND(D6716*E6716,2)</f>
        <v>11.86</v>
      </c>
    </row>
    <row r="6717" customFormat="false" ht="19.4" hidden="false" customHeight="false" outlineLevel="0" collapsed="false">
      <c r="A6717" s="207" t="n">
        <v>93097</v>
      </c>
      <c r="B6717" s="208" t="s">
        <v>6892</v>
      </c>
      <c r="C6717" s="2" t="s">
        <v>170</v>
      </c>
      <c r="D6717" s="209" t="n">
        <v>14.66</v>
      </c>
      <c r="E6717" s="224" t="n">
        <f aca="false">VLOOKUP(A6717,SINAPI_MO!$A$1:$E$59566,4,0)</f>
        <v>0.5477</v>
      </c>
      <c r="F6717" s="225" t="n">
        <f aca="false">ROUND(D6717*E6717,2)</f>
        <v>8.03</v>
      </c>
    </row>
    <row r="6718" customFormat="false" ht="19.4" hidden="false" customHeight="false" outlineLevel="0" collapsed="false">
      <c r="A6718" s="207" t="n">
        <v>93119</v>
      </c>
      <c r="B6718" s="208" t="s">
        <v>6893</v>
      </c>
      <c r="C6718" s="2" t="s">
        <v>170</v>
      </c>
      <c r="D6718" s="209" t="n">
        <v>18.67</v>
      </c>
      <c r="E6718" s="224" t="n">
        <f aca="false">VLOOKUP(A6718,SINAPI_MO!$A$1:$E$59566,4,0)</f>
        <v>0.2469</v>
      </c>
      <c r="F6718" s="225" t="n">
        <f aca="false">ROUND(D6718*E6718,2)</f>
        <v>4.61</v>
      </c>
    </row>
    <row r="6719" customFormat="false" ht="19.4" hidden="false" customHeight="false" outlineLevel="0" collapsed="false">
      <c r="A6719" s="207" t="n">
        <v>93076</v>
      </c>
      <c r="B6719" s="208" t="s">
        <v>6894</v>
      </c>
      <c r="C6719" s="2" t="s">
        <v>170</v>
      </c>
      <c r="D6719" s="209" t="n">
        <v>23.05</v>
      </c>
      <c r="E6719" s="224" t="n">
        <f aca="false">VLOOKUP(A6719,SINAPI_MO!$A$1:$E$59566,4,0)</f>
        <v>0.3883</v>
      </c>
      <c r="F6719" s="225" t="n">
        <f aca="false">ROUND(D6719*E6719,2)</f>
        <v>8.95</v>
      </c>
    </row>
    <row r="6720" customFormat="false" ht="19.4" hidden="false" customHeight="false" outlineLevel="0" collapsed="false">
      <c r="A6720" s="207" t="n">
        <v>103878</v>
      </c>
      <c r="B6720" s="208" t="s">
        <v>6895</v>
      </c>
      <c r="C6720" s="2" t="s">
        <v>170</v>
      </c>
      <c r="D6720" s="209" t="n">
        <v>29.14</v>
      </c>
      <c r="E6720" s="224" t="n">
        <f aca="false">VLOOKUP(A6720,SINAPI_MO!$A$1:$E$59566,4,0)</f>
        <v>0.5158</v>
      </c>
      <c r="F6720" s="225" t="n">
        <f aca="false">ROUND(D6720*E6720,2)</f>
        <v>15.03</v>
      </c>
    </row>
    <row r="6721" customFormat="false" ht="19.4" hidden="false" customHeight="false" outlineLevel="0" collapsed="false">
      <c r="A6721" s="207" t="n">
        <v>103809</v>
      </c>
      <c r="B6721" s="208" t="s">
        <v>6896</v>
      </c>
      <c r="C6721" s="2" t="s">
        <v>170</v>
      </c>
      <c r="D6721" s="209" t="n">
        <v>35.9</v>
      </c>
      <c r="E6721" s="224" t="n">
        <f aca="false">VLOOKUP(A6721,SINAPI_MO!$A$1:$E$59566,4,0)</f>
        <v>0.6019</v>
      </c>
      <c r="F6721" s="225" t="n">
        <f aca="false">ROUND(D6721*E6721,2)</f>
        <v>21.61</v>
      </c>
    </row>
    <row r="6722" customFormat="false" ht="19.4" hidden="false" customHeight="false" outlineLevel="0" collapsed="false">
      <c r="A6722" s="207" t="n">
        <v>103842</v>
      </c>
      <c r="B6722" s="208" t="s">
        <v>6897</v>
      </c>
      <c r="C6722" s="2" t="s">
        <v>170</v>
      </c>
      <c r="D6722" s="209" t="n">
        <v>30.01</v>
      </c>
      <c r="E6722" s="224" t="n">
        <f aca="false">VLOOKUP(A6722,SINAPI_MO!$A$1:$E$59566,4,0)</f>
        <v>0.5268</v>
      </c>
      <c r="F6722" s="225" t="n">
        <f aca="false">ROUND(D6722*E6722,2)</f>
        <v>15.81</v>
      </c>
    </row>
    <row r="6723" customFormat="false" ht="19.4" hidden="false" customHeight="false" outlineLevel="0" collapsed="false">
      <c r="A6723" s="207" t="n">
        <v>93099</v>
      </c>
      <c r="B6723" s="208" t="s">
        <v>6898</v>
      </c>
      <c r="C6723" s="2" t="s">
        <v>170</v>
      </c>
      <c r="D6723" s="209" t="n">
        <v>26.29</v>
      </c>
      <c r="E6723" s="224" t="n">
        <f aca="false">VLOOKUP(A6723,SINAPI_MO!$A$1:$E$59566,4,0)</f>
        <v>0.4618</v>
      </c>
      <c r="F6723" s="225" t="n">
        <f aca="false">ROUND(D6723*E6723,2)</f>
        <v>12.14</v>
      </c>
    </row>
    <row r="6724" customFormat="false" ht="19.4" hidden="false" customHeight="false" outlineLevel="0" collapsed="false">
      <c r="A6724" s="207" t="n">
        <v>93122</v>
      </c>
      <c r="B6724" s="208" t="s">
        <v>6899</v>
      </c>
      <c r="C6724" s="2" t="s">
        <v>170</v>
      </c>
      <c r="D6724" s="209" t="n">
        <v>28.07</v>
      </c>
      <c r="E6724" s="224" t="n">
        <f aca="false">VLOOKUP(A6724,SINAPI_MO!$A$1:$E$59566,4,0)</f>
        <v>0.212</v>
      </c>
      <c r="F6724" s="225" t="n">
        <f aca="false">ROUND(D6724*E6724,2)</f>
        <v>5.95</v>
      </c>
    </row>
    <row r="6725" customFormat="false" ht="19.4" hidden="false" customHeight="false" outlineLevel="0" collapsed="false">
      <c r="A6725" s="207" t="n">
        <v>93079</v>
      </c>
      <c r="B6725" s="208" t="s">
        <v>6900</v>
      </c>
      <c r="C6725" s="2" t="s">
        <v>170</v>
      </c>
      <c r="D6725" s="209" t="n">
        <v>32.12</v>
      </c>
      <c r="E6725" s="224" t="n">
        <f aca="false">VLOOKUP(A6725,SINAPI_MO!$A$1:$E$59566,4,0)</f>
        <v>0.3104</v>
      </c>
      <c r="F6725" s="225" t="n">
        <f aca="false">ROUND(D6725*E6725,2)</f>
        <v>9.97</v>
      </c>
    </row>
    <row r="6726" customFormat="false" ht="19.4" hidden="false" customHeight="false" outlineLevel="0" collapsed="false">
      <c r="A6726" s="207" t="n">
        <v>103882</v>
      </c>
      <c r="B6726" s="208" t="s">
        <v>6901</v>
      </c>
      <c r="C6726" s="2" t="s">
        <v>170</v>
      </c>
      <c r="D6726" s="209" t="n">
        <v>39.19</v>
      </c>
      <c r="E6726" s="224" t="n">
        <f aca="false">VLOOKUP(A6726,SINAPI_MO!$A$1:$E$59566,4,0)</f>
        <v>0.4343</v>
      </c>
      <c r="F6726" s="225" t="n">
        <f aca="false">ROUND(D6726*E6726,2)</f>
        <v>17.02</v>
      </c>
    </row>
    <row r="6727" customFormat="false" ht="19.4" hidden="false" customHeight="false" outlineLevel="0" collapsed="false">
      <c r="A6727" s="207" t="n">
        <v>103813</v>
      </c>
      <c r="B6727" s="208" t="s">
        <v>6902</v>
      </c>
      <c r="C6727" s="2" t="s">
        <v>170</v>
      </c>
      <c r="D6727" s="209" t="n">
        <v>51.77</v>
      </c>
      <c r="E6727" s="224" t="n">
        <f aca="false">VLOOKUP(A6727,SINAPI_MO!$A$1:$E$59566,4,0)</f>
        <v>0.5665</v>
      </c>
      <c r="F6727" s="225" t="n">
        <f aca="false">ROUND(D6727*E6727,2)</f>
        <v>29.33</v>
      </c>
    </row>
    <row r="6728" customFormat="false" ht="19.4" hidden="false" customHeight="false" outlineLevel="0" collapsed="false">
      <c r="A6728" s="207" t="n">
        <v>103846</v>
      </c>
      <c r="B6728" s="208" t="s">
        <v>6903</v>
      </c>
      <c r="C6728" s="2" t="s">
        <v>170</v>
      </c>
      <c r="D6728" s="209" t="n">
        <v>41.48</v>
      </c>
      <c r="E6728" s="224" t="n">
        <f aca="false">VLOOKUP(A6728,SINAPI_MO!$A$1:$E$59566,4,0)</f>
        <v>0.4626</v>
      </c>
      <c r="F6728" s="225" t="n">
        <f aca="false">ROUND(D6728*E6728,2)</f>
        <v>19.19</v>
      </c>
    </row>
    <row r="6729" customFormat="false" ht="19.4" hidden="false" customHeight="false" outlineLevel="0" collapsed="false">
      <c r="A6729" s="207" t="n">
        <v>93102</v>
      </c>
      <c r="B6729" s="208" t="s">
        <v>6904</v>
      </c>
      <c r="C6729" s="2" t="s">
        <v>170</v>
      </c>
      <c r="D6729" s="209" t="n">
        <v>37.91</v>
      </c>
      <c r="E6729" s="224" t="n">
        <f aca="false">VLOOKUP(A6729,SINAPI_MO!$A$1:$E$59566,4,0)</f>
        <v>0.4133</v>
      </c>
      <c r="F6729" s="225" t="n">
        <f aca="false">ROUND(D6729*E6729,2)</f>
        <v>15.67</v>
      </c>
    </row>
    <row r="6730" customFormat="false" ht="19.4" hidden="false" customHeight="false" outlineLevel="0" collapsed="false">
      <c r="A6730" s="207" t="n">
        <v>93123</v>
      </c>
      <c r="B6730" s="208" t="s">
        <v>6905</v>
      </c>
      <c r="C6730" s="2" t="s">
        <v>170</v>
      </c>
      <c r="D6730" s="209" t="n">
        <v>62.84</v>
      </c>
      <c r="E6730" s="224" t="n">
        <f aca="false">VLOOKUP(A6730,SINAPI_MO!$A$1:$E$59566,4,0)</f>
        <v>0.1195</v>
      </c>
      <c r="F6730" s="225" t="n">
        <f aca="false">ROUND(D6730*E6730,2)</f>
        <v>7.51</v>
      </c>
    </row>
    <row r="6731" customFormat="false" ht="19.4" hidden="false" customHeight="false" outlineLevel="0" collapsed="false">
      <c r="A6731" s="207" t="n">
        <v>93124</v>
      </c>
      <c r="B6731" s="208" t="s">
        <v>6906</v>
      </c>
      <c r="C6731" s="2" t="s">
        <v>170</v>
      </c>
      <c r="D6731" s="209" t="n">
        <v>98.76</v>
      </c>
      <c r="E6731" s="224" t="n">
        <f aca="false">VLOOKUP(A6731,SINAPI_MO!$A$1:$E$59566,4,0)</f>
        <v>0.0919</v>
      </c>
      <c r="F6731" s="225" t="n">
        <f aca="false">ROUND(D6731*E6731,2)</f>
        <v>9.08</v>
      </c>
    </row>
    <row r="6732" customFormat="false" ht="19.4" hidden="false" customHeight="false" outlineLevel="0" collapsed="false">
      <c r="A6732" s="207" t="n">
        <v>93125</v>
      </c>
      <c r="B6732" s="208" t="s">
        <v>6907</v>
      </c>
      <c r="C6732" s="2" t="s">
        <v>170</v>
      </c>
      <c r="D6732" s="209" t="n">
        <v>145.27</v>
      </c>
      <c r="E6732" s="224" t="n">
        <f aca="false">VLOOKUP(A6732,SINAPI_MO!$A$1:$E$59566,4,0)</f>
        <v>0.0809</v>
      </c>
      <c r="F6732" s="225" t="n">
        <f aca="false">ROUND(D6732*E6732,2)</f>
        <v>11.75</v>
      </c>
    </row>
    <row r="6733" customFormat="false" ht="19.4" hidden="false" customHeight="false" outlineLevel="0" collapsed="false">
      <c r="A6733" s="207" t="n">
        <v>93126</v>
      </c>
      <c r="B6733" s="208" t="s">
        <v>6908</v>
      </c>
      <c r="C6733" s="2" t="s">
        <v>170</v>
      </c>
      <c r="D6733" s="209" t="n">
        <v>321.38</v>
      </c>
      <c r="E6733" s="224" t="n">
        <f aca="false">VLOOKUP(A6733,SINAPI_MO!$A$1:$E$59566,4,0)</f>
        <v>0.0449</v>
      </c>
      <c r="F6733" s="225" t="n">
        <f aca="false">ROUND(D6733*E6733,2)</f>
        <v>14.43</v>
      </c>
    </row>
    <row r="6734" customFormat="false" ht="19.4" hidden="false" customHeight="false" outlineLevel="0" collapsed="false">
      <c r="A6734" s="207" t="n">
        <v>93063</v>
      </c>
      <c r="B6734" s="208" t="s">
        <v>6909</v>
      </c>
      <c r="C6734" s="2" t="s">
        <v>170</v>
      </c>
      <c r="D6734" s="209" t="n">
        <v>716.06</v>
      </c>
      <c r="E6734" s="224" t="n">
        <f aca="false">VLOOKUP(A6734,SINAPI_MO!$A$1:$E$59566,4,0)</f>
        <v>0.007</v>
      </c>
      <c r="F6734" s="225" t="n">
        <f aca="false">ROUND(D6734*E6734,2)</f>
        <v>5.01</v>
      </c>
    </row>
    <row r="6735" customFormat="false" ht="19.4" hidden="false" customHeight="false" outlineLevel="0" collapsed="false">
      <c r="A6735" s="207" t="n">
        <v>93066</v>
      </c>
      <c r="B6735" s="208" t="s">
        <v>6910</v>
      </c>
      <c r="C6735" s="2" t="s">
        <v>170</v>
      </c>
      <c r="D6735" s="209" t="n">
        <v>898.6</v>
      </c>
      <c r="E6735" s="224" t="n">
        <f aca="false">VLOOKUP(A6735,SINAPI_MO!$A$1:$E$59566,4,0)</f>
        <v>0.0067</v>
      </c>
      <c r="F6735" s="225" t="n">
        <f aca="false">ROUND(D6735*E6735,2)</f>
        <v>6.02</v>
      </c>
    </row>
    <row r="6736" customFormat="false" ht="19.4" hidden="false" customHeight="false" outlineLevel="0" collapsed="false">
      <c r="A6736" s="207" t="n">
        <v>93069</v>
      </c>
      <c r="B6736" s="208" t="s">
        <v>6911</v>
      </c>
      <c r="C6736" s="2" t="s">
        <v>170</v>
      </c>
      <c r="D6736" s="209" t="n">
        <v>1245.64</v>
      </c>
      <c r="E6736" s="224" t="n">
        <f aca="false">VLOOKUP(A6736,SINAPI_MO!$A$1:$E$59566,4,0)</f>
        <v>0.0063</v>
      </c>
      <c r="F6736" s="225" t="n">
        <f aca="false">ROUND(D6736*E6736,2)</f>
        <v>7.85</v>
      </c>
    </row>
    <row r="6737" customFormat="false" ht="19.4" hidden="false" customHeight="false" outlineLevel="0" collapsed="false">
      <c r="A6737" s="207" t="n">
        <v>93072</v>
      </c>
      <c r="B6737" s="208" t="s">
        <v>6912</v>
      </c>
      <c r="C6737" s="2" t="s">
        <v>170</v>
      </c>
      <c r="D6737" s="209" t="n">
        <v>1643.95</v>
      </c>
      <c r="E6737" s="224" t="n">
        <f aca="false">VLOOKUP(A6737,SINAPI_MO!$A$1:$E$59566,4,0)</f>
        <v>0.0059</v>
      </c>
      <c r="F6737" s="225" t="n">
        <f aca="false">ROUND(D6737*E6737,2)</f>
        <v>9.7</v>
      </c>
    </row>
    <row r="6738" customFormat="false" ht="19.4" hidden="false" customHeight="false" outlineLevel="0" collapsed="false">
      <c r="A6738" s="207" t="n">
        <v>93083</v>
      </c>
      <c r="B6738" s="208" t="s">
        <v>6913</v>
      </c>
      <c r="C6738" s="2" t="s">
        <v>170</v>
      </c>
      <c r="D6738" s="209" t="n">
        <v>491.8</v>
      </c>
      <c r="E6738" s="224" t="n">
        <f aca="false">VLOOKUP(A6738,SINAPI_MO!$A$1:$E$59566,4,0)</f>
        <v>0.0105</v>
      </c>
      <c r="F6738" s="225" t="n">
        <f aca="false">ROUND(D6738*E6738,2)</f>
        <v>5.16</v>
      </c>
    </row>
    <row r="6739" customFormat="false" ht="19.4" hidden="false" customHeight="false" outlineLevel="0" collapsed="false">
      <c r="A6739" s="207" t="n">
        <v>103886</v>
      </c>
      <c r="B6739" s="208" t="s">
        <v>6914</v>
      </c>
      <c r="C6739" s="2" t="s">
        <v>170</v>
      </c>
      <c r="D6739" s="209" t="n">
        <v>495.13</v>
      </c>
      <c r="E6739" s="224" t="n">
        <f aca="false">VLOOKUP(A6739,SINAPI_MO!$A$1:$E$59566,4,0)</f>
        <v>0.0171</v>
      </c>
      <c r="F6739" s="225" t="n">
        <f aca="false">ROUND(D6739*E6739,2)</f>
        <v>8.47</v>
      </c>
    </row>
    <row r="6740" customFormat="false" ht="19.4" hidden="false" customHeight="false" outlineLevel="0" collapsed="false">
      <c r="A6740" s="207" t="n">
        <v>103817</v>
      </c>
      <c r="B6740" s="208" t="s">
        <v>6915</v>
      </c>
      <c r="C6740" s="2" t="s">
        <v>170</v>
      </c>
      <c r="D6740" s="209" t="n">
        <v>495.11</v>
      </c>
      <c r="E6740" s="224" t="n">
        <f aca="false">VLOOKUP(A6740,SINAPI_MO!$A$1:$E$59566,4,0)</f>
        <v>0.017</v>
      </c>
      <c r="F6740" s="225" t="n">
        <f aca="false">ROUND(D6740*E6740,2)</f>
        <v>8.42</v>
      </c>
    </row>
    <row r="6741" customFormat="false" ht="19.4" hidden="false" customHeight="false" outlineLevel="0" collapsed="false">
      <c r="A6741" s="207" t="n">
        <v>103850</v>
      </c>
      <c r="B6741" s="208" t="s">
        <v>6916</v>
      </c>
      <c r="C6741" s="2" t="s">
        <v>170</v>
      </c>
      <c r="D6741" s="209" t="n">
        <v>494.6</v>
      </c>
      <c r="E6741" s="224" t="n">
        <f aca="false">VLOOKUP(A6741,SINAPI_MO!$A$1:$E$59566,4,0)</f>
        <v>0.016</v>
      </c>
      <c r="F6741" s="225" t="n">
        <f aca="false">ROUND(D6741*E6741,2)</f>
        <v>7.91</v>
      </c>
    </row>
    <row r="6742" customFormat="false" ht="19.4" hidden="false" customHeight="false" outlineLevel="0" collapsed="false">
      <c r="A6742" s="207" t="n">
        <v>93106</v>
      </c>
      <c r="B6742" s="208" t="s">
        <v>6917</v>
      </c>
      <c r="C6742" s="2" t="s">
        <v>170</v>
      </c>
      <c r="D6742" s="209" t="n">
        <v>491.99</v>
      </c>
      <c r="E6742" s="224" t="n">
        <f aca="false">VLOOKUP(A6742,SINAPI_MO!$A$1:$E$59566,4,0)</f>
        <v>0.0109</v>
      </c>
      <c r="F6742" s="225" t="n">
        <f aca="false">ROUND(D6742*E6742,2)</f>
        <v>5.36</v>
      </c>
    </row>
    <row r="6743" customFormat="false" ht="19.4" hidden="false" customHeight="false" outlineLevel="0" collapsed="false">
      <c r="A6743" s="207" t="n">
        <v>93052</v>
      </c>
      <c r="B6743" s="208" t="s">
        <v>6918</v>
      </c>
      <c r="C6743" s="2" t="s">
        <v>170</v>
      </c>
      <c r="D6743" s="209" t="n">
        <v>568.02</v>
      </c>
      <c r="E6743" s="224" t="n">
        <f aca="false">VLOOKUP(A6743,SINAPI_MO!$A$1:$E$59566,4,0)</f>
        <v>0.0054</v>
      </c>
      <c r="F6743" s="225" t="n">
        <f aca="false">ROUND(D6743*E6743,2)</f>
        <v>3.07</v>
      </c>
    </row>
    <row r="6744" customFormat="false" ht="19.4" hidden="false" customHeight="false" outlineLevel="0" collapsed="false">
      <c r="A6744" s="207" t="n">
        <v>93086</v>
      </c>
      <c r="B6744" s="208" t="s">
        <v>6919</v>
      </c>
      <c r="C6744" s="2" t="s">
        <v>170</v>
      </c>
      <c r="D6744" s="209" t="n">
        <v>570.95</v>
      </c>
      <c r="E6744" s="224" t="n">
        <f aca="false">VLOOKUP(A6744,SINAPI_MO!$A$1:$E$59566,4,0)</f>
        <v>0.0104</v>
      </c>
      <c r="F6744" s="225" t="n">
        <f aca="false">ROUND(D6744*E6744,2)</f>
        <v>5.94</v>
      </c>
    </row>
    <row r="6745" customFormat="false" ht="19.4" hidden="false" customHeight="false" outlineLevel="0" collapsed="false">
      <c r="A6745" s="207" t="n">
        <v>103890</v>
      </c>
      <c r="B6745" s="208" t="s">
        <v>6920</v>
      </c>
      <c r="C6745" s="2" t="s">
        <v>170</v>
      </c>
      <c r="D6745" s="209" t="n">
        <v>575.02</v>
      </c>
      <c r="E6745" s="224" t="n">
        <f aca="false">VLOOKUP(A6745,SINAPI_MO!$A$1:$E$59566,4,0)</f>
        <v>0.0174</v>
      </c>
      <c r="F6745" s="225" t="n">
        <f aca="false">ROUND(D6745*E6745,2)</f>
        <v>10.01</v>
      </c>
    </row>
    <row r="6746" customFormat="false" ht="19.4" hidden="false" customHeight="false" outlineLevel="0" collapsed="false">
      <c r="A6746" s="207" t="n">
        <v>103821</v>
      </c>
      <c r="B6746" s="208" t="s">
        <v>6921</v>
      </c>
      <c r="C6746" s="2" t="s">
        <v>170</v>
      </c>
      <c r="D6746" s="209" t="n">
        <v>579.59</v>
      </c>
      <c r="E6746" s="224" t="n">
        <f aca="false">VLOOKUP(A6746,SINAPI_MO!$A$1:$E$59566,4,0)</f>
        <v>0.0249</v>
      </c>
      <c r="F6746" s="225" t="n">
        <f aca="false">ROUND(D6746*E6746,2)</f>
        <v>14.43</v>
      </c>
    </row>
    <row r="6747" customFormat="false" ht="19.4" hidden="false" customHeight="false" outlineLevel="0" collapsed="false">
      <c r="A6747" s="207" t="n">
        <v>103854</v>
      </c>
      <c r="B6747" s="208" t="s">
        <v>6922</v>
      </c>
      <c r="C6747" s="2" t="s">
        <v>170</v>
      </c>
      <c r="D6747" s="209" t="n">
        <v>575.63</v>
      </c>
      <c r="E6747" s="224" t="n">
        <f aca="false">VLOOKUP(A6747,SINAPI_MO!$A$1:$E$59566,4,0)</f>
        <v>0.0183</v>
      </c>
      <c r="F6747" s="225" t="n">
        <f aca="false">ROUND(D6747*E6747,2)</f>
        <v>10.53</v>
      </c>
    </row>
    <row r="6748" customFormat="false" ht="19.4" hidden="false" customHeight="false" outlineLevel="0" collapsed="false">
      <c r="A6748" s="207" t="n">
        <v>93109</v>
      </c>
      <c r="B6748" s="208" t="s">
        <v>6923</v>
      </c>
      <c r="C6748" s="2" t="s">
        <v>170</v>
      </c>
      <c r="D6748" s="209" t="n">
        <v>573.13</v>
      </c>
      <c r="E6748" s="224" t="n">
        <f aca="false">VLOOKUP(A6748,SINAPI_MO!$A$1:$E$59566,4,0)</f>
        <v>0.0141</v>
      </c>
      <c r="F6748" s="225" t="n">
        <f aca="false">ROUND(D6748*E6748,2)</f>
        <v>8.08</v>
      </c>
    </row>
    <row r="6749" customFormat="false" ht="19.4" hidden="false" customHeight="false" outlineLevel="0" collapsed="false">
      <c r="A6749" s="207" t="n">
        <v>93058</v>
      </c>
      <c r="B6749" s="208" t="s">
        <v>6924</v>
      </c>
      <c r="C6749" s="2" t="s">
        <v>170</v>
      </c>
      <c r="D6749" s="209" t="n">
        <v>624.87</v>
      </c>
      <c r="E6749" s="224" t="n">
        <f aca="false">VLOOKUP(A6749,SINAPI_MO!$A$1:$E$59566,4,0)</f>
        <v>0.0063</v>
      </c>
      <c r="F6749" s="225" t="n">
        <f aca="false">ROUND(D6749*E6749,2)</f>
        <v>3.94</v>
      </c>
    </row>
    <row r="6750" customFormat="false" ht="19.4" hidden="false" customHeight="false" outlineLevel="0" collapsed="false">
      <c r="A6750" s="207" t="n">
        <v>93092</v>
      </c>
      <c r="B6750" s="208" t="s">
        <v>6925</v>
      </c>
      <c r="C6750" s="2" t="s">
        <v>170</v>
      </c>
      <c r="D6750" s="209" t="n">
        <v>627.58</v>
      </c>
      <c r="E6750" s="224" t="n">
        <f aca="false">VLOOKUP(A6750,SINAPI_MO!$A$1:$E$59566,4,0)</f>
        <v>0.0106</v>
      </c>
      <c r="F6750" s="225" t="n">
        <f aca="false">ROUND(D6750*E6750,2)</f>
        <v>6.65</v>
      </c>
    </row>
    <row r="6751" customFormat="false" ht="19.4" hidden="false" customHeight="false" outlineLevel="0" collapsed="false">
      <c r="A6751" s="207" t="n">
        <v>103898</v>
      </c>
      <c r="B6751" s="208" t="s">
        <v>6926</v>
      </c>
      <c r="C6751" s="2" t="s">
        <v>170</v>
      </c>
      <c r="D6751" s="209" t="n">
        <v>632.29</v>
      </c>
      <c r="E6751" s="224" t="n">
        <f aca="false">VLOOKUP(A6751,SINAPI_MO!$A$1:$E$59566,4,0)</f>
        <v>0.0179</v>
      </c>
      <c r="F6751" s="225" t="n">
        <f aca="false">ROUND(D6751*E6751,2)</f>
        <v>11.32</v>
      </c>
    </row>
    <row r="6752" customFormat="false" ht="19.4" hidden="false" customHeight="false" outlineLevel="0" collapsed="false">
      <c r="A6752" s="207" t="n">
        <v>103829</v>
      </c>
      <c r="B6752" s="208" t="s">
        <v>6927</v>
      </c>
      <c r="C6752" s="2" t="s">
        <v>170</v>
      </c>
      <c r="D6752" s="209" t="n">
        <v>640.25</v>
      </c>
      <c r="E6752" s="224" t="n">
        <f aca="false">VLOOKUP(A6752,SINAPI_MO!$A$1:$E$59566,4,0)</f>
        <v>0.0305</v>
      </c>
      <c r="F6752" s="225" t="n">
        <f aca="false">ROUND(D6752*E6752,2)</f>
        <v>19.53</v>
      </c>
    </row>
    <row r="6753" customFormat="false" ht="19.4" hidden="false" customHeight="false" outlineLevel="0" collapsed="false">
      <c r="A6753" s="207" t="n">
        <v>103862</v>
      </c>
      <c r="B6753" s="208" t="s">
        <v>6928</v>
      </c>
      <c r="C6753" s="2" t="s">
        <v>170</v>
      </c>
      <c r="D6753" s="209" t="n">
        <v>633.88</v>
      </c>
      <c r="E6753" s="224" t="n">
        <f aca="false">VLOOKUP(A6753,SINAPI_MO!$A$1:$E$59566,4,0)</f>
        <v>0.0202</v>
      </c>
      <c r="F6753" s="225" t="n">
        <f aca="false">ROUND(D6753*E6753,2)</f>
        <v>12.8</v>
      </c>
    </row>
    <row r="6754" customFormat="false" ht="19.4" hidden="false" customHeight="false" outlineLevel="0" collapsed="false">
      <c r="A6754" s="207" t="n">
        <v>93116</v>
      </c>
      <c r="B6754" s="208" t="s">
        <v>6929</v>
      </c>
      <c r="C6754" s="2" t="s">
        <v>170</v>
      </c>
      <c r="D6754" s="209" t="n">
        <v>631.47</v>
      </c>
      <c r="E6754" s="224" t="n">
        <f aca="false">VLOOKUP(A6754,SINAPI_MO!$A$1:$E$59566,4,0)</f>
        <v>0.0165</v>
      </c>
      <c r="F6754" s="225" t="n">
        <f aca="false">ROUND(D6754*E6754,2)</f>
        <v>10.42</v>
      </c>
    </row>
    <row r="6755" customFormat="false" ht="19.4" hidden="false" customHeight="false" outlineLevel="0" collapsed="false">
      <c r="A6755" s="207" t="n">
        <v>92314</v>
      </c>
      <c r="B6755" s="208" t="s">
        <v>6930</v>
      </c>
      <c r="C6755" s="2" t="s">
        <v>170</v>
      </c>
      <c r="D6755" s="209" t="n">
        <v>9.32</v>
      </c>
      <c r="E6755" s="224" t="n">
        <f aca="false">VLOOKUP(A6755,SINAPI_MO!$A$1:$E$59566,4,0)</f>
        <v>0.5536</v>
      </c>
      <c r="F6755" s="225" t="n">
        <f aca="false">ROUND(D6755*E6755,2)</f>
        <v>5.16</v>
      </c>
    </row>
    <row r="6756" customFormat="false" ht="19.4" hidden="false" customHeight="false" outlineLevel="0" collapsed="false">
      <c r="A6756" s="207" t="n">
        <v>103883</v>
      </c>
      <c r="B6756" s="208" t="s">
        <v>6931</v>
      </c>
      <c r="C6756" s="2" t="s">
        <v>170</v>
      </c>
      <c r="D6756" s="209" t="n">
        <v>12.65</v>
      </c>
      <c r="E6756" s="224" t="n">
        <f aca="false">VLOOKUP(A6756,SINAPI_MO!$A$1:$E$59566,4,0)</f>
        <v>0.6704</v>
      </c>
      <c r="F6756" s="225" t="n">
        <f aca="false">ROUND(D6756*E6756,2)</f>
        <v>8.48</v>
      </c>
    </row>
    <row r="6757" customFormat="false" ht="19.4" hidden="false" customHeight="false" outlineLevel="0" collapsed="false">
      <c r="A6757" s="207" t="n">
        <v>103814</v>
      </c>
      <c r="B6757" s="208" t="s">
        <v>6932</v>
      </c>
      <c r="C6757" s="2" t="s">
        <v>170</v>
      </c>
      <c r="D6757" s="209" t="n">
        <v>12.63</v>
      </c>
      <c r="E6757" s="224" t="n">
        <f aca="false">VLOOKUP(A6757,SINAPI_MO!$A$1:$E$59566,4,0)</f>
        <v>0.6651</v>
      </c>
      <c r="F6757" s="225" t="n">
        <f aca="false">ROUND(D6757*E6757,2)</f>
        <v>8.4</v>
      </c>
    </row>
    <row r="6758" customFormat="false" ht="19.4" hidden="false" customHeight="false" outlineLevel="0" collapsed="false">
      <c r="A6758" s="207" t="n">
        <v>103847</v>
      </c>
      <c r="B6758" s="208" t="s">
        <v>6933</v>
      </c>
      <c r="C6758" s="2" t="s">
        <v>170</v>
      </c>
      <c r="D6758" s="209" t="n">
        <v>12.12</v>
      </c>
      <c r="E6758" s="224" t="n">
        <f aca="false">VLOOKUP(A6758,SINAPI_MO!$A$1:$E$59566,4,0)</f>
        <v>0.6518</v>
      </c>
      <c r="F6758" s="225" t="n">
        <f aca="false">ROUND(D6758*E6758,2)</f>
        <v>7.9</v>
      </c>
    </row>
    <row r="6759" customFormat="false" ht="19.4" hidden="false" customHeight="false" outlineLevel="0" collapsed="false">
      <c r="A6759" s="207" t="n">
        <v>92329</v>
      </c>
      <c r="B6759" s="208" t="s">
        <v>6934</v>
      </c>
      <c r="C6759" s="2" t="s">
        <v>170</v>
      </c>
      <c r="D6759" s="209" t="n">
        <v>9.51</v>
      </c>
      <c r="E6759" s="224" t="n">
        <f aca="false">VLOOKUP(A6759,SINAPI_MO!$A$1:$E$59566,4,0)</f>
        <v>0.5626</v>
      </c>
      <c r="F6759" s="225" t="n">
        <f aca="false">ROUND(D6759*E6759,2)</f>
        <v>5.35</v>
      </c>
    </row>
    <row r="6760" customFormat="false" ht="19.4" hidden="false" customHeight="false" outlineLevel="0" collapsed="false">
      <c r="A6760" s="207" t="n">
        <v>92293</v>
      </c>
      <c r="B6760" s="208" t="s">
        <v>6935</v>
      </c>
      <c r="C6760" s="2" t="s">
        <v>170</v>
      </c>
      <c r="D6760" s="209" t="n">
        <v>10.76</v>
      </c>
      <c r="E6760" s="224" t="n">
        <f aca="false">VLOOKUP(A6760,SINAPI_MO!$A$1:$E$59566,4,0)</f>
        <v>0.2853</v>
      </c>
      <c r="F6760" s="225" t="n">
        <f aca="false">ROUND(D6760*E6760,2)</f>
        <v>3.07</v>
      </c>
    </row>
    <row r="6761" customFormat="false" ht="19.4" hidden="false" customHeight="false" outlineLevel="0" collapsed="false">
      <c r="A6761" s="207" t="n">
        <v>92315</v>
      </c>
      <c r="B6761" s="208" t="s">
        <v>6936</v>
      </c>
      <c r="C6761" s="2" t="s">
        <v>170</v>
      </c>
      <c r="D6761" s="209" t="n">
        <v>13.69</v>
      </c>
      <c r="E6761" s="224" t="n">
        <f aca="false">VLOOKUP(A6761,SINAPI_MO!$A$1:$E$59566,4,0)</f>
        <v>0.4354</v>
      </c>
      <c r="F6761" s="225" t="n">
        <f aca="false">ROUND(D6761*E6761,2)</f>
        <v>5.96</v>
      </c>
    </row>
    <row r="6762" customFormat="false" ht="19.4" hidden="false" customHeight="false" outlineLevel="0" collapsed="false">
      <c r="A6762" s="207" t="n">
        <v>103888</v>
      </c>
      <c r="B6762" s="208" t="s">
        <v>6937</v>
      </c>
      <c r="C6762" s="2" t="s">
        <v>170</v>
      </c>
      <c r="D6762" s="209" t="n">
        <v>17.76</v>
      </c>
      <c r="E6762" s="224" t="n">
        <f aca="false">VLOOKUP(A6762,SINAPI_MO!$A$1:$E$59566,4,0)</f>
        <v>0.5642</v>
      </c>
      <c r="F6762" s="225" t="n">
        <f aca="false">ROUND(D6762*E6762,2)</f>
        <v>10.02</v>
      </c>
    </row>
    <row r="6763" customFormat="false" ht="19.4" hidden="false" customHeight="false" outlineLevel="0" collapsed="false">
      <c r="A6763" s="207" t="n">
        <v>103819</v>
      </c>
      <c r="B6763" s="208" t="s">
        <v>6938</v>
      </c>
      <c r="C6763" s="2" t="s">
        <v>170</v>
      </c>
      <c r="D6763" s="209" t="n">
        <v>22.33</v>
      </c>
      <c r="E6763" s="224" t="n">
        <f aca="false">VLOOKUP(A6763,SINAPI_MO!$A$1:$E$59566,4,0)</f>
        <v>0.6453</v>
      </c>
      <c r="F6763" s="225" t="n">
        <f aca="false">ROUND(D6763*E6763,2)</f>
        <v>14.41</v>
      </c>
    </row>
    <row r="6764" customFormat="false" ht="19.4" hidden="false" customHeight="false" outlineLevel="0" collapsed="false">
      <c r="A6764" s="207" t="n">
        <v>103852</v>
      </c>
      <c r="B6764" s="208" t="s">
        <v>6939</v>
      </c>
      <c r="C6764" s="2" t="s">
        <v>170</v>
      </c>
      <c r="D6764" s="209" t="n">
        <v>18.37</v>
      </c>
      <c r="E6764" s="224" t="n">
        <f aca="false">VLOOKUP(A6764,SINAPI_MO!$A$1:$E$59566,4,0)</f>
        <v>0.5738</v>
      </c>
      <c r="F6764" s="225" t="n">
        <f aca="false">ROUND(D6764*E6764,2)</f>
        <v>10.54</v>
      </c>
    </row>
    <row r="6765" customFormat="false" ht="19.4" hidden="false" customHeight="false" outlineLevel="0" collapsed="false">
      <c r="A6765" s="207" t="n">
        <v>92330</v>
      </c>
      <c r="B6765" s="208" t="s">
        <v>6940</v>
      </c>
      <c r="C6765" s="2" t="s">
        <v>170</v>
      </c>
      <c r="D6765" s="209" t="n">
        <v>15.87</v>
      </c>
      <c r="E6765" s="224" t="n">
        <f aca="false">VLOOKUP(A6765,SINAPI_MO!$A$1:$E$59566,4,0)</f>
        <v>0.5098</v>
      </c>
      <c r="F6765" s="225" t="n">
        <f aca="false">ROUND(D6765*E6765,2)</f>
        <v>8.09</v>
      </c>
    </row>
    <row r="6766" customFormat="false" ht="19.4" hidden="false" customHeight="false" outlineLevel="0" collapsed="false">
      <c r="A6766" s="207" t="n">
        <v>92294</v>
      </c>
      <c r="B6766" s="208" t="s">
        <v>6941</v>
      </c>
      <c r="C6766" s="2" t="s">
        <v>170</v>
      </c>
      <c r="D6766" s="209" t="n">
        <v>18.26</v>
      </c>
      <c r="E6766" s="224" t="n">
        <f aca="false">VLOOKUP(A6766,SINAPI_MO!$A$1:$E$59566,4,0)</f>
        <v>0.2169</v>
      </c>
      <c r="F6766" s="225" t="n">
        <f aca="false">ROUND(D6766*E6766,2)</f>
        <v>3.96</v>
      </c>
    </row>
    <row r="6767" customFormat="false" ht="19.4" hidden="false" customHeight="false" outlineLevel="0" collapsed="false">
      <c r="A6767" s="207" t="n">
        <v>92316</v>
      </c>
      <c r="B6767" s="208" t="s">
        <v>6942</v>
      </c>
      <c r="C6767" s="2" t="s">
        <v>170</v>
      </c>
      <c r="D6767" s="209" t="n">
        <v>20.97</v>
      </c>
      <c r="E6767" s="224" t="n">
        <f aca="false">VLOOKUP(A6767,SINAPI_MO!$A$1:$E$59566,4,0)</f>
        <v>0.3166</v>
      </c>
      <c r="F6767" s="225" t="n">
        <f aca="false">ROUND(D6767*E6767,2)</f>
        <v>6.64</v>
      </c>
    </row>
    <row r="6768" customFormat="false" ht="19.4" hidden="false" customHeight="false" outlineLevel="0" collapsed="false">
      <c r="A6768" s="207" t="n">
        <v>103895</v>
      </c>
      <c r="B6768" s="208" t="s">
        <v>6943</v>
      </c>
      <c r="C6768" s="2" t="s">
        <v>170</v>
      </c>
      <c r="D6768" s="209" t="n">
        <v>25.68</v>
      </c>
      <c r="E6768" s="224" t="n">
        <f aca="false">VLOOKUP(A6768,SINAPI_MO!$A$1:$E$59566,4,0)</f>
        <v>0.4412</v>
      </c>
      <c r="F6768" s="225" t="n">
        <f aca="false">ROUND(D6768*E6768,2)</f>
        <v>11.33</v>
      </c>
    </row>
    <row r="6769" customFormat="false" ht="19.4" hidden="false" customHeight="false" outlineLevel="0" collapsed="false">
      <c r="A6769" s="207" t="n">
        <v>103826</v>
      </c>
      <c r="B6769" s="208" t="s">
        <v>6944</v>
      </c>
      <c r="C6769" s="2" t="s">
        <v>170</v>
      </c>
      <c r="D6769" s="209" t="n">
        <v>33.64</v>
      </c>
      <c r="E6769" s="224" t="n">
        <f aca="false">VLOOKUP(A6769,SINAPI_MO!$A$1:$E$59566,4,0)</f>
        <v>0.5812</v>
      </c>
      <c r="F6769" s="225" t="n">
        <f aca="false">ROUND(D6769*E6769,2)</f>
        <v>19.55</v>
      </c>
    </row>
    <row r="6770" customFormat="false" ht="19.4" hidden="false" customHeight="false" outlineLevel="0" collapsed="false">
      <c r="A6770" s="207" t="n">
        <v>103859</v>
      </c>
      <c r="B6770" s="208" t="s">
        <v>6945</v>
      </c>
      <c r="C6770" s="2" t="s">
        <v>170</v>
      </c>
      <c r="D6770" s="209" t="n">
        <v>27.27</v>
      </c>
      <c r="E6770" s="224" t="n">
        <f aca="false">VLOOKUP(A6770,SINAPI_MO!$A$1:$E$59566,4,0)</f>
        <v>0.4694</v>
      </c>
      <c r="F6770" s="225" t="n">
        <f aca="false">ROUND(D6770*E6770,2)</f>
        <v>12.8</v>
      </c>
    </row>
    <row r="6771" customFormat="false" ht="19.4" hidden="false" customHeight="false" outlineLevel="0" collapsed="false">
      <c r="A6771" s="207" t="n">
        <v>92331</v>
      </c>
      <c r="B6771" s="208" t="s">
        <v>6946</v>
      </c>
      <c r="C6771" s="2" t="s">
        <v>170</v>
      </c>
      <c r="D6771" s="209" t="n">
        <v>24.86</v>
      </c>
      <c r="E6771" s="224" t="n">
        <f aca="false">VLOOKUP(A6771,SINAPI_MO!$A$1:$E$59566,4,0)</f>
        <v>0.42</v>
      </c>
      <c r="F6771" s="225" t="n">
        <f aca="false">ROUND(D6771*E6771,2)</f>
        <v>10.44</v>
      </c>
    </row>
    <row r="6772" customFormat="false" ht="19.4" hidden="false" customHeight="false" outlineLevel="0" collapsed="false">
      <c r="A6772" s="207" t="n">
        <v>92295</v>
      </c>
      <c r="B6772" s="208" t="s">
        <v>6947</v>
      </c>
      <c r="C6772" s="2" t="s">
        <v>170</v>
      </c>
      <c r="D6772" s="209" t="n">
        <v>34.59</v>
      </c>
      <c r="E6772" s="224" t="n">
        <f aca="false">VLOOKUP(A6772,SINAPI_MO!$A$1:$E$59566,4,0)</f>
        <v>0.1448</v>
      </c>
      <c r="F6772" s="225" t="n">
        <f aca="false">ROUND(D6772*E6772,2)</f>
        <v>5.01</v>
      </c>
    </row>
    <row r="6773" customFormat="false" ht="19.4" hidden="false" customHeight="false" outlineLevel="0" collapsed="false">
      <c r="A6773" s="207" t="n">
        <v>92296</v>
      </c>
      <c r="B6773" s="208" t="s">
        <v>6948</v>
      </c>
      <c r="C6773" s="2" t="s">
        <v>170</v>
      </c>
      <c r="D6773" s="209" t="n">
        <v>45.84</v>
      </c>
      <c r="E6773" s="224" t="n">
        <f aca="false">VLOOKUP(A6773,SINAPI_MO!$A$1:$E$59566,4,0)</f>
        <v>0.1318</v>
      </c>
      <c r="F6773" s="225" t="n">
        <f aca="false">ROUND(D6773*E6773,2)</f>
        <v>6.04</v>
      </c>
    </row>
    <row r="6774" customFormat="false" ht="19.4" hidden="false" customHeight="false" outlineLevel="0" collapsed="false">
      <c r="A6774" s="207" t="n">
        <v>92297</v>
      </c>
      <c r="B6774" s="208" t="s">
        <v>6949</v>
      </c>
      <c r="C6774" s="2" t="s">
        <v>170</v>
      </c>
      <c r="D6774" s="209" t="n">
        <v>71.23</v>
      </c>
      <c r="E6774" s="224" t="n">
        <f aca="false">VLOOKUP(A6774,SINAPI_MO!$A$1:$E$59566,4,0)</f>
        <v>0.1099</v>
      </c>
      <c r="F6774" s="225" t="n">
        <f aca="false">ROUND(D6774*E6774,2)</f>
        <v>7.83</v>
      </c>
    </row>
    <row r="6775" customFormat="false" ht="19.4" hidden="false" customHeight="false" outlineLevel="0" collapsed="false">
      <c r="A6775" s="207" t="n">
        <v>92298</v>
      </c>
      <c r="B6775" s="208" t="s">
        <v>6950</v>
      </c>
      <c r="C6775" s="2" t="s">
        <v>170</v>
      </c>
      <c r="D6775" s="209" t="n">
        <v>200.81</v>
      </c>
      <c r="E6775" s="224" t="n">
        <f aca="false">VLOOKUP(A6775,SINAPI_MO!$A$1:$E$59566,4,0)</f>
        <v>0.0479</v>
      </c>
      <c r="F6775" s="225" t="n">
        <f aca="false">ROUND(D6775*E6775,2)</f>
        <v>9.62</v>
      </c>
    </row>
    <row r="6776" customFormat="false" ht="19.4" hidden="false" customHeight="false" outlineLevel="0" collapsed="false">
      <c r="A6776" s="207" t="n">
        <v>93080</v>
      </c>
      <c r="B6776" s="208" t="s">
        <v>6951</v>
      </c>
      <c r="C6776" s="2" t="s">
        <v>170</v>
      </c>
      <c r="D6776" s="209" t="n">
        <v>9.36</v>
      </c>
      <c r="E6776" s="224" t="n">
        <f aca="false">VLOOKUP(A6776,SINAPI_MO!$A$1:$E$59566,4,0)</f>
        <v>0.5513</v>
      </c>
      <c r="F6776" s="225" t="n">
        <f aca="false">ROUND(D6776*E6776,2)</f>
        <v>5.16</v>
      </c>
    </row>
    <row r="6777" customFormat="false" ht="19.4" hidden="false" customHeight="false" outlineLevel="0" collapsed="false">
      <c r="A6777" s="207" t="n">
        <v>103884</v>
      </c>
      <c r="B6777" s="208" t="s">
        <v>6952</v>
      </c>
      <c r="C6777" s="2" t="s">
        <v>170</v>
      </c>
      <c r="D6777" s="209" t="n">
        <v>12.69</v>
      </c>
      <c r="E6777" s="224" t="n">
        <f aca="false">VLOOKUP(A6777,SINAPI_MO!$A$1:$E$59566,4,0)</f>
        <v>0.6682</v>
      </c>
      <c r="F6777" s="225" t="n">
        <f aca="false">ROUND(D6777*E6777,2)</f>
        <v>8.48</v>
      </c>
    </row>
    <row r="6778" customFormat="false" ht="19.4" hidden="false" customHeight="false" outlineLevel="0" collapsed="false">
      <c r="A6778" s="207" t="n">
        <v>103815</v>
      </c>
      <c r="B6778" s="208" t="s">
        <v>6953</v>
      </c>
      <c r="C6778" s="2" t="s">
        <v>170</v>
      </c>
      <c r="D6778" s="209" t="n">
        <v>12.67</v>
      </c>
      <c r="E6778" s="224" t="n">
        <f aca="false">VLOOKUP(A6778,SINAPI_MO!$A$1:$E$59566,4,0)</f>
        <v>0.663</v>
      </c>
      <c r="F6778" s="225" t="n">
        <f aca="false">ROUND(D6778*E6778,2)</f>
        <v>8.4</v>
      </c>
    </row>
    <row r="6779" customFormat="false" ht="19.4" hidden="false" customHeight="false" outlineLevel="0" collapsed="false">
      <c r="A6779" s="207" t="n">
        <v>103848</v>
      </c>
      <c r="B6779" s="208" t="s">
        <v>6954</v>
      </c>
      <c r="C6779" s="2" t="s">
        <v>170</v>
      </c>
      <c r="D6779" s="209" t="n">
        <v>12.16</v>
      </c>
      <c r="E6779" s="224" t="n">
        <f aca="false">VLOOKUP(A6779,SINAPI_MO!$A$1:$E$59566,4,0)</f>
        <v>0.6497</v>
      </c>
      <c r="F6779" s="225" t="n">
        <f aca="false">ROUND(D6779*E6779,2)</f>
        <v>7.9</v>
      </c>
    </row>
    <row r="6780" customFormat="false" ht="19.4" hidden="false" customHeight="false" outlineLevel="0" collapsed="false">
      <c r="A6780" s="207" t="n">
        <v>93103</v>
      </c>
      <c r="B6780" s="208" t="s">
        <v>6955</v>
      </c>
      <c r="C6780" s="2" t="s">
        <v>170</v>
      </c>
      <c r="D6780" s="209" t="n">
        <v>9.55</v>
      </c>
      <c r="E6780" s="224" t="n">
        <f aca="false">VLOOKUP(A6780,SINAPI_MO!$A$1:$E$59566,4,0)</f>
        <v>0.5602</v>
      </c>
      <c r="F6780" s="225" t="n">
        <f aca="false">ROUND(D6780*E6780,2)</f>
        <v>5.35</v>
      </c>
    </row>
    <row r="6781" customFormat="false" ht="19.4" hidden="false" customHeight="false" outlineLevel="0" collapsed="false">
      <c r="A6781" s="207" t="n">
        <v>93050</v>
      </c>
      <c r="B6781" s="208" t="s">
        <v>6956</v>
      </c>
      <c r="C6781" s="2" t="s">
        <v>170</v>
      </c>
      <c r="D6781" s="209" t="n">
        <v>12.2</v>
      </c>
      <c r="E6781" s="224" t="n">
        <f aca="false">VLOOKUP(A6781,SINAPI_MO!$A$1:$E$59566,4,0)</f>
        <v>0.2516</v>
      </c>
      <c r="F6781" s="225" t="n">
        <f aca="false">ROUND(D6781*E6781,2)</f>
        <v>3.07</v>
      </c>
    </row>
    <row r="6782" customFormat="false" ht="19.4" hidden="false" customHeight="false" outlineLevel="0" collapsed="false">
      <c r="A6782" s="207" t="n">
        <v>93084</v>
      </c>
      <c r="B6782" s="208" t="s">
        <v>6957</v>
      </c>
      <c r="C6782" s="2" t="s">
        <v>170</v>
      </c>
      <c r="D6782" s="209" t="n">
        <v>15.13</v>
      </c>
      <c r="E6782" s="224" t="n">
        <f aca="false">VLOOKUP(A6782,SINAPI_MO!$A$1:$E$59566,4,0)</f>
        <v>0.3939</v>
      </c>
      <c r="F6782" s="225" t="n">
        <f aca="false">ROUND(D6782*E6782,2)</f>
        <v>5.96</v>
      </c>
    </row>
    <row r="6783" customFormat="false" ht="19.4" hidden="false" customHeight="false" outlineLevel="0" collapsed="false">
      <c r="A6783" s="207" t="n">
        <v>103889</v>
      </c>
      <c r="B6783" s="208" t="s">
        <v>6958</v>
      </c>
      <c r="C6783" s="2" t="s">
        <v>170</v>
      </c>
      <c r="D6783" s="209" t="n">
        <v>19.2</v>
      </c>
      <c r="E6783" s="224" t="n">
        <f aca="false">VLOOKUP(A6783,SINAPI_MO!$A$1:$E$59566,4,0)</f>
        <v>0.5219</v>
      </c>
      <c r="F6783" s="225" t="n">
        <f aca="false">ROUND(D6783*E6783,2)</f>
        <v>10.02</v>
      </c>
    </row>
    <row r="6784" customFormat="false" ht="19.4" hidden="false" customHeight="false" outlineLevel="0" collapsed="false">
      <c r="A6784" s="207" t="n">
        <v>103820</v>
      </c>
      <c r="B6784" s="208" t="s">
        <v>6959</v>
      </c>
      <c r="C6784" s="2" t="s">
        <v>170</v>
      </c>
      <c r="D6784" s="209" t="n">
        <v>23.77</v>
      </c>
      <c r="E6784" s="224" t="n">
        <f aca="false">VLOOKUP(A6784,SINAPI_MO!$A$1:$E$59566,4,0)</f>
        <v>0.6062</v>
      </c>
      <c r="F6784" s="225" t="n">
        <f aca="false">ROUND(D6784*E6784,2)</f>
        <v>14.41</v>
      </c>
    </row>
    <row r="6785" customFormat="false" ht="19.4" hidden="false" customHeight="false" outlineLevel="0" collapsed="false">
      <c r="A6785" s="207" t="n">
        <v>103853</v>
      </c>
      <c r="B6785" s="208" t="s">
        <v>6960</v>
      </c>
      <c r="C6785" s="2" t="s">
        <v>170</v>
      </c>
      <c r="D6785" s="209" t="n">
        <v>19.81</v>
      </c>
      <c r="E6785" s="224" t="n">
        <f aca="false">VLOOKUP(A6785,SINAPI_MO!$A$1:$E$59566,4,0)</f>
        <v>0.5321</v>
      </c>
      <c r="F6785" s="225" t="n">
        <f aca="false">ROUND(D6785*E6785,2)</f>
        <v>10.54</v>
      </c>
    </row>
    <row r="6786" customFormat="false" ht="19.4" hidden="false" customHeight="false" outlineLevel="0" collapsed="false">
      <c r="A6786" s="207" t="n">
        <v>93107</v>
      </c>
      <c r="B6786" s="208" t="s">
        <v>6961</v>
      </c>
      <c r="C6786" s="2" t="s">
        <v>170</v>
      </c>
      <c r="D6786" s="209" t="n">
        <v>17.31</v>
      </c>
      <c r="E6786" s="224" t="n">
        <f aca="false">VLOOKUP(A6786,SINAPI_MO!$A$1:$E$59566,4,0)</f>
        <v>0.4674</v>
      </c>
      <c r="F6786" s="225" t="n">
        <f aca="false">ROUND(D6786*E6786,2)</f>
        <v>8.09</v>
      </c>
    </row>
    <row r="6787" customFormat="false" ht="19.4" hidden="false" customHeight="false" outlineLevel="0" collapsed="false">
      <c r="A6787" s="207" t="n">
        <v>93056</v>
      </c>
      <c r="B6787" s="208" t="s">
        <v>6962</v>
      </c>
      <c r="C6787" s="2" t="s">
        <v>170</v>
      </c>
      <c r="D6787" s="209" t="n">
        <v>18.26</v>
      </c>
      <c r="E6787" s="224" t="n">
        <f aca="false">VLOOKUP(A6787,SINAPI_MO!$A$1:$E$59566,4,0)</f>
        <v>0.2169</v>
      </c>
      <c r="F6787" s="225" t="n">
        <f aca="false">ROUND(D6787*E6787,2)</f>
        <v>3.96</v>
      </c>
    </row>
    <row r="6788" customFormat="false" ht="19.4" hidden="false" customHeight="false" outlineLevel="0" collapsed="false">
      <c r="A6788" s="207" t="n">
        <v>93090</v>
      </c>
      <c r="B6788" s="208" t="s">
        <v>6963</v>
      </c>
      <c r="C6788" s="2" t="s">
        <v>170</v>
      </c>
      <c r="D6788" s="209" t="n">
        <v>20.97</v>
      </c>
      <c r="E6788" s="224" t="n">
        <f aca="false">VLOOKUP(A6788,SINAPI_MO!$A$1:$E$59566,4,0)</f>
        <v>0.3166</v>
      </c>
      <c r="F6788" s="225" t="n">
        <f aca="false">ROUND(D6788*E6788,2)</f>
        <v>6.64</v>
      </c>
    </row>
    <row r="6789" customFormat="false" ht="19.4" hidden="false" customHeight="false" outlineLevel="0" collapsed="false">
      <c r="A6789" s="207" t="n">
        <v>103896</v>
      </c>
      <c r="B6789" s="208" t="s">
        <v>6964</v>
      </c>
      <c r="C6789" s="2" t="s">
        <v>170</v>
      </c>
      <c r="D6789" s="209" t="n">
        <v>25.68</v>
      </c>
      <c r="E6789" s="224" t="n">
        <f aca="false">VLOOKUP(A6789,SINAPI_MO!$A$1:$E$59566,4,0)</f>
        <v>0.4412</v>
      </c>
      <c r="F6789" s="225" t="n">
        <f aca="false">ROUND(D6789*E6789,2)</f>
        <v>11.33</v>
      </c>
    </row>
    <row r="6790" customFormat="false" ht="19.4" hidden="false" customHeight="false" outlineLevel="0" collapsed="false">
      <c r="A6790" s="207" t="n">
        <v>103827</v>
      </c>
      <c r="B6790" s="208" t="s">
        <v>6965</v>
      </c>
      <c r="C6790" s="2" t="s">
        <v>170</v>
      </c>
      <c r="D6790" s="209" t="n">
        <v>33.64</v>
      </c>
      <c r="E6790" s="224" t="n">
        <f aca="false">VLOOKUP(A6790,SINAPI_MO!$A$1:$E$59566,4,0)</f>
        <v>0.5812</v>
      </c>
      <c r="F6790" s="225" t="n">
        <f aca="false">ROUND(D6790*E6790,2)</f>
        <v>19.55</v>
      </c>
    </row>
    <row r="6791" customFormat="false" ht="19.4" hidden="false" customHeight="false" outlineLevel="0" collapsed="false">
      <c r="A6791" s="207" t="n">
        <v>103860</v>
      </c>
      <c r="B6791" s="208" t="s">
        <v>6966</v>
      </c>
      <c r="C6791" s="2" t="s">
        <v>170</v>
      </c>
      <c r="D6791" s="209" t="n">
        <v>27.27</v>
      </c>
      <c r="E6791" s="224" t="n">
        <f aca="false">VLOOKUP(A6791,SINAPI_MO!$A$1:$E$59566,4,0)</f>
        <v>0.4694</v>
      </c>
      <c r="F6791" s="225" t="n">
        <f aca="false">ROUND(D6791*E6791,2)</f>
        <v>12.8</v>
      </c>
    </row>
    <row r="6792" customFormat="false" ht="19.4" hidden="false" customHeight="false" outlineLevel="0" collapsed="false">
      <c r="A6792" s="207" t="n">
        <v>93113</v>
      </c>
      <c r="B6792" s="208" t="s">
        <v>6967</v>
      </c>
      <c r="C6792" s="2" t="s">
        <v>170</v>
      </c>
      <c r="D6792" s="209" t="n">
        <v>24.86</v>
      </c>
      <c r="E6792" s="224" t="n">
        <f aca="false">VLOOKUP(A6792,SINAPI_MO!$A$1:$E$59566,4,0)</f>
        <v>0.42</v>
      </c>
      <c r="F6792" s="225" t="n">
        <f aca="false">ROUND(D6792*E6792,2)</f>
        <v>10.44</v>
      </c>
    </row>
    <row r="6793" customFormat="false" ht="19.4" hidden="false" customHeight="false" outlineLevel="0" collapsed="false">
      <c r="A6793" s="207" t="n">
        <v>93061</v>
      </c>
      <c r="B6793" s="208" t="s">
        <v>6968</v>
      </c>
      <c r="C6793" s="2" t="s">
        <v>170</v>
      </c>
      <c r="D6793" s="209" t="n">
        <v>34.73</v>
      </c>
      <c r="E6793" s="224" t="n">
        <f aca="false">VLOOKUP(A6793,SINAPI_MO!$A$1:$E$59566,4,0)</f>
        <v>0.1443</v>
      </c>
      <c r="F6793" s="225" t="n">
        <f aca="false">ROUND(D6793*E6793,2)</f>
        <v>5.01</v>
      </c>
    </row>
    <row r="6794" customFormat="false" ht="19.4" hidden="false" customHeight="false" outlineLevel="0" collapsed="false">
      <c r="A6794" s="207" t="n">
        <v>93064</v>
      </c>
      <c r="B6794" s="208" t="s">
        <v>6969</v>
      </c>
      <c r="C6794" s="2" t="s">
        <v>170</v>
      </c>
      <c r="D6794" s="209" t="n">
        <v>53.34</v>
      </c>
      <c r="E6794" s="224" t="n">
        <f aca="false">VLOOKUP(A6794,SINAPI_MO!$A$1:$E$59566,4,0)</f>
        <v>0.1132</v>
      </c>
      <c r="F6794" s="225" t="n">
        <f aca="false">ROUND(D6794*E6794,2)</f>
        <v>6.04</v>
      </c>
    </row>
    <row r="6795" customFormat="false" ht="19.4" hidden="false" customHeight="false" outlineLevel="0" collapsed="false">
      <c r="A6795" s="207" t="n">
        <v>93067</v>
      </c>
      <c r="B6795" s="208" t="s">
        <v>6970</v>
      </c>
      <c r="C6795" s="2" t="s">
        <v>170</v>
      </c>
      <c r="D6795" s="209" t="n">
        <v>79.4</v>
      </c>
      <c r="E6795" s="224" t="n">
        <f aca="false">VLOOKUP(A6795,SINAPI_MO!$A$1:$E$59566,4,0)</f>
        <v>0.0986</v>
      </c>
      <c r="F6795" s="225" t="n">
        <f aca="false">ROUND(D6795*E6795,2)</f>
        <v>7.83</v>
      </c>
    </row>
    <row r="6796" customFormat="false" ht="19.4" hidden="false" customHeight="false" outlineLevel="0" collapsed="false">
      <c r="A6796" s="207" t="n">
        <v>93070</v>
      </c>
      <c r="B6796" s="208" t="s">
        <v>6971</v>
      </c>
      <c r="C6796" s="2" t="s">
        <v>170</v>
      </c>
      <c r="D6796" s="209" t="n">
        <v>200.81</v>
      </c>
      <c r="E6796" s="224" t="n">
        <f aca="false">VLOOKUP(A6796,SINAPI_MO!$A$1:$E$59566,4,0)</f>
        <v>0.0479</v>
      </c>
      <c r="F6796" s="225" t="n">
        <f aca="false">ROUND(D6796*E6796,2)</f>
        <v>9.62</v>
      </c>
    </row>
    <row r="6797" customFormat="false" ht="19.4" hidden="false" customHeight="false" outlineLevel="0" collapsed="false">
      <c r="A6797" s="207" t="n">
        <v>93117</v>
      </c>
      <c r="B6797" s="208" t="s">
        <v>6972</v>
      </c>
      <c r="C6797" s="2" t="s">
        <v>170</v>
      </c>
      <c r="D6797" s="209" t="n">
        <v>63.24</v>
      </c>
      <c r="E6797" s="224" t="n">
        <f aca="false">VLOOKUP(A6797,SINAPI_MO!$A$1:$E$59566,4,0)</f>
        <v>0.1154</v>
      </c>
      <c r="F6797" s="225" t="n">
        <f aca="false">ROUND(D6797*E6797,2)</f>
        <v>7.3</v>
      </c>
    </row>
    <row r="6798" customFormat="false" ht="19.4" hidden="false" customHeight="false" outlineLevel="0" collapsed="false">
      <c r="A6798" s="207" t="n">
        <v>93118</v>
      </c>
      <c r="B6798" s="208" t="s">
        <v>6973</v>
      </c>
      <c r="C6798" s="2" t="s">
        <v>170</v>
      </c>
      <c r="D6798" s="209" t="n">
        <v>93.21</v>
      </c>
      <c r="E6798" s="224" t="n">
        <f aca="false">VLOOKUP(A6798,SINAPI_MO!$A$1:$E$59566,4,0)</f>
        <v>0.1192</v>
      </c>
      <c r="F6798" s="225" t="n">
        <f aca="false">ROUND(D6798*E6798,2)</f>
        <v>11.11</v>
      </c>
    </row>
    <row r="6799" customFormat="false" ht="19.4" hidden="false" customHeight="false" outlineLevel="0" collapsed="false">
      <c r="A6799" s="207" t="n">
        <v>92317</v>
      </c>
      <c r="B6799" s="208" t="s">
        <v>6974</v>
      </c>
      <c r="C6799" s="2" t="s">
        <v>170</v>
      </c>
      <c r="D6799" s="209" t="n">
        <v>19.56</v>
      </c>
      <c r="E6799" s="224" t="n">
        <f aca="false">VLOOKUP(A6799,SINAPI_MO!$A$1:$E$59566,4,0)</f>
        <v>0.5286</v>
      </c>
      <c r="F6799" s="225" t="n">
        <f aca="false">ROUND(D6799*E6799,2)</f>
        <v>10.34</v>
      </c>
    </row>
    <row r="6800" customFormat="false" ht="19.4" hidden="false" customHeight="false" outlineLevel="0" collapsed="false">
      <c r="A6800" s="207" t="n">
        <v>92332</v>
      </c>
      <c r="B6800" s="208" t="s">
        <v>6975</v>
      </c>
      <c r="C6800" s="2" t="s">
        <v>170</v>
      </c>
      <c r="D6800" s="209" t="n">
        <v>19.92</v>
      </c>
      <c r="E6800" s="224" t="n">
        <f aca="false">VLOOKUP(A6800,SINAPI_MO!$A$1:$E$59566,4,0)</f>
        <v>0.5371</v>
      </c>
      <c r="F6800" s="225" t="n">
        <f aca="false">ROUND(D6800*E6800,2)</f>
        <v>10.7</v>
      </c>
    </row>
    <row r="6801" customFormat="false" ht="19.4" hidden="false" customHeight="false" outlineLevel="0" collapsed="false">
      <c r="A6801" s="207" t="n">
        <v>92299</v>
      </c>
      <c r="B6801" s="208" t="s">
        <v>6976</v>
      </c>
      <c r="C6801" s="2" t="s">
        <v>170</v>
      </c>
      <c r="D6801" s="209" t="n">
        <v>24.98</v>
      </c>
      <c r="E6801" s="224" t="n">
        <f aca="false">VLOOKUP(A6801,SINAPI_MO!$A$1:$E$59566,4,0)</f>
        <v>0.2462</v>
      </c>
      <c r="F6801" s="225" t="n">
        <f aca="false">ROUND(D6801*E6801,2)</f>
        <v>6.15</v>
      </c>
    </row>
    <row r="6802" customFormat="false" ht="19.4" hidden="false" customHeight="false" outlineLevel="0" collapsed="false">
      <c r="A6802" s="207" t="n">
        <v>92318</v>
      </c>
      <c r="B6802" s="208" t="s">
        <v>6977</v>
      </c>
      <c r="C6802" s="2" t="s">
        <v>170</v>
      </c>
      <c r="D6802" s="209" t="n">
        <v>30.82</v>
      </c>
      <c r="E6802" s="224" t="n">
        <f aca="false">VLOOKUP(A6802,SINAPI_MO!$A$1:$E$59566,4,0)</f>
        <v>0.3871</v>
      </c>
      <c r="F6802" s="225" t="n">
        <f aca="false">ROUND(D6802*E6802,2)</f>
        <v>11.93</v>
      </c>
    </row>
    <row r="6803" customFormat="false" ht="19.4" hidden="false" customHeight="false" outlineLevel="0" collapsed="false">
      <c r="A6803" s="207" t="n">
        <v>103833</v>
      </c>
      <c r="B6803" s="208" t="s">
        <v>6978</v>
      </c>
      <c r="C6803" s="2" t="s">
        <v>170</v>
      </c>
      <c r="D6803" s="209" t="n">
        <v>48</v>
      </c>
      <c r="E6803" s="224" t="n">
        <f aca="false">VLOOKUP(A6803,SINAPI_MO!$A$1:$E$59566,4,0)</f>
        <v>0.6004</v>
      </c>
      <c r="F6803" s="225" t="n">
        <f aca="false">ROUND(D6803*E6803,2)</f>
        <v>28.82</v>
      </c>
    </row>
    <row r="6804" customFormat="false" ht="19.4" hidden="false" customHeight="false" outlineLevel="0" collapsed="false">
      <c r="A6804" s="207" t="n">
        <v>92333</v>
      </c>
      <c r="B6804" s="208" t="s">
        <v>6979</v>
      </c>
      <c r="C6804" s="2" t="s">
        <v>170</v>
      </c>
      <c r="D6804" s="209" t="n">
        <v>35.16</v>
      </c>
      <c r="E6804" s="224" t="n">
        <f aca="false">VLOOKUP(A6804,SINAPI_MO!$A$1:$E$59566,4,0)</f>
        <v>0.4605</v>
      </c>
      <c r="F6804" s="225" t="n">
        <f aca="false">ROUND(D6804*E6804,2)</f>
        <v>16.19</v>
      </c>
    </row>
    <row r="6805" customFormat="false" ht="19.4" hidden="false" customHeight="false" outlineLevel="0" collapsed="false">
      <c r="A6805" s="207" t="n">
        <v>92300</v>
      </c>
      <c r="B6805" s="208" t="s">
        <v>6980</v>
      </c>
      <c r="C6805" s="2" t="s">
        <v>170</v>
      </c>
      <c r="D6805" s="209" t="n">
        <v>38.13</v>
      </c>
      <c r="E6805" s="224" t="n">
        <f aca="false">VLOOKUP(A6805,SINAPI_MO!$A$1:$E$59566,4,0)</f>
        <v>0.2082</v>
      </c>
      <c r="F6805" s="225" t="n">
        <f aca="false">ROUND(D6805*E6805,2)</f>
        <v>7.94</v>
      </c>
    </row>
    <row r="6806" customFormat="false" ht="19.4" hidden="false" customHeight="false" outlineLevel="0" collapsed="false">
      <c r="A6806" s="207" t="n">
        <v>92319</v>
      </c>
      <c r="B6806" s="208" t="s">
        <v>6981</v>
      </c>
      <c r="C6806" s="2" t="s">
        <v>170</v>
      </c>
      <c r="D6806" s="209" t="n">
        <v>43.53</v>
      </c>
      <c r="E6806" s="224" t="n">
        <f aca="false">VLOOKUP(A6806,SINAPI_MO!$A$1:$E$59566,4,0)</f>
        <v>0.3053</v>
      </c>
      <c r="F6806" s="225" t="n">
        <f aca="false">ROUND(D6806*E6806,2)</f>
        <v>13.29</v>
      </c>
    </row>
    <row r="6807" customFormat="false" ht="19.4" hidden="false" customHeight="false" outlineLevel="0" collapsed="false">
      <c r="A6807" s="207" t="n">
        <v>92334</v>
      </c>
      <c r="B6807" s="208" t="s">
        <v>6982</v>
      </c>
      <c r="C6807" s="2" t="s">
        <v>170</v>
      </c>
      <c r="D6807" s="209" t="n">
        <v>51.24</v>
      </c>
      <c r="E6807" s="224" t="n">
        <f aca="false">VLOOKUP(A6807,SINAPI_MO!$A$1:$E$59566,4,0)</f>
        <v>0.4075</v>
      </c>
      <c r="F6807" s="225" t="n">
        <f aca="false">ROUND(D6807*E6807,2)</f>
        <v>20.88</v>
      </c>
    </row>
    <row r="6808" customFormat="false" ht="19.4" hidden="false" customHeight="false" outlineLevel="0" collapsed="false">
      <c r="A6808" s="207" t="n">
        <v>92301</v>
      </c>
      <c r="B6808" s="208" t="s">
        <v>6983</v>
      </c>
      <c r="C6808" s="2" t="s">
        <v>170</v>
      </c>
      <c r="D6808" s="209" t="n">
        <v>75.8</v>
      </c>
      <c r="E6808" s="224" t="n">
        <f aca="false">VLOOKUP(A6808,SINAPI_MO!$A$1:$E$59566,4,0)</f>
        <v>0.1322</v>
      </c>
      <c r="F6808" s="225" t="n">
        <f aca="false">ROUND(D6808*E6808,2)</f>
        <v>10.02</v>
      </c>
    </row>
    <row r="6809" customFormat="false" ht="19.4" hidden="false" customHeight="false" outlineLevel="0" collapsed="false">
      <c r="A6809" s="207" t="n">
        <v>92302</v>
      </c>
      <c r="B6809" s="208" t="s">
        <v>6984</v>
      </c>
      <c r="C6809" s="2" t="s">
        <v>170</v>
      </c>
      <c r="D6809" s="209" t="n">
        <v>100.19</v>
      </c>
      <c r="E6809" s="224" t="n">
        <f aca="false">VLOOKUP(A6809,SINAPI_MO!$A$1:$E$59566,4,0)</f>
        <v>0.1208</v>
      </c>
      <c r="F6809" s="225" t="n">
        <f aca="false">ROUND(D6809*E6809,2)</f>
        <v>12.1</v>
      </c>
    </row>
    <row r="6810" customFormat="false" ht="19.4" hidden="false" customHeight="false" outlineLevel="0" collapsed="false">
      <c r="A6810" s="207" t="n">
        <v>92303</v>
      </c>
      <c r="B6810" s="208" t="s">
        <v>6985</v>
      </c>
      <c r="C6810" s="2" t="s">
        <v>170</v>
      </c>
      <c r="D6810" s="209" t="n">
        <v>184.26</v>
      </c>
      <c r="E6810" s="224" t="n">
        <f aca="false">VLOOKUP(A6810,SINAPI_MO!$A$1:$E$59566,4,0)</f>
        <v>0.085</v>
      </c>
      <c r="F6810" s="225" t="n">
        <f aca="false">ROUND(D6810*E6810,2)</f>
        <v>15.66</v>
      </c>
    </row>
    <row r="6811" customFormat="false" ht="19.4" hidden="false" customHeight="false" outlineLevel="0" collapsed="false">
      <c r="A6811" s="207" t="n">
        <v>92304</v>
      </c>
      <c r="B6811" s="208" t="s">
        <v>6986</v>
      </c>
      <c r="C6811" s="2" t="s">
        <v>170</v>
      </c>
      <c r="D6811" s="209" t="n">
        <v>479.5</v>
      </c>
      <c r="E6811" s="224" t="n">
        <f aca="false">VLOOKUP(A6811,SINAPI_MO!$A$1:$E$59566,4,0)</f>
        <v>0.0401</v>
      </c>
      <c r="F6811" s="225" t="n">
        <f aca="false">ROUND(D6811*E6811,2)</f>
        <v>19.23</v>
      </c>
    </row>
    <row r="6812" customFormat="false" ht="19.4" hidden="false" customHeight="false" outlineLevel="0" collapsed="false">
      <c r="A6812" s="207" t="n">
        <v>103835</v>
      </c>
      <c r="B6812" s="208" t="s">
        <v>6987</v>
      </c>
      <c r="C6812" s="2" t="s">
        <v>183</v>
      </c>
      <c r="D6812" s="209" t="n">
        <v>68.17</v>
      </c>
      <c r="E6812" s="224" t="n">
        <f aca="false">VLOOKUP(A6812,SINAPI_MO!$A$1:$E$59566,4,0)</f>
        <v>0.2215</v>
      </c>
      <c r="F6812" s="225" t="n">
        <f aca="false">ROUND(D6812*E6812,2)</f>
        <v>15.1</v>
      </c>
    </row>
    <row r="6813" customFormat="false" ht="19.4" hidden="false" customHeight="false" outlineLevel="0" collapsed="false">
      <c r="A6813" s="207" t="n">
        <v>92308</v>
      </c>
      <c r="B6813" s="208" t="s">
        <v>6988</v>
      </c>
      <c r="C6813" s="2" t="s">
        <v>183</v>
      </c>
      <c r="D6813" s="209" t="n">
        <v>57.96</v>
      </c>
      <c r="E6813" s="224" t="n">
        <f aca="false">VLOOKUP(A6813,SINAPI_MO!$A$1:$E$59566,4,0)</f>
        <v>0.1906</v>
      </c>
      <c r="F6813" s="225" t="n">
        <f aca="false">ROUND(D6813*E6813,2)</f>
        <v>11.05</v>
      </c>
    </row>
    <row r="6814" customFormat="false" ht="19.4" hidden="false" customHeight="false" outlineLevel="0" collapsed="false">
      <c r="A6814" s="207" t="n">
        <v>103871</v>
      </c>
      <c r="B6814" s="208" t="s">
        <v>6989</v>
      </c>
      <c r="C6814" s="2" t="s">
        <v>183</v>
      </c>
      <c r="D6814" s="209" t="n">
        <v>67.63</v>
      </c>
      <c r="E6814" s="224" t="n">
        <f aca="false">VLOOKUP(A6814,SINAPI_MO!$A$1:$E$59566,4,0)</f>
        <v>0.3064</v>
      </c>
      <c r="F6814" s="225" t="n">
        <f aca="false">ROUND(D6814*E6814,2)</f>
        <v>20.72</v>
      </c>
    </row>
    <row r="6815" customFormat="false" ht="19.4" hidden="false" customHeight="false" outlineLevel="0" collapsed="false">
      <c r="A6815" s="207" t="n">
        <v>92323</v>
      </c>
      <c r="B6815" s="208" t="s">
        <v>6990</v>
      </c>
      <c r="C6815" s="2" t="s">
        <v>183</v>
      </c>
      <c r="D6815" s="209" t="n">
        <v>67.1</v>
      </c>
      <c r="E6815" s="224" t="n">
        <f aca="false">VLOOKUP(A6815,SINAPI_MO!$A$1:$E$59566,4,0)</f>
        <v>0.3009</v>
      </c>
      <c r="F6815" s="225" t="n">
        <f aca="false">ROUND(D6815*E6815,2)</f>
        <v>20.19</v>
      </c>
    </row>
    <row r="6816" customFormat="false" ht="19.4" hidden="false" customHeight="false" outlineLevel="0" collapsed="false">
      <c r="A6816" s="207" t="n">
        <v>92305</v>
      </c>
      <c r="B6816" s="208" t="s">
        <v>6991</v>
      </c>
      <c r="C6816" s="2" t="s">
        <v>183</v>
      </c>
      <c r="D6816" s="209" t="n">
        <v>41.33</v>
      </c>
      <c r="E6816" s="224" t="n">
        <f aca="false">VLOOKUP(A6816,SINAPI_MO!$A$1:$E$59566,4,0)</f>
        <v>0.1706</v>
      </c>
      <c r="F6816" s="225" t="n">
        <f aca="false">ROUND(D6816*E6816,2)</f>
        <v>7.05</v>
      </c>
    </row>
    <row r="6817" customFormat="false" ht="19.4" hidden="false" customHeight="false" outlineLevel="0" collapsed="false">
      <c r="A6817" s="207" t="n">
        <v>103868</v>
      </c>
      <c r="B6817" s="208" t="s">
        <v>6992</v>
      </c>
      <c r="C6817" s="2" t="s">
        <v>183</v>
      </c>
      <c r="D6817" s="209" t="n">
        <v>54.02</v>
      </c>
      <c r="E6817" s="224" t="n">
        <f aca="false">VLOOKUP(A6817,SINAPI_MO!$A$1:$E$59566,4,0)</f>
        <v>0.3654</v>
      </c>
      <c r="F6817" s="225" t="n">
        <f aca="false">ROUND(D6817*E6817,2)</f>
        <v>19.74</v>
      </c>
    </row>
    <row r="6818" customFormat="false" ht="19.4" hidden="false" customHeight="false" outlineLevel="0" collapsed="false">
      <c r="A6818" s="207" t="n">
        <v>103802</v>
      </c>
      <c r="B6818" s="208" t="s">
        <v>6993</v>
      </c>
      <c r="C6818" s="2" t="s">
        <v>183</v>
      </c>
      <c r="D6818" s="209" t="n">
        <v>43.64</v>
      </c>
      <c r="E6818" s="224" t="n">
        <f aca="false">VLOOKUP(A6818,SINAPI_MO!$A$1:$E$59566,4,0)</f>
        <v>0.2145</v>
      </c>
      <c r="F6818" s="225" t="n">
        <f aca="false">ROUND(D6818*E6818,2)</f>
        <v>9.36</v>
      </c>
    </row>
    <row r="6819" customFormat="false" ht="19.4" hidden="false" customHeight="false" outlineLevel="0" collapsed="false">
      <c r="A6819" s="207" t="n">
        <v>92320</v>
      </c>
      <c r="B6819" s="208" t="s">
        <v>6994</v>
      </c>
      <c r="C6819" s="2" t="s">
        <v>183</v>
      </c>
      <c r="D6819" s="209" t="n">
        <v>53.36</v>
      </c>
      <c r="E6819" s="224" t="n">
        <f aca="false">VLOOKUP(A6819,SINAPI_MO!$A$1:$E$59566,4,0)</f>
        <v>0.3576</v>
      </c>
      <c r="F6819" s="225" t="n">
        <f aca="false">ROUND(D6819*E6819,2)</f>
        <v>19.08</v>
      </c>
    </row>
    <row r="6820" customFormat="false" ht="19.4" hidden="false" customHeight="false" outlineLevel="0" collapsed="false">
      <c r="A6820" s="207" t="n">
        <v>97335</v>
      </c>
      <c r="B6820" s="208" t="s">
        <v>6995</v>
      </c>
      <c r="C6820" s="2" t="s">
        <v>183</v>
      </c>
      <c r="D6820" s="209" t="n">
        <v>88.16</v>
      </c>
      <c r="E6820" s="224" t="n">
        <f aca="false">VLOOKUP(A6820,SINAPI_MO!$A$1:$E$59566,4,0)</f>
        <v>0.0257</v>
      </c>
      <c r="F6820" s="225" t="n">
        <f aca="false">ROUND(D6820*E6820,2)</f>
        <v>2.27</v>
      </c>
    </row>
    <row r="6821" customFormat="false" ht="19.4" hidden="false" customHeight="false" outlineLevel="0" collapsed="false">
      <c r="A6821" s="207" t="n">
        <v>103836</v>
      </c>
      <c r="B6821" s="208" t="s">
        <v>6996</v>
      </c>
      <c r="C6821" s="2" t="s">
        <v>183</v>
      </c>
      <c r="D6821" s="209" t="n">
        <v>106.01</v>
      </c>
      <c r="E6821" s="224" t="n">
        <f aca="false">VLOOKUP(A6821,SINAPI_MO!$A$1:$E$59566,4,0)</f>
        <v>0.1898</v>
      </c>
      <c r="F6821" s="225" t="n">
        <f aca="false">ROUND(D6821*E6821,2)</f>
        <v>20.12</v>
      </c>
    </row>
    <row r="6822" customFormat="false" ht="19.4" hidden="false" customHeight="false" outlineLevel="0" collapsed="false">
      <c r="A6822" s="207" t="n">
        <v>92281</v>
      </c>
      <c r="B6822" s="208" t="s">
        <v>6997</v>
      </c>
      <c r="C6822" s="2" t="s">
        <v>183</v>
      </c>
      <c r="D6822" s="209" t="n">
        <v>124.71</v>
      </c>
      <c r="E6822" s="224" t="n">
        <f aca="false">VLOOKUP(A6822,SINAPI_MO!$A$1:$E$59566,4,0)</f>
        <v>0.0269</v>
      </c>
      <c r="F6822" s="225" t="n">
        <f aca="false">ROUND(D6822*E6822,2)</f>
        <v>3.35</v>
      </c>
    </row>
    <row r="6823" customFormat="false" ht="19.4" hidden="false" customHeight="false" outlineLevel="0" collapsed="false">
      <c r="A6823" s="207" t="n">
        <v>92309</v>
      </c>
      <c r="B6823" s="208" t="s">
        <v>6998</v>
      </c>
      <c r="C6823" s="2" t="s">
        <v>183</v>
      </c>
      <c r="D6823" s="209" t="n">
        <v>133.48</v>
      </c>
      <c r="E6823" s="224" t="n">
        <f aca="false">VLOOKUP(A6823,SINAPI_MO!$A$1:$E$59566,4,0)</f>
        <v>0.0908</v>
      </c>
      <c r="F6823" s="225" t="n">
        <f aca="false">ROUND(D6823*E6823,2)</f>
        <v>12.12</v>
      </c>
    </row>
    <row r="6824" customFormat="false" ht="19.4" hidden="false" customHeight="false" outlineLevel="0" collapsed="false">
      <c r="A6824" s="207" t="n">
        <v>103872</v>
      </c>
      <c r="B6824" s="208" t="s">
        <v>6999</v>
      </c>
      <c r="C6824" s="2" t="s">
        <v>183</v>
      </c>
      <c r="D6824" s="209" t="n">
        <v>145.66</v>
      </c>
      <c r="E6824" s="224" t="n">
        <f aca="false">VLOOKUP(A6824,SINAPI_MO!$A$1:$E$59566,4,0)</f>
        <v>0.1668</v>
      </c>
      <c r="F6824" s="225" t="n">
        <f aca="false">ROUND(D6824*E6824,2)</f>
        <v>24.3</v>
      </c>
    </row>
    <row r="6825" customFormat="false" ht="19.4" hidden="false" customHeight="false" outlineLevel="0" collapsed="false">
      <c r="A6825" s="207" t="n">
        <v>92324</v>
      </c>
      <c r="B6825" s="208" t="s">
        <v>7000</v>
      </c>
      <c r="C6825" s="2" t="s">
        <v>183</v>
      </c>
      <c r="D6825" s="209" t="n">
        <v>151.33</v>
      </c>
      <c r="E6825" s="224" t="n">
        <f aca="false">VLOOKUP(A6825,SINAPI_MO!$A$1:$E$59566,4,0)</f>
        <v>0.198</v>
      </c>
      <c r="F6825" s="225" t="n">
        <f aca="false">ROUND(D6825*E6825,2)</f>
        <v>29.96</v>
      </c>
    </row>
    <row r="6826" customFormat="false" ht="19.4" hidden="false" customHeight="false" outlineLevel="0" collapsed="false">
      <c r="A6826" s="207" t="n">
        <v>92275</v>
      </c>
      <c r="B6826" s="208" t="s">
        <v>7001</v>
      </c>
      <c r="C6826" s="2" t="s">
        <v>183</v>
      </c>
      <c r="D6826" s="209" t="n">
        <v>61.24</v>
      </c>
      <c r="E6826" s="224" t="n">
        <f aca="false">VLOOKUP(A6826,SINAPI_MO!$A$1:$E$59566,4,0)</f>
        <v>0.0371</v>
      </c>
      <c r="F6826" s="225" t="n">
        <f aca="false">ROUND(D6826*E6826,2)</f>
        <v>2.27</v>
      </c>
    </row>
    <row r="6827" customFormat="false" ht="19.4" hidden="false" customHeight="false" outlineLevel="0" collapsed="false">
      <c r="A6827" s="207" t="n">
        <v>92306</v>
      </c>
      <c r="B6827" s="208" t="s">
        <v>7002</v>
      </c>
      <c r="C6827" s="2" t="s">
        <v>183</v>
      </c>
      <c r="D6827" s="209" t="n">
        <v>67.1</v>
      </c>
      <c r="E6827" s="224" t="n">
        <f aca="false">VLOOKUP(A6827,SINAPI_MO!$A$1:$E$59566,4,0)</f>
        <v>0.1212</v>
      </c>
      <c r="F6827" s="225" t="n">
        <f aca="false">ROUND(D6827*E6827,2)</f>
        <v>8.13</v>
      </c>
    </row>
    <row r="6828" customFormat="false" ht="19.4" hidden="false" customHeight="false" outlineLevel="0" collapsed="false">
      <c r="A6828" s="207" t="n">
        <v>103869</v>
      </c>
      <c r="B6828" s="208" t="s">
        <v>7003</v>
      </c>
      <c r="C6828" s="2" t="s">
        <v>183</v>
      </c>
      <c r="D6828" s="209" t="n">
        <v>82.28</v>
      </c>
      <c r="E6828" s="224" t="n">
        <f aca="false">VLOOKUP(A6828,SINAPI_MO!$A$1:$E$59566,4,0)</f>
        <v>0.2833</v>
      </c>
      <c r="F6828" s="225" t="n">
        <f aca="false">ROUND(D6828*E6828,2)</f>
        <v>23.31</v>
      </c>
    </row>
    <row r="6829" customFormat="false" ht="19.4" hidden="false" customHeight="false" outlineLevel="0" collapsed="false">
      <c r="A6829" s="207" t="n">
        <v>103803</v>
      </c>
      <c r="B6829" s="208" t="s">
        <v>7004</v>
      </c>
      <c r="C6829" s="2" t="s">
        <v>183</v>
      </c>
      <c r="D6829" s="209" t="n">
        <v>75.01</v>
      </c>
      <c r="E6829" s="224" t="n">
        <f aca="false">VLOOKUP(A6829,SINAPI_MO!$A$1:$E$59566,4,0)</f>
        <v>0.2138</v>
      </c>
      <c r="F6829" s="225" t="n">
        <f aca="false">ROUND(D6829*E6829,2)</f>
        <v>16.04</v>
      </c>
    </row>
    <row r="6830" customFormat="false" ht="19.4" hidden="false" customHeight="false" outlineLevel="0" collapsed="false">
      <c r="A6830" s="207" t="n">
        <v>92321</v>
      </c>
      <c r="B6830" s="208" t="s">
        <v>7005</v>
      </c>
      <c r="C6830" s="2" t="s">
        <v>183</v>
      </c>
      <c r="D6830" s="209" t="n">
        <v>87.83</v>
      </c>
      <c r="E6830" s="224" t="n">
        <f aca="false">VLOOKUP(A6830,SINAPI_MO!$A$1:$E$59566,4,0)</f>
        <v>0.3286</v>
      </c>
      <c r="F6830" s="225" t="n">
        <f aca="false">ROUND(D6830*E6830,2)</f>
        <v>28.86</v>
      </c>
    </row>
    <row r="6831" customFormat="false" ht="19.4" hidden="false" customHeight="false" outlineLevel="0" collapsed="false">
      <c r="A6831" s="207" t="n">
        <v>97336</v>
      </c>
      <c r="B6831" s="208" t="s">
        <v>7006</v>
      </c>
      <c r="C6831" s="2" t="s">
        <v>183</v>
      </c>
      <c r="D6831" s="209" t="n">
        <v>112.18</v>
      </c>
      <c r="E6831" s="224" t="n">
        <f aca="false">VLOOKUP(A6831,SINAPI_MO!$A$1:$E$59566,4,0)</f>
        <v>0.0261</v>
      </c>
      <c r="F6831" s="225" t="n">
        <f aca="false">ROUND(D6831*E6831,2)</f>
        <v>2.93</v>
      </c>
    </row>
    <row r="6832" customFormat="false" ht="19.4" hidden="false" customHeight="false" outlineLevel="0" collapsed="false">
      <c r="A6832" s="207" t="n">
        <v>103837</v>
      </c>
      <c r="B6832" s="208" t="s">
        <v>7007</v>
      </c>
      <c r="C6832" s="2" t="s">
        <v>183</v>
      </c>
      <c r="D6832" s="209" t="n">
        <v>133.68</v>
      </c>
      <c r="E6832" s="224" t="n">
        <f aca="false">VLOOKUP(A6832,SINAPI_MO!$A$1:$E$59566,4,0)</f>
        <v>0.1827</v>
      </c>
      <c r="F6832" s="225" t="n">
        <f aca="false">ROUND(D6832*E6832,2)</f>
        <v>24.42</v>
      </c>
    </row>
    <row r="6833" customFormat="false" ht="19.4" hidden="false" customHeight="false" outlineLevel="0" collapsed="false">
      <c r="A6833" s="207" t="n">
        <v>92282</v>
      </c>
      <c r="B6833" s="208" t="s">
        <v>7008</v>
      </c>
      <c r="C6833" s="2" t="s">
        <v>183</v>
      </c>
      <c r="D6833" s="209" t="n">
        <v>143.81</v>
      </c>
      <c r="E6833" s="224" t="n">
        <f aca="false">VLOOKUP(A6833,SINAPI_MO!$A$1:$E$59566,4,0)</f>
        <v>0.0279</v>
      </c>
      <c r="F6833" s="225" t="n">
        <f aca="false">ROUND(D6833*E6833,2)</f>
        <v>4.01</v>
      </c>
    </row>
    <row r="6834" customFormat="false" ht="19.4" hidden="false" customHeight="false" outlineLevel="0" collapsed="false">
      <c r="A6834" s="207" t="n">
        <v>92310</v>
      </c>
      <c r="B6834" s="208" t="s">
        <v>7009</v>
      </c>
      <c r="C6834" s="2" t="s">
        <v>183</v>
      </c>
      <c r="D6834" s="209" t="n">
        <v>152.86</v>
      </c>
      <c r="E6834" s="224" t="n">
        <f aca="false">VLOOKUP(A6834,SINAPI_MO!$A$1:$E$59566,4,0)</f>
        <v>0.0854</v>
      </c>
      <c r="F6834" s="225" t="n">
        <f aca="false">ROUND(D6834*E6834,2)</f>
        <v>13.05</v>
      </c>
    </row>
    <row r="6835" customFormat="false" ht="19.4" hidden="false" customHeight="false" outlineLevel="0" collapsed="false">
      <c r="A6835" s="207" t="n">
        <v>103873</v>
      </c>
      <c r="B6835" s="208" t="s">
        <v>7010</v>
      </c>
      <c r="C6835" s="2" t="s">
        <v>183</v>
      </c>
      <c r="D6835" s="209" t="n">
        <v>167.16</v>
      </c>
      <c r="E6835" s="224" t="n">
        <f aca="false">VLOOKUP(A6835,SINAPI_MO!$A$1:$E$59566,4,0)</f>
        <v>0.1637</v>
      </c>
      <c r="F6835" s="225" t="n">
        <f aca="false">ROUND(D6835*E6835,2)</f>
        <v>27.36</v>
      </c>
    </row>
    <row r="6836" customFormat="false" ht="19.4" hidden="false" customHeight="false" outlineLevel="0" collapsed="false">
      <c r="A6836" s="207" t="n">
        <v>92325</v>
      </c>
      <c r="B6836" s="208" t="s">
        <v>7011</v>
      </c>
      <c r="C6836" s="2" t="s">
        <v>183</v>
      </c>
      <c r="D6836" s="209" t="n">
        <v>178.15</v>
      </c>
      <c r="E6836" s="224" t="n">
        <f aca="false">VLOOKUP(A6836,SINAPI_MO!$A$1:$E$59566,4,0)</f>
        <v>0.2153</v>
      </c>
      <c r="F6836" s="225" t="n">
        <f aca="false">ROUND(D6836*E6836,2)</f>
        <v>38.36</v>
      </c>
    </row>
    <row r="6837" customFormat="false" ht="19.4" hidden="false" customHeight="false" outlineLevel="0" collapsed="false">
      <c r="A6837" s="207" t="n">
        <v>92276</v>
      </c>
      <c r="B6837" s="208" t="s">
        <v>7012</v>
      </c>
      <c r="C6837" s="2" t="s">
        <v>183</v>
      </c>
      <c r="D6837" s="209" t="n">
        <v>77.77</v>
      </c>
      <c r="E6837" s="224" t="n">
        <f aca="false">VLOOKUP(A6837,SINAPI_MO!$A$1:$E$59566,4,0)</f>
        <v>0.0377</v>
      </c>
      <c r="F6837" s="225" t="n">
        <f aca="false">ROUND(D6837*E6837,2)</f>
        <v>2.93</v>
      </c>
    </row>
    <row r="6838" customFormat="false" ht="19.4" hidden="false" customHeight="false" outlineLevel="0" collapsed="false">
      <c r="A6838" s="207" t="n">
        <v>92307</v>
      </c>
      <c r="B6838" s="208" t="s">
        <v>7013</v>
      </c>
      <c r="C6838" s="2" t="s">
        <v>183</v>
      </c>
      <c r="D6838" s="209" t="n">
        <v>83.9</v>
      </c>
      <c r="E6838" s="224" t="n">
        <f aca="false">VLOOKUP(A6838,SINAPI_MO!$A$1:$E$59566,4,0)</f>
        <v>0.108</v>
      </c>
      <c r="F6838" s="225" t="n">
        <f aca="false">ROUND(D6838*E6838,2)</f>
        <v>9.06</v>
      </c>
    </row>
    <row r="6839" customFormat="false" ht="19.4" hidden="false" customHeight="false" outlineLevel="0" collapsed="false">
      <c r="A6839" s="207" t="n">
        <v>103870</v>
      </c>
      <c r="B6839" s="208" t="s">
        <v>7014</v>
      </c>
      <c r="C6839" s="2" t="s">
        <v>183</v>
      </c>
      <c r="D6839" s="209" t="n">
        <v>101.22</v>
      </c>
      <c r="E6839" s="224" t="n">
        <f aca="false">VLOOKUP(A6839,SINAPI_MO!$A$1:$E$59566,4,0)</f>
        <v>0.2606</v>
      </c>
      <c r="F6839" s="225" t="n">
        <f aca="false">ROUND(D6839*E6839,2)</f>
        <v>26.38</v>
      </c>
    </row>
    <row r="6840" customFormat="false" ht="19.4" hidden="false" customHeight="false" outlineLevel="0" collapsed="false">
      <c r="A6840" s="207" t="n">
        <v>103804</v>
      </c>
      <c r="B6840" s="208" t="s">
        <v>7015</v>
      </c>
      <c r="C6840" s="2" t="s">
        <v>183</v>
      </c>
      <c r="D6840" s="209" t="n">
        <v>90.88</v>
      </c>
      <c r="E6840" s="224" t="n">
        <f aca="false">VLOOKUP(A6840,SINAPI_MO!$A$1:$E$59566,4,0)</f>
        <v>0.1765</v>
      </c>
      <c r="F6840" s="225" t="n">
        <f aca="false">ROUND(D6840*E6840,2)</f>
        <v>16.04</v>
      </c>
    </row>
    <row r="6841" customFormat="false" ht="19.4" hidden="false" customHeight="false" outlineLevel="0" collapsed="false">
      <c r="A6841" s="207" t="n">
        <v>92322</v>
      </c>
      <c r="B6841" s="208" t="s">
        <v>7016</v>
      </c>
      <c r="C6841" s="2" t="s">
        <v>183</v>
      </c>
      <c r="D6841" s="209" t="n">
        <v>112.09</v>
      </c>
      <c r="E6841" s="224" t="n">
        <f aca="false">VLOOKUP(A6841,SINAPI_MO!$A$1:$E$59566,4,0)</f>
        <v>0.3323</v>
      </c>
      <c r="F6841" s="225" t="n">
        <f aca="false">ROUND(D6841*E6841,2)</f>
        <v>37.25</v>
      </c>
    </row>
    <row r="6842" customFormat="false" ht="19.4" hidden="false" customHeight="false" outlineLevel="0" collapsed="false">
      <c r="A6842" s="207" t="n">
        <v>97337</v>
      </c>
      <c r="B6842" s="208" t="s">
        <v>7017</v>
      </c>
      <c r="C6842" s="2" t="s">
        <v>183</v>
      </c>
      <c r="D6842" s="209" t="n">
        <v>168.72</v>
      </c>
      <c r="E6842" s="224" t="n">
        <f aca="false">VLOOKUP(A6842,SINAPI_MO!$A$1:$E$59566,4,0)</f>
        <v>0.0219</v>
      </c>
      <c r="F6842" s="225" t="n">
        <f aca="false">ROUND(D6842*E6842,2)</f>
        <v>3.69</v>
      </c>
    </row>
    <row r="6843" customFormat="false" ht="19.4" hidden="false" customHeight="false" outlineLevel="0" collapsed="false">
      <c r="A6843" s="207" t="n">
        <v>92283</v>
      </c>
      <c r="B6843" s="208" t="s">
        <v>7018</v>
      </c>
      <c r="C6843" s="2" t="s">
        <v>183</v>
      </c>
      <c r="D6843" s="209" t="n">
        <v>195.8</v>
      </c>
      <c r="E6843" s="224" t="n">
        <f aca="false">VLOOKUP(A6843,SINAPI_MO!$A$1:$E$59566,4,0)</f>
        <v>0.0244</v>
      </c>
      <c r="F6843" s="225" t="n">
        <f aca="false">ROUND(D6843*E6843,2)</f>
        <v>4.78</v>
      </c>
    </row>
    <row r="6844" customFormat="false" ht="19.4" hidden="false" customHeight="false" outlineLevel="0" collapsed="false">
      <c r="A6844" s="207" t="n">
        <v>92277</v>
      </c>
      <c r="B6844" s="208" t="s">
        <v>7019</v>
      </c>
      <c r="C6844" s="2" t="s">
        <v>183</v>
      </c>
      <c r="D6844" s="209" t="n">
        <v>112.4</v>
      </c>
      <c r="E6844" s="224" t="n">
        <f aca="false">VLOOKUP(A6844,SINAPI_MO!$A$1:$E$59566,4,0)</f>
        <v>0.0329</v>
      </c>
      <c r="F6844" s="225" t="n">
        <f aca="false">ROUND(D6844*E6844,2)</f>
        <v>3.7</v>
      </c>
    </row>
    <row r="6845" customFormat="false" ht="19.4" hidden="false" customHeight="false" outlineLevel="0" collapsed="false">
      <c r="A6845" s="207" t="n">
        <v>97338</v>
      </c>
      <c r="B6845" s="208" t="s">
        <v>7020</v>
      </c>
      <c r="C6845" s="2" t="s">
        <v>183</v>
      </c>
      <c r="D6845" s="209" t="n">
        <v>203.01</v>
      </c>
      <c r="E6845" s="224" t="n">
        <f aca="false">VLOOKUP(A6845,SINAPI_MO!$A$1:$E$59566,4,0)</f>
        <v>0.0221</v>
      </c>
      <c r="F6845" s="225" t="n">
        <f aca="false">ROUND(D6845*E6845,2)</f>
        <v>4.49</v>
      </c>
    </row>
    <row r="6846" customFormat="false" ht="19.4" hidden="false" customHeight="false" outlineLevel="0" collapsed="false">
      <c r="A6846" s="207" t="n">
        <v>92284</v>
      </c>
      <c r="B6846" s="208" t="s">
        <v>7021</v>
      </c>
      <c r="C6846" s="2" t="s">
        <v>183</v>
      </c>
      <c r="D6846" s="209" t="n">
        <v>246.26</v>
      </c>
      <c r="E6846" s="224" t="n">
        <f aca="false">VLOOKUP(A6846,SINAPI_MO!$A$1:$E$59566,4,0)</f>
        <v>0.0225</v>
      </c>
      <c r="F6846" s="225" t="n">
        <f aca="false">ROUND(D6846*E6846,2)</f>
        <v>5.54</v>
      </c>
    </row>
    <row r="6847" customFormat="false" ht="19.4" hidden="false" customHeight="false" outlineLevel="0" collapsed="false">
      <c r="A6847" s="207" t="n">
        <v>92278</v>
      </c>
      <c r="B6847" s="208" t="s">
        <v>7022</v>
      </c>
      <c r="C6847" s="2" t="s">
        <v>183</v>
      </c>
      <c r="D6847" s="209" t="n">
        <v>151.25</v>
      </c>
      <c r="E6847" s="224" t="n">
        <f aca="false">VLOOKUP(A6847,SINAPI_MO!$A$1:$E$59566,4,0)</f>
        <v>0.0296</v>
      </c>
      <c r="F6847" s="225" t="n">
        <f aca="false">ROUND(D6847*E6847,2)</f>
        <v>4.48</v>
      </c>
    </row>
    <row r="6848" customFormat="false" ht="19.4" hidden="false" customHeight="false" outlineLevel="0" collapsed="false">
      <c r="A6848" s="207" t="n">
        <v>97339</v>
      </c>
      <c r="B6848" s="208" t="s">
        <v>7023</v>
      </c>
      <c r="C6848" s="2" t="s">
        <v>183</v>
      </c>
      <c r="D6848" s="209" t="n">
        <v>218.66</v>
      </c>
      <c r="E6848" s="224" t="n">
        <f aca="false">VLOOKUP(A6848,SINAPI_MO!$A$1:$E$59566,4,0)</f>
        <v>0.0265</v>
      </c>
      <c r="F6848" s="225" t="n">
        <f aca="false">ROUND(D6848*E6848,2)</f>
        <v>5.79</v>
      </c>
    </row>
    <row r="6849" customFormat="false" ht="19.4" hidden="false" customHeight="false" outlineLevel="0" collapsed="false">
      <c r="A6849" s="207" t="n">
        <v>92285</v>
      </c>
      <c r="B6849" s="208" t="s">
        <v>7024</v>
      </c>
      <c r="C6849" s="2" t="s">
        <v>183</v>
      </c>
      <c r="D6849" s="209" t="n">
        <v>332.17</v>
      </c>
      <c r="E6849" s="224" t="n">
        <f aca="false">VLOOKUP(A6849,SINAPI_MO!$A$1:$E$59566,4,0)</f>
        <v>0.0207</v>
      </c>
      <c r="F6849" s="225" t="n">
        <f aca="false">ROUND(D6849*E6849,2)</f>
        <v>6.88</v>
      </c>
    </row>
    <row r="6850" customFormat="false" ht="19.4" hidden="false" customHeight="false" outlineLevel="0" collapsed="false">
      <c r="A6850" s="207" t="n">
        <v>92279</v>
      </c>
      <c r="B6850" s="208" t="s">
        <v>7025</v>
      </c>
      <c r="C6850" s="2" t="s">
        <v>183</v>
      </c>
      <c r="D6850" s="209" t="n">
        <v>218.66</v>
      </c>
      <c r="E6850" s="224" t="n">
        <f aca="false">VLOOKUP(A6850,SINAPI_MO!$A$1:$E$59566,4,0)</f>
        <v>0.0265</v>
      </c>
      <c r="F6850" s="225" t="n">
        <f aca="false">ROUND(D6850*E6850,2)</f>
        <v>5.79</v>
      </c>
    </row>
    <row r="6851" customFormat="false" ht="19.4" hidden="false" customHeight="false" outlineLevel="0" collapsed="false">
      <c r="A6851" s="207" t="n">
        <v>97340</v>
      </c>
      <c r="B6851" s="208" t="s">
        <v>7026</v>
      </c>
      <c r="C6851" s="2" t="s">
        <v>183</v>
      </c>
      <c r="D6851" s="209" t="n">
        <v>219.99</v>
      </c>
      <c r="E6851" s="224" t="n">
        <f aca="false">VLOOKUP(A6851,SINAPI_MO!$A$1:$E$59566,4,0)</f>
        <v>0.0324</v>
      </c>
      <c r="F6851" s="225" t="n">
        <f aca="false">ROUND(D6851*E6851,2)</f>
        <v>7.13</v>
      </c>
    </row>
    <row r="6852" customFormat="false" ht="19.4" hidden="false" customHeight="false" outlineLevel="0" collapsed="false">
      <c r="A6852" s="207" t="n">
        <v>92286</v>
      </c>
      <c r="B6852" s="208" t="s">
        <v>7027</v>
      </c>
      <c r="C6852" s="2" t="s">
        <v>183</v>
      </c>
      <c r="D6852" s="209" t="n">
        <v>422.1</v>
      </c>
      <c r="E6852" s="224" t="n">
        <f aca="false">VLOOKUP(A6852,SINAPI_MO!$A$1:$E$59566,4,0)</f>
        <v>0.0194</v>
      </c>
      <c r="F6852" s="225" t="n">
        <f aca="false">ROUND(D6852*E6852,2)</f>
        <v>8.19</v>
      </c>
    </row>
    <row r="6853" customFormat="false" ht="19.4" hidden="false" customHeight="false" outlineLevel="0" collapsed="false">
      <c r="A6853" s="207" t="n">
        <v>92280</v>
      </c>
      <c r="B6853" s="208" t="s">
        <v>7028</v>
      </c>
      <c r="C6853" s="2" t="s">
        <v>183</v>
      </c>
      <c r="D6853" s="209" t="n">
        <v>307.01</v>
      </c>
      <c r="E6853" s="224" t="n">
        <f aca="false">VLOOKUP(A6853,SINAPI_MO!$A$1:$E$59566,4,0)</f>
        <v>0.0232</v>
      </c>
      <c r="F6853" s="225" t="n">
        <f aca="false">ROUND(D6853*E6853,2)</f>
        <v>7.12</v>
      </c>
    </row>
    <row r="6854" customFormat="false" ht="19.4" hidden="false" customHeight="false" outlineLevel="0" collapsed="false">
      <c r="A6854" s="207" t="n">
        <v>103901</v>
      </c>
      <c r="B6854" s="208" t="s">
        <v>7029</v>
      </c>
      <c r="C6854" s="2" t="s">
        <v>170</v>
      </c>
      <c r="D6854" s="209" t="n">
        <v>26.2</v>
      </c>
      <c r="E6854" s="224" t="n">
        <f aca="false">VLOOKUP(A6854,SINAPI_MO!$A$1:$E$59566,4,0)</f>
        <v>0.6477</v>
      </c>
      <c r="F6854" s="225" t="n">
        <f aca="false">ROUND(D6854*E6854,2)</f>
        <v>16.97</v>
      </c>
    </row>
    <row r="6855" customFormat="false" ht="19.4" hidden="false" customHeight="false" outlineLevel="0" collapsed="false">
      <c r="A6855" s="207" t="n">
        <v>103832</v>
      </c>
      <c r="B6855" s="208" t="s">
        <v>7030</v>
      </c>
      <c r="C6855" s="2" t="s">
        <v>170</v>
      </c>
      <c r="D6855" s="209" t="n">
        <v>26.14</v>
      </c>
      <c r="E6855" s="224" t="n">
        <f aca="false">VLOOKUP(A6855,SINAPI_MO!$A$1:$E$59566,4,0)</f>
        <v>0.6431</v>
      </c>
      <c r="F6855" s="225" t="n">
        <f aca="false">ROUND(D6855*E6855,2)</f>
        <v>16.81</v>
      </c>
    </row>
    <row r="6856" customFormat="false" ht="19.4" hidden="false" customHeight="false" outlineLevel="0" collapsed="false">
      <c r="A6856" s="207" t="n">
        <v>103865</v>
      </c>
      <c r="B6856" s="208" t="s">
        <v>7031</v>
      </c>
      <c r="C6856" s="2" t="s">
        <v>170</v>
      </c>
      <c r="D6856" s="209" t="n">
        <v>25.13</v>
      </c>
      <c r="E6856" s="224" t="n">
        <f aca="false">VLOOKUP(A6856,SINAPI_MO!$A$1:$E$59566,4,0)</f>
        <v>0.6295</v>
      </c>
      <c r="F6856" s="225" t="n">
        <f aca="false">ROUND(D6856*E6856,2)</f>
        <v>15.82</v>
      </c>
    </row>
    <row r="6857" customFormat="false" ht="19.4" hidden="false" customHeight="false" outlineLevel="0" collapsed="false">
      <c r="A6857" s="207" t="n">
        <v>103902</v>
      </c>
      <c r="B6857" s="208" t="s">
        <v>7032</v>
      </c>
      <c r="C6857" s="2" t="s">
        <v>170</v>
      </c>
      <c r="D6857" s="209" t="n">
        <v>38.96</v>
      </c>
      <c r="E6857" s="224" t="n">
        <f aca="false">VLOOKUP(A6857,SINAPI_MO!$A$1:$E$59566,4,0)</f>
        <v>0.5144</v>
      </c>
      <c r="F6857" s="225" t="n">
        <f aca="false">ROUND(D6857*E6857,2)</f>
        <v>20.04</v>
      </c>
    </row>
    <row r="6858" customFormat="false" ht="19.4" hidden="false" customHeight="false" outlineLevel="0" collapsed="false">
      <c r="A6858" s="207" t="n">
        <v>103866</v>
      </c>
      <c r="B6858" s="208" t="s">
        <v>7033</v>
      </c>
      <c r="C6858" s="2" t="s">
        <v>170</v>
      </c>
      <c r="D6858" s="209" t="n">
        <v>40.14</v>
      </c>
      <c r="E6858" s="224" t="n">
        <f aca="false">VLOOKUP(A6858,SINAPI_MO!$A$1:$E$59566,4,0)</f>
        <v>0.5254</v>
      </c>
      <c r="F6858" s="225" t="n">
        <f aca="false">ROUND(D6858*E6858,2)</f>
        <v>21.09</v>
      </c>
    </row>
    <row r="6859" customFormat="false" ht="19.4" hidden="false" customHeight="false" outlineLevel="0" collapsed="false">
      <c r="A6859" s="207" t="n">
        <v>103903</v>
      </c>
      <c r="B6859" s="208" t="s">
        <v>7034</v>
      </c>
      <c r="C6859" s="2" t="s">
        <v>170</v>
      </c>
      <c r="D6859" s="209" t="n">
        <v>52.95</v>
      </c>
      <c r="E6859" s="224" t="n">
        <f aca="false">VLOOKUP(A6859,SINAPI_MO!$A$1:$E$59566,4,0)</f>
        <v>0.4283</v>
      </c>
      <c r="F6859" s="225" t="n">
        <f aca="false">ROUND(D6859*E6859,2)</f>
        <v>22.68</v>
      </c>
    </row>
    <row r="6860" customFormat="false" ht="19.4" hidden="false" customHeight="false" outlineLevel="0" collapsed="false">
      <c r="A6860" s="207" t="n">
        <v>103834</v>
      </c>
      <c r="B6860" s="208" t="s">
        <v>7035</v>
      </c>
      <c r="C6860" s="2" t="s">
        <v>170</v>
      </c>
      <c r="D6860" s="209" t="n">
        <v>69.78</v>
      </c>
      <c r="E6860" s="224" t="n">
        <f aca="false">VLOOKUP(A6860,SINAPI_MO!$A$1:$E$59566,4,0)</f>
        <v>0.5605</v>
      </c>
      <c r="F6860" s="225" t="n">
        <f aca="false">ROUND(D6860*E6860,2)</f>
        <v>39.11</v>
      </c>
    </row>
    <row r="6861" customFormat="false" ht="19.4" hidden="false" customHeight="false" outlineLevel="0" collapsed="false">
      <c r="A6861" s="207" t="n">
        <v>103867</v>
      </c>
      <c r="B6861" s="208" t="s">
        <v>7036</v>
      </c>
      <c r="C6861" s="2" t="s">
        <v>170</v>
      </c>
      <c r="D6861" s="209" t="n">
        <v>56.04</v>
      </c>
      <c r="E6861" s="224" t="n">
        <f aca="false">VLOOKUP(A6861,SINAPI_MO!$A$1:$E$59566,4,0)</f>
        <v>0.4568</v>
      </c>
      <c r="F6861" s="225" t="n">
        <f aca="false">ROUND(D6861*E6861,2)</f>
        <v>25.6</v>
      </c>
    </row>
    <row r="6862" customFormat="false" ht="12.8" hidden="false" customHeight="false" outlineLevel="0" collapsed="false">
      <c r="A6862" s="207" t="n">
        <v>105113</v>
      </c>
      <c r="B6862" s="208" t="s">
        <v>7037</v>
      </c>
      <c r="C6862" s="2" t="s">
        <v>170</v>
      </c>
      <c r="D6862" s="209" t="n">
        <v>9051.81</v>
      </c>
      <c r="E6862" s="224" t="n">
        <f aca="false">VLOOKUP(A6862,SINAPI_MO!$A$1:$E$59566,4,0)</f>
        <v>0.2366</v>
      </c>
      <c r="F6862" s="225" t="n">
        <f aca="false">ROUND(D6862*E6862,2)</f>
        <v>2141.66</v>
      </c>
    </row>
    <row r="6863" customFormat="false" ht="12.8" hidden="false" customHeight="false" outlineLevel="0" collapsed="false">
      <c r="A6863" s="207" t="n">
        <v>98461</v>
      </c>
      <c r="B6863" s="208" t="s">
        <v>7038</v>
      </c>
      <c r="C6863" s="2" t="s">
        <v>170</v>
      </c>
      <c r="D6863" s="209" t="n">
        <v>6822.78</v>
      </c>
      <c r="E6863" s="224" t="n">
        <f aca="false">VLOOKUP(A6863,SINAPI_MO!$A$1:$E$59566,4,0)</f>
        <v>0.2361</v>
      </c>
      <c r="F6863" s="225" t="n">
        <f aca="false">ROUND(D6863*E6863,2)</f>
        <v>1610.86</v>
      </c>
    </row>
    <row r="6864" customFormat="false" ht="12.8" hidden="false" customHeight="false" outlineLevel="0" collapsed="false">
      <c r="A6864" s="207" t="n">
        <v>98462</v>
      </c>
      <c r="B6864" s="208" t="s">
        <v>7039</v>
      </c>
      <c r="C6864" s="2" t="s">
        <v>170</v>
      </c>
      <c r="D6864" s="209" t="n">
        <v>11775.54</v>
      </c>
      <c r="E6864" s="224" t="n">
        <f aca="false">VLOOKUP(A6864,SINAPI_MO!$A$1:$E$59566,4,0)</f>
        <v>0.2372</v>
      </c>
      <c r="F6864" s="225" t="n">
        <f aca="false">ROUND(D6864*E6864,2)</f>
        <v>2793.16</v>
      </c>
    </row>
    <row r="6865" customFormat="false" ht="12.8" hidden="false" customHeight="false" outlineLevel="0" collapsed="false">
      <c r="A6865" s="207" t="n">
        <v>105130</v>
      </c>
      <c r="B6865" s="208" t="s">
        <v>7040</v>
      </c>
      <c r="C6865" s="2" t="s">
        <v>183</v>
      </c>
      <c r="D6865" s="209" t="n">
        <v>27.38</v>
      </c>
      <c r="E6865" s="224" t="n">
        <f aca="false">VLOOKUP(A6865,SINAPI_MO!$A$1:$E$59566,4,0)</f>
        <v>0.6654</v>
      </c>
      <c r="F6865" s="225" t="n">
        <f aca="false">ROUND(D6865*E6865,2)</f>
        <v>18.22</v>
      </c>
    </row>
    <row r="6866" customFormat="false" ht="12.8" hidden="false" customHeight="false" outlineLevel="0" collapsed="false">
      <c r="A6866" s="207" t="n">
        <v>105114</v>
      </c>
      <c r="B6866" s="208" t="s">
        <v>7041</v>
      </c>
      <c r="C6866" s="2" t="s">
        <v>262</v>
      </c>
      <c r="D6866" s="209" t="n">
        <v>1812.7</v>
      </c>
      <c r="E6866" s="224" t="n">
        <f aca="false">VLOOKUP(A6866,SINAPI_MO!$A$1:$E$59566,4,0)</f>
        <v>0.5857</v>
      </c>
      <c r="F6866" s="225" t="n">
        <f aca="false">ROUND(D6866*E6866,2)</f>
        <v>1061.7</v>
      </c>
    </row>
    <row r="6867" customFormat="false" ht="12.8" hidden="false" customHeight="false" outlineLevel="0" collapsed="false">
      <c r="A6867" s="207" t="n">
        <v>105129</v>
      </c>
      <c r="B6867" s="208" t="s">
        <v>7042</v>
      </c>
      <c r="C6867" s="2" t="s">
        <v>170</v>
      </c>
      <c r="D6867" s="209" t="n">
        <v>0</v>
      </c>
      <c r="E6867" s="224" t="e">
        <f aca="false">VLOOKUP(A6867,SINAPI_MO!$A$1:$E$59566,4,0)</f>
        <v>#N/A</v>
      </c>
      <c r="F6867" s="225" t="e">
        <f aca="false">ROUND(D6867*E6867,2)</f>
        <v>#N/A</v>
      </c>
    </row>
    <row r="6868" customFormat="false" ht="12.8" hidden="false" customHeight="false" outlineLevel="0" collapsed="false">
      <c r="A6868" s="207" t="n">
        <v>105127</v>
      </c>
      <c r="B6868" s="208" t="s">
        <v>7043</v>
      </c>
      <c r="C6868" s="2" t="s">
        <v>183</v>
      </c>
      <c r="D6868" s="209" t="n">
        <v>27.72</v>
      </c>
      <c r="E6868" s="224" t="n">
        <f aca="false">VLOOKUP(A6868,SINAPI_MO!$A$1:$E$59566,4,0)</f>
        <v>0.1558</v>
      </c>
      <c r="F6868" s="225" t="n">
        <f aca="false">ROUND(D6868*E6868,2)</f>
        <v>4.32</v>
      </c>
    </row>
    <row r="6869" customFormat="false" ht="12.8" hidden="false" customHeight="false" outlineLevel="0" collapsed="false">
      <c r="A6869" s="207" t="n">
        <v>105128</v>
      </c>
      <c r="B6869" s="208" t="s">
        <v>7044</v>
      </c>
      <c r="C6869" s="2" t="s">
        <v>183</v>
      </c>
      <c r="D6869" s="209" t="n">
        <v>86.56</v>
      </c>
      <c r="E6869" s="224" t="n">
        <f aca="false">VLOOKUP(A6869,SINAPI_MO!$A$1:$E$59566,4,0)</f>
        <v>0.281</v>
      </c>
      <c r="F6869" s="225" t="n">
        <f aca="false">ROUND(D6869*E6869,2)</f>
        <v>24.32</v>
      </c>
    </row>
    <row r="6870" customFormat="false" ht="12.8" hidden="false" customHeight="false" outlineLevel="0" collapsed="false">
      <c r="A6870" s="207" t="n">
        <v>105126</v>
      </c>
      <c r="B6870" s="208" t="s">
        <v>7045</v>
      </c>
      <c r="C6870" s="2" t="s">
        <v>183</v>
      </c>
      <c r="D6870" s="209" t="n">
        <v>28.98</v>
      </c>
      <c r="E6870" s="224" t="n">
        <f aca="false">VLOOKUP(A6870,SINAPI_MO!$A$1:$E$59566,4,0)</f>
        <v>0.1808</v>
      </c>
      <c r="F6870" s="225" t="n">
        <f aca="false">ROUND(D6870*E6870,2)</f>
        <v>5.24</v>
      </c>
    </row>
    <row r="6871" customFormat="false" ht="12.8" hidden="false" customHeight="false" outlineLevel="0" collapsed="false">
      <c r="A6871" s="207" t="n">
        <v>105116</v>
      </c>
      <c r="B6871" s="208" t="s">
        <v>7046</v>
      </c>
      <c r="C6871" s="2" t="s">
        <v>170</v>
      </c>
      <c r="D6871" s="209" t="n">
        <v>11.76</v>
      </c>
      <c r="E6871" s="224" t="n">
        <f aca="false">VLOOKUP(A6871,SINAPI_MO!$A$1:$E$59566,4,0)</f>
        <v>1</v>
      </c>
      <c r="F6871" s="225" t="n">
        <f aca="false">ROUND(D6871*E6871,2)</f>
        <v>11.76</v>
      </c>
    </row>
    <row r="6872" customFormat="false" ht="12.8" hidden="false" customHeight="false" outlineLevel="0" collapsed="false">
      <c r="A6872" s="207" t="n">
        <v>105115</v>
      </c>
      <c r="B6872" s="208" t="s">
        <v>7047</v>
      </c>
      <c r="C6872" s="2" t="s">
        <v>170</v>
      </c>
      <c r="D6872" s="209" t="n">
        <v>131.93</v>
      </c>
      <c r="E6872" s="224" t="n">
        <f aca="false">VLOOKUP(A6872,SINAPI_MO!$A$1:$E$59566,4,0)</f>
        <v>0.5103</v>
      </c>
      <c r="F6872" s="225" t="n">
        <f aca="false">ROUND(D6872*E6872,2)</f>
        <v>67.32</v>
      </c>
    </row>
    <row r="6873" customFormat="false" ht="19.4" hidden="false" customHeight="false" outlineLevel="0" collapsed="false">
      <c r="A6873" s="207" t="n">
        <v>98453</v>
      </c>
      <c r="B6873" s="208" t="s">
        <v>7048</v>
      </c>
      <c r="C6873" s="2" t="s">
        <v>175</v>
      </c>
      <c r="D6873" s="209" t="n">
        <v>167.76</v>
      </c>
      <c r="E6873" s="224" t="n">
        <f aca="false">VLOOKUP(A6873,SINAPI_MO!$A$1:$E$59566,4,0)</f>
        <v>0.3477</v>
      </c>
      <c r="F6873" s="225" t="n">
        <f aca="false">ROUND(D6873*E6873,2)</f>
        <v>58.33</v>
      </c>
    </row>
    <row r="6874" customFormat="false" ht="19.4" hidden="false" customHeight="false" outlineLevel="0" collapsed="false">
      <c r="A6874" s="207" t="n">
        <v>98454</v>
      </c>
      <c r="B6874" s="208" t="s">
        <v>7049</v>
      </c>
      <c r="C6874" s="2" t="s">
        <v>175</v>
      </c>
      <c r="D6874" s="209" t="n">
        <v>204.94</v>
      </c>
      <c r="E6874" s="224" t="n">
        <f aca="false">VLOOKUP(A6874,SINAPI_MO!$A$1:$E$59566,4,0)</f>
        <v>0.4273</v>
      </c>
      <c r="F6874" s="225" t="n">
        <f aca="false">ROUND(D6874*E6874,2)</f>
        <v>87.57</v>
      </c>
    </row>
    <row r="6875" customFormat="false" ht="12.8" hidden="false" customHeight="false" outlineLevel="0" collapsed="false">
      <c r="A6875" s="207" t="n">
        <v>98449</v>
      </c>
      <c r="B6875" s="208" t="s">
        <v>7050</v>
      </c>
      <c r="C6875" s="2" t="s">
        <v>175</v>
      </c>
      <c r="D6875" s="209" t="n">
        <v>147.94</v>
      </c>
      <c r="E6875" s="224" t="n">
        <f aca="false">VLOOKUP(A6875,SINAPI_MO!$A$1:$E$59566,4,0)</f>
        <v>0.2982</v>
      </c>
      <c r="F6875" s="225" t="n">
        <f aca="false">ROUND(D6875*E6875,2)</f>
        <v>44.12</v>
      </c>
    </row>
    <row r="6876" customFormat="false" ht="19.4" hidden="false" customHeight="false" outlineLevel="0" collapsed="false">
      <c r="A6876" s="207" t="n">
        <v>98455</v>
      </c>
      <c r="B6876" s="208" t="s">
        <v>7051</v>
      </c>
      <c r="C6876" s="2" t="s">
        <v>175</v>
      </c>
      <c r="D6876" s="209" t="n">
        <v>140.19</v>
      </c>
      <c r="E6876" s="224" t="n">
        <f aca="false">VLOOKUP(A6876,SINAPI_MO!$A$1:$E$59566,4,0)</f>
        <v>0.2378</v>
      </c>
      <c r="F6876" s="225" t="n">
        <f aca="false">ROUND(D6876*E6876,2)</f>
        <v>33.34</v>
      </c>
    </row>
    <row r="6877" customFormat="false" ht="19.4" hidden="false" customHeight="false" outlineLevel="0" collapsed="false">
      <c r="A6877" s="207" t="n">
        <v>98456</v>
      </c>
      <c r="B6877" s="208" t="s">
        <v>7052</v>
      </c>
      <c r="C6877" s="2" t="s">
        <v>175</v>
      </c>
      <c r="D6877" s="209" t="n">
        <v>171.58</v>
      </c>
      <c r="E6877" s="224" t="n">
        <f aca="false">VLOOKUP(A6877,SINAPI_MO!$A$1:$E$59566,4,0)</f>
        <v>0.3292</v>
      </c>
      <c r="F6877" s="225" t="n">
        <f aca="false">ROUND(D6877*E6877,2)</f>
        <v>56.48</v>
      </c>
    </row>
    <row r="6878" customFormat="false" ht="12.8" hidden="false" customHeight="false" outlineLevel="0" collapsed="false">
      <c r="A6878" s="207" t="n">
        <v>98451</v>
      </c>
      <c r="B6878" s="208" t="s">
        <v>7053</v>
      </c>
      <c r="C6878" s="2" t="s">
        <v>175</v>
      </c>
      <c r="D6878" s="209" t="n">
        <v>124.63</v>
      </c>
      <c r="E6878" s="224" t="n">
        <f aca="false">VLOOKUP(A6878,SINAPI_MO!$A$1:$E$59566,4,0)</f>
        <v>0.1859</v>
      </c>
      <c r="F6878" s="225" t="n">
        <f aca="false">ROUND(D6878*E6878,2)</f>
        <v>23.17</v>
      </c>
    </row>
    <row r="6879" customFormat="false" ht="19.4" hidden="false" customHeight="false" outlineLevel="0" collapsed="false">
      <c r="A6879" s="207" t="n">
        <v>98445</v>
      </c>
      <c r="B6879" s="208" t="s">
        <v>7054</v>
      </c>
      <c r="C6879" s="2" t="s">
        <v>175</v>
      </c>
      <c r="D6879" s="209" t="n">
        <v>116.81</v>
      </c>
      <c r="E6879" s="224" t="n">
        <f aca="false">VLOOKUP(A6879,SINAPI_MO!$A$1:$E$59566,4,0)</f>
        <v>0.4278</v>
      </c>
      <c r="F6879" s="225" t="n">
        <f aca="false">ROUND(D6879*E6879,2)</f>
        <v>49.97</v>
      </c>
    </row>
    <row r="6880" customFormat="false" ht="19.4" hidden="false" customHeight="false" outlineLevel="0" collapsed="false">
      <c r="A6880" s="207" t="n">
        <v>98446</v>
      </c>
      <c r="B6880" s="208" t="s">
        <v>7055</v>
      </c>
      <c r="C6880" s="2" t="s">
        <v>175</v>
      </c>
      <c r="D6880" s="209" t="n">
        <v>146.36</v>
      </c>
      <c r="E6880" s="224" t="n">
        <f aca="false">VLOOKUP(A6880,SINAPI_MO!$A$1:$E$59566,4,0)</f>
        <v>0.4908</v>
      </c>
      <c r="F6880" s="225" t="n">
        <f aca="false">ROUND(D6880*E6880,2)</f>
        <v>71.83</v>
      </c>
    </row>
    <row r="6881" customFormat="false" ht="12.8" hidden="false" customHeight="false" outlineLevel="0" collapsed="false">
      <c r="A6881" s="207" t="n">
        <v>98441</v>
      </c>
      <c r="B6881" s="208" t="s">
        <v>7056</v>
      </c>
      <c r="C6881" s="2" t="s">
        <v>175</v>
      </c>
      <c r="D6881" s="209" t="n">
        <v>100.96</v>
      </c>
      <c r="E6881" s="224" t="n">
        <f aca="false">VLOOKUP(A6881,SINAPI_MO!$A$1:$E$59566,4,0)</f>
        <v>0.3918</v>
      </c>
      <c r="F6881" s="225" t="n">
        <f aca="false">ROUND(D6881*E6881,2)</f>
        <v>39.56</v>
      </c>
    </row>
    <row r="6882" customFormat="false" ht="19.4" hidden="false" customHeight="false" outlineLevel="0" collapsed="false">
      <c r="A6882" s="207" t="n">
        <v>98447</v>
      </c>
      <c r="B6882" s="208" t="s">
        <v>7057</v>
      </c>
      <c r="C6882" s="2" t="s">
        <v>175</v>
      </c>
      <c r="D6882" s="209" t="n">
        <v>92.83</v>
      </c>
      <c r="E6882" s="224" t="n">
        <f aca="false">VLOOKUP(A6882,SINAPI_MO!$A$1:$E$59566,4,0)</f>
        <v>0.3083</v>
      </c>
      <c r="F6882" s="225" t="n">
        <f aca="false">ROUND(D6882*E6882,2)</f>
        <v>28.62</v>
      </c>
    </row>
    <row r="6883" customFormat="false" ht="19.4" hidden="false" customHeight="false" outlineLevel="0" collapsed="false">
      <c r="A6883" s="207" t="n">
        <v>98448</v>
      </c>
      <c r="B6883" s="208" t="s">
        <v>7058</v>
      </c>
      <c r="C6883" s="2" t="s">
        <v>175</v>
      </c>
      <c r="D6883" s="209" t="n">
        <v>116.22</v>
      </c>
      <c r="E6883" s="224" t="n">
        <f aca="false">VLOOKUP(A6883,SINAPI_MO!$A$1:$E$59566,4,0)</f>
        <v>0.3792</v>
      </c>
      <c r="F6883" s="225" t="n">
        <f aca="false">ROUND(D6883*E6883,2)</f>
        <v>44.07</v>
      </c>
    </row>
    <row r="6884" customFormat="false" ht="12.8" hidden="false" customHeight="false" outlineLevel="0" collapsed="false">
      <c r="A6884" s="207" t="n">
        <v>98443</v>
      </c>
      <c r="B6884" s="208" t="s">
        <v>7059</v>
      </c>
      <c r="C6884" s="2" t="s">
        <v>175</v>
      </c>
      <c r="D6884" s="209" t="n">
        <v>80.43</v>
      </c>
      <c r="E6884" s="224" t="n">
        <f aca="false">VLOOKUP(A6884,SINAPI_MO!$A$1:$E$59566,4,0)</f>
        <v>0.2658</v>
      </c>
      <c r="F6884" s="225" t="n">
        <f aca="false">ROUND(D6884*E6884,2)</f>
        <v>21.38</v>
      </c>
    </row>
    <row r="6885" customFormat="false" ht="19.4" hidden="false" customHeight="false" outlineLevel="0" collapsed="false">
      <c r="A6885" s="207" t="n">
        <v>105122</v>
      </c>
      <c r="B6885" s="208" t="s">
        <v>7060</v>
      </c>
      <c r="C6885" s="2" t="s">
        <v>175</v>
      </c>
      <c r="D6885" s="209" t="n">
        <v>0</v>
      </c>
      <c r="E6885" s="224" t="e">
        <f aca="false">VLOOKUP(A6885,SINAPI_MO!$A$1:$E$59566,4,0)</f>
        <v>#N/A</v>
      </c>
      <c r="F6885" s="225" t="e">
        <f aca="false">ROUND(D6885*E6885,2)</f>
        <v>#N/A</v>
      </c>
    </row>
    <row r="6886" customFormat="false" ht="19.4" hidden="false" customHeight="false" outlineLevel="0" collapsed="false">
      <c r="A6886" s="207" t="n">
        <v>105125</v>
      </c>
      <c r="B6886" s="208" t="s">
        <v>7061</v>
      </c>
      <c r="C6886" s="2" t="s">
        <v>175</v>
      </c>
      <c r="D6886" s="209" t="n">
        <v>0</v>
      </c>
      <c r="E6886" s="224" t="e">
        <f aca="false">VLOOKUP(A6886,SINAPI_MO!$A$1:$E$59566,4,0)</f>
        <v>#N/A</v>
      </c>
      <c r="F6886" s="225" t="e">
        <f aca="false">ROUND(D6886*E6886,2)</f>
        <v>#N/A</v>
      </c>
    </row>
    <row r="6887" customFormat="false" ht="12.8" hidden="false" customHeight="false" outlineLevel="0" collapsed="false">
      <c r="A6887" s="207" t="n">
        <v>105133</v>
      </c>
      <c r="B6887" s="208" t="s">
        <v>7062</v>
      </c>
      <c r="C6887" s="2" t="s">
        <v>175</v>
      </c>
      <c r="D6887" s="209" t="n">
        <v>0</v>
      </c>
      <c r="E6887" s="224" t="e">
        <f aca="false">VLOOKUP(A6887,SINAPI_MO!$A$1:$E$59566,4,0)</f>
        <v>#N/A</v>
      </c>
      <c r="F6887" s="225" t="e">
        <f aca="false">ROUND(D6887*E6887,2)</f>
        <v>#N/A</v>
      </c>
    </row>
    <row r="6888" customFormat="false" ht="19.4" hidden="false" customHeight="false" outlineLevel="0" collapsed="false">
      <c r="A6888" s="207" t="n">
        <v>105123</v>
      </c>
      <c r="B6888" s="208" t="s">
        <v>7063</v>
      </c>
      <c r="C6888" s="2" t="s">
        <v>175</v>
      </c>
      <c r="D6888" s="209" t="n">
        <v>0</v>
      </c>
      <c r="E6888" s="224" t="e">
        <f aca="false">VLOOKUP(A6888,SINAPI_MO!$A$1:$E$59566,4,0)</f>
        <v>#N/A</v>
      </c>
      <c r="F6888" s="225" t="e">
        <f aca="false">ROUND(D6888*E6888,2)</f>
        <v>#N/A</v>
      </c>
    </row>
    <row r="6889" customFormat="false" ht="19.4" hidden="false" customHeight="false" outlineLevel="0" collapsed="false">
      <c r="A6889" s="207" t="n">
        <v>105124</v>
      </c>
      <c r="B6889" s="208" t="s">
        <v>7064</v>
      </c>
      <c r="C6889" s="2" t="s">
        <v>175</v>
      </c>
      <c r="D6889" s="209" t="n">
        <v>0</v>
      </c>
      <c r="E6889" s="224" t="e">
        <f aca="false">VLOOKUP(A6889,SINAPI_MO!$A$1:$E$59566,4,0)</f>
        <v>#N/A</v>
      </c>
      <c r="F6889" s="225" t="e">
        <f aca="false">ROUND(D6889*E6889,2)</f>
        <v>#N/A</v>
      </c>
    </row>
    <row r="6890" customFormat="false" ht="12.8" hidden="false" customHeight="false" outlineLevel="0" collapsed="false">
      <c r="A6890" s="207" t="n">
        <v>105134</v>
      </c>
      <c r="B6890" s="208" t="s">
        <v>7065</v>
      </c>
      <c r="C6890" s="2" t="s">
        <v>175</v>
      </c>
      <c r="D6890" s="209" t="n">
        <v>0</v>
      </c>
      <c r="E6890" s="224" t="e">
        <f aca="false">VLOOKUP(A6890,SINAPI_MO!$A$1:$E$59566,4,0)</f>
        <v>#N/A</v>
      </c>
      <c r="F6890" s="225" t="e">
        <f aca="false">ROUND(D6890*E6890,2)</f>
        <v>#N/A</v>
      </c>
    </row>
    <row r="6891" customFormat="false" ht="19.4" hidden="false" customHeight="false" outlineLevel="0" collapsed="false">
      <c r="A6891" s="207" t="n">
        <v>105117</v>
      </c>
      <c r="B6891" s="208" t="s">
        <v>7066</v>
      </c>
      <c r="C6891" s="2" t="s">
        <v>175</v>
      </c>
      <c r="D6891" s="209" t="n">
        <v>0</v>
      </c>
      <c r="E6891" s="224" t="e">
        <f aca="false">VLOOKUP(A6891,SINAPI_MO!$A$1:$E$59566,4,0)</f>
        <v>#N/A</v>
      </c>
      <c r="F6891" s="225" t="e">
        <f aca="false">ROUND(D6891*E6891,2)</f>
        <v>#N/A</v>
      </c>
    </row>
    <row r="6892" customFormat="false" ht="19.4" hidden="false" customHeight="false" outlineLevel="0" collapsed="false">
      <c r="A6892" s="207" t="n">
        <v>105119</v>
      </c>
      <c r="B6892" s="208" t="s">
        <v>7067</v>
      </c>
      <c r="C6892" s="2" t="s">
        <v>175</v>
      </c>
      <c r="D6892" s="209" t="n">
        <v>0</v>
      </c>
      <c r="E6892" s="224" t="e">
        <f aca="false">VLOOKUP(A6892,SINAPI_MO!$A$1:$E$59566,4,0)</f>
        <v>#N/A</v>
      </c>
      <c r="F6892" s="225" t="e">
        <f aca="false">ROUND(D6892*E6892,2)</f>
        <v>#N/A</v>
      </c>
    </row>
    <row r="6893" customFormat="false" ht="12.8" hidden="false" customHeight="false" outlineLevel="0" collapsed="false">
      <c r="A6893" s="207" t="n">
        <v>105131</v>
      </c>
      <c r="B6893" s="208" t="s">
        <v>7068</v>
      </c>
      <c r="C6893" s="2" t="s">
        <v>175</v>
      </c>
      <c r="D6893" s="209" t="n">
        <v>0</v>
      </c>
      <c r="E6893" s="224" t="e">
        <f aca="false">VLOOKUP(A6893,SINAPI_MO!$A$1:$E$59566,4,0)</f>
        <v>#N/A</v>
      </c>
      <c r="F6893" s="225" t="e">
        <f aca="false">ROUND(D6893*E6893,2)</f>
        <v>#N/A</v>
      </c>
    </row>
    <row r="6894" customFormat="false" ht="19.4" hidden="false" customHeight="false" outlineLevel="0" collapsed="false">
      <c r="A6894" s="207" t="n">
        <v>105120</v>
      </c>
      <c r="B6894" s="208" t="s">
        <v>7069</v>
      </c>
      <c r="C6894" s="2" t="s">
        <v>175</v>
      </c>
      <c r="D6894" s="209" t="n">
        <v>0</v>
      </c>
      <c r="E6894" s="224" t="e">
        <f aca="false">VLOOKUP(A6894,SINAPI_MO!$A$1:$E$59566,4,0)</f>
        <v>#N/A</v>
      </c>
      <c r="F6894" s="225" t="e">
        <f aca="false">ROUND(D6894*E6894,2)</f>
        <v>#N/A</v>
      </c>
    </row>
    <row r="6895" customFormat="false" ht="19.4" hidden="false" customHeight="false" outlineLevel="0" collapsed="false">
      <c r="A6895" s="207" t="n">
        <v>105121</v>
      </c>
      <c r="B6895" s="208" t="s">
        <v>7070</v>
      </c>
      <c r="C6895" s="2" t="s">
        <v>175</v>
      </c>
      <c r="D6895" s="209" t="n">
        <v>0</v>
      </c>
      <c r="E6895" s="224" t="e">
        <f aca="false">VLOOKUP(A6895,SINAPI_MO!$A$1:$E$59566,4,0)</f>
        <v>#N/A</v>
      </c>
      <c r="F6895" s="225" t="e">
        <f aca="false">ROUND(D6895*E6895,2)</f>
        <v>#N/A</v>
      </c>
    </row>
    <row r="6896" customFormat="false" ht="12.8" hidden="false" customHeight="false" outlineLevel="0" collapsed="false">
      <c r="A6896" s="207" t="n">
        <v>105132</v>
      </c>
      <c r="B6896" s="208" t="s">
        <v>7071</v>
      </c>
      <c r="C6896" s="2" t="s">
        <v>175</v>
      </c>
      <c r="D6896" s="209" t="n">
        <v>0</v>
      </c>
      <c r="E6896" s="224" t="e">
        <f aca="false">VLOOKUP(A6896,SINAPI_MO!$A$1:$E$59566,4,0)</f>
        <v>#N/A</v>
      </c>
      <c r="F6896" s="225" t="e">
        <f aca="false">ROUND(D6896*E6896,2)</f>
        <v>#N/A</v>
      </c>
    </row>
    <row r="6897" customFormat="false" ht="12.8" hidden="false" customHeight="false" outlineLevel="0" collapsed="false">
      <c r="A6897" s="207" t="n">
        <v>98460</v>
      </c>
      <c r="B6897" s="208" t="s">
        <v>7072</v>
      </c>
      <c r="C6897" s="2" t="s">
        <v>175</v>
      </c>
      <c r="D6897" s="209" t="n">
        <v>64.52</v>
      </c>
      <c r="E6897" s="224" t="n">
        <f aca="false">VLOOKUP(A6897,SINAPI_MO!$A$1:$E$59566,4,0)</f>
        <v>0.4003</v>
      </c>
      <c r="F6897" s="225" t="n">
        <f aca="false">ROUND(D6897*E6897,2)</f>
        <v>25.83</v>
      </c>
    </row>
    <row r="6898" customFormat="false" ht="12.8" hidden="false" customHeight="false" outlineLevel="0" collapsed="false">
      <c r="A6898" s="207" t="n">
        <v>98457</v>
      </c>
      <c r="B6898" s="208" t="s">
        <v>7073</v>
      </c>
      <c r="C6898" s="2" t="s">
        <v>175</v>
      </c>
      <c r="D6898" s="209" t="n">
        <v>0</v>
      </c>
      <c r="E6898" s="224" t="e">
        <f aca="false">VLOOKUP(A6898,SINAPI_MO!$A$1:$E$59566,4,0)</f>
        <v>#N/A</v>
      </c>
      <c r="F6898" s="225" t="e">
        <f aca="false">ROUND(D6898*E6898,2)</f>
        <v>#N/A</v>
      </c>
    </row>
    <row r="6899" customFormat="false" ht="12.8" hidden="false" customHeight="false" outlineLevel="0" collapsed="false">
      <c r="A6899" s="207" t="n">
        <v>98458</v>
      </c>
      <c r="B6899" s="208" t="s">
        <v>7074</v>
      </c>
      <c r="C6899" s="2" t="s">
        <v>175</v>
      </c>
      <c r="D6899" s="209" t="n">
        <v>100.8</v>
      </c>
      <c r="E6899" s="224" t="n">
        <f aca="false">VLOOKUP(A6899,SINAPI_MO!$A$1:$E$59566,4,0)</f>
        <v>0.3634</v>
      </c>
      <c r="F6899" s="225" t="n">
        <f aca="false">ROUND(D6899*E6899,2)</f>
        <v>36.63</v>
      </c>
    </row>
    <row r="6900" customFormat="false" ht="12.8" hidden="false" customHeight="false" outlineLevel="0" collapsed="false">
      <c r="A6900" s="207" t="n">
        <v>98459</v>
      </c>
      <c r="B6900" s="208" t="s">
        <v>7075</v>
      </c>
      <c r="C6900" s="2" t="s">
        <v>175</v>
      </c>
      <c r="D6900" s="209" t="n">
        <v>80.73</v>
      </c>
      <c r="E6900" s="224" t="n">
        <f aca="false">VLOOKUP(A6900,SINAPI_MO!$A$1:$E$59566,4,0)</f>
        <v>0.4239</v>
      </c>
      <c r="F6900" s="225" t="n">
        <f aca="false">ROUND(D6900*E6900,2)</f>
        <v>34.22</v>
      </c>
    </row>
    <row r="6901" customFormat="false" ht="12.8" hidden="false" customHeight="false" outlineLevel="0" collapsed="false">
      <c r="A6901" s="207" t="n">
        <v>105118</v>
      </c>
      <c r="B6901" s="208" t="s">
        <v>7076</v>
      </c>
      <c r="C6901" s="2" t="s">
        <v>175</v>
      </c>
      <c r="D6901" s="209" t="n">
        <v>0</v>
      </c>
      <c r="E6901" s="224" t="e">
        <f aca="false">VLOOKUP(A6901,SINAPI_MO!$A$1:$E$59566,4,0)</f>
        <v>#N/A</v>
      </c>
      <c r="F6901" s="225" t="e">
        <f aca="false">ROUND(D6901*E6901,2)</f>
        <v>#N/A</v>
      </c>
    </row>
    <row r="6902" customFormat="false" ht="19.4" hidden="false" customHeight="false" outlineLevel="0" collapsed="false">
      <c r="A6902" s="207" t="n">
        <v>106056</v>
      </c>
      <c r="B6902" s="208" t="s">
        <v>7077</v>
      </c>
      <c r="C6902" s="2" t="s">
        <v>175</v>
      </c>
      <c r="D6902" s="209" t="n">
        <v>175.18</v>
      </c>
      <c r="E6902" s="224" t="n">
        <f aca="false">VLOOKUP(A6902,SINAPI_MO!$A$1:$E$59566,4,0)</f>
        <v>0.1449</v>
      </c>
      <c r="F6902" s="225" t="n">
        <f aca="false">ROUND(D6902*E6902,2)</f>
        <v>25.38</v>
      </c>
    </row>
    <row r="6903" customFormat="false" ht="19.4" hidden="false" customHeight="false" outlineLevel="0" collapsed="false">
      <c r="A6903" s="207" t="n">
        <v>106057</v>
      </c>
      <c r="B6903" s="208" t="s">
        <v>7078</v>
      </c>
      <c r="C6903" s="2" t="s">
        <v>175</v>
      </c>
      <c r="D6903" s="209" t="n">
        <v>183.35</v>
      </c>
      <c r="E6903" s="224" t="n">
        <f aca="false">VLOOKUP(A6903,SINAPI_MO!$A$1:$E$59566,4,0)</f>
        <v>0.129</v>
      </c>
      <c r="F6903" s="225" t="n">
        <f aca="false">ROUND(D6903*E6903,2)</f>
        <v>23.65</v>
      </c>
    </row>
    <row r="6904" customFormat="false" ht="19.4" hidden="false" customHeight="false" outlineLevel="0" collapsed="false">
      <c r="A6904" s="207" t="n">
        <v>104690</v>
      </c>
      <c r="B6904" s="208" t="s">
        <v>7079</v>
      </c>
      <c r="C6904" s="2" t="s">
        <v>175</v>
      </c>
      <c r="D6904" s="209" t="n">
        <v>188.42</v>
      </c>
      <c r="E6904" s="224" t="n">
        <f aca="false">VLOOKUP(A6904,SINAPI_MO!$A$1:$E$59566,4,0)</f>
        <v>0.1158</v>
      </c>
      <c r="F6904" s="225" t="n">
        <f aca="false">ROUND(D6904*E6904,2)</f>
        <v>21.82</v>
      </c>
    </row>
    <row r="6905" customFormat="false" ht="19.4" hidden="false" customHeight="false" outlineLevel="0" collapsed="false">
      <c r="A6905" s="207" t="n">
        <v>101958</v>
      </c>
      <c r="B6905" s="208" t="s">
        <v>7080</v>
      </c>
      <c r="C6905" s="2" t="s">
        <v>175</v>
      </c>
      <c r="D6905" s="209" t="n">
        <v>226.13</v>
      </c>
      <c r="E6905" s="224" t="n">
        <f aca="false">VLOOKUP(A6905,SINAPI_MO!$A$1:$E$59566,4,0)</f>
        <v>0.1089</v>
      </c>
      <c r="F6905" s="225" t="n">
        <f aca="false">ROUND(D6905*E6905,2)</f>
        <v>24.63</v>
      </c>
    </row>
    <row r="6906" customFormat="false" ht="19.4" hidden="false" customHeight="false" outlineLevel="0" collapsed="false">
      <c r="A6906" s="207" t="n">
        <v>106065</v>
      </c>
      <c r="B6906" s="208" t="s">
        <v>7081</v>
      </c>
      <c r="C6906" s="2" t="s">
        <v>175</v>
      </c>
      <c r="D6906" s="209" t="n">
        <v>243.68</v>
      </c>
      <c r="E6906" s="224" t="n">
        <f aca="false">VLOOKUP(A6906,SINAPI_MO!$A$1:$E$59566,4,0)</f>
        <v>0.1045</v>
      </c>
      <c r="F6906" s="225" t="n">
        <f aca="false">ROUND(D6906*E6906,2)</f>
        <v>25.46</v>
      </c>
    </row>
    <row r="6907" customFormat="false" ht="19.4" hidden="false" customHeight="false" outlineLevel="0" collapsed="false">
      <c r="A6907" s="207" t="n">
        <v>101959</v>
      </c>
      <c r="B6907" s="208" t="s">
        <v>7082</v>
      </c>
      <c r="C6907" s="2" t="s">
        <v>175</v>
      </c>
      <c r="D6907" s="209" t="n">
        <v>160.2</v>
      </c>
      <c r="E6907" s="224" t="n">
        <f aca="false">VLOOKUP(A6907,SINAPI_MO!$A$1:$E$59566,4,0)</f>
        <v>0.1417</v>
      </c>
      <c r="F6907" s="225" t="n">
        <f aca="false">ROUND(D6907*E6907,2)</f>
        <v>22.7</v>
      </c>
    </row>
    <row r="6908" customFormat="false" ht="19.4" hidden="false" customHeight="false" outlineLevel="0" collapsed="false">
      <c r="A6908" s="207" t="n">
        <v>101960</v>
      </c>
      <c r="B6908" s="208" t="s">
        <v>7083</v>
      </c>
      <c r="C6908" s="2" t="s">
        <v>175</v>
      </c>
      <c r="D6908" s="209" t="n">
        <v>174.61</v>
      </c>
      <c r="E6908" s="224" t="n">
        <f aca="false">VLOOKUP(A6908,SINAPI_MO!$A$1:$E$59566,4,0)</f>
        <v>0.1193</v>
      </c>
      <c r="F6908" s="225" t="n">
        <f aca="false">ROUND(D6908*E6908,2)</f>
        <v>20.83</v>
      </c>
    </row>
    <row r="6909" customFormat="false" ht="19.4" hidden="false" customHeight="false" outlineLevel="0" collapsed="false">
      <c r="A6909" s="207" t="n">
        <v>106058</v>
      </c>
      <c r="B6909" s="208" t="s">
        <v>7084</v>
      </c>
      <c r="C6909" s="2" t="s">
        <v>175</v>
      </c>
      <c r="D6909" s="209" t="n">
        <v>184.68</v>
      </c>
      <c r="E6909" s="224" t="n">
        <f aca="false">VLOOKUP(A6909,SINAPI_MO!$A$1:$E$59566,4,0)</f>
        <v>0.1038</v>
      </c>
      <c r="F6909" s="225" t="n">
        <f aca="false">ROUND(D6909*E6909,2)</f>
        <v>19.17</v>
      </c>
    </row>
    <row r="6910" customFormat="false" ht="19.4" hidden="false" customHeight="false" outlineLevel="0" collapsed="false">
      <c r="A6910" s="207" t="n">
        <v>101962</v>
      </c>
      <c r="B6910" s="208" t="s">
        <v>7085</v>
      </c>
      <c r="C6910" s="2" t="s">
        <v>175</v>
      </c>
      <c r="D6910" s="209" t="n">
        <v>212.6</v>
      </c>
      <c r="E6910" s="224" t="n">
        <f aca="false">VLOOKUP(A6910,SINAPI_MO!$A$1:$E$59566,4,0)</f>
        <v>0.1029</v>
      </c>
      <c r="F6910" s="225" t="n">
        <f aca="false">ROUND(D6910*E6910,2)</f>
        <v>21.88</v>
      </c>
    </row>
    <row r="6911" customFormat="false" ht="19.4" hidden="false" customHeight="false" outlineLevel="0" collapsed="false">
      <c r="A6911" s="207" t="n">
        <v>106066</v>
      </c>
      <c r="B6911" s="208" t="s">
        <v>7086</v>
      </c>
      <c r="C6911" s="2" t="s">
        <v>175</v>
      </c>
      <c r="D6911" s="209" t="n">
        <v>231.4</v>
      </c>
      <c r="E6911" s="224" t="n">
        <f aca="false">VLOOKUP(A6911,SINAPI_MO!$A$1:$E$59566,4,0)</f>
        <v>0.097</v>
      </c>
      <c r="F6911" s="225" t="n">
        <f aca="false">ROUND(D6911*E6911,2)</f>
        <v>22.45</v>
      </c>
    </row>
    <row r="6912" customFormat="false" ht="19.4" hidden="false" customHeight="false" outlineLevel="0" collapsed="false">
      <c r="A6912" s="207" t="n">
        <v>106048</v>
      </c>
      <c r="B6912" s="208" t="s">
        <v>7087</v>
      </c>
      <c r="C6912" s="2" t="s">
        <v>175</v>
      </c>
      <c r="D6912" s="209" t="n">
        <v>149.12</v>
      </c>
      <c r="E6912" s="224" t="n">
        <f aca="false">VLOOKUP(A6912,SINAPI_MO!$A$1:$E$59566,4,0)</f>
        <v>0.1581</v>
      </c>
      <c r="F6912" s="225" t="n">
        <f aca="false">ROUND(D6912*E6912,2)</f>
        <v>23.58</v>
      </c>
    </row>
    <row r="6913" customFormat="false" ht="19.4" hidden="false" customHeight="false" outlineLevel="0" collapsed="false">
      <c r="A6913" s="207" t="n">
        <v>106049</v>
      </c>
      <c r="B6913" s="208" t="s">
        <v>7088</v>
      </c>
      <c r="C6913" s="2" t="s">
        <v>175</v>
      </c>
      <c r="D6913" s="209" t="n">
        <v>157.29</v>
      </c>
      <c r="E6913" s="224" t="n">
        <f aca="false">VLOOKUP(A6913,SINAPI_MO!$A$1:$E$59566,4,0)</f>
        <v>0.1389</v>
      </c>
      <c r="F6913" s="225" t="n">
        <f aca="false">ROUND(D6913*E6913,2)</f>
        <v>21.85</v>
      </c>
    </row>
    <row r="6914" customFormat="false" ht="19.4" hidden="false" customHeight="false" outlineLevel="0" collapsed="false">
      <c r="A6914" s="207" t="n">
        <v>106050</v>
      </c>
      <c r="B6914" s="208" t="s">
        <v>7089</v>
      </c>
      <c r="C6914" s="2" t="s">
        <v>175</v>
      </c>
      <c r="D6914" s="209" t="n">
        <v>168.74</v>
      </c>
      <c r="E6914" s="224" t="n">
        <f aca="false">VLOOKUP(A6914,SINAPI_MO!$A$1:$E$59566,4,0)</f>
        <v>0.1333</v>
      </c>
      <c r="F6914" s="225" t="n">
        <f aca="false">ROUND(D6914*E6914,2)</f>
        <v>22.49</v>
      </c>
    </row>
    <row r="6915" customFormat="false" ht="19.4" hidden="false" customHeight="false" outlineLevel="0" collapsed="false">
      <c r="A6915" s="207" t="n">
        <v>106051</v>
      </c>
      <c r="B6915" s="208" t="s">
        <v>7090</v>
      </c>
      <c r="C6915" s="2" t="s">
        <v>175</v>
      </c>
      <c r="D6915" s="209" t="n">
        <v>206.45</v>
      </c>
      <c r="E6915" s="224" t="n">
        <f aca="false">VLOOKUP(A6915,SINAPI_MO!$A$1:$E$59566,4,0)</f>
        <v>0.1226</v>
      </c>
      <c r="F6915" s="225" t="n">
        <f aca="false">ROUND(D6915*E6915,2)</f>
        <v>25.31</v>
      </c>
    </row>
    <row r="6916" customFormat="false" ht="19.4" hidden="false" customHeight="false" outlineLevel="0" collapsed="false">
      <c r="A6916" s="207" t="n">
        <v>106063</v>
      </c>
      <c r="B6916" s="208" t="s">
        <v>7091</v>
      </c>
      <c r="C6916" s="2" t="s">
        <v>175</v>
      </c>
      <c r="D6916" s="209" t="n">
        <v>224</v>
      </c>
      <c r="E6916" s="224" t="n">
        <f aca="false">VLOOKUP(A6916,SINAPI_MO!$A$1:$E$59566,4,0)</f>
        <v>0.1167</v>
      </c>
      <c r="F6916" s="225" t="n">
        <f aca="false">ROUND(D6916*E6916,2)</f>
        <v>26.14</v>
      </c>
    </row>
    <row r="6917" customFormat="false" ht="19.4" hidden="false" customHeight="false" outlineLevel="0" collapsed="false">
      <c r="A6917" s="207" t="n">
        <v>106052</v>
      </c>
      <c r="B6917" s="208" t="s">
        <v>7092</v>
      </c>
      <c r="C6917" s="2" t="s">
        <v>175</v>
      </c>
      <c r="D6917" s="209" t="n">
        <v>132.28</v>
      </c>
      <c r="E6917" s="224" t="n">
        <f aca="false">VLOOKUP(A6917,SINAPI_MO!$A$1:$E$59566,4,0)</f>
        <v>0.1439</v>
      </c>
      <c r="F6917" s="225" t="n">
        <f aca="false">ROUND(D6917*E6917,2)</f>
        <v>19.04</v>
      </c>
    </row>
    <row r="6918" customFormat="false" ht="19.4" hidden="false" customHeight="false" outlineLevel="0" collapsed="false">
      <c r="A6918" s="207" t="n">
        <v>106053</v>
      </c>
      <c r="B6918" s="208" t="s">
        <v>7093</v>
      </c>
      <c r="C6918" s="2" t="s">
        <v>175</v>
      </c>
      <c r="D6918" s="209" t="n">
        <v>146.69</v>
      </c>
      <c r="E6918" s="224" t="n">
        <f aca="false">VLOOKUP(A6918,SINAPI_MO!$A$1:$E$59566,4,0)</f>
        <v>0.117</v>
      </c>
      <c r="F6918" s="225" t="n">
        <f aca="false">ROUND(D6918*E6918,2)</f>
        <v>17.16</v>
      </c>
    </row>
    <row r="6919" customFormat="false" ht="19.4" hidden="false" customHeight="false" outlineLevel="0" collapsed="false">
      <c r="A6919" s="207" t="n">
        <v>106054</v>
      </c>
      <c r="B6919" s="208" t="s">
        <v>7094</v>
      </c>
      <c r="C6919" s="2" t="s">
        <v>175</v>
      </c>
      <c r="D6919" s="209" t="n">
        <v>162.76</v>
      </c>
      <c r="E6919" s="224" t="n">
        <f aca="false">VLOOKUP(A6919,SINAPI_MO!$A$1:$E$59566,4,0)</f>
        <v>0.1082</v>
      </c>
      <c r="F6919" s="225" t="n">
        <f aca="false">ROUND(D6919*E6919,2)</f>
        <v>17.61</v>
      </c>
    </row>
    <row r="6920" customFormat="false" ht="19.4" hidden="false" customHeight="false" outlineLevel="0" collapsed="false">
      <c r="A6920" s="207" t="n">
        <v>106055</v>
      </c>
      <c r="B6920" s="208" t="s">
        <v>7095</v>
      </c>
      <c r="C6920" s="2" t="s">
        <v>175</v>
      </c>
      <c r="D6920" s="209" t="n">
        <v>190.68</v>
      </c>
      <c r="E6920" s="224" t="n">
        <f aca="false">VLOOKUP(A6920,SINAPI_MO!$A$1:$E$59566,4,0)</f>
        <v>0.1065</v>
      </c>
      <c r="F6920" s="225" t="n">
        <f aca="false">ROUND(D6920*E6920,2)</f>
        <v>20.31</v>
      </c>
    </row>
    <row r="6921" customFormat="false" ht="19.4" hidden="false" customHeight="false" outlineLevel="0" collapsed="false">
      <c r="A6921" s="207" t="n">
        <v>106064</v>
      </c>
      <c r="B6921" s="208" t="s">
        <v>7096</v>
      </c>
      <c r="C6921" s="2" t="s">
        <v>175</v>
      </c>
      <c r="D6921" s="209" t="n">
        <v>209.48</v>
      </c>
      <c r="E6921" s="224" t="n">
        <f aca="false">VLOOKUP(A6921,SINAPI_MO!$A$1:$E$59566,4,0)</f>
        <v>0.0997</v>
      </c>
      <c r="F6921" s="225" t="n">
        <f aca="false">ROUND(D6921*E6921,2)</f>
        <v>20.89</v>
      </c>
    </row>
    <row r="6922" customFormat="false" ht="19.4" hidden="false" customHeight="false" outlineLevel="0" collapsed="false">
      <c r="A6922" s="207" t="n">
        <v>106067</v>
      </c>
      <c r="B6922" s="208" t="s">
        <v>7097</v>
      </c>
      <c r="C6922" s="2" t="s">
        <v>175</v>
      </c>
      <c r="D6922" s="209" t="n">
        <v>265.46</v>
      </c>
      <c r="E6922" s="224" t="n">
        <f aca="false">VLOOKUP(A6922,SINAPI_MO!$A$1:$E$59566,4,0)</f>
        <v>0.1755</v>
      </c>
      <c r="F6922" s="225" t="n">
        <f aca="false">ROUND(D6922*E6922,2)</f>
        <v>46.59</v>
      </c>
    </row>
    <row r="6923" customFormat="false" ht="19.4" hidden="false" customHeight="false" outlineLevel="0" collapsed="false">
      <c r="A6923" s="207" t="n">
        <v>106070</v>
      </c>
      <c r="B6923" s="208" t="s">
        <v>7098</v>
      </c>
      <c r="C6923" s="2" t="s">
        <v>175</v>
      </c>
      <c r="D6923" s="209" t="n">
        <v>299.2</v>
      </c>
      <c r="E6923" s="224" t="n">
        <f aca="false">VLOOKUP(A6923,SINAPI_MO!$A$1:$E$59566,4,0)</f>
        <v>0.1528</v>
      </c>
      <c r="F6923" s="225" t="n">
        <f aca="false">ROUND(D6923*E6923,2)</f>
        <v>45.72</v>
      </c>
    </row>
    <row r="6924" customFormat="false" ht="19.4" hidden="false" customHeight="false" outlineLevel="0" collapsed="false">
      <c r="A6924" s="207" t="n">
        <v>106071</v>
      </c>
      <c r="B6924" s="208" t="s">
        <v>7099</v>
      </c>
      <c r="C6924" s="2" t="s">
        <v>175</v>
      </c>
      <c r="D6924" s="209" t="n">
        <v>350.12</v>
      </c>
      <c r="E6924" s="224" t="n">
        <f aca="false">VLOOKUP(A6924,SINAPI_MO!$A$1:$E$59566,4,0)</f>
        <v>0.138</v>
      </c>
      <c r="F6924" s="225" t="n">
        <f aca="false">ROUND(D6924*E6924,2)</f>
        <v>48.32</v>
      </c>
    </row>
    <row r="6925" customFormat="false" ht="19.4" hidden="false" customHeight="false" outlineLevel="0" collapsed="false">
      <c r="A6925" s="207" t="n">
        <v>106072</v>
      </c>
      <c r="B6925" s="208" t="s">
        <v>7100</v>
      </c>
      <c r="C6925" s="2" t="s">
        <v>175</v>
      </c>
      <c r="D6925" s="209" t="n">
        <v>381.87</v>
      </c>
      <c r="E6925" s="224" t="n">
        <f aca="false">VLOOKUP(A6925,SINAPI_MO!$A$1:$E$59566,4,0)</f>
        <v>0.1392</v>
      </c>
      <c r="F6925" s="225" t="n">
        <f aca="false">ROUND(D6925*E6925,2)</f>
        <v>53.16</v>
      </c>
    </row>
    <row r="6926" customFormat="false" ht="19.4" hidden="false" customHeight="false" outlineLevel="0" collapsed="false">
      <c r="A6926" s="207" t="n">
        <v>106073</v>
      </c>
      <c r="B6926" s="208" t="s">
        <v>7101</v>
      </c>
      <c r="C6926" s="2" t="s">
        <v>175</v>
      </c>
      <c r="D6926" s="209" t="n">
        <v>465.47</v>
      </c>
      <c r="E6926" s="224" t="n">
        <f aca="false">VLOOKUP(A6926,SINAPI_MO!$A$1:$E$59566,4,0)</f>
        <v>0.1211</v>
      </c>
      <c r="F6926" s="225" t="n">
        <f aca="false">ROUND(D6926*E6926,2)</f>
        <v>56.37</v>
      </c>
    </row>
    <row r="6927" customFormat="false" ht="19.4" hidden="false" customHeight="false" outlineLevel="0" collapsed="false">
      <c r="A6927" s="207" t="n">
        <v>106068</v>
      </c>
      <c r="B6927" s="208" t="s">
        <v>7102</v>
      </c>
      <c r="C6927" s="2" t="s">
        <v>175</v>
      </c>
      <c r="D6927" s="209" t="n">
        <v>265.01</v>
      </c>
      <c r="E6927" s="224" t="n">
        <f aca="false">VLOOKUP(A6927,SINAPI_MO!$A$1:$E$59566,4,0)</f>
        <v>0.1972</v>
      </c>
      <c r="F6927" s="225" t="n">
        <f aca="false">ROUND(D6927*E6927,2)</f>
        <v>52.26</v>
      </c>
    </row>
    <row r="6928" customFormat="false" ht="19.4" hidden="false" customHeight="false" outlineLevel="0" collapsed="false">
      <c r="A6928" s="207" t="n">
        <v>106069</v>
      </c>
      <c r="B6928" s="208" t="s">
        <v>7103</v>
      </c>
      <c r="C6928" s="2" t="s">
        <v>175</v>
      </c>
      <c r="D6928" s="209" t="n">
        <v>293.72</v>
      </c>
      <c r="E6928" s="224" t="n">
        <f aca="false">VLOOKUP(A6928,SINAPI_MO!$A$1:$E$59566,4,0)</f>
        <v>0.1738</v>
      </c>
      <c r="F6928" s="225" t="n">
        <f aca="false">ROUND(D6928*E6928,2)</f>
        <v>51.05</v>
      </c>
    </row>
    <row r="6929" customFormat="false" ht="19.4" hidden="false" customHeight="false" outlineLevel="0" collapsed="false">
      <c r="A6929" s="207" t="n">
        <v>106074</v>
      </c>
      <c r="B6929" s="208" t="s">
        <v>7104</v>
      </c>
      <c r="C6929" s="2" t="s">
        <v>175</v>
      </c>
      <c r="D6929" s="209" t="n">
        <v>318</v>
      </c>
      <c r="E6929" s="224" t="n">
        <f aca="false">VLOOKUP(A6929,SINAPI_MO!$A$1:$E$59566,4,0)</f>
        <v>0.1593</v>
      </c>
      <c r="F6929" s="225" t="n">
        <f aca="false">ROUND(D6929*E6929,2)</f>
        <v>50.66</v>
      </c>
    </row>
    <row r="6930" customFormat="false" ht="19.4" hidden="false" customHeight="false" outlineLevel="0" collapsed="false">
      <c r="A6930" s="207" t="n">
        <v>106075</v>
      </c>
      <c r="B6930" s="208" t="s">
        <v>7105</v>
      </c>
      <c r="C6930" s="2" t="s">
        <v>175</v>
      </c>
      <c r="D6930" s="209" t="n">
        <v>352.06</v>
      </c>
      <c r="E6930" s="224" t="n">
        <f aca="false">VLOOKUP(A6930,SINAPI_MO!$A$1:$E$59566,4,0)</f>
        <v>0.1515</v>
      </c>
      <c r="F6930" s="225" t="n">
        <f aca="false">ROUND(D6930*E6930,2)</f>
        <v>53.34</v>
      </c>
    </row>
    <row r="6931" customFormat="false" ht="19.4" hidden="false" customHeight="false" outlineLevel="0" collapsed="false">
      <c r="A6931" s="207" t="n">
        <v>106076</v>
      </c>
      <c r="B6931" s="208" t="s">
        <v>7106</v>
      </c>
      <c r="C6931" s="2" t="s">
        <v>175</v>
      </c>
      <c r="D6931" s="209" t="n">
        <v>412.27</v>
      </c>
      <c r="E6931" s="224" t="n">
        <f aca="false">VLOOKUP(A6931,SINAPI_MO!$A$1:$E$59566,4,0)</f>
        <v>0.1327</v>
      </c>
      <c r="F6931" s="225" t="n">
        <f aca="false">ROUND(D6931*E6931,2)</f>
        <v>54.71</v>
      </c>
    </row>
    <row r="6932" customFormat="false" ht="19.4" hidden="false" customHeight="false" outlineLevel="0" collapsed="false">
      <c r="A6932" s="207" t="n">
        <v>101964</v>
      </c>
      <c r="B6932" s="208" t="s">
        <v>7107</v>
      </c>
      <c r="C6932" s="2" t="s">
        <v>175</v>
      </c>
      <c r="D6932" s="209" t="n">
        <v>170.22</v>
      </c>
      <c r="E6932" s="224" t="n">
        <f aca="false">VLOOKUP(A6932,SINAPI_MO!$A$1:$E$59566,4,0)</f>
        <v>0.2245</v>
      </c>
      <c r="F6932" s="225" t="n">
        <f aca="false">ROUND(D6932*E6932,2)</f>
        <v>38.21</v>
      </c>
    </row>
    <row r="6933" customFormat="false" ht="19.4" hidden="false" customHeight="false" outlineLevel="0" collapsed="false">
      <c r="A6933" s="207" t="n">
        <v>106059</v>
      </c>
      <c r="B6933" s="208" t="s">
        <v>7108</v>
      </c>
      <c r="C6933" s="2" t="s">
        <v>175</v>
      </c>
      <c r="D6933" s="209" t="n">
        <v>183.12</v>
      </c>
      <c r="E6933" s="224" t="n">
        <f aca="false">VLOOKUP(A6933,SINAPI_MO!$A$1:$E$59566,4,0)</f>
        <v>0.2031</v>
      </c>
      <c r="F6933" s="225" t="n">
        <f aca="false">ROUND(D6933*E6933,2)</f>
        <v>37.19</v>
      </c>
    </row>
    <row r="6934" customFormat="false" ht="19.4" hidden="false" customHeight="false" outlineLevel="0" collapsed="false">
      <c r="A6934" s="207" t="n">
        <v>106060</v>
      </c>
      <c r="B6934" s="208" t="s">
        <v>7109</v>
      </c>
      <c r="C6934" s="2" t="s">
        <v>175</v>
      </c>
      <c r="D6934" s="209" t="n">
        <v>176.24</v>
      </c>
      <c r="E6934" s="224" t="n">
        <f aca="false">VLOOKUP(A6934,SINAPI_MO!$A$1:$E$59566,4,0)</f>
        <v>0.1833</v>
      </c>
      <c r="F6934" s="225" t="n">
        <f aca="false">ROUND(D6934*E6934,2)</f>
        <v>32.3</v>
      </c>
    </row>
    <row r="6935" customFormat="false" ht="19.4" hidden="false" customHeight="false" outlineLevel="0" collapsed="false">
      <c r="A6935" s="207" t="n">
        <v>101963</v>
      </c>
      <c r="B6935" s="208" t="s">
        <v>7110</v>
      </c>
      <c r="C6935" s="2" t="s">
        <v>175</v>
      </c>
      <c r="D6935" s="209" t="n">
        <v>188.81</v>
      </c>
      <c r="E6935" s="224" t="n">
        <f aca="false">VLOOKUP(A6935,SINAPI_MO!$A$1:$E$59566,4,0)</f>
        <v>0.2097</v>
      </c>
      <c r="F6935" s="225" t="n">
        <f aca="false">ROUND(D6935*E6935,2)</f>
        <v>39.59</v>
      </c>
    </row>
    <row r="6936" customFormat="false" ht="19.4" hidden="false" customHeight="false" outlineLevel="0" collapsed="false">
      <c r="A6936" s="207" t="n">
        <v>101947</v>
      </c>
      <c r="B6936" s="208" t="s">
        <v>7111</v>
      </c>
      <c r="C6936" s="2" t="s">
        <v>175</v>
      </c>
      <c r="D6936" s="209" t="n">
        <v>193.56</v>
      </c>
      <c r="E6936" s="224" t="n">
        <f aca="false">VLOOKUP(A6936,SINAPI_MO!$A$1:$E$59566,4,0)</f>
        <v>0.1994</v>
      </c>
      <c r="F6936" s="225" t="n">
        <f aca="false">ROUND(D6936*E6936,2)</f>
        <v>38.6</v>
      </c>
    </row>
    <row r="6937" customFormat="false" ht="19.4" hidden="false" customHeight="false" outlineLevel="0" collapsed="false">
      <c r="A6937" s="207" t="n">
        <v>101948</v>
      </c>
      <c r="B6937" s="208" t="s">
        <v>7112</v>
      </c>
      <c r="C6937" s="2" t="s">
        <v>175</v>
      </c>
      <c r="D6937" s="209" t="n">
        <v>207.42</v>
      </c>
      <c r="E6937" s="224" t="n">
        <f aca="false">VLOOKUP(A6937,SINAPI_MO!$A$1:$E$59566,4,0)</f>
        <v>0.1675</v>
      </c>
      <c r="F6937" s="225" t="n">
        <f aca="false">ROUND(D6937*E6937,2)</f>
        <v>34.74</v>
      </c>
    </row>
    <row r="6938" customFormat="false" ht="19.4" hidden="false" customHeight="false" outlineLevel="0" collapsed="false">
      <c r="A6938" s="207" t="n">
        <v>101949</v>
      </c>
      <c r="B6938" s="208" t="s">
        <v>7113</v>
      </c>
      <c r="C6938" s="2" t="s">
        <v>175</v>
      </c>
      <c r="D6938" s="209" t="n">
        <v>218.05</v>
      </c>
      <c r="E6938" s="224" t="n">
        <f aca="false">VLOOKUP(A6938,SINAPI_MO!$A$1:$E$59566,4,0)</f>
        <v>0.154</v>
      </c>
      <c r="F6938" s="225" t="n">
        <f aca="false">ROUND(D6938*E6938,2)</f>
        <v>33.58</v>
      </c>
    </row>
    <row r="6939" customFormat="false" ht="19.4" hidden="false" customHeight="false" outlineLevel="0" collapsed="false">
      <c r="A6939" s="207" t="n">
        <v>101950</v>
      </c>
      <c r="B6939" s="208" t="s">
        <v>7114</v>
      </c>
      <c r="C6939" s="2" t="s">
        <v>175</v>
      </c>
      <c r="D6939" s="209" t="n">
        <v>252.31</v>
      </c>
      <c r="E6939" s="224" t="n">
        <f aca="false">VLOOKUP(A6939,SINAPI_MO!$A$1:$E$59566,4,0)</f>
        <v>0.1384</v>
      </c>
      <c r="F6939" s="225" t="n">
        <f aca="false">ROUND(D6939*E6939,2)</f>
        <v>34.92</v>
      </c>
    </row>
    <row r="6940" customFormat="false" ht="19.4" hidden="false" customHeight="false" outlineLevel="0" collapsed="false">
      <c r="A6940" s="207" t="n">
        <v>106061</v>
      </c>
      <c r="B6940" s="208" t="s">
        <v>7115</v>
      </c>
      <c r="C6940" s="2" t="s">
        <v>175</v>
      </c>
      <c r="D6940" s="209" t="n">
        <v>286.66</v>
      </c>
      <c r="E6940" s="224" t="n">
        <f aca="false">VLOOKUP(A6940,SINAPI_MO!$A$1:$E$59566,4,0)</f>
        <v>0.119</v>
      </c>
      <c r="F6940" s="225" t="n">
        <f aca="false">ROUND(D6940*E6940,2)</f>
        <v>34.11</v>
      </c>
    </row>
    <row r="6941" customFormat="false" ht="19.4" hidden="false" customHeight="false" outlineLevel="0" collapsed="false">
      <c r="A6941" s="207" t="n">
        <v>101951</v>
      </c>
      <c r="B6941" s="208" t="s">
        <v>7116</v>
      </c>
      <c r="C6941" s="2" t="s">
        <v>175</v>
      </c>
      <c r="D6941" s="209" t="n">
        <v>193.45</v>
      </c>
      <c r="E6941" s="224" t="n">
        <f aca="false">VLOOKUP(A6941,SINAPI_MO!$A$1:$E$59566,4,0)</f>
        <v>0.1793</v>
      </c>
      <c r="F6941" s="225" t="n">
        <f aca="false">ROUND(D6941*E6941,2)</f>
        <v>34.69</v>
      </c>
    </row>
    <row r="6942" customFormat="false" ht="19.4" hidden="false" customHeight="false" outlineLevel="0" collapsed="false">
      <c r="A6942" s="207" t="n">
        <v>101952</v>
      </c>
      <c r="B6942" s="208" t="s">
        <v>7117</v>
      </c>
      <c r="C6942" s="2" t="s">
        <v>175</v>
      </c>
      <c r="D6942" s="209" t="n">
        <v>211.36</v>
      </c>
      <c r="E6942" s="224" t="n">
        <f aca="false">VLOOKUP(A6942,SINAPI_MO!$A$1:$E$59566,4,0)</f>
        <v>0.1428</v>
      </c>
      <c r="F6942" s="225" t="n">
        <f aca="false">ROUND(D6942*E6942,2)</f>
        <v>30.18</v>
      </c>
    </row>
    <row r="6943" customFormat="false" ht="19.4" hidden="false" customHeight="false" outlineLevel="0" collapsed="false">
      <c r="A6943" s="207" t="n">
        <v>101953</v>
      </c>
      <c r="B6943" s="208" t="s">
        <v>7118</v>
      </c>
      <c r="C6943" s="2" t="s">
        <v>175</v>
      </c>
      <c r="D6943" s="209" t="n">
        <v>227.07</v>
      </c>
      <c r="E6943" s="224" t="n">
        <f aca="false">VLOOKUP(A6943,SINAPI_MO!$A$1:$E$59566,4,0)</f>
        <v>0.1286</v>
      </c>
      <c r="F6943" s="225" t="n">
        <f aca="false">ROUND(D6943*E6943,2)</f>
        <v>29.2</v>
      </c>
    </row>
    <row r="6944" customFormat="false" ht="19.4" hidden="false" customHeight="false" outlineLevel="0" collapsed="false">
      <c r="A6944" s="207" t="n">
        <v>101954</v>
      </c>
      <c r="B6944" s="208" t="s">
        <v>7119</v>
      </c>
      <c r="C6944" s="2" t="s">
        <v>175</v>
      </c>
      <c r="D6944" s="209" t="n">
        <v>260.03</v>
      </c>
      <c r="E6944" s="224" t="n">
        <f aca="false">VLOOKUP(A6944,SINAPI_MO!$A$1:$E$59566,4,0)</f>
        <v>0.1182</v>
      </c>
      <c r="F6944" s="225" t="n">
        <f aca="false">ROUND(D6944*E6944,2)</f>
        <v>30.74</v>
      </c>
    </row>
    <row r="6945" customFormat="false" ht="19.4" hidden="false" customHeight="false" outlineLevel="0" collapsed="false">
      <c r="A6945" s="207" t="n">
        <v>106062</v>
      </c>
      <c r="B6945" s="208" t="s">
        <v>7120</v>
      </c>
      <c r="C6945" s="2" t="s">
        <v>175</v>
      </c>
      <c r="D6945" s="209" t="n">
        <v>282.66</v>
      </c>
      <c r="E6945" s="224" t="n">
        <f aca="false">VLOOKUP(A6945,SINAPI_MO!$A$1:$E$59566,4,0)</f>
        <v>0.1045</v>
      </c>
      <c r="F6945" s="225" t="n">
        <f aca="false">ROUND(D6945*E6945,2)</f>
        <v>29.54</v>
      </c>
    </row>
    <row r="6946" customFormat="false" ht="12.8" hidden="false" customHeight="false" outlineLevel="0" collapsed="false">
      <c r="A6946" s="207" t="n">
        <v>100323</v>
      </c>
      <c r="B6946" s="208" t="s">
        <v>7121</v>
      </c>
      <c r="C6946" s="2" t="s">
        <v>262</v>
      </c>
      <c r="D6946" s="209" t="n">
        <v>172.72</v>
      </c>
      <c r="E6946" s="224" t="n">
        <f aca="false">VLOOKUP(A6946,SINAPI_MO!$A$1:$E$59566,4,0)</f>
        <v>0.3434</v>
      </c>
      <c r="F6946" s="225" t="n">
        <f aca="false">ROUND(D6946*E6946,2)</f>
        <v>59.31</v>
      </c>
    </row>
    <row r="6947" customFormat="false" ht="19.4" hidden="false" customHeight="false" outlineLevel="0" collapsed="false">
      <c r="A6947" s="207" t="n">
        <v>100324</v>
      </c>
      <c r="B6947" s="208" t="s">
        <v>7122</v>
      </c>
      <c r="C6947" s="2" t="s">
        <v>262</v>
      </c>
      <c r="D6947" s="209" t="n">
        <v>177.48</v>
      </c>
      <c r="E6947" s="224" t="n">
        <f aca="false">VLOOKUP(A6947,SINAPI_MO!$A$1:$E$59566,4,0)</f>
        <v>0.3342</v>
      </c>
      <c r="F6947" s="225" t="n">
        <f aca="false">ROUND(D6947*E6947,2)</f>
        <v>59.31</v>
      </c>
    </row>
    <row r="6948" customFormat="false" ht="19.4" hidden="false" customHeight="false" outlineLevel="0" collapsed="false">
      <c r="A6948" s="207" t="n">
        <v>96624</v>
      </c>
      <c r="B6948" s="208" t="s">
        <v>7123</v>
      </c>
      <c r="C6948" s="2" t="s">
        <v>262</v>
      </c>
      <c r="D6948" s="209" t="n">
        <v>177.8</v>
      </c>
      <c r="E6948" s="224" t="n">
        <f aca="false">VLOOKUP(A6948,SINAPI_MO!$A$1:$E$59566,4,0)</f>
        <v>0.3336</v>
      </c>
      <c r="F6948" s="225" t="n">
        <f aca="false">ROUND(D6948*E6948,2)</f>
        <v>59.31</v>
      </c>
    </row>
    <row r="6949" customFormat="false" ht="19.4" hidden="false" customHeight="false" outlineLevel="0" collapsed="false">
      <c r="A6949" s="207" t="n">
        <v>100322</v>
      </c>
      <c r="B6949" s="208" t="s">
        <v>7124</v>
      </c>
      <c r="C6949" s="2" t="s">
        <v>262</v>
      </c>
      <c r="D6949" s="209" t="n">
        <v>170.67</v>
      </c>
      <c r="E6949" s="224" t="n">
        <f aca="false">VLOOKUP(A6949,SINAPI_MO!$A$1:$E$59566,4,0)</f>
        <v>0.3475</v>
      </c>
      <c r="F6949" s="225" t="n">
        <f aca="false">ROUND(D6949*E6949,2)</f>
        <v>59.31</v>
      </c>
    </row>
    <row r="6950" customFormat="false" ht="12.8" hidden="false" customHeight="false" outlineLevel="0" collapsed="false">
      <c r="A6950" s="207" t="n">
        <v>96623</v>
      </c>
      <c r="B6950" s="208" t="s">
        <v>7125</v>
      </c>
      <c r="C6950" s="2" t="s">
        <v>262</v>
      </c>
      <c r="D6950" s="209" t="n">
        <v>192.85</v>
      </c>
      <c r="E6950" s="224" t="n">
        <f aca="false">VLOOKUP(A6950,SINAPI_MO!$A$1:$E$59566,4,0)</f>
        <v>0.3832</v>
      </c>
      <c r="F6950" s="225" t="n">
        <f aca="false">ROUND(D6950*E6950,2)</f>
        <v>73.9</v>
      </c>
    </row>
    <row r="6951" customFormat="false" ht="12.8" hidden="false" customHeight="false" outlineLevel="0" collapsed="false">
      <c r="A6951" s="207" t="n">
        <v>96622</v>
      </c>
      <c r="B6951" s="208" t="s">
        <v>7126</v>
      </c>
      <c r="C6951" s="2" t="s">
        <v>262</v>
      </c>
      <c r="D6951" s="209" t="n">
        <v>209.95</v>
      </c>
      <c r="E6951" s="224" t="n">
        <f aca="false">VLOOKUP(A6951,SINAPI_MO!$A$1:$E$59566,4,0)</f>
        <v>0.3458</v>
      </c>
      <c r="F6951" s="225" t="n">
        <f aca="false">ROUND(D6951*E6951,2)</f>
        <v>72.6</v>
      </c>
    </row>
    <row r="6952" customFormat="false" ht="12.8" hidden="false" customHeight="false" outlineLevel="0" collapsed="false">
      <c r="A6952" s="207" t="n">
        <v>96621</v>
      </c>
      <c r="B6952" s="208" t="s">
        <v>7127</v>
      </c>
      <c r="C6952" s="2" t="s">
        <v>262</v>
      </c>
      <c r="D6952" s="209" t="n">
        <v>225</v>
      </c>
      <c r="E6952" s="224" t="n">
        <f aca="false">VLOOKUP(A6952,SINAPI_MO!$A$1:$E$59566,4,0)</f>
        <v>0.3875</v>
      </c>
      <c r="F6952" s="225" t="n">
        <f aca="false">ROUND(D6952*E6952,2)</f>
        <v>87.19</v>
      </c>
    </row>
    <row r="6953" customFormat="false" ht="12.8" hidden="false" customHeight="false" outlineLevel="0" collapsed="false">
      <c r="A6953" s="207" t="n">
        <v>96617</v>
      </c>
      <c r="B6953" s="208" t="s">
        <v>7128</v>
      </c>
      <c r="C6953" s="2" t="s">
        <v>175</v>
      </c>
      <c r="D6953" s="209" t="n">
        <v>20.66</v>
      </c>
      <c r="E6953" s="224" t="n">
        <f aca="false">VLOOKUP(A6953,SINAPI_MO!$A$1:$E$59566,4,0)</f>
        <v>0.4603</v>
      </c>
      <c r="F6953" s="225" t="n">
        <f aca="false">ROUND(D6953*E6953,2)</f>
        <v>9.51</v>
      </c>
    </row>
    <row r="6954" customFormat="false" ht="12.8" hidden="false" customHeight="false" outlineLevel="0" collapsed="false">
      <c r="A6954" s="207" t="n">
        <v>96619</v>
      </c>
      <c r="B6954" s="208" t="s">
        <v>7129</v>
      </c>
      <c r="C6954" s="2" t="s">
        <v>175</v>
      </c>
      <c r="D6954" s="209" t="n">
        <v>41.39</v>
      </c>
      <c r="E6954" s="224" t="n">
        <f aca="false">VLOOKUP(A6954,SINAPI_MO!$A$1:$E$59566,4,0)</f>
        <v>0.4516</v>
      </c>
      <c r="F6954" s="225" t="n">
        <f aca="false">ROUND(D6954*E6954,2)</f>
        <v>18.69</v>
      </c>
    </row>
    <row r="6955" customFormat="false" ht="12.8" hidden="false" customHeight="false" outlineLevel="0" collapsed="false">
      <c r="A6955" s="207" t="n">
        <v>96616</v>
      </c>
      <c r="B6955" s="208" t="s">
        <v>7130</v>
      </c>
      <c r="C6955" s="2" t="s">
        <v>262</v>
      </c>
      <c r="D6955" s="209" t="n">
        <v>828</v>
      </c>
      <c r="E6955" s="224" t="n">
        <f aca="false">VLOOKUP(A6955,SINAPI_MO!$A$1:$E$59566,4,0)</f>
        <v>0.4518</v>
      </c>
      <c r="F6955" s="225" t="n">
        <f aca="false">ROUND(D6955*E6955,2)</f>
        <v>374.09</v>
      </c>
    </row>
    <row r="6956" customFormat="false" ht="12.8" hidden="false" customHeight="false" outlineLevel="0" collapsed="false">
      <c r="A6956" s="207" t="n">
        <v>95240</v>
      </c>
      <c r="B6956" s="208" t="s">
        <v>7131</v>
      </c>
      <c r="C6956" s="2" t="s">
        <v>175</v>
      </c>
      <c r="D6956" s="209" t="n">
        <v>19.85</v>
      </c>
      <c r="E6956" s="224" t="n">
        <f aca="false">VLOOKUP(A6956,SINAPI_MO!$A$1:$E$59566,4,0)</f>
        <v>0.4383</v>
      </c>
      <c r="F6956" s="225" t="n">
        <f aca="false">ROUND(D6956*E6956,2)</f>
        <v>8.7</v>
      </c>
    </row>
    <row r="6957" customFormat="false" ht="12.8" hidden="false" customHeight="false" outlineLevel="0" collapsed="false">
      <c r="A6957" s="207" t="n">
        <v>95241</v>
      </c>
      <c r="B6957" s="208" t="s">
        <v>7132</v>
      </c>
      <c r="C6957" s="2" t="s">
        <v>175</v>
      </c>
      <c r="D6957" s="209" t="n">
        <v>38.28</v>
      </c>
      <c r="E6957" s="224" t="n">
        <f aca="false">VLOOKUP(A6957,SINAPI_MO!$A$1:$E$59566,4,0)</f>
        <v>0.407</v>
      </c>
      <c r="F6957" s="225" t="n">
        <f aca="false">ROUND(D6957*E6957,2)</f>
        <v>15.58</v>
      </c>
    </row>
    <row r="6958" customFormat="false" ht="12.8" hidden="false" customHeight="false" outlineLevel="0" collapsed="false">
      <c r="A6958" s="207" t="n">
        <v>96620</v>
      </c>
      <c r="B6958" s="208" t="s">
        <v>7133</v>
      </c>
      <c r="C6958" s="2" t="s">
        <v>262</v>
      </c>
      <c r="D6958" s="209" t="n">
        <v>765.78</v>
      </c>
      <c r="E6958" s="224" t="n">
        <f aca="false">VLOOKUP(A6958,SINAPI_MO!$A$1:$E$59566,4,0)</f>
        <v>0.4072</v>
      </c>
      <c r="F6958" s="225" t="n">
        <f aca="false">ROUND(D6958*E6958,2)</f>
        <v>311.83</v>
      </c>
    </row>
    <row r="6959" customFormat="false" ht="12.8" hidden="false" customHeight="false" outlineLevel="0" collapsed="false">
      <c r="A6959" s="207" t="n">
        <v>104043</v>
      </c>
      <c r="B6959" s="208" t="s">
        <v>7134</v>
      </c>
      <c r="C6959" s="2" t="s">
        <v>170</v>
      </c>
      <c r="D6959" s="209" t="n">
        <v>10.85</v>
      </c>
      <c r="E6959" s="224" t="n">
        <f aca="false">VLOOKUP(A6959,SINAPI_MO!$A$1:$E$59566,4,0)</f>
        <v>0.3318</v>
      </c>
      <c r="F6959" s="225" t="n">
        <f aca="false">ROUND(D6959*E6959,2)</f>
        <v>3.6</v>
      </c>
    </row>
    <row r="6960" customFormat="false" ht="12.8" hidden="false" customHeight="false" outlineLevel="0" collapsed="false">
      <c r="A6960" s="207" t="n">
        <v>104044</v>
      </c>
      <c r="B6960" s="208" t="s">
        <v>7135</v>
      </c>
      <c r="C6960" s="2" t="s">
        <v>170</v>
      </c>
      <c r="D6960" s="209" t="n">
        <v>11.13</v>
      </c>
      <c r="E6960" s="224" t="n">
        <f aca="false">VLOOKUP(A6960,SINAPI_MO!$A$1:$E$59566,4,0)</f>
        <v>0.3819</v>
      </c>
      <c r="F6960" s="225" t="n">
        <f aca="false">ROUND(D6960*E6960,2)</f>
        <v>4.25</v>
      </c>
    </row>
    <row r="6961" customFormat="false" ht="12.8" hidden="false" customHeight="false" outlineLevel="0" collapsed="false">
      <c r="A6961" s="207" t="n">
        <v>104045</v>
      </c>
      <c r="B6961" s="208" t="s">
        <v>7136</v>
      </c>
      <c r="C6961" s="2" t="s">
        <v>170</v>
      </c>
      <c r="D6961" s="209" t="n">
        <v>19.09</v>
      </c>
      <c r="E6961" s="224" t="n">
        <f aca="false">VLOOKUP(A6961,SINAPI_MO!$A$1:$E$59566,4,0)</f>
        <v>0.2567</v>
      </c>
      <c r="F6961" s="225" t="n">
        <f aca="false">ROUND(D6961*E6961,2)</f>
        <v>4.9</v>
      </c>
    </row>
    <row r="6962" customFormat="false" ht="12.8" hidden="false" customHeight="false" outlineLevel="0" collapsed="false">
      <c r="A6962" s="207" t="n">
        <v>104049</v>
      </c>
      <c r="B6962" s="208" t="s">
        <v>7137</v>
      </c>
      <c r="C6962" s="2" t="s">
        <v>170</v>
      </c>
      <c r="D6962" s="209" t="n">
        <v>5.51</v>
      </c>
      <c r="E6962" s="224" t="n">
        <f aca="false">VLOOKUP(A6962,SINAPI_MO!$A$1:$E$59566,4,0)</f>
        <v>0.7441</v>
      </c>
      <c r="F6962" s="225" t="n">
        <f aca="false">ROUND(D6962*E6962,2)</f>
        <v>4.1</v>
      </c>
    </row>
    <row r="6963" customFormat="false" ht="12.8" hidden="false" customHeight="false" outlineLevel="0" collapsed="false">
      <c r="A6963" s="207" t="n">
        <v>104050</v>
      </c>
      <c r="B6963" s="208" t="s">
        <v>7138</v>
      </c>
      <c r="C6963" s="2" t="s">
        <v>170</v>
      </c>
      <c r="D6963" s="209" t="n">
        <v>8.55</v>
      </c>
      <c r="E6963" s="224" t="n">
        <f aca="false">VLOOKUP(A6963,SINAPI_MO!$A$1:$E$59566,4,0)</f>
        <v>0.6538</v>
      </c>
      <c r="F6963" s="225" t="n">
        <f aca="false">ROUND(D6963*E6963,2)</f>
        <v>5.59</v>
      </c>
    </row>
    <row r="6964" customFormat="false" ht="12.8" hidden="false" customHeight="false" outlineLevel="0" collapsed="false">
      <c r="A6964" s="207" t="n">
        <v>104084</v>
      </c>
      <c r="B6964" s="208" t="s">
        <v>7139</v>
      </c>
      <c r="C6964" s="2" t="s">
        <v>170</v>
      </c>
      <c r="D6964" s="209" t="n">
        <v>91.01</v>
      </c>
      <c r="E6964" s="224" t="n">
        <f aca="false">VLOOKUP(A6964,SINAPI_MO!$A$1:$E$59566,4,0)</f>
        <v>0.0392</v>
      </c>
      <c r="F6964" s="225" t="n">
        <f aca="false">ROUND(D6964*E6964,2)</f>
        <v>3.57</v>
      </c>
    </row>
    <row r="6965" customFormat="false" ht="12.8" hidden="false" customHeight="false" outlineLevel="0" collapsed="false">
      <c r="A6965" s="207" t="n">
        <v>104037</v>
      </c>
      <c r="B6965" s="208" t="s">
        <v>7140</v>
      </c>
      <c r="C6965" s="2" t="s">
        <v>170</v>
      </c>
      <c r="D6965" s="209" t="n">
        <v>0</v>
      </c>
      <c r="E6965" s="224" t="e">
        <f aca="false">VLOOKUP(A6965,SINAPI_MO!$A$1:$E$59566,4,0)</f>
        <v>#N/A</v>
      </c>
      <c r="F6965" s="225" t="e">
        <f aca="false">ROUND(D6965*E6965,2)</f>
        <v>#N/A</v>
      </c>
    </row>
    <row r="6966" customFormat="false" ht="12.8" hidden="false" customHeight="false" outlineLevel="0" collapsed="false">
      <c r="A6966" s="207" t="n">
        <v>104035</v>
      </c>
      <c r="B6966" s="208" t="s">
        <v>7141</v>
      </c>
      <c r="C6966" s="2" t="s">
        <v>170</v>
      </c>
      <c r="D6966" s="209" t="n">
        <v>46.98</v>
      </c>
      <c r="E6966" s="224" t="n">
        <f aca="false">VLOOKUP(A6966,SINAPI_MO!$A$1:$E$59566,4,0)</f>
        <v>0.391</v>
      </c>
      <c r="F6966" s="225" t="n">
        <f aca="false">ROUND(D6966*E6966,2)</f>
        <v>18.37</v>
      </c>
    </row>
    <row r="6967" customFormat="false" ht="12.8" hidden="false" customHeight="false" outlineLevel="0" collapsed="false">
      <c r="A6967" s="207" t="n">
        <v>104036</v>
      </c>
      <c r="B6967" s="208" t="s">
        <v>7142</v>
      </c>
      <c r="C6967" s="2" t="s">
        <v>170</v>
      </c>
      <c r="D6967" s="209" t="n">
        <v>48.41</v>
      </c>
      <c r="E6967" s="224" t="n">
        <f aca="false">VLOOKUP(A6967,SINAPI_MO!$A$1:$E$59566,4,0)</f>
        <v>0.3931</v>
      </c>
      <c r="F6967" s="225" t="n">
        <f aca="false">ROUND(D6967*E6967,2)</f>
        <v>19.03</v>
      </c>
    </row>
    <row r="6968" customFormat="false" ht="12.8" hidden="false" customHeight="false" outlineLevel="0" collapsed="false">
      <c r="A6968" s="207" t="n">
        <v>104034</v>
      </c>
      <c r="B6968" s="208" t="s">
        <v>7143</v>
      </c>
      <c r="C6968" s="2" t="s">
        <v>170</v>
      </c>
      <c r="D6968" s="209" t="n">
        <v>32.33</v>
      </c>
      <c r="E6968" s="224" t="n">
        <f aca="false">VLOOKUP(A6968,SINAPI_MO!$A$1:$E$59566,4,0)</f>
        <v>0.2713</v>
      </c>
      <c r="F6968" s="225" t="n">
        <f aca="false">ROUND(D6968*E6968,2)</f>
        <v>8.77</v>
      </c>
    </row>
    <row r="6969" customFormat="false" ht="12.8" hidden="false" customHeight="false" outlineLevel="0" collapsed="false">
      <c r="A6969" s="207" t="n">
        <v>104031</v>
      </c>
      <c r="B6969" s="208" t="s">
        <v>7144</v>
      </c>
      <c r="C6969" s="2" t="s">
        <v>170</v>
      </c>
      <c r="D6969" s="209" t="n">
        <v>20.66</v>
      </c>
      <c r="E6969" s="224" t="n">
        <f aca="false">VLOOKUP(A6969,SINAPI_MO!$A$1:$E$59566,4,0)</f>
        <v>0.4003</v>
      </c>
      <c r="F6969" s="225" t="n">
        <f aca="false">ROUND(D6969*E6969,2)</f>
        <v>8.27</v>
      </c>
    </row>
    <row r="6970" customFormat="false" ht="12.8" hidden="false" customHeight="false" outlineLevel="0" collapsed="false">
      <c r="A6970" s="207" t="n">
        <v>104032</v>
      </c>
      <c r="B6970" s="208" t="s">
        <v>7145</v>
      </c>
      <c r="C6970" s="2" t="s">
        <v>170</v>
      </c>
      <c r="D6970" s="209" t="n">
        <v>26.76</v>
      </c>
      <c r="E6970" s="224" t="n">
        <f aca="false">VLOOKUP(A6970,SINAPI_MO!$A$1:$E$59566,4,0)</f>
        <v>0.3161</v>
      </c>
      <c r="F6970" s="225" t="n">
        <f aca="false">ROUND(D6970*E6970,2)</f>
        <v>8.46</v>
      </c>
    </row>
    <row r="6971" customFormat="false" ht="12.8" hidden="false" customHeight="false" outlineLevel="0" collapsed="false">
      <c r="A6971" s="207" t="n">
        <v>104033</v>
      </c>
      <c r="B6971" s="208" t="s">
        <v>7146</v>
      </c>
      <c r="C6971" s="2" t="s">
        <v>170</v>
      </c>
      <c r="D6971" s="209" t="n">
        <v>24.07</v>
      </c>
      <c r="E6971" s="224" t="n">
        <f aca="false">VLOOKUP(A6971,SINAPI_MO!$A$1:$E$59566,4,0)</f>
        <v>0.3556</v>
      </c>
      <c r="F6971" s="225" t="n">
        <f aca="false">ROUND(D6971*E6971,2)</f>
        <v>8.56</v>
      </c>
    </row>
    <row r="6972" customFormat="false" ht="19.4" hidden="false" customHeight="false" outlineLevel="0" collapsed="false">
      <c r="A6972" s="207" t="n">
        <v>104038</v>
      </c>
      <c r="B6972" s="208" t="s">
        <v>7147</v>
      </c>
      <c r="C6972" s="2" t="s">
        <v>170</v>
      </c>
      <c r="D6972" s="209" t="n">
        <v>0</v>
      </c>
      <c r="E6972" s="224" t="e">
        <f aca="false">VLOOKUP(A6972,SINAPI_MO!$A$1:$E$59566,4,0)</f>
        <v>#N/A</v>
      </c>
      <c r="F6972" s="225" t="e">
        <f aca="false">ROUND(D6972*E6972,2)</f>
        <v>#N/A</v>
      </c>
    </row>
    <row r="6973" customFormat="false" ht="12.8" hidden="false" customHeight="false" outlineLevel="0" collapsed="false">
      <c r="A6973" s="207" t="n">
        <v>104051</v>
      </c>
      <c r="B6973" s="208" t="s">
        <v>7148</v>
      </c>
      <c r="C6973" s="2" t="s">
        <v>170</v>
      </c>
      <c r="D6973" s="209" t="n">
        <v>9.52</v>
      </c>
      <c r="E6973" s="224" t="n">
        <f aca="false">VLOOKUP(A6973,SINAPI_MO!$A$1:$E$59566,4,0)</f>
        <v>0.3561</v>
      </c>
      <c r="F6973" s="225" t="n">
        <f aca="false">ROUND(D6973*E6973,2)</f>
        <v>3.39</v>
      </c>
    </row>
    <row r="6974" customFormat="false" ht="12.8" hidden="false" customHeight="false" outlineLevel="0" collapsed="false">
      <c r="A6974" s="207" t="n">
        <v>104052</v>
      </c>
      <c r="B6974" s="208" t="s">
        <v>7149</v>
      </c>
      <c r="C6974" s="2" t="s">
        <v>170</v>
      </c>
      <c r="D6974" s="209" t="n">
        <v>13.46</v>
      </c>
      <c r="E6974" s="224" t="n">
        <f aca="false">VLOOKUP(A6974,SINAPI_MO!$A$1:$E$59566,4,0)</f>
        <v>0.3447</v>
      </c>
      <c r="F6974" s="225" t="n">
        <f aca="false">ROUND(D6974*E6974,2)</f>
        <v>4.64</v>
      </c>
    </row>
    <row r="6975" customFormat="false" ht="19.4" hidden="false" customHeight="false" outlineLevel="0" collapsed="false">
      <c r="A6975" s="207" t="n">
        <v>104046</v>
      </c>
      <c r="B6975" s="208" t="s">
        <v>7150</v>
      </c>
      <c r="C6975" s="2" t="s">
        <v>170</v>
      </c>
      <c r="D6975" s="209" t="n">
        <v>10.22</v>
      </c>
      <c r="E6975" s="224" t="n">
        <f aca="false">VLOOKUP(A6975,SINAPI_MO!$A$1:$E$59566,4,0)</f>
        <v>0.3523</v>
      </c>
      <c r="F6975" s="225" t="n">
        <f aca="false">ROUND(D6975*E6975,2)</f>
        <v>3.6</v>
      </c>
    </row>
    <row r="6976" customFormat="false" ht="19.4" hidden="false" customHeight="false" outlineLevel="0" collapsed="false">
      <c r="A6976" s="207" t="n">
        <v>104047</v>
      </c>
      <c r="B6976" s="208" t="s">
        <v>7151</v>
      </c>
      <c r="C6976" s="2" t="s">
        <v>170</v>
      </c>
      <c r="D6976" s="209" t="n">
        <v>11.77</v>
      </c>
      <c r="E6976" s="224" t="n">
        <f aca="false">VLOOKUP(A6976,SINAPI_MO!$A$1:$E$59566,4,0)</f>
        <v>0.3611</v>
      </c>
      <c r="F6976" s="225" t="n">
        <f aca="false">ROUND(D6976*E6976,2)</f>
        <v>4.25</v>
      </c>
    </row>
    <row r="6977" customFormat="false" ht="19.4" hidden="false" customHeight="false" outlineLevel="0" collapsed="false">
      <c r="A6977" s="207" t="n">
        <v>104048</v>
      </c>
      <c r="B6977" s="208" t="s">
        <v>7152</v>
      </c>
      <c r="C6977" s="2" t="s">
        <v>170</v>
      </c>
      <c r="D6977" s="209" t="n">
        <v>18.53</v>
      </c>
      <c r="E6977" s="224" t="n">
        <f aca="false">VLOOKUP(A6977,SINAPI_MO!$A$1:$E$59566,4,0)</f>
        <v>0.2644</v>
      </c>
      <c r="F6977" s="225" t="n">
        <f aca="false">ROUND(D6977*E6977,2)</f>
        <v>4.9</v>
      </c>
    </row>
    <row r="6978" customFormat="false" ht="12.8" hidden="false" customHeight="false" outlineLevel="0" collapsed="false">
      <c r="A6978" s="207" t="n">
        <v>104063</v>
      </c>
      <c r="B6978" s="208" t="s">
        <v>7153</v>
      </c>
      <c r="C6978" s="2" t="s">
        <v>170</v>
      </c>
      <c r="D6978" s="209" t="n">
        <v>76.12</v>
      </c>
      <c r="E6978" s="224" t="n">
        <f aca="false">VLOOKUP(A6978,SINAPI_MO!$A$1:$E$59566,4,0)</f>
        <v>0.0901</v>
      </c>
      <c r="F6978" s="225" t="n">
        <f aca="false">ROUND(D6978*E6978,2)</f>
        <v>6.86</v>
      </c>
    </row>
    <row r="6979" customFormat="false" ht="12.8" hidden="false" customHeight="false" outlineLevel="0" collapsed="false">
      <c r="A6979" s="207" t="n">
        <v>104065</v>
      </c>
      <c r="B6979" s="208" t="s">
        <v>7154</v>
      </c>
      <c r="C6979" s="2" t="s">
        <v>170</v>
      </c>
      <c r="D6979" s="209" t="n">
        <v>166.5</v>
      </c>
      <c r="E6979" s="224" t="n">
        <f aca="false">VLOOKUP(A6979,SINAPI_MO!$A$1:$E$59566,4,0)</f>
        <v>0.043</v>
      </c>
      <c r="F6979" s="225" t="n">
        <f aca="false">ROUND(D6979*E6979,2)</f>
        <v>7.16</v>
      </c>
    </row>
    <row r="6980" customFormat="false" ht="12.8" hidden="false" customHeight="false" outlineLevel="0" collapsed="false">
      <c r="A6980" s="207" t="n">
        <v>104062</v>
      </c>
      <c r="B6980" s="208" t="s">
        <v>7155</v>
      </c>
      <c r="C6980" s="2" t="s">
        <v>170</v>
      </c>
      <c r="D6980" s="209" t="n">
        <v>80.21</v>
      </c>
      <c r="E6980" s="224" t="n">
        <f aca="false">VLOOKUP(A6980,SINAPI_MO!$A$1:$E$59566,4,0)</f>
        <v>0.0855</v>
      </c>
      <c r="F6980" s="225" t="n">
        <f aca="false">ROUND(D6980*E6980,2)</f>
        <v>6.86</v>
      </c>
    </row>
    <row r="6981" customFormat="false" ht="12.8" hidden="false" customHeight="false" outlineLevel="0" collapsed="false">
      <c r="A6981" s="207" t="n">
        <v>104064</v>
      </c>
      <c r="B6981" s="208" t="s">
        <v>7156</v>
      </c>
      <c r="C6981" s="2" t="s">
        <v>170</v>
      </c>
      <c r="D6981" s="209" t="n">
        <v>197.28</v>
      </c>
      <c r="E6981" s="224" t="n">
        <f aca="false">VLOOKUP(A6981,SINAPI_MO!$A$1:$E$59566,4,0)</f>
        <v>0.0363</v>
      </c>
      <c r="F6981" s="225" t="n">
        <f aca="false">ROUND(D6981*E6981,2)</f>
        <v>7.16</v>
      </c>
    </row>
    <row r="6982" customFormat="false" ht="12.8" hidden="false" customHeight="false" outlineLevel="0" collapsed="false">
      <c r="A6982" s="207" t="n">
        <v>104059</v>
      </c>
      <c r="B6982" s="208" t="s">
        <v>7157</v>
      </c>
      <c r="C6982" s="2" t="s">
        <v>170</v>
      </c>
      <c r="D6982" s="209" t="n">
        <v>11.39</v>
      </c>
      <c r="E6982" s="224" t="n">
        <f aca="false">VLOOKUP(A6982,SINAPI_MO!$A$1:$E$59566,4,0)</f>
        <v>0.453</v>
      </c>
      <c r="F6982" s="225" t="n">
        <f aca="false">ROUND(D6982*E6982,2)</f>
        <v>5.16</v>
      </c>
    </row>
    <row r="6983" customFormat="false" ht="12.8" hidden="false" customHeight="false" outlineLevel="0" collapsed="false">
      <c r="A6983" s="207" t="n">
        <v>104058</v>
      </c>
      <c r="B6983" s="208" t="s">
        <v>7158</v>
      </c>
      <c r="C6983" s="2" t="s">
        <v>170</v>
      </c>
      <c r="D6983" s="209" t="n">
        <v>7.24</v>
      </c>
      <c r="E6983" s="224" t="n">
        <f aca="false">VLOOKUP(A6983,SINAPI_MO!$A$1:$E$59566,4,0)</f>
        <v>0.7238</v>
      </c>
      <c r="F6983" s="225" t="n">
        <f aca="false">ROUND(D6983*E6983,2)</f>
        <v>5.24</v>
      </c>
    </row>
    <row r="6984" customFormat="false" ht="12.8" hidden="false" customHeight="false" outlineLevel="0" collapsed="false">
      <c r="A6984" s="207" t="n">
        <v>104082</v>
      </c>
      <c r="B6984" s="208" t="s">
        <v>7159</v>
      </c>
      <c r="C6984" s="2" t="s">
        <v>170</v>
      </c>
      <c r="D6984" s="209" t="n">
        <v>32.49</v>
      </c>
      <c r="E6984" s="224" t="n">
        <f aca="false">VLOOKUP(A6984,SINAPI_MO!$A$1:$E$59566,4,0)</f>
        <v>0.1053</v>
      </c>
      <c r="F6984" s="225" t="n">
        <f aca="false">ROUND(D6984*E6984,2)</f>
        <v>3.42</v>
      </c>
    </row>
    <row r="6985" customFormat="false" ht="12.8" hidden="false" customHeight="false" outlineLevel="0" collapsed="false">
      <c r="A6985" s="207" t="n">
        <v>104083</v>
      </c>
      <c r="B6985" s="208" t="s">
        <v>7160</v>
      </c>
      <c r="C6985" s="2" t="s">
        <v>170</v>
      </c>
      <c r="D6985" s="209" t="n">
        <v>79.41</v>
      </c>
      <c r="E6985" s="224" t="n">
        <f aca="false">VLOOKUP(A6985,SINAPI_MO!$A$1:$E$59566,4,0)</f>
        <v>0.045</v>
      </c>
      <c r="F6985" s="225" t="n">
        <f aca="false">ROUND(D6985*E6985,2)</f>
        <v>3.57</v>
      </c>
    </row>
    <row r="6986" customFormat="false" ht="12.8" hidden="false" customHeight="false" outlineLevel="0" collapsed="false">
      <c r="A6986" s="207" t="n">
        <v>104057</v>
      </c>
      <c r="B6986" s="208" t="s">
        <v>7161</v>
      </c>
      <c r="C6986" s="2" t="s">
        <v>170</v>
      </c>
      <c r="D6986" s="209" t="n">
        <v>0</v>
      </c>
      <c r="E6986" s="224" t="e">
        <f aca="false">VLOOKUP(A6986,SINAPI_MO!$A$1:$E$59566,4,0)</f>
        <v>#N/A</v>
      </c>
      <c r="F6986" s="225" t="e">
        <f aca="false">ROUND(D6986*E6986,2)</f>
        <v>#N/A</v>
      </c>
    </row>
    <row r="6987" customFormat="false" ht="12.8" hidden="false" customHeight="false" outlineLevel="0" collapsed="false">
      <c r="A6987" s="207" t="n">
        <v>104056</v>
      </c>
      <c r="B6987" s="208" t="s">
        <v>7162</v>
      </c>
      <c r="C6987" s="2" t="s">
        <v>170</v>
      </c>
      <c r="D6987" s="209" t="n">
        <v>33.86</v>
      </c>
      <c r="E6987" s="224" t="n">
        <f aca="false">VLOOKUP(A6987,SINAPI_MO!$A$1:$E$59566,4,0)</f>
        <v>0.1119</v>
      </c>
      <c r="F6987" s="225" t="n">
        <f aca="false">ROUND(D6987*E6987,2)</f>
        <v>3.79</v>
      </c>
    </row>
    <row r="6988" customFormat="false" ht="12.8" hidden="false" customHeight="false" outlineLevel="0" collapsed="false">
      <c r="A6988" s="207" t="n">
        <v>104055</v>
      </c>
      <c r="B6988" s="208" t="s">
        <v>7163</v>
      </c>
      <c r="C6988" s="2" t="s">
        <v>170</v>
      </c>
      <c r="D6988" s="209" t="n">
        <v>21.9</v>
      </c>
      <c r="E6988" s="224" t="n">
        <f aca="false">VLOOKUP(A6988,SINAPI_MO!$A$1:$E$59566,4,0)</f>
        <v>0.1548</v>
      </c>
      <c r="F6988" s="225" t="n">
        <f aca="false">ROUND(D6988*E6988,2)</f>
        <v>3.39</v>
      </c>
    </row>
    <row r="6989" customFormat="false" ht="12.8" hidden="false" customHeight="false" outlineLevel="0" collapsed="false">
      <c r="A6989" s="207" t="n">
        <v>104076</v>
      </c>
      <c r="B6989" s="208" t="s">
        <v>7164</v>
      </c>
      <c r="C6989" s="2" t="s">
        <v>170</v>
      </c>
      <c r="D6989" s="209" t="n">
        <v>49.34</v>
      </c>
      <c r="E6989" s="224" t="n">
        <f aca="false">VLOOKUP(A6989,SINAPI_MO!$A$1:$E$59566,4,0)</f>
        <v>0.2177</v>
      </c>
      <c r="F6989" s="225" t="n">
        <f aca="false">ROUND(D6989*E6989,2)</f>
        <v>10.74</v>
      </c>
    </row>
    <row r="6990" customFormat="false" ht="12.8" hidden="false" customHeight="false" outlineLevel="0" collapsed="false">
      <c r="A6990" s="207" t="n">
        <v>104060</v>
      </c>
      <c r="B6990" s="208" t="s">
        <v>7165</v>
      </c>
      <c r="C6990" s="2" t="s">
        <v>183</v>
      </c>
      <c r="D6990" s="209" t="n">
        <v>9.63</v>
      </c>
      <c r="E6990" s="224" t="n">
        <f aca="false">VLOOKUP(A6990,SINAPI_MO!$A$1:$E$59566,4,0)</f>
        <v>0.3198</v>
      </c>
      <c r="F6990" s="225" t="n">
        <f aca="false">ROUND(D6990*E6990,2)</f>
        <v>3.08</v>
      </c>
    </row>
    <row r="6991" customFormat="false" ht="12.8" hidden="false" customHeight="false" outlineLevel="0" collapsed="false">
      <c r="A6991" s="207" t="n">
        <v>104061</v>
      </c>
      <c r="B6991" s="208" t="s">
        <v>7166</v>
      </c>
      <c r="C6991" s="2" t="s">
        <v>183</v>
      </c>
      <c r="D6991" s="209" t="n">
        <v>17.6</v>
      </c>
      <c r="E6991" s="224" t="n">
        <f aca="false">VLOOKUP(A6991,SINAPI_MO!$A$1:$E$59566,4,0)</f>
        <v>0.2648</v>
      </c>
      <c r="F6991" s="225" t="n">
        <f aca="false">ROUND(D6991*E6991,2)</f>
        <v>4.66</v>
      </c>
    </row>
    <row r="6992" customFormat="false" ht="12.8" hidden="false" customHeight="false" outlineLevel="0" collapsed="false">
      <c r="A6992" s="207" t="n">
        <v>104085</v>
      </c>
      <c r="B6992" s="208" t="s">
        <v>7167</v>
      </c>
      <c r="C6992" s="2" t="s">
        <v>183</v>
      </c>
      <c r="D6992" s="209" t="n">
        <v>59.27</v>
      </c>
      <c r="E6992" s="224" t="n">
        <f aca="false">VLOOKUP(A6992,SINAPI_MO!$A$1:$E$59566,4,0)</f>
        <v>0.1567</v>
      </c>
      <c r="F6992" s="225" t="n">
        <f aca="false">ROUND(D6992*E6992,2)</f>
        <v>9.29</v>
      </c>
    </row>
    <row r="6993" customFormat="false" ht="12.8" hidden="false" customHeight="false" outlineLevel="0" collapsed="false">
      <c r="A6993" s="207" t="n">
        <v>104086</v>
      </c>
      <c r="B6993" s="208" t="s">
        <v>7168</v>
      </c>
      <c r="C6993" s="2" t="s">
        <v>183</v>
      </c>
      <c r="D6993" s="209" t="n">
        <v>107.82</v>
      </c>
      <c r="E6993" s="224" t="n">
        <f aca="false">VLOOKUP(A6993,SINAPI_MO!$A$1:$E$59566,4,0)</f>
        <v>0.0963</v>
      </c>
      <c r="F6993" s="225" t="n">
        <f aca="false">ROUND(D6993*E6993,2)</f>
        <v>10.38</v>
      </c>
    </row>
    <row r="6994" customFormat="false" ht="12.8" hidden="false" customHeight="false" outlineLevel="0" collapsed="false">
      <c r="A6994" s="207" t="n">
        <v>104073</v>
      </c>
      <c r="B6994" s="208" t="s">
        <v>7169</v>
      </c>
      <c r="C6994" s="2" t="s">
        <v>170</v>
      </c>
      <c r="D6994" s="209" t="n">
        <v>0</v>
      </c>
      <c r="E6994" s="224" t="e">
        <f aca="false">VLOOKUP(A6994,SINAPI_MO!$A$1:$E$59566,4,0)</f>
        <v>#N/A</v>
      </c>
      <c r="F6994" s="225" t="e">
        <f aca="false">ROUND(D6994*E6994,2)</f>
        <v>#N/A</v>
      </c>
    </row>
    <row r="6995" customFormat="false" ht="12.8" hidden="false" customHeight="false" outlineLevel="0" collapsed="false">
      <c r="A6995" s="207" t="n">
        <v>104074</v>
      </c>
      <c r="B6995" s="208" t="s">
        <v>7170</v>
      </c>
      <c r="C6995" s="2" t="s">
        <v>170</v>
      </c>
      <c r="D6995" s="209" t="n">
        <v>0</v>
      </c>
      <c r="E6995" s="224" t="e">
        <f aca="false">VLOOKUP(A6995,SINAPI_MO!$A$1:$E$59566,4,0)</f>
        <v>#N/A</v>
      </c>
      <c r="F6995" s="225" t="e">
        <f aca="false">ROUND(D6995*E6995,2)</f>
        <v>#N/A</v>
      </c>
    </row>
    <row r="6996" customFormat="false" ht="12.8" hidden="false" customHeight="false" outlineLevel="0" collapsed="false">
      <c r="A6996" s="207" t="n">
        <v>104075</v>
      </c>
      <c r="B6996" s="208" t="s">
        <v>7171</v>
      </c>
      <c r="C6996" s="2" t="s">
        <v>170</v>
      </c>
      <c r="D6996" s="209" t="n">
        <v>0</v>
      </c>
      <c r="E6996" s="224" t="e">
        <f aca="false">VLOOKUP(A6996,SINAPI_MO!$A$1:$E$59566,4,0)</f>
        <v>#N/A</v>
      </c>
      <c r="F6996" s="225" t="e">
        <f aca="false">ROUND(D6996*E6996,2)</f>
        <v>#N/A</v>
      </c>
    </row>
    <row r="6997" customFormat="false" ht="12.8" hidden="false" customHeight="false" outlineLevel="0" collapsed="false">
      <c r="A6997" s="207" t="n">
        <v>104039</v>
      </c>
      <c r="B6997" s="208" t="s">
        <v>7172</v>
      </c>
      <c r="C6997" s="2" t="s">
        <v>170</v>
      </c>
      <c r="D6997" s="209" t="n">
        <v>106.5</v>
      </c>
      <c r="E6997" s="224" t="n">
        <f aca="false">VLOOKUP(A6997,SINAPI_MO!$A$1:$E$59566,4,0)</f>
        <v>0.1706</v>
      </c>
      <c r="F6997" s="225" t="n">
        <f aca="false">ROUND(D6997*E6997,2)</f>
        <v>18.17</v>
      </c>
    </row>
    <row r="6998" customFormat="false" ht="12.8" hidden="false" customHeight="false" outlineLevel="0" collapsed="false">
      <c r="A6998" s="207" t="n">
        <v>104040</v>
      </c>
      <c r="B6998" s="208" t="s">
        <v>7173</v>
      </c>
      <c r="C6998" s="2" t="s">
        <v>170</v>
      </c>
      <c r="D6998" s="209" t="n">
        <v>0</v>
      </c>
      <c r="E6998" s="224" t="e">
        <f aca="false">VLOOKUP(A6998,SINAPI_MO!$A$1:$E$59566,4,0)</f>
        <v>#N/A</v>
      </c>
      <c r="F6998" s="225" t="e">
        <f aca="false">ROUND(D6998*E6998,2)</f>
        <v>#N/A</v>
      </c>
    </row>
    <row r="6999" customFormat="false" ht="12.8" hidden="false" customHeight="false" outlineLevel="0" collapsed="false">
      <c r="A6999" s="207" t="n">
        <v>104041</v>
      </c>
      <c r="B6999" s="208" t="s">
        <v>7174</v>
      </c>
      <c r="C6999" s="2" t="s">
        <v>170</v>
      </c>
      <c r="D6999" s="209" t="n">
        <v>0</v>
      </c>
      <c r="E6999" s="224" t="e">
        <f aca="false">VLOOKUP(A6999,SINAPI_MO!$A$1:$E$59566,4,0)</f>
        <v>#N/A</v>
      </c>
      <c r="F6999" s="225" t="e">
        <f aca="false">ROUND(D6999*E6999,2)</f>
        <v>#N/A</v>
      </c>
    </row>
    <row r="7000" customFormat="false" ht="12.8" hidden="false" customHeight="false" outlineLevel="0" collapsed="false">
      <c r="A7000" s="207" t="n">
        <v>104042</v>
      </c>
      <c r="B7000" s="208" t="s">
        <v>7175</v>
      </c>
      <c r="C7000" s="2" t="s">
        <v>170</v>
      </c>
      <c r="D7000" s="209" t="n">
        <v>0</v>
      </c>
      <c r="E7000" s="224" t="e">
        <f aca="false">VLOOKUP(A7000,SINAPI_MO!$A$1:$E$59566,4,0)</f>
        <v>#N/A</v>
      </c>
      <c r="F7000" s="225" t="e">
        <f aca="false">ROUND(D7000*E7000,2)</f>
        <v>#N/A</v>
      </c>
    </row>
    <row r="7001" customFormat="false" ht="12.8" hidden="false" customHeight="false" outlineLevel="0" collapsed="false">
      <c r="A7001" s="207" t="n">
        <v>104072</v>
      </c>
      <c r="B7001" s="208" t="s">
        <v>7176</v>
      </c>
      <c r="C7001" s="2" t="s">
        <v>170</v>
      </c>
      <c r="D7001" s="209" t="n">
        <v>301.33</v>
      </c>
      <c r="E7001" s="224" t="n">
        <f aca="false">VLOOKUP(A7001,SINAPI_MO!$A$1:$E$59566,4,0)</f>
        <v>0.0367</v>
      </c>
      <c r="F7001" s="225" t="n">
        <f aca="false">ROUND(D7001*E7001,2)</f>
        <v>11.06</v>
      </c>
    </row>
    <row r="7002" customFormat="false" ht="12.8" hidden="false" customHeight="false" outlineLevel="0" collapsed="false">
      <c r="A7002" s="207" t="n">
        <v>104053</v>
      </c>
      <c r="B7002" s="208" t="s">
        <v>7177</v>
      </c>
      <c r="C7002" s="2" t="s">
        <v>170</v>
      </c>
      <c r="D7002" s="209" t="n">
        <v>11.6</v>
      </c>
      <c r="E7002" s="224" t="n">
        <f aca="false">VLOOKUP(A7002,SINAPI_MO!$A$1:$E$59566,4,0)</f>
        <v>0.2922</v>
      </c>
      <c r="F7002" s="225" t="n">
        <f aca="false">ROUND(D7002*E7002,2)</f>
        <v>3.39</v>
      </c>
    </row>
    <row r="7003" customFormat="false" ht="12.8" hidden="false" customHeight="false" outlineLevel="0" collapsed="false">
      <c r="A7003" s="207" t="n">
        <v>104054</v>
      </c>
      <c r="B7003" s="208" t="s">
        <v>7178</v>
      </c>
      <c r="C7003" s="2" t="s">
        <v>170</v>
      </c>
      <c r="D7003" s="209" t="n">
        <v>24.92</v>
      </c>
      <c r="E7003" s="224" t="n">
        <f aca="false">VLOOKUP(A7003,SINAPI_MO!$A$1:$E$59566,4,0)</f>
        <v>0.1862</v>
      </c>
      <c r="F7003" s="225" t="n">
        <f aca="false">ROUND(D7003*E7003,2)</f>
        <v>4.64</v>
      </c>
    </row>
    <row r="7004" customFormat="false" ht="12.8" hidden="false" customHeight="false" outlineLevel="0" collapsed="false">
      <c r="A7004" s="207" t="n">
        <v>99818</v>
      </c>
      <c r="B7004" s="208" t="s">
        <v>7179</v>
      </c>
      <c r="C7004" s="2" t="s">
        <v>170</v>
      </c>
      <c r="D7004" s="209" t="n">
        <v>6</v>
      </c>
      <c r="E7004" s="224" t="n">
        <f aca="false">VLOOKUP(A7004,SINAPI_MO!$A$1:$E$59566,4,0)</f>
        <v>0.6167</v>
      </c>
      <c r="F7004" s="225" t="n">
        <f aca="false">ROUND(D7004*E7004,2)</f>
        <v>3.7</v>
      </c>
    </row>
    <row r="7005" customFormat="false" ht="12.8" hidden="false" customHeight="false" outlineLevel="0" collapsed="false">
      <c r="A7005" s="207" t="n">
        <v>99819</v>
      </c>
      <c r="B7005" s="208" t="s">
        <v>7180</v>
      </c>
      <c r="C7005" s="2" t="s">
        <v>175</v>
      </c>
      <c r="D7005" s="209" t="n">
        <v>18.03</v>
      </c>
      <c r="E7005" s="224" t="n">
        <f aca="false">VLOOKUP(A7005,SINAPI_MO!$A$1:$E$59566,4,0)</f>
        <v>0.9906</v>
      </c>
      <c r="F7005" s="225" t="n">
        <f aca="false">ROUND(D7005*E7005,2)</f>
        <v>17.86</v>
      </c>
    </row>
    <row r="7006" customFormat="false" ht="12.8" hidden="false" customHeight="false" outlineLevel="0" collapsed="false">
      <c r="A7006" s="207" t="n">
        <v>99817</v>
      </c>
      <c r="B7006" s="208" t="s">
        <v>7181</v>
      </c>
      <c r="C7006" s="2" t="s">
        <v>170</v>
      </c>
      <c r="D7006" s="209" t="n">
        <v>6.82</v>
      </c>
      <c r="E7006" s="224" t="n">
        <f aca="false">VLOOKUP(A7006,SINAPI_MO!$A$1:$E$59566,4,0)</f>
        <v>0.6628</v>
      </c>
      <c r="F7006" s="225" t="n">
        <f aca="false">ROUND(D7006*E7006,2)</f>
        <v>4.52</v>
      </c>
    </row>
    <row r="7007" customFormat="false" ht="12.8" hidden="false" customHeight="false" outlineLevel="0" collapsed="false">
      <c r="A7007" s="207" t="n">
        <v>99815</v>
      </c>
      <c r="B7007" s="208" t="s">
        <v>7182</v>
      </c>
      <c r="C7007" s="2" t="s">
        <v>170</v>
      </c>
      <c r="D7007" s="209" t="n">
        <v>9.49</v>
      </c>
      <c r="E7007" s="224" t="n">
        <f aca="false">VLOOKUP(A7007,SINAPI_MO!$A$1:$E$59566,4,0)</f>
        <v>0.7576</v>
      </c>
      <c r="F7007" s="225" t="n">
        <f aca="false">ROUND(D7007*E7007,2)</f>
        <v>7.19</v>
      </c>
    </row>
    <row r="7008" customFormat="false" ht="12.8" hidden="false" customHeight="false" outlineLevel="0" collapsed="false">
      <c r="A7008" s="207" t="n">
        <v>99811</v>
      </c>
      <c r="B7008" s="208" t="s">
        <v>7183</v>
      </c>
      <c r="C7008" s="2" t="s">
        <v>175</v>
      </c>
      <c r="D7008" s="209" t="n">
        <v>0.67</v>
      </c>
      <c r="E7008" s="224" t="n">
        <f aca="false">VLOOKUP(A7008,SINAPI_MO!$A$1:$E$59566,4,0)</f>
        <v>1</v>
      </c>
      <c r="F7008" s="225" t="n">
        <f aca="false">ROUND(D7008*E7008,2)</f>
        <v>0.67</v>
      </c>
    </row>
    <row r="7009" customFormat="false" ht="12.8" hidden="false" customHeight="false" outlineLevel="0" collapsed="false">
      <c r="A7009" s="207" t="n">
        <v>99826</v>
      </c>
      <c r="B7009" s="208" t="s">
        <v>7184</v>
      </c>
      <c r="C7009" s="2" t="s">
        <v>175</v>
      </c>
      <c r="D7009" s="209" t="n">
        <v>1.66</v>
      </c>
      <c r="E7009" s="224" t="n">
        <f aca="false">VLOOKUP(A7009,SINAPI_MO!$A$1:$E$59566,4,0)</f>
        <v>0.9578</v>
      </c>
      <c r="F7009" s="225" t="n">
        <f aca="false">ROUND(D7009*E7009,2)</f>
        <v>1.59</v>
      </c>
    </row>
    <row r="7010" customFormat="false" ht="12.8" hidden="false" customHeight="false" outlineLevel="0" collapsed="false">
      <c r="A7010" s="207" t="n">
        <v>106170</v>
      </c>
      <c r="B7010" s="208" t="s">
        <v>7185</v>
      </c>
      <c r="C7010" s="2" t="s">
        <v>175</v>
      </c>
      <c r="D7010" s="209" t="n">
        <v>6.79</v>
      </c>
      <c r="E7010" s="224" t="n">
        <f aca="false">VLOOKUP(A7010,SINAPI_MO!$A$1:$E$59566,4,0)</f>
        <v>0.9897</v>
      </c>
      <c r="F7010" s="225" t="n">
        <f aca="false">ROUND(D7010*E7010,2)</f>
        <v>6.72</v>
      </c>
    </row>
    <row r="7011" customFormat="false" ht="12.8" hidden="false" customHeight="false" outlineLevel="0" collapsed="false">
      <c r="A7011" s="207" t="n">
        <v>99821</v>
      </c>
      <c r="B7011" s="208" t="s">
        <v>7186</v>
      </c>
      <c r="C7011" s="2" t="s">
        <v>175</v>
      </c>
      <c r="D7011" s="209" t="n">
        <v>4.99</v>
      </c>
      <c r="E7011" s="224" t="n">
        <f aca="false">VLOOKUP(A7011,SINAPI_MO!$A$1:$E$59566,4,0)</f>
        <v>0.8477</v>
      </c>
      <c r="F7011" s="225" t="n">
        <f aca="false">ROUND(D7011*E7011,2)</f>
        <v>4.23</v>
      </c>
    </row>
    <row r="7012" customFormat="false" ht="12.8" hidden="false" customHeight="false" outlineLevel="0" collapsed="false">
      <c r="A7012" s="207" t="n">
        <v>99820</v>
      </c>
      <c r="B7012" s="208" t="s">
        <v>7187</v>
      </c>
      <c r="C7012" s="2" t="s">
        <v>175</v>
      </c>
      <c r="D7012" s="209" t="n">
        <v>2.77</v>
      </c>
      <c r="E7012" s="224" t="n">
        <f aca="false">VLOOKUP(A7012,SINAPI_MO!$A$1:$E$59566,4,0)</f>
        <v>0.7256</v>
      </c>
      <c r="F7012" s="225" t="n">
        <f aca="false">ROUND(D7012*E7012,2)</f>
        <v>2.01</v>
      </c>
    </row>
    <row r="7013" customFormat="false" ht="12.8" hidden="false" customHeight="false" outlineLevel="0" collapsed="false">
      <c r="A7013" s="207" t="n">
        <v>99805</v>
      </c>
      <c r="B7013" s="208" t="s">
        <v>7188</v>
      </c>
      <c r="C7013" s="2" t="s">
        <v>175</v>
      </c>
      <c r="D7013" s="209" t="n">
        <v>11.46</v>
      </c>
      <c r="E7013" s="224" t="n">
        <f aca="false">VLOOKUP(A7013,SINAPI_MO!$A$1:$E$59566,4,0)</f>
        <v>0.8813</v>
      </c>
      <c r="F7013" s="225" t="n">
        <f aca="false">ROUND(D7013*E7013,2)</f>
        <v>10.1</v>
      </c>
    </row>
    <row r="7014" customFormat="false" ht="12.8" hidden="false" customHeight="false" outlineLevel="0" collapsed="false">
      <c r="A7014" s="207" t="n">
        <v>99803</v>
      </c>
      <c r="B7014" s="208" t="s">
        <v>7189</v>
      </c>
      <c r="C7014" s="2" t="s">
        <v>175</v>
      </c>
      <c r="D7014" s="209" t="n">
        <v>4.17</v>
      </c>
      <c r="E7014" s="224" t="n">
        <f aca="false">VLOOKUP(A7014,SINAPI_MO!$A$1:$E$59566,4,0)</f>
        <v>0.8417</v>
      </c>
      <c r="F7014" s="225" t="n">
        <f aca="false">ROUND(D7014*E7014,2)</f>
        <v>3.51</v>
      </c>
    </row>
    <row r="7015" customFormat="false" ht="12.8" hidden="false" customHeight="false" outlineLevel="0" collapsed="false">
      <c r="A7015" s="207" t="n">
        <v>99802</v>
      </c>
      <c r="B7015" s="208" t="s">
        <v>7190</v>
      </c>
      <c r="C7015" s="2" t="s">
        <v>175</v>
      </c>
      <c r="D7015" s="209" t="n">
        <v>0.54</v>
      </c>
      <c r="E7015" s="224" t="n">
        <f aca="false">VLOOKUP(A7015,SINAPI_MO!$A$1:$E$59566,4,0)</f>
        <v>1</v>
      </c>
      <c r="F7015" s="225" t="n">
        <f aca="false">ROUND(D7015*E7015,2)</f>
        <v>0.54</v>
      </c>
    </row>
    <row r="7016" customFormat="false" ht="19.4" hidden="false" customHeight="false" outlineLevel="0" collapsed="false">
      <c r="A7016" s="207" t="n">
        <v>99810</v>
      </c>
      <c r="B7016" s="208" t="s">
        <v>7191</v>
      </c>
      <c r="C7016" s="2" t="s">
        <v>175</v>
      </c>
      <c r="D7016" s="209" t="n">
        <v>6.75</v>
      </c>
      <c r="E7016" s="224" t="n">
        <f aca="false">VLOOKUP(A7016,SINAPI_MO!$A$1:$E$59566,4,0)</f>
        <v>0.8874</v>
      </c>
      <c r="F7016" s="225" t="n">
        <f aca="false">ROUND(D7016*E7016,2)</f>
        <v>5.99</v>
      </c>
    </row>
    <row r="7017" customFormat="false" ht="12.8" hidden="false" customHeight="false" outlineLevel="0" collapsed="false">
      <c r="A7017" s="207" t="n">
        <v>99809</v>
      </c>
      <c r="B7017" s="208" t="s">
        <v>7192</v>
      </c>
      <c r="C7017" s="2" t="s">
        <v>175</v>
      </c>
      <c r="D7017" s="209" t="n">
        <v>7.08</v>
      </c>
      <c r="E7017" s="224" t="n">
        <f aca="false">VLOOKUP(A7017,SINAPI_MO!$A$1:$E$59566,4,0)</f>
        <v>0.9068</v>
      </c>
      <c r="F7017" s="225" t="n">
        <f aca="false">ROUND(D7017*E7017,2)</f>
        <v>6.42</v>
      </c>
    </row>
    <row r="7018" customFormat="false" ht="12.8" hidden="false" customHeight="false" outlineLevel="0" collapsed="false">
      <c r="A7018" s="207" t="n">
        <v>99801</v>
      </c>
      <c r="B7018" s="208" t="s">
        <v>7193</v>
      </c>
      <c r="C7018" s="2" t="s">
        <v>175</v>
      </c>
      <c r="D7018" s="209" t="n">
        <v>0</v>
      </c>
      <c r="E7018" s="224" t="e">
        <f aca="false">VLOOKUP(A7018,SINAPI_MO!$A$1:$E$59566,4,0)</f>
        <v>#N/A</v>
      </c>
      <c r="F7018" s="225" t="e">
        <f aca="false">ROUND(D7018*E7018,2)</f>
        <v>#N/A</v>
      </c>
    </row>
    <row r="7019" customFormat="false" ht="12.8" hidden="false" customHeight="false" outlineLevel="0" collapsed="false">
      <c r="A7019" s="207" t="n">
        <v>106166</v>
      </c>
      <c r="B7019" s="208" t="s">
        <v>7194</v>
      </c>
      <c r="C7019" s="2" t="s">
        <v>175</v>
      </c>
      <c r="D7019" s="209" t="n">
        <v>1.38</v>
      </c>
      <c r="E7019" s="224" t="n">
        <f aca="false">VLOOKUP(A7019,SINAPI_MO!$A$1:$E$59566,4,0)</f>
        <v>0.9493</v>
      </c>
      <c r="F7019" s="225" t="n">
        <f aca="false">ROUND(D7019*E7019,2)</f>
        <v>1.31</v>
      </c>
    </row>
    <row r="7020" customFormat="false" ht="12.8" hidden="false" customHeight="false" outlineLevel="0" collapsed="false">
      <c r="A7020" s="207" t="n">
        <v>99822</v>
      </c>
      <c r="B7020" s="208" t="s">
        <v>7195</v>
      </c>
      <c r="C7020" s="2" t="s">
        <v>175</v>
      </c>
      <c r="D7020" s="209" t="n">
        <v>1.08</v>
      </c>
      <c r="E7020" s="224" t="n">
        <f aca="false">VLOOKUP(A7020,SINAPI_MO!$A$1:$E$59566,4,0)</f>
        <v>0.9352</v>
      </c>
      <c r="F7020" s="225" t="n">
        <f aca="false">ROUND(D7020*E7020,2)</f>
        <v>1.01</v>
      </c>
    </row>
    <row r="7021" customFormat="false" ht="12.8" hidden="false" customHeight="false" outlineLevel="0" collapsed="false">
      <c r="A7021" s="207" t="n">
        <v>99825</v>
      </c>
      <c r="B7021" s="208" t="s">
        <v>7196</v>
      </c>
      <c r="C7021" s="2" t="s">
        <v>175</v>
      </c>
      <c r="D7021" s="209" t="n">
        <v>4.8</v>
      </c>
      <c r="E7021" s="224" t="n">
        <f aca="false">VLOOKUP(A7021,SINAPI_MO!$A$1:$E$59566,4,0)</f>
        <v>0.8417</v>
      </c>
      <c r="F7021" s="225" t="n">
        <f aca="false">ROUND(D7021*E7021,2)</f>
        <v>4.04</v>
      </c>
    </row>
    <row r="7022" customFormat="false" ht="12.8" hidden="false" customHeight="false" outlineLevel="0" collapsed="false">
      <c r="A7022" s="207" t="n">
        <v>99824</v>
      </c>
      <c r="B7022" s="208" t="s">
        <v>7197</v>
      </c>
      <c r="C7022" s="2" t="s">
        <v>175</v>
      </c>
      <c r="D7022" s="209" t="n">
        <v>2.9</v>
      </c>
      <c r="E7022" s="224" t="n">
        <f aca="false">VLOOKUP(A7022,SINAPI_MO!$A$1:$E$59566,4,0)</f>
        <v>0.7379</v>
      </c>
      <c r="F7022" s="225" t="n">
        <f aca="false">ROUND(D7022*E7022,2)</f>
        <v>2.14</v>
      </c>
    </row>
    <row r="7023" customFormat="false" ht="12.8" hidden="false" customHeight="false" outlineLevel="0" collapsed="false">
      <c r="A7023" s="207" t="n">
        <v>99823</v>
      </c>
      <c r="B7023" s="208" t="s">
        <v>7198</v>
      </c>
      <c r="C7023" s="2" t="s">
        <v>175</v>
      </c>
      <c r="D7023" s="209" t="n">
        <v>2.57</v>
      </c>
      <c r="E7023" s="224" t="n">
        <f aca="false">VLOOKUP(A7023,SINAPI_MO!$A$1:$E$59566,4,0)</f>
        <v>0.7043</v>
      </c>
      <c r="F7023" s="225" t="n">
        <f aca="false">ROUND(D7023*E7023,2)</f>
        <v>1.81</v>
      </c>
    </row>
    <row r="7024" customFormat="false" ht="12.8" hidden="false" customHeight="false" outlineLevel="0" collapsed="false">
      <c r="A7024" s="207" t="n">
        <v>99806</v>
      </c>
      <c r="B7024" s="208" t="s">
        <v>7199</v>
      </c>
      <c r="C7024" s="2" t="s">
        <v>175</v>
      </c>
      <c r="D7024" s="209" t="n">
        <v>3.04</v>
      </c>
      <c r="E7024" s="224" t="n">
        <f aca="false">VLOOKUP(A7024,SINAPI_MO!$A$1:$E$59566,4,0)</f>
        <v>0.7829</v>
      </c>
      <c r="F7024" s="225" t="n">
        <f aca="false">ROUND(D7024*E7024,2)</f>
        <v>2.38</v>
      </c>
    </row>
    <row r="7025" customFormat="false" ht="19.4" hidden="false" customHeight="false" outlineLevel="0" collapsed="false">
      <c r="A7025" s="207" t="n">
        <v>99813</v>
      </c>
      <c r="B7025" s="208" t="s">
        <v>7200</v>
      </c>
      <c r="C7025" s="2" t="s">
        <v>175</v>
      </c>
      <c r="D7025" s="209" t="n">
        <v>3.21</v>
      </c>
      <c r="E7025" s="224" t="n">
        <f aca="false">VLOOKUP(A7025,SINAPI_MO!$A$1:$E$59566,4,0)</f>
        <v>0.7632</v>
      </c>
      <c r="F7025" s="225" t="n">
        <f aca="false">ROUND(D7025*E7025,2)</f>
        <v>2.45</v>
      </c>
    </row>
    <row r="7026" customFormat="false" ht="12.8" hidden="false" customHeight="false" outlineLevel="0" collapsed="false">
      <c r="A7026" s="207" t="n">
        <v>106169</v>
      </c>
      <c r="B7026" s="208" t="s">
        <v>7201</v>
      </c>
      <c r="C7026" s="2" t="s">
        <v>170</v>
      </c>
      <c r="D7026" s="209" t="n">
        <v>3.62</v>
      </c>
      <c r="E7026" s="224" t="n">
        <f aca="false">VLOOKUP(A7026,SINAPI_MO!$A$1:$E$59566,4,0)</f>
        <v>0.9337</v>
      </c>
      <c r="F7026" s="225" t="n">
        <f aca="false">ROUND(D7026*E7026,2)</f>
        <v>3.38</v>
      </c>
    </row>
    <row r="7027" customFormat="false" ht="12.8" hidden="false" customHeight="false" outlineLevel="0" collapsed="false">
      <c r="A7027" s="207" t="n">
        <v>106167</v>
      </c>
      <c r="B7027" s="208" t="s">
        <v>7202</v>
      </c>
      <c r="C7027" s="2" t="s">
        <v>175</v>
      </c>
      <c r="D7027" s="209" t="n">
        <v>0.08</v>
      </c>
      <c r="E7027" s="224" t="n">
        <f aca="false">VLOOKUP(A7027,SINAPI_MO!$A$1:$E$59566,4,0)</f>
        <v>0.125</v>
      </c>
      <c r="F7027" s="225" t="n">
        <f aca="false">ROUND(D7027*E7027,2)</f>
        <v>0.01</v>
      </c>
    </row>
    <row r="7028" customFormat="false" ht="12.8" hidden="false" customHeight="false" outlineLevel="0" collapsed="false">
      <c r="A7028" s="207" t="n">
        <v>106168</v>
      </c>
      <c r="B7028" s="208" t="s">
        <v>7203</v>
      </c>
      <c r="C7028" s="2" t="s">
        <v>175</v>
      </c>
      <c r="D7028" s="209" t="n">
        <v>0.63</v>
      </c>
      <c r="E7028" s="224" t="n">
        <f aca="false">VLOOKUP(A7028,SINAPI_MO!$A$1:$E$59566,4,0)</f>
        <v>0.9365</v>
      </c>
      <c r="F7028" s="225" t="n">
        <f aca="false">ROUND(D7028*E7028,2)</f>
        <v>0.59</v>
      </c>
    </row>
    <row r="7029" customFormat="false" ht="12.8" hidden="false" customHeight="false" outlineLevel="0" collapsed="false">
      <c r="A7029" s="207" t="n">
        <v>99814</v>
      </c>
      <c r="B7029" s="208" t="s">
        <v>7204</v>
      </c>
      <c r="C7029" s="2" t="s">
        <v>175</v>
      </c>
      <c r="D7029" s="209" t="n">
        <v>1.65</v>
      </c>
      <c r="E7029" s="224" t="n">
        <f aca="false">VLOOKUP(A7029,SINAPI_MO!$A$1:$E$59566,4,0)</f>
        <v>0.9697</v>
      </c>
      <c r="F7029" s="225" t="n">
        <f aca="false">ROUND(D7029*E7029,2)</f>
        <v>1.6</v>
      </c>
    </row>
    <row r="7030" customFormat="false" ht="12.8" hidden="false" customHeight="false" outlineLevel="0" collapsed="false">
      <c r="A7030" s="207" t="n">
        <v>99816</v>
      </c>
      <c r="B7030" s="208" t="s">
        <v>7205</v>
      </c>
      <c r="C7030" s="2" t="s">
        <v>170</v>
      </c>
      <c r="D7030" s="209" t="n">
        <v>9.14</v>
      </c>
      <c r="E7030" s="224" t="n">
        <f aca="false">VLOOKUP(A7030,SINAPI_MO!$A$1:$E$59566,4,0)</f>
        <v>0.7484</v>
      </c>
      <c r="F7030" s="225" t="n">
        <f aca="false">ROUND(D7030*E7030,2)</f>
        <v>6.84</v>
      </c>
    </row>
    <row r="7031" customFormat="false" ht="12.8" hidden="false" customHeight="false" outlineLevel="0" collapsed="false">
      <c r="A7031" s="207" t="n">
        <v>106171</v>
      </c>
      <c r="B7031" s="208" t="s">
        <v>7206</v>
      </c>
      <c r="C7031" s="2" t="s">
        <v>175</v>
      </c>
      <c r="D7031" s="209" t="n">
        <v>1.66</v>
      </c>
      <c r="E7031" s="224" t="n">
        <f aca="false">VLOOKUP(A7031,SINAPI_MO!$A$1:$E$59566,4,0)</f>
        <v>1</v>
      </c>
      <c r="F7031" s="225" t="n">
        <f aca="false">ROUND(D7031*E7031,2)</f>
        <v>1.66</v>
      </c>
    </row>
    <row r="7032" customFormat="false" ht="12.8" hidden="false" customHeight="false" outlineLevel="0" collapsed="false">
      <c r="A7032" s="207" t="n">
        <v>88238</v>
      </c>
      <c r="B7032" s="208" t="s">
        <v>7207</v>
      </c>
      <c r="C7032" s="2" t="s">
        <v>2148</v>
      </c>
      <c r="D7032" s="209" t="n">
        <v>24.64</v>
      </c>
      <c r="E7032" s="224" t="n">
        <f aca="false">VLOOKUP(A7032,SINAPI_MO!$A$1:$E$59566,4,0)</f>
        <v>1</v>
      </c>
      <c r="F7032" s="225" t="n">
        <f aca="false">ROUND(D7032*E7032,2)</f>
        <v>24.64</v>
      </c>
    </row>
    <row r="7033" customFormat="false" ht="12.8" hidden="false" customHeight="false" outlineLevel="0" collapsed="false">
      <c r="A7033" s="207" t="n">
        <v>101374</v>
      </c>
      <c r="B7033" s="208" t="s">
        <v>7207</v>
      </c>
      <c r="C7033" s="2" t="s">
        <v>7208</v>
      </c>
      <c r="D7033" s="209" t="n">
        <v>4239.65</v>
      </c>
      <c r="E7033" s="224" t="n">
        <f aca="false">VLOOKUP(A7033,SINAPI_MO!$A$1:$E$59566,4,0)</f>
        <v>1</v>
      </c>
      <c r="F7033" s="225" t="n">
        <f aca="false">ROUND(D7033*E7033,2)</f>
        <v>4239.65</v>
      </c>
    </row>
    <row r="7034" customFormat="false" ht="12.8" hidden="false" customHeight="false" outlineLevel="0" collapsed="false">
      <c r="A7034" s="207" t="n">
        <v>88239</v>
      </c>
      <c r="B7034" s="208" t="s">
        <v>7209</v>
      </c>
      <c r="C7034" s="2" t="s">
        <v>2148</v>
      </c>
      <c r="D7034" s="209" t="n">
        <v>24.27</v>
      </c>
      <c r="E7034" s="224" t="n">
        <f aca="false">VLOOKUP(A7034,SINAPI_MO!$A$1:$E$59566,4,0)</f>
        <v>1</v>
      </c>
      <c r="F7034" s="225" t="n">
        <f aca="false">ROUND(D7034*E7034,2)</f>
        <v>24.27</v>
      </c>
    </row>
    <row r="7035" customFormat="false" ht="12.8" hidden="false" customHeight="false" outlineLevel="0" collapsed="false">
      <c r="A7035" s="207" t="n">
        <v>101375</v>
      </c>
      <c r="B7035" s="208" t="s">
        <v>7210</v>
      </c>
      <c r="C7035" s="2" t="s">
        <v>7208</v>
      </c>
      <c r="D7035" s="209" t="n">
        <v>4256.5</v>
      </c>
      <c r="E7035" s="224" t="n">
        <f aca="false">VLOOKUP(A7035,SINAPI_MO!$A$1:$E$59566,4,0)</f>
        <v>1</v>
      </c>
      <c r="F7035" s="225" t="n">
        <f aca="false">ROUND(D7035*E7035,2)</f>
        <v>4256.5</v>
      </c>
    </row>
    <row r="7036" customFormat="false" ht="12.8" hidden="false" customHeight="false" outlineLevel="0" collapsed="false">
      <c r="A7036" s="207" t="n">
        <v>88240</v>
      </c>
      <c r="B7036" s="208" t="s">
        <v>7211</v>
      </c>
      <c r="C7036" s="2" t="s">
        <v>2148</v>
      </c>
      <c r="D7036" s="209" t="n">
        <v>23.36</v>
      </c>
      <c r="E7036" s="224" t="n">
        <f aca="false">VLOOKUP(A7036,SINAPI_MO!$A$1:$E$59566,4,0)</f>
        <v>1</v>
      </c>
      <c r="F7036" s="225" t="n">
        <f aca="false">ROUND(D7036*E7036,2)</f>
        <v>23.36</v>
      </c>
    </row>
    <row r="7037" customFormat="false" ht="12.8" hidden="false" customHeight="false" outlineLevel="0" collapsed="false">
      <c r="A7037" s="207" t="n">
        <v>101376</v>
      </c>
      <c r="B7037" s="208" t="s">
        <v>7212</v>
      </c>
      <c r="C7037" s="2" t="s">
        <v>7208</v>
      </c>
      <c r="D7037" s="209" t="n">
        <v>4024.94</v>
      </c>
      <c r="E7037" s="224" t="n">
        <f aca="false">VLOOKUP(A7037,SINAPI_MO!$A$1:$E$59566,4,0)</f>
        <v>1</v>
      </c>
      <c r="F7037" s="225" t="n">
        <f aca="false">ROUND(D7037*E7037,2)</f>
        <v>4024.94</v>
      </c>
    </row>
    <row r="7038" customFormat="false" ht="12.8" hidden="false" customHeight="false" outlineLevel="0" collapsed="false">
      <c r="A7038" s="207" t="n">
        <v>88241</v>
      </c>
      <c r="B7038" s="208" t="s">
        <v>7213</v>
      </c>
      <c r="C7038" s="2" t="s">
        <v>2148</v>
      </c>
      <c r="D7038" s="209" t="n">
        <v>24.54</v>
      </c>
      <c r="E7038" s="224" t="n">
        <f aca="false">VLOOKUP(A7038,SINAPI_MO!$A$1:$E$59566,4,0)</f>
        <v>1</v>
      </c>
      <c r="F7038" s="225" t="n">
        <f aca="false">ROUND(D7038*E7038,2)</f>
        <v>24.54</v>
      </c>
    </row>
    <row r="7039" customFormat="false" ht="12.8" hidden="false" customHeight="false" outlineLevel="0" collapsed="false">
      <c r="A7039" s="207" t="n">
        <v>101377</v>
      </c>
      <c r="B7039" s="208" t="s">
        <v>7213</v>
      </c>
      <c r="C7039" s="2" t="s">
        <v>7208</v>
      </c>
      <c r="D7039" s="209" t="n">
        <v>4224.51</v>
      </c>
      <c r="E7039" s="224" t="n">
        <f aca="false">VLOOKUP(A7039,SINAPI_MO!$A$1:$E$59566,4,0)</f>
        <v>1</v>
      </c>
      <c r="F7039" s="225" t="n">
        <f aca="false">ROUND(D7039*E7039,2)</f>
        <v>4224.51</v>
      </c>
    </row>
    <row r="7040" customFormat="false" ht="12.8" hidden="false" customHeight="false" outlineLevel="0" collapsed="false">
      <c r="A7040" s="207" t="n">
        <v>88242</v>
      </c>
      <c r="B7040" s="208" t="s">
        <v>7214</v>
      </c>
      <c r="C7040" s="2" t="s">
        <v>2148</v>
      </c>
      <c r="D7040" s="209" t="n">
        <v>24.7</v>
      </c>
      <c r="E7040" s="224" t="n">
        <f aca="false">VLOOKUP(A7040,SINAPI_MO!$A$1:$E$59566,4,0)</f>
        <v>1</v>
      </c>
      <c r="F7040" s="225" t="n">
        <f aca="false">ROUND(D7040*E7040,2)</f>
        <v>24.7</v>
      </c>
    </row>
    <row r="7041" customFormat="false" ht="12.8" hidden="false" customHeight="false" outlineLevel="0" collapsed="false">
      <c r="A7041" s="207" t="n">
        <v>100301</v>
      </c>
      <c r="B7041" s="208" t="s">
        <v>7215</v>
      </c>
      <c r="C7041" s="2" t="s">
        <v>2148</v>
      </c>
      <c r="D7041" s="209" t="n">
        <v>26.56</v>
      </c>
      <c r="E7041" s="224" t="n">
        <f aca="false">VLOOKUP(A7041,SINAPI_MO!$A$1:$E$59566,4,0)</f>
        <v>1</v>
      </c>
      <c r="F7041" s="225" t="n">
        <f aca="false">ROUND(D7041*E7041,2)</f>
        <v>26.56</v>
      </c>
    </row>
    <row r="7042" customFormat="false" ht="12.8" hidden="false" customHeight="false" outlineLevel="0" collapsed="false">
      <c r="A7042" s="207" t="n">
        <v>101378</v>
      </c>
      <c r="B7042" s="208" t="s">
        <v>7215</v>
      </c>
      <c r="C7042" s="2" t="s">
        <v>7208</v>
      </c>
      <c r="D7042" s="209" t="n">
        <v>4550.9</v>
      </c>
      <c r="E7042" s="224" t="n">
        <f aca="false">VLOOKUP(A7042,SINAPI_MO!$A$1:$E$59566,4,0)</f>
        <v>1</v>
      </c>
      <c r="F7042" s="225" t="n">
        <f aca="false">ROUND(D7042*E7042,2)</f>
        <v>4550.9</v>
      </c>
    </row>
    <row r="7043" customFormat="false" ht="12.8" hidden="false" customHeight="false" outlineLevel="0" collapsed="false">
      <c r="A7043" s="207" t="n">
        <v>101379</v>
      </c>
      <c r="B7043" s="208" t="s">
        <v>7216</v>
      </c>
      <c r="C7043" s="2" t="s">
        <v>7208</v>
      </c>
      <c r="D7043" s="209" t="n">
        <v>4239.65</v>
      </c>
      <c r="E7043" s="224" t="n">
        <f aca="false">VLOOKUP(A7043,SINAPI_MO!$A$1:$E$59566,4,0)</f>
        <v>1</v>
      </c>
      <c r="F7043" s="225" t="n">
        <f aca="false">ROUND(D7043*E7043,2)</f>
        <v>4239.65</v>
      </c>
    </row>
    <row r="7044" customFormat="false" ht="12.8" hidden="false" customHeight="false" outlineLevel="0" collapsed="false">
      <c r="A7044" s="207" t="n">
        <v>88243</v>
      </c>
      <c r="B7044" s="208" t="s">
        <v>7217</v>
      </c>
      <c r="C7044" s="2" t="s">
        <v>2148</v>
      </c>
      <c r="D7044" s="209" t="n">
        <v>24.48</v>
      </c>
      <c r="E7044" s="224" t="n">
        <f aca="false">VLOOKUP(A7044,SINAPI_MO!$A$1:$E$59566,4,0)</f>
        <v>1</v>
      </c>
      <c r="F7044" s="225" t="n">
        <f aca="false">ROUND(D7044*E7044,2)</f>
        <v>24.48</v>
      </c>
    </row>
    <row r="7045" customFormat="false" ht="12.8" hidden="false" customHeight="false" outlineLevel="0" collapsed="false">
      <c r="A7045" s="207" t="n">
        <v>101380</v>
      </c>
      <c r="B7045" s="208" t="s">
        <v>7217</v>
      </c>
      <c r="C7045" s="2" t="s">
        <v>7208</v>
      </c>
      <c r="D7045" s="209" t="n">
        <v>4214.79</v>
      </c>
      <c r="E7045" s="224" t="n">
        <f aca="false">VLOOKUP(A7045,SINAPI_MO!$A$1:$E$59566,4,0)</f>
        <v>1</v>
      </c>
      <c r="F7045" s="225" t="n">
        <f aca="false">ROUND(D7045*E7045,2)</f>
        <v>4214.79</v>
      </c>
    </row>
    <row r="7046" customFormat="false" ht="12.8" hidden="false" customHeight="false" outlineLevel="0" collapsed="false">
      <c r="A7046" s="207" t="n">
        <v>90766</v>
      </c>
      <c r="B7046" s="208" t="s">
        <v>7218</v>
      </c>
      <c r="C7046" s="2" t="s">
        <v>2148</v>
      </c>
      <c r="D7046" s="209" t="n">
        <v>29.59</v>
      </c>
      <c r="E7046" s="224" t="n">
        <f aca="false">VLOOKUP(A7046,SINAPI_MO!$A$1:$E$59566,4,0)</f>
        <v>1</v>
      </c>
      <c r="F7046" s="225" t="n">
        <f aca="false">ROUND(D7046*E7046,2)</f>
        <v>29.59</v>
      </c>
    </row>
    <row r="7047" customFormat="false" ht="12.8" hidden="false" customHeight="false" outlineLevel="0" collapsed="false">
      <c r="A7047" s="207" t="n">
        <v>93563</v>
      </c>
      <c r="B7047" s="208" t="s">
        <v>7218</v>
      </c>
      <c r="C7047" s="2" t="s">
        <v>7208</v>
      </c>
      <c r="D7047" s="209" t="n">
        <v>5137.72</v>
      </c>
      <c r="E7047" s="224" t="n">
        <f aca="false">VLOOKUP(A7047,SINAPI_MO!$A$1:$E$59566,4,0)</f>
        <v>1</v>
      </c>
      <c r="F7047" s="225" t="n">
        <f aca="false">ROUND(D7047*E7047,2)</f>
        <v>5137.72</v>
      </c>
    </row>
    <row r="7048" customFormat="false" ht="12.8" hidden="false" customHeight="false" outlineLevel="0" collapsed="false">
      <c r="A7048" s="207" t="n">
        <v>90767</v>
      </c>
      <c r="B7048" s="208" t="s">
        <v>7219</v>
      </c>
      <c r="C7048" s="2" t="s">
        <v>2148</v>
      </c>
      <c r="D7048" s="209" t="n">
        <v>29.64</v>
      </c>
      <c r="E7048" s="224" t="n">
        <f aca="false">VLOOKUP(A7048,SINAPI_MO!$A$1:$E$59566,4,0)</f>
        <v>1</v>
      </c>
      <c r="F7048" s="225" t="n">
        <f aca="false">ROUND(D7048*E7048,2)</f>
        <v>29.64</v>
      </c>
    </row>
    <row r="7049" customFormat="false" ht="12.8" hidden="false" customHeight="false" outlineLevel="0" collapsed="false">
      <c r="A7049" s="207" t="n">
        <v>93564</v>
      </c>
      <c r="B7049" s="208" t="s">
        <v>7219</v>
      </c>
      <c r="C7049" s="2" t="s">
        <v>7208</v>
      </c>
      <c r="D7049" s="209" t="n">
        <v>5081.93</v>
      </c>
      <c r="E7049" s="224" t="n">
        <f aca="false">VLOOKUP(A7049,SINAPI_MO!$A$1:$E$59566,4,0)</f>
        <v>1</v>
      </c>
      <c r="F7049" s="225" t="n">
        <f aca="false">ROUND(D7049*E7049,2)</f>
        <v>5081.93</v>
      </c>
    </row>
    <row r="7050" customFormat="false" ht="12.8" hidden="false" customHeight="false" outlineLevel="0" collapsed="false">
      <c r="A7050" s="207" t="n">
        <v>88245</v>
      </c>
      <c r="B7050" s="208" t="s">
        <v>7220</v>
      </c>
      <c r="C7050" s="2" t="s">
        <v>2148</v>
      </c>
      <c r="D7050" s="209" t="n">
        <v>27.94</v>
      </c>
      <c r="E7050" s="224" t="n">
        <f aca="false">VLOOKUP(A7050,SINAPI_MO!$A$1:$E$59566,4,0)</f>
        <v>1</v>
      </c>
      <c r="F7050" s="225" t="n">
        <f aca="false">ROUND(D7050*E7050,2)</f>
        <v>27.94</v>
      </c>
    </row>
    <row r="7051" customFormat="false" ht="12.8" hidden="false" customHeight="false" outlineLevel="0" collapsed="false">
      <c r="A7051" s="207" t="n">
        <v>101381</v>
      </c>
      <c r="B7051" s="208" t="s">
        <v>7220</v>
      </c>
      <c r="C7051" s="2" t="s">
        <v>7208</v>
      </c>
      <c r="D7051" s="209" t="n">
        <v>4811.6</v>
      </c>
      <c r="E7051" s="224" t="n">
        <f aca="false">VLOOKUP(A7051,SINAPI_MO!$A$1:$E$59566,4,0)</f>
        <v>1</v>
      </c>
      <c r="F7051" s="225" t="n">
        <f aca="false">ROUND(D7051*E7051,2)</f>
        <v>4811.6</v>
      </c>
    </row>
    <row r="7052" customFormat="false" ht="12.8" hidden="false" customHeight="false" outlineLevel="0" collapsed="false">
      <c r="A7052" s="207" t="n">
        <v>90768</v>
      </c>
      <c r="B7052" s="208" t="s">
        <v>7221</v>
      </c>
      <c r="C7052" s="2" t="s">
        <v>2148</v>
      </c>
      <c r="D7052" s="209" t="n">
        <v>125.87</v>
      </c>
      <c r="E7052" s="224" t="n">
        <f aca="false">VLOOKUP(A7052,SINAPI_MO!$A$1:$E$59566,4,0)</f>
        <v>1</v>
      </c>
      <c r="F7052" s="225" t="n">
        <f aca="false">ROUND(D7052*E7052,2)</f>
        <v>125.87</v>
      </c>
    </row>
    <row r="7053" customFormat="false" ht="12.8" hidden="false" customHeight="false" outlineLevel="0" collapsed="false">
      <c r="A7053" s="207" t="n">
        <v>90769</v>
      </c>
      <c r="B7053" s="208" t="s">
        <v>7222</v>
      </c>
      <c r="C7053" s="2" t="s">
        <v>2148</v>
      </c>
      <c r="D7053" s="209" t="n">
        <v>133.09</v>
      </c>
      <c r="E7053" s="224" t="n">
        <f aca="false">VLOOKUP(A7053,SINAPI_MO!$A$1:$E$59566,4,0)</f>
        <v>1</v>
      </c>
      <c r="F7053" s="225" t="n">
        <f aca="false">ROUND(D7053*E7053,2)</f>
        <v>133.09</v>
      </c>
    </row>
    <row r="7054" customFormat="false" ht="12.8" hidden="false" customHeight="false" outlineLevel="0" collapsed="false">
      <c r="A7054" s="207" t="n">
        <v>90770</v>
      </c>
      <c r="B7054" s="208" t="s">
        <v>7223</v>
      </c>
      <c r="C7054" s="2" t="s">
        <v>2148</v>
      </c>
      <c r="D7054" s="209" t="n">
        <v>139.28</v>
      </c>
      <c r="E7054" s="224" t="n">
        <f aca="false">VLOOKUP(A7054,SINAPI_MO!$A$1:$E$59566,4,0)</f>
        <v>1</v>
      </c>
      <c r="F7054" s="225" t="n">
        <f aca="false">ROUND(D7054*E7054,2)</f>
        <v>139.28</v>
      </c>
    </row>
    <row r="7055" customFormat="false" ht="12.8" hidden="false" customHeight="false" outlineLevel="0" collapsed="false">
      <c r="A7055" s="207" t="n">
        <v>93569</v>
      </c>
      <c r="B7055" s="208" t="s">
        <v>7224</v>
      </c>
      <c r="C7055" s="2" t="s">
        <v>7208</v>
      </c>
      <c r="D7055" s="209" t="n">
        <v>21911.33</v>
      </c>
      <c r="E7055" s="224" t="n">
        <f aca="false">VLOOKUP(A7055,SINAPI_MO!$A$1:$E$59566,4,0)</f>
        <v>1</v>
      </c>
      <c r="F7055" s="225" t="n">
        <f aca="false">ROUND(D7055*E7055,2)</f>
        <v>21911.33</v>
      </c>
    </row>
    <row r="7056" customFormat="false" ht="12.8" hidden="false" customHeight="false" outlineLevel="0" collapsed="false">
      <c r="A7056" s="207" t="n">
        <v>93570</v>
      </c>
      <c r="B7056" s="208" t="s">
        <v>7225</v>
      </c>
      <c r="C7056" s="2" t="s">
        <v>7208</v>
      </c>
      <c r="D7056" s="209" t="n">
        <v>23169.97</v>
      </c>
      <c r="E7056" s="224" t="n">
        <f aca="false">VLOOKUP(A7056,SINAPI_MO!$A$1:$E$59566,4,0)</f>
        <v>1</v>
      </c>
      <c r="F7056" s="225" t="n">
        <f aca="false">ROUND(D7056*E7056,2)</f>
        <v>23169.97</v>
      </c>
    </row>
    <row r="7057" customFormat="false" ht="12.8" hidden="false" customHeight="false" outlineLevel="0" collapsed="false">
      <c r="A7057" s="207" t="n">
        <v>93571</v>
      </c>
      <c r="B7057" s="208" t="s">
        <v>7226</v>
      </c>
      <c r="C7057" s="2" t="s">
        <v>7208</v>
      </c>
      <c r="D7057" s="209" t="n">
        <v>24248.14</v>
      </c>
      <c r="E7057" s="224" t="n">
        <f aca="false">VLOOKUP(A7057,SINAPI_MO!$A$1:$E$59566,4,0)</f>
        <v>1</v>
      </c>
      <c r="F7057" s="225" t="n">
        <f aca="false">ROUND(D7057*E7057,2)</f>
        <v>24248.14</v>
      </c>
    </row>
    <row r="7058" customFormat="false" ht="12.8" hidden="false" customHeight="false" outlineLevel="0" collapsed="false">
      <c r="A7058" s="207" t="n">
        <v>101382</v>
      </c>
      <c r="B7058" s="208" t="s">
        <v>7227</v>
      </c>
      <c r="C7058" s="2" t="s">
        <v>7208</v>
      </c>
      <c r="D7058" s="209" t="n">
        <v>3388.51</v>
      </c>
      <c r="E7058" s="224" t="n">
        <f aca="false">VLOOKUP(A7058,SINAPI_MO!$A$1:$E$59566,4,0)</f>
        <v>1</v>
      </c>
      <c r="F7058" s="225" t="n">
        <f aca="false">ROUND(D7058*E7058,2)</f>
        <v>3388.51</v>
      </c>
    </row>
    <row r="7059" customFormat="false" ht="12.8" hidden="false" customHeight="false" outlineLevel="0" collapsed="false">
      <c r="A7059" s="207" t="n">
        <v>88246</v>
      </c>
      <c r="B7059" s="208" t="s">
        <v>7228</v>
      </c>
      <c r="C7059" s="2" t="s">
        <v>2148</v>
      </c>
      <c r="D7059" s="209" t="n">
        <v>19.73</v>
      </c>
      <c r="E7059" s="224" t="n">
        <f aca="false">VLOOKUP(A7059,SINAPI_MO!$A$1:$E$59566,4,0)</f>
        <v>1</v>
      </c>
      <c r="F7059" s="225" t="n">
        <f aca="false">ROUND(D7059*E7059,2)</f>
        <v>19.73</v>
      </c>
    </row>
    <row r="7060" customFormat="false" ht="12.8" hidden="false" customHeight="false" outlineLevel="0" collapsed="false">
      <c r="A7060" s="207" t="n">
        <v>100303</v>
      </c>
      <c r="B7060" s="208" t="s">
        <v>7229</v>
      </c>
      <c r="C7060" s="2" t="s">
        <v>2148</v>
      </c>
      <c r="D7060" s="209" t="n">
        <v>23.43</v>
      </c>
      <c r="E7060" s="224" t="n">
        <f aca="false">VLOOKUP(A7060,SINAPI_MO!$A$1:$E$59566,4,0)</f>
        <v>1</v>
      </c>
      <c r="F7060" s="225" t="n">
        <f aca="false">ROUND(D7060*E7060,2)</f>
        <v>23.43</v>
      </c>
    </row>
    <row r="7061" customFormat="false" ht="12.8" hidden="false" customHeight="false" outlineLevel="0" collapsed="false">
      <c r="A7061" s="207" t="n">
        <v>101383</v>
      </c>
      <c r="B7061" s="208" t="s">
        <v>7229</v>
      </c>
      <c r="C7061" s="2" t="s">
        <v>7208</v>
      </c>
      <c r="D7061" s="209" t="n">
        <v>4021.88</v>
      </c>
      <c r="E7061" s="224" t="n">
        <f aca="false">VLOOKUP(A7061,SINAPI_MO!$A$1:$E$59566,4,0)</f>
        <v>1</v>
      </c>
      <c r="F7061" s="225" t="n">
        <f aca="false">ROUND(D7061*E7061,2)</f>
        <v>4021.88</v>
      </c>
    </row>
    <row r="7062" customFormat="false" ht="12.8" hidden="false" customHeight="false" outlineLevel="0" collapsed="false">
      <c r="A7062" s="207" t="n">
        <v>88247</v>
      </c>
      <c r="B7062" s="208" t="s">
        <v>7230</v>
      </c>
      <c r="C7062" s="2" t="s">
        <v>2148</v>
      </c>
      <c r="D7062" s="209" t="n">
        <v>25.2</v>
      </c>
      <c r="E7062" s="224" t="n">
        <f aca="false">VLOOKUP(A7062,SINAPI_MO!$A$1:$E$59566,4,0)</f>
        <v>1</v>
      </c>
      <c r="F7062" s="225" t="n">
        <f aca="false">ROUND(D7062*E7062,2)</f>
        <v>25.2</v>
      </c>
    </row>
    <row r="7063" customFormat="false" ht="12.8" hidden="false" customHeight="false" outlineLevel="0" collapsed="false">
      <c r="A7063" s="207" t="n">
        <v>88248</v>
      </c>
      <c r="B7063" s="208" t="s">
        <v>7231</v>
      </c>
      <c r="C7063" s="2" t="s">
        <v>2148</v>
      </c>
      <c r="D7063" s="209" t="n">
        <v>24.26</v>
      </c>
      <c r="E7063" s="224" t="n">
        <f aca="false">VLOOKUP(A7063,SINAPI_MO!$A$1:$E$59566,4,0)</f>
        <v>1</v>
      </c>
      <c r="F7063" s="225" t="n">
        <f aca="false">ROUND(D7063*E7063,2)</f>
        <v>24.26</v>
      </c>
    </row>
    <row r="7064" customFormat="false" ht="12.8" hidden="false" customHeight="false" outlineLevel="0" collapsed="false">
      <c r="A7064" s="207" t="n">
        <v>101384</v>
      </c>
      <c r="B7064" s="208" t="s">
        <v>7231</v>
      </c>
      <c r="C7064" s="2" t="s">
        <v>7208</v>
      </c>
      <c r="D7064" s="209" t="n">
        <v>4157.15</v>
      </c>
      <c r="E7064" s="224" t="n">
        <f aca="false">VLOOKUP(A7064,SINAPI_MO!$A$1:$E$59566,4,0)</f>
        <v>1</v>
      </c>
      <c r="F7064" s="225" t="n">
        <f aca="false">ROUND(D7064*E7064,2)</f>
        <v>4157.15</v>
      </c>
    </row>
    <row r="7065" customFormat="false" ht="12.8" hidden="false" customHeight="false" outlineLevel="0" collapsed="false">
      <c r="A7065" s="207" t="n">
        <v>90772</v>
      </c>
      <c r="B7065" s="208" t="s">
        <v>7232</v>
      </c>
      <c r="C7065" s="2" t="s">
        <v>2148</v>
      </c>
      <c r="D7065" s="209" t="n">
        <v>25.89</v>
      </c>
      <c r="E7065" s="224" t="n">
        <f aca="false">VLOOKUP(A7065,SINAPI_MO!$A$1:$E$59566,4,0)</f>
        <v>1</v>
      </c>
      <c r="F7065" s="225" t="n">
        <f aca="false">ROUND(D7065*E7065,2)</f>
        <v>25.89</v>
      </c>
    </row>
    <row r="7066" customFormat="false" ht="12.8" hidden="false" customHeight="false" outlineLevel="0" collapsed="false">
      <c r="A7066" s="207" t="n">
        <v>93566</v>
      </c>
      <c r="B7066" s="208" t="s">
        <v>7232</v>
      </c>
      <c r="C7066" s="2" t="s">
        <v>7208</v>
      </c>
      <c r="D7066" s="209" t="n">
        <v>4490.67</v>
      </c>
      <c r="E7066" s="224" t="n">
        <f aca="false">VLOOKUP(A7066,SINAPI_MO!$A$1:$E$59566,4,0)</f>
        <v>1</v>
      </c>
      <c r="F7066" s="225" t="n">
        <f aca="false">ROUND(D7066*E7066,2)</f>
        <v>4490.67</v>
      </c>
    </row>
    <row r="7067" customFormat="false" ht="12.8" hidden="false" customHeight="false" outlineLevel="0" collapsed="false">
      <c r="A7067" s="207" t="n">
        <v>101385</v>
      </c>
      <c r="B7067" s="208" t="s">
        <v>7233</v>
      </c>
      <c r="C7067" s="2" t="s">
        <v>7208</v>
      </c>
      <c r="D7067" s="209" t="n">
        <v>5744.72</v>
      </c>
      <c r="E7067" s="224" t="n">
        <f aca="false">VLOOKUP(A7067,SINAPI_MO!$A$1:$E$59566,4,0)</f>
        <v>1</v>
      </c>
      <c r="F7067" s="225" t="n">
        <f aca="false">ROUND(D7067*E7067,2)</f>
        <v>5744.72</v>
      </c>
    </row>
    <row r="7068" customFormat="false" ht="12.8" hidden="false" customHeight="false" outlineLevel="0" collapsed="false">
      <c r="A7068" s="207" t="n">
        <v>88249</v>
      </c>
      <c r="B7068" s="208" t="s">
        <v>7234</v>
      </c>
      <c r="C7068" s="2" t="s">
        <v>2148</v>
      </c>
      <c r="D7068" s="209" t="n">
        <v>33.16</v>
      </c>
      <c r="E7068" s="224" t="n">
        <f aca="false">VLOOKUP(A7068,SINAPI_MO!$A$1:$E$59566,4,0)</f>
        <v>1</v>
      </c>
      <c r="F7068" s="225" t="n">
        <f aca="false">ROUND(D7068*E7068,2)</f>
        <v>33.16</v>
      </c>
    </row>
    <row r="7069" customFormat="false" ht="12.8" hidden="false" customHeight="false" outlineLevel="0" collapsed="false">
      <c r="A7069" s="207" t="n">
        <v>88250</v>
      </c>
      <c r="B7069" s="208" t="s">
        <v>7235</v>
      </c>
      <c r="C7069" s="2" t="s">
        <v>2148</v>
      </c>
      <c r="D7069" s="209" t="n">
        <v>23.36</v>
      </c>
      <c r="E7069" s="224" t="n">
        <f aca="false">VLOOKUP(A7069,SINAPI_MO!$A$1:$E$59566,4,0)</f>
        <v>1</v>
      </c>
      <c r="F7069" s="225" t="n">
        <f aca="false">ROUND(D7069*E7069,2)</f>
        <v>23.36</v>
      </c>
    </row>
    <row r="7070" customFormat="false" ht="12.8" hidden="false" customHeight="false" outlineLevel="0" collapsed="false">
      <c r="A7070" s="207" t="n">
        <v>101386</v>
      </c>
      <c r="B7070" s="208" t="s">
        <v>7235</v>
      </c>
      <c r="C7070" s="2" t="s">
        <v>7208</v>
      </c>
      <c r="D7070" s="209" t="n">
        <v>4024.94</v>
      </c>
      <c r="E7070" s="224" t="n">
        <f aca="false">VLOOKUP(A7070,SINAPI_MO!$A$1:$E$59566,4,0)</f>
        <v>1</v>
      </c>
      <c r="F7070" s="225" t="n">
        <f aca="false">ROUND(D7070*E7070,2)</f>
        <v>4024.94</v>
      </c>
    </row>
    <row r="7071" customFormat="false" ht="12.8" hidden="false" customHeight="false" outlineLevel="0" collapsed="false">
      <c r="A7071" s="207" t="n">
        <v>101387</v>
      </c>
      <c r="B7071" s="208" t="s">
        <v>7236</v>
      </c>
      <c r="C7071" s="2" t="s">
        <v>7208</v>
      </c>
      <c r="D7071" s="209" t="n">
        <v>4239.65</v>
      </c>
      <c r="E7071" s="224" t="n">
        <f aca="false">VLOOKUP(A7071,SINAPI_MO!$A$1:$E$59566,4,0)</f>
        <v>1</v>
      </c>
      <c r="F7071" s="225" t="n">
        <f aca="false">ROUND(D7071*E7071,2)</f>
        <v>4239.65</v>
      </c>
    </row>
    <row r="7072" customFormat="false" ht="12.8" hidden="false" customHeight="false" outlineLevel="0" collapsed="false">
      <c r="A7072" s="207" t="n">
        <v>88251</v>
      </c>
      <c r="B7072" s="208" t="s">
        <v>7237</v>
      </c>
      <c r="C7072" s="2" t="s">
        <v>2148</v>
      </c>
      <c r="D7072" s="209" t="n">
        <v>24.64</v>
      </c>
      <c r="E7072" s="224" t="n">
        <f aca="false">VLOOKUP(A7072,SINAPI_MO!$A$1:$E$59566,4,0)</f>
        <v>1</v>
      </c>
      <c r="F7072" s="225" t="n">
        <f aca="false">ROUND(D7072*E7072,2)</f>
        <v>24.64</v>
      </c>
    </row>
    <row r="7073" customFormat="false" ht="12.8" hidden="false" customHeight="false" outlineLevel="0" collapsed="false">
      <c r="A7073" s="207" t="n">
        <v>88252</v>
      </c>
      <c r="B7073" s="208" t="s">
        <v>7238</v>
      </c>
      <c r="C7073" s="2" t="s">
        <v>2148</v>
      </c>
      <c r="D7073" s="209" t="n">
        <v>23.32</v>
      </c>
      <c r="E7073" s="224" t="n">
        <f aca="false">VLOOKUP(A7073,SINAPI_MO!$A$1:$E$59566,4,0)</f>
        <v>1</v>
      </c>
      <c r="F7073" s="225" t="n">
        <f aca="false">ROUND(D7073*E7073,2)</f>
        <v>23.32</v>
      </c>
    </row>
    <row r="7074" customFormat="false" ht="12.8" hidden="false" customHeight="false" outlineLevel="0" collapsed="false">
      <c r="A7074" s="207" t="n">
        <v>101388</v>
      </c>
      <c r="B7074" s="208" t="s">
        <v>7238</v>
      </c>
      <c r="C7074" s="2" t="s">
        <v>7208</v>
      </c>
      <c r="D7074" s="209" t="n">
        <v>4009.13</v>
      </c>
      <c r="E7074" s="224" t="n">
        <f aca="false">VLOOKUP(A7074,SINAPI_MO!$A$1:$E$59566,4,0)</f>
        <v>1</v>
      </c>
      <c r="F7074" s="225" t="n">
        <f aca="false">ROUND(D7074*E7074,2)</f>
        <v>4009.13</v>
      </c>
    </row>
    <row r="7075" customFormat="false" ht="12.8" hidden="false" customHeight="false" outlineLevel="0" collapsed="false">
      <c r="A7075" s="207" t="n">
        <v>88253</v>
      </c>
      <c r="B7075" s="208" t="s">
        <v>7239</v>
      </c>
      <c r="C7075" s="2" t="s">
        <v>2148</v>
      </c>
      <c r="D7075" s="209" t="n">
        <v>22.94</v>
      </c>
      <c r="E7075" s="224" t="n">
        <f aca="false">VLOOKUP(A7075,SINAPI_MO!$A$1:$E$59566,4,0)</f>
        <v>1</v>
      </c>
      <c r="F7075" s="225" t="n">
        <f aca="false">ROUND(D7075*E7075,2)</f>
        <v>22.94</v>
      </c>
    </row>
    <row r="7076" customFormat="false" ht="12.8" hidden="false" customHeight="false" outlineLevel="0" collapsed="false">
      <c r="A7076" s="207" t="n">
        <v>101389</v>
      </c>
      <c r="B7076" s="208" t="s">
        <v>7239</v>
      </c>
      <c r="C7076" s="2" t="s">
        <v>7208</v>
      </c>
      <c r="D7076" s="209" t="n">
        <v>3964.23</v>
      </c>
      <c r="E7076" s="224" t="n">
        <f aca="false">VLOOKUP(A7076,SINAPI_MO!$A$1:$E$59566,4,0)</f>
        <v>1</v>
      </c>
      <c r="F7076" s="225" t="n">
        <f aca="false">ROUND(D7076*E7076,2)</f>
        <v>3964.23</v>
      </c>
    </row>
    <row r="7077" customFormat="false" ht="12.8" hidden="false" customHeight="false" outlineLevel="0" collapsed="false">
      <c r="A7077" s="207" t="n">
        <v>101390</v>
      </c>
      <c r="B7077" s="208" t="s">
        <v>7240</v>
      </c>
      <c r="C7077" s="2" t="s">
        <v>7208</v>
      </c>
      <c r="D7077" s="209" t="n">
        <v>6703.14</v>
      </c>
      <c r="E7077" s="224" t="n">
        <f aca="false">VLOOKUP(A7077,SINAPI_MO!$A$1:$E$59566,4,0)</f>
        <v>1</v>
      </c>
      <c r="F7077" s="225" t="n">
        <f aca="false">ROUND(D7077*E7077,2)</f>
        <v>6703.14</v>
      </c>
    </row>
    <row r="7078" customFormat="false" ht="12.8" hidden="false" customHeight="false" outlineLevel="0" collapsed="false">
      <c r="A7078" s="207" t="n">
        <v>88255</v>
      </c>
      <c r="B7078" s="208" t="s">
        <v>7241</v>
      </c>
      <c r="C7078" s="2" t="s">
        <v>2148</v>
      </c>
      <c r="D7078" s="209" t="n">
        <v>38.65</v>
      </c>
      <c r="E7078" s="224" t="n">
        <f aca="false">VLOOKUP(A7078,SINAPI_MO!$A$1:$E$59566,4,0)</f>
        <v>1</v>
      </c>
      <c r="F7078" s="225" t="n">
        <f aca="false">ROUND(D7078*E7078,2)</f>
        <v>38.65</v>
      </c>
    </row>
    <row r="7079" customFormat="false" ht="12.8" hidden="false" customHeight="false" outlineLevel="0" collapsed="false">
      <c r="A7079" s="207" t="n">
        <v>88256</v>
      </c>
      <c r="B7079" s="208" t="s">
        <v>7242</v>
      </c>
      <c r="C7079" s="2" t="s">
        <v>2148</v>
      </c>
      <c r="D7079" s="209" t="n">
        <v>28.01</v>
      </c>
      <c r="E7079" s="224" t="n">
        <f aca="false">VLOOKUP(A7079,SINAPI_MO!$A$1:$E$59566,4,0)</f>
        <v>1</v>
      </c>
      <c r="F7079" s="225" t="n">
        <f aca="false">ROUND(D7079*E7079,2)</f>
        <v>28.01</v>
      </c>
    </row>
    <row r="7080" customFormat="false" ht="12.8" hidden="false" customHeight="false" outlineLevel="0" collapsed="false">
      <c r="A7080" s="207" t="n">
        <v>101391</v>
      </c>
      <c r="B7080" s="208" t="s">
        <v>7242</v>
      </c>
      <c r="C7080" s="2" t="s">
        <v>7208</v>
      </c>
      <c r="D7080" s="209" t="n">
        <v>4811.6</v>
      </c>
      <c r="E7080" s="224" t="n">
        <f aca="false">VLOOKUP(A7080,SINAPI_MO!$A$1:$E$59566,4,0)</f>
        <v>1</v>
      </c>
      <c r="F7080" s="225" t="n">
        <f aca="false">ROUND(D7080*E7080,2)</f>
        <v>4811.6</v>
      </c>
    </row>
    <row r="7081" customFormat="false" ht="12.8" hidden="false" customHeight="false" outlineLevel="0" collapsed="false">
      <c r="A7081" s="207" t="n">
        <v>88257</v>
      </c>
      <c r="B7081" s="208" t="s">
        <v>7243</v>
      </c>
      <c r="C7081" s="2" t="s">
        <v>2148</v>
      </c>
      <c r="D7081" s="209" t="n">
        <v>39.25</v>
      </c>
      <c r="E7081" s="224" t="n">
        <f aca="false">VLOOKUP(A7081,SINAPI_MO!$A$1:$E$59566,4,0)</f>
        <v>1</v>
      </c>
      <c r="F7081" s="225" t="n">
        <f aca="false">ROUND(D7081*E7081,2)</f>
        <v>39.25</v>
      </c>
    </row>
    <row r="7082" customFormat="false" ht="12.8" hidden="false" customHeight="false" outlineLevel="0" collapsed="false">
      <c r="A7082" s="207" t="n">
        <v>101392</v>
      </c>
      <c r="B7082" s="208" t="s">
        <v>7244</v>
      </c>
      <c r="C7082" s="2" t="s">
        <v>7208</v>
      </c>
      <c r="D7082" s="209" t="n">
        <v>6750.24</v>
      </c>
      <c r="E7082" s="224" t="n">
        <f aca="false">VLOOKUP(A7082,SINAPI_MO!$A$1:$E$59566,4,0)</f>
        <v>1</v>
      </c>
      <c r="F7082" s="225" t="n">
        <f aca="false">ROUND(D7082*E7082,2)</f>
        <v>6750.24</v>
      </c>
    </row>
    <row r="7083" customFormat="false" ht="12.8" hidden="false" customHeight="false" outlineLevel="0" collapsed="false">
      <c r="A7083" s="207" t="n">
        <v>88260</v>
      </c>
      <c r="B7083" s="208" t="s">
        <v>7245</v>
      </c>
      <c r="C7083" s="2" t="s">
        <v>2148</v>
      </c>
      <c r="D7083" s="209" t="n">
        <v>24.82</v>
      </c>
      <c r="E7083" s="224" t="n">
        <f aca="false">VLOOKUP(A7083,SINAPI_MO!$A$1:$E$59566,4,0)</f>
        <v>1</v>
      </c>
      <c r="F7083" s="225" t="n">
        <f aca="false">ROUND(D7083*E7083,2)</f>
        <v>24.82</v>
      </c>
    </row>
    <row r="7084" customFormat="false" ht="12.8" hidden="false" customHeight="false" outlineLevel="0" collapsed="false">
      <c r="A7084" s="207" t="n">
        <v>101394</v>
      </c>
      <c r="B7084" s="208" t="s">
        <v>7245</v>
      </c>
      <c r="C7084" s="2" t="s">
        <v>7208</v>
      </c>
      <c r="D7084" s="209" t="n">
        <v>4271.94</v>
      </c>
      <c r="E7084" s="224" t="n">
        <f aca="false">VLOOKUP(A7084,SINAPI_MO!$A$1:$E$59566,4,0)</f>
        <v>1</v>
      </c>
      <c r="F7084" s="225" t="n">
        <f aca="false">ROUND(D7084*E7084,2)</f>
        <v>4271.94</v>
      </c>
    </row>
    <row r="7085" customFormat="false" ht="12.8" hidden="false" customHeight="false" outlineLevel="0" collapsed="false">
      <c r="A7085" s="207" t="n">
        <v>101395</v>
      </c>
      <c r="B7085" s="208" t="s">
        <v>7246</v>
      </c>
      <c r="C7085" s="2" t="s">
        <v>7208</v>
      </c>
      <c r="D7085" s="209" t="n">
        <v>4166.84</v>
      </c>
      <c r="E7085" s="224" t="n">
        <f aca="false">VLOOKUP(A7085,SINAPI_MO!$A$1:$E$59566,4,0)</f>
        <v>1</v>
      </c>
      <c r="F7085" s="225" t="n">
        <f aca="false">ROUND(D7085*E7085,2)</f>
        <v>4166.84</v>
      </c>
    </row>
    <row r="7086" customFormat="false" ht="12.8" hidden="false" customHeight="false" outlineLevel="0" collapsed="false">
      <c r="A7086" s="207" t="n">
        <v>88261</v>
      </c>
      <c r="B7086" s="208" t="s">
        <v>7247</v>
      </c>
      <c r="C7086" s="2" t="s">
        <v>2148</v>
      </c>
      <c r="D7086" s="209" t="n">
        <v>26.32</v>
      </c>
      <c r="E7086" s="224" t="n">
        <f aca="false">VLOOKUP(A7086,SINAPI_MO!$A$1:$E$59566,4,0)</f>
        <v>1</v>
      </c>
      <c r="F7086" s="225" t="n">
        <f aca="false">ROUND(D7086*E7086,2)</f>
        <v>26.32</v>
      </c>
    </row>
    <row r="7087" customFormat="false" ht="12.8" hidden="false" customHeight="false" outlineLevel="0" collapsed="false">
      <c r="A7087" s="207" t="n">
        <v>101396</v>
      </c>
      <c r="B7087" s="208" t="s">
        <v>7247</v>
      </c>
      <c r="C7087" s="2" t="s">
        <v>7208</v>
      </c>
      <c r="D7087" s="209" t="n">
        <v>4522.79</v>
      </c>
      <c r="E7087" s="224" t="n">
        <f aca="false">VLOOKUP(A7087,SINAPI_MO!$A$1:$E$59566,4,0)</f>
        <v>1</v>
      </c>
      <c r="F7087" s="225" t="n">
        <f aca="false">ROUND(D7087*E7087,2)</f>
        <v>4522.79</v>
      </c>
    </row>
    <row r="7088" customFormat="false" ht="12.8" hidden="false" customHeight="false" outlineLevel="0" collapsed="false">
      <c r="A7088" s="207" t="n">
        <v>88262</v>
      </c>
      <c r="B7088" s="208" t="s">
        <v>7248</v>
      </c>
      <c r="C7088" s="2" t="s">
        <v>2148</v>
      </c>
      <c r="D7088" s="209" t="n">
        <v>27.51</v>
      </c>
      <c r="E7088" s="224" t="n">
        <f aca="false">VLOOKUP(A7088,SINAPI_MO!$A$1:$E$59566,4,0)</f>
        <v>1</v>
      </c>
      <c r="F7088" s="225" t="n">
        <f aca="false">ROUND(D7088*E7088,2)</f>
        <v>27.51</v>
      </c>
    </row>
    <row r="7089" customFormat="false" ht="12.8" hidden="false" customHeight="false" outlineLevel="0" collapsed="false">
      <c r="A7089" s="207" t="n">
        <v>101397</v>
      </c>
      <c r="B7089" s="208" t="s">
        <v>7248</v>
      </c>
      <c r="C7089" s="2" t="s">
        <v>7208</v>
      </c>
      <c r="D7089" s="209" t="n">
        <v>4738.79</v>
      </c>
      <c r="E7089" s="224" t="n">
        <f aca="false">VLOOKUP(A7089,SINAPI_MO!$A$1:$E$59566,4,0)</f>
        <v>1</v>
      </c>
      <c r="F7089" s="225" t="n">
        <f aca="false">ROUND(D7089*E7089,2)</f>
        <v>4738.79</v>
      </c>
    </row>
    <row r="7090" customFormat="false" ht="12.8" hidden="false" customHeight="false" outlineLevel="0" collapsed="false">
      <c r="A7090" s="207" t="n">
        <v>101398</v>
      </c>
      <c r="B7090" s="208" t="s">
        <v>7249</v>
      </c>
      <c r="C7090" s="2" t="s">
        <v>7208</v>
      </c>
      <c r="D7090" s="209" t="n">
        <v>4172.94</v>
      </c>
      <c r="E7090" s="224" t="n">
        <f aca="false">VLOOKUP(A7090,SINAPI_MO!$A$1:$E$59566,4,0)</f>
        <v>1</v>
      </c>
      <c r="F7090" s="225" t="n">
        <f aca="false">ROUND(D7090*E7090,2)</f>
        <v>4172.94</v>
      </c>
    </row>
    <row r="7091" customFormat="false" ht="12.8" hidden="false" customHeight="false" outlineLevel="0" collapsed="false">
      <c r="A7091" s="207" t="n">
        <v>88263</v>
      </c>
      <c r="B7091" s="208" t="s">
        <v>7250</v>
      </c>
      <c r="C7091" s="2" t="s">
        <v>2148</v>
      </c>
      <c r="D7091" s="209" t="n">
        <v>24.22</v>
      </c>
      <c r="E7091" s="224" t="n">
        <f aca="false">VLOOKUP(A7091,SINAPI_MO!$A$1:$E$59566,4,0)</f>
        <v>1</v>
      </c>
      <c r="F7091" s="225" t="n">
        <f aca="false">ROUND(D7091*E7091,2)</f>
        <v>24.22</v>
      </c>
    </row>
    <row r="7092" customFormat="false" ht="12.8" hidden="false" customHeight="false" outlineLevel="0" collapsed="false">
      <c r="A7092" s="207" t="n">
        <v>95308</v>
      </c>
      <c r="B7092" s="208" t="s">
        <v>7251</v>
      </c>
      <c r="C7092" s="2" t="s">
        <v>2148</v>
      </c>
      <c r="D7092" s="209" t="n">
        <v>0.2</v>
      </c>
      <c r="E7092" s="224" t="n">
        <f aca="false">VLOOKUP(A7092,SINAPI_MO!$A$1:$E$59566,4,0)</f>
        <v>1</v>
      </c>
      <c r="F7092" s="225" t="n">
        <f aca="false">ROUND(D7092*E7092,2)</f>
        <v>0.2</v>
      </c>
    </row>
    <row r="7093" customFormat="false" ht="12.8" hidden="false" customHeight="false" outlineLevel="0" collapsed="false">
      <c r="A7093" s="207" t="n">
        <v>101286</v>
      </c>
      <c r="B7093" s="208" t="s">
        <v>7252</v>
      </c>
      <c r="C7093" s="2" t="s">
        <v>7208</v>
      </c>
      <c r="D7093" s="209" t="n">
        <v>27.19</v>
      </c>
      <c r="E7093" s="224" t="n">
        <f aca="false">VLOOKUP(A7093,SINAPI_MO!$A$1:$E$59566,4,0)</f>
        <v>1</v>
      </c>
      <c r="F7093" s="225" t="n">
        <f aca="false">ROUND(D7093*E7093,2)</f>
        <v>27.19</v>
      </c>
    </row>
    <row r="7094" customFormat="false" ht="12.8" hidden="false" customHeight="false" outlineLevel="0" collapsed="false">
      <c r="A7094" s="207" t="n">
        <v>95309</v>
      </c>
      <c r="B7094" s="208" t="s">
        <v>7253</v>
      </c>
      <c r="C7094" s="2" t="s">
        <v>2148</v>
      </c>
      <c r="D7094" s="209" t="n">
        <v>0.26</v>
      </c>
      <c r="E7094" s="224" t="n">
        <f aca="false">VLOOKUP(A7094,SINAPI_MO!$A$1:$E$59566,4,0)</f>
        <v>1</v>
      </c>
      <c r="F7094" s="225" t="n">
        <f aca="false">ROUND(D7094*E7094,2)</f>
        <v>0.26</v>
      </c>
    </row>
    <row r="7095" customFormat="false" ht="12.8" hidden="false" customHeight="false" outlineLevel="0" collapsed="false">
      <c r="A7095" s="207" t="n">
        <v>101287</v>
      </c>
      <c r="B7095" s="208" t="s">
        <v>7254</v>
      </c>
      <c r="C7095" s="2" t="s">
        <v>7208</v>
      </c>
      <c r="D7095" s="209" t="n">
        <v>87.97</v>
      </c>
      <c r="E7095" s="224" t="n">
        <f aca="false">VLOOKUP(A7095,SINAPI_MO!$A$1:$E$59566,4,0)</f>
        <v>1</v>
      </c>
      <c r="F7095" s="225" t="n">
        <f aca="false">ROUND(D7095*E7095,2)</f>
        <v>87.97</v>
      </c>
    </row>
    <row r="7096" customFormat="false" ht="12.8" hidden="false" customHeight="false" outlineLevel="0" collapsed="false">
      <c r="A7096" s="207" t="n">
        <v>95310</v>
      </c>
      <c r="B7096" s="208" t="s">
        <v>7255</v>
      </c>
      <c r="C7096" s="2" t="s">
        <v>2148</v>
      </c>
      <c r="D7096" s="209" t="n">
        <v>0.2</v>
      </c>
      <c r="E7096" s="224" t="n">
        <f aca="false">VLOOKUP(A7096,SINAPI_MO!$A$1:$E$59566,4,0)</f>
        <v>1</v>
      </c>
      <c r="F7096" s="225" t="n">
        <f aca="false">ROUND(D7096*E7096,2)</f>
        <v>0.2</v>
      </c>
    </row>
    <row r="7097" customFormat="false" ht="12.8" hidden="false" customHeight="false" outlineLevel="0" collapsed="false">
      <c r="A7097" s="207" t="n">
        <v>101288</v>
      </c>
      <c r="B7097" s="208" t="s">
        <v>7256</v>
      </c>
      <c r="C7097" s="2" t="s">
        <v>7208</v>
      </c>
      <c r="D7097" s="209" t="n">
        <v>27.19</v>
      </c>
      <c r="E7097" s="224" t="n">
        <f aca="false">VLOOKUP(A7097,SINAPI_MO!$A$1:$E$59566,4,0)</f>
        <v>1</v>
      </c>
      <c r="F7097" s="225" t="n">
        <f aca="false">ROUND(D7097*E7097,2)</f>
        <v>27.19</v>
      </c>
    </row>
    <row r="7098" customFormat="false" ht="12.8" hidden="false" customHeight="false" outlineLevel="0" collapsed="false">
      <c r="A7098" s="207" t="n">
        <v>95311</v>
      </c>
      <c r="B7098" s="208" t="s">
        <v>7257</v>
      </c>
      <c r="C7098" s="2" t="s">
        <v>2148</v>
      </c>
      <c r="D7098" s="209" t="n">
        <v>0.2</v>
      </c>
      <c r="E7098" s="224" t="n">
        <f aca="false">VLOOKUP(A7098,SINAPI_MO!$A$1:$E$59566,4,0)</f>
        <v>1</v>
      </c>
      <c r="F7098" s="225" t="n">
        <f aca="false">ROUND(D7098*E7098,2)</f>
        <v>0.2</v>
      </c>
    </row>
    <row r="7099" customFormat="false" ht="12.8" hidden="false" customHeight="false" outlineLevel="0" collapsed="false">
      <c r="A7099" s="207" t="n">
        <v>101289</v>
      </c>
      <c r="B7099" s="208" t="s">
        <v>7258</v>
      </c>
      <c r="C7099" s="2" t="s">
        <v>7208</v>
      </c>
      <c r="D7099" s="209" t="n">
        <v>27.06</v>
      </c>
      <c r="E7099" s="224" t="n">
        <f aca="false">VLOOKUP(A7099,SINAPI_MO!$A$1:$E$59566,4,0)</f>
        <v>1</v>
      </c>
      <c r="F7099" s="225" t="n">
        <f aca="false">ROUND(D7099*E7099,2)</f>
        <v>27.06</v>
      </c>
    </row>
    <row r="7100" customFormat="false" ht="12.8" hidden="false" customHeight="false" outlineLevel="0" collapsed="false">
      <c r="A7100" s="207" t="n">
        <v>95312</v>
      </c>
      <c r="B7100" s="208" t="s">
        <v>7259</v>
      </c>
      <c r="C7100" s="2" t="s">
        <v>2148</v>
      </c>
      <c r="D7100" s="209" t="n">
        <v>0.26</v>
      </c>
      <c r="E7100" s="224" t="n">
        <f aca="false">VLOOKUP(A7100,SINAPI_MO!$A$1:$E$59566,4,0)</f>
        <v>1</v>
      </c>
      <c r="F7100" s="225" t="n">
        <f aca="false">ROUND(D7100*E7100,2)</f>
        <v>0.26</v>
      </c>
    </row>
    <row r="7101" customFormat="false" ht="12.8" hidden="false" customHeight="false" outlineLevel="0" collapsed="false">
      <c r="A7101" s="207" t="n">
        <v>100291</v>
      </c>
      <c r="B7101" s="208" t="s">
        <v>7260</v>
      </c>
      <c r="C7101" s="2" t="s">
        <v>2148</v>
      </c>
      <c r="D7101" s="209" t="n">
        <v>0.26</v>
      </c>
      <c r="E7101" s="224" t="n">
        <f aca="false">VLOOKUP(A7101,SINAPI_MO!$A$1:$E$59566,4,0)</f>
        <v>1</v>
      </c>
      <c r="F7101" s="225" t="n">
        <f aca="false">ROUND(D7101*E7101,2)</f>
        <v>0.26</v>
      </c>
    </row>
    <row r="7102" customFormat="false" ht="12.8" hidden="false" customHeight="false" outlineLevel="0" collapsed="false">
      <c r="A7102" s="207" t="n">
        <v>101290</v>
      </c>
      <c r="B7102" s="208" t="s">
        <v>7261</v>
      </c>
      <c r="C7102" s="2" t="s">
        <v>7208</v>
      </c>
      <c r="D7102" s="209" t="n">
        <v>34.8</v>
      </c>
      <c r="E7102" s="224" t="n">
        <f aca="false">VLOOKUP(A7102,SINAPI_MO!$A$1:$E$59566,4,0)</f>
        <v>1</v>
      </c>
      <c r="F7102" s="225" t="n">
        <f aca="false">ROUND(D7102*E7102,2)</f>
        <v>34.8</v>
      </c>
    </row>
    <row r="7103" customFormat="false" ht="12.8" hidden="false" customHeight="false" outlineLevel="0" collapsed="false">
      <c r="A7103" s="207" t="n">
        <v>101291</v>
      </c>
      <c r="B7103" s="208" t="s">
        <v>7262</v>
      </c>
      <c r="C7103" s="2" t="s">
        <v>7208</v>
      </c>
      <c r="D7103" s="209" t="n">
        <v>27.19</v>
      </c>
      <c r="E7103" s="224" t="n">
        <f aca="false">VLOOKUP(A7103,SINAPI_MO!$A$1:$E$59566,4,0)</f>
        <v>1</v>
      </c>
      <c r="F7103" s="225" t="n">
        <f aca="false">ROUND(D7103*E7103,2)</f>
        <v>27.19</v>
      </c>
    </row>
    <row r="7104" customFormat="false" ht="12.8" hidden="false" customHeight="false" outlineLevel="0" collapsed="false">
      <c r="A7104" s="207" t="n">
        <v>95313</v>
      </c>
      <c r="B7104" s="208" t="s">
        <v>7263</v>
      </c>
      <c r="C7104" s="2" t="s">
        <v>2148</v>
      </c>
      <c r="D7104" s="209" t="n">
        <v>0.2</v>
      </c>
      <c r="E7104" s="224" t="n">
        <f aca="false">VLOOKUP(A7104,SINAPI_MO!$A$1:$E$59566,4,0)</f>
        <v>1</v>
      </c>
      <c r="F7104" s="225" t="n">
        <f aca="false">ROUND(D7104*E7104,2)</f>
        <v>0.2</v>
      </c>
    </row>
    <row r="7105" customFormat="false" ht="12.8" hidden="false" customHeight="false" outlineLevel="0" collapsed="false">
      <c r="A7105" s="207" t="n">
        <v>101292</v>
      </c>
      <c r="B7105" s="208" t="s">
        <v>7264</v>
      </c>
      <c r="C7105" s="2" t="s">
        <v>7208</v>
      </c>
      <c r="D7105" s="209" t="n">
        <v>27.06</v>
      </c>
      <c r="E7105" s="224" t="n">
        <f aca="false">VLOOKUP(A7105,SINAPI_MO!$A$1:$E$59566,4,0)</f>
        <v>1</v>
      </c>
      <c r="F7105" s="225" t="n">
        <f aca="false">ROUND(D7105*E7105,2)</f>
        <v>27.06</v>
      </c>
    </row>
    <row r="7106" customFormat="false" ht="12.8" hidden="false" customHeight="false" outlineLevel="0" collapsed="false">
      <c r="A7106" s="207" t="n">
        <v>95392</v>
      </c>
      <c r="B7106" s="208" t="s">
        <v>7265</v>
      </c>
      <c r="C7106" s="2" t="s">
        <v>2148</v>
      </c>
      <c r="D7106" s="209" t="n">
        <v>0.12</v>
      </c>
      <c r="E7106" s="224" t="n">
        <f aca="false">VLOOKUP(A7106,SINAPI_MO!$A$1:$E$59566,4,0)</f>
        <v>1</v>
      </c>
      <c r="F7106" s="225" t="n">
        <f aca="false">ROUND(D7106*E7106,2)</f>
        <v>0.12</v>
      </c>
    </row>
    <row r="7107" customFormat="false" ht="12.8" hidden="false" customHeight="false" outlineLevel="0" collapsed="false">
      <c r="A7107" s="207" t="n">
        <v>95413</v>
      </c>
      <c r="B7107" s="208" t="s">
        <v>7266</v>
      </c>
      <c r="C7107" s="2" t="s">
        <v>7208</v>
      </c>
      <c r="D7107" s="209" t="n">
        <v>16.35</v>
      </c>
      <c r="E7107" s="224" t="n">
        <f aca="false">VLOOKUP(A7107,SINAPI_MO!$A$1:$E$59566,4,0)</f>
        <v>1</v>
      </c>
      <c r="F7107" s="225" t="n">
        <f aca="false">ROUND(D7107*E7107,2)</f>
        <v>16.35</v>
      </c>
    </row>
    <row r="7108" customFormat="false" ht="12.8" hidden="false" customHeight="false" outlineLevel="0" collapsed="false">
      <c r="A7108" s="207" t="n">
        <v>95393</v>
      </c>
      <c r="B7108" s="208" t="s">
        <v>7267</v>
      </c>
      <c r="C7108" s="2" t="s">
        <v>2148</v>
      </c>
      <c r="D7108" s="209" t="n">
        <v>0.5</v>
      </c>
      <c r="E7108" s="224" t="n">
        <f aca="false">VLOOKUP(A7108,SINAPI_MO!$A$1:$E$59566,4,0)</f>
        <v>1</v>
      </c>
      <c r="F7108" s="225" t="n">
        <f aca="false">ROUND(D7108*E7108,2)</f>
        <v>0.5</v>
      </c>
    </row>
    <row r="7109" customFormat="false" ht="12.8" hidden="false" customHeight="false" outlineLevel="0" collapsed="false">
      <c r="A7109" s="207" t="n">
        <v>95414</v>
      </c>
      <c r="B7109" s="208" t="s">
        <v>7268</v>
      </c>
      <c r="C7109" s="2" t="s">
        <v>7208</v>
      </c>
      <c r="D7109" s="209" t="n">
        <v>67.3</v>
      </c>
      <c r="E7109" s="224" t="n">
        <f aca="false">VLOOKUP(A7109,SINAPI_MO!$A$1:$E$59566,4,0)</f>
        <v>1</v>
      </c>
      <c r="F7109" s="225" t="n">
        <f aca="false">ROUND(D7109*E7109,2)</f>
        <v>67.3</v>
      </c>
    </row>
    <row r="7110" customFormat="false" ht="12.8" hidden="false" customHeight="false" outlineLevel="0" collapsed="false">
      <c r="A7110" s="207" t="n">
        <v>95314</v>
      </c>
      <c r="B7110" s="208" t="s">
        <v>7269</v>
      </c>
      <c r="C7110" s="2" t="s">
        <v>2148</v>
      </c>
      <c r="D7110" s="209" t="n">
        <v>0.24</v>
      </c>
      <c r="E7110" s="224" t="n">
        <f aca="false">VLOOKUP(A7110,SINAPI_MO!$A$1:$E$59566,4,0)</f>
        <v>1</v>
      </c>
      <c r="F7110" s="225" t="n">
        <f aca="false">ROUND(D7110*E7110,2)</f>
        <v>0.24</v>
      </c>
    </row>
    <row r="7111" customFormat="false" ht="12.8" hidden="false" customHeight="false" outlineLevel="0" collapsed="false">
      <c r="A7111" s="207" t="n">
        <v>101293</v>
      </c>
      <c r="B7111" s="208" t="s">
        <v>7270</v>
      </c>
      <c r="C7111" s="2" t="s">
        <v>7208</v>
      </c>
      <c r="D7111" s="209" t="n">
        <v>32.16</v>
      </c>
      <c r="E7111" s="224" t="n">
        <f aca="false">VLOOKUP(A7111,SINAPI_MO!$A$1:$E$59566,4,0)</f>
        <v>1</v>
      </c>
      <c r="F7111" s="225" t="n">
        <f aca="false">ROUND(D7111*E7111,2)</f>
        <v>32.16</v>
      </c>
    </row>
    <row r="7112" customFormat="false" ht="12.8" hidden="false" customHeight="false" outlineLevel="0" collapsed="false">
      <c r="A7112" s="207" t="n">
        <v>95394</v>
      </c>
      <c r="B7112" s="208" t="s">
        <v>7271</v>
      </c>
      <c r="C7112" s="2" t="s">
        <v>2148</v>
      </c>
      <c r="D7112" s="209" t="n">
        <v>1</v>
      </c>
      <c r="E7112" s="224" t="n">
        <f aca="false">VLOOKUP(A7112,SINAPI_MO!$A$1:$E$59566,4,0)</f>
        <v>1</v>
      </c>
      <c r="F7112" s="225" t="n">
        <f aca="false">ROUND(D7112*E7112,2)</f>
        <v>1</v>
      </c>
    </row>
    <row r="7113" customFormat="false" ht="12.8" hidden="false" customHeight="false" outlineLevel="0" collapsed="false">
      <c r="A7113" s="207" t="n">
        <v>95395</v>
      </c>
      <c r="B7113" s="208" t="s">
        <v>7272</v>
      </c>
      <c r="C7113" s="2" t="s">
        <v>2148</v>
      </c>
      <c r="D7113" s="209" t="n">
        <v>1.06</v>
      </c>
      <c r="E7113" s="224" t="n">
        <f aca="false">VLOOKUP(A7113,SINAPI_MO!$A$1:$E$59566,4,0)</f>
        <v>1</v>
      </c>
      <c r="F7113" s="225" t="n">
        <f aca="false">ROUND(D7113*E7113,2)</f>
        <v>1.06</v>
      </c>
    </row>
    <row r="7114" customFormat="false" ht="12.8" hidden="false" customHeight="false" outlineLevel="0" collapsed="false">
      <c r="A7114" s="207" t="n">
        <v>95396</v>
      </c>
      <c r="B7114" s="208" t="s">
        <v>7273</v>
      </c>
      <c r="C7114" s="2" t="s">
        <v>2148</v>
      </c>
      <c r="D7114" s="209" t="n">
        <v>1.11</v>
      </c>
      <c r="E7114" s="224" t="n">
        <f aca="false">VLOOKUP(A7114,SINAPI_MO!$A$1:$E$59566,4,0)</f>
        <v>1</v>
      </c>
      <c r="F7114" s="225" t="n">
        <f aca="false">ROUND(D7114*E7114,2)</f>
        <v>1.11</v>
      </c>
    </row>
    <row r="7115" customFormat="false" ht="12.8" hidden="false" customHeight="false" outlineLevel="0" collapsed="false">
      <c r="A7115" s="207" t="n">
        <v>95419</v>
      </c>
      <c r="B7115" s="208" t="s">
        <v>7274</v>
      </c>
      <c r="C7115" s="2" t="s">
        <v>7208</v>
      </c>
      <c r="D7115" s="209" t="n">
        <v>132.63</v>
      </c>
      <c r="E7115" s="224" t="n">
        <f aca="false">VLOOKUP(A7115,SINAPI_MO!$A$1:$E$59566,4,0)</f>
        <v>1</v>
      </c>
      <c r="F7115" s="225" t="n">
        <f aca="false">ROUND(D7115*E7115,2)</f>
        <v>132.63</v>
      </c>
    </row>
    <row r="7116" customFormat="false" ht="12.8" hidden="false" customHeight="false" outlineLevel="0" collapsed="false">
      <c r="A7116" s="207" t="n">
        <v>95420</v>
      </c>
      <c r="B7116" s="208" t="s">
        <v>7275</v>
      </c>
      <c r="C7116" s="2" t="s">
        <v>7208</v>
      </c>
      <c r="D7116" s="209" t="n">
        <v>140.51</v>
      </c>
      <c r="E7116" s="224" t="n">
        <f aca="false">VLOOKUP(A7116,SINAPI_MO!$A$1:$E$59566,4,0)</f>
        <v>1</v>
      </c>
      <c r="F7116" s="225" t="n">
        <f aca="false">ROUND(D7116*E7116,2)</f>
        <v>140.51</v>
      </c>
    </row>
    <row r="7117" customFormat="false" ht="12.8" hidden="false" customHeight="false" outlineLevel="0" collapsed="false">
      <c r="A7117" s="207" t="n">
        <v>95421</v>
      </c>
      <c r="B7117" s="208" t="s">
        <v>7276</v>
      </c>
      <c r="C7117" s="2" t="s">
        <v>7208</v>
      </c>
      <c r="D7117" s="209" t="n">
        <v>147.26</v>
      </c>
      <c r="E7117" s="224" t="n">
        <f aca="false">VLOOKUP(A7117,SINAPI_MO!$A$1:$E$59566,4,0)</f>
        <v>1</v>
      </c>
      <c r="F7117" s="225" t="n">
        <f aca="false">ROUND(D7117*E7117,2)</f>
        <v>147.26</v>
      </c>
    </row>
    <row r="7118" customFormat="false" ht="12.8" hidden="false" customHeight="false" outlineLevel="0" collapsed="false">
      <c r="A7118" s="207" t="n">
        <v>101294</v>
      </c>
      <c r="B7118" s="208" t="s">
        <v>7277</v>
      </c>
      <c r="C7118" s="2" t="s">
        <v>7208</v>
      </c>
      <c r="D7118" s="209" t="n">
        <v>27.72</v>
      </c>
      <c r="E7118" s="224" t="n">
        <f aca="false">VLOOKUP(A7118,SINAPI_MO!$A$1:$E$59566,4,0)</f>
        <v>1</v>
      </c>
      <c r="F7118" s="225" t="n">
        <f aca="false">ROUND(D7118*E7118,2)</f>
        <v>27.72</v>
      </c>
    </row>
    <row r="7119" customFormat="false" ht="12.8" hidden="false" customHeight="false" outlineLevel="0" collapsed="false">
      <c r="A7119" s="207" t="n">
        <v>95315</v>
      </c>
      <c r="B7119" s="208" t="s">
        <v>7278</v>
      </c>
      <c r="C7119" s="2" t="s">
        <v>2148</v>
      </c>
      <c r="D7119" s="209" t="n">
        <v>0.2</v>
      </c>
      <c r="E7119" s="224" t="n">
        <f aca="false">VLOOKUP(A7119,SINAPI_MO!$A$1:$E$59566,4,0)</f>
        <v>1</v>
      </c>
      <c r="F7119" s="225" t="n">
        <f aca="false">ROUND(D7119*E7119,2)</f>
        <v>0.2</v>
      </c>
    </row>
    <row r="7120" customFormat="false" ht="12.8" hidden="false" customHeight="false" outlineLevel="0" collapsed="false">
      <c r="A7120" s="207" t="n">
        <v>100293</v>
      </c>
      <c r="B7120" s="208" t="s">
        <v>7279</v>
      </c>
      <c r="C7120" s="2" t="s">
        <v>2148</v>
      </c>
      <c r="D7120" s="209" t="n">
        <v>0.24</v>
      </c>
      <c r="E7120" s="224" t="n">
        <f aca="false">VLOOKUP(A7120,SINAPI_MO!$A$1:$E$59566,4,0)</f>
        <v>1</v>
      </c>
      <c r="F7120" s="225" t="n">
        <f aca="false">ROUND(D7120*E7120,2)</f>
        <v>0.24</v>
      </c>
    </row>
    <row r="7121" customFormat="false" ht="12.8" hidden="false" customHeight="false" outlineLevel="0" collapsed="false">
      <c r="A7121" s="207" t="n">
        <v>101295</v>
      </c>
      <c r="B7121" s="208" t="s">
        <v>7280</v>
      </c>
      <c r="C7121" s="2" t="s">
        <v>7208</v>
      </c>
      <c r="D7121" s="209" t="n">
        <v>32.38</v>
      </c>
      <c r="E7121" s="224" t="n">
        <f aca="false">VLOOKUP(A7121,SINAPI_MO!$A$1:$E$59566,4,0)</f>
        <v>1</v>
      </c>
      <c r="F7121" s="225" t="n">
        <f aca="false">ROUND(D7121*E7121,2)</f>
        <v>32.38</v>
      </c>
    </row>
    <row r="7122" customFormat="false" ht="12.8" hidden="false" customHeight="false" outlineLevel="0" collapsed="false">
      <c r="A7122" s="207" t="n">
        <v>95316</v>
      </c>
      <c r="B7122" s="208" t="s">
        <v>7281</v>
      </c>
      <c r="C7122" s="2" t="s">
        <v>2148</v>
      </c>
      <c r="D7122" s="209" t="n">
        <v>0.66</v>
      </c>
      <c r="E7122" s="224" t="n">
        <f aca="false">VLOOKUP(A7122,SINAPI_MO!$A$1:$E$59566,4,0)</f>
        <v>1</v>
      </c>
      <c r="F7122" s="225" t="n">
        <f aca="false">ROUND(D7122*E7122,2)</f>
        <v>0.66</v>
      </c>
    </row>
    <row r="7123" customFormat="false" ht="12.8" hidden="false" customHeight="false" outlineLevel="0" collapsed="false">
      <c r="A7123" s="207" t="n">
        <v>95317</v>
      </c>
      <c r="B7123" s="208" t="s">
        <v>7282</v>
      </c>
      <c r="C7123" s="2" t="s">
        <v>2148</v>
      </c>
      <c r="D7123" s="209" t="n">
        <v>0.32</v>
      </c>
      <c r="E7123" s="224" t="n">
        <f aca="false">VLOOKUP(A7123,SINAPI_MO!$A$1:$E$59566,4,0)</f>
        <v>1</v>
      </c>
      <c r="F7123" s="225" t="n">
        <f aca="false">ROUND(D7123*E7123,2)</f>
        <v>0.32</v>
      </c>
    </row>
    <row r="7124" customFormat="false" ht="12.8" hidden="false" customHeight="false" outlineLevel="0" collapsed="false">
      <c r="A7124" s="207" t="n">
        <v>101296</v>
      </c>
      <c r="B7124" s="208" t="s">
        <v>7283</v>
      </c>
      <c r="C7124" s="2" t="s">
        <v>7208</v>
      </c>
      <c r="D7124" s="209" t="n">
        <v>42.37</v>
      </c>
      <c r="E7124" s="224" t="n">
        <f aca="false">VLOOKUP(A7124,SINAPI_MO!$A$1:$E$59566,4,0)</f>
        <v>1</v>
      </c>
      <c r="F7124" s="225" t="n">
        <f aca="false">ROUND(D7124*E7124,2)</f>
        <v>42.37</v>
      </c>
    </row>
    <row r="7125" customFormat="false" ht="12.8" hidden="false" customHeight="false" outlineLevel="0" collapsed="false">
      <c r="A7125" s="207" t="n">
        <v>95398</v>
      </c>
      <c r="B7125" s="208" t="s">
        <v>7284</v>
      </c>
      <c r="C7125" s="2" t="s">
        <v>2148</v>
      </c>
      <c r="D7125" s="209" t="n">
        <v>0.1</v>
      </c>
      <c r="E7125" s="224" t="n">
        <f aca="false">VLOOKUP(A7125,SINAPI_MO!$A$1:$E$59566,4,0)</f>
        <v>1</v>
      </c>
      <c r="F7125" s="225" t="n">
        <f aca="false">ROUND(D7125*E7125,2)</f>
        <v>0.1</v>
      </c>
    </row>
    <row r="7126" customFormat="false" ht="12.8" hidden="false" customHeight="false" outlineLevel="0" collapsed="false">
      <c r="A7126" s="207" t="n">
        <v>95416</v>
      </c>
      <c r="B7126" s="208" t="s">
        <v>7285</v>
      </c>
      <c r="C7126" s="2" t="s">
        <v>7208</v>
      </c>
      <c r="D7126" s="209" t="n">
        <v>13.87</v>
      </c>
      <c r="E7126" s="224" t="n">
        <f aca="false">VLOOKUP(A7126,SINAPI_MO!$A$1:$E$59566,4,0)</f>
        <v>1</v>
      </c>
      <c r="F7126" s="225" t="n">
        <f aca="false">ROUND(D7126*E7126,2)</f>
        <v>13.87</v>
      </c>
    </row>
    <row r="7127" customFormat="false" ht="12.8" hidden="false" customHeight="false" outlineLevel="0" collapsed="false">
      <c r="A7127" s="207" t="n">
        <v>101297</v>
      </c>
      <c r="B7127" s="208" t="s">
        <v>7286</v>
      </c>
      <c r="C7127" s="2" t="s">
        <v>7208</v>
      </c>
      <c r="D7127" s="209" t="n">
        <v>30.53</v>
      </c>
      <c r="E7127" s="224" t="n">
        <f aca="false">VLOOKUP(A7127,SINAPI_MO!$A$1:$E$59566,4,0)</f>
        <v>1</v>
      </c>
      <c r="F7127" s="225" t="n">
        <f aca="false">ROUND(D7127*E7127,2)</f>
        <v>30.53</v>
      </c>
    </row>
    <row r="7128" customFormat="false" ht="12.8" hidden="false" customHeight="false" outlineLevel="0" collapsed="false">
      <c r="A7128" s="207" t="n">
        <v>95318</v>
      </c>
      <c r="B7128" s="208" t="s">
        <v>7287</v>
      </c>
      <c r="C7128" s="2" t="s">
        <v>2148</v>
      </c>
      <c r="D7128" s="209" t="n">
        <v>0.23</v>
      </c>
      <c r="E7128" s="224" t="n">
        <f aca="false">VLOOKUP(A7128,SINAPI_MO!$A$1:$E$59566,4,0)</f>
        <v>1</v>
      </c>
      <c r="F7128" s="225" t="n">
        <f aca="false">ROUND(D7128*E7128,2)</f>
        <v>0.23</v>
      </c>
    </row>
    <row r="7129" customFormat="false" ht="12.8" hidden="false" customHeight="false" outlineLevel="0" collapsed="false">
      <c r="A7129" s="207" t="n">
        <v>101298</v>
      </c>
      <c r="B7129" s="208" t="s">
        <v>7288</v>
      </c>
      <c r="C7129" s="2" t="s">
        <v>7208</v>
      </c>
      <c r="D7129" s="209" t="n">
        <v>27.19</v>
      </c>
      <c r="E7129" s="224" t="n">
        <f aca="false">VLOOKUP(A7129,SINAPI_MO!$A$1:$E$59566,4,0)</f>
        <v>1</v>
      </c>
      <c r="F7129" s="225" t="n">
        <f aca="false">ROUND(D7129*E7129,2)</f>
        <v>27.19</v>
      </c>
    </row>
    <row r="7130" customFormat="false" ht="12.8" hidden="false" customHeight="false" outlineLevel="0" collapsed="false">
      <c r="A7130" s="207" t="n">
        <v>95319</v>
      </c>
      <c r="B7130" s="208" t="s">
        <v>7289</v>
      </c>
      <c r="C7130" s="2" t="s">
        <v>2148</v>
      </c>
      <c r="D7130" s="209" t="n">
        <v>0.2</v>
      </c>
      <c r="E7130" s="224" t="n">
        <f aca="false">VLOOKUP(A7130,SINAPI_MO!$A$1:$E$59566,4,0)</f>
        <v>1</v>
      </c>
      <c r="F7130" s="225" t="n">
        <f aca="false">ROUND(D7130*E7130,2)</f>
        <v>0.2</v>
      </c>
    </row>
    <row r="7131" customFormat="false" ht="12.8" hidden="false" customHeight="false" outlineLevel="0" collapsed="false">
      <c r="A7131" s="207" t="n">
        <v>101299</v>
      </c>
      <c r="B7131" s="208" t="s">
        <v>7290</v>
      </c>
      <c r="C7131" s="2" t="s">
        <v>7208</v>
      </c>
      <c r="D7131" s="209" t="n">
        <v>34.8</v>
      </c>
      <c r="E7131" s="224" t="n">
        <f aca="false">VLOOKUP(A7131,SINAPI_MO!$A$1:$E$59566,4,0)</f>
        <v>1</v>
      </c>
      <c r="F7131" s="225" t="n">
        <f aca="false">ROUND(D7131*E7131,2)</f>
        <v>34.8</v>
      </c>
    </row>
    <row r="7132" customFormat="false" ht="12.8" hidden="false" customHeight="false" outlineLevel="0" collapsed="false">
      <c r="A7132" s="207" t="n">
        <v>95320</v>
      </c>
      <c r="B7132" s="208" t="s">
        <v>7291</v>
      </c>
      <c r="C7132" s="2" t="s">
        <v>2148</v>
      </c>
      <c r="D7132" s="209" t="n">
        <v>0.2</v>
      </c>
      <c r="E7132" s="224" t="n">
        <f aca="false">VLOOKUP(A7132,SINAPI_MO!$A$1:$E$59566,4,0)</f>
        <v>1</v>
      </c>
      <c r="F7132" s="225" t="n">
        <f aca="false">ROUND(D7132*E7132,2)</f>
        <v>0.2</v>
      </c>
    </row>
    <row r="7133" customFormat="false" ht="12.8" hidden="false" customHeight="false" outlineLevel="0" collapsed="false">
      <c r="A7133" s="207" t="n">
        <v>95321</v>
      </c>
      <c r="B7133" s="208" t="s">
        <v>7292</v>
      </c>
      <c r="C7133" s="2" t="s">
        <v>2148</v>
      </c>
      <c r="D7133" s="209" t="n">
        <v>0.19</v>
      </c>
      <c r="E7133" s="224" t="n">
        <f aca="false">VLOOKUP(A7133,SINAPI_MO!$A$1:$E$59566,4,0)</f>
        <v>1</v>
      </c>
      <c r="F7133" s="225" t="n">
        <f aca="false">ROUND(D7133*E7133,2)</f>
        <v>0.19</v>
      </c>
    </row>
    <row r="7134" customFormat="false" ht="12.8" hidden="false" customHeight="false" outlineLevel="0" collapsed="false">
      <c r="A7134" s="207" t="n">
        <v>101300</v>
      </c>
      <c r="B7134" s="208" t="s">
        <v>7293</v>
      </c>
      <c r="C7134" s="2" t="s">
        <v>7208</v>
      </c>
      <c r="D7134" s="209" t="n">
        <v>25.27</v>
      </c>
      <c r="E7134" s="224" t="n">
        <f aca="false">VLOOKUP(A7134,SINAPI_MO!$A$1:$E$59566,4,0)</f>
        <v>1</v>
      </c>
      <c r="F7134" s="225" t="n">
        <f aca="false">ROUND(D7134*E7134,2)</f>
        <v>25.27</v>
      </c>
    </row>
    <row r="7135" customFormat="false" ht="12.8" hidden="false" customHeight="false" outlineLevel="0" collapsed="false">
      <c r="A7135" s="207" t="n">
        <v>95322</v>
      </c>
      <c r="B7135" s="208" t="s">
        <v>7294</v>
      </c>
      <c r="C7135" s="2" t="s">
        <v>2148</v>
      </c>
      <c r="D7135" s="209" t="n">
        <v>0.14</v>
      </c>
      <c r="E7135" s="224" t="n">
        <f aca="false">VLOOKUP(A7135,SINAPI_MO!$A$1:$E$59566,4,0)</f>
        <v>1</v>
      </c>
      <c r="F7135" s="225" t="n">
        <f aca="false">ROUND(D7135*E7135,2)</f>
        <v>0.14</v>
      </c>
    </row>
    <row r="7136" customFormat="false" ht="12.8" hidden="false" customHeight="false" outlineLevel="0" collapsed="false">
      <c r="A7136" s="207" t="n">
        <v>101301</v>
      </c>
      <c r="B7136" s="208" t="s">
        <v>7295</v>
      </c>
      <c r="C7136" s="2" t="s">
        <v>7208</v>
      </c>
      <c r="D7136" s="209" t="n">
        <v>19.36</v>
      </c>
      <c r="E7136" s="224" t="n">
        <f aca="false">VLOOKUP(A7136,SINAPI_MO!$A$1:$E$59566,4,0)</f>
        <v>1</v>
      </c>
      <c r="F7136" s="225" t="n">
        <f aca="false">ROUND(D7136*E7136,2)</f>
        <v>19.36</v>
      </c>
    </row>
    <row r="7137" customFormat="false" ht="12.8" hidden="false" customHeight="false" outlineLevel="0" collapsed="false">
      <c r="A7137" s="207" t="n">
        <v>95323</v>
      </c>
      <c r="B7137" s="208" t="s">
        <v>7296</v>
      </c>
      <c r="C7137" s="2" t="s">
        <v>2148</v>
      </c>
      <c r="D7137" s="209" t="n">
        <v>0.27</v>
      </c>
      <c r="E7137" s="224" t="n">
        <f aca="false">VLOOKUP(A7137,SINAPI_MO!$A$1:$E$59566,4,0)</f>
        <v>1</v>
      </c>
      <c r="F7137" s="225" t="n">
        <f aca="false">ROUND(D7137*E7137,2)</f>
        <v>0.27</v>
      </c>
    </row>
    <row r="7138" customFormat="false" ht="12.8" hidden="false" customHeight="false" outlineLevel="0" collapsed="false">
      <c r="A7138" s="207" t="n">
        <v>101302</v>
      </c>
      <c r="B7138" s="208" t="s">
        <v>7297</v>
      </c>
      <c r="C7138" s="2" t="s">
        <v>7208</v>
      </c>
      <c r="D7138" s="209" t="n">
        <v>36.36</v>
      </c>
      <c r="E7138" s="224" t="n">
        <f aca="false">VLOOKUP(A7138,SINAPI_MO!$A$1:$E$59566,4,0)</f>
        <v>1</v>
      </c>
      <c r="F7138" s="225" t="n">
        <f aca="false">ROUND(D7138*E7138,2)</f>
        <v>36.36</v>
      </c>
    </row>
    <row r="7139" customFormat="false" ht="12.8" hidden="false" customHeight="false" outlineLevel="0" collapsed="false">
      <c r="A7139" s="207" t="n">
        <v>95324</v>
      </c>
      <c r="B7139" s="208" t="s">
        <v>7298</v>
      </c>
      <c r="C7139" s="2" t="s">
        <v>2148</v>
      </c>
      <c r="D7139" s="209" t="n">
        <v>0.31</v>
      </c>
      <c r="E7139" s="224" t="n">
        <f aca="false">VLOOKUP(A7139,SINAPI_MO!$A$1:$E$59566,4,0)</f>
        <v>1</v>
      </c>
      <c r="F7139" s="225" t="n">
        <f aca="false">ROUND(D7139*E7139,2)</f>
        <v>0.31</v>
      </c>
    </row>
    <row r="7140" customFormat="false" ht="12.8" hidden="false" customHeight="false" outlineLevel="0" collapsed="false">
      <c r="A7140" s="207" t="n">
        <v>101304</v>
      </c>
      <c r="B7140" s="208" t="s">
        <v>7299</v>
      </c>
      <c r="C7140" s="2" t="s">
        <v>7208</v>
      </c>
      <c r="D7140" s="209" t="n">
        <v>41.16</v>
      </c>
      <c r="E7140" s="224" t="n">
        <f aca="false">VLOOKUP(A7140,SINAPI_MO!$A$1:$E$59566,4,0)</f>
        <v>1</v>
      </c>
      <c r="F7140" s="225" t="n">
        <f aca="false">ROUND(D7140*E7140,2)</f>
        <v>41.16</v>
      </c>
    </row>
    <row r="7141" customFormat="false" ht="12.8" hidden="false" customHeight="false" outlineLevel="0" collapsed="false">
      <c r="A7141" s="207" t="n">
        <v>95325</v>
      </c>
      <c r="B7141" s="208" t="s">
        <v>7300</v>
      </c>
      <c r="C7141" s="2" t="s">
        <v>2148</v>
      </c>
      <c r="D7141" s="209" t="n">
        <v>0.59</v>
      </c>
      <c r="E7141" s="224" t="n">
        <f aca="false">VLOOKUP(A7141,SINAPI_MO!$A$1:$E$59566,4,0)</f>
        <v>1</v>
      </c>
      <c r="F7141" s="225" t="n">
        <f aca="false">ROUND(D7141*E7141,2)</f>
        <v>0.59</v>
      </c>
    </row>
    <row r="7142" customFormat="false" ht="12.8" hidden="false" customHeight="false" outlineLevel="0" collapsed="false">
      <c r="A7142" s="207" t="n">
        <v>101305</v>
      </c>
      <c r="B7142" s="208" t="s">
        <v>7301</v>
      </c>
      <c r="C7142" s="2" t="s">
        <v>7208</v>
      </c>
      <c r="D7142" s="209" t="n">
        <v>79.27</v>
      </c>
      <c r="E7142" s="224" t="n">
        <f aca="false">VLOOKUP(A7142,SINAPI_MO!$A$1:$E$59566,4,0)</f>
        <v>1</v>
      </c>
      <c r="F7142" s="225" t="n">
        <f aca="false">ROUND(D7142*E7142,2)</f>
        <v>79.27</v>
      </c>
    </row>
    <row r="7143" customFormat="false" ht="12.8" hidden="false" customHeight="false" outlineLevel="0" collapsed="false">
      <c r="A7143" s="207" t="n">
        <v>95328</v>
      </c>
      <c r="B7143" s="208" t="s">
        <v>7302</v>
      </c>
      <c r="C7143" s="2" t="s">
        <v>2148</v>
      </c>
      <c r="D7143" s="209" t="n">
        <v>0.2</v>
      </c>
      <c r="E7143" s="224" t="n">
        <f aca="false">VLOOKUP(A7143,SINAPI_MO!$A$1:$E$59566,4,0)</f>
        <v>1</v>
      </c>
      <c r="F7143" s="225" t="n">
        <f aca="false">ROUND(D7143*E7143,2)</f>
        <v>0.2</v>
      </c>
    </row>
    <row r="7144" customFormat="false" ht="12.8" hidden="false" customHeight="false" outlineLevel="0" collapsed="false">
      <c r="A7144" s="207" t="n">
        <v>101307</v>
      </c>
      <c r="B7144" s="208" t="s">
        <v>7303</v>
      </c>
      <c r="C7144" s="2" t="s">
        <v>7208</v>
      </c>
      <c r="D7144" s="209" t="n">
        <v>27.47</v>
      </c>
      <c r="E7144" s="224" t="n">
        <f aca="false">VLOOKUP(A7144,SINAPI_MO!$A$1:$E$59566,4,0)</f>
        <v>1</v>
      </c>
      <c r="F7144" s="225" t="n">
        <f aca="false">ROUND(D7144*E7144,2)</f>
        <v>27.47</v>
      </c>
    </row>
    <row r="7145" customFormat="false" ht="12.8" hidden="false" customHeight="false" outlineLevel="0" collapsed="false">
      <c r="A7145" s="207" t="n">
        <v>101309</v>
      </c>
      <c r="B7145" s="208" t="s">
        <v>7304</v>
      </c>
      <c r="C7145" s="2" t="s">
        <v>7208</v>
      </c>
      <c r="D7145" s="209" t="n">
        <v>34.8</v>
      </c>
      <c r="E7145" s="224" t="n">
        <f aca="false">VLOOKUP(A7145,SINAPI_MO!$A$1:$E$59566,4,0)</f>
        <v>1</v>
      </c>
      <c r="F7145" s="225" t="n">
        <f aca="false">ROUND(D7145*E7145,2)</f>
        <v>34.8</v>
      </c>
    </row>
    <row r="7146" customFormat="false" ht="12.8" hidden="false" customHeight="false" outlineLevel="0" collapsed="false">
      <c r="A7146" s="207" t="n">
        <v>95329</v>
      </c>
      <c r="B7146" s="208" t="s">
        <v>7305</v>
      </c>
      <c r="C7146" s="2" t="s">
        <v>2148</v>
      </c>
      <c r="D7146" s="209" t="n">
        <v>0.29</v>
      </c>
      <c r="E7146" s="224" t="n">
        <f aca="false">VLOOKUP(A7146,SINAPI_MO!$A$1:$E$59566,4,0)</f>
        <v>1</v>
      </c>
      <c r="F7146" s="225" t="n">
        <f aca="false">ROUND(D7146*E7146,2)</f>
        <v>0.29</v>
      </c>
    </row>
    <row r="7147" customFormat="false" ht="12.8" hidden="false" customHeight="false" outlineLevel="0" collapsed="false">
      <c r="A7147" s="207" t="n">
        <v>101310</v>
      </c>
      <c r="B7147" s="208" t="s">
        <v>7306</v>
      </c>
      <c r="C7147" s="2" t="s">
        <v>7208</v>
      </c>
      <c r="D7147" s="209" t="n">
        <v>38.76</v>
      </c>
      <c r="E7147" s="224" t="n">
        <f aca="false">VLOOKUP(A7147,SINAPI_MO!$A$1:$E$59566,4,0)</f>
        <v>1</v>
      </c>
      <c r="F7147" s="225" t="n">
        <f aca="false">ROUND(D7147*E7147,2)</f>
        <v>38.76</v>
      </c>
    </row>
    <row r="7148" customFormat="false" ht="12.8" hidden="false" customHeight="false" outlineLevel="0" collapsed="false">
      <c r="A7148" s="207" t="n">
        <v>101311</v>
      </c>
      <c r="B7148" s="208" t="s">
        <v>7307</v>
      </c>
      <c r="C7148" s="2" t="s">
        <v>7208</v>
      </c>
      <c r="D7148" s="209" t="n">
        <v>32.16</v>
      </c>
      <c r="E7148" s="224" t="n">
        <f aca="false">VLOOKUP(A7148,SINAPI_MO!$A$1:$E$59566,4,0)</f>
        <v>1</v>
      </c>
      <c r="F7148" s="225" t="n">
        <f aca="false">ROUND(D7148*E7148,2)</f>
        <v>32.16</v>
      </c>
    </row>
    <row r="7149" customFormat="false" ht="12.8" hidden="false" customHeight="false" outlineLevel="0" collapsed="false">
      <c r="A7149" s="207" t="n">
        <v>95330</v>
      </c>
      <c r="B7149" s="208" t="s">
        <v>7308</v>
      </c>
      <c r="C7149" s="2" t="s">
        <v>2148</v>
      </c>
      <c r="D7149" s="209" t="n">
        <v>0.24</v>
      </c>
      <c r="E7149" s="224" t="n">
        <f aca="false">VLOOKUP(A7149,SINAPI_MO!$A$1:$E$59566,4,0)</f>
        <v>1</v>
      </c>
      <c r="F7149" s="225" t="n">
        <f aca="false">ROUND(D7149*E7149,2)</f>
        <v>0.24</v>
      </c>
    </row>
    <row r="7150" customFormat="false" ht="12.8" hidden="false" customHeight="false" outlineLevel="0" collapsed="false">
      <c r="A7150" s="207" t="n">
        <v>101312</v>
      </c>
      <c r="B7150" s="208" t="s">
        <v>7309</v>
      </c>
      <c r="C7150" s="2" t="s">
        <v>7208</v>
      </c>
      <c r="D7150" s="209" t="n">
        <v>28.48</v>
      </c>
      <c r="E7150" s="224" t="n">
        <f aca="false">VLOOKUP(A7150,SINAPI_MO!$A$1:$E$59566,4,0)</f>
        <v>1</v>
      </c>
      <c r="F7150" s="225" t="n">
        <f aca="false">ROUND(D7150*E7150,2)</f>
        <v>28.48</v>
      </c>
    </row>
    <row r="7151" customFormat="false" ht="12.8" hidden="false" customHeight="false" outlineLevel="0" collapsed="false">
      <c r="A7151" s="207" t="n">
        <v>95331</v>
      </c>
      <c r="B7151" s="208" t="s">
        <v>7310</v>
      </c>
      <c r="C7151" s="2" t="s">
        <v>2148</v>
      </c>
      <c r="D7151" s="209" t="n">
        <v>0.21</v>
      </c>
      <c r="E7151" s="224" t="n">
        <f aca="false">VLOOKUP(A7151,SINAPI_MO!$A$1:$E$59566,4,0)</f>
        <v>1</v>
      </c>
      <c r="F7151" s="225" t="n">
        <f aca="false">ROUND(D7151*E7151,2)</f>
        <v>0.21</v>
      </c>
    </row>
    <row r="7152" customFormat="false" ht="12.8" hidden="false" customHeight="false" outlineLevel="0" collapsed="false">
      <c r="A7152" s="207" t="n">
        <v>95400</v>
      </c>
      <c r="B7152" s="208" t="s">
        <v>7311</v>
      </c>
      <c r="C7152" s="2" t="s">
        <v>2148</v>
      </c>
      <c r="D7152" s="209" t="n">
        <v>0.17</v>
      </c>
      <c r="E7152" s="224" t="n">
        <f aca="false">VLOOKUP(A7152,SINAPI_MO!$A$1:$E$59566,4,0)</f>
        <v>1</v>
      </c>
      <c r="F7152" s="225" t="n">
        <f aca="false">ROUND(D7152*E7152,2)</f>
        <v>0.17</v>
      </c>
    </row>
    <row r="7153" customFormat="false" ht="12.8" hidden="false" customHeight="false" outlineLevel="0" collapsed="false">
      <c r="A7153" s="207" t="n">
        <v>95411</v>
      </c>
      <c r="B7153" s="208" t="s">
        <v>7312</v>
      </c>
      <c r="C7153" s="2" t="s">
        <v>7208</v>
      </c>
      <c r="D7153" s="209" t="n">
        <v>23.38</v>
      </c>
      <c r="E7153" s="224" t="n">
        <f aca="false">VLOOKUP(A7153,SINAPI_MO!$A$1:$E$59566,4,0)</f>
        <v>1</v>
      </c>
      <c r="F7153" s="225" t="n">
        <f aca="false">ROUND(D7153*E7153,2)</f>
        <v>23.38</v>
      </c>
    </row>
    <row r="7154" customFormat="false" ht="12.8" hidden="false" customHeight="false" outlineLevel="0" collapsed="false">
      <c r="A7154" s="207" t="n">
        <v>95332</v>
      </c>
      <c r="B7154" s="208" t="s">
        <v>7313</v>
      </c>
      <c r="C7154" s="2" t="s">
        <v>2148</v>
      </c>
      <c r="D7154" s="209" t="n">
        <v>0.84</v>
      </c>
      <c r="E7154" s="224" t="n">
        <f aca="false">VLOOKUP(A7154,SINAPI_MO!$A$1:$E$59566,4,0)</f>
        <v>1</v>
      </c>
      <c r="F7154" s="225" t="n">
        <f aca="false">ROUND(D7154*E7154,2)</f>
        <v>0.84</v>
      </c>
    </row>
    <row r="7155" customFormat="false" ht="12.8" hidden="false" customHeight="false" outlineLevel="0" collapsed="false">
      <c r="A7155" s="207" t="n">
        <v>101313</v>
      </c>
      <c r="B7155" s="208" t="s">
        <v>7314</v>
      </c>
      <c r="C7155" s="2" t="s">
        <v>7208</v>
      </c>
      <c r="D7155" s="209" t="n">
        <v>111.32</v>
      </c>
      <c r="E7155" s="224" t="n">
        <f aca="false">VLOOKUP(A7155,SINAPI_MO!$A$1:$E$59566,4,0)</f>
        <v>1</v>
      </c>
      <c r="F7155" s="225" t="n">
        <f aca="false">ROUND(D7155*E7155,2)</f>
        <v>111.32</v>
      </c>
    </row>
    <row r="7156" customFormat="false" ht="12.8" hidden="false" customHeight="false" outlineLevel="0" collapsed="false">
      <c r="A7156" s="207" t="n">
        <v>95334</v>
      </c>
      <c r="B7156" s="208" t="s">
        <v>7315</v>
      </c>
      <c r="C7156" s="2" t="s">
        <v>2148</v>
      </c>
      <c r="D7156" s="209" t="n">
        <v>0.87</v>
      </c>
      <c r="E7156" s="224" t="n">
        <f aca="false">VLOOKUP(A7156,SINAPI_MO!$A$1:$E$59566,4,0)</f>
        <v>1</v>
      </c>
      <c r="F7156" s="225" t="n">
        <f aca="false">ROUND(D7156*E7156,2)</f>
        <v>0.87</v>
      </c>
    </row>
    <row r="7157" customFormat="false" ht="12.8" hidden="false" customHeight="false" outlineLevel="0" collapsed="false">
      <c r="A7157" s="207" t="n">
        <v>101315</v>
      </c>
      <c r="B7157" s="208" t="s">
        <v>7316</v>
      </c>
      <c r="C7157" s="2" t="s">
        <v>7208</v>
      </c>
      <c r="D7157" s="209" t="n">
        <v>116.5</v>
      </c>
      <c r="E7157" s="224" t="n">
        <f aca="false">VLOOKUP(A7157,SINAPI_MO!$A$1:$E$59566,4,0)</f>
        <v>1</v>
      </c>
      <c r="F7157" s="225" t="n">
        <f aca="false">ROUND(D7157*E7157,2)</f>
        <v>116.5</v>
      </c>
    </row>
    <row r="7158" customFormat="false" ht="12.8" hidden="false" customHeight="false" outlineLevel="0" collapsed="false">
      <c r="A7158" s="207" t="n">
        <v>95335</v>
      </c>
      <c r="B7158" s="208" t="s">
        <v>7317</v>
      </c>
      <c r="C7158" s="2" t="s">
        <v>2148</v>
      </c>
      <c r="D7158" s="209" t="n">
        <v>0.38</v>
      </c>
      <c r="E7158" s="224" t="n">
        <f aca="false">VLOOKUP(A7158,SINAPI_MO!$A$1:$E$59566,4,0)</f>
        <v>1</v>
      </c>
      <c r="F7158" s="225" t="n">
        <f aca="false">ROUND(D7158*E7158,2)</f>
        <v>0.38</v>
      </c>
    </row>
    <row r="7159" customFormat="false" ht="12.8" hidden="false" customHeight="false" outlineLevel="0" collapsed="false">
      <c r="A7159" s="207" t="n">
        <v>101316</v>
      </c>
      <c r="B7159" s="208" t="s">
        <v>7318</v>
      </c>
      <c r="C7159" s="2" t="s">
        <v>7208</v>
      </c>
      <c r="D7159" s="209" t="n">
        <v>50.35</v>
      </c>
      <c r="E7159" s="224" t="n">
        <f aca="false">VLOOKUP(A7159,SINAPI_MO!$A$1:$E$59566,4,0)</f>
        <v>1</v>
      </c>
      <c r="F7159" s="225" t="n">
        <f aca="false">ROUND(D7159*E7159,2)</f>
        <v>50.35</v>
      </c>
    </row>
    <row r="7160" customFormat="false" ht="12.8" hidden="false" customHeight="false" outlineLevel="0" collapsed="false">
      <c r="A7160" s="207" t="n">
        <v>95401</v>
      </c>
      <c r="B7160" s="208" t="s">
        <v>7319</v>
      </c>
      <c r="C7160" s="2" t="s">
        <v>2148</v>
      </c>
      <c r="D7160" s="209" t="n">
        <v>1.38</v>
      </c>
      <c r="E7160" s="224" t="n">
        <f aca="false">VLOOKUP(A7160,SINAPI_MO!$A$1:$E$59566,4,0)</f>
        <v>1</v>
      </c>
      <c r="F7160" s="225" t="n">
        <f aca="false">ROUND(D7160*E7160,2)</f>
        <v>1.38</v>
      </c>
    </row>
    <row r="7161" customFormat="false" ht="12.8" hidden="false" customHeight="false" outlineLevel="0" collapsed="false">
      <c r="A7161" s="207" t="n">
        <v>95422</v>
      </c>
      <c r="B7161" s="208" t="s">
        <v>7320</v>
      </c>
      <c r="C7161" s="2" t="s">
        <v>7208</v>
      </c>
      <c r="D7161" s="209" t="n">
        <v>183.73</v>
      </c>
      <c r="E7161" s="224" t="n">
        <f aca="false">VLOOKUP(A7161,SINAPI_MO!$A$1:$E$59566,4,0)</f>
        <v>1</v>
      </c>
      <c r="F7161" s="225" t="n">
        <f aca="false">ROUND(D7161*E7161,2)</f>
        <v>183.73</v>
      </c>
    </row>
    <row r="7162" customFormat="false" ht="12.8" hidden="false" customHeight="false" outlineLevel="0" collapsed="false">
      <c r="A7162" s="207" t="n">
        <v>95402</v>
      </c>
      <c r="B7162" s="208" t="s">
        <v>7321</v>
      </c>
      <c r="C7162" s="2" t="s">
        <v>2148</v>
      </c>
      <c r="D7162" s="209" t="n">
        <v>1.81</v>
      </c>
      <c r="E7162" s="224" t="n">
        <f aca="false">VLOOKUP(A7162,SINAPI_MO!$A$1:$E$59566,4,0)</f>
        <v>1</v>
      </c>
      <c r="F7162" s="225" t="n">
        <f aca="false">ROUND(D7162*E7162,2)</f>
        <v>1.81</v>
      </c>
    </row>
    <row r="7163" customFormat="false" ht="12.8" hidden="false" customHeight="false" outlineLevel="0" collapsed="false">
      <c r="A7163" s="207" t="n">
        <v>95415</v>
      </c>
      <c r="B7163" s="208" t="s">
        <v>7322</v>
      </c>
      <c r="C7163" s="2" t="s">
        <v>7208</v>
      </c>
      <c r="D7163" s="209" t="n">
        <v>240.04</v>
      </c>
      <c r="E7163" s="224" t="n">
        <f aca="false">VLOOKUP(A7163,SINAPI_MO!$A$1:$E$59566,4,0)</f>
        <v>1</v>
      </c>
      <c r="F7163" s="225" t="n">
        <f aca="false">ROUND(D7163*E7163,2)</f>
        <v>240.04</v>
      </c>
    </row>
    <row r="7164" customFormat="false" ht="12.8" hidden="false" customHeight="false" outlineLevel="0" collapsed="false">
      <c r="A7164" s="207" t="n">
        <v>95403</v>
      </c>
      <c r="B7164" s="208" t="s">
        <v>7323</v>
      </c>
      <c r="C7164" s="2" t="s">
        <v>2148</v>
      </c>
      <c r="D7164" s="209" t="n">
        <v>1.91</v>
      </c>
      <c r="E7164" s="224" t="n">
        <f aca="false">VLOOKUP(A7164,SINAPI_MO!$A$1:$E$59566,4,0)</f>
        <v>1</v>
      </c>
      <c r="F7164" s="225" t="n">
        <f aca="false">ROUND(D7164*E7164,2)</f>
        <v>1.91</v>
      </c>
    </row>
    <row r="7165" customFormat="false" ht="12.8" hidden="false" customHeight="false" outlineLevel="0" collapsed="false">
      <c r="A7165" s="207" t="n">
        <v>95417</v>
      </c>
      <c r="B7165" s="208" t="s">
        <v>7324</v>
      </c>
      <c r="C7165" s="2" t="s">
        <v>7208</v>
      </c>
      <c r="D7165" s="209" t="n">
        <v>253.02</v>
      </c>
      <c r="E7165" s="224" t="n">
        <f aca="false">VLOOKUP(A7165,SINAPI_MO!$A$1:$E$59566,4,0)</f>
        <v>1</v>
      </c>
      <c r="F7165" s="225" t="n">
        <f aca="false">ROUND(D7165*E7165,2)</f>
        <v>253.02</v>
      </c>
    </row>
    <row r="7166" customFormat="false" ht="12.8" hidden="false" customHeight="false" outlineLevel="0" collapsed="false">
      <c r="A7166" s="207" t="n">
        <v>95404</v>
      </c>
      <c r="B7166" s="208" t="s">
        <v>7325</v>
      </c>
      <c r="C7166" s="2" t="s">
        <v>2148</v>
      </c>
      <c r="D7166" s="209" t="n">
        <v>2.1</v>
      </c>
      <c r="E7166" s="224" t="n">
        <f aca="false">VLOOKUP(A7166,SINAPI_MO!$A$1:$E$59566,4,0)</f>
        <v>1</v>
      </c>
      <c r="F7166" s="225" t="n">
        <f aca="false">ROUND(D7166*E7166,2)</f>
        <v>2.1</v>
      </c>
    </row>
    <row r="7167" customFormat="false" ht="12.8" hidden="false" customHeight="false" outlineLevel="0" collapsed="false">
      <c r="A7167" s="207" t="n">
        <v>95418</v>
      </c>
      <c r="B7167" s="208" t="s">
        <v>7326</v>
      </c>
      <c r="C7167" s="2" t="s">
        <v>7208</v>
      </c>
      <c r="D7167" s="209" t="n">
        <v>278.47</v>
      </c>
      <c r="E7167" s="224" t="n">
        <f aca="false">VLOOKUP(A7167,SINAPI_MO!$A$1:$E$59566,4,0)</f>
        <v>1</v>
      </c>
      <c r="F7167" s="225" t="n">
        <f aca="false">ROUND(D7167*E7167,2)</f>
        <v>278.47</v>
      </c>
    </row>
    <row r="7168" customFormat="false" ht="12.8" hidden="false" customHeight="false" outlineLevel="0" collapsed="false">
      <c r="A7168" s="207" t="n">
        <v>95337</v>
      </c>
      <c r="B7168" s="208" t="s">
        <v>7327</v>
      </c>
      <c r="C7168" s="2" t="s">
        <v>2148</v>
      </c>
      <c r="D7168" s="209" t="n">
        <v>0.24</v>
      </c>
      <c r="E7168" s="224" t="n">
        <f aca="false">VLOOKUP(A7168,SINAPI_MO!$A$1:$E$59566,4,0)</f>
        <v>1</v>
      </c>
      <c r="F7168" s="225" t="n">
        <f aca="false">ROUND(D7168*E7168,2)</f>
        <v>0.24</v>
      </c>
    </row>
    <row r="7169" customFormat="false" ht="12.8" hidden="false" customHeight="false" outlineLevel="0" collapsed="false">
      <c r="A7169" s="207" t="n">
        <v>101322</v>
      </c>
      <c r="B7169" s="208" t="s">
        <v>7328</v>
      </c>
      <c r="C7169" s="2" t="s">
        <v>7208</v>
      </c>
      <c r="D7169" s="209" t="n">
        <v>32.16</v>
      </c>
      <c r="E7169" s="224" t="n">
        <f aca="false">VLOOKUP(A7169,SINAPI_MO!$A$1:$E$59566,4,0)</f>
        <v>1</v>
      </c>
      <c r="F7169" s="225" t="n">
        <f aca="false">ROUND(D7169*E7169,2)</f>
        <v>32.16</v>
      </c>
    </row>
    <row r="7170" customFormat="false" ht="12.8" hidden="false" customHeight="false" outlineLevel="0" collapsed="false">
      <c r="A7170" s="207" t="n">
        <v>95338</v>
      </c>
      <c r="B7170" s="208" t="s">
        <v>7329</v>
      </c>
      <c r="C7170" s="2" t="s">
        <v>2148</v>
      </c>
      <c r="D7170" s="209" t="n">
        <v>0.47</v>
      </c>
      <c r="E7170" s="224" t="n">
        <f aca="false">VLOOKUP(A7170,SINAPI_MO!$A$1:$E$59566,4,0)</f>
        <v>1</v>
      </c>
      <c r="F7170" s="225" t="n">
        <f aca="false">ROUND(D7170*E7170,2)</f>
        <v>0.47</v>
      </c>
    </row>
    <row r="7171" customFormat="false" ht="12.8" hidden="false" customHeight="false" outlineLevel="0" collapsed="false">
      <c r="A7171" s="207" t="n">
        <v>101323</v>
      </c>
      <c r="B7171" s="208" t="s">
        <v>7330</v>
      </c>
      <c r="C7171" s="2" t="s">
        <v>7208</v>
      </c>
      <c r="D7171" s="209" t="n">
        <v>63.17</v>
      </c>
      <c r="E7171" s="224" t="n">
        <f aca="false">VLOOKUP(A7171,SINAPI_MO!$A$1:$E$59566,4,0)</f>
        <v>1</v>
      </c>
      <c r="F7171" s="225" t="n">
        <f aca="false">ROUND(D7171*E7171,2)</f>
        <v>63.17</v>
      </c>
    </row>
    <row r="7172" customFormat="false" ht="12.8" hidden="false" customHeight="false" outlineLevel="0" collapsed="false">
      <c r="A7172" s="207" t="n">
        <v>102918</v>
      </c>
      <c r="B7172" s="208" t="s">
        <v>7331</v>
      </c>
      <c r="C7172" s="2" t="s">
        <v>2148</v>
      </c>
      <c r="D7172" s="209" t="n">
        <v>0</v>
      </c>
      <c r="E7172" s="224" t="e">
        <f aca="false">VLOOKUP(A7172,SINAPI_MO!$A$1:$E$59566,4,0)</f>
        <v>#N/A</v>
      </c>
      <c r="F7172" s="225" t="e">
        <f aca="false">ROUND(D7172*E7172,2)</f>
        <v>#N/A</v>
      </c>
    </row>
    <row r="7173" customFormat="false" ht="12.8" hidden="false" customHeight="false" outlineLevel="0" collapsed="false">
      <c r="A7173" s="207" t="n">
        <v>101325</v>
      </c>
      <c r="B7173" s="208" t="s">
        <v>7332</v>
      </c>
      <c r="C7173" s="2" t="s">
        <v>7208</v>
      </c>
      <c r="D7173" s="209" t="n">
        <v>66.48</v>
      </c>
      <c r="E7173" s="224" t="n">
        <f aca="false">VLOOKUP(A7173,SINAPI_MO!$A$1:$E$59566,4,0)</f>
        <v>1</v>
      </c>
      <c r="F7173" s="225" t="n">
        <f aca="false">ROUND(D7173*E7173,2)</f>
        <v>66.48</v>
      </c>
    </row>
    <row r="7174" customFormat="false" ht="12.8" hidden="false" customHeight="false" outlineLevel="0" collapsed="false">
      <c r="A7174" s="207" t="n">
        <v>95390</v>
      </c>
      <c r="B7174" s="208" t="s">
        <v>7333</v>
      </c>
      <c r="C7174" s="2" t="s">
        <v>2148</v>
      </c>
      <c r="D7174" s="209" t="n">
        <v>0.09</v>
      </c>
      <c r="E7174" s="224" t="n">
        <f aca="false">VLOOKUP(A7174,SINAPI_MO!$A$1:$E$59566,4,0)</f>
        <v>1</v>
      </c>
      <c r="F7174" s="225" t="n">
        <f aca="false">ROUND(D7174*E7174,2)</f>
        <v>0.09</v>
      </c>
    </row>
    <row r="7175" customFormat="false" ht="12.8" hidden="false" customHeight="false" outlineLevel="0" collapsed="false">
      <c r="A7175" s="207" t="n">
        <v>101326</v>
      </c>
      <c r="B7175" s="208" t="s">
        <v>7334</v>
      </c>
      <c r="C7175" s="2" t="s">
        <v>7208</v>
      </c>
      <c r="D7175" s="209" t="n">
        <v>11.94</v>
      </c>
      <c r="E7175" s="224" t="n">
        <f aca="false">VLOOKUP(A7175,SINAPI_MO!$A$1:$E$59566,4,0)</f>
        <v>1</v>
      </c>
      <c r="F7175" s="225" t="n">
        <f aca="false">ROUND(D7175*E7175,2)</f>
        <v>11.94</v>
      </c>
    </row>
    <row r="7176" customFormat="false" ht="12.8" hidden="false" customHeight="false" outlineLevel="0" collapsed="false">
      <c r="A7176" s="207" t="n">
        <v>95340</v>
      </c>
      <c r="B7176" s="208" t="s">
        <v>7335</v>
      </c>
      <c r="C7176" s="2" t="s">
        <v>2148</v>
      </c>
      <c r="D7176" s="209" t="n">
        <v>0.28</v>
      </c>
      <c r="E7176" s="224" t="n">
        <f aca="false">VLOOKUP(A7176,SINAPI_MO!$A$1:$E$59566,4,0)</f>
        <v>1</v>
      </c>
      <c r="F7176" s="225" t="n">
        <f aca="false">ROUND(D7176*E7176,2)</f>
        <v>0.28</v>
      </c>
    </row>
    <row r="7177" customFormat="false" ht="12.8" hidden="false" customHeight="false" outlineLevel="0" collapsed="false">
      <c r="A7177" s="207" t="n">
        <v>101330</v>
      </c>
      <c r="B7177" s="208" t="s">
        <v>7336</v>
      </c>
      <c r="C7177" s="2" t="s">
        <v>7208</v>
      </c>
      <c r="D7177" s="209" t="n">
        <v>38.15</v>
      </c>
      <c r="E7177" s="224" t="n">
        <f aca="false">VLOOKUP(A7177,SINAPI_MO!$A$1:$E$59566,4,0)</f>
        <v>1</v>
      </c>
      <c r="F7177" s="225" t="n">
        <f aca="false">ROUND(D7177*E7177,2)</f>
        <v>38.15</v>
      </c>
    </row>
    <row r="7178" customFormat="false" ht="12.8" hidden="false" customHeight="false" outlineLevel="0" collapsed="false">
      <c r="A7178" s="207" t="n">
        <v>101331</v>
      </c>
      <c r="B7178" s="208" t="s">
        <v>7337</v>
      </c>
      <c r="C7178" s="2" t="s">
        <v>7208</v>
      </c>
      <c r="D7178" s="209" t="n">
        <v>41.1</v>
      </c>
      <c r="E7178" s="224" t="n">
        <f aca="false">VLOOKUP(A7178,SINAPI_MO!$A$1:$E$59566,4,0)</f>
        <v>1</v>
      </c>
      <c r="F7178" s="225" t="n">
        <f aca="false">ROUND(D7178*E7178,2)</f>
        <v>41.1</v>
      </c>
    </row>
    <row r="7179" customFormat="false" ht="12.8" hidden="false" customHeight="false" outlineLevel="0" collapsed="false">
      <c r="A7179" s="207" t="n">
        <v>95341</v>
      </c>
      <c r="B7179" s="208" t="s">
        <v>7338</v>
      </c>
      <c r="C7179" s="2" t="s">
        <v>2148</v>
      </c>
      <c r="D7179" s="209" t="n">
        <v>0.31</v>
      </c>
      <c r="E7179" s="224" t="n">
        <f aca="false">VLOOKUP(A7179,SINAPI_MO!$A$1:$E$59566,4,0)</f>
        <v>1</v>
      </c>
      <c r="F7179" s="225" t="n">
        <f aca="false">ROUND(D7179*E7179,2)</f>
        <v>0.31</v>
      </c>
    </row>
    <row r="7180" customFormat="false" ht="12.8" hidden="false" customHeight="false" outlineLevel="0" collapsed="false">
      <c r="A7180" s="207" t="n">
        <v>95339</v>
      </c>
      <c r="B7180" s="208" t="s">
        <v>7339</v>
      </c>
      <c r="C7180" s="2" t="s">
        <v>2148</v>
      </c>
      <c r="D7180" s="209" t="n">
        <v>0.39</v>
      </c>
      <c r="E7180" s="224" t="n">
        <f aca="false">VLOOKUP(A7180,SINAPI_MO!$A$1:$E$59566,4,0)</f>
        <v>1</v>
      </c>
      <c r="F7180" s="225" t="n">
        <f aca="false">ROUND(D7180*E7180,2)</f>
        <v>0.39</v>
      </c>
    </row>
    <row r="7181" customFormat="false" ht="12.8" hidden="false" customHeight="false" outlineLevel="0" collapsed="false">
      <c r="A7181" s="207" t="n">
        <v>101329</v>
      </c>
      <c r="B7181" s="208" t="s">
        <v>7340</v>
      </c>
      <c r="C7181" s="2" t="s">
        <v>7208</v>
      </c>
      <c r="D7181" s="209" t="n">
        <v>52.6</v>
      </c>
      <c r="E7181" s="224" t="n">
        <f aca="false">VLOOKUP(A7181,SINAPI_MO!$A$1:$E$59566,4,0)</f>
        <v>1</v>
      </c>
      <c r="F7181" s="225" t="n">
        <f aca="false">ROUND(D7181*E7181,2)</f>
        <v>52.6</v>
      </c>
    </row>
    <row r="7182" customFormat="false" ht="12.8" hidden="false" customHeight="false" outlineLevel="0" collapsed="false">
      <c r="A7182" s="207" t="n">
        <v>95342</v>
      </c>
      <c r="B7182" s="208" t="s">
        <v>7341</v>
      </c>
      <c r="C7182" s="2" t="s">
        <v>2148</v>
      </c>
      <c r="D7182" s="209" t="n">
        <v>0.31</v>
      </c>
      <c r="E7182" s="224" t="n">
        <f aca="false">VLOOKUP(A7182,SINAPI_MO!$A$1:$E$59566,4,0)</f>
        <v>1</v>
      </c>
      <c r="F7182" s="225" t="n">
        <f aca="false">ROUND(D7182*E7182,2)</f>
        <v>0.31</v>
      </c>
    </row>
    <row r="7183" customFormat="false" ht="12.8" hidden="false" customHeight="false" outlineLevel="0" collapsed="false">
      <c r="A7183" s="207" t="n">
        <v>101333</v>
      </c>
      <c r="B7183" s="208" t="s">
        <v>7342</v>
      </c>
      <c r="C7183" s="2" t="s">
        <v>7208</v>
      </c>
      <c r="D7183" s="209" t="n">
        <v>42.27</v>
      </c>
      <c r="E7183" s="224" t="n">
        <f aca="false">VLOOKUP(A7183,SINAPI_MO!$A$1:$E$59566,4,0)</f>
        <v>1</v>
      </c>
      <c r="F7183" s="225" t="n">
        <f aca="false">ROUND(D7183*E7183,2)</f>
        <v>42.27</v>
      </c>
    </row>
    <row r="7184" customFormat="false" ht="12.8" hidden="false" customHeight="false" outlineLevel="0" collapsed="false">
      <c r="A7184" s="207" t="n">
        <v>100298</v>
      </c>
      <c r="B7184" s="208" t="s">
        <v>7343</v>
      </c>
      <c r="C7184" s="2" t="s">
        <v>2148</v>
      </c>
      <c r="D7184" s="209" t="n">
        <v>0.65</v>
      </c>
      <c r="E7184" s="224" t="n">
        <f aca="false">VLOOKUP(A7184,SINAPI_MO!$A$1:$E$59566,4,0)</f>
        <v>1</v>
      </c>
      <c r="F7184" s="225" t="n">
        <f aca="false">ROUND(D7184*E7184,2)</f>
        <v>0.65</v>
      </c>
    </row>
    <row r="7185" customFormat="false" ht="12.8" hidden="false" customHeight="false" outlineLevel="0" collapsed="false">
      <c r="A7185" s="207" t="n">
        <v>101334</v>
      </c>
      <c r="B7185" s="208" t="s">
        <v>7344</v>
      </c>
      <c r="C7185" s="2" t="s">
        <v>7208</v>
      </c>
      <c r="D7185" s="209" t="n">
        <v>86.52</v>
      </c>
      <c r="E7185" s="224" t="n">
        <f aca="false">VLOOKUP(A7185,SINAPI_MO!$A$1:$E$59566,4,0)</f>
        <v>1</v>
      </c>
      <c r="F7185" s="225" t="n">
        <f aca="false">ROUND(D7185*E7185,2)</f>
        <v>86.52</v>
      </c>
    </row>
    <row r="7186" customFormat="false" ht="12.8" hidden="false" customHeight="false" outlineLevel="0" collapsed="false">
      <c r="A7186" s="207" t="n">
        <v>95405</v>
      </c>
      <c r="B7186" s="208" t="s">
        <v>7345</v>
      </c>
      <c r="C7186" s="2" t="s">
        <v>2148</v>
      </c>
      <c r="D7186" s="209" t="n">
        <v>2.32</v>
      </c>
      <c r="E7186" s="224" t="n">
        <f aca="false">VLOOKUP(A7186,SINAPI_MO!$A$1:$E$59566,4,0)</f>
        <v>1</v>
      </c>
      <c r="F7186" s="225" t="n">
        <f aca="false">ROUND(D7186*E7186,2)</f>
        <v>2.32</v>
      </c>
    </row>
    <row r="7187" customFormat="false" ht="12.8" hidden="false" customHeight="false" outlineLevel="0" collapsed="false">
      <c r="A7187" s="207" t="n">
        <v>95423</v>
      </c>
      <c r="B7187" s="208" t="s">
        <v>7346</v>
      </c>
      <c r="C7187" s="2" t="s">
        <v>7208</v>
      </c>
      <c r="D7187" s="209" t="n">
        <v>307.83</v>
      </c>
      <c r="E7187" s="224" t="n">
        <f aca="false">VLOOKUP(A7187,SINAPI_MO!$A$1:$E$59566,4,0)</f>
        <v>1</v>
      </c>
      <c r="F7187" s="225" t="n">
        <f aca="false">ROUND(D7187*E7187,2)</f>
        <v>307.83</v>
      </c>
    </row>
    <row r="7188" customFormat="false" ht="12.8" hidden="false" customHeight="false" outlineLevel="0" collapsed="false">
      <c r="A7188" s="207" t="n">
        <v>100295</v>
      </c>
      <c r="B7188" s="208" t="s">
        <v>7347</v>
      </c>
      <c r="C7188" s="2" t="s">
        <v>2148</v>
      </c>
      <c r="D7188" s="209" t="n">
        <v>0.58</v>
      </c>
      <c r="E7188" s="224" t="n">
        <f aca="false">VLOOKUP(A7188,SINAPI_MO!$A$1:$E$59566,4,0)</f>
        <v>1</v>
      </c>
      <c r="F7188" s="225" t="n">
        <f aca="false">ROUND(D7188*E7188,2)</f>
        <v>0.58</v>
      </c>
    </row>
    <row r="7189" customFormat="false" ht="12.8" hidden="false" customHeight="false" outlineLevel="0" collapsed="false">
      <c r="A7189" s="207" t="n">
        <v>101303</v>
      </c>
      <c r="B7189" s="208" t="s">
        <v>7348</v>
      </c>
      <c r="C7189" s="2" t="s">
        <v>7208</v>
      </c>
      <c r="D7189" s="209" t="n">
        <v>77.98</v>
      </c>
      <c r="E7189" s="224" t="n">
        <f aca="false">VLOOKUP(A7189,SINAPI_MO!$A$1:$E$59566,4,0)</f>
        <v>1</v>
      </c>
      <c r="F7189" s="225" t="n">
        <f aca="false">ROUND(D7189*E7189,2)</f>
        <v>77.98</v>
      </c>
    </row>
    <row r="7190" customFormat="false" ht="12.8" hidden="false" customHeight="false" outlineLevel="0" collapsed="false">
      <c r="A7190" s="207" t="n">
        <v>95344</v>
      </c>
      <c r="B7190" s="208" t="s">
        <v>7349</v>
      </c>
      <c r="C7190" s="2" t="s">
        <v>2148</v>
      </c>
      <c r="D7190" s="209" t="n">
        <v>0.27</v>
      </c>
      <c r="E7190" s="224" t="n">
        <f aca="false">VLOOKUP(A7190,SINAPI_MO!$A$1:$E$59566,4,0)</f>
        <v>1</v>
      </c>
      <c r="F7190" s="225" t="n">
        <f aca="false">ROUND(D7190*E7190,2)</f>
        <v>0.27</v>
      </c>
    </row>
    <row r="7191" customFormat="false" ht="12.8" hidden="false" customHeight="false" outlineLevel="0" collapsed="false">
      <c r="A7191" s="207" t="n">
        <v>101308</v>
      </c>
      <c r="B7191" s="208" t="s">
        <v>7350</v>
      </c>
      <c r="C7191" s="2" t="s">
        <v>7208</v>
      </c>
      <c r="D7191" s="209" t="n">
        <v>36.04</v>
      </c>
      <c r="E7191" s="224" t="n">
        <f aca="false">VLOOKUP(A7191,SINAPI_MO!$A$1:$E$59566,4,0)</f>
        <v>1</v>
      </c>
      <c r="F7191" s="225" t="n">
        <f aca="false">ROUND(D7191*E7191,2)</f>
        <v>36.04</v>
      </c>
    </row>
    <row r="7192" customFormat="false" ht="19.4" hidden="false" customHeight="false" outlineLevel="0" collapsed="false">
      <c r="A7192" s="207" t="n">
        <v>105536</v>
      </c>
      <c r="B7192" s="208" t="s">
        <v>7351</v>
      </c>
      <c r="C7192" s="2" t="s">
        <v>2148</v>
      </c>
      <c r="D7192" s="209" t="n">
        <v>0</v>
      </c>
      <c r="E7192" s="224" t="e">
        <f aca="false">VLOOKUP(A7192,SINAPI_MO!$A$1:$E$59566,4,0)</f>
        <v>#N/A</v>
      </c>
      <c r="F7192" s="225" t="e">
        <f aca="false">ROUND(D7192*E7192,2)</f>
        <v>#N/A</v>
      </c>
    </row>
    <row r="7193" customFormat="false" ht="12.8" hidden="false" customHeight="false" outlineLevel="0" collapsed="false">
      <c r="A7193" s="207" t="n">
        <v>101320</v>
      </c>
      <c r="B7193" s="208" t="s">
        <v>7352</v>
      </c>
      <c r="C7193" s="2" t="s">
        <v>7208</v>
      </c>
      <c r="D7193" s="209" t="n">
        <v>35.77</v>
      </c>
      <c r="E7193" s="224" t="n">
        <f aca="false">VLOOKUP(A7193,SINAPI_MO!$A$1:$E$59566,4,0)</f>
        <v>1</v>
      </c>
      <c r="F7193" s="225" t="n">
        <f aca="false">ROUND(D7193*E7193,2)</f>
        <v>35.77</v>
      </c>
    </row>
    <row r="7194" customFormat="false" ht="12.8" hidden="false" customHeight="false" outlineLevel="0" collapsed="false">
      <c r="A7194" s="207" t="n">
        <v>95343</v>
      </c>
      <c r="B7194" s="208" t="s">
        <v>7353</v>
      </c>
      <c r="C7194" s="2" t="s">
        <v>2148</v>
      </c>
      <c r="D7194" s="209" t="n">
        <v>0.5</v>
      </c>
      <c r="E7194" s="224" t="n">
        <f aca="false">VLOOKUP(A7194,SINAPI_MO!$A$1:$E$59566,4,0)</f>
        <v>1</v>
      </c>
      <c r="F7194" s="225" t="n">
        <f aca="false">ROUND(D7194*E7194,2)</f>
        <v>0.5</v>
      </c>
    </row>
    <row r="7195" customFormat="false" ht="12.8" hidden="false" customHeight="false" outlineLevel="0" collapsed="false">
      <c r="A7195" s="207" t="n">
        <v>95345</v>
      </c>
      <c r="B7195" s="208" t="s">
        <v>7354</v>
      </c>
      <c r="C7195" s="2" t="s">
        <v>2148</v>
      </c>
      <c r="D7195" s="209" t="n">
        <v>1</v>
      </c>
      <c r="E7195" s="224" t="n">
        <f aca="false">VLOOKUP(A7195,SINAPI_MO!$A$1:$E$59566,4,0)</f>
        <v>1</v>
      </c>
      <c r="F7195" s="225" t="n">
        <f aca="false">ROUND(D7195*E7195,2)</f>
        <v>1</v>
      </c>
    </row>
    <row r="7196" customFormat="false" ht="12.8" hidden="false" customHeight="false" outlineLevel="0" collapsed="false">
      <c r="A7196" s="207" t="n">
        <v>95346</v>
      </c>
      <c r="B7196" s="208" t="s">
        <v>7355</v>
      </c>
      <c r="C7196" s="2" t="s">
        <v>2148</v>
      </c>
      <c r="D7196" s="209" t="n">
        <v>0.11</v>
      </c>
      <c r="E7196" s="224" t="n">
        <f aca="false">VLOOKUP(A7196,SINAPI_MO!$A$1:$E$59566,4,0)</f>
        <v>1</v>
      </c>
      <c r="F7196" s="225" t="n">
        <f aca="false">ROUND(D7196*E7196,2)</f>
        <v>0.11</v>
      </c>
    </row>
    <row r="7197" customFormat="false" ht="12.8" hidden="false" customHeight="false" outlineLevel="0" collapsed="false">
      <c r="A7197" s="207" t="n">
        <v>101324</v>
      </c>
      <c r="B7197" s="208" t="s">
        <v>7356</v>
      </c>
      <c r="C7197" s="2" t="s">
        <v>7208</v>
      </c>
      <c r="D7197" s="209" t="n">
        <v>14.74</v>
      </c>
      <c r="E7197" s="224" t="n">
        <f aca="false">VLOOKUP(A7197,SINAPI_MO!$A$1:$E$59566,4,0)</f>
        <v>1</v>
      </c>
      <c r="F7197" s="225" t="n">
        <f aca="false">ROUND(D7197*E7197,2)</f>
        <v>14.74</v>
      </c>
    </row>
    <row r="7198" customFormat="false" ht="12.8" hidden="false" customHeight="false" outlineLevel="0" collapsed="false">
      <c r="A7198" s="207" t="n">
        <v>101328</v>
      </c>
      <c r="B7198" s="208" t="s">
        <v>7357</v>
      </c>
      <c r="C7198" s="2" t="s">
        <v>7208</v>
      </c>
      <c r="D7198" s="209" t="n">
        <v>17.65</v>
      </c>
      <c r="E7198" s="224" t="n">
        <f aca="false">VLOOKUP(A7198,SINAPI_MO!$A$1:$E$59566,4,0)</f>
        <v>1</v>
      </c>
      <c r="F7198" s="225" t="n">
        <f aca="false">ROUND(D7198*E7198,2)</f>
        <v>17.65</v>
      </c>
    </row>
    <row r="7199" customFormat="false" ht="12.8" hidden="false" customHeight="false" outlineLevel="0" collapsed="false">
      <c r="A7199" s="207" t="n">
        <v>95347</v>
      </c>
      <c r="B7199" s="208" t="s">
        <v>7358</v>
      </c>
      <c r="C7199" s="2" t="s">
        <v>2148</v>
      </c>
      <c r="D7199" s="209" t="n">
        <v>0.1</v>
      </c>
      <c r="E7199" s="224" t="n">
        <f aca="false">VLOOKUP(A7199,SINAPI_MO!$A$1:$E$59566,4,0)</f>
        <v>1</v>
      </c>
      <c r="F7199" s="225" t="n">
        <f aca="false">ROUND(D7199*E7199,2)</f>
        <v>0.1</v>
      </c>
    </row>
    <row r="7200" customFormat="false" ht="12.8" hidden="false" customHeight="false" outlineLevel="0" collapsed="false">
      <c r="A7200" s="207" t="n">
        <v>95408</v>
      </c>
      <c r="B7200" s="208" t="s">
        <v>7359</v>
      </c>
      <c r="C7200" s="2" t="s">
        <v>7208</v>
      </c>
      <c r="D7200" s="209" t="n">
        <v>14.19</v>
      </c>
      <c r="E7200" s="224" t="n">
        <f aca="false">VLOOKUP(A7200,SINAPI_MO!$A$1:$E$59566,4,0)</f>
        <v>1</v>
      </c>
      <c r="F7200" s="225" t="n">
        <f aca="false">ROUND(D7200*E7200,2)</f>
        <v>14.19</v>
      </c>
    </row>
    <row r="7201" customFormat="false" ht="12.8" hidden="false" customHeight="false" outlineLevel="0" collapsed="false">
      <c r="A7201" s="207" t="n">
        <v>95348</v>
      </c>
      <c r="B7201" s="208" t="s">
        <v>7360</v>
      </c>
      <c r="C7201" s="2" t="s">
        <v>2148</v>
      </c>
      <c r="D7201" s="209" t="n">
        <v>0.13</v>
      </c>
      <c r="E7201" s="224" t="n">
        <f aca="false">VLOOKUP(A7201,SINAPI_MO!$A$1:$E$59566,4,0)</f>
        <v>1</v>
      </c>
      <c r="F7201" s="225" t="n">
        <f aca="false">ROUND(D7201*E7201,2)</f>
        <v>0.13</v>
      </c>
    </row>
    <row r="7202" customFormat="false" ht="12.8" hidden="false" customHeight="false" outlineLevel="0" collapsed="false">
      <c r="A7202" s="207" t="n">
        <v>101332</v>
      </c>
      <c r="B7202" s="208" t="s">
        <v>7361</v>
      </c>
      <c r="C7202" s="2" t="s">
        <v>7208</v>
      </c>
      <c r="D7202" s="209" t="n">
        <v>12.6</v>
      </c>
      <c r="E7202" s="224" t="n">
        <f aca="false">VLOOKUP(A7202,SINAPI_MO!$A$1:$E$59566,4,0)</f>
        <v>1</v>
      </c>
      <c r="F7202" s="225" t="n">
        <f aca="false">ROUND(D7202*E7202,2)</f>
        <v>12.6</v>
      </c>
    </row>
    <row r="7203" customFormat="false" ht="12.8" hidden="false" customHeight="false" outlineLevel="0" collapsed="false">
      <c r="A7203" s="207" t="n">
        <v>95349</v>
      </c>
      <c r="B7203" s="208" t="s">
        <v>7362</v>
      </c>
      <c r="C7203" s="2" t="s">
        <v>2148</v>
      </c>
      <c r="D7203" s="209" t="n">
        <v>0.09</v>
      </c>
      <c r="E7203" s="224" t="n">
        <f aca="false">VLOOKUP(A7203,SINAPI_MO!$A$1:$E$59566,4,0)</f>
        <v>1</v>
      </c>
      <c r="F7203" s="225" t="n">
        <f aca="false">ROUND(D7203*E7203,2)</f>
        <v>0.09</v>
      </c>
    </row>
    <row r="7204" customFormat="false" ht="12.8" hidden="false" customHeight="false" outlineLevel="0" collapsed="false">
      <c r="A7204" s="207" t="n">
        <v>101336</v>
      </c>
      <c r="B7204" s="208" t="s">
        <v>7363</v>
      </c>
      <c r="C7204" s="2" t="s">
        <v>7208</v>
      </c>
      <c r="D7204" s="209" t="n">
        <v>55.13</v>
      </c>
      <c r="E7204" s="224" t="n">
        <f aca="false">VLOOKUP(A7204,SINAPI_MO!$A$1:$E$59566,4,0)</f>
        <v>1</v>
      </c>
      <c r="F7204" s="225" t="n">
        <f aca="false">ROUND(D7204*E7204,2)</f>
        <v>55.13</v>
      </c>
    </row>
    <row r="7205" customFormat="false" ht="12.8" hidden="false" customHeight="false" outlineLevel="0" collapsed="false">
      <c r="A7205" s="207" t="n">
        <v>95351</v>
      </c>
      <c r="B7205" s="208" t="s">
        <v>7364</v>
      </c>
      <c r="C7205" s="2" t="s">
        <v>2148</v>
      </c>
      <c r="D7205" s="209" t="n">
        <v>0.41</v>
      </c>
      <c r="E7205" s="224" t="n">
        <f aca="false">VLOOKUP(A7205,SINAPI_MO!$A$1:$E$59566,4,0)</f>
        <v>1</v>
      </c>
      <c r="F7205" s="225" t="n">
        <f aca="false">ROUND(D7205*E7205,2)</f>
        <v>0.41</v>
      </c>
    </row>
    <row r="7206" customFormat="false" ht="12.8" hidden="false" customHeight="false" outlineLevel="0" collapsed="false">
      <c r="A7206" s="207" t="n">
        <v>95352</v>
      </c>
      <c r="B7206" s="208" t="s">
        <v>7365</v>
      </c>
      <c r="C7206" s="2" t="s">
        <v>2148</v>
      </c>
      <c r="D7206" s="209" t="n">
        <v>0.14</v>
      </c>
      <c r="E7206" s="224" t="n">
        <f aca="false">VLOOKUP(A7206,SINAPI_MO!$A$1:$E$59566,4,0)</f>
        <v>1</v>
      </c>
      <c r="F7206" s="225" t="n">
        <f aca="false">ROUND(D7206*E7206,2)</f>
        <v>0.14</v>
      </c>
    </row>
    <row r="7207" customFormat="false" ht="12.8" hidden="false" customHeight="false" outlineLevel="0" collapsed="false">
      <c r="A7207" s="207" t="n">
        <v>101337</v>
      </c>
      <c r="B7207" s="208" t="s">
        <v>7366</v>
      </c>
      <c r="C7207" s="2" t="s">
        <v>7208</v>
      </c>
      <c r="D7207" s="209" t="n">
        <v>19.59</v>
      </c>
      <c r="E7207" s="224" t="n">
        <f aca="false">VLOOKUP(A7207,SINAPI_MO!$A$1:$E$59566,4,0)</f>
        <v>1</v>
      </c>
      <c r="F7207" s="225" t="n">
        <f aca="false">ROUND(D7207*E7207,2)</f>
        <v>19.59</v>
      </c>
    </row>
    <row r="7208" customFormat="false" ht="12.8" hidden="false" customHeight="false" outlineLevel="0" collapsed="false">
      <c r="A7208" s="207" t="n">
        <v>101338</v>
      </c>
      <c r="B7208" s="208" t="s">
        <v>7367</v>
      </c>
      <c r="C7208" s="2" t="s">
        <v>7208</v>
      </c>
      <c r="D7208" s="209" t="n">
        <v>32.31</v>
      </c>
      <c r="E7208" s="224" t="n">
        <f aca="false">VLOOKUP(A7208,SINAPI_MO!$A$1:$E$59566,4,0)</f>
        <v>1</v>
      </c>
      <c r="F7208" s="225" t="n">
        <f aca="false">ROUND(D7208*E7208,2)</f>
        <v>32.31</v>
      </c>
    </row>
    <row r="7209" customFormat="false" ht="12.8" hidden="false" customHeight="false" outlineLevel="0" collapsed="false">
      <c r="A7209" s="207" t="n">
        <v>95354</v>
      </c>
      <c r="B7209" s="208" t="s">
        <v>7368</v>
      </c>
      <c r="C7209" s="2" t="s">
        <v>2148</v>
      </c>
      <c r="D7209" s="209" t="n">
        <v>0.25</v>
      </c>
      <c r="E7209" s="224" t="n">
        <f aca="false">VLOOKUP(A7209,SINAPI_MO!$A$1:$E$59566,4,0)</f>
        <v>1</v>
      </c>
      <c r="F7209" s="225" t="n">
        <f aca="false">ROUND(D7209*E7209,2)</f>
        <v>0.25</v>
      </c>
    </row>
    <row r="7210" customFormat="false" ht="12.8" hidden="false" customHeight="false" outlineLevel="0" collapsed="false">
      <c r="A7210" s="207" t="n">
        <v>101339</v>
      </c>
      <c r="B7210" s="208" t="s">
        <v>7369</v>
      </c>
      <c r="C7210" s="2" t="s">
        <v>7208</v>
      </c>
      <c r="D7210" s="209" t="n">
        <v>34.17</v>
      </c>
      <c r="E7210" s="224" t="n">
        <f aca="false">VLOOKUP(A7210,SINAPI_MO!$A$1:$E$59566,4,0)</f>
        <v>1</v>
      </c>
      <c r="F7210" s="225" t="n">
        <f aca="false">ROUND(D7210*E7210,2)</f>
        <v>34.17</v>
      </c>
    </row>
    <row r="7211" customFormat="false" ht="12.8" hidden="false" customHeight="false" outlineLevel="0" collapsed="false">
      <c r="A7211" s="207" t="n">
        <v>101340</v>
      </c>
      <c r="B7211" s="208" t="s">
        <v>7370</v>
      </c>
      <c r="C7211" s="2" t="s">
        <v>7208</v>
      </c>
      <c r="D7211" s="209" t="n">
        <v>28.27</v>
      </c>
      <c r="E7211" s="224" t="n">
        <f aca="false">VLOOKUP(A7211,SINAPI_MO!$A$1:$E$59566,4,0)</f>
        <v>1</v>
      </c>
      <c r="F7211" s="225" t="n">
        <f aca="false">ROUND(D7211*E7211,2)</f>
        <v>28.27</v>
      </c>
    </row>
    <row r="7212" customFormat="false" ht="12.8" hidden="false" customHeight="false" outlineLevel="0" collapsed="false">
      <c r="A7212" s="207" t="n">
        <v>95389</v>
      </c>
      <c r="B7212" s="208" t="s">
        <v>7371</v>
      </c>
      <c r="C7212" s="2" t="s">
        <v>2148</v>
      </c>
      <c r="D7212" s="209" t="n">
        <v>0.21</v>
      </c>
      <c r="E7212" s="224" t="n">
        <f aca="false">VLOOKUP(A7212,SINAPI_MO!$A$1:$E$59566,4,0)</f>
        <v>1</v>
      </c>
      <c r="F7212" s="225" t="n">
        <f aca="false">ROUND(D7212*E7212,2)</f>
        <v>0.21</v>
      </c>
    </row>
    <row r="7213" customFormat="false" ht="19.4" hidden="false" customHeight="false" outlineLevel="0" collapsed="false">
      <c r="A7213" s="207" t="n">
        <v>101341</v>
      </c>
      <c r="B7213" s="208" t="s">
        <v>7372</v>
      </c>
      <c r="C7213" s="2" t="s">
        <v>7208</v>
      </c>
      <c r="D7213" s="209" t="n">
        <v>21.19</v>
      </c>
      <c r="E7213" s="224" t="n">
        <f aca="false">VLOOKUP(A7213,SINAPI_MO!$A$1:$E$59566,4,0)</f>
        <v>1</v>
      </c>
      <c r="F7213" s="225" t="n">
        <f aca="false">ROUND(D7213*E7213,2)</f>
        <v>21.19</v>
      </c>
    </row>
    <row r="7214" customFormat="false" ht="12.8" hidden="false" customHeight="false" outlineLevel="0" collapsed="false">
      <c r="A7214" s="207" t="n">
        <v>95355</v>
      </c>
      <c r="B7214" s="208" t="s">
        <v>7373</v>
      </c>
      <c r="C7214" s="2" t="s">
        <v>2148</v>
      </c>
      <c r="D7214" s="209" t="n">
        <v>0.15</v>
      </c>
      <c r="E7214" s="224" t="n">
        <f aca="false">VLOOKUP(A7214,SINAPI_MO!$A$1:$E$59566,4,0)</f>
        <v>1</v>
      </c>
      <c r="F7214" s="225" t="n">
        <f aca="false">ROUND(D7214*E7214,2)</f>
        <v>0.15</v>
      </c>
    </row>
    <row r="7215" customFormat="false" ht="12.8" hidden="false" customHeight="false" outlineLevel="0" collapsed="false">
      <c r="A7215" s="207" t="n">
        <v>95356</v>
      </c>
      <c r="B7215" s="208" t="s">
        <v>7374</v>
      </c>
      <c r="C7215" s="2" t="s">
        <v>2148</v>
      </c>
      <c r="D7215" s="209" t="n">
        <v>0.25</v>
      </c>
      <c r="E7215" s="224" t="n">
        <f aca="false">VLOOKUP(A7215,SINAPI_MO!$A$1:$E$59566,4,0)</f>
        <v>1</v>
      </c>
      <c r="F7215" s="225" t="n">
        <f aca="false">ROUND(D7215*E7215,2)</f>
        <v>0.25</v>
      </c>
    </row>
    <row r="7216" customFormat="false" ht="12.8" hidden="false" customHeight="false" outlineLevel="0" collapsed="false">
      <c r="A7216" s="207" t="n">
        <v>101342</v>
      </c>
      <c r="B7216" s="208" t="s">
        <v>7375</v>
      </c>
      <c r="C7216" s="2" t="s">
        <v>7208</v>
      </c>
      <c r="D7216" s="209" t="n">
        <v>34.17</v>
      </c>
      <c r="E7216" s="224" t="n">
        <f aca="false">VLOOKUP(A7216,SINAPI_MO!$A$1:$E$59566,4,0)</f>
        <v>1</v>
      </c>
      <c r="F7216" s="225" t="n">
        <f aca="false">ROUND(D7216*E7216,2)</f>
        <v>34.17</v>
      </c>
    </row>
    <row r="7217" customFormat="false" ht="12.8" hidden="false" customHeight="false" outlineLevel="0" collapsed="false">
      <c r="A7217" s="207" t="n">
        <v>95357</v>
      </c>
      <c r="B7217" s="208" t="s">
        <v>7376</v>
      </c>
      <c r="C7217" s="2" t="s">
        <v>2148</v>
      </c>
      <c r="D7217" s="209" t="n">
        <v>0.32</v>
      </c>
      <c r="E7217" s="224" t="n">
        <f aca="false">VLOOKUP(A7217,SINAPI_MO!$A$1:$E$59566,4,0)</f>
        <v>1</v>
      </c>
      <c r="F7217" s="225" t="n">
        <f aca="false">ROUND(D7217*E7217,2)</f>
        <v>0.32</v>
      </c>
    </row>
    <row r="7218" customFormat="false" ht="12.8" hidden="false" customHeight="false" outlineLevel="0" collapsed="false">
      <c r="A7218" s="207" t="n">
        <v>101343</v>
      </c>
      <c r="B7218" s="208" t="s">
        <v>7377</v>
      </c>
      <c r="C7218" s="2" t="s">
        <v>7208</v>
      </c>
      <c r="D7218" s="209" t="n">
        <v>42.86</v>
      </c>
      <c r="E7218" s="224" t="n">
        <f aca="false">VLOOKUP(A7218,SINAPI_MO!$A$1:$E$59566,4,0)</f>
        <v>1</v>
      </c>
      <c r="F7218" s="225" t="n">
        <f aca="false">ROUND(D7218*E7218,2)</f>
        <v>42.86</v>
      </c>
    </row>
    <row r="7219" customFormat="false" ht="12.8" hidden="false" customHeight="false" outlineLevel="0" collapsed="false">
      <c r="A7219" s="207" t="n">
        <v>95358</v>
      </c>
      <c r="B7219" s="208" t="s">
        <v>7378</v>
      </c>
      <c r="C7219" s="2" t="s">
        <v>2148</v>
      </c>
      <c r="D7219" s="209" t="n">
        <v>0.42</v>
      </c>
      <c r="E7219" s="224" t="n">
        <f aca="false">VLOOKUP(A7219,SINAPI_MO!$A$1:$E$59566,4,0)</f>
        <v>1</v>
      </c>
      <c r="F7219" s="225" t="n">
        <f aca="false">ROUND(D7219*E7219,2)</f>
        <v>0.42</v>
      </c>
    </row>
    <row r="7220" customFormat="false" ht="12.8" hidden="false" customHeight="false" outlineLevel="0" collapsed="false">
      <c r="A7220" s="207" t="n">
        <v>101344</v>
      </c>
      <c r="B7220" s="208" t="s">
        <v>7379</v>
      </c>
      <c r="C7220" s="2" t="s">
        <v>7208</v>
      </c>
      <c r="D7220" s="209" t="n">
        <v>55.68</v>
      </c>
      <c r="E7220" s="224" t="n">
        <f aca="false">VLOOKUP(A7220,SINAPI_MO!$A$1:$E$59566,4,0)</f>
        <v>1</v>
      </c>
      <c r="F7220" s="225" t="n">
        <f aca="false">ROUND(D7220*E7220,2)</f>
        <v>55.68</v>
      </c>
    </row>
    <row r="7221" customFormat="false" ht="12.8" hidden="false" customHeight="false" outlineLevel="0" collapsed="false">
      <c r="A7221" s="207" t="n">
        <v>95359</v>
      </c>
      <c r="B7221" s="208" t="s">
        <v>7380</v>
      </c>
      <c r="C7221" s="2" t="s">
        <v>2148</v>
      </c>
      <c r="D7221" s="209" t="n">
        <v>0.67</v>
      </c>
      <c r="E7221" s="224" t="n">
        <f aca="false">VLOOKUP(A7221,SINAPI_MO!$A$1:$E$59566,4,0)</f>
        <v>1</v>
      </c>
      <c r="F7221" s="225" t="n">
        <f aca="false">ROUND(D7221*E7221,2)</f>
        <v>0.67</v>
      </c>
    </row>
    <row r="7222" customFormat="false" ht="12.8" hidden="false" customHeight="false" outlineLevel="0" collapsed="false">
      <c r="A7222" s="207" t="n">
        <v>101345</v>
      </c>
      <c r="B7222" s="208" t="s">
        <v>7381</v>
      </c>
      <c r="C7222" s="2" t="s">
        <v>7208</v>
      </c>
      <c r="D7222" s="209" t="n">
        <v>89.28</v>
      </c>
      <c r="E7222" s="224" t="n">
        <f aca="false">VLOOKUP(A7222,SINAPI_MO!$A$1:$E$59566,4,0)</f>
        <v>1</v>
      </c>
      <c r="F7222" s="225" t="n">
        <f aca="false">ROUND(D7222*E7222,2)</f>
        <v>89.28</v>
      </c>
    </row>
    <row r="7223" customFormat="false" ht="12.8" hidden="false" customHeight="false" outlineLevel="0" collapsed="false">
      <c r="A7223" s="207" t="n">
        <v>101346</v>
      </c>
      <c r="B7223" s="208" t="s">
        <v>7382</v>
      </c>
      <c r="C7223" s="2" t="s">
        <v>7208</v>
      </c>
      <c r="D7223" s="209" t="n">
        <v>38.52</v>
      </c>
      <c r="E7223" s="224" t="n">
        <f aca="false">VLOOKUP(A7223,SINAPI_MO!$A$1:$E$59566,4,0)</f>
        <v>1</v>
      </c>
      <c r="F7223" s="225" t="n">
        <f aca="false">ROUND(D7223*E7223,2)</f>
        <v>38.52</v>
      </c>
    </row>
    <row r="7224" customFormat="false" ht="12.8" hidden="false" customHeight="false" outlineLevel="0" collapsed="false">
      <c r="A7224" s="207" t="n">
        <v>101347</v>
      </c>
      <c r="B7224" s="208" t="s">
        <v>7383</v>
      </c>
      <c r="C7224" s="2" t="s">
        <v>7208</v>
      </c>
      <c r="D7224" s="209" t="n">
        <v>46.07</v>
      </c>
      <c r="E7224" s="224" t="n">
        <f aca="false">VLOOKUP(A7224,SINAPI_MO!$A$1:$E$59566,4,0)</f>
        <v>1</v>
      </c>
      <c r="F7224" s="225" t="n">
        <f aca="false">ROUND(D7224*E7224,2)</f>
        <v>46.07</v>
      </c>
    </row>
    <row r="7225" customFormat="false" ht="12.8" hidden="false" customHeight="false" outlineLevel="0" collapsed="false">
      <c r="A7225" s="207" t="n">
        <v>95361</v>
      </c>
      <c r="B7225" s="208" t="s">
        <v>7384</v>
      </c>
      <c r="C7225" s="2" t="s">
        <v>2148</v>
      </c>
      <c r="D7225" s="209" t="n">
        <v>0.2</v>
      </c>
      <c r="E7225" s="224" t="n">
        <f aca="false">VLOOKUP(A7225,SINAPI_MO!$A$1:$E$59566,4,0)</f>
        <v>1</v>
      </c>
      <c r="F7225" s="225" t="n">
        <f aca="false">ROUND(D7225*E7225,2)</f>
        <v>0.2</v>
      </c>
    </row>
    <row r="7226" customFormat="false" ht="12.8" hidden="false" customHeight="false" outlineLevel="0" collapsed="false">
      <c r="A7226" s="207" t="n">
        <v>101348</v>
      </c>
      <c r="B7226" s="208" t="s">
        <v>7385</v>
      </c>
      <c r="C7226" s="2" t="s">
        <v>7208</v>
      </c>
      <c r="D7226" s="209" t="n">
        <v>27.38</v>
      </c>
      <c r="E7226" s="224" t="n">
        <f aca="false">VLOOKUP(A7226,SINAPI_MO!$A$1:$E$59566,4,0)</f>
        <v>1</v>
      </c>
      <c r="F7226" s="225" t="n">
        <f aca="false">ROUND(D7226*E7226,2)</f>
        <v>27.38</v>
      </c>
    </row>
    <row r="7227" customFormat="false" ht="12.8" hidden="false" customHeight="false" outlineLevel="0" collapsed="false">
      <c r="A7227" s="207" t="n">
        <v>101349</v>
      </c>
      <c r="B7227" s="208" t="s">
        <v>7386</v>
      </c>
      <c r="C7227" s="2" t="s">
        <v>7208</v>
      </c>
      <c r="D7227" s="209" t="n">
        <v>46.37</v>
      </c>
      <c r="E7227" s="224" t="n">
        <f aca="false">VLOOKUP(A7227,SINAPI_MO!$A$1:$E$59566,4,0)</f>
        <v>1</v>
      </c>
      <c r="F7227" s="225" t="n">
        <f aca="false">ROUND(D7227*E7227,2)</f>
        <v>46.37</v>
      </c>
    </row>
    <row r="7228" customFormat="false" ht="12.8" hidden="false" customHeight="false" outlineLevel="0" collapsed="false">
      <c r="A7228" s="207" t="n">
        <v>95362</v>
      </c>
      <c r="B7228" s="208" t="s">
        <v>7387</v>
      </c>
      <c r="C7228" s="2" t="s">
        <v>2148</v>
      </c>
      <c r="D7228" s="209" t="n">
        <v>0.35</v>
      </c>
      <c r="E7228" s="224" t="n">
        <f aca="false">VLOOKUP(A7228,SINAPI_MO!$A$1:$E$59566,4,0)</f>
        <v>1</v>
      </c>
      <c r="F7228" s="225" t="n">
        <f aca="false">ROUND(D7228*E7228,2)</f>
        <v>0.35</v>
      </c>
    </row>
    <row r="7229" customFormat="false" ht="12.8" hidden="false" customHeight="false" outlineLevel="0" collapsed="false">
      <c r="A7229" s="207" t="n">
        <v>95363</v>
      </c>
      <c r="B7229" s="208" t="s">
        <v>7388</v>
      </c>
      <c r="C7229" s="2" t="s">
        <v>2148</v>
      </c>
      <c r="D7229" s="209" t="n">
        <v>0.35</v>
      </c>
      <c r="E7229" s="224" t="n">
        <f aca="false">VLOOKUP(A7229,SINAPI_MO!$A$1:$E$59566,4,0)</f>
        <v>1</v>
      </c>
      <c r="F7229" s="225" t="n">
        <f aca="false">ROUND(D7229*E7229,2)</f>
        <v>0.35</v>
      </c>
    </row>
    <row r="7230" customFormat="false" ht="12.8" hidden="false" customHeight="false" outlineLevel="0" collapsed="false">
      <c r="A7230" s="207" t="n">
        <v>101350</v>
      </c>
      <c r="B7230" s="208" t="s">
        <v>7389</v>
      </c>
      <c r="C7230" s="2" t="s">
        <v>7208</v>
      </c>
      <c r="D7230" s="209" t="n">
        <v>46.37</v>
      </c>
      <c r="E7230" s="224" t="n">
        <f aca="false">VLOOKUP(A7230,SINAPI_MO!$A$1:$E$59566,4,0)</f>
        <v>1</v>
      </c>
      <c r="F7230" s="225" t="n">
        <f aca="false">ROUND(D7230*E7230,2)</f>
        <v>46.37</v>
      </c>
    </row>
    <row r="7231" customFormat="false" ht="12.8" hidden="false" customHeight="false" outlineLevel="0" collapsed="false">
      <c r="A7231" s="207" t="n">
        <v>95360</v>
      </c>
      <c r="B7231" s="208" t="s">
        <v>7390</v>
      </c>
      <c r="C7231" s="2" t="s">
        <v>2148</v>
      </c>
      <c r="D7231" s="209" t="n">
        <v>0.34</v>
      </c>
      <c r="E7231" s="224" t="n">
        <f aca="false">VLOOKUP(A7231,SINAPI_MO!$A$1:$E$59566,4,0)</f>
        <v>1</v>
      </c>
      <c r="F7231" s="225" t="n">
        <f aca="false">ROUND(D7231*E7231,2)</f>
        <v>0.34</v>
      </c>
    </row>
    <row r="7232" customFormat="false" ht="12.8" hidden="false" customHeight="false" outlineLevel="0" collapsed="false">
      <c r="A7232" s="207" t="n">
        <v>101351</v>
      </c>
      <c r="B7232" s="208" t="s">
        <v>7391</v>
      </c>
      <c r="C7232" s="2" t="s">
        <v>7208</v>
      </c>
      <c r="D7232" s="209" t="n">
        <v>34.17</v>
      </c>
      <c r="E7232" s="224" t="n">
        <f aca="false">VLOOKUP(A7232,SINAPI_MO!$A$1:$E$59566,4,0)</f>
        <v>1</v>
      </c>
      <c r="F7232" s="225" t="n">
        <f aca="false">ROUND(D7232*E7232,2)</f>
        <v>34.17</v>
      </c>
    </row>
    <row r="7233" customFormat="false" ht="12.8" hidden="false" customHeight="false" outlineLevel="0" collapsed="false">
      <c r="A7233" s="207" t="n">
        <v>95365</v>
      </c>
      <c r="B7233" s="208" t="s">
        <v>7392</v>
      </c>
      <c r="C7233" s="2" t="s">
        <v>2148</v>
      </c>
      <c r="D7233" s="209" t="n">
        <v>0.25</v>
      </c>
      <c r="E7233" s="224" t="n">
        <f aca="false">VLOOKUP(A7233,SINAPI_MO!$A$1:$E$59566,4,0)</f>
        <v>1</v>
      </c>
      <c r="F7233" s="225" t="n">
        <f aca="false">ROUND(D7233*E7233,2)</f>
        <v>0.25</v>
      </c>
    </row>
    <row r="7234" customFormat="false" ht="19.4" hidden="false" customHeight="false" outlineLevel="0" collapsed="false">
      <c r="A7234" s="207" t="n">
        <v>101352</v>
      </c>
      <c r="B7234" s="208" t="s">
        <v>7393</v>
      </c>
      <c r="C7234" s="2" t="s">
        <v>7208</v>
      </c>
      <c r="D7234" s="209" t="n">
        <v>34.17</v>
      </c>
      <c r="E7234" s="224" t="n">
        <f aca="false">VLOOKUP(A7234,SINAPI_MO!$A$1:$E$59566,4,0)</f>
        <v>1</v>
      </c>
      <c r="F7234" s="225" t="n">
        <f aca="false">ROUND(D7234*E7234,2)</f>
        <v>34.17</v>
      </c>
    </row>
    <row r="7235" customFormat="false" ht="12.8" hidden="false" customHeight="false" outlineLevel="0" collapsed="false">
      <c r="A7235" s="207" t="n">
        <v>95364</v>
      </c>
      <c r="B7235" s="208" t="s">
        <v>7394</v>
      </c>
      <c r="C7235" s="2" t="s">
        <v>2148</v>
      </c>
      <c r="D7235" s="209" t="n">
        <v>0.25</v>
      </c>
      <c r="E7235" s="224" t="n">
        <f aca="false">VLOOKUP(A7235,SINAPI_MO!$A$1:$E$59566,4,0)</f>
        <v>1</v>
      </c>
      <c r="F7235" s="225" t="n">
        <f aca="false">ROUND(D7235*E7235,2)</f>
        <v>0.25</v>
      </c>
    </row>
    <row r="7236" customFormat="false" ht="12.8" hidden="false" customHeight="false" outlineLevel="0" collapsed="false">
      <c r="A7236" s="207" t="n">
        <v>95366</v>
      </c>
      <c r="B7236" s="208" t="s">
        <v>7395</v>
      </c>
      <c r="C7236" s="2" t="s">
        <v>2148</v>
      </c>
      <c r="D7236" s="209" t="n">
        <v>0.21</v>
      </c>
      <c r="E7236" s="224" t="n">
        <f aca="false">VLOOKUP(A7236,SINAPI_MO!$A$1:$E$59566,4,0)</f>
        <v>1</v>
      </c>
      <c r="F7236" s="225" t="n">
        <f aca="false">ROUND(D7236*E7236,2)</f>
        <v>0.21</v>
      </c>
    </row>
    <row r="7237" customFormat="false" ht="12.8" hidden="false" customHeight="false" outlineLevel="0" collapsed="false">
      <c r="A7237" s="207" t="n">
        <v>101353</v>
      </c>
      <c r="B7237" s="208" t="s">
        <v>7396</v>
      </c>
      <c r="C7237" s="2" t="s">
        <v>7208</v>
      </c>
      <c r="D7237" s="209" t="n">
        <v>27.9</v>
      </c>
      <c r="E7237" s="224" t="n">
        <f aca="false">VLOOKUP(A7237,SINAPI_MO!$A$1:$E$59566,4,0)</f>
        <v>1</v>
      </c>
      <c r="F7237" s="225" t="n">
        <f aca="false">ROUND(D7237*E7237,2)</f>
        <v>27.9</v>
      </c>
    </row>
    <row r="7238" customFormat="false" ht="19.4" hidden="false" customHeight="false" outlineLevel="0" collapsed="false">
      <c r="A7238" s="207" t="n">
        <v>95367</v>
      </c>
      <c r="B7238" s="208" t="s">
        <v>7397</v>
      </c>
      <c r="C7238" s="2" t="s">
        <v>2148</v>
      </c>
      <c r="D7238" s="209" t="n">
        <v>0.35</v>
      </c>
      <c r="E7238" s="224" t="n">
        <f aca="false">VLOOKUP(A7238,SINAPI_MO!$A$1:$E$59566,4,0)</f>
        <v>1</v>
      </c>
      <c r="F7238" s="225" t="n">
        <f aca="false">ROUND(D7238*E7238,2)</f>
        <v>0.35</v>
      </c>
    </row>
    <row r="7239" customFormat="false" ht="19.4" hidden="false" customHeight="false" outlineLevel="0" collapsed="false">
      <c r="A7239" s="207" t="n">
        <v>101355</v>
      </c>
      <c r="B7239" s="208" t="s">
        <v>7398</v>
      </c>
      <c r="C7239" s="2" t="s">
        <v>7208</v>
      </c>
      <c r="D7239" s="209" t="n">
        <v>46.37</v>
      </c>
      <c r="E7239" s="224" t="n">
        <f aca="false">VLOOKUP(A7239,SINAPI_MO!$A$1:$E$59566,4,0)</f>
        <v>1</v>
      </c>
      <c r="F7239" s="225" t="n">
        <f aca="false">ROUND(D7239*E7239,2)</f>
        <v>46.37</v>
      </c>
    </row>
    <row r="7240" customFormat="false" ht="12.8" hidden="false" customHeight="false" outlineLevel="0" collapsed="false">
      <c r="A7240" s="207" t="n">
        <v>95368</v>
      </c>
      <c r="B7240" s="208" t="s">
        <v>7399</v>
      </c>
      <c r="C7240" s="2" t="s">
        <v>2148</v>
      </c>
      <c r="D7240" s="209" t="n">
        <v>0.29</v>
      </c>
      <c r="E7240" s="224" t="n">
        <f aca="false">VLOOKUP(A7240,SINAPI_MO!$A$1:$E$59566,4,0)</f>
        <v>1</v>
      </c>
      <c r="F7240" s="225" t="n">
        <f aca="false">ROUND(D7240*E7240,2)</f>
        <v>0.29</v>
      </c>
    </row>
    <row r="7241" customFormat="false" ht="12.8" hidden="false" customHeight="false" outlineLevel="0" collapsed="false">
      <c r="A7241" s="207" t="n">
        <v>95369</v>
      </c>
      <c r="B7241" s="208" t="s">
        <v>7400</v>
      </c>
      <c r="C7241" s="2" t="s">
        <v>2148</v>
      </c>
      <c r="D7241" s="209" t="n">
        <v>0.24</v>
      </c>
      <c r="E7241" s="224" t="n">
        <f aca="false">VLOOKUP(A7241,SINAPI_MO!$A$1:$E$59566,4,0)</f>
        <v>1</v>
      </c>
      <c r="F7241" s="225" t="n">
        <f aca="false">ROUND(D7241*E7241,2)</f>
        <v>0.24</v>
      </c>
    </row>
    <row r="7242" customFormat="false" ht="12.8" hidden="false" customHeight="false" outlineLevel="0" collapsed="false">
      <c r="A7242" s="207" t="n">
        <v>95370</v>
      </c>
      <c r="B7242" s="208" t="s">
        <v>7401</v>
      </c>
      <c r="C7242" s="2" t="s">
        <v>2148</v>
      </c>
      <c r="D7242" s="209" t="n">
        <v>0.31</v>
      </c>
      <c r="E7242" s="224" t="n">
        <f aca="false">VLOOKUP(A7242,SINAPI_MO!$A$1:$E$59566,4,0)</f>
        <v>1</v>
      </c>
      <c r="F7242" s="225" t="n">
        <f aca="false">ROUND(D7242*E7242,2)</f>
        <v>0.31</v>
      </c>
    </row>
    <row r="7243" customFormat="false" ht="12.8" hidden="false" customHeight="false" outlineLevel="0" collapsed="false">
      <c r="A7243" s="207" t="n">
        <v>101356</v>
      </c>
      <c r="B7243" s="208" t="s">
        <v>7402</v>
      </c>
      <c r="C7243" s="2" t="s">
        <v>7208</v>
      </c>
      <c r="D7243" s="209" t="n">
        <v>41.16</v>
      </c>
      <c r="E7243" s="224" t="n">
        <f aca="false">VLOOKUP(A7243,SINAPI_MO!$A$1:$E$59566,4,0)</f>
        <v>1</v>
      </c>
      <c r="F7243" s="225" t="n">
        <f aca="false">ROUND(D7243*E7243,2)</f>
        <v>41.16</v>
      </c>
    </row>
    <row r="7244" customFormat="false" ht="12.8" hidden="false" customHeight="false" outlineLevel="0" collapsed="false">
      <c r="A7244" s="207" t="n">
        <v>95371</v>
      </c>
      <c r="B7244" s="208" t="s">
        <v>7403</v>
      </c>
      <c r="C7244" s="2" t="s">
        <v>2148</v>
      </c>
      <c r="D7244" s="209" t="n">
        <v>0.44</v>
      </c>
      <c r="E7244" s="224" t="n">
        <f aca="false">VLOOKUP(A7244,SINAPI_MO!$A$1:$E$59566,4,0)</f>
        <v>1</v>
      </c>
      <c r="F7244" s="225" t="n">
        <f aca="false">ROUND(D7244*E7244,2)</f>
        <v>0.44</v>
      </c>
    </row>
    <row r="7245" customFormat="false" ht="12.8" hidden="false" customHeight="false" outlineLevel="0" collapsed="false">
      <c r="A7245" s="207" t="n">
        <v>101357</v>
      </c>
      <c r="B7245" s="208" t="s">
        <v>7404</v>
      </c>
      <c r="C7245" s="2" t="s">
        <v>7208</v>
      </c>
      <c r="D7245" s="209" t="n">
        <v>59.11</v>
      </c>
      <c r="E7245" s="224" t="n">
        <f aca="false">VLOOKUP(A7245,SINAPI_MO!$A$1:$E$59566,4,0)</f>
        <v>1</v>
      </c>
      <c r="F7245" s="225" t="n">
        <f aca="false">ROUND(D7245*E7245,2)</f>
        <v>59.11</v>
      </c>
    </row>
    <row r="7246" customFormat="false" ht="12.8" hidden="false" customHeight="false" outlineLevel="0" collapsed="false">
      <c r="A7246" s="207" t="n">
        <v>95372</v>
      </c>
      <c r="B7246" s="208" t="s">
        <v>7405</v>
      </c>
      <c r="C7246" s="2" t="s">
        <v>2148</v>
      </c>
      <c r="D7246" s="209" t="n">
        <v>0.31</v>
      </c>
      <c r="E7246" s="224" t="n">
        <f aca="false">VLOOKUP(A7246,SINAPI_MO!$A$1:$E$59566,4,0)</f>
        <v>1</v>
      </c>
      <c r="F7246" s="225" t="n">
        <f aca="false">ROUND(D7246*E7246,2)</f>
        <v>0.31</v>
      </c>
    </row>
    <row r="7247" customFormat="false" ht="12.8" hidden="false" customHeight="false" outlineLevel="0" collapsed="false">
      <c r="A7247" s="207" t="n">
        <v>101358</v>
      </c>
      <c r="B7247" s="208" t="s">
        <v>7406</v>
      </c>
      <c r="C7247" s="2" t="s">
        <v>7208</v>
      </c>
      <c r="D7247" s="209" t="n">
        <v>41.16</v>
      </c>
      <c r="E7247" s="224" t="n">
        <f aca="false">VLOOKUP(A7247,SINAPI_MO!$A$1:$E$59566,4,0)</f>
        <v>1</v>
      </c>
      <c r="F7247" s="225" t="n">
        <f aca="false">ROUND(D7247*E7247,2)</f>
        <v>41.16</v>
      </c>
    </row>
    <row r="7248" customFormat="false" ht="12.8" hidden="false" customHeight="false" outlineLevel="0" collapsed="false">
      <c r="A7248" s="207" t="n">
        <v>95373</v>
      </c>
      <c r="B7248" s="208" t="s">
        <v>7407</v>
      </c>
      <c r="C7248" s="2" t="s">
        <v>2148</v>
      </c>
      <c r="D7248" s="209" t="n">
        <v>0.3</v>
      </c>
      <c r="E7248" s="224" t="n">
        <f aca="false">VLOOKUP(A7248,SINAPI_MO!$A$1:$E$59566,4,0)</f>
        <v>1</v>
      </c>
      <c r="F7248" s="225" t="n">
        <f aca="false">ROUND(D7248*E7248,2)</f>
        <v>0.3</v>
      </c>
    </row>
    <row r="7249" customFormat="false" ht="12.8" hidden="false" customHeight="false" outlineLevel="0" collapsed="false">
      <c r="A7249" s="207" t="n">
        <v>101359</v>
      </c>
      <c r="B7249" s="208" t="s">
        <v>7408</v>
      </c>
      <c r="C7249" s="2" t="s">
        <v>7208</v>
      </c>
      <c r="D7249" s="209" t="n">
        <v>39.97</v>
      </c>
      <c r="E7249" s="224" t="n">
        <f aca="false">VLOOKUP(A7249,SINAPI_MO!$A$1:$E$59566,4,0)</f>
        <v>1</v>
      </c>
      <c r="F7249" s="225" t="n">
        <f aca="false">ROUND(D7249*E7249,2)</f>
        <v>39.97</v>
      </c>
    </row>
    <row r="7250" customFormat="false" ht="12.8" hidden="false" customHeight="false" outlineLevel="0" collapsed="false">
      <c r="A7250" s="207" t="n">
        <v>101360</v>
      </c>
      <c r="B7250" s="208" t="s">
        <v>7409</v>
      </c>
      <c r="C7250" s="2" t="s">
        <v>7208</v>
      </c>
      <c r="D7250" s="209" t="n">
        <v>41.16</v>
      </c>
      <c r="E7250" s="224" t="n">
        <f aca="false">VLOOKUP(A7250,SINAPI_MO!$A$1:$E$59566,4,0)</f>
        <v>1</v>
      </c>
      <c r="F7250" s="225" t="n">
        <f aca="false">ROUND(D7250*E7250,2)</f>
        <v>41.16</v>
      </c>
    </row>
    <row r="7251" customFormat="false" ht="12.8" hidden="false" customHeight="false" outlineLevel="0" collapsed="false">
      <c r="A7251" s="207" t="n">
        <v>95374</v>
      </c>
      <c r="B7251" s="208" t="s">
        <v>7410</v>
      </c>
      <c r="C7251" s="2" t="s">
        <v>2148</v>
      </c>
      <c r="D7251" s="209" t="n">
        <v>0.31</v>
      </c>
      <c r="E7251" s="224" t="n">
        <f aca="false">VLOOKUP(A7251,SINAPI_MO!$A$1:$E$59566,4,0)</f>
        <v>1</v>
      </c>
      <c r="F7251" s="225" t="n">
        <f aca="false">ROUND(D7251*E7251,2)</f>
        <v>0.31</v>
      </c>
    </row>
    <row r="7252" customFormat="false" ht="12.8" hidden="false" customHeight="false" outlineLevel="0" collapsed="false">
      <c r="A7252" s="207" t="n">
        <v>95375</v>
      </c>
      <c r="B7252" s="208" t="s">
        <v>7411</v>
      </c>
      <c r="C7252" s="2" t="s">
        <v>2148</v>
      </c>
      <c r="D7252" s="209" t="n">
        <v>0.44</v>
      </c>
      <c r="E7252" s="224" t="n">
        <f aca="false">VLOOKUP(A7252,SINAPI_MO!$A$1:$E$59566,4,0)</f>
        <v>1</v>
      </c>
      <c r="F7252" s="225" t="n">
        <f aca="false">ROUND(D7252*E7252,2)</f>
        <v>0.44</v>
      </c>
    </row>
    <row r="7253" customFormat="false" ht="12.8" hidden="false" customHeight="false" outlineLevel="0" collapsed="false">
      <c r="A7253" s="207" t="n">
        <v>101361</v>
      </c>
      <c r="B7253" s="208" t="s">
        <v>7412</v>
      </c>
      <c r="C7253" s="2" t="s">
        <v>7208</v>
      </c>
      <c r="D7253" s="209" t="n">
        <v>58.7</v>
      </c>
      <c r="E7253" s="224" t="n">
        <f aca="false">VLOOKUP(A7253,SINAPI_MO!$A$1:$E$59566,4,0)</f>
        <v>1</v>
      </c>
      <c r="F7253" s="225" t="n">
        <f aca="false">ROUND(D7253*E7253,2)</f>
        <v>58.7</v>
      </c>
    </row>
    <row r="7254" customFormat="false" ht="12.8" hidden="false" customHeight="false" outlineLevel="0" collapsed="false">
      <c r="A7254" s="207" t="n">
        <v>95376</v>
      </c>
      <c r="B7254" s="208" t="s">
        <v>7413</v>
      </c>
      <c r="C7254" s="2" t="s">
        <v>2148</v>
      </c>
      <c r="D7254" s="209" t="n">
        <v>0.09</v>
      </c>
      <c r="E7254" s="224" t="n">
        <f aca="false">VLOOKUP(A7254,SINAPI_MO!$A$1:$E$59566,4,0)</f>
        <v>1</v>
      </c>
      <c r="F7254" s="225" t="n">
        <f aca="false">ROUND(D7254*E7254,2)</f>
        <v>0.09</v>
      </c>
    </row>
    <row r="7255" customFormat="false" ht="12.8" hidden="false" customHeight="false" outlineLevel="0" collapsed="false">
      <c r="A7255" s="207" t="n">
        <v>95377</v>
      </c>
      <c r="B7255" s="208" t="s">
        <v>7414</v>
      </c>
      <c r="C7255" s="2" t="s">
        <v>2148</v>
      </c>
      <c r="D7255" s="209" t="n">
        <v>0.24</v>
      </c>
      <c r="E7255" s="224" t="n">
        <f aca="false">VLOOKUP(A7255,SINAPI_MO!$A$1:$E$59566,4,0)</f>
        <v>1</v>
      </c>
      <c r="F7255" s="225" t="n">
        <f aca="false">ROUND(D7255*E7255,2)</f>
        <v>0.24</v>
      </c>
    </row>
    <row r="7256" customFormat="false" ht="12.8" hidden="false" customHeight="false" outlineLevel="0" collapsed="false">
      <c r="A7256" s="207" t="n">
        <v>101363</v>
      </c>
      <c r="B7256" s="208" t="s">
        <v>7415</v>
      </c>
      <c r="C7256" s="2" t="s">
        <v>7208</v>
      </c>
      <c r="D7256" s="209" t="n">
        <v>32.16</v>
      </c>
      <c r="E7256" s="224" t="n">
        <f aca="false">VLOOKUP(A7256,SINAPI_MO!$A$1:$E$59566,4,0)</f>
        <v>1</v>
      </c>
      <c r="F7256" s="225" t="n">
        <f aca="false">ROUND(D7256*E7256,2)</f>
        <v>32.16</v>
      </c>
    </row>
    <row r="7257" customFormat="false" ht="12.8" hidden="false" customHeight="false" outlineLevel="0" collapsed="false">
      <c r="A7257" s="207" t="n">
        <v>95378</v>
      </c>
      <c r="B7257" s="208" t="s">
        <v>7416</v>
      </c>
      <c r="C7257" s="2" t="s">
        <v>2148</v>
      </c>
      <c r="D7257" s="209" t="n">
        <v>0.35</v>
      </c>
      <c r="E7257" s="224" t="n">
        <f aca="false">VLOOKUP(A7257,SINAPI_MO!$A$1:$E$59566,4,0)</f>
        <v>1</v>
      </c>
      <c r="F7257" s="225" t="n">
        <f aca="false">ROUND(D7257*E7257,2)</f>
        <v>0.35</v>
      </c>
    </row>
    <row r="7258" customFormat="false" ht="12.8" hidden="false" customHeight="false" outlineLevel="0" collapsed="false">
      <c r="A7258" s="207" t="n">
        <v>101364</v>
      </c>
      <c r="B7258" s="208" t="s">
        <v>7417</v>
      </c>
      <c r="C7258" s="2" t="s">
        <v>7208</v>
      </c>
      <c r="D7258" s="209" t="n">
        <v>46.45</v>
      </c>
      <c r="E7258" s="224" t="n">
        <f aca="false">VLOOKUP(A7258,SINAPI_MO!$A$1:$E$59566,4,0)</f>
        <v>1</v>
      </c>
      <c r="F7258" s="225" t="n">
        <f aca="false">ROUND(D7258*E7258,2)</f>
        <v>46.45</v>
      </c>
    </row>
    <row r="7259" customFormat="false" ht="12.8" hidden="false" customHeight="false" outlineLevel="0" collapsed="false">
      <c r="A7259" s="207" t="n">
        <v>95379</v>
      </c>
      <c r="B7259" s="208" t="s">
        <v>7418</v>
      </c>
      <c r="C7259" s="2" t="s">
        <v>2148</v>
      </c>
      <c r="D7259" s="209" t="n">
        <v>0.29</v>
      </c>
      <c r="E7259" s="224" t="n">
        <f aca="false">VLOOKUP(A7259,SINAPI_MO!$A$1:$E$59566,4,0)</f>
        <v>1</v>
      </c>
      <c r="F7259" s="225" t="n">
        <f aca="false">ROUND(D7259*E7259,2)</f>
        <v>0.29</v>
      </c>
    </row>
    <row r="7260" customFormat="false" ht="12.8" hidden="false" customHeight="false" outlineLevel="0" collapsed="false">
      <c r="A7260" s="207" t="n">
        <v>101365</v>
      </c>
      <c r="B7260" s="208" t="s">
        <v>7419</v>
      </c>
      <c r="C7260" s="2" t="s">
        <v>7208</v>
      </c>
      <c r="D7260" s="209" t="n">
        <v>39.14</v>
      </c>
      <c r="E7260" s="224" t="n">
        <f aca="false">VLOOKUP(A7260,SINAPI_MO!$A$1:$E$59566,4,0)</f>
        <v>1</v>
      </c>
      <c r="F7260" s="225" t="n">
        <f aca="false">ROUND(D7260*E7260,2)</f>
        <v>39.14</v>
      </c>
    </row>
    <row r="7261" customFormat="false" ht="12.8" hidden="false" customHeight="false" outlineLevel="0" collapsed="false">
      <c r="A7261" s="207" t="n">
        <v>95380</v>
      </c>
      <c r="B7261" s="208" t="s">
        <v>7420</v>
      </c>
      <c r="C7261" s="2" t="s">
        <v>2148</v>
      </c>
      <c r="D7261" s="209" t="n">
        <v>0.32</v>
      </c>
      <c r="E7261" s="224" t="n">
        <f aca="false">VLOOKUP(A7261,SINAPI_MO!$A$1:$E$59566,4,0)</f>
        <v>1</v>
      </c>
      <c r="F7261" s="225" t="n">
        <f aca="false">ROUND(D7261*E7261,2)</f>
        <v>0.32</v>
      </c>
    </row>
    <row r="7262" customFormat="false" ht="12.8" hidden="false" customHeight="false" outlineLevel="0" collapsed="false">
      <c r="A7262" s="207" t="n">
        <v>101366</v>
      </c>
      <c r="B7262" s="208" t="s">
        <v>7421</v>
      </c>
      <c r="C7262" s="2" t="s">
        <v>7208</v>
      </c>
      <c r="D7262" s="209" t="n">
        <v>43.3</v>
      </c>
      <c r="E7262" s="224" t="n">
        <f aca="false">VLOOKUP(A7262,SINAPI_MO!$A$1:$E$59566,4,0)</f>
        <v>1</v>
      </c>
      <c r="F7262" s="225" t="n">
        <f aca="false">ROUND(D7262*E7262,2)</f>
        <v>43.3</v>
      </c>
    </row>
    <row r="7263" customFormat="false" ht="12.8" hidden="false" customHeight="false" outlineLevel="0" collapsed="false">
      <c r="A7263" s="207" t="n">
        <v>100535</v>
      </c>
      <c r="B7263" s="208" t="s">
        <v>7422</v>
      </c>
      <c r="C7263" s="2" t="s">
        <v>2148</v>
      </c>
      <c r="D7263" s="209" t="n">
        <v>0.55</v>
      </c>
      <c r="E7263" s="224" t="n">
        <f aca="false">VLOOKUP(A7263,SINAPI_MO!$A$1:$E$59566,4,0)</f>
        <v>1</v>
      </c>
      <c r="F7263" s="225" t="n">
        <f aca="false">ROUND(D7263*E7263,2)</f>
        <v>0.55</v>
      </c>
    </row>
    <row r="7264" customFormat="false" ht="12.8" hidden="false" customHeight="false" outlineLevel="0" collapsed="false">
      <c r="A7264" s="207" t="n">
        <v>100536</v>
      </c>
      <c r="B7264" s="208" t="s">
        <v>7423</v>
      </c>
      <c r="C7264" s="2" t="s">
        <v>7208</v>
      </c>
      <c r="D7264" s="209" t="n">
        <v>73.52</v>
      </c>
      <c r="E7264" s="224" t="n">
        <f aca="false">VLOOKUP(A7264,SINAPI_MO!$A$1:$E$59566,4,0)</f>
        <v>1</v>
      </c>
      <c r="F7264" s="225" t="n">
        <f aca="false">ROUND(D7264*E7264,2)</f>
        <v>73.52</v>
      </c>
    </row>
    <row r="7265" customFormat="false" ht="19.4" hidden="false" customHeight="false" outlineLevel="0" collapsed="false">
      <c r="A7265" s="207" t="n">
        <v>101368</v>
      </c>
      <c r="B7265" s="208" t="s">
        <v>7424</v>
      </c>
      <c r="C7265" s="2" t="s">
        <v>7208</v>
      </c>
      <c r="D7265" s="209" t="n">
        <v>36.61</v>
      </c>
      <c r="E7265" s="224" t="n">
        <f aca="false">VLOOKUP(A7265,SINAPI_MO!$A$1:$E$59566,4,0)</f>
        <v>1</v>
      </c>
      <c r="F7265" s="225" t="n">
        <f aca="false">ROUND(D7265*E7265,2)</f>
        <v>36.61</v>
      </c>
    </row>
    <row r="7266" customFormat="false" ht="12.8" hidden="false" customHeight="false" outlineLevel="0" collapsed="false">
      <c r="A7266" s="207" t="n">
        <v>101369</v>
      </c>
      <c r="B7266" s="208" t="s">
        <v>7425</v>
      </c>
      <c r="C7266" s="2" t="s">
        <v>7208</v>
      </c>
      <c r="D7266" s="209" t="n">
        <v>61.79</v>
      </c>
      <c r="E7266" s="224" t="n">
        <f aca="false">VLOOKUP(A7266,SINAPI_MO!$A$1:$E$59566,4,0)</f>
        <v>1</v>
      </c>
      <c r="F7266" s="225" t="n">
        <f aca="false">ROUND(D7266*E7266,2)</f>
        <v>61.79</v>
      </c>
    </row>
    <row r="7267" customFormat="false" ht="12.8" hidden="false" customHeight="false" outlineLevel="0" collapsed="false">
      <c r="A7267" s="207" t="n">
        <v>95385</v>
      </c>
      <c r="B7267" s="208" t="s">
        <v>7426</v>
      </c>
      <c r="C7267" s="2" t="s">
        <v>2148</v>
      </c>
      <c r="D7267" s="209" t="n">
        <v>0.24</v>
      </c>
      <c r="E7267" s="224" t="n">
        <f aca="false">VLOOKUP(A7267,SINAPI_MO!$A$1:$E$59566,4,0)</f>
        <v>1</v>
      </c>
      <c r="F7267" s="225" t="n">
        <f aca="false">ROUND(D7267*E7267,2)</f>
        <v>0.24</v>
      </c>
    </row>
    <row r="7268" customFormat="false" ht="12.8" hidden="false" customHeight="false" outlineLevel="0" collapsed="false">
      <c r="A7268" s="207" t="n">
        <v>101370</v>
      </c>
      <c r="B7268" s="208" t="s">
        <v>7427</v>
      </c>
      <c r="C7268" s="2" t="s">
        <v>7208</v>
      </c>
      <c r="D7268" s="209" t="n">
        <v>31.78</v>
      </c>
      <c r="E7268" s="224" t="n">
        <f aca="false">VLOOKUP(A7268,SINAPI_MO!$A$1:$E$59566,4,0)</f>
        <v>1</v>
      </c>
      <c r="F7268" s="225" t="n">
        <f aca="false">ROUND(D7268*E7268,2)</f>
        <v>31.78</v>
      </c>
    </row>
    <row r="7269" customFormat="false" ht="12.8" hidden="false" customHeight="false" outlineLevel="0" collapsed="false">
      <c r="A7269" s="207" t="n">
        <v>95406</v>
      </c>
      <c r="B7269" s="208" t="s">
        <v>7428</v>
      </c>
      <c r="C7269" s="2" t="s">
        <v>2148</v>
      </c>
      <c r="D7269" s="209" t="n">
        <v>0.32</v>
      </c>
      <c r="E7269" s="224" t="n">
        <f aca="false">VLOOKUP(A7269,SINAPI_MO!$A$1:$E$59566,4,0)</f>
        <v>1</v>
      </c>
      <c r="F7269" s="225" t="n">
        <f aca="false">ROUND(D7269*E7269,2)</f>
        <v>0.32</v>
      </c>
    </row>
    <row r="7270" customFormat="false" ht="12.8" hidden="false" customHeight="false" outlineLevel="0" collapsed="false">
      <c r="A7270" s="207" t="n">
        <v>95424</v>
      </c>
      <c r="B7270" s="208" t="s">
        <v>7429</v>
      </c>
      <c r="C7270" s="2" t="s">
        <v>7208</v>
      </c>
      <c r="D7270" s="209" t="n">
        <v>43.02</v>
      </c>
      <c r="E7270" s="224" t="n">
        <f aca="false">VLOOKUP(A7270,SINAPI_MO!$A$1:$E$59566,4,0)</f>
        <v>1</v>
      </c>
      <c r="F7270" s="225" t="n">
        <f aca="false">ROUND(D7270*E7270,2)</f>
        <v>43.02</v>
      </c>
    </row>
    <row r="7271" customFormat="false" ht="12.8" hidden="false" customHeight="false" outlineLevel="0" collapsed="false">
      <c r="A7271" s="207" t="n">
        <v>95386</v>
      </c>
      <c r="B7271" s="208" t="s">
        <v>7430</v>
      </c>
      <c r="C7271" s="2" t="s">
        <v>2148</v>
      </c>
      <c r="D7271" s="209" t="n">
        <v>0.34</v>
      </c>
      <c r="E7271" s="224" t="n">
        <f aca="false">VLOOKUP(A7271,SINAPI_MO!$A$1:$E$59566,4,0)</f>
        <v>1</v>
      </c>
      <c r="F7271" s="225" t="n">
        <f aca="false">ROUND(D7271*E7271,2)</f>
        <v>0.34</v>
      </c>
    </row>
    <row r="7272" customFormat="false" ht="12.8" hidden="false" customHeight="false" outlineLevel="0" collapsed="false">
      <c r="A7272" s="207" t="n">
        <v>95383</v>
      </c>
      <c r="B7272" s="208" t="s">
        <v>7431</v>
      </c>
      <c r="C7272" s="2" t="s">
        <v>2148</v>
      </c>
      <c r="D7272" s="209" t="n">
        <v>0.27</v>
      </c>
      <c r="E7272" s="224" t="n">
        <f aca="false">VLOOKUP(A7272,SINAPI_MO!$A$1:$E$59566,4,0)</f>
        <v>1</v>
      </c>
      <c r="F7272" s="225" t="n">
        <f aca="false">ROUND(D7272*E7272,2)</f>
        <v>0.27</v>
      </c>
    </row>
    <row r="7273" customFormat="false" ht="12.8" hidden="false" customHeight="false" outlineLevel="0" collapsed="false">
      <c r="A7273" s="207" t="n">
        <v>95384</v>
      </c>
      <c r="B7273" s="208" t="s">
        <v>7432</v>
      </c>
      <c r="C7273" s="2" t="s">
        <v>2148</v>
      </c>
      <c r="D7273" s="209" t="n">
        <v>0.46</v>
      </c>
      <c r="E7273" s="224" t="n">
        <f aca="false">VLOOKUP(A7273,SINAPI_MO!$A$1:$E$59566,4,0)</f>
        <v>1</v>
      </c>
      <c r="F7273" s="225" t="n">
        <f aca="false">ROUND(D7273*E7273,2)</f>
        <v>0.46</v>
      </c>
    </row>
    <row r="7274" customFormat="false" ht="12.8" hidden="false" customHeight="false" outlineLevel="0" collapsed="false">
      <c r="A7274" s="207" t="n">
        <v>100299</v>
      </c>
      <c r="B7274" s="208" t="s">
        <v>7433</v>
      </c>
      <c r="C7274" s="2" t="s">
        <v>2148</v>
      </c>
      <c r="D7274" s="209" t="n">
        <v>0.69</v>
      </c>
      <c r="E7274" s="224" t="n">
        <f aca="false">VLOOKUP(A7274,SINAPI_MO!$A$1:$E$59566,4,0)</f>
        <v>1</v>
      </c>
      <c r="F7274" s="225" t="n">
        <f aca="false">ROUND(D7274*E7274,2)</f>
        <v>0.69</v>
      </c>
    </row>
    <row r="7275" customFormat="false" ht="12.8" hidden="false" customHeight="false" outlineLevel="0" collapsed="false">
      <c r="A7275" s="207" t="n">
        <v>100315</v>
      </c>
      <c r="B7275" s="208" t="s">
        <v>7434</v>
      </c>
      <c r="C7275" s="2" t="s">
        <v>7208</v>
      </c>
      <c r="D7275" s="209" t="n">
        <v>91.34</v>
      </c>
      <c r="E7275" s="224" t="n">
        <f aca="false">VLOOKUP(A7275,SINAPI_MO!$A$1:$E$59566,4,0)</f>
        <v>1</v>
      </c>
      <c r="F7275" s="225" t="n">
        <f aca="false">ROUND(D7275*E7275,2)</f>
        <v>91.34</v>
      </c>
    </row>
    <row r="7276" customFormat="false" ht="12.8" hidden="false" customHeight="false" outlineLevel="0" collapsed="false">
      <c r="A7276" s="207" t="n">
        <v>95387</v>
      </c>
      <c r="B7276" s="208" t="s">
        <v>7435</v>
      </c>
      <c r="C7276" s="2" t="s">
        <v>2148</v>
      </c>
      <c r="D7276" s="209" t="n">
        <v>0.27</v>
      </c>
      <c r="E7276" s="224" t="n">
        <f aca="false">VLOOKUP(A7276,SINAPI_MO!$A$1:$E$59566,4,0)</f>
        <v>1</v>
      </c>
      <c r="F7276" s="225" t="n">
        <f aca="false">ROUND(D7276*E7276,2)</f>
        <v>0.27</v>
      </c>
    </row>
    <row r="7277" customFormat="false" ht="12.8" hidden="false" customHeight="false" outlineLevel="0" collapsed="false">
      <c r="A7277" s="207" t="n">
        <v>101371</v>
      </c>
      <c r="B7277" s="208" t="s">
        <v>7436</v>
      </c>
      <c r="C7277" s="2" t="s">
        <v>7208</v>
      </c>
      <c r="D7277" s="209" t="n">
        <v>36.14</v>
      </c>
      <c r="E7277" s="224" t="n">
        <f aca="false">VLOOKUP(A7277,SINAPI_MO!$A$1:$E$59566,4,0)</f>
        <v>1</v>
      </c>
      <c r="F7277" s="225" t="n">
        <f aca="false">ROUND(D7277*E7277,2)</f>
        <v>36.14</v>
      </c>
    </row>
    <row r="7278" customFormat="false" ht="12.8" hidden="false" customHeight="false" outlineLevel="0" collapsed="false">
      <c r="A7278" s="207" t="n">
        <v>100288</v>
      </c>
      <c r="B7278" s="208" t="s">
        <v>7437</v>
      </c>
      <c r="C7278" s="2" t="s">
        <v>2148</v>
      </c>
      <c r="D7278" s="209" t="n">
        <v>0.09</v>
      </c>
      <c r="E7278" s="224" t="n">
        <f aca="false">VLOOKUP(A7278,SINAPI_MO!$A$1:$E$59566,4,0)</f>
        <v>1</v>
      </c>
      <c r="F7278" s="225" t="n">
        <f aca="false">ROUND(D7278*E7278,2)</f>
        <v>0.09</v>
      </c>
    </row>
    <row r="7279" customFormat="false" ht="12.8" hidden="false" customHeight="false" outlineLevel="0" collapsed="false">
      <c r="A7279" s="207" t="n">
        <v>101372</v>
      </c>
      <c r="B7279" s="208" t="s">
        <v>7438</v>
      </c>
      <c r="C7279" s="2" t="s">
        <v>7208</v>
      </c>
      <c r="D7279" s="209" t="n">
        <v>12.47</v>
      </c>
      <c r="E7279" s="224" t="n">
        <f aca="false">VLOOKUP(A7279,SINAPI_MO!$A$1:$E$59566,4,0)</f>
        <v>1</v>
      </c>
      <c r="F7279" s="225" t="n">
        <f aca="false">ROUND(D7279*E7279,2)</f>
        <v>12.47</v>
      </c>
    </row>
    <row r="7280" customFormat="false" ht="12.8" hidden="false" customHeight="false" outlineLevel="0" collapsed="false">
      <c r="A7280" s="207" t="n">
        <v>90775</v>
      </c>
      <c r="B7280" s="208" t="s">
        <v>7439</v>
      </c>
      <c r="C7280" s="2" t="s">
        <v>2148</v>
      </c>
      <c r="D7280" s="209" t="n">
        <v>40.11</v>
      </c>
      <c r="E7280" s="224" t="n">
        <f aca="false">VLOOKUP(A7280,SINAPI_MO!$A$1:$E$59566,4,0)</f>
        <v>1</v>
      </c>
      <c r="F7280" s="225" t="n">
        <f aca="false">ROUND(D7280*E7280,2)</f>
        <v>40.11</v>
      </c>
    </row>
    <row r="7281" customFormat="false" ht="12.8" hidden="false" customHeight="false" outlineLevel="0" collapsed="false">
      <c r="A7281" s="207" t="n">
        <v>93561</v>
      </c>
      <c r="B7281" s="208" t="s">
        <v>7439</v>
      </c>
      <c r="C7281" s="2" t="s">
        <v>7208</v>
      </c>
      <c r="D7281" s="209" t="n">
        <v>6976.38</v>
      </c>
      <c r="E7281" s="224" t="n">
        <f aca="false">VLOOKUP(A7281,SINAPI_MO!$A$1:$E$59566,4,0)</f>
        <v>1</v>
      </c>
      <c r="F7281" s="225" t="n">
        <f aca="false">ROUND(D7281*E7281,2)</f>
        <v>6976.38</v>
      </c>
    </row>
    <row r="7282" customFormat="false" ht="12.8" hidden="false" customHeight="false" outlineLevel="0" collapsed="false">
      <c r="A7282" s="207" t="n">
        <v>88264</v>
      </c>
      <c r="B7282" s="208" t="s">
        <v>7440</v>
      </c>
      <c r="C7282" s="2" t="s">
        <v>2148</v>
      </c>
      <c r="D7282" s="209" t="n">
        <v>30.11</v>
      </c>
      <c r="E7282" s="224" t="n">
        <f aca="false">VLOOKUP(A7282,SINAPI_MO!$A$1:$E$59566,4,0)</f>
        <v>1</v>
      </c>
      <c r="F7282" s="225" t="n">
        <f aca="false">ROUND(D7282*E7282,2)</f>
        <v>30.11</v>
      </c>
    </row>
    <row r="7283" customFormat="false" ht="12.8" hidden="false" customHeight="false" outlineLevel="0" collapsed="false">
      <c r="A7283" s="207" t="n">
        <v>101399</v>
      </c>
      <c r="B7283" s="208" t="s">
        <v>7440</v>
      </c>
      <c r="C7283" s="2" t="s">
        <v>7208</v>
      </c>
      <c r="D7283" s="209" t="n">
        <v>5086.96</v>
      </c>
      <c r="E7283" s="224" t="n">
        <f aca="false">VLOOKUP(A7283,SINAPI_MO!$A$1:$E$59566,4,0)</f>
        <v>1</v>
      </c>
      <c r="F7283" s="225" t="n">
        <f aca="false">ROUND(D7283*E7283,2)</f>
        <v>5086.96</v>
      </c>
    </row>
    <row r="7284" customFormat="false" ht="12.8" hidden="false" customHeight="false" outlineLevel="0" collapsed="false">
      <c r="A7284" s="207" t="n">
        <v>88266</v>
      </c>
      <c r="B7284" s="208" t="s">
        <v>7441</v>
      </c>
      <c r="C7284" s="2" t="s">
        <v>2148</v>
      </c>
      <c r="D7284" s="209" t="n">
        <v>36.1</v>
      </c>
      <c r="E7284" s="224" t="n">
        <f aca="false">VLOOKUP(A7284,SINAPI_MO!$A$1:$E$59566,4,0)</f>
        <v>1</v>
      </c>
      <c r="F7284" s="225" t="n">
        <f aca="false">ROUND(D7284*E7284,2)</f>
        <v>36.1</v>
      </c>
    </row>
    <row r="7285" customFormat="false" ht="12.8" hidden="false" customHeight="false" outlineLevel="0" collapsed="false">
      <c r="A7285" s="207" t="n">
        <v>101401</v>
      </c>
      <c r="B7285" s="208" t="s">
        <v>7441</v>
      </c>
      <c r="C7285" s="2" t="s">
        <v>7208</v>
      </c>
      <c r="D7285" s="209" t="n">
        <v>6137.59</v>
      </c>
      <c r="E7285" s="224" t="n">
        <f aca="false">VLOOKUP(A7285,SINAPI_MO!$A$1:$E$59566,4,0)</f>
        <v>1</v>
      </c>
      <c r="F7285" s="225" t="n">
        <f aca="false">ROUND(D7285*E7285,2)</f>
        <v>6137.59</v>
      </c>
    </row>
    <row r="7286" customFormat="false" ht="12.8" hidden="false" customHeight="false" outlineLevel="0" collapsed="false">
      <c r="A7286" s="207" t="n">
        <v>88267</v>
      </c>
      <c r="B7286" s="208" t="s">
        <v>7442</v>
      </c>
      <c r="C7286" s="2" t="s">
        <v>2148</v>
      </c>
      <c r="D7286" s="209" t="n">
        <v>27.68</v>
      </c>
      <c r="E7286" s="224" t="n">
        <f aca="false">VLOOKUP(A7286,SINAPI_MO!$A$1:$E$59566,4,0)</f>
        <v>1</v>
      </c>
      <c r="F7286" s="225" t="n">
        <f aca="false">ROUND(D7286*E7286,2)</f>
        <v>27.68</v>
      </c>
    </row>
    <row r="7287" customFormat="false" ht="12.8" hidden="false" customHeight="false" outlineLevel="0" collapsed="false">
      <c r="A7287" s="207" t="n">
        <v>101402</v>
      </c>
      <c r="B7287" s="208" t="s">
        <v>7442</v>
      </c>
      <c r="C7287" s="2" t="s">
        <v>7208</v>
      </c>
      <c r="D7287" s="209" t="n">
        <v>4746.34</v>
      </c>
      <c r="E7287" s="224" t="n">
        <f aca="false">VLOOKUP(A7287,SINAPI_MO!$A$1:$E$59566,4,0)</f>
        <v>1</v>
      </c>
      <c r="F7287" s="225" t="n">
        <f aca="false">ROUND(D7287*E7287,2)</f>
        <v>4746.34</v>
      </c>
    </row>
    <row r="7288" customFormat="false" ht="12.8" hidden="false" customHeight="false" outlineLevel="0" collapsed="false">
      <c r="A7288" s="207" t="n">
        <v>90776</v>
      </c>
      <c r="B7288" s="208" t="s">
        <v>7443</v>
      </c>
      <c r="C7288" s="2" t="s">
        <v>2148</v>
      </c>
      <c r="D7288" s="209" t="n">
        <v>72.68</v>
      </c>
      <c r="E7288" s="224" t="n">
        <f aca="false">VLOOKUP(A7288,SINAPI_MO!$A$1:$E$59566,4,0)</f>
        <v>1</v>
      </c>
      <c r="F7288" s="225" t="n">
        <f aca="false">ROUND(D7288*E7288,2)</f>
        <v>72.68</v>
      </c>
    </row>
    <row r="7289" customFormat="false" ht="12.8" hidden="false" customHeight="false" outlineLevel="0" collapsed="false">
      <c r="A7289" s="207" t="n">
        <v>93572</v>
      </c>
      <c r="B7289" s="208" t="s">
        <v>7444</v>
      </c>
      <c r="C7289" s="2" t="s">
        <v>7208</v>
      </c>
      <c r="D7289" s="209" t="n">
        <v>12481.17</v>
      </c>
      <c r="E7289" s="224" t="n">
        <f aca="false">VLOOKUP(A7289,SINAPI_MO!$A$1:$E$59566,4,0)</f>
        <v>1</v>
      </c>
      <c r="F7289" s="225" t="n">
        <f aca="false">ROUND(D7289*E7289,2)</f>
        <v>12481.17</v>
      </c>
    </row>
    <row r="7290" customFormat="false" ht="12.8" hidden="false" customHeight="false" outlineLevel="0" collapsed="false">
      <c r="A7290" s="207" t="n">
        <v>90777</v>
      </c>
      <c r="B7290" s="208" t="s">
        <v>7445</v>
      </c>
      <c r="C7290" s="2" t="s">
        <v>2148</v>
      </c>
      <c r="D7290" s="209" t="n">
        <v>128.95</v>
      </c>
      <c r="E7290" s="224" t="n">
        <f aca="false">VLOOKUP(A7290,SINAPI_MO!$A$1:$E$59566,4,0)</f>
        <v>1</v>
      </c>
      <c r="F7290" s="225" t="n">
        <f aca="false">ROUND(D7290*E7290,2)</f>
        <v>128.95</v>
      </c>
    </row>
    <row r="7291" customFormat="false" ht="12.8" hidden="false" customHeight="false" outlineLevel="0" collapsed="false">
      <c r="A7291" s="207" t="n">
        <v>93565</v>
      </c>
      <c r="B7291" s="208" t="s">
        <v>7445</v>
      </c>
      <c r="C7291" s="2" t="s">
        <v>7208</v>
      </c>
      <c r="D7291" s="209" t="n">
        <v>22310.31</v>
      </c>
      <c r="E7291" s="224" t="n">
        <f aca="false">VLOOKUP(A7291,SINAPI_MO!$A$1:$E$59566,4,0)</f>
        <v>1</v>
      </c>
      <c r="F7291" s="225" t="n">
        <f aca="false">ROUND(D7291*E7291,2)</f>
        <v>22310.31</v>
      </c>
    </row>
    <row r="7292" customFormat="false" ht="12.8" hidden="false" customHeight="false" outlineLevel="0" collapsed="false">
      <c r="A7292" s="207" t="n">
        <v>90778</v>
      </c>
      <c r="B7292" s="208" t="s">
        <v>7446</v>
      </c>
      <c r="C7292" s="2" t="s">
        <v>2148</v>
      </c>
      <c r="D7292" s="209" t="n">
        <v>135.68</v>
      </c>
      <c r="E7292" s="224" t="n">
        <f aca="false">VLOOKUP(A7292,SINAPI_MO!$A$1:$E$59566,4,0)</f>
        <v>1</v>
      </c>
      <c r="F7292" s="225" t="n">
        <f aca="false">ROUND(D7292*E7292,2)</f>
        <v>135.68</v>
      </c>
    </row>
    <row r="7293" customFormat="false" ht="12.8" hidden="false" customHeight="false" outlineLevel="0" collapsed="false">
      <c r="A7293" s="207" t="n">
        <v>93567</v>
      </c>
      <c r="B7293" s="208" t="s">
        <v>7446</v>
      </c>
      <c r="C7293" s="2" t="s">
        <v>7208</v>
      </c>
      <c r="D7293" s="209" t="n">
        <v>23477.3</v>
      </c>
      <c r="E7293" s="224" t="n">
        <f aca="false">VLOOKUP(A7293,SINAPI_MO!$A$1:$E$59566,4,0)</f>
        <v>1</v>
      </c>
      <c r="F7293" s="225" t="n">
        <f aca="false">ROUND(D7293*E7293,2)</f>
        <v>23477.3</v>
      </c>
    </row>
    <row r="7294" customFormat="false" ht="12.8" hidden="false" customHeight="false" outlineLevel="0" collapsed="false">
      <c r="A7294" s="207" t="n">
        <v>90779</v>
      </c>
      <c r="B7294" s="208" t="s">
        <v>7447</v>
      </c>
      <c r="C7294" s="2" t="s">
        <v>2148</v>
      </c>
      <c r="D7294" s="209" t="n">
        <v>148.9</v>
      </c>
      <c r="E7294" s="224" t="n">
        <f aca="false">VLOOKUP(A7294,SINAPI_MO!$A$1:$E$59566,4,0)</f>
        <v>1</v>
      </c>
      <c r="F7294" s="225" t="n">
        <f aca="false">ROUND(D7294*E7294,2)</f>
        <v>148.9</v>
      </c>
    </row>
    <row r="7295" customFormat="false" ht="12.8" hidden="false" customHeight="false" outlineLevel="0" collapsed="false">
      <c r="A7295" s="207" t="n">
        <v>93568</v>
      </c>
      <c r="B7295" s="208" t="s">
        <v>7447</v>
      </c>
      <c r="C7295" s="2" t="s">
        <v>7208</v>
      </c>
      <c r="D7295" s="209" t="n">
        <v>25765.82</v>
      </c>
      <c r="E7295" s="224" t="n">
        <f aca="false">VLOOKUP(A7295,SINAPI_MO!$A$1:$E$59566,4,0)</f>
        <v>1</v>
      </c>
      <c r="F7295" s="225" t="n">
        <f aca="false">ROUND(D7295*E7295,2)</f>
        <v>25765.82</v>
      </c>
    </row>
    <row r="7296" customFormat="false" ht="12.8" hidden="false" customHeight="false" outlineLevel="0" collapsed="false">
      <c r="A7296" s="207" t="n">
        <v>88269</v>
      </c>
      <c r="B7296" s="208" t="s">
        <v>7448</v>
      </c>
      <c r="C7296" s="2" t="s">
        <v>2148</v>
      </c>
      <c r="D7296" s="209" t="n">
        <v>27.94</v>
      </c>
      <c r="E7296" s="224" t="n">
        <f aca="false">VLOOKUP(A7296,SINAPI_MO!$A$1:$E$59566,4,0)</f>
        <v>1</v>
      </c>
      <c r="F7296" s="225" t="n">
        <f aca="false">ROUND(D7296*E7296,2)</f>
        <v>27.94</v>
      </c>
    </row>
    <row r="7297" customFormat="false" ht="12.8" hidden="false" customHeight="false" outlineLevel="0" collapsed="false">
      <c r="A7297" s="207" t="n">
        <v>101407</v>
      </c>
      <c r="B7297" s="208" t="s">
        <v>7448</v>
      </c>
      <c r="C7297" s="2" t="s">
        <v>7208</v>
      </c>
      <c r="D7297" s="209" t="n">
        <v>4811.6</v>
      </c>
      <c r="E7297" s="224" t="n">
        <f aca="false">VLOOKUP(A7297,SINAPI_MO!$A$1:$E$59566,4,0)</f>
        <v>1</v>
      </c>
      <c r="F7297" s="225" t="n">
        <f aca="false">ROUND(D7297*E7297,2)</f>
        <v>4811.6</v>
      </c>
    </row>
    <row r="7298" customFormat="false" ht="12.8" hidden="false" customHeight="false" outlineLevel="0" collapsed="false">
      <c r="A7298" s="207" t="n">
        <v>88270</v>
      </c>
      <c r="B7298" s="208" t="s">
        <v>7449</v>
      </c>
      <c r="C7298" s="2" t="s">
        <v>2148</v>
      </c>
      <c r="D7298" s="209" t="n">
        <v>29.6</v>
      </c>
      <c r="E7298" s="224" t="n">
        <f aca="false">VLOOKUP(A7298,SINAPI_MO!$A$1:$E$59566,4,0)</f>
        <v>1</v>
      </c>
      <c r="F7298" s="225" t="n">
        <f aca="false">ROUND(D7298*E7298,2)</f>
        <v>29.6</v>
      </c>
    </row>
    <row r="7299" customFormat="false" ht="12.8" hidden="false" customHeight="false" outlineLevel="0" collapsed="false">
      <c r="A7299" s="207" t="n">
        <v>101408</v>
      </c>
      <c r="B7299" s="208" t="s">
        <v>7449</v>
      </c>
      <c r="C7299" s="2" t="s">
        <v>7208</v>
      </c>
      <c r="D7299" s="209" t="n">
        <v>5065.79</v>
      </c>
      <c r="E7299" s="224" t="n">
        <f aca="false">VLOOKUP(A7299,SINAPI_MO!$A$1:$E$59566,4,0)</f>
        <v>1</v>
      </c>
      <c r="F7299" s="225" t="n">
        <f aca="false">ROUND(D7299*E7299,2)</f>
        <v>5065.79</v>
      </c>
    </row>
    <row r="7300" customFormat="false" ht="12.8" hidden="false" customHeight="false" outlineLevel="0" collapsed="false">
      <c r="A7300" s="207" t="n">
        <v>102919</v>
      </c>
      <c r="B7300" s="208" t="s">
        <v>7450</v>
      </c>
      <c r="C7300" s="2" t="s">
        <v>2148</v>
      </c>
      <c r="D7300" s="209" t="n">
        <v>0</v>
      </c>
      <c r="E7300" s="224" t="e">
        <f aca="false">VLOOKUP(A7300,SINAPI_MO!$A$1:$E$59566,4,0)</f>
        <v>#N/A</v>
      </c>
      <c r="F7300" s="225" t="e">
        <f aca="false">ROUND(D7300*E7300,2)</f>
        <v>#N/A</v>
      </c>
    </row>
    <row r="7301" customFormat="false" ht="12.8" hidden="false" customHeight="false" outlineLevel="0" collapsed="false">
      <c r="A7301" s="207" t="n">
        <v>101409</v>
      </c>
      <c r="B7301" s="208" t="s">
        <v>7451</v>
      </c>
      <c r="C7301" s="2" t="s">
        <v>7208</v>
      </c>
      <c r="D7301" s="209" t="n">
        <v>6874.19</v>
      </c>
      <c r="E7301" s="224" t="n">
        <f aca="false">VLOOKUP(A7301,SINAPI_MO!$A$1:$E$59566,4,0)</f>
        <v>1</v>
      </c>
      <c r="F7301" s="225" t="n">
        <f aca="false">ROUND(D7301*E7301,2)</f>
        <v>6874.19</v>
      </c>
    </row>
    <row r="7302" customFormat="false" ht="12.8" hidden="false" customHeight="false" outlineLevel="0" collapsed="false">
      <c r="A7302" s="207" t="n">
        <v>88441</v>
      </c>
      <c r="B7302" s="208" t="s">
        <v>7452</v>
      </c>
      <c r="C7302" s="2" t="s">
        <v>2148</v>
      </c>
      <c r="D7302" s="209" t="n">
        <v>24.45</v>
      </c>
      <c r="E7302" s="224" t="n">
        <f aca="false">VLOOKUP(A7302,SINAPI_MO!$A$1:$E$59566,4,0)</f>
        <v>1</v>
      </c>
      <c r="F7302" s="225" t="n">
        <f aca="false">ROUND(D7302*E7302,2)</f>
        <v>24.45</v>
      </c>
    </row>
    <row r="7303" customFormat="false" ht="12.8" hidden="false" customHeight="false" outlineLevel="0" collapsed="false">
      <c r="A7303" s="207" t="n">
        <v>101410</v>
      </c>
      <c r="B7303" s="208" t="s">
        <v>7452</v>
      </c>
      <c r="C7303" s="2" t="s">
        <v>7208</v>
      </c>
      <c r="D7303" s="209" t="n">
        <v>4228.48</v>
      </c>
      <c r="E7303" s="224" t="n">
        <f aca="false">VLOOKUP(A7303,SINAPI_MO!$A$1:$E$59566,4,0)</f>
        <v>1</v>
      </c>
      <c r="F7303" s="225" t="n">
        <f aca="false">ROUND(D7303*E7303,2)</f>
        <v>4228.48</v>
      </c>
    </row>
    <row r="7304" customFormat="false" ht="12.8" hidden="false" customHeight="false" outlineLevel="0" collapsed="false">
      <c r="A7304" s="207" t="n">
        <v>88272</v>
      </c>
      <c r="B7304" s="208" t="s">
        <v>7453</v>
      </c>
      <c r="C7304" s="2" t="s">
        <v>2148</v>
      </c>
      <c r="D7304" s="209" t="n">
        <v>30.61</v>
      </c>
      <c r="E7304" s="224" t="n">
        <f aca="false">VLOOKUP(A7304,SINAPI_MO!$A$1:$E$59566,4,0)</f>
        <v>1</v>
      </c>
      <c r="F7304" s="225" t="n">
        <f aca="false">ROUND(D7304*E7304,2)</f>
        <v>30.61</v>
      </c>
    </row>
    <row r="7305" customFormat="false" ht="12.8" hidden="false" customHeight="false" outlineLevel="0" collapsed="false">
      <c r="A7305" s="207" t="n">
        <v>88273</v>
      </c>
      <c r="B7305" s="208" t="s">
        <v>7454</v>
      </c>
      <c r="C7305" s="2" t="s">
        <v>2148</v>
      </c>
      <c r="D7305" s="209" t="n">
        <v>26</v>
      </c>
      <c r="E7305" s="224" t="n">
        <f aca="false">VLOOKUP(A7305,SINAPI_MO!$A$1:$E$59566,4,0)</f>
        <v>1</v>
      </c>
      <c r="F7305" s="225" t="n">
        <f aca="false">ROUND(D7305*E7305,2)</f>
        <v>26</v>
      </c>
    </row>
    <row r="7306" customFormat="false" ht="12.8" hidden="false" customHeight="false" outlineLevel="0" collapsed="false">
      <c r="A7306" s="207" t="n">
        <v>101413</v>
      </c>
      <c r="B7306" s="208" t="s">
        <v>7454</v>
      </c>
      <c r="C7306" s="2" t="s">
        <v>7208</v>
      </c>
      <c r="D7306" s="209" t="n">
        <v>4467.77</v>
      </c>
      <c r="E7306" s="224" t="n">
        <f aca="false">VLOOKUP(A7306,SINAPI_MO!$A$1:$E$59566,4,0)</f>
        <v>1</v>
      </c>
      <c r="F7306" s="225" t="n">
        <f aca="false">ROUND(D7306*E7306,2)</f>
        <v>4467.77</v>
      </c>
    </row>
    <row r="7307" customFormat="false" ht="12.8" hidden="false" customHeight="false" outlineLevel="0" collapsed="false">
      <c r="A7307" s="207" t="n">
        <v>101414</v>
      </c>
      <c r="B7307" s="208" t="s">
        <v>7455</v>
      </c>
      <c r="C7307" s="2" t="s">
        <v>7208</v>
      </c>
      <c r="D7307" s="209" t="n">
        <v>4806.65</v>
      </c>
      <c r="E7307" s="224" t="n">
        <f aca="false">VLOOKUP(A7307,SINAPI_MO!$A$1:$E$59566,4,0)</f>
        <v>1</v>
      </c>
      <c r="F7307" s="225" t="n">
        <f aca="false">ROUND(D7307*E7307,2)</f>
        <v>4806.65</v>
      </c>
    </row>
    <row r="7308" customFormat="false" ht="12.8" hidden="false" customHeight="false" outlineLevel="0" collapsed="false">
      <c r="A7308" s="207" t="n">
        <v>88274</v>
      </c>
      <c r="B7308" s="208" t="s">
        <v>7456</v>
      </c>
      <c r="C7308" s="2" t="s">
        <v>2148</v>
      </c>
      <c r="D7308" s="209" t="n">
        <v>27.97</v>
      </c>
      <c r="E7308" s="224" t="n">
        <f aca="false">VLOOKUP(A7308,SINAPI_MO!$A$1:$E$59566,4,0)</f>
        <v>1</v>
      </c>
      <c r="F7308" s="225" t="n">
        <f aca="false">ROUND(D7308*E7308,2)</f>
        <v>27.97</v>
      </c>
    </row>
    <row r="7309" customFormat="false" ht="12.8" hidden="false" customHeight="false" outlineLevel="0" collapsed="false">
      <c r="A7309" s="207" t="n">
        <v>101412</v>
      </c>
      <c r="B7309" s="208" t="s">
        <v>7457</v>
      </c>
      <c r="C7309" s="2" t="s">
        <v>7208</v>
      </c>
      <c r="D7309" s="209" t="n">
        <v>5241.77</v>
      </c>
      <c r="E7309" s="224" t="n">
        <f aca="false">VLOOKUP(A7309,SINAPI_MO!$A$1:$E$59566,4,0)</f>
        <v>1</v>
      </c>
      <c r="F7309" s="225" t="n">
        <f aca="false">ROUND(D7309*E7309,2)</f>
        <v>5241.77</v>
      </c>
    </row>
    <row r="7310" customFormat="false" ht="12.8" hidden="false" customHeight="false" outlineLevel="0" collapsed="false">
      <c r="A7310" s="207" t="n">
        <v>101415</v>
      </c>
      <c r="B7310" s="208" t="s">
        <v>7458</v>
      </c>
      <c r="C7310" s="2" t="s">
        <v>7208</v>
      </c>
      <c r="D7310" s="209" t="n">
        <v>7648.98</v>
      </c>
      <c r="E7310" s="224" t="n">
        <f aca="false">VLOOKUP(A7310,SINAPI_MO!$A$1:$E$59566,4,0)</f>
        <v>1</v>
      </c>
      <c r="F7310" s="225" t="n">
        <f aca="false">ROUND(D7310*E7310,2)</f>
        <v>7648.98</v>
      </c>
    </row>
    <row r="7311" customFormat="false" ht="12.8" hidden="false" customHeight="false" outlineLevel="0" collapsed="false">
      <c r="A7311" s="207" t="n">
        <v>100308</v>
      </c>
      <c r="B7311" s="208" t="s">
        <v>7459</v>
      </c>
      <c r="C7311" s="2" t="s">
        <v>2148</v>
      </c>
      <c r="D7311" s="209" t="n">
        <v>31.02</v>
      </c>
      <c r="E7311" s="224" t="n">
        <f aca="false">VLOOKUP(A7311,SINAPI_MO!$A$1:$E$59566,4,0)</f>
        <v>1</v>
      </c>
      <c r="F7311" s="225" t="n">
        <f aca="false">ROUND(D7311*E7311,2)</f>
        <v>31.02</v>
      </c>
    </row>
    <row r="7312" customFormat="false" ht="12.8" hidden="false" customHeight="false" outlineLevel="0" collapsed="false">
      <c r="A7312" s="207" t="n">
        <v>101416</v>
      </c>
      <c r="B7312" s="208" t="s">
        <v>7459</v>
      </c>
      <c r="C7312" s="2" t="s">
        <v>7208</v>
      </c>
      <c r="D7312" s="209" t="n">
        <v>5282.64</v>
      </c>
      <c r="E7312" s="224" t="n">
        <f aca="false">VLOOKUP(A7312,SINAPI_MO!$A$1:$E$59566,4,0)</f>
        <v>1</v>
      </c>
      <c r="F7312" s="225" t="n">
        <f aca="false">ROUND(D7312*E7312,2)</f>
        <v>5282.64</v>
      </c>
    </row>
    <row r="7313" customFormat="false" ht="12.8" hidden="false" customHeight="false" outlineLevel="0" collapsed="false">
      <c r="A7313" s="207" t="n">
        <v>88275</v>
      </c>
      <c r="B7313" s="208" t="s">
        <v>7460</v>
      </c>
      <c r="C7313" s="2" t="s">
        <v>2148</v>
      </c>
      <c r="D7313" s="209" t="n">
        <v>44.08</v>
      </c>
      <c r="E7313" s="224" t="n">
        <f aca="false">VLOOKUP(A7313,SINAPI_MO!$A$1:$E$59566,4,0)</f>
        <v>1</v>
      </c>
      <c r="F7313" s="225" t="n">
        <f aca="false">ROUND(D7313*E7313,2)</f>
        <v>44.08</v>
      </c>
    </row>
    <row r="7314" customFormat="false" ht="12.8" hidden="false" customHeight="false" outlineLevel="0" collapsed="false">
      <c r="A7314" s="207" t="n">
        <v>90780</v>
      </c>
      <c r="B7314" s="208" t="s">
        <v>7461</v>
      </c>
      <c r="C7314" s="2" t="s">
        <v>2148</v>
      </c>
      <c r="D7314" s="209" t="n">
        <v>117.83</v>
      </c>
      <c r="E7314" s="224" t="n">
        <f aca="false">VLOOKUP(A7314,SINAPI_MO!$A$1:$E$59566,4,0)</f>
        <v>1</v>
      </c>
      <c r="F7314" s="225" t="n">
        <f aca="false">ROUND(D7314*E7314,2)</f>
        <v>117.83</v>
      </c>
    </row>
    <row r="7315" customFormat="false" ht="12.8" hidden="false" customHeight="false" outlineLevel="0" collapsed="false">
      <c r="A7315" s="207" t="n">
        <v>94295</v>
      </c>
      <c r="B7315" s="208" t="s">
        <v>7461</v>
      </c>
      <c r="C7315" s="2" t="s">
        <v>7208</v>
      </c>
      <c r="D7315" s="209" t="n">
        <v>20251.49</v>
      </c>
      <c r="E7315" s="224" t="n">
        <f aca="false">VLOOKUP(A7315,SINAPI_MO!$A$1:$E$59566,4,0)</f>
        <v>1</v>
      </c>
      <c r="F7315" s="225" t="n">
        <f aca="false">ROUND(D7315*E7315,2)</f>
        <v>20251.49</v>
      </c>
    </row>
    <row r="7316" customFormat="false" ht="12.8" hidden="false" customHeight="false" outlineLevel="0" collapsed="false">
      <c r="A7316" s="207" t="n">
        <v>88277</v>
      </c>
      <c r="B7316" s="208" t="s">
        <v>7462</v>
      </c>
      <c r="C7316" s="2" t="s">
        <v>2148</v>
      </c>
      <c r="D7316" s="209" t="n">
        <v>39.86</v>
      </c>
      <c r="E7316" s="224" t="n">
        <f aca="false">VLOOKUP(A7316,SINAPI_MO!$A$1:$E$59566,4,0)</f>
        <v>1</v>
      </c>
      <c r="F7316" s="225" t="n">
        <f aca="false">ROUND(D7316*E7316,2)</f>
        <v>39.86</v>
      </c>
    </row>
    <row r="7317" customFormat="false" ht="12.8" hidden="false" customHeight="false" outlineLevel="0" collapsed="false">
      <c r="A7317" s="207" t="n">
        <v>100307</v>
      </c>
      <c r="B7317" s="208" t="s">
        <v>7463</v>
      </c>
      <c r="C7317" s="2" t="s">
        <v>2148</v>
      </c>
      <c r="D7317" s="209" t="n">
        <v>26.4</v>
      </c>
      <c r="E7317" s="224" t="n">
        <f aca="false">VLOOKUP(A7317,SINAPI_MO!$A$1:$E$59566,4,0)</f>
        <v>1</v>
      </c>
      <c r="F7317" s="225" t="n">
        <f aca="false">ROUND(D7317*E7317,2)</f>
        <v>26.4</v>
      </c>
    </row>
    <row r="7318" customFormat="false" ht="12.8" hidden="false" customHeight="false" outlineLevel="0" collapsed="false">
      <c r="A7318" s="207" t="n">
        <v>101417</v>
      </c>
      <c r="B7318" s="208" t="s">
        <v>7463</v>
      </c>
      <c r="C7318" s="2" t="s">
        <v>7208</v>
      </c>
      <c r="D7318" s="209" t="n">
        <v>4480.65</v>
      </c>
      <c r="E7318" s="224" t="n">
        <f aca="false">VLOOKUP(A7318,SINAPI_MO!$A$1:$E$59566,4,0)</f>
        <v>1</v>
      </c>
      <c r="F7318" s="225" t="n">
        <f aca="false">ROUND(D7318*E7318,2)</f>
        <v>4480.65</v>
      </c>
    </row>
    <row r="7319" customFormat="false" ht="12.8" hidden="false" customHeight="false" outlineLevel="0" collapsed="false">
      <c r="A7319" s="207" t="n">
        <v>88278</v>
      </c>
      <c r="B7319" s="208" t="s">
        <v>7464</v>
      </c>
      <c r="C7319" s="2" t="s">
        <v>2148</v>
      </c>
      <c r="D7319" s="209" t="n">
        <v>29.22</v>
      </c>
      <c r="E7319" s="224" t="n">
        <f aca="false">VLOOKUP(A7319,SINAPI_MO!$A$1:$E$59566,4,0)</f>
        <v>1</v>
      </c>
      <c r="F7319" s="225" t="n">
        <f aca="false">ROUND(D7319*E7319,2)</f>
        <v>29.22</v>
      </c>
    </row>
    <row r="7320" customFormat="false" ht="12.8" hidden="false" customHeight="false" outlineLevel="0" collapsed="false">
      <c r="A7320" s="207" t="n">
        <v>101418</v>
      </c>
      <c r="B7320" s="208" t="s">
        <v>7464</v>
      </c>
      <c r="C7320" s="2" t="s">
        <v>7208</v>
      </c>
      <c r="D7320" s="209" t="n">
        <v>5042.49</v>
      </c>
      <c r="E7320" s="224" t="n">
        <f aca="false">VLOOKUP(A7320,SINAPI_MO!$A$1:$E$59566,4,0)</f>
        <v>1</v>
      </c>
      <c r="F7320" s="225" t="n">
        <f aca="false">ROUND(D7320*E7320,2)</f>
        <v>5042.49</v>
      </c>
    </row>
    <row r="7321" customFormat="false" ht="12.8" hidden="false" customHeight="false" outlineLevel="0" collapsed="false">
      <c r="A7321" s="207" t="n">
        <v>105535</v>
      </c>
      <c r="B7321" s="208" t="s">
        <v>7465</v>
      </c>
      <c r="C7321" s="2" t="s">
        <v>2148</v>
      </c>
      <c r="D7321" s="209" t="n">
        <v>0</v>
      </c>
      <c r="E7321" s="224" t="e">
        <f aca="false">VLOOKUP(A7321,SINAPI_MO!$A$1:$E$59566,4,0)</f>
        <v>#N/A</v>
      </c>
      <c r="F7321" s="225" t="e">
        <f aca="false">ROUND(D7321*E7321,2)</f>
        <v>#N/A</v>
      </c>
    </row>
    <row r="7322" customFormat="false" ht="12.8" hidden="false" customHeight="false" outlineLevel="0" collapsed="false">
      <c r="A7322" s="207" t="n">
        <v>101419</v>
      </c>
      <c r="B7322" s="208" t="s">
        <v>7466</v>
      </c>
      <c r="C7322" s="2" t="s">
        <v>7208</v>
      </c>
      <c r="D7322" s="209" t="n">
        <v>6840.85</v>
      </c>
      <c r="E7322" s="224" t="n">
        <f aca="false">VLOOKUP(A7322,SINAPI_MO!$A$1:$E$59566,4,0)</f>
        <v>1</v>
      </c>
      <c r="F7322" s="225" t="n">
        <f aca="false">ROUND(D7322*E7322,2)</f>
        <v>6840.85</v>
      </c>
    </row>
    <row r="7323" customFormat="false" ht="12.8" hidden="false" customHeight="false" outlineLevel="0" collapsed="false">
      <c r="A7323" s="207" t="n">
        <v>88279</v>
      </c>
      <c r="B7323" s="208" t="s">
        <v>7467</v>
      </c>
      <c r="C7323" s="2" t="s">
        <v>2148</v>
      </c>
      <c r="D7323" s="209" t="n">
        <v>40.23</v>
      </c>
      <c r="E7323" s="224" t="n">
        <f aca="false">VLOOKUP(A7323,SINAPI_MO!$A$1:$E$59566,4,0)</f>
        <v>1</v>
      </c>
      <c r="F7323" s="225" t="n">
        <f aca="false">ROUND(D7323*E7323,2)</f>
        <v>40.23</v>
      </c>
    </row>
    <row r="7324" customFormat="false" ht="12.8" hidden="false" customHeight="false" outlineLevel="0" collapsed="false">
      <c r="A7324" s="207" t="n">
        <v>88281</v>
      </c>
      <c r="B7324" s="208" t="s">
        <v>7468</v>
      </c>
      <c r="C7324" s="2" t="s">
        <v>2148</v>
      </c>
      <c r="D7324" s="209" t="n">
        <v>27.37</v>
      </c>
      <c r="E7324" s="224" t="n">
        <f aca="false">VLOOKUP(A7324,SINAPI_MO!$A$1:$E$59566,4,0)</f>
        <v>1</v>
      </c>
      <c r="F7324" s="225" t="n">
        <f aca="false">ROUND(D7324*E7324,2)</f>
        <v>27.37</v>
      </c>
    </row>
    <row r="7325" customFormat="false" ht="12.8" hidden="false" customHeight="false" outlineLevel="0" collapsed="false">
      <c r="A7325" s="207" t="n">
        <v>93558</v>
      </c>
      <c r="B7325" s="208" t="s">
        <v>7469</v>
      </c>
      <c r="C7325" s="2" t="s">
        <v>7208</v>
      </c>
      <c r="D7325" s="209" t="n">
        <v>4600.34</v>
      </c>
      <c r="E7325" s="224" t="n">
        <f aca="false">VLOOKUP(A7325,SINAPI_MO!$A$1:$E$59566,4,0)</f>
        <v>1</v>
      </c>
      <c r="F7325" s="225" t="n">
        <f aca="false">ROUND(D7325*E7325,2)</f>
        <v>4600.34</v>
      </c>
    </row>
    <row r="7326" customFormat="false" ht="12.8" hidden="false" customHeight="false" outlineLevel="0" collapsed="false">
      <c r="A7326" s="207" t="n">
        <v>101420</v>
      </c>
      <c r="B7326" s="208" t="s">
        <v>7470</v>
      </c>
      <c r="C7326" s="2" t="s">
        <v>7208</v>
      </c>
      <c r="D7326" s="209" t="n">
        <v>4745.6</v>
      </c>
      <c r="E7326" s="224" t="n">
        <f aca="false">VLOOKUP(A7326,SINAPI_MO!$A$1:$E$59566,4,0)</f>
        <v>1</v>
      </c>
      <c r="F7326" s="225" t="n">
        <f aca="false">ROUND(D7326*E7326,2)</f>
        <v>4745.6</v>
      </c>
    </row>
    <row r="7327" customFormat="false" ht="12.8" hidden="false" customHeight="false" outlineLevel="0" collapsed="false">
      <c r="A7327" s="207" t="n">
        <v>101421</v>
      </c>
      <c r="B7327" s="208" t="s">
        <v>7471</v>
      </c>
      <c r="C7327" s="2" t="s">
        <v>7208</v>
      </c>
      <c r="D7327" s="209" t="n">
        <v>5503.76</v>
      </c>
      <c r="E7327" s="224" t="n">
        <f aca="false">VLOOKUP(A7327,SINAPI_MO!$A$1:$E$59566,4,0)</f>
        <v>1</v>
      </c>
      <c r="F7327" s="225" t="n">
        <f aca="false">ROUND(D7327*E7327,2)</f>
        <v>5503.76</v>
      </c>
    </row>
    <row r="7328" customFormat="false" ht="12.8" hidden="false" customHeight="false" outlineLevel="0" collapsed="false">
      <c r="A7328" s="207" t="n">
        <v>88282</v>
      </c>
      <c r="B7328" s="208" t="s">
        <v>7472</v>
      </c>
      <c r="C7328" s="2" t="s">
        <v>2148</v>
      </c>
      <c r="D7328" s="209" t="n">
        <v>26.54</v>
      </c>
      <c r="E7328" s="224" t="n">
        <f aca="false">VLOOKUP(A7328,SINAPI_MO!$A$1:$E$59566,4,0)</f>
        <v>1</v>
      </c>
      <c r="F7328" s="225" t="n">
        <f aca="false">ROUND(D7328*E7328,2)</f>
        <v>26.54</v>
      </c>
    </row>
    <row r="7329" customFormat="false" ht="12.8" hidden="false" customHeight="false" outlineLevel="0" collapsed="false">
      <c r="A7329" s="207" t="n">
        <v>88283</v>
      </c>
      <c r="B7329" s="208" t="s">
        <v>7473</v>
      </c>
      <c r="C7329" s="2" t="s">
        <v>2148</v>
      </c>
      <c r="D7329" s="209" t="n">
        <v>31.71</v>
      </c>
      <c r="E7329" s="224" t="n">
        <f aca="false">VLOOKUP(A7329,SINAPI_MO!$A$1:$E$59566,4,0)</f>
        <v>1</v>
      </c>
      <c r="F7329" s="225" t="n">
        <f aca="false">ROUND(D7329*E7329,2)</f>
        <v>31.71</v>
      </c>
    </row>
    <row r="7330" customFormat="false" ht="12.8" hidden="false" customHeight="false" outlineLevel="0" collapsed="false">
      <c r="A7330" s="207" t="n">
        <v>101422</v>
      </c>
      <c r="B7330" s="208" t="s">
        <v>7474</v>
      </c>
      <c r="C7330" s="2" t="s">
        <v>7208</v>
      </c>
      <c r="D7330" s="209" t="n">
        <v>4186.07</v>
      </c>
      <c r="E7330" s="224" t="n">
        <f aca="false">VLOOKUP(A7330,SINAPI_MO!$A$1:$E$59566,4,0)</f>
        <v>1</v>
      </c>
      <c r="F7330" s="225" t="n">
        <f aca="false">ROUND(D7330*E7330,2)</f>
        <v>4186.07</v>
      </c>
    </row>
    <row r="7331" customFormat="false" ht="12.8" hidden="false" customHeight="false" outlineLevel="0" collapsed="false">
      <c r="A7331" s="207" t="n">
        <v>88284</v>
      </c>
      <c r="B7331" s="208" t="s">
        <v>7475</v>
      </c>
      <c r="C7331" s="2" t="s">
        <v>2148</v>
      </c>
      <c r="D7331" s="209" t="n">
        <v>24.15</v>
      </c>
      <c r="E7331" s="224" t="n">
        <f aca="false">VLOOKUP(A7331,SINAPI_MO!$A$1:$E$59566,4,0)</f>
        <v>1</v>
      </c>
      <c r="F7331" s="225" t="n">
        <f aca="false">ROUND(D7331*E7331,2)</f>
        <v>24.15</v>
      </c>
    </row>
    <row r="7332" customFormat="false" ht="12.8" hidden="false" customHeight="false" outlineLevel="0" collapsed="false">
      <c r="A7332" s="207" t="n">
        <v>101424</v>
      </c>
      <c r="B7332" s="208" t="s">
        <v>7476</v>
      </c>
      <c r="C7332" s="2" t="s">
        <v>7208</v>
      </c>
      <c r="D7332" s="209" t="n">
        <v>5366.38</v>
      </c>
      <c r="E7332" s="224" t="n">
        <f aca="false">VLOOKUP(A7332,SINAPI_MO!$A$1:$E$59566,4,0)</f>
        <v>1</v>
      </c>
      <c r="F7332" s="225" t="n">
        <f aca="false">ROUND(D7332*E7332,2)</f>
        <v>5366.38</v>
      </c>
    </row>
    <row r="7333" customFormat="false" ht="12.8" hidden="false" customHeight="false" outlineLevel="0" collapsed="false">
      <c r="A7333" s="207" t="n">
        <v>88286</v>
      </c>
      <c r="B7333" s="208" t="s">
        <v>7477</v>
      </c>
      <c r="C7333" s="2" t="s">
        <v>2148</v>
      </c>
      <c r="D7333" s="209" t="n">
        <v>31.2</v>
      </c>
      <c r="E7333" s="224" t="n">
        <f aca="false">VLOOKUP(A7333,SINAPI_MO!$A$1:$E$59566,4,0)</f>
        <v>1</v>
      </c>
      <c r="F7333" s="225" t="n">
        <f aca="false">ROUND(D7333*E7333,2)</f>
        <v>31.2</v>
      </c>
    </row>
    <row r="7334" customFormat="false" ht="12.8" hidden="false" customHeight="false" outlineLevel="0" collapsed="false">
      <c r="A7334" s="207" t="n">
        <v>88288</v>
      </c>
      <c r="B7334" s="208" t="s">
        <v>7478</v>
      </c>
      <c r="C7334" s="2" t="s">
        <v>2148</v>
      </c>
      <c r="D7334" s="209" t="n">
        <v>23.15</v>
      </c>
      <c r="E7334" s="224" t="n">
        <f aca="false">VLOOKUP(A7334,SINAPI_MO!$A$1:$E$59566,4,0)</f>
        <v>1</v>
      </c>
      <c r="F7334" s="225" t="n">
        <f aca="false">ROUND(D7334*E7334,2)</f>
        <v>23.15</v>
      </c>
    </row>
    <row r="7335" customFormat="false" ht="12.8" hidden="false" customHeight="false" outlineLevel="0" collapsed="false">
      <c r="A7335" s="207" t="n">
        <v>101425</v>
      </c>
      <c r="B7335" s="208" t="s">
        <v>7478</v>
      </c>
      <c r="C7335" s="2" t="s">
        <v>7208</v>
      </c>
      <c r="D7335" s="209" t="n">
        <v>4001.11</v>
      </c>
      <c r="E7335" s="224" t="n">
        <f aca="false">VLOOKUP(A7335,SINAPI_MO!$A$1:$E$59566,4,0)</f>
        <v>1</v>
      </c>
      <c r="F7335" s="225" t="n">
        <f aca="false">ROUND(D7335*E7335,2)</f>
        <v>4001.11</v>
      </c>
    </row>
    <row r="7336" customFormat="false" ht="12.8" hidden="false" customHeight="false" outlineLevel="0" collapsed="false">
      <c r="A7336" s="207" t="n">
        <v>101426</v>
      </c>
      <c r="B7336" s="208" t="s">
        <v>7479</v>
      </c>
      <c r="C7336" s="2" t="s">
        <v>7208</v>
      </c>
      <c r="D7336" s="209" t="n">
        <v>6056.67</v>
      </c>
      <c r="E7336" s="224" t="n">
        <f aca="false">VLOOKUP(A7336,SINAPI_MO!$A$1:$E$59566,4,0)</f>
        <v>1</v>
      </c>
      <c r="F7336" s="225" t="n">
        <f aca="false">ROUND(D7336*E7336,2)</f>
        <v>6056.67</v>
      </c>
    </row>
    <row r="7337" customFormat="false" ht="12.8" hidden="false" customHeight="false" outlineLevel="0" collapsed="false">
      <c r="A7337" s="207" t="n">
        <v>88291</v>
      </c>
      <c r="B7337" s="208" t="s">
        <v>7480</v>
      </c>
      <c r="C7337" s="2" t="s">
        <v>2148</v>
      </c>
      <c r="D7337" s="209" t="n">
        <v>36.65</v>
      </c>
      <c r="E7337" s="224" t="n">
        <f aca="false">VLOOKUP(A7337,SINAPI_MO!$A$1:$E$59566,4,0)</f>
        <v>1</v>
      </c>
      <c r="F7337" s="225" t="n">
        <f aca="false">ROUND(D7337*E7337,2)</f>
        <v>36.65</v>
      </c>
    </row>
    <row r="7338" customFormat="false" ht="12.8" hidden="false" customHeight="false" outlineLevel="0" collapsed="false">
      <c r="A7338" s="207" t="n">
        <v>101427</v>
      </c>
      <c r="B7338" s="208" t="s">
        <v>7480</v>
      </c>
      <c r="C7338" s="2" t="s">
        <v>7208</v>
      </c>
      <c r="D7338" s="209" t="n">
        <v>6354.14</v>
      </c>
      <c r="E7338" s="224" t="n">
        <f aca="false">VLOOKUP(A7338,SINAPI_MO!$A$1:$E$59566,4,0)</f>
        <v>1</v>
      </c>
      <c r="F7338" s="225" t="n">
        <f aca="false">ROUND(D7338*E7338,2)</f>
        <v>6354.14</v>
      </c>
    </row>
    <row r="7339" customFormat="false" ht="12.8" hidden="false" customHeight="false" outlineLevel="0" collapsed="false">
      <c r="A7339" s="207" t="n">
        <v>101428</v>
      </c>
      <c r="B7339" s="208" t="s">
        <v>7481</v>
      </c>
      <c r="C7339" s="2" t="s">
        <v>7208</v>
      </c>
      <c r="D7339" s="209" t="n">
        <v>5411.15</v>
      </c>
      <c r="E7339" s="224" t="n">
        <f aca="false">VLOOKUP(A7339,SINAPI_MO!$A$1:$E$59566,4,0)</f>
        <v>1</v>
      </c>
      <c r="F7339" s="225" t="n">
        <f aca="false">ROUND(D7339*E7339,2)</f>
        <v>5411.15</v>
      </c>
    </row>
    <row r="7340" customFormat="false" ht="12.8" hidden="false" customHeight="false" outlineLevel="0" collapsed="false">
      <c r="A7340" s="207" t="n">
        <v>88377</v>
      </c>
      <c r="B7340" s="208" t="s">
        <v>7482</v>
      </c>
      <c r="C7340" s="2" t="s">
        <v>2148</v>
      </c>
      <c r="D7340" s="209" t="n">
        <v>31.26</v>
      </c>
      <c r="E7340" s="224" t="n">
        <f aca="false">VLOOKUP(A7340,SINAPI_MO!$A$1:$E$59566,4,0)</f>
        <v>1</v>
      </c>
      <c r="F7340" s="225" t="n">
        <f aca="false">ROUND(D7340*E7340,2)</f>
        <v>31.26</v>
      </c>
    </row>
    <row r="7341" customFormat="false" ht="12.8" hidden="false" customHeight="false" outlineLevel="0" collapsed="false">
      <c r="A7341" s="207" t="n">
        <v>101429</v>
      </c>
      <c r="B7341" s="208" t="s">
        <v>7483</v>
      </c>
      <c r="C7341" s="2" t="s">
        <v>7208</v>
      </c>
      <c r="D7341" s="209" t="n">
        <v>4280.44</v>
      </c>
      <c r="E7341" s="224" t="n">
        <f aca="false">VLOOKUP(A7341,SINAPI_MO!$A$1:$E$59566,4,0)</f>
        <v>1</v>
      </c>
      <c r="F7341" s="225" t="n">
        <f aca="false">ROUND(D7341*E7341,2)</f>
        <v>4280.44</v>
      </c>
    </row>
    <row r="7342" customFormat="false" ht="12.8" hidden="false" customHeight="false" outlineLevel="0" collapsed="false">
      <c r="A7342" s="207" t="n">
        <v>88292</v>
      </c>
      <c r="B7342" s="208" t="s">
        <v>7484</v>
      </c>
      <c r="C7342" s="2" t="s">
        <v>2148</v>
      </c>
      <c r="D7342" s="209" t="n">
        <v>24.76</v>
      </c>
      <c r="E7342" s="224" t="n">
        <f aca="false">VLOOKUP(A7342,SINAPI_MO!$A$1:$E$59566,4,0)</f>
        <v>1</v>
      </c>
      <c r="F7342" s="225" t="n">
        <f aca="false">ROUND(D7342*E7342,2)</f>
        <v>24.76</v>
      </c>
    </row>
    <row r="7343" customFormat="false" ht="12.8" hidden="false" customHeight="false" outlineLevel="0" collapsed="false">
      <c r="A7343" s="207" t="n">
        <v>88293</v>
      </c>
      <c r="B7343" s="208" t="s">
        <v>7485</v>
      </c>
      <c r="C7343" s="2" t="s">
        <v>2148</v>
      </c>
      <c r="D7343" s="209" t="n">
        <v>36.65</v>
      </c>
      <c r="E7343" s="224" t="n">
        <f aca="false">VLOOKUP(A7343,SINAPI_MO!$A$1:$E$59566,4,0)</f>
        <v>1</v>
      </c>
      <c r="F7343" s="225" t="n">
        <f aca="false">ROUND(D7343*E7343,2)</f>
        <v>36.65</v>
      </c>
    </row>
    <row r="7344" customFormat="false" ht="12.8" hidden="false" customHeight="false" outlineLevel="0" collapsed="false">
      <c r="A7344" s="207" t="n">
        <v>101430</v>
      </c>
      <c r="B7344" s="208" t="s">
        <v>7486</v>
      </c>
      <c r="C7344" s="2" t="s">
        <v>7208</v>
      </c>
      <c r="D7344" s="209" t="n">
        <v>6354.14</v>
      </c>
      <c r="E7344" s="224" t="n">
        <f aca="false">VLOOKUP(A7344,SINAPI_MO!$A$1:$E$59566,4,0)</f>
        <v>1</v>
      </c>
      <c r="F7344" s="225" t="n">
        <f aca="false">ROUND(D7344*E7344,2)</f>
        <v>6354.14</v>
      </c>
    </row>
    <row r="7345" customFormat="false" ht="12.8" hidden="false" customHeight="false" outlineLevel="0" collapsed="false">
      <c r="A7345" s="207" t="n">
        <v>88294</v>
      </c>
      <c r="B7345" s="208" t="s">
        <v>7487</v>
      </c>
      <c r="C7345" s="2" t="s">
        <v>2148</v>
      </c>
      <c r="D7345" s="209" t="n">
        <v>33.74</v>
      </c>
      <c r="E7345" s="224" t="n">
        <f aca="false">VLOOKUP(A7345,SINAPI_MO!$A$1:$E$59566,4,0)</f>
        <v>1</v>
      </c>
      <c r="F7345" s="225" t="n">
        <f aca="false">ROUND(D7345*E7345,2)</f>
        <v>33.74</v>
      </c>
    </row>
    <row r="7346" customFormat="false" ht="12.8" hidden="false" customHeight="false" outlineLevel="0" collapsed="false">
      <c r="A7346" s="207" t="n">
        <v>101431</v>
      </c>
      <c r="B7346" s="208" t="s">
        <v>7487</v>
      </c>
      <c r="C7346" s="2" t="s">
        <v>7208</v>
      </c>
      <c r="D7346" s="209" t="n">
        <v>5827.38</v>
      </c>
      <c r="E7346" s="224" t="n">
        <f aca="false">VLOOKUP(A7346,SINAPI_MO!$A$1:$E$59566,4,0)</f>
        <v>1</v>
      </c>
      <c r="F7346" s="225" t="n">
        <f aca="false">ROUND(D7346*E7346,2)</f>
        <v>5827.38</v>
      </c>
    </row>
    <row r="7347" customFormat="false" ht="12.8" hidden="false" customHeight="false" outlineLevel="0" collapsed="false">
      <c r="A7347" s="207" t="n">
        <v>88295</v>
      </c>
      <c r="B7347" s="208" t="s">
        <v>7488</v>
      </c>
      <c r="C7347" s="2" t="s">
        <v>2148</v>
      </c>
      <c r="D7347" s="209" t="n">
        <v>31.47</v>
      </c>
      <c r="E7347" s="224" t="n">
        <f aca="false">VLOOKUP(A7347,SINAPI_MO!$A$1:$E$59566,4,0)</f>
        <v>1</v>
      </c>
      <c r="F7347" s="225" t="n">
        <f aca="false">ROUND(D7347*E7347,2)</f>
        <v>31.47</v>
      </c>
    </row>
    <row r="7348" customFormat="false" ht="12.8" hidden="false" customHeight="false" outlineLevel="0" collapsed="false">
      <c r="A7348" s="207" t="n">
        <v>101432</v>
      </c>
      <c r="B7348" s="208" t="s">
        <v>7489</v>
      </c>
      <c r="C7348" s="2" t="s">
        <v>7208</v>
      </c>
      <c r="D7348" s="209" t="n">
        <v>5411.15</v>
      </c>
      <c r="E7348" s="224" t="n">
        <f aca="false">VLOOKUP(A7348,SINAPI_MO!$A$1:$E$59566,4,0)</f>
        <v>1</v>
      </c>
      <c r="F7348" s="225" t="n">
        <f aca="false">ROUND(D7348*E7348,2)</f>
        <v>5411.15</v>
      </c>
    </row>
    <row r="7349" customFormat="false" ht="12.8" hidden="false" customHeight="false" outlineLevel="0" collapsed="false">
      <c r="A7349" s="207" t="n">
        <v>88296</v>
      </c>
      <c r="B7349" s="208" t="s">
        <v>7490</v>
      </c>
      <c r="C7349" s="2" t="s">
        <v>2148</v>
      </c>
      <c r="D7349" s="209" t="n">
        <v>47.21</v>
      </c>
      <c r="E7349" s="224" t="n">
        <f aca="false">VLOOKUP(A7349,SINAPI_MO!$A$1:$E$59566,4,0)</f>
        <v>1</v>
      </c>
      <c r="F7349" s="225" t="n">
        <f aca="false">ROUND(D7349*E7349,2)</f>
        <v>47.21</v>
      </c>
    </row>
    <row r="7350" customFormat="false" ht="12.8" hidden="false" customHeight="false" outlineLevel="0" collapsed="false">
      <c r="A7350" s="207" t="n">
        <v>101433</v>
      </c>
      <c r="B7350" s="208" t="s">
        <v>7490</v>
      </c>
      <c r="C7350" s="2" t="s">
        <v>7208</v>
      </c>
      <c r="D7350" s="209" t="n">
        <v>8136.1</v>
      </c>
      <c r="E7350" s="224" t="n">
        <f aca="false">VLOOKUP(A7350,SINAPI_MO!$A$1:$E$59566,4,0)</f>
        <v>1</v>
      </c>
      <c r="F7350" s="225" t="n">
        <f aca="false">ROUND(D7350*E7350,2)</f>
        <v>8136.1</v>
      </c>
    </row>
    <row r="7351" customFormat="false" ht="12.8" hidden="false" customHeight="false" outlineLevel="0" collapsed="false">
      <c r="A7351" s="207" t="n">
        <v>101434</v>
      </c>
      <c r="B7351" s="208" t="s">
        <v>7491</v>
      </c>
      <c r="C7351" s="2" t="s">
        <v>7208</v>
      </c>
      <c r="D7351" s="209" t="n">
        <v>5328.37</v>
      </c>
      <c r="E7351" s="224" t="n">
        <f aca="false">VLOOKUP(A7351,SINAPI_MO!$A$1:$E$59566,4,0)</f>
        <v>1</v>
      </c>
      <c r="F7351" s="225" t="n">
        <f aca="false">ROUND(D7351*E7351,2)</f>
        <v>5328.37</v>
      </c>
    </row>
    <row r="7352" customFormat="false" ht="12.8" hidden="false" customHeight="false" outlineLevel="0" collapsed="false">
      <c r="A7352" s="207" t="n">
        <v>88298</v>
      </c>
      <c r="B7352" s="208" t="s">
        <v>7492</v>
      </c>
      <c r="C7352" s="2" t="s">
        <v>2148</v>
      </c>
      <c r="D7352" s="209" t="n">
        <v>30.44</v>
      </c>
      <c r="E7352" s="224" t="n">
        <f aca="false">VLOOKUP(A7352,SINAPI_MO!$A$1:$E$59566,4,0)</f>
        <v>1</v>
      </c>
      <c r="F7352" s="225" t="n">
        <f aca="false">ROUND(D7352*E7352,2)</f>
        <v>30.44</v>
      </c>
    </row>
    <row r="7353" customFormat="false" ht="12.8" hidden="false" customHeight="false" outlineLevel="0" collapsed="false">
      <c r="A7353" s="207" t="n">
        <v>101436</v>
      </c>
      <c r="B7353" s="208" t="s">
        <v>7492</v>
      </c>
      <c r="C7353" s="2" t="s">
        <v>7208</v>
      </c>
      <c r="D7353" s="209" t="n">
        <v>5270.2</v>
      </c>
      <c r="E7353" s="224" t="n">
        <f aca="false">VLOOKUP(A7353,SINAPI_MO!$A$1:$E$59566,4,0)</f>
        <v>1</v>
      </c>
      <c r="F7353" s="225" t="n">
        <f aca="false">ROUND(D7353*E7353,2)</f>
        <v>5270.2</v>
      </c>
    </row>
    <row r="7354" customFormat="false" ht="12.8" hidden="false" customHeight="false" outlineLevel="0" collapsed="false">
      <c r="A7354" s="207" t="n">
        <v>101437</v>
      </c>
      <c r="B7354" s="208" t="s">
        <v>7493</v>
      </c>
      <c r="C7354" s="2" t="s">
        <v>7208</v>
      </c>
      <c r="D7354" s="209" t="n">
        <v>8302.75</v>
      </c>
      <c r="E7354" s="224" t="n">
        <f aca="false">VLOOKUP(A7354,SINAPI_MO!$A$1:$E$59566,4,0)</f>
        <v>1</v>
      </c>
      <c r="F7354" s="225" t="n">
        <f aca="false">ROUND(D7354*E7354,2)</f>
        <v>8302.75</v>
      </c>
    </row>
    <row r="7355" customFormat="false" ht="12.8" hidden="false" customHeight="false" outlineLevel="0" collapsed="false">
      <c r="A7355" s="207" t="n">
        <v>88299</v>
      </c>
      <c r="B7355" s="208" t="s">
        <v>7494</v>
      </c>
      <c r="C7355" s="2" t="s">
        <v>2148</v>
      </c>
      <c r="D7355" s="209" t="n">
        <v>47.85</v>
      </c>
      <c r="E7355" s="224" t="n">
        <f aca="false">VLOOKUP(A7355,SINAPI_MO!$A$1:$E$59566,4,0)</f>
        <v>1</v>
      </c>
      <c r="F7355" s="225" t="n">
        <f aca="false">ROUND(D7355*E7355,2)</f>
        <v>47.85</v>
      </c>
    </row>
    <row r="7356" customFormat="false" ht="12.8" hidden="false" customHeight="false" outlineLevel="0" collapsed="false">
      <c r="A7356" s="207" t="n">
        <v>88300</v>
      </c>
      <c r="B7356" s="208" t="s">
        <v>7495</v>
      </c>
      <c r="C7356" s="2" t="s">
        <v>2148</v>
      </c>
      <c r="D7356" s="209" t="n">
        <v>47.85</v>
      </c>
      <c r="E7356" s="224" t="n">
        <f aca="false">VLOOKUP(A7356,SINAPI_MO!$A$1:$E$59566,4,0)</f>
        <v>1</v>
      </c>
      <c r="F7356" s="225" t="n">
        <f aca="false">ROUND(D7356*E7356,2)</f>
        <v>47.85</v>
      </c>
    </row>
    <row r="7357" customFormat="false" ht="12.8" hidden="false" customHeight="false" outlineLevel="0" collapsed="false">
      <c r="A7357" s="207" t="n">
        <v>101438</v>
      </c>
      <c r="B7357" s="208" t="s">
        <v>7495</v>
      </c>
      <c r="C7357" s="2" t="s">
        <v>7208</v>
      </c>
      <c r="D7357" s="209" t="n">
        <v>8302.75</v>
      </c>
      <c r="E7357" s="224" t="n">
        <f aca="false">VLOOKUP(A7357,SINAPI_MO!$A$1:$E$59566,4,0)</f>
        <v>1</v>
      </c>
      <c r="F7357" s="225" t="n">
        <f aca="false">ROUND(D7357*E7357,2)</f>
        <v>8302.75</v>
      </c>
    </row>
    <row r="7358" customFormat="false" ht="12.8" hidden="false" customHeight="false" outlineLevel="0" collapsed="false">
      <c r="A7358" s="207" t="n">
        <v>88297</v>
      </c>
      <c r="B7358" s="208" t="s">
        <v>7496</v>
      </c>
      <c r="C7358" s="2" t="s">
        <v>2148</v>
      </c>
      <c r="D7358" s="209" t="n">
        <v>35.86</v>
      </c>
      <c r="E7358" s="224" t="n">
        <f aca="false">VLOOKUP(A7358,SINAPI_MO!$A$1:$E$59566,4,0)</f>
        <v>1</v>
      </c>
      <c r="F7358" s="225" t="n">
        <f aca="false">ROUND(D7358*E7358,2)</f>
        <v>35.86</v>
      </c>
    </row>
    <row r="7359" customFormat="false" ht="12.8" hidden="false" customHeight="false" outlineLevel="0" collapsed="false">
      <c r="A7359" s="207" t="n">
        <v>101435</v>
      </c>
      <c r="B7359" s="208" t="s">
        <v>7497</v>
      </c>
      <c r="C7359" s="2" t="s">
        <v>7208</v>
      </c>
      <c r="D7359" s="209" t="n">
        <v>6196.67</v>
      </c>
      <c r="E7359" s="224" t="n">
        <f aca="false">VLOOKUP(A7359,SINAPI_MO!$A$1:$E$59566,4,0)</f>
        <v>1</v>
      </c>
      <c r="F7359" s="225" t="n">
        <f aca="false">ROUND(D7359*E7359,2)</f>
        <v>6196.67</v>
      </c>
    </row>
    <row r="7360" customFormat="false" ht="12.8" hidden="false" customHeight="false" outlineLevel="0" collapsed="false">
      <c r="A7360" s="207" t="n">
        <v>101440</v>
      </c>
      <c r="B7360" s="208" t="s">
        <v>7498</v>
      </c>
      <c r="C7360" s="2" t="s">
        <v>7208</v>
      </c>
      <c r="D7360" s="209" t="n">
        <v>6354.14</v>
      </c>
      <c r="E7360" s="224" t="n">
        <f aca="false">VLOOKUP(A7360,SINAPI_MO!$A$1:$E$59566,4,0)</f>
        <v>1</v>
      </c>
      <c r="F7360" s="225" t="n">
        <f aca="false">ROUND(D7360*E7360,2)</f>
        <v>6354.14</v>
      </c>
    </row>
    <row r="7361" customFormat="false" ht="12.8" hidden="false" customHeight="false" outlineLevel="0" collapsed="false">
      <c r="A7361" s="207" t="n">
        <v>88302</v>
      </c>
      <c r="B7361" s="208" t="s">
        <v>7499</v>
      </c>
      <c r="C7361" s="2" t="s">
        <v>2148</v>
      </c>
      <c r="D7361" s="209" t="n">
        <v>36.65</v>
      </c>
      <c r="E7361" s="224" t="n">
        <f aca="false">VLOOKUP(A7361,SINAPI_MO!$A$1:$E$59566,4,0)</f>
        <v>1</v>
      </c>
      <c r="F7361" s="225" t="n">
        <f aca="false">ROUND(D7361*E7361,2)</f>
        <v>36.65</v>
      </c>
    </row>
    <row r="7362" customFormat="false" ht="12.8" hidden="false" customHeight="false" outlineLevel="0" collapsed="false">
      <c r="A7362" s="207" t="n">
        <v>88301</v>
      </c>
      <c r="B7362" s="208" t="s">
        <v>7500</v>
      </c>
      <c r="C7362" s="2" t="s">
        <v>2148</v>
      </c>
      <c r="D7362" s="209" t="n">
        <v>36.65</v>
      </c>
      <c r="E7362" s="224" t="n">
        <f aca="false">VLOOKUP(A7362,SINAPI_MO!$A$1:$E$59566,4,0)</f>
        <v>1</v>
      </c>
      <c r="F7362" s="225" t="n">
        <f aca="false">ROUND(D7362*E7362,2)</f>
        <v>36.65</v>
      </c>
    </row>
    <row r="7363" customFormat="false" ht="12.8" hidden="false" customHeight="false" outlineLevel="0" collapsed="false">
      <c r="A7363" s="207" t="n">
        <v>101439</v>
      </c>
      <c r="B7363" s="208" t="s">
        <v>7500</v>
      </c>
      <c r="C7363" s="2" t="s">
        <v>7208</v>
      </c>
      <c r="D7363" s="209" t="n">
        <v>6354.14</v>
      </c>
      <c r="E7363" s="224" t="n">
        <f aca="false">VLOOKUP(A7363,SINAPI_MO!$A$1:$E$59566,4,0)</f>
        <v>1</v>
      </c>
      <c r="F7363" s="225" t="n">
        <f aca="false">ROUND(D7363*E7363,2)</f>
        <v>6354.14</v>
      </c>
    </row>
    <row r="7364" customFormat="false" ht="12.8" hidden="false" customHeight="false" outlineLevel="0" collapsed="false">
      <c r="A7364" s="207" t="n">
        <v>88303</v>
      </c>
      <c r="B7364" s="208" t="s">
        <v>7501</v>
      </c>
      <c r="C7364" s="2" t="s">
        <v>2148</v>
      </c>
      <c r="D7364" s="209" t="n">
        <v>30.92</v>
      </c>
      <c r="E7364" s="224" t="n">
        <f aca="false">VLOOKUP(A7364,SINAPI_MO!$A$1:$E$59566,4,0)</f>
        <v>1</v>
      </c>
      <c r="F7364" s="225" t="n">
        <f aca="false">ROUND(D7364*E7364,2)</f>
        <v>30.92</v>
      </c>
    </row>
    <row r="7365" customFormat="false" ht="12.8" hidden="false" customHeight="false" outlineLevel="0" collapsed="false">
      <c r="A7365" s="207" t="n">
        <v>101441</v>
      </c>
      <c r="B7365" s="208" t="s">
        <v>7501</v>
      </c>
      <c r="C7365" s="2" t="s">
        <v>7208</v>
      </c>
      <c r="D7365" s="209" t="n">
        <v>5351.98</v>
      </c>
      <c r="E7365" s="224" t="n">
        <f aca="false">VLOOKUP(A7365,SINAPI_MO!$A$1:$E$59566,4,0)</f>
        <v>1</v>
      </c>
      <c r="F7365" s="225" t="n">
        <f aca="false">ROUND(D7365*E7365,2)</f>
        <v>5351.98</v>
      </c>
    </row>
    <row r="7366" customFormat="false" ht="12.8" hidden="false" customHeight="false" outlineLevel="0" collapsed="false">
      <c r="A7366" s="207" t="n">
        <v>88304</v>
      </c>
      <c r="B7366" s="208" t="s">
        <v>7502</v>
      </c>
      <c r="C7366" s="2" t="s">
        <v>2148</v>
      </c>
      <c r="D7366" s="209" t="n">
        <v>47.85</v>
      </c>
      <c r="E7366" s="224" t="n">
        <f aca="false">VLOOKUP(A7366,SINAPI_MO!$A$1:$E$59566,4,0)</f>
        <v>1</v>
      </c>
      <c r="F7366" s="225" t="n">
        <f aca="false">ROUND(D7366*E7366,2)</f>
        <v>47.85</v>
      </c>
    </row>
    <row r="7367" customFormat="false" ht="12.8" hidden="false" customHeight="false" outlineLevel="0" collapsed="false">
      <c r="A7367" s="207" t="n">
        <v>101443</v>
      </c>
      <c r="B7367" s="208" t="s">
        <v>7502</v>
      </c>
      <c r="C7367" s="2" t="s">
        <v>7208</v>
      </c>
      <c r="D7367" s="209" t="n">
        <v>8302.75</v>
      </c>
      <c r="E7367" s="224" t="n">
        <f aca="false">VLOOKUP(A7367,SINAPI_MO!$A$1:$E$59566,4,0)</f>
        <v>1</v>
      </c>
      <c r="F7367" s="225" t="n">
        <f aca="false">ROUND(D7367*E7367,2)</f>
        <v>8302.75</v>
      </c>
    </row>
    <row r="7368" customFormat="false" ht="12.8" hidden="false" customHeight="false" outlineLevel="0" collapsed="false">
      <c r="A7368" s="207" t="n">
        <v>88306</v>
      </c>
      <c r="B7368" s="208" t="s">
        <v>7503</v>
      </c>
      <c r="C7368" s="2" t="s">
        <v>2148</v>
      </c>
      <c r="D7368" s="209" t="n">
        <v>30.87</v>
      </c>
      <c r="E7368" s="224" t="n">
        <f aca="false">VLOOKUP(A7368,SINAPI_MO!$A$1:$E$59566,4,0)</f>
        <v>1</v>
      </c>
      <c r="F7368" s="225" t="n">
        <f aca="false">ROUND(D7368*E7368,2)</f>
        <v>30.87</v>
      </c>
    </row>
    <row r="7369" customFormat="false" ht="12.8" hidden="false" customHeight="false" outlineLevel="0" collapsed="false">
      <c r="A7369" s="207" t="n">
        <v>88307</v>
      </c>
      <c r="B7369" s="208" t="s">
        <v>7504</v>
      </c>
      <c r="C7369" s="2" t="s">
        <v>2148</v>
      </c>
      <c r="D7369" s="209" t="n">
        <v>34.95</v>
      </c>
      <c r="E7369" s="224" t="n">
        <f aca="false">VLOOKUP(A7369,SINAPI_MO!$A$1:$E$59566,4,0)</f>
        <v>1</v>
      </c>
      <c r="F7369" s="225" t="n">
        <f aca="false">ROUND(D7369*E7369,2)</f>
        <v>34.95</v>
      </c>
    </row>
    <row r="7370" customFormat="false" ht="12.8" hidden="false" customHeight="false" outlineLevel="0" collapsed="false">
      <c r="A7370" s="207" t="n">
        <v>88308</v>
      </c>
      <c r="B7370" s="208" t="s">
        <v>7505</v>
      </c>
      <c r="C7370" s="2" t="s">
        <v>2148</v>
      </c>
      <c r="D7370" s="209" t="n">
        <v>28.01</v>
      </c>
      <c r="E7370" s="224" t="n">
        <f aca="false">VLOOKUP(A7370,SINAPI_MO!$A$1:$E$59566,4,0)</f>
        <v>1</v>
      </c>
      <c r="F7370" s="225" t="n">
        <f aca="false">ROUND(D7370*E7370,2)</f>
        <v>28.01</v>
      </c>
    </row>
    <row r="7371" customFormat="false" ht="12.8" hidden="false" customHeight="false" outlineLevel="0" collapsed="false">
      <c r="A7371" s="207" t="n">
        <v>101444</v>
      </c>
      <c r="B7371" s="208" t="s">
        <v>7505</v>
      </c>
      <c r="C7371" s="2" t="s">
        <v>7208</v>
      </c>
      <c r="D7371" s="209" t="n">
        <v>4811.6</v>
      </c>
      <c r="E7371" s="224" t="n">
        <f aca="false">VLOOKUP(A7371,SINAPI_MO!$A$1:$E$59566,4,0)</f>
        <v>1</v>
      </c>
      <c r="F7371" s="225" t="n">
        <f aca="false">ROUND(D7371*E7371,2)</f>
        <v>4811.6</v>
      </c>
    </row>
    <row r="7372" customFormat="false" ht="12.8" hidden="false" customHeight="false" outlineLevel="0" collapsed="false">
      <c r="A7372" s="207" t="n">
        <v>88309</v>
      </c>
      <c r="B7372" s="208" t="s">
        <v>7506</v>
      </c>
      <c r="C7372" s="2" t="s">
        <v>2148</v>
      </c>
      <c r="D7372" s="209" t="n">
        <v>28.14</v>
      </c>
      <c r="E7372" s="224" t="n">
        <f aca="false">VLOOKUP(A7372,SINAPI_MO!$A$1:$E$59566,4,0)</f>
        <v>1</v>
      </c>
      <c r="F7372" s="225" t="n">
        <f aca="false">ROUND(D7372*E7372,2)</f>
        <v>28.14</v>
      </c>
    </row>
    <row r="7373" customFormat="false" ht="12.8" hidden="false" customHeight="false" outlineLevel="0" collapsed="false">
      <c r="A7373" s="207" t="n">
        <v>101445</v>
      </c>
      <c r="B7373" s="208" t="s">
        <v>7506</v>
      </c>
      <c r="C7373" s="2" t="s">
        <v>7208</v>
      </c>
      <c r="D7373" s="209" t="n">
        <v>4811.6</v>
      </c>
      <c r="E7373" s="224" t="n">
        <f aca="false">VLOOKUP(A7373,SINAPI_MO!$A$1:$E$59566,4,0)</f>
        <v>1</v>
      </c>
      <c r="F7373" s="225" t="n">
        <f aca="false">ROUND(D7373*E7373,2)</f>
        <v>4811.6</v>
      </c>
    </row>
    <row r="7374" customFormat="false" ht="12.8" hidden="false" customHeight="false" outlineLevel="0" collapsed="false">
      <c r="A7374" s="207" t="n">
        <v>88310</v>
      </c>
      <c r="B7374" s="208" t="s">
        <v>7507</v>
      </c>
      <c r="C7374" s="2" t="s">
        <v>2148</v>
      </c>
      <c r="D7374" s="209" t="n">
        <v>29.87</v>
      </c>
      <c r="E7374" s="224" t="n">
        <f aca="false">VLOOKUP(A7374,SINAPI_MO!$A$1:$E$59566,4,0)</f>
        <v>1</v>
      </c>
      <c r="F7374" s="225" t="n">
        <f aca="false">ROUND(D7374*E7374,2)</f>
        <v>29.87</v>
      </c>
    </row>
    <row r="7375" customFormat="false" ht="12.8" hidden="false" customHeight="false" outlineLevel="0" collapsed="false">
      <c r="A7375" s="207" t="n">
        <v>101446</v>
      </c>
      <c r="B7375" s="208" t="s">
        <v>7507</v>
      </c>
      <c r="C7375" s="2" t="s">
        <v>7208</v>
      </c>
      <c r="D7375" s="209" t="n">
        <v>5122.85</v>
      </c>
      <c r="E7375" s="224" t="n">
        <f aca="false">VLOOKUP(A7375,SINAPI_MO!$A$1:$E$59566,4,0)</f>
        <v>1</v>
      </c>
      <c r="F7375" s="225" t="n">
        <f aca="false">ROUND(D7375*E7375,2)</f>
        <v>5122.85</v>
      </c>
    </row>
    <row r="7376" customFormat="false" ht="12.8" hidden="false" customHeight="false" outlineLevel="0" collapsed="false">
      <c r="A7376" s="207" t="n">
        <v>88311</v>
      </c>
      <c r="B7376" s="208" t="s">
        <v>7508</v>
      </c>
      <c r="C7376" s="2" t="s">
        <v>2148</v>
      </c>
      <c r="D7376" s="209" t="n">
        <v>29.23</v>
      </c>
      <c r="E7376" s="224" t="n">
        <f aca="false">VLOOKUP(A7376,SINAPI_MO!$A$1:$E$59566,4,0)</f>
        <v>1</v>
      </c>
      <c r="F7376" s="225" t="n">
        <f aca="false">ROUND(D7376*E7376,2)</f>
        <v>29.23</v>
      </c>
    </row>
    <row r="7377" customFormat="false" ht="12.8" hidden="false" customHeight="false" outlineLevel="0" collapsed="false">
      <c r="A7377" s="207" t="n">
        <v>101447</v>
      </c>
      <c r="B7377" s="208" t="s">
        <v>7508</v>
      </c>
      <c r="C7377" s="2" t="s">
        <v>7208</v>
      </c>
      <c r="D7377" s="209" t="n">
        <v>5015.75</v>
      </c>
      <c r="E7377" s="224" t="n">
        <f aca="false">VLOOKUP(A7377,SINAPI_MO!$A$1:$E$59566,4,0)</f>
        <v>1</v>
      </c>
      <c r="F7377" s="225" t="n">
        <f aca="false">ROUND(D7377*E7377,2)</f>
        <v>5015.75</v>
      </c>
    </row>
    <row r="7378" customFormat="false" ht="12.8" hidden="false" customHeight="false" outlineLevel="0" collapsed="false">
      <c r="A7378" s="207" t="n">
        <v>88312</v>
      </c>
      <c r="B7378" s="208" t="s">
        <v>7509</v>
      </c>
      <c r="C7378" s="2" t="s">
        <v>2148</v>
      </c>
      <c r="D7378" s="209" t="n">
        <v>29.87</v>
      </c>
      <c r="E7378" s="224" t="n">
        <f aca="false">VLOOKUP(A7378,SINAPI_MO!$A$1:$E$59566,4,0)</f>
        <v>1</v>
      </c>
      <c r="F7378" s="225" t="n">
        <f aca="false">ROUND(D7378*E7378,2)</f>
        <v>29.87</v>
      </c>
    </row>
    <row r="7379" customFormat="false" ht="12.8" hidden="false" customHeight="false" outlineLevel="0" collapsed="false">
      <c r="A7379" s="207" t="n">
        <v>101448</v>
      </c>
      <c r="B7379" s="208" t="s">
        <v>7509</v>
      </c>
      <c r="C7379" s="2" t="s">
        <v>7208</v>
      </c>
      <c r="D7379" s="209" t="n">
        <v>5122.85</v>
      </c>
      <c r="E7379" s="224" t="n">
        <f aca="false">VLOOKUP(A7379,SINAPI_MO!$A$1:$E$59566,4,0)</f>
        <v>1</v>
      </c>
      <c r="F7379" s="225" t="n">
        <f aca="false">ROUND(D7379*E7379,2)</f>
        <v>5122.85</v>
      </c>
    </row>
    <row r="7380" customFormat="false" ht="12.8" hidden="false" customHeight="false" outlineLevel="0" collapsed="false">
      <c r="A7380" s="207" t="n">
        <v>101449</v>
      </c>
      <c r="B7380" s="208" t="s">
        <v>7510</v>
      </c>
      <c r="C7380" s="2" t="s">
        <v>7208</v>
      </c>
      <c r="D7380" s="209" t="n">
        <v>4571.22</v>
      </c>
      <c r="E7380" s="224" t="n">
        <f aca="false">VLOOKUP(A7380,SINAPI_MO!$A$1:$E$59566,4,0)</f>
        <v>1</v>
      </c>
      <c r="F7380" s="225" t="n">
        <f aca="false">ROUND(D7380*E7380,2)</f>
        <v>4571.22</v>
      </c>
    </row>
    <row r="7381" customFormat="false" ht="12.8" hidden="false" customHeight="false" outlineLevel="0" collapsed="false">
      <c r="A7381" s="207" t="n">
        <v>88313</v>
      </c>
      <c r="B7381" s="208" t="s">
        <v>7511</v>
      </c>
      <c r="C7381" s="2" t="s">
        <v>2148</v>
      </c>
      <c r="D7381" s="209" t="n">
        <v>26.7</v>
      </c>
      <c r="E7381" s="224" t="n">
        <f aca="false">VLOOKUP(A7381,SINAPI_MO!$A$1:$E$59566,4,0)</f>
        <v>1</v>
      </c>
      <c r="F7381" s="225" t="n">
        <f aca="false">ROUND(D7381*E7381,2)</f>
        <v>26.7</v>
      </c>
    </row>
    <row r="7382" customFormat="false" ht="12.8" hidden="false" customHeight="false" outlineLevel="0" collapsed="false">
      <c r="A7382" s="207" t="n">
        <v>88314</v>
      </c>
      <c r="B7382" s="208" t="s">
        <v>7512</v>
      </c>
      <c r="C7382" s="2" t="s">
        <v>2148</v>
      </c>
      <c r="D7382" s="209" t="n">
        <v>23.43</v>
      </c>
      <c r="E7382" s="224" t="n">
        <f aca="false">VLOOKUP(A7382,SINAPI_MO!$A$1:$E$59566,4,0)</f>
        <v>1</v>
      </c>
      <c r="F7382" s="225" t="n">
        <f aca="false">ROUND(D7382*E7382,2)</f>
        <v>23.43</v>
      </c>
    </row>
    <row r="7383" customFormat="false" ht="12.8" hidden="false" customHeight="false" outlineLevel="0" collapsed="false">
      <c r="A7383" s="207" t="n">
        <v>88315</v>
      </c>
      <c r="B7383" s="208" t="s">
        <v>7513</v>
      </c>
      <c r="C7383" s="2" t="s">
        <v>2148</v>
      </c>
      <c r="D7383" s="209" t="n">
        <v>27.94</v>
      </c>
      <c r="E7383" s="224" t="n">
        <f aca="false">VLOOKUP(A7383,SINAPI_MO!$A$1:$E$59566,4,0)</f>
        <v>1</v>
      </c>
      <c r="F7383" s="225" t="n">
        <f aca="false">ROUND(D7383*E7383,2)</f>
        <v>27.94</v>
      </c>
    </row>
    <row r="7384" customFormat="false" ht="12.8" hidden="false" customHeight="false" outlineLevel="0" collapsed="false">
      <c r="A7384" s="207" t="n">
        <v>101451</v>
      </c>
      <c r="B7384" s="208" t="s">
        <v>7513</v>
      </c>
      <c r="C7384" s="2" t="s">
        <v>7208</v>
      </c>
      <c r="D7384" s="209" t="n">
        <v>4811.6</v>
      </c>
      <c r="E7384" s="224" t="n">
        <f aca="false">VLOOKUP(A7384,SINAPI_MO!$A$1:$E$59566,4,0)</f>
        <v>1</v>
      </c>
      <c r="F7384" s="225" t="n">
        <f aca="false">ROUND(D7384*E7384,2)</f>
        <v>4811.6</v>
      </c>
    </row>
    <row r="7385" customFormat="false" ht="12.8" hidden="false" customHeight="false" outlineLevel="0" collapsed="false">
      <c r="A7385" s="207" t="n">
        <v>88316</v>
      </c>
      <c r="B7385" s="208" t="s">
        <v>7514</v>
      </c>
      <c r="C7385" s="2" t="s">
        <v>2148</v>
      </c>
      <c r="D7385" s="209" t="n">
        <v>23.48</v>
      </c>
      <c r="E7385" s="224" t="n">
        <f aca="false">VLOOKUP(A7385,SINAPI_MO!$A$1:$E$59566,4,0)</f>
        <v>1</v>
      </c>
      <c r="F7385" s="225" t="n">
        <f aca="false">ROUND(D7385*E7385,2)</f>
        <v>23.48</v>
      </c>
    </row>
    <row r="7386" customFormat="false" ht="12.8" hidden="false" customHeight="false" outlineLevel="0" collapsed="false">
      <c r="A7386" s="207" t="n">
        <v>101452</v>
      </c>
      <c r="B7386" s="208" t="s">
        <v>7515</v>
      </c>
      <c r="C7386" s="2" t="s">
        <v>7208</v>
      </c>
      <c r="D7386" s="209" t="n">
        <v>4009.13</v>
      </c>
      <c r="E7386" s="224" t="n">
        <f aca="false">VLOOKUP(A7386,SINAPI_MO!$A$1:$E$59566,4,0)</f>
        <v>1</v>
      </c>
      <c r="F7386" s="225" t="n">
        <f aca="false">ROUND(D7386*E7386,2)</f>
        <v>4009.13</v>
      </c>
    </row>
    <row r="7387" customFormat="false" ht="12.8" hidden="false" customHeight="false" outlineLevel="0" collapsed="false">
      <c r="A7387" s="207" t="n">
        <v>88318</v>
      </c>
      <c r="B7387" s="208" t="s">
        <v>7516</v>
      </c>
      <c r="C7387" s="2" t="s">
        <v>2148</v>
      </c>
      <c r="D7387" s="209" t="n">
        <v>36.77</v>
      </c>
      <c r="E7387" s="224" t="n">
        <f aca="false">VLOOKUP(A7387,SINAPI_MO!$A$1:$E$59566,4,0)</f>
        <v>1</v>
      </c>
      <c r="F7387" s="225" t="n">
        <f aca="false">ROUND(D7387*E7387,2)</f>
        <v>36.77</v>
      </c>
    </row>
    <row r="7388" customFormat="false" ht="12.8" hidden="false" customHeight="false" outlineLevel="0" collapsed="false">
      <c r="A7388" s="207" t="n">
        <v>88317</v>
      </c>
      <c r="B7388" s="208" t="s">
        <v>7517</v>
      </c>
      <c r="C7388" s="2" t="s">
        <v>2148</v>
      </c>
      <c r="D7388" s="209" t="n">
        <v>34.04</v>
      </c>
      <c r="E7388" s="224" t="n">
        <f aca="false">VLOOKUP(A7388,SINAPI_MO!$A$1:$E$59566,4,0)</f>
        <v>1</v>
      </c>
      <c r="F7388" s="225" t="n">
        <f aca="false">ROUND(D7388*E7388,2)</f>
        <v>34.04</v>
      </c>
    </row>
    <row r="7389" customFormat="false" ht="12.8" hidden="false" customHeight="false" outlineLevel="0" collapsed="false">
      <c r="A7389" s="207" t="n">
        <v>101453</v>
      </c>
      <c r="B7389" s="208" t="s">
        <v>7517</v>
      </c>
      <c r="C7389" s="2" t="s">
        <v>7208</v>
      </c>
      <c r="D7389" s="209" t="n">
        <v>5861.76</v>
      </c>
      <c r="E7389" s="224" t="n">
        <f aca="false">VLOOKUP(A7389,SINAPI_MO!$A$1:$E$59566,4,0)</f>
        <v>1</v>
      </c>
      <c r="F7389" s="225" t="n">
        <f aca="false">ROUND(D7389*E7389,2)</f>
        <v>5861.76</v>
      </c>
    </row>
    <row r="7390" customFormat="false" ht="12.8" hidden="false" customHeight="false" outlineLevel="0" collapsed="false">
      <c r="A7390" s="207" t="n">
        <v>101454</v>
      </c>
      <c r="B7390" s="208" t="s">
        <v>7518</v>
      </c>
      <c r="C7390" s="2" t="s">
        <v>7208</v>
      </c>
      <c r="D7390" s="209" t="n">
        <v>6340.64</v>
      </c>
      <c r="E7390" s="224" t="n">
        <f aca="false">VLOOKUP(A7390,SINAPI_MO!$A$1:$E$59566,4,0)</f>
        <v>1</v>
      </c>
      <c r="F7390" s="225" t="n">
        <f aca="false">ROUND(D7390*E7390,2)</f>
        <v>6340.64</v>
      </c>
    </row>
    <row r="7391" customFormat="false" ht="12.8" hidden="false" customHeight="false" outlineLevel="0" collapsed="false">
      <c r="A7391" s="207" t="n">
        <v>100533</v>
      </c>
      <c r="B7391" s="208" t="s">
        <v>7519</v>
      </c>
      <c r="C7391" s="2" t="s">
        <v>2148</v>
      </c>
      <c r="D7391" s="209" t="n">
        <v>36.64</v>
      </c>
      <c r="E7391" s="224" t="n">
        <f aca="false">VLOOKUP(A7391,SINAPI_MO!$A$1:$E$59566,4,0)</f>
        <v>1</v>
      </c>
      <c r="F7391" s="225" t="n">
        <f aca="false">ROUND(D7391*E7391,2)</f>
        <v>36.64</v>
      </c>
    </row>
    <row r="7392" customFormat="false" ht="12.8" hidden="false" customHeight="false" outlineLevel="0" collapsed="false">
      <c r="A7392" s="207" t="n">
        <v>100534</v>
      </c>
      <c r="B7392" s="208" t="s">
        <v>7519</v>
      </c>
      <c r="C7392" s="2" t="s">
        <v>7208</v>
      </c>
      <c r="D7392" s="209" t="n">
        <v>6297.58</v>
      </c>
      <c r="E7392" s="224" t="n">
        <f aca="false">VLOOKUP(A7392,SINAPI_MO!$A$1:$E$59566,4,0)</f>
        <v>1</v>
      </c>
      <c r="F7392" s="225" t="n">
        <f aca="false">ROUND(D7392*E7392,2)</f>
        <v>6297.58</v>
      </c>
    </row>
    <row r="7393" customFormat="false" ht="12.8" hidden="false" customHeight="false" outlineLevel="0" collapsed="false">
      <c r="A7393" s="207" t="n">
        <v>88323</v>
      </c>
      <c r="B7393" s="208" t="s">
        <v>7520</v>
      </c>
      <c r="C7393" s="2" t="s">
        <v>2148</v>
      </c>
      <c r="D7393" s="209" t="n">
        <v>27.25</v>
      </c>
      <c r="E7393" s="224" t="n">
        <f aca="false">VLOOKUP(A7393,SINAPI_MO!$A$1:$E$59566,4,0)</f>
        <v>1</v>
      </c>
      <c r="F7393" s="225" t="n">
        <f aca="false">ROUND(D7393*E7393,2)</f>
        <v>27.25</v>
      </c>
    </row>
    <row r="7394" customFormat="false" ht="12.8" hidden="false" customHeight="false" outlineLevel="0" collapsed="false">
      <c r="A7394" s="207" t="n">
        <v>101458</v>
      </c>
      <c r="B7394" s="208" t="s">
        <v>7521</v>
      </c>
      <c r="C7394" s="2" t="s">
        <v>7208</v>
      </c>
      <c r="D7394" s="209" t="n">
        <v>4694.79</v>
      </c>
      <c r="E7394" s="224" t="n">
        <f aca="false">VLOOKUP(A7394,SINAPI_MO!$A$1:$E$59566,4,0)</f>
        <v>1</v>
      </c>
      <c r="F7394" s="225" t="n">
        <f aca="false">ROUND(D7394*E7394,2)</f>
        <v>4694.79</v>
      </c>
    </row>
    <row r="7395" customFormat="false" ht="12.8" hidden="false" customHeight="false" outlineLevel="0" collapsed="false">
      <c r="A7395" s="207" t="n">
        <v>90781</v>
      </c>
      <c r="B7395" s="208" t="s">
        <v>7522</v>
      </c>
      <c r="C7395" s="2" t="s">
        <v>2148</v>
      </c>
      <c r="D7395" s="209" t="n">
        <v>44.63</v>
      </c>
      <c r="E7395" s="224" t="n">
        <f aca="false">VLOOKUP(A7395,SINAPI_MO!$A$1:$E$59566,4,0)</f>
        <v>1</v>
      </c>
      <c r="F7395" s="225" t="n">
        <f aca="false">ROUND(D7395*E7395,2)</f>
        <v>44.63</v>
      </c>
    </row>
    <row r="7396" customFormat="false" ht="12.8" hidden="false" customHeight="false" outlineLevel="0" collapsed="false">
      <c r="A7396" s="207" t="n">
        <v>94296</v>
      </c>
      <c r="B7396" s="208" t="s">
        <v>7522</v>
      </c>
      <c r="C7396" s="2" t="s">
        <v>7208</v>
      </c>
      <c r="D7396" s="209" t="n">
        <v>7744.06</v>
      </c>
      <c r="E7396" s="224" t="n">
        <f aca="false">VLOOKUP(A7396,SINAPI_MO!$A$1:$E$59566,4,0)</f>
        <v>1</v>
      </c>
      <c r="F7396" s="225" t="n">
        <f aca="false">ROUND(D7396*E7396,2)</f>
        <v>7744.06</v>
      </c>
    </row>
    <row r="7397" customFormat="false" ht="12.8" hidden="false" customHeight="false" outlineLevel="0" collapsed="false">
      <c r="A7397" s="207" t="n">
        <v>88324</v>
      </c>
      <c r="B7397" s="208" t="s">
        <v>7523</v>
      </c>
      <c r="C7397" s="2" t="s">
        <v>2148</v>
      </c>
      <c r="D7397" s="209" t="n">
        <v>35.86</v>
      </c>
      <c r="E7397" s="224" t="n">
        <f aca="false">VLOOKUP(A7397,SINAPI_MO!$A$1:$E$59566,4,0)</f>
        <v>1</v>
      </c>
      <c r="F7397" s="225" t="n">
        <f aca="false">ROUND(D7397*E7397,2)</f>
        <v>35.86</v>
      </c>
    </row>
    <row r="7398" customFormat="false" ht="12.8" hidden="false" customHeight="false" outlineLevel="0" collapsed="false">
      <c r="A7398" s="207" t="n">
        <v>88321</v>
      </c>
      <c r="B7398" s="208" t="s">
        <v>7524</v>
      </c>
      <c r="C7398" s="2" t="s">
        <v>2148</v>
      </c>
      <c r="D7398" s="209" t="n">
        <v>38.73</v>
      </c>
      <c r="E7398" s="224" t="n">
        <f aca="false">VLOOKUP(A7398,SINAPI_MO!$A$1:$E$59566,4,0)</f>
        <v>1</v>
      </c>
      <c r="F7398" s="225" t="n">
        <f aca="false">ROUND(D7398*E7398,2)</f>
        <v>38.73</v>
      </c>
    </row>
    <row r="7399" customFormat="false" ht="12.8" hidden="false" customHeight="false" outlineLevel="0" collapsed="false">
      <c r="A7399" s="207" t="n">
        <v>101456</v>
      </c>
      <c r="B7399" s="208" t="s">
        <v>7525</v>
      </c>
      <c r="C7399" s="2" t="s">
        <v>7208</v>
      </c>
      <c r="D7399" s="209" t="n">
        <v>6716.5</v>
      </c>
      <c r="E7399" s="224" t="n">
        <f aca="false">VLOOKUP(A7399,SINAPI_MO!$A$1:$E$59566,4,0)</f>
        <v>1</v>
      </c>
      <c r="F7399" s="225" t="n">
        <f aca="false">ROUND(D7399*E7399,2)</f>
        <v>6716.5</v>
      </c>
    </row>
    <row r="7400" customFormat="false" ht="12.8" hidden="false" customHeight="false" outlineLevel="0" collapsed="false">
      <c r="A7400" s="207" t="n">
        <v>100309</v>
      </c>
      <c r="B7400" s="208" t="s">
        <v>7526</v>
      </c>
      <c r="C7400" s="2" t="s">
        <v>2148</v>
      </c>
      <c r="D7400" s="209" t="n">
        <v>44.25</v>
      </c>
      <c r="E7400" s="224" t="n">
        <f aca="false">VLOOKUP(A7400,SINAPI_MO!$A$1:$E$59566,4,0)</f>
        <v>1</v>
      </c>
      <c r="F7400" s="225" t="n">
        <f aca="false">ROUND(D7400*E7400,2)</f>
        <v>44.25</v>
      </c>
    </row>
    <row r="7401" customFormat="false" ht="12.8" hidden="false" customHeight="false" outlineLevel="0" collapsed="false">
      <c r="A7401" s="207" t="n">
        <v>100321</v>
      </c>
      <c r="B7401" s="208" t="s">
        <v>7526</v>
      </c>
      <c r="C7401" s="2" t="s">
        <v>7208</v>
      </c>
      <c r="D7401" s="209" t="n">
        <v>7613.46</v>
      </c>
      <c r="E7401" s="224" t="n">
        <f aca="false">VLOOKUP(A7401,SINAPI_MO!$A$1:$E$59566,4,0)</f>
        <v>1</v>
      </c>
      <c r="F7401" s="225" t="n">
        <f aca="false">ROUND(D7401*E7401,2)</f>
        <v>7613.46</v>
      </c>
    </row>
    <row r="7402" customFormat="false" ht="12.8" hidden="false" customHeight="false" outlineLevel="0" collapsed="false">
      <c r="A7402" s="207" t="n">
        <v>88322</v>
      </c>
      <c r="B7402" s="208" t="s">
        <v>7527</v>
      </c>
      <c r="C7402" s="2" t="s">
        <v>2148</v>
      </c>
      <c r="D7402" s="209" t="n">
        <v>46.27</v>
      </c>
      <c r="E7402" s="224" t="n">
        <f aca="false">VLOOKUP(A7402,SINAPI_MO!$A$1:$E$59566,4,0)</f>
        <v>1</v>
      </c>
      <c r="F7402" s="225" t="n">
        <f aca="false">ROUND(D7402*E7402,2)</f>
        <v>46.27</v>
      </c>
    </row>
    <row r="7403" customFormat="false" ht="12.8" hidden="false" customHeight="false" outlineLevel="0" collapsed="false">
      <c r="A7403" s="207" t="n">
        <v>101457</v>
      </c>
      <c r="B7403" s="208" t="s">
        <v>7527</v>
      </c>
      <c r="C7403" s="2" t="s">
        <v>7208</v>
      </c>
      <c r="D7403" s="209" t="n">
        <v>8005.8</v>
      </c>
      <c r="E7403" s="224" t="n">
        <f aca="false">VLOOKUP(A7403,SINAPI_MO!$A$1:$E$59566,4,0)</f>
        <v>1</v>
      </c>
      <c r="F7403" s="225" t="n">
        <f aca="false">ROUND(D7403*E7403,2)</f>
        <v>8005.8</v>
      </c>
    </row>
    <row r="7404" customFormat="false" ht="12.8" hidden="false" customHeight="false" outlineLevel="0" collapsed="false">
      <c r="A7404" s="207" t="n">
        <v>88325</v>
      </c>
      <c r="B7404" s="208" t="s">
        <v>7528</v>
      </c>
      <c r="C7404" s="2" t="s">
        <v>2148</v>
      </c>
      <c r="D7404" s="209" t="n">
        <v>25.4</v>
      </c>
      <c r="E7404" s="224" t="n">
        <f aca="false">VLOOKUP(A7404,SINAPI_MO!$A$1:$E$59566,4,0)</f>
        <v>1</v>
      </c>
      <c r="F7404" s="225" t="n">
        <f aca="false">ROUND(D7404*E7404,2)</f>
        <v>25.4</v>
      </c>
    </row>
    <row r="7405" customFormat="false" ht="12.8" hidden="false" customHeight="false" outlineLevel="0" collapsed="false">
      <c r="A7405" s="207" t="n">
        <v>101459</v>
      </c>
      <c r="B7405" s="208" t="s">
        <v>7528</v>
      </c>
      <c r="C7405" s="2" t="s">
        <v>7208</v>
      </c>
      <c r="D7405" s="209" t="n">
        <v>4360.17</v>
      </c>
      <c r="E7405" s="224" t="n">
        <f aca="false">VLOOKUP(A7405,SINAPI_MO!$A$1:$E$59566,4,0)</f>
        <v>1</v>
      </c>
      <c r="F7405" s="225" t="n">
        <f aca="false">ROUND(D7405*E7405,2)</f>
        <v>4360.17</v>
      </c>
    </row>
    <row r="7406" customFormat="false" ht="12.8" hidden="false" customHeight="false" outlineLevel="0" collapsed="false">
      <c r="A7406" s="207" t="n">
        <v>100289</v>
      </c>
      <c r="B7406" s="208" t="s">
        <v>7529</v>
      </c>
      <c r="C7406" s="2" t="s">
        <v>2148</v>
      </c>
      <c r="D7406" s="209" t="n">
        <v>25.18</v>
      </c>
      <c r="E7406" s="224" t="n">
        <f aca="false">VLOOKUP(A7406,SINAPI_MO!$A$1:$E$59566,4,0)</f>
        <v>1</v>
      </c>
      <c r="F7406" s="225" t="n">
        <f aca="false">ROUND(D7406*E7406,2)</f>
        <v>25.18</v>
      </c>
    </row>
    <row r="7407" customFormat="false" ht="12.8" hidden="false" customHeight="false" outlineLevel="0" collapsed="false">
      <c r="A7407" s="207" t="n">
        <v>101460</v>
      </c>
      <c r="B7407" s="208" t="s">
        <v>7529</v>
      </c>
      <c r="C7407" s="2" t="s">
        <v>7208</v>
      </c>
      <c r="D7407" s="209" t="n">
        <v>4356.3</v>
      </c>
      <c r="E7407" s="224" t="n">
        <f aca="false">VLOOKUP(A7407,SINAPI_MO!$A$1:$E$59566,4,0)</f>
        <v>1</v>
      </c>
      <c r="F7407" s="225" t="n">
        <f aca="false">ROUND(D7407*E7407,2)</f>
        <v>4356.3</v>
      </c>
    </row>
    <row r="7408" customFormat="false" ht="12.8" hidden="false" customHeight="false" outlineLevel="0" collapsed="false">
      <c r="A7408" s="207" t="n">
        <v>105011</v>
      </c>
      <c r="B7408" s="208" t="s">
        <v>7530</v>
      </c>
      <c r="C7408" s="2" t="s">
        <v>183</v>
      </c>
      <c r="D7408" s="209" t="n">
        <v>0.57</v>
      </c>
      <c r="E7408" s="224" t="n">
        <f aca="false">VLOOKUP(A7408,SINAPI_MO!$A$1:$E$59566,4,0)</f>
        <v>0.7544</v>
      </c>
      <c r="F7408" s="225" t="n">
        <f aca="false">ROUND(D7408*E7408,2)</f>
        <v>0.43</v>
      </c>
    </row>
    <row r="7409" customFormat="false" ht="12.8" hidden="false" customHeight="false" outlineLevel="0" collapsed="false">
      <c r="A7409" s="207" t="n">
        <v>99061</v>
      </c>
      <c r="B7409" s="208" t="s">
        <v>7531</v>
      </c>
      <c r="C7409" s="2" t="s">
        <v>170</v>
      </c>
      <c r="D7409" s="209" t="n">
        <v>115.55</v>
      </c>
      <c r="E7409" s="224" t="n">
        <f aca="false">VLOOKUP(A7409,SINAPI_MO!$A$1:$E$59566,4,0)</f>
        <v>0.6903</v>
      </c>
      <c r="F7409" s="225" t="n">
        <f aca="false">ROUND(D7409*E7409,2)</f>
        <v>79.76</v>
      </c>
    </row>
    <row r="7410" customFormat="false" ht="12.8" hidden="false" customHeight="false" outlineLevel="0" collapsed="false">
      <c r="A7410" s="207" t="n">
        <v>99060</v>
      </c>
      <c r="B7410" s="208" t="s">
        <v>7532</v>
      </c>
      <c r="C7410" s="2" t="s">
        <v>170</v>
      </c>
      <c r="D7410" s="209" t="n">
        <v>187.15</v>
      </c>
      <c r="E7410" s="224" t="n">
        <f aca="false">VLOOKUP(A7410,SINAPI_MO!$A$1:$E$59566,4,0)</f>
        <v>0.6676</v>
      </c>
      <c r="F7410" s="225" t="n">
        <f aca="false">ROUND(D7410*E7410,2)</f>
        <v>124.94</v>
      </c>
    </row>
    <row r="7411" customFormat="false" ht="12.8" hidden="false" customHeight="false" outlineLevel="0" collapsed="false">
      <c r="A7411" s="207" t="n">
        <v>105008</v>
      </c>
      <c r="B7411" s="208" t="s">
        <v>7533</v>
      </c>
      <c r="C7411" s="2" t="s">
        <v>170</v>
      </c>
      <c r="D7411" s="209" t="n">
        <v>0</v>
      </c>
      <c r="E7411" s="224" t="e">
        <f aca="false">VLOOKUP(A7411,SINAPI_MO!$A$1:$E$59566,4,0)</f>
        <v>#N/A</v>
      </c>
      <c r="F7411" s="225" t="e">
        <f aca="false">ROUND(D7411*E7411,2)</f>
        <v>#N/A</v>
      </c>
    </row>
    <row r="7412" customFormat="false" ht="19.4" hidden="false" customHeight="false" outlineLevel="0" collapsed="false">
      <c r="A7412" s="207" t="n">
        <v>105009</v>
      </c>
      <c r="B7412" s="208" t="s">
        <v>7534</v>
      </c>
      <c r="C7412" s="2" t="s">
        <v>183</v>
      </c>
      <c r="D7412" s="209" t="n">
        <v>77.24</v>
      </c>
      <c r="E7412" s="224" t="n">
        <f aca="false">VLOOKUP(A7412,SINAPI_MO!$A$1:$E$59566,4,0)</f>
        <v>0.642</v>
      </c>
      <c r="F7412" s="225" t="n">
        <f aca="false">ROUND(D7412*E7412,2)</f>
        <v>49.59</v>
      </c>
    </row>
    <row r="7413" customFormat="false" ht="19.4" hidden="false" customHeight="false" outlineLevel="0" collapsed="false">
      <c r="A7413" s="207" t="n">
        <v>99059</v>
      </c>
      <c r="B7413" s="208" t="s">
        <v>7535</v>
      </c>
      <c r="C7413" s="2" t="s">
        <v>183</v>
      </c>
      <c r="D7413" s="209" t="n">
        <v>62.86</v>
      </c>
      <c r="E7413" s="224" t="n">
        <f aca="false">VLOOKUP(A7413,SINAPI_MO!$A$1:$E$59566,4,0)</f>
        <v>0.626</v>
      </c>
      <c r="F7413" s="225" t="n">
        <f aca="false">ROUND(D7413*E7413,2)</f>
        <v>39.35</v>
      </c>
    </row>
    <row r="7414" customFormat="false" ht="12.8" hidden="false" customHeight="false" outlineLevel="0" collapsed="false">
      <c r="A7414" s="207" t="n">
        <v>105137</v>
      </c>
      <c r="B7414" s="208" t="s">
        <v>7536</v>
      </c>
      <c r="C7414" s="2" t="s">
        <v>183</v>
      </c>
      <c r="D7414" s="209" t="n">
        <v>0</v>
      </c>
      <c r="E7414" s="224" t="e">
        <f aca="false">VLOOKUP(A7414,SINAPI_MO!$A$1:$E$59566,4,0)</f>
        <v>#N/A</v>
      </c>
      <c r="F7414" s="225" t="e">
        <f aca="false">ROUND(D7414*E7414,2)</f>
        <v>#N/A</v>
      </c>
    </row>
    <row r="7415" customFormat="false" ht="12.8" hidden="false" customHeight="false" outlineLevel="0" collapsed="false">
      <c r="A7415" s="207" t="n">
        <v>105136</v>
      </c>
      <c r="B7415" s="208" t="s">
        <v>7537</v>
      </c>
      <c r="C7415" s="2" t="s">
        <v>170</v>
      </c>
      <c r="D7415" s="209" t="n">
        <v>0</v>
      </c>
      <c r="E7415" s="224" t="e">
        <f aca="false">VLOOKUP(A7415,SINAPI_MO!$A$1:$E$59566,4,0)</f>
        <v>#N/A</v>
      </c>
      <c r="F7415" s="225" t="e">
        <f aca="false">ROUND(D7415*E7415,2)</f>
        <v>#N/A</v>
      </c>
    </row>
    <row r="7416" customFormat="false" ht="12.8" hidden="false" customHeight="false" outlineLevel="0" collapsed="false">
      <c r="A7416" s="207" t="n">
        <v>105007</v>
      </c>
      <c r="B7416" s="208" t="s">
        <v>7538</v>
      </c>
      <c r="C7416" s="2" t="s">
        <v>170</v>
      </c>
      <c r="D7416" s="209" t="n">
        <v>38.49</v>
      </c>
      <c r="E7416" s="224" t="n">
        <f aca="false">VLOOKUP(A7416,SINAPI_MO!$A$1:$E$59566,4,0)</f>
        <v>0.9722</v>
      </c>
      <c r="F7416" s="225" t="n">
        <f aca="false">ROUND(D7416*E7416,2)</f>
        <v>37.42</v>
      </c>
    </row>
    <row r="7417" customFormat="false" ht="12.8" hidden="false" customHeight="false" outlineLevel="0" collapsed="false">
      <c r="A7417" s="207" t="n">
        <v>99063</v>
      </c>
      <c r="B7417" s="208" t="s">
        <v>7539</v>
      </c>
      <c r="C7417" s="2" t="s">
        <v>183</v>
      </c>
      <c r="D7417" s="209" t="n">
        <v>9.28</v>
      </c>
      <c r="E7417" s="224" t="n">
        <f aca="false">VLOOKUP(A7417,SINAPI_MO!$A$1:$E$59566,4,0)</f>
        <v>0.7953</v>
      </c>
      <c r="F7417" s="225" t="n">
        <f aca="false">ROUND(D7417*E7417,2)</f>
        <v>7.38</v>
      </c>
    </row>
    <row r="7418" customFormat="false" ht="12.8" hidden="false" customHeight="false" outlineLevel="0" collapsed="false">
      <c r="A7418" s="207" t="n">
        <v>105010</v>
      </c>
      <c r="B7418" s="208" t="s">
        <v>7540</v>
      </c>
      <c r="C7418" s="2" t="s">
        <v>170</v>
      </c>
      <c r="D7418" s="209" t="n">
        <v>0</v>
      </c>
      <c r="E7418" s="224" t="e">
        <f aca="false">VLOOKUP(A7418,SINAPI_MO!$A$1:$E$59566,4,0)</f>
        <v>#N/A</v>
      </c>
      <c r="F7418" s="225" t="e">
        <f aca="false">ROUND(D7418*E7418,2)</f>
        <v>#N/A</v>
      </c>
    </row>
    <row r="7419" customFormat="false" ht="12.8" hidden="false" customHeight="false" outlineLevel="0" collapsed="false">
      <c r="A7419" s="207" t="n">
        <v>99062</v>
      </c>
      <c r="B7419" s="208" t="s">
        <v>7541</v>
      </c>
      <c r="C7419" s="2" t="s">
        <v>170</v>
      </c>
      <c r="D7419" s="209" t="n">
        <v>2.07</v>
      </c>
      <c r="E7419" s="224" t="n">
        <f aca="false">VLOOKUP(A7419,SINAPI_MO!$A$1:$E$59566,4,0)</f>
        <v>0.9807</v>
      </c>
      <c r="F7419" s="225" t="n">
        <f aca="false">ROUND(D7419*E7419,2)</f>
        <v>2.03</v>
      </c>
    </row>
    <row r="7420" customFormat="false" ht="12.8" hidden="false" customHeight="false" outlineLevel="0" collapsed="false">
      <c r="A7420" s="207" t="n">
        <v>100857</v>
      </c>
      <c r="B7420" s="208" t="s">
        <v>7542</v>
      </c>
      <c r="C7420" s="2" t="s">
        <v>170</v>
      </c>
      <c r="D7420" s="209" t="n">
        <v>945.21</v>
      </c>
      <c r="E7420" s="224" t="n">
        <f aca="false">VLOOKUP(A7420,SINAPI_MO!$A$1:$E$59566,4,0)</f>
        <v>0.0142</v>
      </c>
      <c r="F7420" s="225" t="n">
        <f aca="false">ROUND(D7420*E7420,2)</f>
        <v>13.42</v>
      </c>
    </row>
    <row r="7421" customFormat="false" ht="12.8" hidden="false" customHeight="false" outlineLevel="0" collapsed="false">
      <c r="A7421" s="207" t="n">
        <v>86905</v>
      </c>
      <c r="B7421" s="208" t="s">
        <v>7543</v>
      </c>
      <c r="C7421" s="2" t="s">
        <v>170</v>
      </c>
      <c r="D7421" s="209" t="n">
        <v>723.63</v>
      </c>
      <c r="E7421" s="224" t="n">
        <f aca="false">VLOOKUP(A7421,SINAPI_MO!$A$1:$E$59566,4,0)</f>
        <v>0.0246</v>
      </c>
      <c r="F7421" s="225" t="n">
        <f aca="false">ROUND(D7421*E7421,2)</f>
        <v>17.8</v>
      </c>
    </row>
    <row r="7422" customFormat="false" ht="12.8" hidden="false" customHeight="false" outlineLevel="0" collapsed="false">
      <c r="A7422" s="207" t="n">
        <v>86908</v>
      </c>
      <c r="B7422" s="208" t="s">
        <v>7544</v>
      </c>
      <c r="C7422" s="2" t="s">
        <v>170</v>
      </c>
      <c r="D7422" s="209" t="n">
        <v>873.37</v>
      </c>
      <c r="E7422" s="224" t="n">
        <f aca="false">VLOOKUP(A7422,SINAPI_MO!$A$1:$E$59566,4,0)</f>
        <v>0.0101</v>
      </c>
      <c r="F7422" s="225" t="n">
        <f aca="false">ROUND(D7422*E7422,2)</f>
        <v>8.82</v>
      </c>
    </row>
    <row r="7423" customFormat="false" ht="12.8" hidden="false" customHeight="false" outlineLevel="0" collapsed="false">
      <c r="A7423" s="207" t="n">
        <v>100849</v>
      </c>
      <c r="B7423" s="208" t="s">
        <v>7545</v>
      </c>
      <c r="C7423" s="2" t="s">
        <v>170</v>
      </c>
      <c r="D7423" s="209" t="n">
        <v>37.15</v>
      </c>
      <c r="E7423" s="224" t="n">
        <f aca="false">VLOOKUP(A7423,SINAPI_MO!$A$1:$E$59566,4,0)</f>
        <v>0.112</v>
      </c>
      <c r="F7423" s="225" t="n">
        <f aca="false">ROUND(D7423*E7423,2)</f>
        <v>4.16</v>
      </c>
    </row>
    <row r="7424" customFormat="false" ht="12.8" hidden="false" customHeight="false" outlineLevel="0" collapsed="false">
      <c r="A7424" s="207" t="n">
        <v>100851</v>
      </c>
      <c r="B7424" s="208" t="s">
        <v>7546</v>
      </c>
      <c r="C7424" s="2" t="s">
        <v>170</v>
      </c>
      <c r="D7424" s="209" t="n">
        <v>74.36</v>
      </c>
      <c r="E7424" s="224" t="n">
        <f aca="false">VLOOKUP(A7424,SINAPI_MO!$A$1:$E$59566,4,0)</f>
        <v>0.0559</v>
      </c>
      <c r="F7424" s="225" t="n">
        <f aca="false">ROUND(D7424*E7424,2)</f>
        <v>4.16</v>
      </c>
    </row>
    <row r="7425" customFormat="false" ht="12.8" hidden="false" customHeight="false" outlineLevel="0" collapsed="false">
      <c r="A7425" s="207" t="n">
        <v>100850</v>
      </c>
      <c r="B7425" s="208" t="s">
        <v>7547</v>
      </c>
      <c r="C7425" s="2" t="s">
        <v>170</v>
      </c>
      <c r="D7425" s="209" t="n">
        <v>0</v>
      </c>
      <c r="E7425" s="224" t="e">
        <f aca="false">VLOOKUP(A7425,SINAPI_MO!$A$1:$E$59566,4,0)</f>
        <v>#N/A</v>
      </c>
      <c r="F7425" s="225" t="e">
        <f aca="false">ROUND(D7425*E7425,2)</f>
        <v>#N/A</v>
      </c>
    </row>
    <row r="7426" customFormat="false" ht="12.8" hidden="false" customHeight="false" outlineLevel="0" collapsed="false">
      <c r="A7426" s="207" t="n">
        <v>86888</v>
      </c>
      <c r="B7426" s="208" t="s">
        <v>7548</v>
      </c>
      <c r="C7426" s="2" t="s">
        <v>170</v>
      </c>
      <c r="D7426" s="209" t="n">
        <v>556.47</v>
      </c>
      <c r="E7426" s="224" t="n">
        <f aca="false">VLOOKUP(A7426,SINAPI_MO!$A$1:$E$59566,4,0)</f>
        <v>0.0674</v>
      </c>
      <c r="F7426" s="225" t="n">
        <f aca="false">ROUND(D7426*E7426,2)</f>
        <v>37.51</v>
      </c>
    </row>
    <row r="7427" customFormat="false" ht="19.4" hidden="false" customHeight="false" outlineLevel="0" collapsed="false">
      <c r="A7427" s="207" t="n">
        <v>86932</v>
      </c>
      <c r="B7427" s="208" t="s">
        <v>7549</v>
      </c>
      <c r="C7427" s="2" t="s">
        <v>170</v>
      </c>
      <c r="D7427" s="209" t="n">
        <v>637.69</v>
      </c>
      <c r="E7427" s="224" t="n">
        <f aca="false">VLOOKUP(A7427,SINAPI_MO!$A$1:$E$59566,4,0)</f>
        <v>0.0674</v>
      </c>
      <c r="F7427" s="225" t="n">
        <f aca="false">ROUND(D7427*E7427,2)</f>
        <v>42.98</v>
      </c>
    </row>
    <row r="7428" customFormat="false" ht="19.4" hidden="false" customHeight="false" outlineLevel="0" collapsed="false">
      <c r="A7428" s="207" t="n">
        <v>86931</v>
      </c>
      <c r="B7428" s="208" t="s">
        <v>7550</v>
      </c>
      <c r="C7428" s="2" t="s">
        <v>170</v>
      </c>
      <c r="D7428" s="209" t="n">
        <v>569.95</v>
      </c>
      <c r="E7428" s="224" t="n">
        <f aca="false">VLOOKUP(A7428,SINAPI_MO!$A$1:$E$59566,4,0)</f>
        <v>0.0754</v>
      </c>
      <c r="F7428" s="225" t="n">
        <f aca="false">ROUND(D7428*E7428,2)</f>
        <v>42.97</v>
      </c>
    </row>
    <row r="7429" customFormat="false" ht="19.4" hidden="false" customHeight="false" outlineLevel="0" collapsed="false">
      <c r="A7429" s="207" t="n">
        <v>106771</v>
      </c>
      <c r="B7429" s="208" t="s">
        <v>7551</v>
      </c>
      <c r="C7429" s="2" t="s">
        <v>170</v>
      </c>
      <c r="D7429" s="209" t="n">
        <v>0</v>
      </c>
      <c r="E7429" s="224" t="e">
        <f aca="false">VLOOKUP(A7429,SINAPI_MO!$A$1:$E$59566,4,0)</f>
        <v>#N/A</v>
      </c>
      <c r="F7429" s="225" t="e">
        <f aca="false">ROUND(D7429*E7429,2)</f>
        <v>#N/A</v>
      </c>
    </row>
    <row r="7430" customFormat="false" ht="12.8" hidden="false" customHeight="false" outlineLevel="0" collapsed="false">
      <c r="A7430" s="207" t="n">
        <v>100878</v>
      </c>
      <c r="B7430" s="208" t="s">
        <v>7552</v>
      </c>
      <c r="C7430" s="2" t="s">
        <v>170</v>
      </c>
      <c r="D7430" s="209" t="n">
        <v>753.65</v>
      </c>
      <c r="E7430" s="224" t="n">
        <f aca="false">VLOOKUP(A7430,SINAPI_MO!$A$1:$E$59566,4,0)</f>
        <v>0.0755</v>
      </c>
      <c r="F7430" s="225" t="n">
        <f aca="false">ROUND(D7430*E7430,2)</f>
        <v>56.9</v>
      </c>
    </row>
    <row r="7431" customFormat="false" ht="19.4" hidden="false" customHeight="false" outlineLevel="0" collapsed="false">
      <c r="A7431" s="207" t="n">
        <v>95471</v>
      </c>
      <c r="B7431" s="208" t="s">
        <v>7553</v>
      </c>
      <c r="C7431" s="2" t="s">
        <v>170</v>
      </c>
      <c r="D7431" s="209" t="n">
        <v>908.64</v>
      </c>
      <c r="E7431" s="224" t="n">
        <f aca="false">VLOOKUP(A7431,SINAPI_MO!$A$1:$E$59566,4,0)</f>
        <v>0.0662</v>
      </c>
      <c r="F7431" s="225" t="n">
        <f aca="false">ROUND(D7431*E7431,2)</f>
        <v>60.15</v>
      </c>
    </row>
    <row r="7432" customFormat="false" ht="12.8" hidden="false" customHeight="false" outlineLevel="0" collapsed="false">
      <c r="A7432" s="207" t="n">
        <v>95469</v>
      </c>
      <c r="B7432" s="208" t="s">
        <v>7554</v>
      </c>
      <c r="C7432" s="2" t="s">
        <v>170</v>
      </c>
      <c r="D7432" s="209" t="n">
        <v>351.5</v>
      </c>
      <c r="E7432" s="224" t="n">
        <f aca="false">VLOOKUP(A7432,SINAPI_MO!$A$1:$E$59566,4,0)</f>
        <v>0.0972</v>
      </c>
      <c r="F7432" s="225" t="n">
        <f aca="false">ROUND(D7432*E7432,2)</f>
        <v>34.17</v>
      </c>
    </row>
    <row r="7433" customFormat="false" ht="12.8" hidden="false" customHeight="false" outlineLevel="0" collapsed="false">
      <c r="A7433" s="207" t="n">
        <v>100848</v>
      </c>
      <c r="B7433" s="208" t="s">
        <v>7555</v>
      </c>
      <c r="C7433" s="2" t="s">
        <v>170</v>
      </c>
      <c r="D7433" s="209" t="n">
        <v>652.4</v>
      </c>
      <c r="E7433" s="224" t="n">
        <f aca="false">VLOOKUP(A7433,SINAPI_MO!$A$1:$E$59566,4,0)</f>
        <v>0.0524</v>
      </c>
      <c r="F7433" s="225" t="n">
        <f aca="false">ROUND(D7433*E7433,2)</f>
        <v>34.19</v>
      </c>
    </row>
    <row r="7434" customFormat="false" ht="12.8" hidden="false" customHeight="false" outlineLevel="0" collapsed="false">
      <c r="A7434" s="207" t="n">
        <v>86895</v>
      </c>
      <c r="B7434" s="208" t="s">
        <v>7556</v>
      </c>
      <c r="C7434" s="2" t="s">
        <v>170</v>
      </c>
      <c r="D7434" s="209" t="n">
        <v>363.3</v>
      </c>
      <c r="E7434" s="224" t="n">
        <f aca="false">VLOOKUP(A7434,SINAPI_MO!$A$1:$E$59566,4,0)</f>
        <v>0.1315</v>
      </c>
      <c r="F7434" s="225" t="n">
        <f aca="false">ROUND(D7434*E7434,2)</f>
        <v>47.77</v>
      </c>
    </row>
    <row r="7435" customFormat="false" ht="12.8" hidden="false" customHeight="false" outlineLevel="0" collapsed="false">
      <c r="A7435" s="207" t="n">
        <v>86889</v>
      </c>
      <c r="B7435" s="208" t="s">
        <v>7557</v>
      </c>
      <c r="C7435" s="2" t="s">
        <v>170</v>
      </c>
      <c r="D7435" s="209" t="n">
        <v>824.3</v>
      </c>
      <c r="E7435" s="224" t="n">
        <f aca="false">VLOOKUP(A7435,SINAPI_MO!$A$1:$E$59566,4,0)</f>
        <v>0.0883</v>
      </c>
      <c r="F7435" s="225" t="n">
        <f aca="false">ROUND(D7435*E7435,2)</f>
        <v>72.79</v>
      </c>
    </row>
    <row r="7436" customFormat="false" ht="12.8" hidden="false" customHeight="false" outlineLevel="0" collapsed="false">
      <c r="A7436" s="207" t="n">
        <v>106780</v>
      </c>
      <c r="B7436" s="208" t="s">
        <v>7558</v>
      </c>
      <c r="C7436" s="2" t="s">
        <v>170</v>
      </c>
      <c r="D7436" s="209" t="n">
        <v>1088.77</v>
      </c>
      <c r="E7436" s="224" t="n">
        <f aca="false">VLOOKUP(A7436,SINAPI_MO!$A$1:$E$59566,4,0)</f>
        <v>0.0812</v>
      </c>
      <c r="F7436" s="225" t="n">
        <f aca="false">ROUND(D7436*E7436,2)</f>
        <v>88.41</v>
      </c>
    </row>
    <row r="7437" customFormat="false" ht="12.8" hidden="false" customHeight="false" outlineLevel="0" collapsed="false">
      <c r="A7437" s="207" t="n">
        <v>106781</v>
      </c>
      <c r="B7437" s="208" t="s">
        <v>7559</v>
      </c>
      <c r="C7437" s="2" t="s">
        <v>170</v>
      </c>
      <c r="D7437" s="209" t="n">
        <v>1608.68</v>
      </c>
      <c r="E7437" s="224" t="n">
        <f aca="false">VLOOKUP(A7437,SINAPI_MO!$A$1:$E$59566,4,0)</f>
        <v>0.0744</v>
      </c>
      <c r="F7437" s="225" t="n">
        <f aca="false">ROUND(D7437*E7437,2)</f>
        <v>119.69</v>
      </c>
    </row>
    <row r="7438" customFormat="false" ht="12.8" hidden="false" customHeight="false" outlineLevel="0" collapsed="false">
      <c r="A7438" s="207" t="n">
        <v>86899</v>
      </c>
      <c r="B7438" s="208" t="s">
        <v>7560</v>
      </c>
      <c r="C7438" s="2" t="s">
        <v>170</v>
      </c>
      <c r="D7438" s="209" t="n">
        <v>381.87</v>
      </c>
      <c r="E7438" s="224" t="n">
        <f aca="false">VLOOKUP(A7438,SINAPI_MO!$A$1:$E$59566,4,0)</f>
        <v>0.1251</v>
      </c>
      <c r="F7438" s="225" t="n">
        <f aca="false">ROUND(D7438*E7438,2)</f>
        <v>47.77</v>
      </c>
    </row>
    <row r="7439" customFormat="false" ht="12.8" hidden="false" customHeight="false" outlineLevel="0" collapsed="false">
      <c r="A7439" s="207" t="n">
        <v>86893</v>
      </c>
      <c r="B7439" s="208" t="s">
        <v>7561</v>
      </c>
      <c r="C7439" s="2" t="s">
        <v>170</v>
      </c>
      <c r="D7439" s="209" t="n">
        <v>873.79</v>
      </c>
      <c r="E7439" s="224" t="n">
        <f aca="false">VLOOKUP(A7439,SINAPI_MO!$A$1:$E$59566,4,0)</f>
        <v>0.0833</v>
      </c>
      <c r="F7439" s="225" t="n">
        <f aca="false">ROUND(D7439*E7439,2)</f>
        <v>72.79</v>
      </c>
    </row>
    <row r="7440" customFormat="false" ht="19.4" hidden="false" customHeight="false" outlineLevel="0" collapsed="false">
      <c r="A7440" s="207" t="n">
        <v>86934</v>
      </c>
      <c r="B7440" s="208" t="s">
        <v>7562</v>
      </c>
      <c r="C7440" s="2" t="s">
        <v>170</v>
      </c>
      <c r="D7440" s="209" t="n">
        <v>565.38</v>
      </c>
      <c r="E7440" s="224" t="n">
        <f aca="false">VLOOKUP(A7440,SINAPI_MO!$A$1:$E$59566,4,0)</f>
        <v>0.09</v>
      </c>
      <c r="F7440" s="225" t="n">
        <f aca="false">ROUND(D7440*E7440,2)</f>
        <v>50.88</v>
      </c>
    </row>
    <row r="7441" customFormat="false" ht="19.4" hidden="false" customHeight="false" outlineLevel="0" collapsed="false">
      <c r="A7441" s="207" t="n">
        <v>86933</v>
      </c>
      <c r="B7441" s="208" t="s">
        <v>7563</v>
      </c>
      <c r="C7441" s="2" t="s">
        <v>170</v>
      </c>
      <c r="D7441" s="209" t="n">
        <v>577.11</v>
      </c>
      <c r="E7441" s="224" t="n">
        <f aca="false">VLOOKUP(A7441,SINAPI_MO!$A$1:$E$59566,4,0)</f>
        <v>0.092</v>
      </c>
      <c r="F7441" s="225" t="n">
        <f aca="false">ROUND(D7441*E7441,2)</f>
        <v>53.09</v>
      </c>
    </row>
    <row r="7442" customFormat="false" ht="12.8" hidden="false" customHeight="false" outlineLevel="0" collapsed="false">
      <c r="A7442" s="207" t="n">
        <v>86894</v>
      </c>
      <c r="B7442" s="208" t="s">
        <v>7564</v>
      </c>
      <c r="C7442" s="2" t="s">
        <v>170</v>
      </c>
      <c r="D7442" s="209" t="n">
        <v>366.72</v>
      </c>
      <c r="E7442" s="224" t="n">
        <f aca="false">VLOOKUP(A7442,SINAPI_MO!$A$1:$E$59566,4,0)</f>
        <v>0.1073</v>
      </c>
      <c r="F7442" s="225" t="n">
        <f aca="false">ROUND(D7442*E7442,2)</f>
        <v>39.35</v>
      </c>
    </row>
    <row r="7443" customFormat="false" ht="28.35" hidden="false" customHeight="false" outlineLevel="0" collapsed="false">
      <c r="A7443" s="207" t="n">
        <v>93441</v>
      </c>
      <c r="B7443" s="208" t="s">
        <v>7565</v>
      </c>
      <c r="C7443" s="2" t="s">
        <v>170</v>
      </c>
      <c r="D7443" s="209" t="n">
        <v>1546.2</v>
      </c>
      <c r="E7443" s="224" t="n">
        <f aca="false">VLOOKUP(A7443,SINAPI_MO!$A$1:$E$59566,4,0)</f>
        <v>0.069</v>
      </c>
      <c r="F7443" s="225" t="n">
        <f aca="false">ROUND(D7443*E7443,2)</f>
        <v>106.69</v>
      </c>
    </row>
    <row r="7444" customFormat="false" ht="28.35" hidden="false" customHeight="false" outlineLevel="0" collapsed="false">
      <c r="A7444" s="207" t="n">
        <v>93396</v>
      </c>
      <c r="B7444" s="208" t="s">
        <v>7566</v>
      </c>
      <c r="C7444" s="2" t="s">
        <v>170</v>
      </c>
      <c r="D7444" s="209" t="n">
        <v>1031.01</v>
      </c>
      <c r="E7444" s="224" t="n">
        <f aca="false">VLOOKUP(A7444,SINAPI_MO!$A$1:$E$59566,4,0)</f>
        <v>0.0964</v>
      </c>
      <c r="F7444" s="225" t="n">
        <f aca="false">ROUND(D7444*E7444,2)</f>
        <v>99.39</v>
      </c>
    </row>
    <row r="7445" customFormat="false" ht="28.35" hidden="false" customHeight="false" outlineLevel="0" collapsed="false">
      <c r="A7445" s="207" t="n">
        <v>93442</v>
      </c>
      <c r="B7445" s="208" t="s">
        <v>7567</v>
      </c>
      <c r="C7445" s="2" t="s">
        <v>170</v>
      </c>
      <c r="D7445" s="209" t="n">
        <v>2002.46</v>
      </c>
      <c r="E7445" s="224" t="n">
        <f aca="false">VLOOKUP(A7445,SINAPI_MO!$A$1:$E$59566,4,0)</f>
        <v>0.0583</v>
      </c>
      <c r="F7445" s="225" t="n">
        <f aca="false">ROUND(D7445*E7445,2)</f>
        <v>116.74</v>
      </c>
    </row>
    <row r="7446" customFormat="false" ht="28.35" hidden="false" customHeight="false" outlineLevel="0" collapsed="false">
      <c r="A7446" s="207" t="n">
        <v>86947</v>
      </c>
      <c r="B7446" s="208" t="s">
        <v>7568</v>
      </c>
      <c r="C7446" s="2" t="s">
        <v>170</v>
      </c>
      <c r="D7446" s="209" t="n">
        <v>2153.51</v>
      </c>
      <c r="E7446" s="224" t="n">
        <f aca="false">VLOOKUP(A7446,SINAPI_MO!$A$1:$E$59566,4,0)</f>
        <v>0.0592</v>
      </c>
      <c r="F7446" s="225" t="n">
        <f aca="false">ROUND(D7446*E7446,2)</f>
        <v>127.49</v>
      </c>
    </row>
    <row r="7447" customFormat="false" ht="12.8" hidden="false" customHeight="false" outlineLevel="0" collapsed="false">
      <c r="A7447" s="207" t="n">
        <v>100875</v>
      </c>
      <c r="B7447" s="208" t="s">
        <v>7569</v>
      </c>
      <c r="C7447" s="2" t="s">
        <v>170</v>
      </c>
      <c r="D7447" s="209" t="n">
        <v>1555.59</v>
      </c>
      <c r="E7447" s="224" t="n">
        <f aca="false">VLOOKUP(A7447,SINAPI_MO!$A$1:$E$59566,4,0)</f>
        <v>0.0355</v>
      </c>
      <c r="F7447" s="225" t="n">
        <f aca="false">ROUND(D7447*E7447,2)</f>
        <v>55.22</v>
      </c>
    </row>
    <row r="7448" customFormat="false" ht="12.8" hidden="false" customHeight="false" outlineLevel="0" collapsed="false">
      <c r="A7448" s="207" t="n">
        <v>100863</v>
      </c>
      <c r="B7448" s="208" t="s">
        <v>7570</v>
      </c>
      <c r="C7448" s="2" t="s">
        <v>170</v>
      </c>
      <c r="D7448" s="209" t="n">
        <v>806.5</v>
      </c>
      <c r="E7448" s="224" t="n">
        <f aca="false">VLOOKUP(A7448,SINAPI_MO!$A$1:$E$59566,4,0)</f>
        <v>0.077</v>
      </c>
      <c r="F7448" s="225" t="n">
        <f aca="false">ROUND(D7448*E7448,2)</f>
        <v>62.1</v>
      </c>
    </row>
    <row r="7449" customFormat="false" ht="12.8" hidden="false" customHeight="false" outlineLevel="0" collapsed="false">
      <c r="A7449" s="207" t="n">
        <v>100864</v>
      </c>
      <c r="B7449" s="208" t="s">
        <v>7571</v>
      </c>
      <c r="C7449" s="2" t="s">
        <v>170</v>
      </c>
      <c r="D7449" s="209" t="n">
        <v>896.98</v>
      </c>
      <c r="E7449" s="224" t="n">
        <f aca="false">VLOOKUP(A7449,SINAPI_MO!$A$1:$E$59566,4,0)</f>
        <v>0.0692</v>
      </c>
      <c r="F7449" s="225" t="n">
        <f aca="false">ROUND(D7449*E7449,2)</f>
        <v>62.07</v>
      </c>
    </row>
    <row r="7450" customFormat="false" ht="19.4" hidden="false" customHeight="false" outlineLevel="0" collapsed="false">
      <c r="A7450" s="207" t="n">
        <v>100865</v>
      </c>
      <c r="B7450" s="208" t="s">
        <v>7572</v>
      </c>
      <c r="C7450" s="2" t="s">
        <v>170</v>
      </c>
      <c r="D7450" s="209" t="n">
        <v>846.96</v>
      </c>
      <c r="E7450" s="224" t="n">
        <f aca="false">VLOOKUP(A7450,SINAPI_MO!$A$1:$E$59566,4,0)</f>
        <v>0.0326</v>
      </c>
      <c r="F7450" s="225" t="n">
        <f aca="false">ROUND(D7450*E7450,2)</f>
        <v>27.61</v>
      </c>
    </row>
    <row r="7451" customFormat="false" ht="12.8" hidden="false" customHeight="false" outlineLevel="0" collapsed="false">
      <c r="A7451" s="207" t="n">
        <v>100870</v>
      </c>
      <c r="B7451" s="208" t="s">
        <v>7573</v>
      </c>
      <c r="C7451" s="2" t="s">
        <v>170</v>
      </c>
      <c r="D7451" s="209" t="n">
        <v>302.43</v>
      </c>
      <c r="E7451" s="224" t="n">
        <f aca="false">VLOOKUP(A7451,SINAPI_MO!$A$1:$E$59566,4,0)</f>
        <v>0.1369</v>
      </c>
      <c r="F7451" s="225" t="n">
        <f aca="false">ROUND(D7451*E7451,2)</f>
        <v>41.4</v>
      </c>
    </row>
    <row r="7452" customFormat="false" ht="12.8" hidden="false" customHeight="false" outlineLevel="0" collapsed="false">
      <c r="A7452" s="207" t="n">
        <v>100871</v>
      </c>
      <c r="B7452" s="208" t="s">
        <v>7574</v>
      </c>
      <c r="C7452" s="2" t="s">
        <v>170</v>
      </c>
      <c r="D7452" s="209" t="n">
        <v>327.85</v>
      </c>
      <c r="E7452" s="224" t="n">
        <f aca="false">VLOOKUP(A7452,SINAPI_MO!$A$1:$E$59566,4,0)</f>
        <v>0.1262</v>
      </c>
      <c r="F7452" s="225" t="n">
        <f aca="false">ROUND(D7452*E7452,2)</f>
        <v>41.37</v>
      </c>
    </row>
    <row r="7453" customFormat="false" ht="12.8" hidden="false" customHeight="false" outlineLevel="0" collapsed="false">
      <c r="A7453" s="207" t="n">
        <v>100872</v>
      </c>
      <c r="B7453" s="208" t="s">
        <v>7575</v>
      </c>
      <c r="C7453" s="2" t="s">
        <v>170</v>
      </c>
      <c r="D7453" s="209" t="n">
        <v>344.07</v>
      </c>
      <c r="E7453" s="224" t="n">
        <f aca="false">VLOOKUP(A7453,SINAPI_MO!$A$1:$E$59566,4,0)</f>
        <v>0.1203</v>
      </c>
      <c r="F7453" s="225" t="n">
        <f aca="false">ROUND(D7453*E7453,2)</f>
        <v>41.39</v>
      </c>
    </row>
    <row r="7454" customFormat="false" ht="12.8" hidden="false" customHeight="false" outlineLevel="0" collapsed="false">
      <c r="A7454" s="207" t="n">
        <v>100873</v>
      </c>
      <c r="B7454" s="208" t="s">
        <v>7576</v>
      </c>
      <c r="C7454" s="2" t="s">
        <v>170</v>
      </c>
      <c r="D7454" s="209" t="n">
        <v>354.2</v>
      </c>
      <c r="E7454" s="224" t="n">
        <f aca="false">VLOOKUP(A7454,SINAPI_MO!$A$1:$E$59566,4,0)</f>
        <v>0.1169</v>
      </c>
      <c r="F7454" s="225" t="n">
        <f aca="false">ROUND(D7454*E7454,2)</f>
        <v>41.41</v>
      </c>
    </row>
    <row r="7455" customFormat="false" ht="12.8" hidden="false" customHeight="false" outlineLevel="0" collapsed="false">
      <c r="A7455" s="207" t="n">
        <v>106770</v>
      </c>
      <c r="B7455" s="208" t="s">
        <v>7577</v>
      </c>
      <c r="C7455" s="2" t="s">
        <v>170</v>
      </c>
      <c r="D7455" s="209" t="n">
        <v>0</v>
      </c>
      <c r="E7455" s="224" t="e">
        <f aca="false">VLOOKUP(A7455,SINAPI_MO!$A$1:$E$59566,4,0)</f>
        <v>#N/A</v>
      </c>
      <c r="F7455" s="225" t="e">
        <f aca="false">ROUND(D7455*E7455,2)</f>
        <v>#N/A</v>
      </c>
    </row>
    <row r="7456" customFormat="false" ht="12.8" hidden="false" customHeight="false" outlineLevel="0" collapsed="false">
      <c r="A7456" s="207" t="n">
        <v>100866</v>
      </c>
      <c r="B7456" s="208" t="s">
        <v>7578</v>
      </c>
      <c r="C7456" s="2" t="s">
        <v>170</v>
      </c>
      <c r="D7456" s="209" t="n">
        <v>398.94</v>
      </c>
      <c r="E7456" s="224" t="n">
        <f aca="false">VLOOKUP(A7456,SINAPI_MO!$A$1:$E$59566,4,0)</f>
        <v>0.1037</v>
      </c>
      <c r="F7456" s="225" t="n">
        <f aca="false">ROUND(D7456*E7456,2)</f>
        <v>41.37</v>
      </c>
    </row>
    <row r="7457" customFormat="false" ht="12.8" hidden="false" customHeight="false" outlineLevel="0" collapsed="false">
      <c r="A7457" s="207" t="n">
        <v>100867</v>
      </c>
      <c r="B7457" s="208" t="s">
        <v>7579</v>
      </c>
      <c r="C7457" s="2" t="s">
        <v>170</v>
      </c>
      <c r="D7457" s="209" t="n">
        <v>428.77</v>
      </c>
      <c r="E7457" s="224" t="n">
        <f aca="false">VLOOKUP(A7457,SINAPI_MO!$A$1:$E$59566,4,0)</f>
        <v>0.0965</v>
      </c>
      <c r="F7457" s="225" t="n">
        <f aca="false">ROUND(D7457*E7457,2)</f>
        <v>41.38</v>
      </c>
    </row>
    <row r="7458" customFormat="false" ht="12.8" hidden="false" customHeight="false" outlineLevel="0" collapsed="false">
      <c r="A7458" s="207" t="n">
        <v>100868</v>
      </c>
      <c r="B7458" s="208" t="s">
        <v>7580</v>
      </c>
      <c r="C7458" s="2" t="s">
        <v>170</v>
      </c>
      <c r="D7458" s="209" t="n">
        <v>448.62</v>
      </c>
      <c r="E7458" s="224" t="n">
        <f aca="false">VLOOKUP(A7458,SINAPI_MO!$A$1:$E$59566,4,0)</f>
        <v>0.0923</v>
      </c>
      <c r="F7458" s="225" t="n">
        <f aca="false">ROUND(D7458*E7458,2)</f>
        <v>41.41</v>
      </c>
    </row>
    <row r="7459" customFormat="false" ht="12.8" hidden="false" customHeight="false" outlineLevel="0" collapsed="false">
      <c r="A7459" s="207" t="n">
        <v>100869</v>
      </c>
      <c r="B7459" s="208" t="s">
        <v>7581</v>
      </c>
      <c r="C7459" s="2" t="s">
        <v>170</v>
      </c>
      <c r="D7459" s="209" t="n">
        <v>463.85</v>
      </c>
      <c r="E7459" s="224" t="n">
        <f aca="false">VLOOKUP(A7459,SINAPI_MO!$A$1:$E$59566,4,0)</f>
        <v>0.0892</v>
      </c>
      <c r="F7459" s="225" t="n">
        <f aca="false">ROUND(D7459*E7459,2)</f>
        <v>41.38</v>
      </c>
    </row>
    <row r="7460" customFormat="false" ht="12.8" hidden="false" customHeight="false" outlineLevel="0" collapsed="false">
      <c r="A7460" s="207" t="n">
        <v>106764</v>
      </c>
      <c r="B7460" s="208" t="s">
        <v>7582</v>
      </c>
      <c r="C7460" s="2" t="s">
        <v>170</v>
      </c>
      <c r="D7460" s="209" t="n">
        <v>68.41</v>
      </c>
      <c r="E7460" s="224" t="n">
        <f aca="false">VLOOKUP(A7460,SINAPI_MO!$A$1:$E$59566,4,0)</f>
        <v>0.2016</v>
      </c>
      <c r="F7460" s="225" t="n">
        <f aca="false">ROUND(D7460*E7460,2)</f>
        <v>13.79</v>
      </c>
    </row>
    <row r="7461" customFormat="false" ht="12.8" hidden="false" customHeight="false" outlineLevel="0" collapsed="false">
      <c r="A7461" s="207" t="n">
        <v>100860</v>
      </c>
      <c r="B7461" s="208" t="s">
        <v>7583</v>
      </c>
      <c r="C7461" s="2" t="s">
        <v>170</v>
      </c>
      <c r="D7461" s="209" t="n">
        <v>133.32</v>
      </c>
      <c r="E7461" s="224" t="n">
        <f aca="false">VLOOKUP(A7461,SINAPI_MO!$A$1:$E$59566,4,0)</f>
        <v>0.3251</v>
      </c>
      <c r="F7461" s="225" t="n">
        <f aca="false">ROUND(D7461*E7461,2)</f>
        <v>43.34</v>
      </c>
    </row>
    <row r="7462" customFormat="false" ht="19.4" hidden="false" customHeight="false" outlineLevel="0" collapsed="false">
      <c r="A7462" s="207" t="n">
        <v>86936</v>
      </c>
      <c r="B7462" s="208" t="s">
        <v>7584</v>
      </c>
      <c r="C7462" s="2" t="s">
        <v>170</v>
      </c>
      <c r="D7462" s="209" t="n">
        <v>639.46</v>
      </c>
      <c r="E7462" s="224" t="n">
        <f aca="false">VLOOKUP(A7462,SINAPI_MO!$A$1:$E$59566,4,0)</f>
        <v>0.0499</v>
      </c>
      <c r="F7462" s="225" t="n">
        <f aca="false">ROUND(D7462*E7462,2)</f>
        <v>31.91</v>
      </c>
    </row>
    <row r="7463" customFormat="false" ht="19.4" hidden="false" customHeight="false" outlineLevel="0" collapsed="false">
      <c r="A7463" s="207" t="n">
        <v>86935</v>
      </c>
      <c r="B7463" s="208" t="s">
        <v>7585</v>
      </c>
      <c r="C7463" s="2" t="s">
        <v>170</v>
      </c>
      <c r="D7463" s="209" t="n">
        <v>340.42</v>
      </c>
      <c r="E7463" s="224" t="n">
        <f aca="false">VLOOKUP(A7463,SINAPI_MO!$A$1:$E$59566,4,0)</f>
        <v>0.0699</v>
      </c>
      <c r="F7463" s="225" t="n">
        <f aca="false">ROUND(D7463*E7463,2)</f>
        <v>23.8</v>
      </c>
    </row>
    <row r="7464" customFormat="false" ht="19.4" hidden="false" customHeight="false" outlineLevel="0" collapsed="false">
      <c r="A7464" s="207" t="n">
        <v>86938</v>
      </c>
      <c r="B7464" s="208" t="s">
        <v>7586</v>
      </c>
      <c r="C7464" s="2" t="s">
        <v>170</v>
      </c>
      <c r="D7464" s="209" t="n">
        <v>576.4</v>
      </c>
      <c r="E7464" s="224" t="n">
        <f aca="false">VLOOKUP(A7464,SINAPI_MO!$A$1:$E$59566,4,0)</f>
        <v>0.0883</v>
      </c>
      <c r="F7464" s="225" t="n">
        <f aca="false">ROUND(D7464*E7464,2)</f>
        <v>50.9</v>
      </c>
    </row>
    <row r="7465" customFormat="false" ht="19.4" hidden="false" customHeight="false" outlineLevel="0" collapsed="false">
      <c r="A7465" s="207" t="n">
        <v>86937</v>
      </c>
      <c r="B7465" s="208" t="s">
        <v>7587</v>
      </c>
      <c r="C7465" s="2" t="s">
        <v>170</v>
      </c>
      <c r="D7465" s="209" t="n">
        <v>277.36</v>
      </c>
      <c r="E7465" s="224" t="n">
        <f aca="false">VLOOKUP(A7465,SINAPI_MO!$A$1:$E$59566,4,0)</f>
        <v>0.1542</v>
      </c>
      <c r="F7465" s="225" t="n">
        <f aca="false">ROUND(D7465*E7465,2)</f>
        <v>42.77</v>
      </c>
    </row>
    <row r="7466" customFormat="false" ht="12.8" hidden="false" customHeight="false" outlineLevel="0" collapsed="false">
      <c r="A7466" s="207" t="n">
        <v>86901</v>
      </c>
      <c r="B7466" s="208" t="s">
        <v>7588</v>
      </c>
      <c r="C7466" s="2" t="s">
        <v>170</v>
      </c>
      <c r="D7466" s="209" t="n">
        <v>162.6</v>
      </c>
      <c r="E7466" s="224" t="n">
        <f aca="false">VLOOKUP(A7466,SINAPI_MO!$A$1:$E$59566,4,0)</f>
        <v>0.2039</v>
      </c>
      <c r="F7466" s="225" t="n">
        <f aca="false">ROUND(D7466*E7466,2)</f>
        <v>33.15</v>
      </c>
    </row>
    <row r="7467" customFormat="false" ht="12.8" hidden="false" customHeight="false" outlineLevel="0" collapsed="false">
      <c r="A7467" s="207" t="n">
        <v>106773</v>
      </c>
      <c r="B7467" s="208" t="s">
        <v>7589</v>
      </c>
      <c r="C7467" s="2" t="s">
        <v>170</v>
      </c>
      <c r="D7467" s="209" t="n">
        <v>0</v>
      </c>
      <c r="E7467" s="224" t="e">
        <f aca="false">VLOOKUP(A7467,SINAPI_MO!$A$1:$E$59566,4,0)</f>
        <v>#N/A</v>
      </c>
      <c r="F7467" s="225" t="e">
        <f aca="false">ROUND(D7467*E7467,2)</f>
        <v>#N/A</v>
      </c>
    </row>
    <row r="7468" customFormat="false" ht="12.8" hidden="false" customHeight="false" outlineLevel="0" collapsed="false">
      <c r="A7468" s="207" t="n">
        <v>86900</v>
      </c>
      <c r="B7468" s="208" t="s">
        <v>7590</v>
      </c>
      <c r="C7468" s="2" t="s">
        <v>170</v>
      </c>
      <c r="D7468" s="209" t="n">
        <v>217.54</v>
      </c>
      <c r="E7468" s="224" t="n">
        <f aca="false">VLOOKUP(A7468,SINAPI_MO!$A$1:$E$59566,4,0)</f>
        <v>0.0651</v>
      </c>
      <c r="F7468" s="225" t="n">
        <f aca="false">ROUND(D7468*E7468,2)</f>
        <v>14.16</v>
      </c>
    </row>
    <row r="7469" customFormat="false" ht="12.8" hidden="false" customHeight="false" outlineLevel="0" collapsed="false">
      <c r="A7469" s="207" t="n">
        <v>100852</v>
      </c>
      <c r="B7469" s="208" t="s">
        <v>7591</v>
      </c>
      <c r="C7469" s="2" t="s">
        <v>170</v>
      </c>
      <c r="D7469" s="209" t="n">
        <v>238.23</v>
      </c>
      <c r="E7469" s="224" t="n">
        <f aca="false">VLOOKUP(A7469,SINAPI_MO!$A$1:$E$59566,4,0)</f>
        <v>0.0595</v>
      </c>
      <c r="F7469" s="225" t="n">
        <f aca="false">ROUND(D7469*E7469,2)</f>
        <v>14.17</v>
      </c>
    </row>
    <row r="7470" customFormat="false" ht="19.4" hidden="false" customHeight="false" outlineLevel="0" collapsed="false">
      <c r="A7470" s="207" t="n">
        <v>106769</v>
      </c>
      <c r="B7470" s="208" t="s">
        <v>7592</v>
      </c>
      <c r="C7470" s="2" t="s">
        <v>170</v>
      </c>
      <c r="D7470" s="209" t="n">
        <v>0</v>
      </c>
      <c r="E7470" s="224" t="e">
        <f aca="false">VLOOKUP(A7470,SINAPI_MO!$A$1:$E$59566,4,0)</f>
        <v>#N/A</v>
      </c>
      <c r="F7470" s="225" t="e">
        <f aca="false">ROUND(D7470*E7470,2)</f>
        <v>#N/A</v>
      </c>
    </row>
    <row r="7471" customFormat="false" ht="12.8" hidden="false" customHeight="false" outlineLevel="0" collapsed="false">
      <c r="A7471" s="207" t="n">
        <v>106768</v>
      </c>
      <c r="B7471" s="208" t="s">
        <v>7593</v>
      </c>
      <c r="C7471" s="2" t="s">
        <v>170</v>
      </c>
      <c r="D7471" s="209" t="n">
        <v>0</v>
      </c>
      <c r="E7471" s="224" t="e">
        <f aca="false">VLOOKUP(A7471,SINAPI_MO!$A$1:$E$59566,4,0)</f>
        <v>#N/A</v>
      </c>
      <c r="F7471" s="225" t="e">
        <f aca="false">ROUND(D7471*E7471,2)</f>
        <v>#N/A</v>
      </c>
    </row>
    <row r="7472" customFormat="false" ht="12.8" hidden="false" customHeight="false" outlineLevel="0" collapsed="false">
      <c r="A7472" s="207" t="n">
        <v>106766</v>
      </c>
      <c r="B7472" s="208" t="s">
        <v>7594</v>
      </c>
      <c r="C7472" s="2" t="s">
        <v>170</v>
      </c>
      <c r="D7472" s="209" t="n">
        <v>68.47</v>
      </c>
      <c r="E7472" s="224" t="n">
        <f aca="false">VLOOKUP(A7472,SINAPI_MO!$A$1:$E$59566,4,0)</f>
        <v>0.3022</v>
      </c>
      <c r="F7472" s="225" t="n">
        <f aca="false">ROUND(D7472*E7472,2)</f>
        <v>20.69</v>
      </c>
    </row>
    <row r="7473" customFormat="false" ht="12.8" hidden="false" customHeight="false" outlineLevel="0" collapsed="false">
      <c r="A7473" s="207" t="n">
        <v>106765</v>
      </c>
      <c r="B7473" s="208" t="s">
        <v>7595</v>
      </c>
      <c r="C7473" s="2" t="s">
        <v>170</v>
      </c>
      <c r="D7473" s="209" t="n">
        <v>68.47</v>
      </c>
      <c r="E7473" s="224" t="n">
        <f aca="false">VLOOKUP(A7473,SINAPI_MO!$A$1:$E$59566,4,0)</f>
        <v>0.3022</v>
      </c>
      <c r="F7473" s="225" t="n">
        <f aca="false">ROUND(D7473*E7473,2)</f>
        <v>20.69</v>
      </c>
    </row>
    <row r="7474" customFormat="false" ht="12.8" hidden="false" customHeight="false" outlineLevel="0" collapsed="false">
      <c r="A7474" s="207" t="n">
        <v>106774</v>
      </c>
      <c r="B7474" s="208" t="s">
        <v>7596</v>
      </c>
      <c r="C7474" s="2" t="s">
        <v>170</v>
      </c>
      <c r="D7474" s="209" t="n">
        <v>0</v>
      </c>
      <c r="E7474" s="224" t="e">
        <f aca="false">VLOOKUP(A7474,SINAPI_MO!$A$1:$E$59566,4,0)</f>
        <v>#N/A</v>
      </c>
      <c r="F7474" s="225" t="e">
        <f aca="false">ROUND(D7474*E7474,2)</f>
        <v>#N/A</v>
      </c>
    </row>
    <row r="7475" customFormat="false" ht="12.8" hidden="false" customHeight="false" outlineLevel="0" collapsed="false">
      <c r="A7475" s="207" t="n">
        <v>86886</v>
      </c>
      <c r="B7475" s="208" t="s">
        <v>7597</v>
      </c>
      <c r="C7475" s="2" t="s">
        <v>170</v>
      </c>
      <c r="D7475" s="209" t="n">
        <v>74.68</v>
      </c>
      <c r="E7475" s="224" t="n">
        <f aca="false">VLOOKUP(A7475,SINAPI_MO!$A$1:$E$59566,4,0)</f>
        <v>0.0738</v>
      </c>
      <c r="F7475" s="225" t="n">
        <f aca="false">ROUND(D7475*E7475,2)</f>
        <v>5.51</v>
      </c>
    </row>
    <row r="7476" customFormat="false" ht="12.8" hidden="false" customHeight="false" outlineLevel="0" collapsed="false">
      <c r="A7476" s="207" t="n">
        <v>86887</v>
      </c>
      <c r="B7476" s="208" t="s">
        <v>7598</v>
      </c>
      <c r="C7476" s="2" t="s">
        <v>170</v>
      </c>
      <c r="D7476" s="209" t="n">
        <v>81.22</v>
      </c>
      <c r="E7476" s="224" t="n">
        <f aca="false">VLOOKUP(A7476,SINAPI_MO!$A$1:$E$59566,4,0)</f>
        <v>0.0678</v>
      </c>
      <c r="F7476" s="225" t="n">
        <f aca="false">ROUND(D7476*E7476,2)</f>
        <v>5.51</v>
      </c>
    </row>
    <row r="7477" customFormat="false" ht="12.8" hidden="false" customHeight="false" outlineLevel="0" collapsed="false">
      <c r="A7477" s="207" t="n">
        <v>86884</v>
      </c>
      <c r="B7477" s="208" t="s">
        <v>7599</v>
      </c>
      <c r="C7477" s="2" t="s">
        <v>170</v>
      </c>
      <c r="D7477" s="209" t="n">
        <v>11.85</v>
      </c>
      <c r="E7477" s="224" t="n">
        <f aca="false">VLOOKUP(A7477,SINAPI_MO!$A$1:$E$59566,4,0)</f>
        <v>0.465</v>
      </c>
      <c r="F7477" s="225" t="n">
        <f aca="false">ROUND(D7477*E7477,2)</f>
        <v>5.51</v>
      </c>
    </row>
    <row r="7478" customFormat="false" ht="12.8" hidden="false" customHeight="false" outlineLevel="0" collapsed="false">
      <c r="A7478" s="207" t="n">
        <v>86885</v>
      </c>
      <c r="B7478" s="208" t="s">
        <v>7600</v>
      </c>
      <c r="C7478" s="2" t="s">
        <v>170</v>
      </c>
      <c r="D7478" s="209" t="n">
        <v>13.48</v>
      </c>
      <c r="E7478" s="224" t="n">
        <f aca="false">VLOOKUP(A7478,SINAPI_MO!$A$1:$E$59566,4,0)</f>
        <v>0.4088</v>
      </c>
      <c r="F7478" s="225" t="n">
        <f aca="false">ROUND(D7478*E7478,2)</f>
        <v>5.51</v>
      </c>
    </row>
    <row r="7479" customFormat="false" ht="12.8" hidden="false" customHeight="false" outlineLevel="0" collapsed="false">
      <c r="A7479" s="207" t="n">
        <v>95546</v>
      </c>
      <c r="B7479" s="208" t="s">
        <v>7601</v>
      </c>
      <c r="C7479" s="2" t="s">
        <v>170</v>
      </c>
      <c r="D7479" s="209" t="n">
        <v>294.75</v>
      </c>
      <c r="E7479" s="224" t="n">
        <f aca="false">VLOOKUP(A7479,SINAPI_MO!$A$1:$E$59566,4,0)</f>
        <v>0.2809</v>
      </c>
      <c r="F7479" s="225" t="n">
        <f aca="false">ROUND(D7479*E7479,2)</f>
        <v>82.8</v>
      </c>
    </row>
    <row r="7480" customFormat="false" ht="12.8" hidden="false" customHeight="false" outlineLevel="0" collapsed="false">
      <c r="A7480" s="207" t="n">
        <v>106775</v>
      </c>
      <c r="B7480" s="208" t="s">
        <v>7602</v>
      </c>
      <c r="C7480" s="2" t="s">
        <v>170</v>
      </c>
      <c r="D7480" s="209" t="n">
        <v>0</v>
      </c>
      <c r="E7480" s="224" t="e">
        <f aca="false">VLOOKUP(A7480,SINAPI_MO!$A$1:$E$59566,4,0)</f>
        <v>#N/A</v>
      </c>
      <c r="F7480" s="225" t="e">
        <f aca="false">ROUND(D7480*E7480,2)</f>
        <v>#N/A</v>
      </c>
    </row>
    <row r="7481" customFormat="false" ht="12.8" hidden="false" customHeight="false" outlineLevel="0" collapsed="false">
      <c r="A7481" s="207" t="n">
        <v>86902</v>
      </c>
      <c r="B7481" s="208" t="s">
        <v>7603</v>
      </c>
      <c r="C7481" s="2" t="s">
        <v>170</v>
      </c>
      <c r="D7481" s="209" t="n">
        <v>317.75</v>
      </c>
      <c r="E7481" s="224" t="n">
        <f aca="false">VLOOKUP(A7481,SINAPI_MO!$A$1:$E$59566,4,0)</f>
        <v>0.097</v>
      </c>
      <c r="F7481" s="225" t="n">
        <f aca="false">ROUND(D7481*E7481,2)</f>
        <v>30.82</v>
      </c>
    </row>
    <row r="7482" customFormat="false" ht="19.4" hidden="false" customHeight="false" outlineLevel="0" collapsed="false">
      <c r="A7482" s="207" t="n">
        <v>86939</v>
      </c>
      <c r="B7482" s="208" t="s">
        <v>7604</v>
      </c>
      <c r="C7482" s="2" t="s">
        <v>170</v>
      </c>
      <c r="D7482" s="209" t="n">
        <v>486.35</v>
      </c>
      <c r="E7482" s="224" t="n">
        <f aca="false">VLOOKUP(A7482,SINAPI_MO!$A$1:$E$59566,4,0)</f>
        <v>0.0961</v>
      </c>
      <c r="F7482" s="225" t="n">
        <f aca="false">ROUND(D7482*E7482,2)</f>
        <v>46.74</v>
      </c>
    </row>
    <row r="7483" customFormat="false" ht="12.8" hidden="false" customHeight="false" outlineLevel="0" collapsed="false">
      <c r="A7483" s="207" t="n">
        <v>86903</v>
      </c>
      <c r="B7483" s="208" t="s">
        <v>7605</v>
      </c>
      <c r="C7483" s="2" t="s">
        <v>170</v>
      </c>
      <c r="D7483" s="209" t="n">
        <v>374.68</v>
      </c>
      <c r="E7483" s="224" t="n">
        <f aca="false">VLOOKUP(A7483,SINAPI_MO!$A$1:$E$59566,4,0)</f>
        <v>0.1705</v>
      </c>
      <c r="F7483" s="225" t="n">
        <f aca="false">ROUND(D7483*E7483,2)</f>
        <v>63.88</v>
      </c>
    </row>
    <row r="7484" customFormat="false" ht="28.35" hidden="false" customHeight="false" outlineLevel="0" collapsed="false">
      <c r="A7484" s="207" t="n">
        <v>86940</v>
      </c>
      <c r="B7484" s="208" t="s">
        <v>7606</v>
      </c>
      <c r="C7484" s="2" t="s">
        <v>170</v>
      </c>
      <c r="D7484" s="209" t="n">
        <v>1674.55</v>
      </c>
      <c r="E7484" s="224" t="n">
        <f aca="false">VLOOKUP(A7484,SINAPI_MO!$A$1:$E$59566,4,0)</f>
        <v>0.0659</v>
      </c>
      <c r="F7484" s="225" t="n">
        <f aca="false">ROUND(D7484*E7484,2)</f>
        <v>110.35</v>
      </c>
    </row>
    <row r="7485" customFormat="false" ht="28.35" hidden="false" customHeight="false" outlineLevel="0" collapsed="false">
      <c r="A7485" s="207" t="n">
        <v>86941</v>
      </c>
      <c r="B7485" s="208" t="s">
        <v>7607</v>
      </c>
      <c r="C7485" s="2" t="s">
        <v>170</v>
      </c>
      <c r="D7485" s="209" t="n">
        <v>1127.01</v>
      </c>
      <c r="E7485" s="224" t="n">
        <f aca="false">VLOOKUP(A7485,SINAPI_MO!$A$1:$E$59566,4,0)</f>
        <v>0.0803</v>
      </c>
      <c r="F7485" s="225" t="n">
        <f aca="false">ROUND(D7485*E7485,2)</f>
        <v>90.5</v>
      </c>
    </row>
    <row r="7486" customFormat="false" ht="12.8" hidden="false" customHeight="false" outlineLevel="0" collapsed="false">
      <c r="A7486" s="207" t="n">
        <v>86904</v>
      </c>
      <c r="B7486" s="208" t="s">
        <v>7608</v>
      </c>
      <c r="C7486" s="2" t="s">
        <v>170</v>
      </c>
      <c r="D7486" s="209" t="n">
        <v>159.89</v>
      </c>
      <c r="E7486" s="224" t="n">
        <f aca="false">VLOOKUP(A7486,SINAPI_MO!$A$1:$E$59566,4,0)</f>
        <v>0.1115</v>
      </c>
      <c r="F7486" s="225" t="n">
        <f aca="false">ROUND(D7486*E7486,2)</f>
        <v>17.83</v>
      </c>
    </row>
    <row r="7487" customFormat="false" ht="28.35" hidden="false" customHeight="false" outlineLevel="0" collapsed="false">
      <c r="A7487" s="207" t="n">
        <v>86943</v>
      </c>
      <c r="B7487" s="208" t="s">
        <v>7609</v>
      </c>
      <c r="C7487" s="2" t="s">
        <v>170</v>
      </c>
      <c r="D7487" s="209" t="n">
        <v>328.49</v>
      </c>
      <c r="E7487" s="224" t="n">
        <f aca="false">VLOOKUP(A7487,SINAPI_MO!$A$1:$E$59566,4,0)</f>
        <v>0.1027</v>
      </c>
      <c r="F7487" s="225" t="n">
        <f aca="false">ROUND(D7487*E7487,2)</f>
        <v>33.74</v>
      </c>
    </row>
    <row r="7488" customFormat="false" ht="28.35" hidden="false" customHeight="false" outlineLevel="0" collapsed="false">
      <c r="A7488" s="207" t="n">
        <v>86942</v>
      </c>
      <c r="B7488" s="208" t="s">
        <v>7610</v>
      </c>
      <c r="C7488" s="2" t="s">
        <v>170</v>
      </c>
      <c r="D7488" s="209" t="n">
        <v>340.22</v>
      </c>
      <c r="E7488" s="224" t="n">
        <f aca="false">VLOOKUP(A7488,SINAPI_MO!$A$1:$E$59566,4,0)</f>
        <v>0.1056</v>
      </c>
      <c r="F7488" s="225" t="n">
        <f aca="false">ROUND(D7488*E7488,2)</f>
        <v>35.93</v>
      </c>
    </row>
    <row r="7489" customFormat="false" ht="12.8" hidden="false" customHeight="false" outlineLevel="0" collapsed="false">
      <c r="A7489" s="207" t="n">
        <v>100856</v>
      </c>
      <c r="B7489" s="208" t="s">
        <v>7611</v>
      </c>
      <c r="C7489" s="2" t="s">
        <v>170</v>
      </c>
      <c r="D7489" s="209" t="n">
        <v>67.16</v>
      </c>
      <c r="E7489" s="224" t="n">
        <f aca="false">VLOOKUP(A7489,SINAPI_MO!$A$1:$E$59566,4,0)</f>
        <v>0.0588</v>
      </c>
      <c r="F7489" s="225" t="n">
        <f aca="false">ROUND(D7489*E7489,2)</f>
        <v>3.95</v>
      </c>
    </row>
    <row r="7490" customFormat="false" ht="12.8" hidden="false" customHeight="false" outlineLevel="0" collapsed="false">
      <c r="A7490" s="207" t="n">
        <v>106776</v>
      </c>
      <c r="B7490" s="208" t="s">
        <v>7612</v>
      </c>
      <c r="C7490" s="2" t="s">
        <v>170</v>
      </c>
      <c r="D7490" s="209" t="n">
        <v>766.75</v>
      </c>
      <c r="E7490" s="224" t="n">
        <f aca="false">VLOOKUP(A7490,SINAPI_MO!$A$1:$E$59566,4,0)</f>
        <v>0.018</v>
      </c>
      <c r="F7490" s="225" t="n">
        <f aca="false">ROUND(D7490*E7490,2)</f>
        <v>13.8</v>
      </c>
    </row>
    <row r="7491" customFormat="false" ht="12.8" hidden="false" customHeight="false" outlineLevel="0" collapsed="false">
      <c r="A7491" s="207" t="n">
        <v>100858</v>
      </c>
      <c r="B7491" s="208" t="s">
        <v>7613</v>
      </c>
      <c r="C7491" s="2" t="s">
        <v>170</v>
      </c>
      <c r="D7491" s="209" t="n">
        <v>836.19</v>
      </c>
      <c r="E7491" s="224" t="n">
        <f aca="false">VLOOKUP(A7491,SINAPI_MO!$A$1:$E$59566,4,0)</f>
        <v>0.0469</v>
      </c>
      <c r="F7491" s="225" t="n">
        <f aca="false">ROUND(D7491*E7491,2)</f>
        <v>39.22</v>
      </c>
    </row>
    <row r="7492" customFormat="false" ht="12.8" hidden="false" customHeight="false" outlineLevel="0" collapsed="false">
      <c r="A7492" s="207" t="n">
        <v>100859</v>
      </c>
      <c r="B7492" s="208" t="s">
        <v>7614</v>
      </c>
      <c r="C7492" s="2" t="s">
        <v>170</v>
      </c>
      <c r="D7492" s="209" t="n">
        <v>1174.66</v>
      </c>
      <c r="E7492" s="224" t="n">
        <f aca="false">VLOOKUP(A7492,SINAPI_MO!$A$1:$E$59566,4,0)</f>
        <v>0.07</v>
      </c>
      <c r="F7492" s="225" t="n">
        <f aca="false">ROUND(D7492*E7492,2)</f>
        <v>82.23</v>
      </c>
    </row>
    <row r="7493" customFormat="false" ht="12.8" hidden="false" customHeight="false" outlineLevel="0" collapsed="false">
      <c r="A7493" s="207" t="n">
        <v>95544</v>
      </c>
      <c r="B7493" s="208" t="s">
        <v>7615</v>
      </c>
      <c r="C7493" s="2" t="s">
        <v>170</v>
      </c>
      <c r="D7493" s="209" t="n">
        <v>96.27</v>
      </c>
      <c r="E7493" s="224" t="n">
        <f aca="false">VLOOKUP(A7493,SINAPI_MO!$A$1:$E$59566,4,0)</f>
        <v>0.1432</v>
      </c>
      <c r="F7493" s="225" t="n">
        <f aca="false">ROUND(D7493*E7493,2)</f>
        <v>13.79</v>
      </c>
    </row>
    <row r="7494" customFormat="false" ht="12.8" hidden="false" customHeight="false" outlineLevel="0" collapsed="false">
      <c r="A7494" s="207" t="n">
        <v>106772</v>
      </c>
      <c r="B7494" s="208" t="s">
        <v>7616</v>
      </c>
      <c r="C7494" s="2" t="s">
        <v>170</v>
      </c>
      <c r="D7494" s="209" t="n">
        <v>343.71</v>
      </c>
      <c r="E7494" s="224" t="n">
        <f aca="false">VLOOKUP(A7494,SINAPI_MO!$A$1:$E$59566,4,0)</f>
        <v>0.1797</v>
      </c>
      <c r="F7494" s="225" t="n">
        <f aca="false">ROUND(D7494*E7494,2)</f>
        <v>61.76</v>
      </c>
    </row>
    <row r="7495" customFormat="false" ht="12.8" hidden="false" customHeight="false" outlineLevel="0" collapsed="false">
      <c r="A7495" s="207" t="n">
        <v>95543</v>
      </c>
      <c r="B7495" s="208" t="s">
        <v>7617</v>
      </c>
      <c r="C7495" s="2" t="s">
        <v>170</v>
      </c>
      <c r="D7495" s="209" t="n">
        <v>125.71</v>
      </c>
      <c r="E7495" s="224" t="n">
        <f aca="false">VLOOKUP(A7495,SINAPI_MO!$A$1:$E$59566,4,0)</f>
        <v>0.2195</v>
      </c>
      <c r="F7495" s="225" t="n">
        <f aca="false">ROUND(D7495*E7495,2)</f>
        <v>27.59</v>
      </c>
    </row>
    <row r="7496" customFormat="false" ht="12.8" hidden="false" customHeight="false" outlineLevel="0" collapsed="false">
      <c r="A7496" s="207" t="n">
        <v>95542</v>
      </c>
      <c r="B7496" s="208" t="s">
        <v>7618</v>
      </c>
      <c r="C7496" s="2" t="s">
        <v>170</v>
      </c>
      <c r="D7496" s="209" t="n">
        <v>76.8</v>
      </c>
      <c r="E7496" s="224" t="n">
        <f aca="false">VLOOKUP(A7496,SINAPI_MO!$A$1:$E$59566,4,0)</f>
        <v>0.1796</v>
      </c>
      <c r="F7496" s="225" t="n">
        <f aca="false">ROUND(D7496*E7496,2)</f>
        <v>13.79</v>
      </c>
    </row>
    <row r="7497" customFormat="false" ht="12.8" hidden="false" customHeight="false" outlineLevel="0" collapsed="false">
      <c r="A7497" s="207" t="n">
        <v>106767</v>
      </c>
      <c r="B7497" s="208" t="s">
        <v>7619</v>
      </c>
      <c r="C7497" s="2" t="s">
        <v>170</v>
      </c>
      <c r="D7497" s="209" t="n">
        <v>0</v>
      </c>
      <c r="E7497" s="224" t="e">
        <f aca="false">VLOOKUP(A7497,SINAPI_MO!$A$1:$E$59566,4,0)</f>
        <v>#N/A</v>
      </c>
      <c r="F7497" s="225" t="e">
        <f aca="false">ROUND(D7497*E7497,2)</f>
        <v>#N/A</v>
      </c>
    </row>
    <row r="7498" customFormat="false" ht="12.8" hidden="false" customHeight="false" outlineLevel="0" collapsed="false">
      <c r="A7498" s="207" t="n">
        <v>100874</v>
      </c>
      <c r="B7498" s="208" t="s">
        <v>7620</v>
      </c>
      <c r="C7498" s="2" t="s">
        <v>170</v>
      </c>
      <c r="D7498" s="209" t="n">
        <v>398.94</v>
      </c>
      <c r="E7498" s="224" t="n">
        <f aca="false">VLOOKUP(A7498,SINAPI_MO!$A$1:$E$59566,4,0)</f>
        <v>0.1037</v>
      </c>
      <c r="F7498" s="225" t="n">
        <f aca="false">ROUND(D7498*E7498,2)</f>
        <v>41.37</v>
      </c>
    </row>
    <row r="7499" customFormat="false" ht="12.8" hidden="false" customHeight="false" outlineLevel="0" collapsed="false">
      <c r="A7499" s="207" t="n">
        <v>95545</v>
      </c>
      <c r="B7499" s="208" t="s">
        <v>7621</v>
      </c>
      <c r="C7499" s="2" t="s">
        <v>170</v>
      </c>
      <c r="D7499" s="209" t="n">
        <v>94.19</v>
      </c>
      <c r="E7499" s="224" t="n">
        <f aca="false">VLOOKUP(A7499,SINAPI_MO!$A$1:$E$59566,4,0)</f>
        <v>0.1464</v>
      </c>
      <c r="F7499" s="225" t="n">
        <f aca="false">ROUND(D7499*E7499,2)</f>
        <v>13.79</v>
      </c>
    </row>
    <row r="7500" customFormat="false" ht="12.8" hidden="false" customHeight="false" outlineLevel="0" collapsed="false">
      <c r="A7500" s="207" t="n">
        <v>95547</v>
      </c>
      <c r="B7500" s="208" t="s">
        <v>7622</v>
      </c>
      <c r="C7500" s="2" t="s">
        <v>170</v>
      </c>
      <c r="D7500" s="209" t="n">
        <v>59.69</v>
      </c>
      <c r="E7500" s="224" t="n">
        <f aca="false">VLOOKUP(A7500,SINAPI_MO!$A$1:$E$59566,4,0)</f>
        <v>0.231</v>
      </c>
      <c r="F7500" s="225" t="n">
        <f aca="false">ROUND(D7500*E7500,2)</f>
        <v>13.79</v>
      </c>
    </row>
    <row r="7501" customFormat="false" ht="12.8" hidden="false" customHeight="false" outlineLevel="0" collapsed="false">
      <c r="A7501" s="207" t="n">
        <v>86883</v>
      </c>
      <c r="B7501" s="208" t="s">
        <v>7623</v>
      </c>
      <c r="C7501" s="2" t="s">
        <v>170</v>
      </c>
      <c r="D7501" s="209" t="n">
        <v>13.42</v>
      </c>
      <c r="E7501" s="224" t="n">
        <f aca="false">VLOOKUP(A7501,SINAPI_MO!$A$1:$E$59566,4,0)</f>
        <v>0.2288</v>
      </c>
      <c r="F7501" s="225" t="n">
        <f aca="false">ROUND(D7501*E7501,2)</f>
        <v>3.07</v>
      </c>
    </row>
    <row r="7502" customFormat="false" ht="12.8" hidden="false" customHeight="false" outlineLevel="0" collapsed="false">
      <c r="A7502" s="207" t="n">
        <v>86881</v>
      </c>
      <c r="B7502" s="208" t="s">
        <v>7624</v>
      </c>
      <c r="C7502" s="2" t="s">
        <v>170</v>
      </c>
      <c r="D7502" s="209" t="n">
        <v>312.46</v>
      </c>
      <c r="E7502" s="224" t="n">
        <f aca="false">VLOOKUP(A7502,SINAPI_MO!$A$1:$E$59566,4,0)</f>
        <v>0.0357</v>
      </c>
      <c r="F7502" s="225" t="n">
        <f aca="false">ROUND(D7502*E7502,2)</f>
        <v>11.15</v>
      </c>
    </row>
    <row r="7503" customFormat="false" ht="12.8" hidden="false" customHeight="false" outlineLevel="0" collapsed="false">
      <c r="A7503" s="207" t="n">
        <v>86882</v>
      </c>
      <c r="B7503" s="208" t="s">
        <v>7625</v>
      </c>
      <c r="C7503" s="2" t="s">
        <v>170</v>
      </c>
      <c r="D7503" s="209" t="n">
        <v>25.15</v>
      </c>
      <c r="E7503" s="224" t="n">
        <f aca="false">VLOOKUP(A7503,SINAPI_MO!$A$1:$E$59566,4,0)</f>
        <v>0.2091</v>
      </c>
      <c r="F7503" s="225" t="n">
        <f aca="false">ROUND(D7503*E7503,2)</f>
        <v>5.26</v>
      </c>
    </row>
    <row r="7504" customFormat="false" ht="19.4" hidden="false" customHeight="false" outlineLevel="0" collapsed="false">
      <c r="A7504" s="207" t="n">
        <v>100861</v>
      </c>
      <c r="B7504" s="208" t="s">
        <v>7626</v>
      </c>
      <c r="C7504" s="2" t="s">
        <v>170</v>
      </c>
      <c r="D7504" s="209" t="n">
        <v>42.47</v>
      </c>
      <c r="E7504" s="224" t="n">
        <f aca="false">VLOOKUP(A7504,SINAPI_MO!$A$1:$E$59566,4,0)</f>
        <v>0.4872</v>
      </c>
      <c r="F7504" s="225" t="n">
        <f aca="false">ROUND(D7504*E7504,2)</f>
        <v>20.69</v>
      </c>
    </row>
    <row r="7505" customFormat="false" ht="19.4" hidden="false" customHeight="false" outlineLevel="0" collapsed="false">
      <c r="A7505" s="207" t="n">
        <v>100862</v>
      </c>
      <c r="B7505" s="208" t="s">
        <v>7627</v>
      </c>
      <c r="C7505" s="2" t="s">
        <v>170</v>
      </c>
      <c r="D7505" s="209" t="n">
        <v>45.97</v>
      </c>
      <c r="E7505" s="224" t="n">
        <f aca="false">VLOOKUP(A7505,SINAPI_MO!$A$1:$E$59566,4,0)</f>
        <v>0.4501</v>
      </c>
      <c r="F7505" s="225" t="n">
        <f aca="false">ROUND(D7505*E7505,2)</f>
        <v>20.69</v>
      </c>
    </row>
    <row r="7506" customFormat="false" ht="12.8" hidden="false" customHeight="false" outlineLevel="0" collapsed="false">
      <c r="A7506" s="207" t="n">
        <v>86872</v>
      </c>
      <c r="B7506" s="208" t="s">
        <v>7628</v>
      </c>
      <c r="C7506" s="2" t="s">
        <v>170</v>
      </c>
      <c r="D7506" s="209" t="n">
        <v>808.6</v>
      </c>
      <c r="E7506" s="224" t="n">
        <f aca="false">VLOOKUP(A7506,SINAPI_MO!$A$1:$E$59566,4,0)</f>
        <v>0.0908</v>
      </c>
      <c r="F7506" s="225" t="n">
        <f aca="false">ROUND(D7506*E7506,2)</f>
        <v>73.42</v>
      </c>
    </row>
    <row r="7507" customFormat="false" ht="19.4" hidden="false" customHeight="false" outlineLevel="0" collapsed="false">
      <c r="A7507" s="207" t="n">
        <v>86919</v>
      </c>
      <c r="B7507" s="208" t="s">
        <v>7629</v>
      </c>
      <c r="C7507" s="2" t="s">
        <v>170</v>
      </c>
      <c r="D7507" s="209" t="n">
        <v>1098.54</v>
      </c>
      <c r="E7507" s="224" t="n">
        <f aca="false">VLOOKUP(A7507,SINAPI_MO!$A$1:$E$59566,4,0)</f>
        <v>0.081</v>
      </c>
      <c r="F7507" s="225" t="n">
        <f aca="false">ROUND(D7507*E7507,2)</f>
        <v>88.98</v>
      </c>
    </row>
    <row r="7508" customFormat="false" ht="19.4" hidden="false" customHeight="false" outlineLevel="0" collapsed="false">
      <c r="A7508" s="207" t="n">
        <v>86920</v>
      </c>
      <c r="B7508" s="208" t="s">
        <v>7630</v>
      </c>
      <c r="C7508" s="2" t="s">
        <v>170</v>
      </c>
      <c r="D7508" s="209" t="n">
        <v>928.41</v>
      </c>
      <c r="E7508" s="224" t="n">
        <f aca="false">VLOOKUP(A7508,SINAPI_MO!$A$1:$E$59566,4,0)</f>
        <v>0.0931</v>
      </c>
      <c r="F7508" s="225" t="n">
        <f aca="false">ROUND(D7508*E7508,2)</f>
        <v>86.43</v>
      </c>
    </row>
    <row r="7509" customFormat="false" ht="19.4" hidden="false" customHeight="false" outlineLevel="0" collapsed="false">
      <c r="A7509" s="207" t="n">
        <v>86921</v>
      </c>
      <c r="B7509" s="208" t="s">
        <v>7631</v>
      </c>
      <c r="C7509" s="2" t="s">
        <v>170</v>
      </c>
      <c r="D7509" s="209" t="n">
        <v>857.92</v>
      </c>
      <c r="E7509" s="224" t="n">
        <f aca="false">VLOOKUP(A7509,SINAPI_MO!$A$1:$E$59566,4,0)</f>
        <v>0.1007</v>
      </c>
      <c r="F7509" s="225" t="n">
        <f aca="false">ROUND(D7509*E7509,2)</f>
        <v>86.39</v>
      </c>
    </row>
    <row r="7510" customFormat="false" ht="12.8" hidden="false" customHeight="false" outlineLevel="0" collapsed="false">
      <c r="A7510" s="207" t="n">
        <v>86874</v>
      </c>
      <c r="B7510" s="208" t="s">
        <v>7632</v>
      </c>
      <c r="C7510" s="2" t="s">
        <v>170</v>
      </c>
      <c r="D7510" s="209" t="n">
        <v>566.69</v>
      </c>
      <c r="E7510" s="224" t="n">
        <f aca="false">VLOOKUP(A7510,SINAPI_MO!$A$1:$E$59566,4,0)</f>
        <v>0.0585</v>
      </c>
      <c r="F7510" s="225" t="n">
        <f aca="false">ROUND(D7510*E7510,2)</f>
        <v>33.15</v>
      </c>
    </row>
    <row r="7511" customFormat="false" ht="19.4" hidden="false" customHeight="false" outlineLevel="0" collapsed="false">
      <c r="A7511" s="207" t="n">
        <v>86922</v>
      </c>
      <c r="B7511" s="208" t="s">
        <v>7633</v>
      </c>
      <c r="C7511" s="2" t="s">
        <v>170</v>
      </c>
      <c r="D7511" s="209" t="n">
        <v>1155.67</v>
      </c>
      <c r="E7511" s="224" t="n">
        <f aca="false">VLOOKUP(A7511,SINAPI_MO!$A$1:$E$59566,4,0)</f>
        <v>0.0492</v>
      </c>
      <c r="F7511" s="225" t="n">
        <f aca="false">ROUND(D7511*E7511,2)</f>
        <v>56.86</v>
      </c>
    </row>
    <row r="7512" customFormat="false" ht="19.4" hidden="false" customHeight="false" outlineLevel="0" collapsed="false">
      <c r="A7512" s="207" t="n">
        <v>86923</v>
      </c>
      <c r="B7512" s="208" t="s">
        <v>7634</v>
      </c>
      <c r="C7512" s="2" t="s">
        <v>170</v>
      </c>
      <c r="D7512" s="209" t="n">
        <v>698.23</v>
      </c>
      <c r="E7512" s="224" t="n">
        <f aca="false">VLOOKUP(A7512,SINAPI_MO!$A$1:$E$59566,4,0)</f>
        <v>0.0692</v>
      </c>
      <c r="F7512" s="225" t="n">
        <f aca="false">ROUND(D7512*E7512,2)</f>
        <v>48.32</v>
      </c>
    </row>
    <row r="7513" customFormat="false" ht="19.4" hidden="false" customHeight="false" outlineLevel="0" collapsed="false">
      <c r="A7513" s="207" t="n">
        <v>86924</v>
      </c>
      <c r="B7513" s="208" t="s">
        <v>7635</v>
      </c>
      <c r="C7513" s="2" t="s">
        <v>170</v>
      </c>
      <c r="D7513" s="209" t="n">
        <v>627.74</v>
      </c>
      <c r="E7513" s="224" t="n">
        <f aca="false">VLOOKUP(A7513,SINAPI_MO!$A$1:$E$59566,4,0)</f>
        <v>0.0769</v>
      </c>
      <c r="F7513" s="225" t="n">
        <f aca="false">ROUND(D7513*E7513,2)</f>
        <v>48.27</v>
      </c>
    </row>
    <row r="7514" customFormat="false" ht="12.8" hidden="false" customHeight="false" outlineLevel="0" collapsed="false">
      <c r="A7514" s="207" t="n">
        <v>86875</v>
      </c>
      <c r="B7514" s="208" t="s">
        <v>7636</v>
      </c>
      <c r="C7514" s="2" t="s">
        <v>170</v>
      </c>
      <c r="D7514" s="209" t="n">
        <v>639.3</v>
      </c>
      <c r="E7514" s="224" t="n">
        <f aca="false">VLOOKUP(A7514,SINAPI_MO!$A$1:$E$59566,4,0)</f>
        <v>0.0665</v>
      </c>
      <c r="F7514" s="225" t="n">
        <f aca="false">ROUND(D7514*E7514,2)</f>
        <v>42.51</v>
      </c>
    </row>
    <row r="7515" customFormat="false" ht="19.4" hidden="false" customHeight="false" outlineLevel="0" collapsed="false">
      <c r="A7515" s="207" t="n">
        <v>86925</v>
      </c>
      <c r="B7515" s="208" t="s">
        <v>7637</v>
      </c>
      <c r="C7515" s="2" t="s">
        <v>170</v>
      </c>
      <c r="D7515" s="209" t="n">
        <v>759.11</v>
      </c>
      <c r="E7515" s="224" t="n">
        <f aca="false">VLOOKUP(A7515,SINAPI_MO!$A$1:$E$59566,4,0)</f>
        <v>0.0731</v>
      </c>
      <c r="F7515" s="225" t="n">
        <f aca="false">ROUND(D7515*E7515,2)</f>
        <v>55.49</v>
      </c>
    </row>
    <row r="7516" customFormat="false" ht="19.4" hidden="false" customHeight="false" outlineLevel="0" collapsed="false">
      <c r="A7516" s="207" t="n">
        <v>86926</v>
      </c>
      <c r="B7516" s="208" t="s">
        <v>7638</v>
      </c>
      <c r="C7516" s="2" t="s">
        <v>170</v>
      </c>
      <c r="D7516" s="209" t="n">
        <v>688.62</v>
      </c>
      <c r="E7516" s="224" t="n">
        <f aca="false">VLOOKUP(A7516,SINAPI_MO!$A$1:$E$59566,4,0)</f>
        <v>0.0806</v>
      </c>
      <c r="F7516" s="225" t="n">
        <f aca="false">ROUND(D7516*E7516,2)</f>
        <v>55.5</v>
      </c>
    </row>
    <row r="7517" customFormat="false" ht="12.8" hidden="false" customHeight="false" outlineLevel="0" collapsed="false">
      <c r="A7517" s="207" t="n">
        <v>86876</v>
      </c>
      <c r="B7517" s="208" t="s">
        <v>7639</v>
      </c>
      <c r="C7517" s="2" t="s">
        <v>170</v>
      </c>
      <c r="D7517" s="209" t="n">
        <v>359.97</v>
      </c>
      <c r="E7517" s="224" t="n">
        <f aca="false">VLOOKUP(A7517,SINAPI_MO!$A$1:$E$59566,4,0)</f>
        <v>0.0858</v>
      </c>
      <c r="F7517" s="225" t="n">
        <f aca="false">ROUND(D7517*E7517,2)</f>
        <v>30.89</v>
      </c>
    </row>
    <row r="7518" customFormat="false" ht="19.4" hidden="false" customHeight="false" outlineLevel="0" collapsed="false">
      <c r="A7518" s="207" t="n">
        <v>86929</v>
      </c>
      <c r="B7518" s="208" t="s">
        <v>7640</v>
      </c>
      <c r="C7518" s="2" t="s">
        <v>170</v>
      </c>
      <c r="D7518" s="209" t="n">
        <v>479.78</v>
      </c>
      <c r="E7518" s="224" t="n">
        <f aca="false">VLOOKUP(A7518,SINAPI_MO!$A$1:$E$59566,4,0)</f>
        <v>0.0914</v>
      </c>
      <c r="F7518" s="225" t="n">
        <f aca="false">ROUND(D7518*E7518,2)</f>
        <v>43.85</v>
      </c>
    </row>
    <row r="7519" customFormat="false" ht="19.4" hidden="false" customHeight="false" outlineLevel="0" collapsed="false">
      <c r="A7519" s="207" t="n">
        <v>86930</v>
      </c>
      <c r="B7519" s="208" t="s">
        <v>7641</v>
      </c>
      <c r="C7519" s="2" t="s">
        <v>170</v>
      </c>
      <c r="D7519" s="209" t="n">
        <v>409.29</v>
      </c>
      <c r="E7519" s="224" t="n">
        <f aca="false">VLOOKUP(A7519,SINAPI_MO!$A$1:$E$59566,4,0)</f>
        <v>0.1071</v>
      </c>
      <c r="F7519" s="225" t="n">
        <f aca="false">ROUND(D7519*E7519,2)</f>
        <v>43.83</v>
      </c>
    </row>
    <row r="7520" customFormat="false" ht="19.4" hidden="false" customHeight="false" outlineLevel="0" collapsed="false">
      <c r="A7520" s="207" t="n">
        <v>86927</v>
      </c>
      <c r="B7520" s="208" t="s">
        <v>7642</v>
      </c>
      <c r="C7520" s="2" t="s">
        <v>170</v>
      </c>
      <c r="D7520" s="209" t="n">
        <v>491.51</v>
      </c>
      <c r="E7520" s="224" t="n">
        <f aca="false">VLOOKUP(A7520,SINAPI_MO!$A$1:$E$59566,4,0)</f>
        <v>0.0937</v>
      </c>
      <c r="F7520" s="225" t="n">
        <f aca="false">ROUND(D7520*E7520,2)</f>
        <v>46.05</v>
      </c>
    </row>
    <row r="7521" customFormat="false" ht="19.4" hidden="false" customHeight="false" outlineLevel="0" collapsed="false">
      <c r="A7521" s="207" t="n">
        <v>86928</v>
      </c>
      <c r="B7521" s="208" t="s">
        <v>7643</v>
      </c>
      <c r="C7521" s="2" t="s">
        <v>170</v>
      </c>
      <c r="D7521" s="209" t="n">
        <v>421.02</v>
      </c>
      <c r="E7521" s="224" t="n">
        <f aca="false">VLOOKUP(A7521,SINAPI_MO!$A$1:$E$59566,4,0)</f>
        <v>0.1093</v>
      </c>
      <c r="F7521" s="225" t="n">
        <f aca="false">ROUND(D7521*E7521,2)</f>
        <v>46.02</v>
      </c>
    </row>
    <row r="7522" customFormat="false" ht="12.8" hidden="false" customHeight="false" outlineLevel="0" collapsed="false">
      <c r="A7522" s="207" t="n">
        <v>106777</v>
      </c>
      <c r="B7522" s="208" t="s">
        <v>7644</v>
      </c>
      <c r="C7522" s="2" t="s">
        <v>170</v>
      </c>
      <c r="D7522" s="209" t="n">
        <v>0</v>
      </c>
      <c r="E7522" s="224" t="e">
        <f aca="false">VLOOKUP(A7522,SINAPI_MO!$A$1:$E$59566,4,0)</f>
        <v>#N/A</v>
      </c>
      <c r="F7522" s="225" t="e">
        <f aca="false">ROUND(D7522*E7522,2)</f>
        <v>#N/A</v>
      </c>
    </row>
    <row r="7523" customFormat="false" ht="12.8" hidden="false" customHeight="false" outlineLevel="0" collapsed="false">
      <c r="A7523" s="207" t="n">
        <v>86914</v>
      </c>
      <c r="B7523" s="208" t="s">
        <v>7645</v>
      </c>
      <c r="C7523" s="2" t="s">
        <v>170</v>
      </c>
      <c r="D7523" s="209" t="n">
        <v>175.18</v>
      </c>
      <c r="E7523" s="224" t="n">
        <f aca="false">VLOOKUP(A7523,SINAPI_MO!$A$1:$E$59566,4,0)</f>
        <v>0.0338</v>
      </c>
      <c r="F7523" s="225" t="n">
        <f aca="false">ROUND(D7523*E7523,2)</f>
        <v>5.92</v>
      </c>
    </row>
    <row r="7524" customFormat="false" ht="12.8" hidden="false" customHeight="false" outlineLevel="0" collapsed="false">
      <c r="A7524" s="207" t="n">
        <v>86913</v>
      </c>
      <c r="B7524" s="208" t="s">
        <v>7646</v>
      </c>
      <c r="C7524" s="2" t="s">
        <v>170</v>
      </c>
      <c r="D7524" s="209" t="n">
        <v>96.35</v>
      </c>
      <c r="E7524" s="224" t="n">
        <f aca="false">VLOOKUP(A7524,SINAPI_MO!$A$1:$E$59566,4,0)</f>
        <v>0.0614</v>
      </c>
      <c r="F7524" s="225" t="n">
        <f aca="false">ROUND(D7524*E7524,2)</f>
        <v>5.92</v>
      </c>
    </row>
    <row r="7525" customFormat="false" ht="12.8" hidden="false" customHeight="false" outlineLevel="0" collapsed="false">
      <c r="A7525" s="207" t="n">
        <v>106778</v>
      </c>
      <c r="B7525" s="208" t="s">
        <v>7647</v>
      </c>
      <c r="C7525" s="2" t="s">
        <v>170</v>
      </c>
      <c r="D7525" s="209" t="n">
        <v>0</v>
      </c>
      <c r="E7525" s="224" t="e">
        <f aca="false">VLOOKUP(A7525,SINAPI_MO!$A$1:$E$59566,4,0)</f>
        <v>#N/A</v>
      </c>
      <c r="F7525" s="225" t="e">
        <f aca="false">ROUND(D7525*E7525,2)</f>
        <v>#N/A</v>
      </c>
    </row>
    <row r="7526" customFormat="false" ht="12.8" hidden="false" customHeight="false" outlineLevel="0" collapsed="false">
      <c r="A7526" s="207" t="n">
        <v>106779</v>
      </c>
      <c r="B7526" s="208" t="s">
        <v>7648</v>
      </c>
      <c r="C7526" s="2" t="s">
        <v>170</v>
      </c>
      <c r="D7526" s="209" t="n">
        <v>270.18</v>
      </c>
      <c r="E7526" s="224" t="n">
        <f aca="false">VLOOKUP(A7526,SINAPI_MO!$A$1:$E$59566,4,0)</f>
        <v>0.0125</v>
      </c>
      <c r="F7526" s="225" t="n">
        <f aca="false">ROUND(D7526*E7526,2)</f>
        <v>3.38</v>
      </c>
    </row>
    <row r="7527" customFormat="false" ht="12.8" hidden="false" customHeight="false" outlineLevel="0" collapsed="false">
      <c r="A7527" s="207" t="n">
        <v>100854</v>
      </c>
      <c r="B7527" s="208" t="s">
        <v>7649</v>
      </c>
      <c r="C7527" s="2" t="s">
        <v>170</v>
      </c>
      <c r="D7527" s="209" t="n">
        <v>3228.35</v>
      </c>
      <c r="E7527" s="224" t="n">
        <f aca="false">VLOOKUP(A7527,SINAPI_MO!$A$1:$E$59566,4,0)</f>
        <v>0.0055</v>
      </c>
      <c r="F7527" s="225" t="n">
        <f aca="false">ROUND(D7527*E7527,2)</f>
        <v>17.76</v>
      </c>
    </row>
    <row r="7528" customFormat="false" ht="12.8" hidden="false" customHeight="false" outlineLevel="0" collapsed="false">
      <c r="A7528" s="207" t="n">
        <v>100853</v>
      </c>
      <c r="B7528" s="208" t="s">
        <v>7650</v>
      </c>
      <c r="C7528" s="2" t="s">
        <v>170</v>
      </c>
      <c r="D7528" s="209" t="n">
        <v>613.64</v>
      </c>
      <c r="E7528" s="224" t="n">
        <f aca="false">VLOOKUP(A7528,SINAPI_MO!$A$1:$E$59566,4,0)</f>
        <v>0.0291</v>
      </c>
      <c r="F7528" s="225" t="n">
        <f aca="false">ROUND(D7528*E7528,2)</f>
        <v>17.86</v>
      </c>
    </row>
    <row r="7529" customFormat="false" ht="12.8" hidden="false" customHeight="false" outlineLevel="0" collapsed="false">
      <c r="A7529" s="207" t="n">
        <v>86915</v>
      </c>
      <c r="B7529" s="208" t="s">
        <v>7651</v>
      </c>
      <c r="C7529" s="2" t="s">
        <v>170</v>
      </c>
      <c r="D7529" s="209" t="n">
        <v>257.31</v>
      </c>
      <c r="E7529" s="224" t="n">
        <f aca="false">VLOOKUP(A7529,SINAPI_MO!$A$1:$E$59566,4,0)</f>
        <v>0.0132</v>
      </c>
      <c r="F7529" s="225" t="n">
        <f aca="false">ROUND(D7529*E7529,2)</f>
        <v>3.4</v>
      </c>
    </row>
    <row r="7530" customFormat="false" ht="12.8" hidden="false" customHeight="false" outlineLevel="0" collapsed="false">
      <c r="A7530" s="207" t="n">
        <v>86906</v>
      </c>
      <c r="B7530" s="208" t="s">
        <v>7652</v>
      </c>
      <c r="C7530" s="2" t="s">
        <v>170</v>
      </c>
      <c r="D7530" s="209" t="n">
        <v>133.29</v>
      </c>
      <c r="E7530" s="224" t="n">
        <f aca="false">VLOOKUP(A7530,SINAPI_MO!$A$1:$E$59566,4,0)</f>
        <v>0.0254</v>
      </c>
      <c r="F7530" s="225" t="n">
        <f aca="false">ROUND(D7530*E7530,2)</f>
        <v>3.39</v>
      </c>
    </row>
    <row r="7531" customFormat="false" ht="19.4" hidden="false" customHeight="false" outlineLevel="0" collapsed="false">
      <c r="A7531" s="207" t="n">
        <v>86911</v>
      </c>
      <c r="B7531" s="208" t="s">
        <v>7653</v>
      </c>
      <c r="C7531" s="2" t="s">
        <v>170</v>
      </c>
      <c r="D7531" s="209" t="n">
        <v>156.4</v>
      </c>
      <c r="E7531" s="224" t="n">
        <f aca="false">VLOOKUP(A7531,SINAPI_MO!$A$1:$E$59566,4,0)</f>
        <v>0.0289</v>
      </c>
      <c r="F7531" s="225" t="n">
        <f aca="false">ROUND(D7531*E7531,2)</f>
        <v>4.52</v>
      </c>
    </row>
    <row r="7532" customFormat="false" ht="19.4" hidden="false" customHeight="false" outlineLevel="0" collapsed="false">
      <c r="A7532" s="207" t="n">
        <v>86909</v>
      </c>
      <c r="B7532" s="208" t="s">
        <v>7654</v>
      </c>
      <c r="C7532" s="2" t="s">
        <v>170</v>
      </c>
      <c r="D7532" s="209" t="n">
        <v>232.15</v>
      </c>
      <c r="E7532" s="224" t="n">
        <f aca="false">VLOOKUP(A7532,SINAPI_MO!$A$1:$E$59566,4,0)</f>
        <v>0.0279</v>
      </c>
      <c r="F7532" s="225" t="n">
        <f aca="false">ROUND(D7532*E7532,2)</f>
        <v>6.48</v>
      </c>
    </row>
    <row r="7533" customFormat="false" ht="19.4" hidden="false" customHeight="false" outlineLevel="0" collapsed="false">
      <c r="A7533" s="207" t="n">
        <v>86910</v>
      </c>
      <c r="B7533" s="208" t="s">
        <v>7655</v>
      </c>
      <c r="C7533" s="2" t="s">
        <v>170</v>
      </c>
      <c r="D7533" s="209" t="n">
        <v>229.57</v>
      </c>
      <c r="E7533" s="224" t="n">
        <f aca="false">VLOOKUP(A7533,SINAPI_MO!$A$1:$E$59566,4,0)</f>
        <v>0.0197</v>
      </c>
      <c r="F7533" s="225" t="n">
        <f aca="false">ROUND(D7533*E7533,2)</f>
        <v>4.52</v>
      </c>
    </row>
    <row r="7534" customFormat="false" ht="12.8" hidden="false" customHeight="false" outlineLevel="0" collapsed="false">
      <c r="A7534" s="207" t="n">
        <v>86916</v>
      </c>
      <c r="B7534" s="208" t="s">
        <v>7656</v>
      </c>
      <c r="C7534" s="2" t="s">
        <v>170</v>
      </c>
      <c r="D7534" s="209" t="n">
        <v>25.86</v>
      </c>
      <c r="E7534" s="224" t="n">
        <f aca="false">VLOOKUP(A7534,SINAPI_MO!$A$1:$E$59566,4,0)</f>
        <v>0.2289</v>
      </c>
      <c r="F7534" s="225" t="n">
        <f aca="false">ROUND(D7534*E7534,2)</f>
        <v>5.92</v>
      </c>
    </row>
    <row r="7535" customFormat="false" ht="19.4" hidden="false" customHeight="false" outlineLevel="0" collapsed="false">
      <c r="A7535" s="207" t="n">
        <v>86877</v>
      </c>
      <c r="B7535" s="208" t="s">
        <v>7657</v>
      </c>
      <c r="C7535" s="2" t="s">
        <v>170</v>
      </c>
      <c r="D7535" s="209" t="n">
        <v>101.34</v>
      </c>
      <c r="E7535" s="224" t="n">
        <f aca="false">VLOOKUP(A7535,SINAPI_MO!$A$1:$E$59566,4,0)</f>
        <v>0.0647</v>
      </c>
      <c r="F7535" s="225" t="n">
        <f aca="false">ROUND(D7535*E7535,2)</f>
        <v>6.56</v>
      </c>
    </row>
    <row r="7536" customFormat="false" ht="12.8" hidden="false" customHeight="false" outlineLevel="0" collapsed="false">
      <c r="A7536" s="207" t="n">
        <v>86878</v>
      </c>
      <c r="B7536" s="208" t="s">
        <v>7658</v>
      </c>
      <c r="C7536" s="2" t="s">
        <v>170</v>
      </c>
      <c r="D7536" s="209" t="n">
        <v>109.46</v>
      </c>
      <c r="E7536" s="224" t="n">
        <f aca="false">VLOOKUP(A7536,SINAPI_MO!$A$1:$E$59566,4,0)</f>
        <v>0.0599</v>
      </c>
      <c r="F7536" s="225" t="n">
        <f aca="false">ROUND(D7536*E7536,2)</f>
        <v>6.56</v>
      </c>
    </row>
    <row r="7537" customFormat="false" ht="12.8" hidden="false" customHeight="false" outlineLevel="0" collapsed="false">
      <c r="A7537" s="207" t="n">
        <v>86879</v>
      </c>
      <c r="B7537" s="208" t="s">
        <v>7659</v>
      </c>
      <c r="C7537" s="2" t="s">
        <v>170</v>
      </c>
      <c r="D7537" s="209" t="n">
        <v>10.04</v>
      </c>
      <c r="E7537" s="224" t="n">
        <f aca="false">VLOOKUP(A7537,SINAPI_MO!$A$1:$E$59566,4,0)</f>
        <v>0.3934</v>
      </c>
      <c r="F7537" s="225" t="n">
        <f aca="false">ROUND(D7537*E7537,2)</f>
        <v>3.95</v>
      </c>
    </row>
    <row r="7538" customFormat="false" ht="19.4" hidden="false" customHeight="false" outlineLevel="0" collapsed="false">
      <c r="A7538" s="207" t="n">
        <v>86880</v>
      </c>
      <c r="B7538" s="208" t="s">
        <v>7660</v>
      </c>
      <c r="C7538" s="2" t="s">
        <v>170</v>
      </c>
      <c r="D7538" s="209" t="n">
        <v>28.84</v>
      </c>
      <c r="E7538" s="224" t="n">
        <f aca="false">VLOOKUP(A7538,SINAPI_MO!$A$1:$E$59566,4,0)</f>
        <v>0.137</v>
      </c>
      <c r="F7538" s="225" t="n">
        <f aca="false">ROUND(D7538*E7538,2)</f>
        <v>3.95</v>
      </c>
    </row>
    <row r="7539" customFormat="false" ht="12.8" hidden="false" customHeight="false" outlineLevel="0" collapsed="false">
      <c r="A7539" s="207" t="n">
        <v>101663</v>
      </c>
      <c r="B7539" s="208" t="s">
        <v>7661</v>
      </c>
      <c r="C7539" s="2" t="s">
        <v>170</v>
      </c>
      <c r="D7539" s="209" t="n">
        <v>24.45</v>
      </c>
      <c r="E7539" s="224" t="n">
        <f aca="false">VLOOKUP(A7539,SINAPI_MO!$A$1:$E$59566,4,0)</f>
        <v>0.7219</v>
      </c>
      <c r="F7539" s="225" t="n">
        <f aca="false">ROUND(D7539*E7539,2)</f>
        <v>17.65</v>
      </c>
    </row>
    <row r="7540" customFormat="false" ht="12.8" hidden="false" customHeight="false" outlineLevel="0" collapsed="false">
      <c r="A7540" s="207" t="n">
        <v>101664</v>
      </c>
      <c r="B7540" s="208" t="s">
        <v>7662</v>
      </c>
      <c r="C7540" s="2" t="s">
        <v>170</v>
      </c>
      <c r="D7540" s="209" t="n">
        <v>25.44</v>
      </c>
      <c r="E7540" s="224" t="n">
        <f aca="false">VLOOKUP(A7540,SINAPI_MO!$A$1:$E$59566,4,0)</f>
        <v>0.6938</v>
      </c>
      <c r="F7540" s="225" t="n">
        <f aca="false">ROUND(D7540*E7540,2)</f>
        <v>17.65</v>
      </c>
    </row>
    <row r="7541" customFormat="false" ht="12.8" hidden="false" customHeight="false" outlineLevel="0" collapsed="false">
      <c r="A7541" s="207" t="n">
        <v>101665</v>
      </c>
      <c r="B7541" s="208" t="s">
        <v>7663</v>
      </c>
      <c r="C7541" s="2" t="s">
        <v>170</v>
      </c>
      <c r="D7541" s="209" t="n">
        <v>29.71</v>
      </c>
      <c r="E7541" s="224" t="n">
        <f aca="false">VLOOKUP(A7541,SINAPI_MO!$A$1:$E$59566,4,0)</f>
        <v>0.5941</v>
      </c>
      <c r="F7541" s="225" t="n">
        <f aca="false">ROUND(D7541*E7541,2)</f>
        <v>17.65</v>
      </c>
    </row>
    <row r="7542" customFormat="false" ht="19.4" hidden="false" customHeight="false" outlineLevel="0" collapsed="false">
      <c r="A7542" s="207" t="n">
        <v>101634</v>
      </c>
      <c r="B7542" s="208" t="s">
        <v>7664</v>
      </c>
      <c r="C7542" s="2" t="s">
        <v>170</v>
      </c>
      <c r="D7542" s="209" t="n">
        <v>0</v>
      </c>
      <c r="E7542" s="224" t="e">
        <f aca="false">VLOOKUP(A7542,SINAPI_MO!$A$1:$E$59566,4,0)</f>
        <v>#N/A</v>
      </c>
      <c r="F7542" s="225" t="e">
        <f aca="false">ROUND(D7542*E7542,2)</f>
        <v>#N/A</v>
      </c>
    </row>
    <row r="7543" customFormat="false" ht="19.4" hidden="false" customHeight="false" outlineLevel="0" collapsed="false">
      <c r="A7543" s="207" t="n">
        <v>101635</v>
      </c>
      <c r="B7543" s="208" t="s">
        <v>7665</v>
      </c>
      <c r="C7543" s="2" t="s">
        <v>170</v>
      </c>
      <c r="D7543" s="209" t="n">
        <v>0</v>
      </c>
      <c r="E7543" s="224" t="e">
        <f aca="false">VLOOKUP(A7543,SINAPI_MO!$A$1:$E$59566,4,0)</f>
        <v>#N/A</v>
      </c>
      <c r="F7543" s="225" t="e">
        <f aca="false">ROUND(D7543*E7543,2)</f>
        <v>#N/A</v>
      </c>
    </row>
    <row r="7544" customFormat="false" ht="19.4" hidden="false" customHeight="false" outlineLevel="0" collapsed="false">
      <c r="A7544" s="207" t="n">
        <v>101636</v>
      </c>
      <c r="B7544" s="208" t="s">
        <v>7666</v>
      </c>
      <c r="C7544" s="2" t="s">
        <v>170</v>
      </c>
      <c r="D7544" s="209" t="n">
        <v>141.6</v>
      </c>
      <c r="E7544" s="224" t="n">
        <f aca="false">VLOOKUP(A7544,SINAPI_MO!$A$1:$E$59566,4,0)</f>
        <v>0.2799</v>
      </c>
      <c r="F7544" s="225" t="n">
        <f aca="false">ROUND(D7544*E7544,2)</f>
        <v>39.63</v>
      </c>
    </row>
    <row r="7545" customFormat="false" ht="19.4" hidden="false" customHeight="false" outlineLevel="0" collapsed="false">
      <c r="A7545" s="207" t="n">
        <v>101637</v>
      </c>
      <c r="B7545" s="208" t="s">
        <v>7667</v>
      </c>
      <c r="C7545" s="2" t="s">
        <v>170</v>
      </c>
      <c r="D7545" s="209" t="n">
        <v>136.1</v>
      </c>
      <c r="E7545" s="224" t="n">
        <f aca="false">VLOOKUP(A7545,SINAPI_MO!$A$1:$E$59566,4,0)</f>
        <v>0.2913</v>
      </c>
      <c r="F7545" s="225" t="n">
        <f aca="false">ROUND(D7545*E7545,2)</f>
        <v>39.65</v>
      </c>
    </row>
    <row r="7546" customFormat="false" ht="19.4" hidden="false" customHeight="false" outlineLevel="0" collapsed="false">
      <c r="A7546" s="207" t="n">
        <v>101638</v>
      </c>
      <c r="B7546" s="208" t="s">
        <v>7668</v>
      </c>
      <c r="C7546" s="2" t="s">
        <v>170</v>
      </c>
      <c r="D7546" s="209" t="n">
        <v>0</v>
      </c>
      <c r="E7546" s="224" t="e">
        <f aca="false">VLOOKUP(A7546,SINAPI_MO!$A$1:$E$59566,4,0)</f>
        <v>#N/A</v>
      </c>
      <c r="F7546" s="225" t="e">
        <f aca="false">ROUND(D7546*E7546,2)</f>
        <v>#N/A</v>
      </c>
    </row>
    <row r="7547" customFormat="false" ht="19.4" hidden="false" customHeight="false" outlineLevel="0" collapsed="false">
      <c r="A7547" s="207" t="n">
        <v>101639</v>
      </c>
      <c r="B7547" s="208" t="s">
        <v>7669</v>
      </c>
      <c r="C7547" s="2" t="s">
        <v>170</v>
      </c>
      <c r="D7547" s="209" t="n">
        <v>0</v>
      </c>
      <c r="E7547" s="224" t="e">
        <f aca="false">VLOOKUP(A7547,SINAPI_MO!$A$1:$E$59566,4,0)</f>
        <v>#N/A</v>
      </c>
      <c r="F7547" s="225" t="e">
        <f aca="false">ROUND(D7547*E7547,2)</f>
        <v>#N/A</v>
      </c>
    </row>
    <row r="7548" customFormat="false" ht="12.8" hidden="false" customHeight="false" outlineLevel="0" collapsed="false">
      <c r="A7548" s="207" t="n">
        <v>105919</v>
      </c>
      <c r="B7548" s="208" t="s">
        <v>7670</v>
      </c>
      <c r="C7548" s="2" t="s">
        <v>170</v>
      </c>
      <c r="D7548" s="209" t="n">
        <v>0</v>
      </c>
      <c r="E7548" s="224" t="e">
        <f aca="false">VLOOKUP(A7548,SINAPI_MO!$A$1:$E$59566,4,0)</f>
        <v>#N/A</v>
      </c>
      <c r="F7548" s="225" t="e">
        <f aca="false">ROUND(D7548*E7548,2)</f>
        <v>#N/A</v>
      </c>
    </row>
    <row r="7549" customFormat="false" ht="12.8" hidden="false" customHeight="false" outlineLevel="0" collapsed="false">
      <c r="A7549" s="207" t="n">
        <v>101658</v>
      </c>
      <c r="B7549" s="208" t="s">
        <v>7671</v>
      </c>
      <c r="C7549" s="2" t="s">
        <v>170</v>
      </c>
      <c r="D7549" s="209" t="n">
        <v>494.55</v>
      </c>
      <c r="E7549" s="224" t="n">
        <f aca="false">VLOOKUP(A7549,SINAPI_MO!$A$1:$E$59566,4,0)</f>
        <v>0.039</v>
      </c>
      <c r="F7549" s="225" t="n">
        <f aca="false">ROUND(D7549*E7549,2)</f>
        <v>19.29</v>
      </c>
    </row>
    <row r="7550" customFormat="false" ht="12.8" hidden="false" customHeight="false" outlineLevel="0" collapsed="false">
      <c r="A7550" s="207" t="n">
        <v>101659</v>
      </c>
      <c r="B7550" s="208" t="s">
        <v>7672</v>
      </c>
      <c r="C7550" s="2" t="s">
        <v>170</v>
      </c>
      <c r="D7550" s="209" t="n">
        <v>562.43</v>
      </c>
      <c r="E7550" s="224" t="n">
        <f aca="false">VLOOKUP(A7550,SINAPI_MO!$A$1:$E$59566,4,0)</f>
        <v>0.0343</v>
      </c>
      <c r="F7550" s="225" t="n">
        <f aca="false">ROUND(D7550*E7550,2)</f>
        <v>19.29</v>
      </c>
    </row>
    <row r="7551" customFormat="false" ht="12.8" hidden="false" customHeight="false" outlineLevel="0" collapsed="false">
      <c r="A7551" s="207" t="n">
        <v>101660</v>
      </c>
      <c r="B7551" s="208" t="s">
        <v>7673</v>
      </c>
      <c r="C7551" s="2" t="s">
        <v>170</v>
      </c>
      <c r="D7551" s="209" t="n">
        <v>882.92</v>
      </c>
      <c r="E7551" s="224" t="n">
        <f aca="false">VLOOKUP(A7551,SINAPI_MO!$A$1:$E$59566,4,0)</f>
        <v>0.0219</v>
      </c>
      <c r="F7551" s="225" t="n">
        <f aca="false">ROUND(D7551*E7551,2)</f>
        <v>19.34</v>
      </c>
    </row>
    <row r="7552" customFormat="false" ht="12.8" hidden="false" customHeight="false" outlineLevel="0" collapsed="false">
      <c r="A7552" s="207" t="n">
        <v>101654</v>
      </c>
      <c r="B7552" s="208" t="s">
        <v>7674</v>
      </c>
      <c r="C7552" s="2" t="s">
        <v>170</v>
      </c>
      <c r="D7552" s="209" t="n">
        <v>200.65</v>
      </c>
      <c r="E7552" s="224" t="n">
        <f aca="false">VLOOKUP(A7552,SINAPI_MO!$A$1:$E$59566,4,0)</f>
        <v>0.0962</v>
      </c>
      <c r="F7552" s="225" t="n">
        <f aca="false">ROUND(D7552*E7552,2)</f>
        <v>19.3</v>
      </c>
    </row>
    <row r="7553" customFormat="false" ht="12.8" hidden="false" customHeight="false" outlineLevel="0" collapsed="false">
      <c r="A7553" s="207" t="n">
        <v>101655</v>
      </c>
      <c r="B7553" s="208" t="s">
        <v>7675</v>
      </c>
      <c r="C7553" s="2" t="s">
        <v>170</v>
      </c>
      <c r="D7553" s="209" t="n">
        <v>307.38</v>
      </c>
      <c r="E7553" s="224" t="n">
        <f aca="false">VLOOKUP(A7553,SINAPI_MO!$A$1:$E$59566,4,0)</f>
        <v>0.0628</v>
      </c>
      <c r="F7553" s="225" t="n">
        <f aca="false">ROUND(D7553*E7553,2)</f>
        <v>19.3</v>
      </c>
    </row>
    <row r="7554" customFormat="false" ht="12.8" hidden="false" customHeight="false" outlineLevel="0" collapsed="false">
      <c r="A7554" s="207" t="n">
        <v>101656</v>
      </c>
      <c r="B7554" s="208" t="s">
        <v>7676</v>
      </c>
      <c r="C7554" s="2" t="s">
        <v>170</v>
      </c>
      <c r="D7554" s="209" t="n">
        <v>332.3</v>
      </c>
      <c r="E7554" s="224" t="n">
        <f aca="false">VLOOKUP(A7554,SINAPI_MO!$A$1:$E$59566,4,0)</f>
        <v>0.0581</v>
      </c>
      <c r="F7554" s="225" t="n">
        <f aca="false">ROUND(D7554*E7554,2)</f>
        <v>19.31</v>
      </c>
    </row>
    <row r="7555" customFormat="false" ht="12.8" hidden="false" customHeight="false" outlineLevel="0" collapsed="false">
      <c r="A7555" s="207" t="n">
        <v>101657</v>
      </c>
      <c r="B7555" s="208" t="s">
        <v>7677</v>
      </c>
      <c r="C7555" s="2" t="s">
        <v>170</v>
      </c>
      <c r="D7555" s="209" t="n">
        <v>385.39</v>
      </c>
      <c r="E7555" s="224" t="n">
        <f aca="false">VLOOKUP(A7555,SINAPI_MO!$A$1:$E$59566,4,0)</f>
        <v>0.0501</v>
      </c>
      <c r="F7555" s="225" t="n">
        <f aca="false">ROUND(D7555*E7555,2)</f>
        <v>19.31</v>
      </c>
    </row>
    <row r="7556" customFormat="false" ht="12.8" hidden="false" customHeight="false" outlineLevel="0" collapsed="false">
      <c r="A7556" s="207" t="n">
        <v>105923</v>
      </c>
      <c r="B7556" s="208" t="s">
        <v>7678</v>
      </c>
      <c r="C7556" s="2" t="s">
        <v>170</v>
      </c>
      <c r="D7556" s="209" t="n">
        <v>0</v>
      </c>
      <c r="E7556" s="224" t="e">
        <f aca="false">VLOOKUP(A7556,SINAPI_MO!$A$1:$E$59566,4,0)</f>
        <v>#N/A</v>
      </c>
      <c r="F7556" s="225" t="e">
        <f aca="false">ROUND(D7556*E7556,2)</f>
        <v>#N/A</v>
      </c>
    </row>
    <row r="7557" customFormat="false" ht="12.8" hidden="false" customHeight="false" outlineLevel="0" collapsed="false">
      <c r="A7557" s="207" t="n">
        <v>105921</v>
      </c>
      <c r="B7557" s="208" t="s">
        <v>7679</v>
      </c>
      <c r="C7557" s="2" t="s">
        <v>170</v>
      </c>
      <c r="D7557" s="209" t="n">
        <v>0</v>
      </c>
      <c r="E7557" s="224" t="e">
        <f aca="false">VLOOKUP(A7557,SINAPI_MO!$A$1:$E$59566,4,0)</f>
        <v>#N/A</v>
      </c>
      <c r="F7557" s="225" t="e">
        <f aca="false">ROUND(D7557*E7557,2)</f>
        <v>#N/A</v>
      </c>
    </row>
    <row r="7558" customFormat="false" ht="12.8" hidden="false" customHeight="false" outlineLevel="0" collapsed="false">
      <c r="A7558" s="207" t="n">
        <v>105920</v>
      </c>
      <c r="B7558" s="208" t="s">
        <v>7680</v>
      </c>
      <c r="C7558" s="2" t="s">
        <v>170</v>
      </c>
      <c r="D7558" s="209" t="n">
        <v>0</v>
      </c>
      <c r="E7558" s="224" t="e">
        <f aca="false">VLOOKUP(A7558,SINAPI_MO!$A$1:$E$59566,4,0)</f>
        <v>#N/A</v>
      </c>
      <c r="F7558" s="225" t="e">
        <f aca="false">ROUND(D7558*E7558,2)</f>
        <v>#N/A</v>
      </c>
    </row>
    <row r="7559" customFormat="false" ht="12.8" hidden="false" customHeight="false" outlineLevel="0" collapsed="false">
      <c r="A7559" s="207" t="n">
        <v>105922</v>
      </c>
      <c r="B7559" s="208" t="s">
        <v>7681</v>
      </c>
      <c r="C7559" s="2" t="s">
        <v>170</v>
      </c>
      <c r="D7559" s="209" t="n">
        <v>0</v>
      </c>
      <c r="E7559" s="224" t="e">
        <f aca="false">VLOOKUP(A7559,SINAPI_MO!$A$1:$E$59566,4,0)</f>
        <v>#N/A</v>
      </c>
      <c r="F7559" s="225" t="e">
        <f aca="false">ROUND(D7559*E7559,2)</f>
        <v>#N/A</v>
      </c>
    </row>
    <row r="7560" customFormat="false" ht="12.8" hidden="false" customHeight="false" outlineLevel="0" collapsed="false">
      <c r="A7560" s="207" t="n">
        <v>101632</v>
      </c>
      <c r="B7560" s="208" t="s">
        <v>7682</v>
      </c>
      <c r="C7560" s="2" t="s">
        <v>170</v>
      </c>
      <c r="D7560" s="209" t="n">
        <v>31.13</v>
      </c>
      <c r="E7560" s="224" t="n">
        <f aca="false">VLOOKUP(A7560,SINAPI_MO!$A$1:$E$59566,4,0)</f>
        <v>0.0254</v>
      </c>
      <c r="F7560" s="225" t="n">
        <f aca="false">ROUND(D7560*E7560,2)</f>
        <v>0.79</v>
      </c>
    </row>
    <row r="7561" customFormat="false" ht="19.4" hidden="false" customHeight="false" outlineLevel="0" collapsed="false">
      <c r="A7561" s="207" t="n">
        <v>101661</v>
      </c>
      <c r="B7561" s="208" t="s">
        <v>7683</v>
      </c>
      <c r="C7561" s="2" t="s">
        <v>170</v>
      </c>
      <c r="D7561" s="209" t="n">
        <v>130.3</v>
      </c>
      <c r="E7561" s="224" t="n">
        <f aca="false">VLOOKUP(A7561,SINAPI_MO!$A$1:$E$59566,4,0)</f>
        <v>0.578</v>
      </c>
      <c r="F7561" s="225" t="n">
        <f aca="false">ROUND(D7561*E7561,2)</f>
        <v>75.31</v>
      </c>
    </row>
    <row r="7562" customFormat="false" ht="12.8" hidden="false" customHeight="false" outlineLevel="0" collapsed="false">
      <c r="A7562" s="207" t="n">
        <v>105924</v>
      </c>
      <c r="B7562" s="208" t="s">
        <v>7684</v>
      </c>
      <c r="C7562" s="2" t="s">
        <v>170</v>
      </c>
      <c r="D7562" s="209" t="n">
        <v>12.93</v>
      </c>
      <c r="E7562" s="224" t="n">
        <f aca="false">VLOOKUP(A7562,SINAPI_MO!$A$1:$E$59566,4,0)</f>
        <v>0.9799</v>
      </c>
      <c r="F7562" s="225" t="n">
        <f aca="false">ROUND(D7562*E7562,2)</f>
        <v>12.67</v>
      </c>
    </row>
    <row r="7563" customFormat="false" ht="12.8" hidden="false" customHeight="false" outlineLevel="0" collapsed="false">
      <c r="A7563" s="207" t="n">
        <v>101651</v>
      </c>
      <c r="B7563" s="208" t="s">
        <v>7685</v>
      </c>
      <c r="C7563" s="2" t="s">
        <v>170</v>
      </c>
      <c r="D7563" s="209" t="n">
        <v>65.68</v>
      </c>
      <c r="E7563" s="224" t="n">
        <f aca="false">VLOOKUP(A7563,SINAPI_MO!$A$1:$E$59566,4,0)</f>
        <v>0.1628</v>
      </c>
      <c r="F7563" s="225" t="n">
        <f aca="false">ROUND(D7563*E7563,2)</f>
        <v>10.69</v>
      </c>
    </row>
    <row r="7564" customFormat="false" ht="12.8" hidden="false" customHeight="false" outlineLevel="0" collapsed="false">
      <c r="A7564" s="207" t="n">
        <v>101630</v>
      </c>
      <c r="B7564" s="208" t="s">
        <v>7686</v>
      </c>
      <c r="C7564" s="2" t="s">
        <v>170</v>
      </c>
      <c r="D7564" s="209" t="n">
        <v>76.22</v>
      </c>
      <c r="E7564" s="224" t="n">
        <f aca="false">VLOOKUP(A7564,SINAPI_MO!$A$1:$E$59566,4,0)</f>
        <v>0.2785</v>
      </c>
      <c r="F7564" s="225" t="n">
        <f aca="false">ROUND(D7564*E7564,2)</f>
        <v>21.23</v>
      </c>
    </row>
    <row r="7565" customFormat="false" ht="19.4" hidden="false" customHeight="false" outlineLevel="0" collapsed="false">
      <c r="A7565" s="207" t="n">
        <v>101633</v>
      </c>
      <c r="B7565" s="208" t="s">
        <v>7687</v>
      </c>
      <c r="C7565" s="2" t="s">
        <v>170</v>
      </c>
      <c r="D7565" s="209" t="n">
        <v>94.37</v>
      </c>
      <c r="E7565" s="224" t="n">
        <f aca="false">VLOOKUP(A7565,SINAPI_MO!$A$1:$E$59566,4,0)</f>
        <v>0.0958</v>
      </c>
      <c r="F7565" s="225" t="n">
        <f aca="false">ROUND(D7565*E7565,2)</f>
        <v>9.04</v>
      </c>
    </row>
    <row r="7566" customFormat="false" ht="28.35" hidden="false" customHeight="false" outlineLevel="0" collapsed="false">
      <c r="A7566" s="207" t="n">
        <v>104219</v>
      </c>
      <c r="B7566" s="208" t="s">
        <v>7688</v>
      </c>
      <c r="C7566" s="2" t="s">
        <v>175</v>
      </c>
      <c r="D7566" s="209" t="n">
        <v>86.53</v>
      </c>
      <c r="E7566" s="224" t="n">
        <f aca="false">VLOOKUP(A7566,SINAPI_MO!$A$1:$E$59566,4,0)</f>
        <v>0.3743</v>
      </c>
      <c r="F7566" s="225" t="n">
        <f aca="false">ROUND(D7566*E7566,2)</f>
        <v>32.39</v>
      </c>
    </row>
    <row r="7567" customFormat="false" ht="28.35" hidden="false" customHeight="false" outlineLevel="0" collapsed="false">
      <c r="A7567" s="207" t="n">
        <v>104223</v>
      </c>
      <c r="B7567" s="208" t="s">
        <v>7689</v>
      </c>
      <c r="C7567" s="2" t="s">
        <v>175</v>
      </c>
      <c r="D7567" s="209" t="n">
        <v>113.44</v>
      </c>
      <c r="E7567" s="224" t="n">
        <f aca="false">VLOOKUP(A7567,SINAPI_MO!$A$1:$E$59566,4,0)</f>
        <v>0.3675</v>
      </c>
      <c r="F7567" s="225" t="n">
        <f aca="false">ROUND(D7567*E7567,2)</f>
        <v>41.69</v>
      </c>
    </row>
    <row r="7568" customFormat="false" ht="28.35" hidden="false" customHeight="false" outlineLevel="0" collapsed="false">
      <c r="A7568" s="207" t="n">
        <v>104227</v>
      </c>
      <c r="B7568" s="208" t="s">
        <v>7690</v>
      </c>
      <c r="C7568" s="2" t="s">
        <v>175</v>
      </c>
      <c r="D7568" s="209" t="n">
        <v>132.46</v>
      </c>
      <c r="E7568" s="224" t="n">
        <f aca="false">VLOOKUP(A7568,SINAPI_MO!$A$1:$E$59566,4,0)</f>
        <v>0.3255</v>
      </c>
      <c r="F7568" s="225" t="n">
        <f aca="false">ROUND(D7568*E7568,2)</f>
        <v>43.12</v>
      </c>
    </row>
    <row r="7569" customFormat="false" ht="28.35" hidden="false" customHeight="false" outlineLevel="0" collapsed="false">
      <c r="A7569" s="207" t="n">
        <v>104231</v>
      </c>
      <c r="B7569" s="208" t="s">
        <v>7691</v>
      </c>
      <c r="C7569" s="2" t="s">
        <v>175</v>
      </c>
      <c r="D7569" s="209" t="n">
        <v>146.01</v>
      </c>
      <c r="E7569" s="224" t="n">
        <f aca="false">VLOOKUP(A7569,SINAPI_MO!$A$1:$E$59566,4,0)</f>
        <v>0.3284</v>
      </c>
      <c r="F7569" s="225" t="n">
        <f aca="false">ROUND(D7569*E7569,2)</f>
        <v>47.95</v>
      </c>
    </row>
    <row r="7570" customFormat="false" ht="28.35" hidden="false" customHeight="false" outlineLevel="0" collapsed="false">
      <c r="A7570" s="207" t="n">
        <v>104235</v>
      </c>
      <c r="B7570" s="208" t="s">
        <v>7692</v>
      </c>
      <c r="C7570" s="2" t="s">
        <v>175</v>
      </c>
      <c r="D7570" s="209" t="n">
        <v>71.89</v>
      </c>
      <c r="E7570" s="224" t="n">
        <f aca="false">VLOOKUP(A7570,SINAPI_MO!$A$1:$E$59566,4,0)</f>
        <v>0.29</v>
      </c>
      <c r="F7570" s="225" t="n">
        <f aca="false">ROUND(D7570*E7570,2)</f>
        <v>20.85</v>
      </c>
    </row>
    <row r="7571" customFormat="false" ht="28.35" hidden="false" customHeight="false" outlineLevel="0" collapsed="false">
      <c r="A7571" s="207" t="n">
        <v>104239</v>
      </c>
      <c r="B7571" s="208" t="s">
        <v>7693</v>
      </c>
      <c r="C7571" s="2" t="s">
        <v>175</v>
      </c>
      <c r="D7571" s="209" t="n">
        <v>97.62</v>
      </c>
      <c r="E7571" s="224" t="n">
        <f aca="false">VLOOKUP(A7571,SINAPI_MO!$A$1:$E$59566,4,0)</f>
        <v>0.3086</v>
      </c>
      <c r="F7571" s="225" t="n">
        <f aca="false">ROUND(D7571*E7571,2)</f>
        <v>30.13</v>
      </c>
    </row>
    <row r="7572" customFormat="false" ht="28.35" hidden="false" customHeight="false" outlineLevel="0" collapsed="false">
      <c r="A7572" s="207" t="n">
        <v>104243</v>
      </c>
      <c r="B7572" s="208" t="s">
        <v>7694</v>
      </c>
      <c r="C7572" s="2" t="s">
        <v>175</v>
      </c>
      <c r="D7572" s="209" t="n">
        <v>115.4</v>
      </c>
      <c r="E7572" s="224" t="n">
        <f aca="false">VLOOKUP(A7572,SINAPI_MO!$A$1:$E$59566,4,0)</f>
        <v>0.2726</v>
      </c>
      <c r="F7572" s="225" t="n">
        <f aca="false">ROUND(D7572*E7572,2)</f>
        <v>31.46</v>
      </c>
    </row>
    <row r="7573" customFormat="false" ht="28.35" hidden="false" customHeight="false" outlineLevel="0" collapsed="false">
      <c r="A7573" s="207" t="n">
        <v>104247</v>
      </c>
      <c r="B7573" s="208" t="s">
        <v>7695</v>
      </c>
      <c r="C7573" s="2" t="s">
        <v>175</v>
      </c>
      <c r="D7573" s="209" t="n">
        <v>123.65</v>
      </c>
      <c r="E7573" s="224" t="n">
        <f aca="false">VLOOKUP(A7573,SINAPI_MO!$A$1:$E$59566,4,0)</f>
        <v>0.2547</v>
      </c>
      <c r="F7573" s="225" t="n">
        <f aca="false">ROUND(D7573*E7573,2)</f>
        <v>31.49</v>
      </c>
    </row>
    <row r="7574" customFormat="false" ht="28.35" hidden="false" customHeight="false" outlineLevel="0" collapsed="false">
      <c r="A7574" s="207" t="n">
        <v>87795</v>
      </c>
      <c r="B7574" s="208" t="s">
        <v>7696</v>
      </c>
      <c r="C7574" s="2" t="s">
        <v>175</v>
      </c>
      <c r="D7574" s="209" t="n">
        <v>74.11</v>
      </c>
      <c r="E7574" s="224" t="n">
        <f aca="false">VLOOKUP(A7574,SINAPI_MO!$A$1:$E$59566,4,0)</f>
        <v>0.3113</v>
      </c>
      <c r="F7574" s="225" t="n">
        <f aca="false">ROUND(D7574*E7574,2)</f>
        <v>23.07</v>
      </c>
    </row>
    <row r="7575" customFormat="false" ht="28.35" hidden="false" customHeight="false" outlineLevel="0" collapsed="false">
      <c r="A7575" s="207" t="n">
        <v>87800</v>
      </c>
      <c r="B7575" s="208" t="s">
        <v>7697</v>
      </c>
      <c r="C7575" s="2" t="s">
        <v>175</v>
      </c>
      <c r="D7575" s="209" t="n">
        <v>100.81</v>
      </c>
      <c r="E7575" s="224" t="n">
        <f aca="false">VLOOKUP(A7575,SINAPI_MO!$A$1:$E$59566,4,0)</f>
        <v>0.3305</v>
      </c>
      <c r="F7575" s="225" t="n">
        <f aca="false">ROUND(D7575*E7575,2)</f>
        <v>33.32</v>
      </c>
    </row>
    <row r="7576" customFormat="false" ht="28.35" hidden="false" customHeight="false" outlineLevel="0" collapsed="false">
      <c r="A7576" s="207" t="n">
        <v>87804</v>
      </c>
      <c r="B7576" s="208" t="s">
        <v>7698</v>
      </c>
      <c r="C7576" s="2" t="s">
        <v>175</v>
      </c>
      <c r="D7576" s="209" t="n">
        <v>118.59</v>
      </c>
      <c r="E7576" s="224" t="n">
        <f aca="false">VLOOKUP(A7576,SINAPI_MO!$A$1:$E$59566,4,0)</f>
        <v>0.2922</v>
      </c>
      <c r="F7576" s="225" t="n">
        <f aca="false">ROUND(D7576*E7576,2)</f>
        <v>34.65</v>
      </c>
    </row>
    <row r="7577" customFormat="false" ht="28.35" hidden="false" customHeight="false" outlineLevel="0" collapsed="false">
      <c r="A7577" s="207" t="n">
        <v>87808</v>
      </c>
      <c r="B7577" s="208" t="s">
        <v>7699</v>
      </c>
      <c r="C7577" s="2" t="s">
        <v>175</v>
      </c>
      <c r="D7577" s="209" t="n">
        <v>126.75</v>
      </c>
      <c r="E7577" s="224" t="n">
        <f aca="false">VLOOKUP(A7577,SINAPI_MO!$A$1:$E$59566,4,0)</f>
        <v>0.2729</v>
      </c>
      <c r="F7577" s="225" t="n">
        <f aca="false">ROUND(D7577*E7577,2)</f>
        <v>34.59</v>
      </c>
    </row>
    <row r="7578" customFormat="false" ht="19.4" hidden="false" customHeight="false" outlineLevel="0" collapsed="false">
      <c r="A7578" s="207" t="n">
        <v>87778</v>
      </c>
      <c r="B7578" s="208" t="s">
        <v>7700</v>
      </c>
      <c r="C7578" s="2" t="s">
        <v>175</v>
      </c>
      <c r="D7578" s="209" t="n">
        <v>90.14</v>
      </c>
      <c r="E7578" s="224" t="n">
        <f aca="false">VLOOKUP(A7578,SINAPI_MO!$A$1:$E$59566,4,0)</f>
        <v>0.3994</v>
      </c>
      <c r="F7578" s="225" t="n">
        <f aca="false">ROUND(D7578*E7578,2)</f>
        <v>36</v>
      </c>
    </row>
    <row r="7579" customFormat="false" ht="19.4" hidden="false" customHeight="false" outlineLevel="0" collapsed="false">
      <c r="A7579" s="207" t="n">
        <v>87783</v>
      </c>
      <c r="B7579" s="208" t="s">
        <v>7701</v>
      </c>
      <c r="C7579" s="2" t="s">
        <v>175</v>
      </c>
      <c r="D7579" s="209" t="n">
        <v>118.14</v>
      </c>
      <c r="E7579" s="224" t="n">
        <f aca="false">VLOOKUP(A7579,SINAPI_MO!$A$1:$E$59566,4,0)</f>
        <v>0.3927</v>
      </c>
      <c r="F7579" s="225" t="n">
        <f aca="false">ROUND(D7579*E7579,2)</f>
        <v>46.39</v>
      </c>
    </row>
    <row r="7580" customFormat="false" ht="19.4" hidden="false" customHeight="false" outlineLevel="0" collapsed="false">
      <c r="A7580" s="207" t="n">
        <v>87787</v>
      </c>
      <c r="B7580" s="208" t="s">
        <v>7702</v>
      </c>
      <c r="C7580" s="2" t="s">
        <v>175</v>
      </c>
      <c r="D7580" s="209" t="n">
        <v>137.16</v>
      </c>
      <c r="E7580" s="224" t="n">
        <f aca="false">VLOOKUP(A7580,SINAPI_MO!$A$1:$E$59566,4,0)</f>
        <v>0.3486</v>
      </c>
      <c r="F7580" s="225" t="n">
        <f aca="false">ROUND(D7580*E7580,2)</f>
        <v>47.81</v>
      </c>
    </row>
    <row r="7581" customFormat="false" ht="28.35" hidden="false" customHeight="false" outlineLevel="0" collapsed="false">
      <c r="A7581" s="207" t="n">
        <v>87791</v>
      </c>
      <c r="B7581" s="208" t="s">
        <v>7703</v>
      </c>
      <c r="C7581" s="2" t="s">
        <v>175</v>
      </c>
      <c r="D7581" s="209" t="n">
        <v>151.18</v>
      </c>
      <c r="E7581" s="224" t="n">
        <f aca="false">VLOOKUP(A7581,SINAPI_MO!$A$1:$E$59566,4,0)</f>
        <v>0.3514</v>
      </c>
      <c r="F7581" s="225" t="n">
        <f aca="false">ROUND(D7581*E7581,2)</f>
        <v>53.12</v>
      </c>
    </row>
    <row r="7582" customFormat="false" ht="28.35" hidden="false" customHeight="false" outlineLevel="0" collapsed="false">
      <c r="A7582" s="207" t="n">
        <v>87832</v>
      </c>
      <c r="B7582" s="208" t="s">
        <v>7704</v>
      </c>
      <c r="C7582" s="2" t="s">
        <v>175</v>
      </c>
      <c r="D7582" s="209" t="n">
        <v>141.85</v>
      </c>
      <c r="E7582" s="224" t="n">
        <f aca="false">VLOOKUP(A7582,SINAPI_MO!$A$1:$E$59566,4,0)</f>
        <v>0.4422</v>
      </c>
      <c r="F7582" s="225" t="n">
        <f aca="false">ROUND(D7582*E7582,2)</f>
        <v>62.73</v>
      </c>
    </row>
    <row r="7583" customFormat="false" ht="19.4" hidden="false" customHeight="false" outlineLevel="0" collapsed="false">
      <c r="A7583" s="207" t="n">
        <v>87812</v>
      </c>
      <c r="B7583" s="208" t="s">
        <v>7705</v>
      </c>
      <c r="C7583" s="2" t="s">
        <v>175</v>
      </c>
      <c r="D7583" s="209" t="n">
        <v>109.11</v>
      </c>
      <c r="E7583" s="224" t="n">
        <f aca="false">VLOOKUP(A7583,SINAPI_MO!$A$1:$E$59566,4,0)</f>
        <v>0.5582</v>
      </c>
      <c r="F7583" s="225" t="n">
        <f aca="false">ROUND(D7583*E7583,2)</f>
        <v>60.91</v>
      </c>
    </row>
    <row r="7584" customFormat="false" ht="19.4" hidden="false" customHeight="false" outlineLevel="0" collapsed="false">
      <c r="A7584" s="207" t="n">
        <v>87816</v>
      </c>
      <c r="B7584" s="208" t="s">
        <v>7706</v>
      </c>
      <c r="C7584" s="2" t="s">
        <v>175</v>
      </c>
      <c r="D7584" s="209" t="n">
        <v>135.87</v>
      </c>
      <c r="E7584" s="224" t="n">
        <f aca="false">VLOOKUP(A7584,SINAPI_MO!$A$1:$E$59566,4,0)</f>
        <v>0.5242</v>
      </c>
      <c r="F7584" s="225" t="n">
        <f aca="false">ROUND(D7584*E7584,2)</f>
        <v>71.22</v>
      </c>
    </row>
    <row r="7585" customFormat="false" ht="19.4" hidden="false" customHeight="false" outlineLevel="0" collapsed="false">
      <c r="A7585" s="207" t="n">
        <v>87820</v>
      </c>
      <c r="B7585" s="208" t="s">
        <v>7707</v>
      </c>
      <c r="C7585" s="2" t="s">
        <v>175</v>
      </c>
      <c r="D7585" s="209" t="n">
        <v>153.65</v>
      </c>
      <c r="E7585" s="224" t="n">
        <f aca="false">VLOOKUP(A7585,SINAPI_MO!$A$1:$E$59566,4,0)</f>
        <v>0.4722</v>
      </c>
      <c r="F7585" s="225" t="n">
        <f aca="false">ROUND(D7585*E7585,2)</f>
        <v>72.55</v>
      </c>
    </row>
    <row r="7586" customFormat="false" ht="28.35" hidden="false" customHeight="false" outlineLevel="0" collapsed="false">
      <c r="A7586" s="207" t="n">
        <v>87824</v>
      </c>
      <c r="B7586" s="208" t="s">
        <v>7708</v>
      </c>
      <c r="C7586" s="2" t="s">
        <v>175</v>
      </c>
      <c r="D7586" s="209" t="n">
        <v>177.9</v>
      </c>
      <c r="E7586" s="224" t="n">
        <f aca="false">VLOOKUP(A7586,SINAPI_MO!$A$1:$E$59566,4,0)</f>
        <v>0.4979</v>
      </c>
      <c r="F7586" s="225" t="n">
        <f aca="false">ROUND(D7586*E7586,2)</f>
        <v>88.58</v>
      </c>
    </row>
    <row r="7587" customFormat="false" ht="19.4" hidden="false" customHeight="false" outlineLevel="0" collapsed="false">
      <c r="A7587" s="207" t="n">
        <v>87828</v>
      </c>
      <c r="B7587" s="208" t="s">
        <v>7709</v>
      </c>
      <c r="C7587" s="2" t="s">
        <v>175</v>
      </c>
      <c r="D7587" s="209" t="n">
        <v>112.53</v>
      </c>
      <c r="E7587" s="224" t="n">
        <f aca="false">VLOOKUP(A7587,SINAPI_MO!$A$1:$E$59566,4,0)</f>
        <v>0.4752</v>
      </c>
      <c r="F7587" s="225" t="n">
        <f aca="false">ROUND(D7587*E7587,2)</f>
        <v>53.47</v>
      </c>
    </row>
    <row r="7588" customFormat="false" ht="28.35" hidden="false" customHeight="false" outlineLevel="0" collapsed="false">
      <c r="A7588" s="207" t="n">
        <v>104251</v>
      </c>
      <c r="B7588" s="208" t="s">
        <v>7710</v>
      </c>
      <c r="C7588" s="2" t="s">
        <v>175</v>
      </c>
      <c r="D7588" s="209" t="n">
        <v>102.6</v>
      </c>
      <c r="E7588" s="224" t="n">
        <f aca="false">VLOOKUP(A7588,SINAPI_MO!$A$1:$E$59566,4,0)</f>
        <v>0.5302</v>
      </c>
      <c r="F7588" s="225" t="n">
        <f aca="false">ROUND(D7588*E7588,2)</f>
        <v>54.4</v>
      </c>
    </row>
    <row r="7589" customFormat="false" ht="28.35" hidden="false" customHeight="false" outlineLevel="0" collapsed="false">
      <c r="A7589" s="207" t="n">
        <v>104255</v>
      </c>
      <c r="B7589" s="208" t="s">
        <v>7711</v>
      </c>
      <c r="C7589" s="2" t="s">
        <v>175</v>
      </c>
      <c r="D7589" s="209" t="n">
        <v>128.33</v>
      </c>
      <c r="E7589" s="224" t="n">
        <f aca="false">VLOOKUP(A7589,SINAPI_MO!$A$1:$E$59566,4,0)</f>
        <v>0.4962</v>
      </c>
      <c r="F7589" s="225" t="n">
        <f aca="false">ROUND(D7589*E7589,2)</f>
        <v>63.68</v>
      </c>
    </row>
    <row r="7590" customFormat="false" ht="28.35" hidden="false" customHeight="false" outlineLevel="0" collapsed="false">
      <c r="A7590" s="207" t="n">
        <v>104259</v>
      </c>
      <c r="B7590" s="208" t="s">
        <v>7712</v>
      </c>
      <c r="C7590" s="2" t="s">
        <v>175</v>
      </c>
      <c r="D7590" s="209" t="n">
        <v>146.11</v>
      </c>
      <c r="E7590" s="224" t="n">
        <f aca="false">VLOOKUP(A7590,SINAPI_MO!$A$1:$E$59566,4,0)</f>
        <v>0.4449</v>
      </c>
      <c r="F7590" s="225" t="n">
        <f aca="false">ROUND(D7590*E7590,2)</f>
        <v>65</v>
      </c>
    </row>
    <row r="7591" customFormat="false" ht="28.35" hidden="false" customHeight="false" outlineLevel="0" collapsed="false">
      <c r="A7591" s="207" t="n">
        <v>104263</v>
      </c>
      <c r="B7591" s="208" t="s">
        <v>7713</v>
      </c>
      <c r="C7591" s="2" t="s">
        <v>175</v>
      </c>
      <c r="D7591" s="209" t="n">
        <v>168.62</v>
      </c>
      <c r="E7591" s="224" t="n">
        <f aca="false">VLOOKUP(A7591,SINAPI_MO!$A$1:$E$59566,4,0)</f>
        <v>0.4703</v>
      </c>
      <c r="F7591" s="225" t="n">
        <f aca="false">ROUND(D7591*E7591,2)</f>
        <v>79.3</v>
      </c>
    </row>
    <row r="7592" customFormat="false" ht="19.4" hidden="false" customHeight="false" outlineLevel="0" collapsed="false">
      <c r="A7592" s="207" t="n">
        <v>87794</v>
      </c>
      <c r="B7592" s="208" t="s">
        <v>7714</v>
      </c>
      <c r="C7592" s="2" t="s">
        <v>175</v>
      </c>
      <c r="D7592" s="209" t="n">
        <v>44.82</v>
      </c>
      <c r="E7592" s="224" t="n">
        <f aca="false">VLOOKUP(A7592,SINAPI_MO!$A$1:$E$59566,4,0)</f>
        <v>0.641</v>
      </c>
      <c r="F7592" s="225" t="n">
        <f aca="false">ROUND(D7592*E7592,2)</f>
        <v>28.73</v>
      </c>
    </row>
    <row r="7593" customFormat="false" ht="19.4" hidden="false" customHeight="false" outlineLevel="0" collapsed="false">
      <c r="A7593" s="207" t="n">
        <v>87799</v>
      </c>
      <c r="B7593" s="208" t="s">
        <v>7715</v>
      </c>
      <c r="C7593" s="2" t="s">
        <v>175</v>
      </c>
      <c r="D7593" s="209" t="n">
        <v>61.81</v>
      </c>
      <c r="E7593" s="224" t="n">
        <f aca="false">VLOOKUP(A7593,SINAPI_MO!$A$1:$E$59566,4,0)</f>
        <v>0.6666</v>
      </c>
      <c r="F7593" s="225" t="n">
        <f aca="false">ROUND(D7593*E7593,2)</f>
        <v>41.2</v>
      </c>
    </row>
    <row r="7594" customFormat="false" ht="19.4" hidden="false" customHeight="false" outlineLevel="0" collapsed="false">
      <c r="A7594" s="207" t="n">
        <v>87803</v>
      </c>
      <c r="B7594" s="208" t="s">
        <v>7716</v>
      </c>
      <c r="C7594" s="2" t="s">
        <v>175</v>
      </c>
      <c r="D7594" s="209" t="n">
        <v>68.94</v>
      </c>
      <c r="E7594" s="224" t="n">
        <f aca="false">VLOOKUP(A7594,SINAPI_MO!$A$1:$E$59566,4,0)</f>
        <v>0.6353</v>
      </c>
      <c r="F7594" s="225" t="n">
        <f aca="false">ROUND(D7594*E7594,2)</f>
        <v>43.8</v>
      </c>
    </row>
    <row r="7595" customFormat="false" ht="19.4" hidden="false" customHeight="false" outlineLevel="0" collapsed="false">
      <c r="A7595" s="207" t="n">
        <v>87807</v>
      </c>
      <c r="B7595" s="208" t="s">
        <v>7717</v>
      </c>
      <c r="C7595" s="2" t="s">
        <v>175</v>
      </c>
      <c r="D7595" s="209" t="n">
        <v>75.34</v>
      </c>
      <c r="E7595" s="224" t="n">
        <f aca="false">VLOOKUP(A7595,SINAPI_MO!$A$1:$E$59566,4,0)</f>
        <v>0.6364</v>
      </c>
      <c r="F7595" s="225" t="n">
        <f aca="false">ROUND(D7595*E7595,2)</f>
        <v>47.95</v>
      </c>
    </row>
    <row r="7596" customFormat="false" ht="19.4" hidden="false" customHeight="false" outlineLevel="0" collapsed="false">
      <c r="A7596" s="207" t="n">
        <v>104218</v>
      </c>
      <c r="B7596" s="208" t="s">
        <v>7718</v>
      </c>
      <c r="C7596" s="2" t="s">
        <v>175</v>
      </c>
      <c r="D7596" s="209" t="n">
        <v>55.89</v>
      </c>
      <c r="E7596" s="224" t="n">
        <f aca="false">VLOOKUP(A7596,SINAPI_MO!$A$1:$E$59566,4,0)</f>
        <v>0.7014</v>
      </c>
      <c r="F7596" s="225" t="n">
        <f aca="false">ROUND(D7596*E7596,2)</f>
        <v>39.2</v>
      </c>
    </row>
    <row r="7597" customFormat="false" ht="19.4" hidden="false" customHeight="false" outlineLevel="0" collapsed="false">
      <c r="A7597" s="207" t="n">
        <v>87777</v>
      </c>
      <c r="B7597" s="208" t="s">
        <v>7719</v>
      </c>
      <c r="C7597" s="2" t="s">
        <v>175</v>
      </c>
      <c r="D7597" s="209" t="n">
        <v>59.91</v>
      </c>
      <c r="E7597" s="224" t="n">
        <f aca="false">VLOOKUP(A7597,SINAPI_MO!$A$1:$E$59566,4,0)</f>
        <v>0.7214</v>
      </c>
      <c r="F7597" s="225" t="n">
        <f aca="false">ROUND(D7597*E7597,2)</f>
        <v>43.22</v>
      </c>
    </row>
    <row r="7598" customFormat="false" ht="19.4" hidden="false" customHeight="false" outlineLevel="0" collapsed="false">
      <c r="A7598" s="207" t="n">
        <v>104222</v>
      </c>
      <c r="B7598" s="208" t="s">
        <v>7720</v>
      </c>
      <c r="C7598" s="2" t="s">
        <v>175</v>
      </c>
      <c r="D7598" s="209" t="n">
        <v>72.18</v>
      </c>
      <c r="E7598" s="224" t="n">
        <f aca="false">VLOOKUP(A7598,SINAPI_MO!$A$1:$E$59566,4,0)</f>
        <v>0.7017</v>
      </c>
      <c r="F7598" s="225" t="n">
        <f aca="false">ROUND(D7598*E7598,2)</f>
        <v>50.65</v>
      </c>
    </row>
    <row r="7599" customFormat="false" ht="19.4" hidden="false" customHeight="false" outlineLevel="0" collapsed="false">
      <c r="A7599" s="207" t="n">
        <v>87781</v>
      </c>
      <c r="B7599" s="208" t="s">
        <v>7721</v>
      </c>
      <c r="C7599" s="2" t="s">
        <v>175</v>
      </c>
      <c r="D7599" s="209" t="n">
        <v>77.35</v>
      </c>
      <c r="E7599" s="224" t="n">
        <f aca="false">VLOOKUP(A7599,SINAPI_MO!$A$1:$E$59566,4,0)</f>
        <v>0.7217</v>
      </c>
      <c r="F7599" s="225" t="n">
        <f aca="false">ROUND(D7599*E7599,2)</f>
        <v>55.82</v>
      </c>
    </row>
    <row r="7600" customFormat="false" ht="19.4" hidden="false" customHeight="false" outlineLevel="0" collapsed="false">
      <c r="A7600" s="207" t="n">
        <v>104226</v>
      </c>
      <c r="B7600" s="208" t="s">
        <v>7722</v>
      </c>
      <c r="C7600" s="2" t="s">
        <v>175</v>
      </c>
      <c r="D7600" s="209" t="n">
        <v>79.81</v>
      </c>
      <c r="E7600" s="224" t="n">
        <f aca="false">VLOOKUP(A7600,SINAPI_MO!$A$1:$E$59566,4,0)</f>
        <v>0.6696</v>
      </c>
      <c r="F7600" s="225" t="n">
        <f aca="false">ROUND(D7600*E7600,2)</f>
        <v>53.44</v>
      </c>
    </row>
    <row r="7601" customFormat="false" ht="19.4" hidden="false" customHeight="false" outlineLevel="0" collapsed="false">
      <c r="A7601" s="207" t="n">
        <v>87786</v>
      </c>
      <c r="B7601" s="208" t="s">
        <v>7723</v>
      </c>
      <c r="C7601" s="2" t="s">
        <v>175</v>
      </c>
      <c r="D7601" s="209" t="n">
        <v>84.98</v>
      </c>
      <c r="E7601" s="224" t="n">
        <f aca="false">VLOOKUP(A7601,SINAPI_MO!$A$1:$E$59566,4,0)</f>
        <v>0.6897</v>
      </c>
      <c r="F7601" s="225" t="n">
        <f aca="false">ROUND(D7601*E7601,2)</f>
        <v>58.61</v>
      </c>
    </row>
    <row r="7602" customFormat="false" ht="19.4" hidden="false" customHeight="false" outlineLevel="0" collapsed="false">
      <c r="A7602" s="207" t="n">
        <v>104230</v>
      </c>
      <c r="B7602" s="208" t="s">
        <v>7724</v>
      </c>
      <c r="C7602" s="2" t="s">
        <v>175</v>
      </c>
      <c r="D7602" s="209" t="n">
        <v>93.5</v>
      </c>
      <c r="E7602" s="224" t="n">
        <f aca="false">VLOOKUP(A7602,SINAPI_MO!$A$1:$E$59566,4,0)</f>
        <v>0.6924</v>
      </c>
      <c r="F7602" s="225" t="n">
        <f aca="false">ROUND(D7602*E7602,2)</f>
        <v>64.74</v>
      </c>
    </row>
    <row r="7603" customFormat="false" ht="19.4" hidden="false" customHeight="false" outlineLevel="0" collapsed="false">
      <c r="A7603" s="207" t="n">
        <v>104234</v>
      </c>
      <c r="B7603" s="208" t="s">
        <v>7725</v>
      </c>
      <c r="C7603" s="2" t="s">
        <v>175</v>
      </c>
      <c r="D7603" s="209" t="n">
        <v>42.45</v>
      </c>
      <c r="E7603" s="224" t="n">
        <f aca="false">VLOOKUP(A7603,SINAPI_MO!$A$1:$E$59566,4,0)</f>
        <v>0.621</v>
      </c>
      <c r="F7603" s="225" t="n">
        <f aca="false">ROUND(D7603*E7603,2)</f>
        <v>26.36</v>
      </c>
    </row>
    <row r="7604" customFormat="false" ht="19.4" hidden="false" customHeight="false" outlineLevel="0" collapsed="false">
      <c r="A7604" s="207" t="n">
        <v>104238</v>
      </c>
      <c r="B7604" s="208" t="s">
        <v>7726</v>
      </c>
      <c r="C7604" s="2" t="s">
        <v>175</v>
      </c>
      <c r="D7604" s="209" t="n">
        <v>58.31</v>
      </c>
      <c r="E7604" s="224" t="n">
        <f aca="false">VLOOKUP(A7604,SINAPI_MO!$A$1:$E$59566,4,0)</f>
        <v>0.6465</v>
      </c>
      <c r="F7604" s="225" t="n">
        <f aca="false">ROUND(D7604*E7604,2)</f>
        <v>37.7</v>
      </c>
    </row>
    <row r="7605" customFormat="false" ht="19.4" hidden="false" customHeight="false" outlineLevel="0" collapsed="false">
      <c r="A7605" s="207" t="n">
        <v>104242</v>
      </c>
      <c r="B7605" s="208" t="s">
        <v>7727</v>
      </c>
      <c r="C7605" s="2" t="s">
        <v>175</v>
      </c>
      <c r="D7605" s="209" t="n">
        <v>65.44</v>
      </c>
      <c r="E7605" s="224" t="n">
        <f aca="false">VLOOKUP(A7605,SINAPI_MO!$A$1:$E$59566,4,0)</f>
        <v>0.6158</v>
      </c>
      <c r="F7605" s="225" t="n">
        <f aca="false">ROUND(D7605*E7605,2)</f>
        <v>40.3</v>
      </c>
    </row>
    <row r="7606" customFormat="false" ht="19.4" hidden="false" customHeight="false" outlineLevel="0" collapsed="false">
      <c r="A7606" s="207" t="n">
        <v>104246</v>
      </c>
      <c r="B7606" s="208" t="s">
        <v>7728</v>
      </c>
      <c r="C7606" s="2" t="s">
        <v>175</v>
      </c>
      <c r="D7606" s="209" t="n">
        <v>71.47</v>
      </c>
      <c r="E7606" s="224" t="n">
        <f aca="false">VLOOKUP(A7606,SINAPI_MO!$A$1:$E$59566,4,0)</f>
        <v>0.6168</v>
      </c>
      <c r="F7606" s="225" t="n">
        <f aca="false">ROUND(D7606*E7606,2)</f>
        <v>44.08</v>
      </c>
    </row>
    <row r="7607" customFormat="false" ht="19.4" hidden="false" customHeight="false" outlineLevel="0" collapsed="false">
      <c r="A7607" s="207" t="n">
        <v>104250</v>
      </c>
      <c r="B7607" s="208" t="s">
        <v>7729</v>
      </c>
      <c r="C7607" s="2" t="s">
        <v>175</v>
      </c>
      <c r="D7607" s="209" t="n">
        <v>76.41</v>
      </c>
      <c r="E7607" s="224" t="n">
        <f aca="false">VLOOKUP(A7607,SINAPI_MO!$A$1:$E$59566,4,0)</f>
        <v>0.8266</v>
      </c>
      <c r="F7607" s="225" t="n">
        <f aca="false">ROUND(D7607*E7607,2)</f>
        <v>63.16</v>
      </c>
    </row>
    <row r="7608" customFormat="false" ht="19.4" hidden="false" customHeight="false" outlineLevel="0" collapsed="false">
      <c r="A7608" s="207" t="n">
        <v>87811</v>
      </c>
      <c r="B7608" s="208" t="s">
        <v>7730</v>
      </c>
      <c r="C7608" s="2" t="s">
        <v>175</v>
      </c>
      <c r="D7608" s="209" t="n">
        <v>83.64</v>
      </c>
      <c r="E7608" s="224" t="n">
        <f aca="false">VLOOKUP(A7608,SINAPI_MO!$A$1:$E$59566,4,0)</f>
        <v>0.8416</v>
      </c>
      <c r="F7608" s="225" t="n">
        <f aca="false">ROUND(D7608*E7608,2)</f>
        <v>70.39</v>
      </c>
    </row>
    <row r="7609" customFormat="false" ht="19.4" hidden="false" customHeight="false" outlineLevel="0" collapsed="false">
      <c r="A7609" s="207" t="n">
        <v>104254</v>
      </c>
      <c r="B7609" s="208" t="s">
        <v>7731</v>
      </c>
      <c r="C7609" s="2" t="s">
        <v>175</v>
      </c>
      <c r="D7609" s="209" t="n">
        <v>92.27</v>
      </c>
      <c r="E7609" s="224" t="n">
        <f aca="false">VLOOKUP(A7609,SINAPI_MO!$A$1:$E$59566,4,0)</f>
        <v>0.8074</v>
      </c>
      <c r="F7609" s="225" t="n">
        <f aca="false">ROUND(D7609*E7609,2)</f>
        <v>74.5</v>
      </c>
    </row>
    <row r="7610" customFormat="false" ht="19.4" hidden="false" customHeight="false" outlineLevel="0" collapsed="false">
      <c r="A7610" s="207" t="n">
        <v>87815</v>
      </c>
      <c r="B7610" s="208" t="s">
        <v>7732</v>
      </c>
      <c r="C7610" s="2" t="s">
        <v>175</v>
      </c>
      <c r="D7610" s="209" t="n">
        <v>100.63</v>
      </c>
      <c r="E7610" s="224" t="n">
        <f aca="false">VLOOKUP(A7610,SINAPI_MO!$A$1:$E$59566,4,0)</f>
        <v>0.8234</v>
      </c>
      <c r="F7610" s="225" t="n">
        <f aca="false">ROUND(D7610*E7610,2)</f>
        <v>82.86</v>
      </c>
    </row>
    <row r="7611" customFormat="false" ht="19.4" hidden="false" customHeight="false" outlineLevel="0" collapsed="false">
      <c r="A7611" s="207" t="n">
        <v>104258</v>
      </c>
      <c r="B7611" s="208" t="s">
        <v>7733</v>
      </c>
      <c r="C7611" s="2" t="s">
        <v>175</v>
      </c>
      <c r="D7611" s="209" t="n">
        <v>99.4</v>
      </c>
      <c r="E7611" s="224" t="n">
        <f aca="false">VLOOKUP(A7611,SINAPI_MO!$A$1:$E$59566,4,0)</f>
        <v>0.7757</v>
      </c>
      <c r="F7611" s="225" t="n">
        <f aca="false">ROUND(D7611*E7611,2)</f>
        <v>77.1</v>
      </c>
    </row>
    <row r="7612" customFormat="false" ht="19.4" hidden="false" customHeight="false" outlineLevel="0" collapsed="false">
      <c r="A7612" s="207" t="n">
        <v>87819</v>
      </c>
      <c r="B7612" s="208" t="s">
        <v>7734</v>
      </c>
      <c r="C7612" s="2" t="s">
        <v>175</v>
      </c>
      <c r="D7612" s="209" t="n">
        <v>107.76</v>
      </c>
      <c r="E7612" s="224" t="n">
        <f aca="false">VLOOKUP(A7612,SINAPI_MO!$A$1:$E$59566,4,0)</f>
        <v>0.7931</v>
      </c>
      <c r="F7612" s="225" t="n">
        <f aca="false">ROUND(D7612*E7612,2)</f>
        <v>85.46</v>
      </c>
    </row>
    <row r="7613" customFormat="false" ht="19.4" hidden="false" customHeight="false" outlineLevel="0" collapsed="false">
      <c r="A7613" s="207" t="n">
        <v>104262</v>
      </c>
      <c r="B7613" s="208" t="s">
        <v>7735</v>
      </c>
      <c r="C7613" s="2" t="s">
        <v>175</v>
      </c>
      <c r="D7613" s="209" t="n">
        <v>127.63</v>
      </c>
      <c r="E7613" s="224" t="n">
        <f aca="false">VLOOKUP(A7613,SINAPI_MO!$A$1:$E$59566,4,0)</f>
        <v>0.8076</v>
      </c>
      <c r="F7613" s="225" t="n">
        <f aca="false">ROUND(D7613*E7613,2)</f>
        <v>103.07</v>
      </c>
    </row>
    <row r="7614" customFormat="false" ht="19.4" hidden="false" customHeight="false" outlineLevel="0" collapsed="false">
      <c r="A7614" s="207" t="n">
        <v>87823</v>
      </c>
      <c r="B7614" s="208" t="s">
        <v>7736</v>
      </c>
      <c r="C7614" s="2" t="s">
        <v>175</v>
      </c>
      <c r="D7614" s="209" t="n">
        <v>139.04</v>
      </c>
      <c r="E7614" s="224" t="n">
        <f aca="false">VLOOKUP(A7614,SINAPI_MO!$A$1:$E$59566,4,0)</f>
        <v>0.8234</v>
      </c>
      <c r="F7614" s="225" t="n">
        <f aca="false">ROUND(D7614*E7614,2)</f>
        <v>114.49</v>
      </c>
    </row>
    <row r="7615" customFormat="false" ht="19.4" hidden="false" customHeight="false" outlineLevel="0" collapsed="false">
      <c r="A7615" s="207" t="n">
        <v>87827</v>
      </c>
      <c r="B7615" s="208" t="s">
        <v>7737</v>
      </c>
      <c r="C7615" s="2" t="s">
        <v>175</v>
      </c>
      <c r="D7615" s="209" t="n">
        <v>79.11</v>
      </c>
      <c r="E7615" s="224" t="n">
        <f aca="false">VLOOKUP(A7615,SINAPI_MO!$A$1:$E$59566,4,0)</f>
        <v>0.7947</v>
      </c>
      <c r="F7615" s="225" t="n">
        <f aca="false">ROUND(D7615*E7615,2)</f>
        <v>62.87</v>
      </c>
    </row>
    <row r="7616" customFormat="false" ht="19.4" hidden="false" customHeight="false" outlineLevel="0" collapsed="false">
      <c r="A7616" s="207" t="n">
        <v>87831</v>
      </c>
      <c r="B7616" s="208" t="s">
        <v>7738</v>
      </c>
      <c r="C7616" s="2" t="s">
        <v>175</v>
      </c>
      <c r="D7616" s="209" t="n">
        <v>96.21</v>
      </c>
      <c r="E7616" s="224" t="n">
        <f aca="false">VLOOKUP(A7616,SINAPI_MO!$A$1:$E$59566,4,0)</f>
        <v>0.7739</v>
      </c>
      <c r="F7616" s="225" t="n">
        <f aca="false">ROUND(D7616*E7616,2)</f>
        <v>74.46</v>
      </c>
    </row>
    <row r="7617" customFormat="false" ht="19.4" hidden="false" customHeight="false" outlineLevel="0" collapsed="false">
      <c r="A7617" s="207" t="n">
        <v>104220</v>
      </c>
      <c r="B7617" s="208" t="s">
        <v>7739</v>
      </c>
      <c r="C7617" s="2" t="s">
        <v>175</v>
      </c>
      <c r="D7617" s="209" t="n">
        <v>56.3</v>
      </c>
      <c r="E7617" s="224" t="n">
        <f aca="false">VLOOKUP(A7617,SINAPI_MO!$A$1:$E$59566,4,0)</f>
        <v>0.5798</v>
      </c>
      <c r="F7617" s="225" t="n">
        <f aca="false">ROUND(D7617*E7617,2)</f>
        <v>32.64</v>
      </c>
    </row>
    <row r="7618" customFormat="false" ht="28.35" hidden="false" customHeight="false" outlineLevel="0" collapsed="false">
      <c r="A7618" s="207" t="n">
        <v>104203</v>
      </c>
      <c r="B7618" s="208" t="s">
        <v>7740</v>
      </c>
      <c r="C7618" s="2" t="s">
        <v>175</v>
      </c>
      <c r="D7618" s="209" t="n">
        <v>60.54</v>
      </c>
      <c r="E7618" s="224" t="n">
        <f aca="false">VLOOKUP(A7618,SINAPI_MO!$A$1:$E$59566,4,0)</f>
        <v>0.5988</v>
      </c>
      <c r="F7618" s="225" t="n">
        <f aca="false">ROUND(D7618*E7618,2)</f>
        <v>36.25</v>
      </c>
    </row>
    <row r="7619" customFormat="false" ht="19.4" hidden="false" customHeight="false" outlineLevel="0" collapsed="false">
      <c r="A7619" s="207" t="n">
        <v>104224</v>
      </c>
      <c r="B7619" s="208" t="s">
        <v>7741</v>
      </c>
      <c r="C7619" s="2" t="s">
        <v>175</v>
      </c>
      <c r="D7619" s="209" t="n">
        <v>72.71</v>
      </c>
      <c r="E7619" s="224" t="n">
        <f aca="false">VLOOKUP(A7619,SINAPI_MO!$A$1:$E$59566,4,0)</f>
        <v>0.5782</v>
      </c>
      <c r="F7619" s="225" t="n">
        <f aca="false">ROUND(D7619*E7619,2)</f>
        <v>42.04</v>
      </c>
    </row>
    <row r="7620" customFormat="false" ht="28.35" hidden="false" customHeight="false" outlineLevel="0" collapsed="false">
      <c r="A7620" s="207" t="n">
        <v>104204</v>
      </c>
      <c r="B7620" s="208" t="s">
        <v>7742</v>
      </c>
      <c r="C7620" s="2" t="s">
        <v>175</v>
      </c>
      <c r="D7620" s="209" t="n">
        <v>78.22</v>
      </c>
      <c r="E7620" s="224" t="n">
        <f aca="false">VLOOKUP(A7620,SINAPI_MO!$A$1:$E$59566,4,0)</f>
        <v>0.5975</v>
      </c>
      <c r="F7620" s="225" t="n">
        <f aca="false">ROUND(D7620*E7620,2)</f>
        <v>46.74</v>
      </c>
    </row>
    <row r="7621" customFormat="false" ht="19.4" hidden="false" customHeight="false" outlineLevel="0" collapsed="false">
      <c r="A7621" s="207" t="n">
        <v>104228</v>
      </c>
      <c r="B7621" s="208" t="s">
        <v>7743</v>
      </c>
      <c r="C7621" s="2" t="s">
        <v>175</v>
      </c>
      <c r="D7621" s="209" t="n">
        <v>79.87</v>
      </c>
      <c r="E7621" s="224" t="n">
        <f aca="false">VLOOKUP(A7621,SINAPI_MO!$A$1:$E$59566,4,0)</f>
        <v>0.5451</v>
      </c>
      <c r="F7621" s="225" t="n">
        <f aca="false">ROUND(D7621*E7621,2)</f>
        <v>43.54</v>
      </c>
    </row>
    <row r="7622" customFormat="false" ht="28.35" hidden="false" customHeight="false" outlineLevel="0" collapsed="false">
      <c r="A7622" s="207" t="n">
        <v>104205</v>
      </c>
      <c r="B7622" s="208" t="s">
        <v>7744</v>
      </c>
      <c r="C7622" s="2" t="s">
        <v>175</v>
      </c>
      <c r="D7622" s="209" t="n">
        <v>85.39</v>
      </c>
      <c r="E7622" s="224" t="n">
        <f aca="false">VLOOKUP(A7622,SINAPI_MO!$A$1:$E$59566,4,0)</f>
        <v>0.5649</v>
      </c>
      <c r="F7622" s="225" t="n">
        <f aca="false">ROUND(D7622*E7622,2)</f>
        <v>48.24</v>
      </c>
    </row>
    <row r="7623" customFormat="false" ht="19.4" hidden="false" customHeight="false" outlineLevel="0" collapsed="false">
      <c r="A7623" s="207" t="n">
        <v>104232</v>
      </c>
      <c r="B7623" s="208" t="s">
        <v>7745</v>
      </c>
      <c r="C7623" s="2" t="s">
        <v>175</v>
      </c>
      <c r="D7623" s="209" t="n">
        <v>88.26</v>
      </c>
      <c r="E7623" s="224" t="n">
        <f aca="false">VLOOKUP(A7623,SINAPI_MO!$A$1:$E$59566,4,0)</f>
        <v>0.5486</v>
      </c>
      <c r="F7623" s="225" t="n">
        <f aca="false">ROUND(D7623*E7623,2)</f>
        <v>48.42</v>
      </c>
    </row>
    <row r="7624" customFormat="false" ht="28.35" hidden="false" customHeight="false" outlineLevel="0" collapsed="false">
      <c r="A7624" s="207" t="n">
        <v>104206</v>
      </c>
      <c r="B7624" s="208" t="s">
        <v>7746</v>
      </c>
      <c r="C7624" s="2" t="s">
        <v>175</v>
      </c>
      <c r="D7624" s="209" t="n">
        <v>94.32</v>
      </c>
      <c r="E7624" s="224" t="n">
        <f aca="false">VLOOKUP(A7624,SINAPI_MO!$A$1:$E$59566,4,0)</f>
        <v>0.5682</v>
      </c>
      <c r="F7624" s="225" t="n">
        <f aca="false">ROUND(D7624*E7624,2)</f>
        <v>53.59</v>
      </c>
    </row>
    <row r="7625" customFormat="false" ht="19.4" hidden="false" customHeight="false" outlineLevel="0" collapsed="false">
      <c r="A7625" s="207" t="n">
        <v>104236</v>
      </c>
      <c r="B7625" s="208" t="s">
        <v>7747</v>
      </c>
      <c r="C7625" s="2" t="s">
        <v>175</v>
      </c>
      <c r="D7625" s="209" t="n">
        <v>42.17</v>
      </c>
      <c r="E7625" s="224" t="n">
        <f aca="false">VLOOKUP(A7625,SINAPI_MO!$A$1:$E$59566,4,0)</f>
        <v>0.5001</v>
      </c>
      <c r="F7625" s="225" t="n">
        <f aca="false">ROUND(D7625*E7625,2)</f>
        <v>21.09</v>
      </c>
    </row>
    <row r="7626" customFormat="false" ht="28.35" hidden="false" customHeight="false" outlineLevel="0" collapsed="false">
      <c r="A7626" s="207" t="n">
        <v>104207</v>
      </c>
      <c r="B7626" s="208" t="s">
        <v>7748</v>
      </c>
      <c r="C7626" s="2" t="s">
        <v>175</v>
      </c>
      <c r="D7626" s="209" t="n">
        <v>44.78</v>
      </c>
      <c r="E7626" s="224" t="n">
        <f aca="false">VLOOKUP(A7626,SINAPI_MO!$A$1:$E$59566,4,0)</f>
        <v>0.5205</v>
      </c>
      <c r="F7626" s="225" t="n">
        <f aca="false">ROUND(D7626*E7626,2)</f>
        <v>23.31</v>
      </c>
    </row>
    <row r="7627" customFormat="false" ht="19.4" hidden="false" customHeight="false" outlineLevel="0" collapsed="false">
      <c r="A7627" s="207" t="n">
        <v>104240</v>
      </c>
      <c r="B7627" s="208" t="s">
        <v>7749</v>
      </c>
      <c r="C7627" s="2" t="s">
        <v>175</v>
      </c>
      <c r="D7627" s="209" t="n">
        <v>58.24</v>
      </c>
      <c r="E7627" s="224" t="n">
        <f aca="false">VLOOKUP(A7627,SINAPI_MO!$A$1:$E$59566,4,0)</f>
        <v>0.5228</v>
      </c>
      <c r="F7627" s="225" t="n">
        <f aca="false">ROUND(D7627*E7627,2)</f>
        <v>30.45</v>
      </c>
    </row>
    <row r="7628" customFormat="false" ht="28.35" hidden="false" customHeight="false" outlineLevel="0" collapsed="false">
      <c r="A7628" s="207" t="n">
        <v>104208</v>
      </c>
      <c r="B7628" s="208" t="s">
        <v>7750</v>
      </c>
      <c r="C7628" s="2" t="s">
        <v>175</v>
      </c>
      <c r="D7628" s="209" t="n">
        <v>61.99</v>
      </c>
      <c r="E7628" s="224" t="n">
        <f aca="false">VLOOKUP(A7628,SINAPI_MO!$A$1:$E$59566,4,0)</f>
        <v>0.5427</v>
      </c>
      <c r="F7628" s="225" t="n">
        <f aca="false">ROUND(D7628*E7628,2)</f>
        <v>33.64</v>
      </c>
    </row>
    <row r="7629" customFormat="false" ht="19.4" hidden="false" customHeight="false" outlineLevel="0" collapsed="false">
      <c r="A7629" s="207" t="n">
        <v>104244</v>
      </c>
      <c r="B7629" s="208" t="s">
        <v>7751</v>
      </c>
      <c r="C7629" s="2" t="s">
        <v>175</v>
      </c>
      <c r="D7629" s="209" t="n">
        <v>64.97</v>
      </c>
      <c r="E7629" s="224" t="n">
        <f aca="false">VLOOKUP(A7629,SINAPI_MO!$A$1:$E$59566,4,0)</f>
        <v>0.4904</v>
      </c>
      <c r="F7629" s="225" t="n">
        <f aca="false">ROUND(D7629*E7629,2)</f>
        <v>31.86</v>
      </c>
    </row>
    <row r="7630" customFormat="false" ht="28.35" hidden="false" customHeight="false" outlineLevel="0" collapsed="false">
      <c r="A7630" s="207" t="n">
        <v>104209</v>
      </c>
      <c r="B7630" s="208" t="s">
        <v>7752</v>
      </c>
      <c r="C7630" s="2" t="s">
        <v>175</v>
      </c>
      <c r="D7630" s="209" t="n">
        <v>68.72</v>
      </c>
      <c r="E7630" s="224" t="n">
        <f aca="false">VLOOKUP(A7630,SINAPI_MO!$A$1:$E$59566,4,0)</f>
        <v>0.51</v>
      </c>
      <c r="F7630" s="225" t="n">
        <f aca="false">ROUND(D7630*E7630,2)</f>
        <v>35.05</v>
      </c>
    </row>
    <row r="7631" customFormat="false" ht="19.4" hidden="false" customHeight="false" outlineLevel="0" collapsed="false">
      <c r="A7631" s="207" t="n">
        <v>104248</v>
      </c>
      <c r="B7631" s="208" t="s">
        <v>7753</v>
      </c>
      <c r="C7631" s="2" t="s">
        <v>175</v>
      </c>
      <c r="D7631" s="209" t="n">
        <v>67.6</v>
      </c>
      <c r="E7631" s="224" t="n">
        <f aca="false">VLOOKUP(A7631,SINAPI_MO!$A$1:$E$59566,4,0)</f>
        <v>0.4723</v>
      </c>
      <c r="F7631" s="225" t="n">
        <f aca="false">ROUND(D7631*E7631,2)</f>
        <v>31.93</v>
      </c>
    </row>
    <row r="7632" customFormat="false" ht="28.35" hidden="false" customHeight="false" outlineLevel="0" collapsed="false">
      <c r="A7632" s="207" t="n">
        <v>104210</v>
      </c>
      <c r="B7632" s="208" t="s">
        <v>7754</v>
      </c>
      <c r="C7632" s="2" t="s">
        <v>175</v>
      </c>
      <c r="D7632" s="209" t="n">
        <v>71.23</v>
      </c>
      <c r="E7632" s="224" t="n">
        <f aca="false">VLOOKUP(A7632,SINAPI_MO!$A$1:$E$59566,4,0)</f>
        <v>0.4918</v>
      </c>
      <c r="F7632" s="225" t="n">
        <f aca="false">ROUND(D7632*E7632,2)</f>
        <v>35.03</v>
      </c>
    </row>
    <row r="7633" customFormat="false" ht="28.35" hidden="false" customHeight="false" outlineLevel="0" collapsed="false">
      <c r="A7633" s="207" t="n">
        <v>104252</v>
      </c>
      <c r="B7633" s="208" t="s">
        <v>7755</v>
      </c>
      <c r="C7633" s="2" t="s">
        <v>175</v>
      </c>
      <c r="D7633" s="209" t="n">
        <v>78.69</v>
      </c>
      <c r="E7633" s="224" t="n">
        <f aca="false">VLOOKUP(A7633,SINAPI_MO!$A$1:$E$59566,4,0)</f>
        <v>0.6944</v>
      </c>
      <c r="F7633" s="225" t="n">
        <f aca="false">ROUND(D7633*E7633,2)</f>
        <v>54.64</v>
      </c>
    </row>
    <row r="7634" customFormat="false" ht="28.35" hidden="false" customHeight="false" outlineLevel="0" collapsed="false">
      <c r="A7634" s="207" t="n">
        <v>104211</v>
      </c>
      <c r="B7634" s="208" t="s">
        <v>7756</v>
      </c>
      <c r="C7634" s="2" t="s">
        <v>175</v>
      </c>
      <c r="D7634" s="209" t="n">
        <v>86.33</v>
      </c>
      <c r="E7634" s="224" t="n">
        <f aca="false">VLOOKUP(A7634,SINAPI_MO!$A$1:$E$59566,4,0)</f>
        <v>0.7083</v>
      </c>
      <c r="F7634" s="225" t="n">
        <f aca="false">ROUND(D7634*E7634,2)</f>
        <v>61.15</v>
      </c>
    </row>
    <row r="7635" customFormat="false" ht="28.35" hidden="false" customHeight="false" outlineLevel="0" collapsed="false">
      <c r="A7635" s="207" t="n">
        <v>104212</v>
      </c>
      <c r="B7635" s="208" t="s">
        <v>7757</v>
      </c>
      <c r="C7635" s="2" t="s">
        <v>175</v>
      </c>
      <c r="D7635" s="209" t="n">
        <v>103.61</v>
      </c>
      <c r="E7635" s="224" t="n">
        <f aca="false">VLOOKUP(A7635,SINAPI_MO!$A$1:$E$59566,4,0)</f>
        <v>0.6905</v>
      </c>
      <c r="F7635" s="225" t="n">
        <f aca="false">ROUND(D7635*E7635,2)</f>
        <v>71.54</v>
      </c>
    </row>
    <row r="7636" customFormat="false" ht="28.35" hidden="false" customHeight="false" outlineLevel="0" collapsed="false">
      <c r="A7636" s="207" t="n">
        <v>104213</v>
      </c>
      <c r="B7636" s="208" t="s">
        <v>7758</v>
      </c>
      <c r="C7636" s="2" t="s">
        <v>175</v>
      </c>
      <c r="D7636" s="209" t="n">
        <v>110.34</v>
      </c>
      <c r="E7636" s="224" t="n">
        <f aca="false">VLOOKUP(A7636,SINAPI_MO!$A$1:$E$59566,4,0)</f>
        <v>0.6611</v>
      </c>
      <c r="F7636" s="225" t="n">
        <f aca="false">ROUND(D7636*E7636,2)</f>
        <v>72.95</v>
      </c>
    </row>
    <row r="7637" customFormat="false" ht="28.35" hidden="false" customHeight="false" outlineLevel="0" collapsed="false">
      <c r="A7637" s="207" t="n">
        <v>104214</v>
      </c>
      <c r="B7637" s="208" t="s">
        <v>7759</v>
      </c>
      <c r="C7637" s="2" t="s">
        <v>175</v>
      </c>
      <c r="D7637" s="209" t="n">
        <v>131.74</v>
      </c>
      <c r="E7637" s="224" t="n">
        <f aca="false">VLOOKUP(A7637,SINAPI_MO!$A$1:$E$59566,4,0)</f>
        <v>0.6757</v>
      </c>
      <c r="F7637" s="225" t="n">
        <f aca="false">ROUND(D7637*E7637,2)</f>
        <v>89.02</v>
      </c>
    </row>
    <row r="7638" customFormat="false" ht="19.4" hidden="false" customHeight="false" outlineLevel="0" collapsed="false">
      <c r="A7638" s="207" t="n">
        <v>104215</v>
      </c>
      <c r="B7638" s="208" t="s">
        <v>7760</v>
      </c>
      <c r="C7638" s="2" t="s">
        <v>175</v>
      </c>
      <c r="D7638" s="209" t="n">
        <v>80.57</v>
      </c>
      <c r="E7638" s="224" t="n">
        <f aca="false">VLOOKUP(A7638,SINAPI_MO!$A$1:$E$59566,4,0)</f>
        <v>0.6674</v>
      </c>
      <c r="F7638" s="225" t="n">
        <f aca="false">ROUND(D7638*E7638,2)</f>
        <v>53.77</v>
      </c>
    </row>
    <row r="7639" customFormat="false" ht="19.4" hidden="false" customHeight="false" outlineLevel="0" collapsed="false">
      <c r="A7639" s="207" t="n">
        <v>104216</v>
      </c>
      <c r="B7639" s="208" t="s">
        <v>7761</v>
      </c>
      <c r="C7639" s="2" t="s">
        <v>175</v>
      </c>
      <c r="D7639" s="209" t="n">
        <v>97.6</v>
      </c>
      <c r="E7639" s="224" t="n">
        <f aca="false">VLOOKUP(A7639,SINAPI_MO!$A$1:$E$59566,4,0)</f>
        <v>0.6467</v>
      </c>
      <c r="F7639" s="225" t="n">
        <f aca="false">ROUND(D7639*E7639,2)</f>
        <v>63.12</v>
      </c>
    </row>
    <row r="7640" customFormat="false" ht="19.4" hidden="false" customHeight="false" outlineLevel="0" collapsed="false">
      <c r="A7640" s="207" t="n">
        <v>104217</v>
      </c>
      <c r="B7640" s="208" t="s">
        <v>7762</v>
      </c>
      <c r="C7640" s="2" t="s">
        <v>175</v>
      </c>
      <c r="D7640" s="209" t="n">
        <v>52.47</v>
      </c>
      <c r="E7640" s="224" t="n">
        <f aca="false">VLOOKUP(A7640,SINAPI_MO!$A$1:$E$59566,4,0)</f>
        <v>0.6752</v>
      </c>
      <c r="F7640" s="225" t="n">
        <f aca="false">ROUND(D7640*E7640,2)</f>
        <v>35.43</v>
      </c>
    </row>
    <row r="7641" customFormat="false" ht="19.4" hidden="false" customHeight="false" outlineLevel="0" collapsed="false">
      <c r="A7641" s="207" t="n">
        <v>104221</v>
      </c>
      <c r="B7641" s="208" t="s">
        <v>7763</v>
      </c>
      <c r="C7641" s="2" t="s">
        <v>175</v>
      </c>
      <c r="D7641" s="209" t="n">
        <v>67.59</v>
      </c>
      <c r="E7641" s="224" t="n">
        <f aca="false">VLOOKUP(A7641,SINAPI_MO!$A$1:$E$59566,4,0)</f>
        <v>0.6747</v>
      </c>
      <c r="F7641" s="225" t="n">
        <f aca="false">ROUND(D7641*E7641,2)</f>
        <v>45.6</v>
      </c>
    </row>
    <row r="7642" customFormat="false" ht="19.4" hidden="false" customHeight="false" outlineLevel="0" collapsed="false">
      <c r="A7642" s="207" t="n">
        <v>104225</v>
      </c>
      <c r="B7642" s="208" t="s">
        <v>7764</v>
      </c>
      <c r="C7642" s="2" t="s">
        <v>175</v>
      </c>
      <c r="D7642" s="209" t="n">
        <v>74.06</v>
      </c>
      <c r="E7642" s="224" t="n">
        <f aca="false">VLOOKUP(A7642,SINAPI_MO!$A$1:$E$59566,4,0)</f>
        <v>0.636</v>
      </c>
      <c r="F7642" s="225" t="n">
        <f aca="false">ROUND(D7642*E7642,2)</f>
        <v>47.1</v>
      </c>
    </row>
    <row r="7643" customFormat="false" ht="19.4" hidden="false" customHeight="false" outlineLevel="0" collapsed="false">
      <c r="A7643" s="207" t="n">
        <v>104229</v>
      </c>
      <c r="B7643" s="208" t="s">
        <v>7765</v>
      </c>
      <c r="C7643" s="2" t="s">
        <v>175</v>
      </c>
      <c r="D7643" s="209" t="n">
        <v>87.18</v>
      </c>
      <c r="E7643" s="224" t="n">
        <f aca="false">VLOOKUP(A7643,SINAPI_MO!$A$1:$E$59566,4,0)</f>
        <v>0.6627</v>
      </c>
      <c r="F7643" s="225" t="n">
        <f aca="false">ROUND(D7643*E7643,2)</f>
        <v>57.77</v>
      </c>
    </row>
    <row r="7644" customFormat="false" ht="19.4" hidden="false" customHeight="false" outlineLevel="0" collapsed="false">
      <c r="A7644" s="207" t="n">
        <v>104233</v>
      </c>
      <c r="B7644" s="208" t="s">
        <v>7766</v>
      </c>
      <c r="C7644" s="2" t="s">
        <v>175</v>
      </c>
      <c r="D7644" s="209" t="n">
        <v>39.26</v>
      </c>
      <c r="E7644" s="224" t="n">
        <f aca="false">VLOOKUP(A7644,SINAPI_MO!$A$1:$E$59566,4,0)</f>
        <v>0.582</v>
      </c>
      <c r="F7644" s="225" t="n">
        <f aca="false">ROUND(D7644*E7644,2)</f>
        <v>22.85</v>
      </c>
    </row>
    <row r="7645" customFormat="false" ht="19.4" hidden="false" customHeight="false" outlineLevel="0" collapsed="false">
      <c r="A7645" s="207" t="n">
        <v>104237</v>
      </c>
      <c r="B7645" s="208" t="s">
        <v>7767</v>
      </c>
      <c r="C7645" s="2" t="s">
        <v>175</v>
      </c>
      <c r="D7645" s="209" t="n">
        <v>54.03</v>
      </c>
      <c r="E7645" s="224" t="n">
        <f aca="false">VLOOKUP(A7645,SINAPI_MO!$A$1:$E$59566,4,0)</f>
        <v>0.6104</v>
      </c>
      <c r="F7645" s="225" t="n">
        <f aca="false">ROUND(D7645*E7645,2)</f>
        <v>32.98</v>
      </c>
    </row>
    <row r="7646" customFormat="false" ht="19.4" hidden="false" customHeight="false" outlineLevel="0" collapsed="false">
      <c r="A7646" s="207" t="n">
        <v>104241</v>
      </c>
      <c r="B7646" s="208" t="s">
        <v>7768</v>
      </c>
      <c r="C7646" s="2" t="s">
        <v>175</v>
      </c>
      <c r="D7646" s="209" t="n">
        <v>60.07</v>
      </c>
      <c r="E7646" s="224" t="n">
        <f aca="false">VLOOKUP(A7646,SINAPI_MO!$A$1:$E$59566,4,0)</f>
        <v>0.5725</v>
      </c>
      <c r="F7646" s="225" t="n">
        <f aca="false">ROUND(D7646*E7646,2)</f>
        <v>34.39</v>
      </c>
    </row>
    <row r="7647" customFormat="false" ht="19.4" hidden="false" customHeight="false" outlineLevel="0" collapsed="false">
      <c r="A7647" s="207" t="n">
        <v>104245</v>
      </c>
      <c r="B7647" s="208" t="s">
        <v>7769</v>
      </c>
      <c r="C7647" s="2" t="s">
        <v>175</v>
      </c>
      <c r="D7647" s="209" t="n">
        <v>65.56</v>
      </c>
      <c r="E7647" s="224" t="n">
        <f aca="false">VLOOKUP(A7647,SINAPI_MO!$A$1:$E$59566,4,0)</f>
        <v>0.5729</v>
      </c>
      <c r="F7647" s="225" t="n">
        <f aca="false">ROUND(D7647*E7647,2)</f>
        <v>37.56</v>
      </c>
    </row>
    <row r="7648" customFormat="false" ht="19.4" hidden="false" customHeight="false" outlineLevel="0" collapsed="false">
      <c r="A7648" s="207" t="n">
        <v>104249</v>
      </c>
      <c r="B7648" s="208" t="s">
        <v>7770</v>
      </c>
      <c r="C7648" s="2" t="s">
        <v>175</v>
      </c>
      <c r="D7648" s="209" t="n">
        <v>73.22</v>
      </c>
      <c r="E7648" s="224" t="n">
        <f aca="false">VLOOKUP(A7648,SINAPI_MO!$A$1:$E$59566,4,0)</f>
        <v>0.8147</v>
      </c>
      <c r="F7648" s="225" t="n">
        <f aca="false">ROUND(D7648*E7648,2)</f>
        <v>59.65</v>
      </c>
    </row>
    <row r="7649" customFormat="false" ht="19.4" hidden="false" customHeight="false" outlineLevel="0" collapsed="false">
      <c r="A7649" s="207" t="n">
        <v>104253</v>
      </c>
      <c r="B7649" s="208" t="s">
        <v>7771</v>
      </c>
      <c r="C7649" s="2" t="s">
        <v>175</v>
      </c>
      <c r="D7649" s="209" t="n">
        <v>87.99</v>
      </c>
      <c r="E7649" s="224" t="n">
        <f aca="false">VLOOKUP(A7649,SINAPI_MO!$A$1:$E$59566,4,0)</f>
        <v>0.793</v>
      </c>
      <c r="F7649" s="225" t="n">
        <f aca="false">ROUND(D7649*E7649,2)</f>
        <v>69.78</v>
      </c>
    </row>
    <row r="7650" customFormat="false" ht="28.35" hidden="false" customHeight="false" outlineLevel="0" collapsed="false">
      <c r="A7650" s="207" t="n">
        <v>104256</v>
      </c>
      <c r="B7650" s="208" t="s">
        <v>7772</v>
      </c>
      <c r="C7650" s="2" t="s">
        <v>175</v>
      </c>
      <c r="D7650" s="209" t="n">
        <v>94.76</v>
      </c>
      <c r="E7650" s="224" t="n">
        <f aca="false">VLOOKUP(A7650,SINAPI_MO!$A$1:$E$59566,4,0)</f>
        <v>0.6754</v>
      </c>
      <c r="F7650" s="225" t="n">
        <f aca="false">ROUND(D7650*E7650,2)</f>
        <v>64</v>
      </c>
    </row>
    <row r="7651" customFormat="false" ht="28.35" hidden="false" customHeight="false" outlineLevel="0" collapsed="false">
      <c r="A7651" s="207" t="n">
        <v>104260</v>
      </c>
      <c r="B7651" s="208" t="s">
        <v>7773</v>
      </c>
      <c r="C7651" s="2" t="s">
        <v>175</v>
      </c>
      <c r="D7651" s="209" t="n">
        <v>101.49</v>
      </c>
      <c r="E7651" s="224" t="n">
        <f aca="false">VLOOKUP(A7651,SINAPI_MO!$A$1:$E$59566,4,0)</f>
        <v>0.6445</v>
      </c>
      <c r="F7651" s="225" t="n">
        <f aca="false">ROUND(D7651*E7651,2)</f>
        <v>65.41</v>
      </c>
    </row>
    <row r="7652" customFormat="false" ht="28.35" hidden="false" customHeight="false" outlineLevel="0" collapsed="false">
      <c r="A7652" s="207" t="n">
        <v>104264</v>
      </c>
      <c r="B7652" s="208" t="s">
        <v>7774</v>
      </c>
      <c r="C7652" s="2" t="s">
        <v>175</v>
      </c>
      <c r="D7652" s="209" t="n">
        <v>120.85</v>
      </c>
      <c r="E7652" s="224" t="n">
        <f aca="false">VLOOKUP(A7652,SINAPI_MO!$A$1:$E$59566,4,0)</f>
        <v>0.6598</v>
      </c>
      <c r="F7652" s="225" t="n">
        <f aca="false">ROUND(D7652*E7652,2)</f>
        <v>79.74</v>
      </c>
    </row>
    <row r="7653" customFormat="false" ht="19.4" hidden="false" customHeight="false" outlineLevel="0" collapsed="false">
      <c r="A7653" s="207" t="n">
        <v>87792</v>
      </c>
      <c r="B7653" s="208" t="s">
        <v>7775</v>
      </c>
      <c r="C7653" s="2" t="s">
        <v>175</v>
      </c>
      <c r="D7653" s="209" t="n">
        <v>41.63</v>
      </c>
      <c r="E7653" s="224" t="n">
        <f aca="false">VLOOKUP(A7653,SINAPI_MO!$A$1:$E$59566,4,0)</f>
        <v>0.6058</v>
      </c>
      <c r="F7653" s="225" t="n">
        <f aca="false">ROUND(D7653*E7653,2)</f>
        <v>25.22</v>
      </c>
    </row>
    <row r="7654" customFormat="false" ht="19.4" hidden="false" customHeight="false" outlineLevel="0" collapsed="false">
      <c r="A7654" s="207" t="n">
        <v>87797</v>
      </c>
      <c r="B7654" s="208" t="s">
        <v>7776</v>
      </c>
      <c r="C7654" s="2" t="s">
        <v>175</v>
      </c>
      <c r="D7654" s="209" t="n">
        <v>57.53</v>
      </c>
      <c r="E7654" s="224" t="n">
        <f aca="false">VLOOKUP(A7654,SINAPI_MO!$A$1:$E$59566,4,0)</f>
        <v>0.6341</v>
      </c>
      <c r="F7654" s="225" t="n">
        <f aca="false">ROUND(D7654*E7654,2)</f>
        <v>36.48</v>
      </c>
    </row>
    <row r="7655" customFormat="false" ht="19.4" hidden="false" customHeight="false" outlineLevel="0" collapsed="false">
      <c r="A7655" s="207" t="n">
        <v>87801</v>
      </c>
      <c r="B7655" s="208" t="s">
        <v>7777</v>
      </c>
      <c r="C7655" s="2" t="s">
        <v>175</v>
      </c>
      <c r="D7655" s="209" t="n">
        <v>63.57</v>
      </c>
      <c r="E7655" s="224" t="n">
        <f aca="false">VLOOKUP(A7655,SINAPI_MO!$A$1:$E$59566,4,0)</f>
        <v>0.596</v>
      </c>
      <c r="F7655" s="225" t="n">
        <f aca="false">ROUND(D7655*E7655,2)</f>
        <v>37.89</v>
      </c>
    </row>
    <row r="7656" customFormat="false" ht="19.4" hidden="false" customHeight="false" outlineLevel="0" collapsed="false">
      <c r="A7656" s="207" t="n">
        <v>87805</v>
      </c>
      <c r="B7656" s="208" t="s">
        <v>7778</v>
      </c>
      <c r="C7656" s="2" t="s">
        <v>175</v>
      </c>
      <c r="D7656" s="209" t="n">
        <v>69.43</v>
      </c>
      <c r="E7656" s="224" t="n">
        <f aca="false">VLOOKUP(A7656,SINAPI_MO!$A$1:$E$59566,4,0)</f>
        <v>0.5967</v>
      </c>
      <c r="F7656" s="225" t="n">
        <f aca="false">ROUND(D7656*E7656,2)</f>
        <v>41.43</v>
      </c>
    </row>
    <row r="7657" customFormat="false" ht="19.4" hidden="false" customHeight="false" outlineLevel="0" collapsed="false">
      <c r="A7657" s="207" t="n">
        <v>87775</v>
      </c>
      <c r="B7657" s="208" t="s">
        <v>7779</v>
      </c>
      <c r="C7657" s="2" t="s">
        <v>175</v>
      </c>
      <c r="D7657" s="209" t="n">
        <v>56.49</v>
      </c>
      <c r="E7657" s="224" t="n">
        <f aca="false">VLOOKUP(A7657,SINAPI_MO!$A$1:$E$59566,4,0)</f>
        <v>0.6984</v>
      </c>
      <c r="F7657" s="225" t="n">
        <f aca="false">ROUND(D7657*E7657,2)</f>
        <v>39.45</v>
      </c>
    </row>
    <row r="7658" customFormat="false" ht="19.4" hidden="false" customHeight="false" outlineLevel="0" collapsed="false">
      <c r="A7658" s="207" t="n">
        <v>87779</v>
      </c>
      <c r="B7658" s="208" t="s">
        <v>7780</v>
      </c>
      <c r="C7658" s="2" t="s">
        <v>175</v>
      </c>
      <c r="D7658" s="209" t="n">
        <v>72.76</v>
      </c>
      <c r="E7658" s="224" t="n">
        <f aca="false">VLOOKUP(A7658,SINAPI_MO!$A$1:$E$59566,4,0)</f>
        <v>0.6978</v>
      </c>
      <c r="F7658" s="225" t="n">
        <f aca="false">ROUND(D7658*E7658,2)</f>
        <v>50.77</v>
      </c>
    </row>
    <row r="7659" customFormat="false" ht="19.4" hidden="false" customHeight="false" outlineLevel="0" collapsed="false">
      <c r="A7659" s="207" t="n">
        <v>87784</v>
      </c>
      <c r="B7659" s="208" t="s">
        <v>7781</v>
      </c>
      <c r="C7659" s="2" t="s">
        <v>175</v>
      </c>
      <c r="D7659" s="209" t="n">
        <v>79.23</v>
      </c>
      <c r="E7659" s="224" t="n">
        <f aca="false">VLOOKUP(A7659,SINAPI_MO!$A$1:$E$59566,4,0)</f>
        <v>0.6597</v>
      </c>
      <c r="F7659" s="225" t="n">
        <f aca="false">ROUND(D7659*E7659,2)</f>
        <v>52.27</v>
      </c>
    </row>
    <row r="7660" customFormat="false" ht="19.4" hidden="false" customHeight="false" outlineLevel="0" collapsed="false">
      <c r="A7660" s="207" t="n">
        <v>87788</v>
      </c>
      <c r="B7660" s="208" t="s">
        <v>7782</v>
      </c>
      <c r="C7660" s="2" t="s">
        <v>175</v>
      </c>
      <c r="D7660" s="209" t="n">
        <v>93.58</v>
      </c>
      <c r="E7660" s="224" t="n">
        <f aca="false">VLOOKUP(A7660,SINAPI_MO!$A$1:$E$59566,4,0)</f>
        <v>0.6857</v>
      </c>
      <c r="F7660" s="225" t="n">
        <f aca="false">ROUND(D7660*E7660,2)</f>
        <v>64.17</v>
      </c>
    </row>
    <row r="7661" customFormat="false" ht="28.35" hidden="false" customHeight="false" outlineLevel="0" collapsed="false">
      <c r="A7661" s="207" t="n">
        <v>87809</v>
      </c>
      <c r="B7661" s="208" t="s">
        <v>7783</v>
      </c>
      <c r="C7661" s="2" t="s">
        <v>175</v>
      </c>
      <c r="D7661" s="209" t="n">
        <v>80.45</v>
      </c>
      <c r="E7661" s="224" t="n">
        <f aca="false">VLOOKUP(A7661,SINAPI_MO!$A$1:$E$59566,4,0)</f>
        <v>0.8313</v>
      </c>
      <c r="F7661" s="225" t="n">
        <f aca="false">ROUND(D7661*E7661,2)</f>
        <v>66.88</v>
      </c>
    </row>
    <row r="7662" customFormat="false" ht="28.35" hidden="false" customHeight="false" outlineLevel="0" collapsed="false">
      <c r="A7662" s="207" t="n">
        <v>87813</v>
      </c>
      <c r="B7662" s="208" t="s">
        <v>7784</v>
      </c>
      <c r="C7662" s="2" t="s">
        <v>175</v>
      </c>
      <c r="D7662" s="209" t="n">
        <v>96.35</v>
      </c>
      <c r="E7662" s="224" t="n">
        <f aca="false">VLOOKUP(A7662,SINAPI_MO!$A$1:$E$59566,4,0)</f>
        <v>0.811</v>
      </c>
      <c r="F7662" s="225" t="n">
        <f aca="false">ROUND(D7662*E7662,2)</f>
        <v>78.14</v>
      </c>
    </row>
    <row r="7663" customFormat="false" ht="19.4" hidden="false" customHeight="false" outlineLevel="0" collapsed="false">
      <c r="A7663" s="207" t="n">
        <v>104257</v>
      </c>
      <c r="B7663" s="208" t="s">
        <v>7785</v>
      </c>
      <c r="C7663" s="2" t="s">
        <v>175</v>
      </c>
      <c r="D7663" s="209" t="n">
        <v>94.03</v>
      </c>
      <c r="E7663" s="224" t="n">
        <f aca="false">VLOOKUP(A7663,SINAPI_MO!$A$1:$E$59566,4,0)</f>
        <v>0.7571</v>
      </c>
      <c r="F7663" s="225" t="n">
        <f aca="false">ROUND(D7663*E7663,2)</f>
        <v>71.19</v>
      </c>
    </row>
    <row r="7664" customFormat="false" ht="28.35" hidden="false" customHeight="false" outlineLevel="0" collapsed="false">
      <c r="A7664" s="207" t="n">
        <v>87817</v>
      </c>
      <c r="B7664" s="208" t="s">
        <v>7786</v>
      </c>
      <c r="C7664" s="2" t="s">
        <v>175</v>
      </c>
      <c r="D7664" s="209" t="n">
        <v>102.39</v>
      </c>
      <c r="E7664" s="224" t="n">
        <f aca="false">VLOOKUP(A7664,SINAPI_MO!$A$1:$E$59566,4,0)</f>
        <v>0.7769</v>
      </c>
      <c r="F7664" s="225" t="n">
        <f aca="false">ROUND(D7664*E7664,2)</f>
        <v>79.55</v>
      </c>
    </row>
    <row r="7665" customFormat="false" ht="19.4" hidden="false" customHeight="false" outlineLevel="0" collapsed="false">
      <c r="A7665" s="207" t="n">
        <v>104261</v>
      </c>
      <c r="B7665" s="208" t="s">
        <v>7787</v>
      </c>
      <c r="C7665" s="2" t="s">
        <v>175</v>
      </c>
      <c r="D7665" s="209" t="n">
        <v>121.72</v>
      </c>
      <c r="E7665" s="224" t="n">
        <f aca="false">VLOOKUP(A7665,SINAPI_MO!$A$1:$E$59566,4,0)</f>
        <v>0.7933</v>
      </c>
      <c r="F7665" s="225" t="n">
        <f aca="false">ROUND(D7665*E7665,2)</f>
        <v>96.56</v>
      </c>
    </row>
    <row r="7666" customFormat="false" ht="28.35" hidden="false" customHeight="false" outlineLevel="0" collapsed="false">
      <c r="A7666" s="207" t="n">
        <v>87821</v>
      </c>
      <c r="B7666" s="208" t="s">
        <v>7788</v>
      </c>
      <c r="C7666" s="2" t="s">
        <v>175</v>
      </c>
      <c r="D7666" s="209" t="n">
        <v>133.13</v>
      </c>
      <c r="E7666" s="224" t="n">
        <f aca="false">VLOOKUP(A7666,SINAPI_MO!$A$1:$E$59566,4,0)</f>
        <v>0.811</v>
      </c>
      <c r="F7666" s="225" t="n">
        <f aca="false">ROUND(D7666*E7666,2)</f>
        <v>107.97</v>
      </c>
    </row>
    <row r="7667" customFormat="false" ht="28.35" hidden="false" customHeight="false" outlineLevel="0" collapsed="false">
      <c r="A7667" s="207" t="n">
        <v>87825</v>
      </c>
      <c r="B7667" s="208" t="s">
        <v>7789</v>
      </c>
      <c r="C7667" s="2" t="s">
        <v>175</v>
      </c>
      <c r="D7667" s="209" t="n">
        <v>75.2</v>
      </c>
      <c r="E7667" s="224" t="n">
        <f aca="false">VLOOKUP(A7667,SINAPI_MO!$A$1:$E$59566,4,0)</f>
        <v>0.7789</v>
      </c>
      <c r="F7667" s="225" t="n">
        <f aca="false">ROUND(D7667*E7667,2)</f>
        <v>58.57</v>
      </c>
    </row>
    <row r="7668" customFormat="false" ht="28.35" hidden="false" customHeight="false" outlineLevel="0" collapsed="false">
      <c r="A7668" s="207" t="n">
        <v>87829</v>
      </c>
      <c r="B7668" s="208" t="s">
        <v>7790</v>
      </c>
      <c r="C7668" s="2" t="s">
        <v>175</v>
      </c>
      <c r="D7668" s="209" t="n">
        <v>90.98</v>
      </c>
      <c r="E7668" s="224" t="n">
        <f aca="false">VLOOKUP(A7668,SINAPI_MO!$A$1:$E$59566,4,0)</f>
        <v>0.755</v>
      </c>
      <c r="F7668" s="225" t="n">
        <f aca="false">ROUND(D7668*E7668,2)</f>
        <v>68.69</v>
      </c>
    </row>
    <row r="7669" customFormat="false" ht="19.4" hidden="false" customHeight="false" outlineLevel="0" collapsed="false">
      <c r="A7669" s="207" t="n">
        <v>87557</v>
      </c>
      <c r="B7669" s="208" t="s">
        <v>7791</v>
      </c>
      <c r="C7669" s="2" t="s">
        <v>175</v>
      </c>
      <c r="D7669" s="209" t="n">
        <v>43.72</v>
      </c>
      <c r="E7669" s="224" t="n">
        <f aca="false">VLOOKUP(A7669,SINAPI_MO!$A$1:$E$59566,4,0)</f>
        <v>0.2701</v>
      </c>
      <c r="F7669" s="225" t="n">
        <f aca="false">ROUND(D7669*E7669,2)</f>
        <v>11.81</v>
      </c>
    </row>
    <row r="7670" customFormat="false" ht="19.4" hidden="false" customHeight="false" outlineLevel="0" collapsed="false">
      <c r="A7670" s="207" t="n">
        <v>87539</v>
      </c>
      <c r="B7670" s="208" t="s">
        <v>7792</v>
      </c>
      <c r="C7670" s="2" t="s">
        <v>175</v>
      </c>
      <c r="D7670" s="209" t="n">
        <v>66.16</v>
      </c>
      <c r="E7670" s="224" t="n">
        <f aca="false">VLOOKUP(A7670,SINAPI_MO!$A$1:$E$59566,4,0)</f>
        <v>0.2441</v>
      </c>
      <c r="F7670" s="225" t="n">
        <f aca="false">ROUND(D7670*E7670,2)</f>
        <v>16.15</v>
      </c>
    </row>
    <row r="7671" customFormat="false" ht="19.4" hidden="false" customHeight="false" outlineLevel="0" collapsed="false">
      <c r="A7671" s="207" t="n">
        <v>104972</v>
      </c>
      <c r="B7671" s="208" t="s">
        <v>7793</v>
      </c>
      <c r="C7671" s="2" t="s">
        <v>175</v>
      </c>
      <c r="D7671" s="209" t="n">
        <v>35.23</v>
      </c>
      <c r="E7671" s="224" t="n">
        <f aca="false">VLOOKUP(A7671,SINAPI_MO!$A$1:$E$59566,4,0)</f>
        <v>0.7511</v>
      </c>
      <c r="F7671" s="225" t="n">
        <f aca="false">ROUND(D7671*E7671,2)</f>
        <v>26.46</v>
      </c>
    </row>
    <row r="7672" customFormat="false" ht="19.4" hidden="false" customHeight="false" outlineLevel="0" collapsed="false">
      <c r="A7672" s="207" t="n">
        <v>104954</v>
      </c>
      <c r="B7672" s="208" t="s">
        <v>7794</v>
      </c>
      <c r="C7672" s="2" t="s">
        <v>175</v>
      </c>
      <c r="D7672" s="209" t="n">
        <v>48.86</v>
      </c>
      <c r="E7672" s="224" t="n">
        <f aca="false">VLOOKUP(A7672,SINAPI_MO!$A$1:$E$59566,4,0)</f>
        <v>0.7186</v>
      </c>
      <c r="F7672" s="225" t="n">
        <f aca="false">ROUND(D7672*E7672,2)</f>
        <v>35.11</v>
      </c>
    </row>
    <row r="7673" customFormat="false" ht="19.4" hidden="false" customHeight="false" outlineLevel="0" collapsed="false">
      <c r="A7673" s="207" t="n">
        <v>104976</v>
      </c>
      <c r="B7673" s="208" t="s">
        <v>7795</v>
      </c>
      <c r="C7673" s="2" t="s">
        <v>175</v>
      </c>
      <c r="D7673" s="209" t="n">
        <v>31.15</v>
      </c>
      <c r="E7673" s="224" t="n">
        <f aca="false">VLOOKUP(A7673,SINAPI_MO!$A$1:$E$59566,4,0)</f>
        <v>0.7185</v>
      </c>
      <c r="F7673" s="225" t="n">
        <f aca="false">ROUND(D7673*E7673,2)</f>
        <v>22.38</v>
      </c>
    </row>
    <row r="7674" customFormat="false" ht="19.4" hidden="false" customHeight="false" outlineLevel="0" collapsed="false">
      <c r="A7674" s="207" t="n">
        <v>104966</v>
      </c>
      <c r="B7674" s="208" t="s">
        <v>7796</v>
      </c>
      <c r="C7674" s="2" t="s">
        <v>175</v>
      </c>
      <c r="D7674" s="209" t="n">
        <v>44.77</v>
      </c>
      <c r="E7674" s="224" t="n">
        <f aca="false">VLOOKUP(A7674,SINAPI_MO!$A$1:$E$59566,4,0)</f>
        <v>0.6929</v>
      </c>
      <c r="F7674" s="225" t="n">
        <f aca="false">ROUND(D7674*E7674,2)</f>
        <v>31.02</v>
      </c>
    </row>
    <row r="7675" customFormat="false" ht="19.4" hidden="false" customHeight="false" outlineLevel="0" collapsed="false">
      <c r="A7675" s="207" t="n">
        <v>104968</v>
      </c>
      <c r="B7675" s="208" t="s">
        <v>7797</v>
      </c>
      <c r="C7675" s="2" t="s">
        <v>175</v>
      </c>
      <c r="D7675" s="209" t="n">
        <v>42.11</v>
      </c>
      <c r="E7675" s="224" t="n">
        <f aca="false">VLOOKUP(A7675,SINAPI_MO!$A$1:$E$59566,4,0)</f>
        <v>0.7917</v>
      </c>
      <c r="F7675" s="225" t="n">
        <f aca="false">ROUND(D7675*E7675,2)</f>
        <v>33.34</v>
      </c>
    </row>
    <row r="7676" customFormat="false" ht="19.4" hidden="false" customHeight="false" outlineLevel="0" collapsed="false">
      <c r="A7676" s="207" t="n">
        <v>104962</v>
      </c>
      <c r="B7676" s="208" t="s">
        <v>7798</v>
      </c>
      <c r="C7676" s="2" t="s">
        <v>175</v>
      </c>
      <c r="D7676" s="209" t="n">
        <v>55.74</v>
      </c>
      <c r="E7676" s="224" t="n">
        <f aca="false">VLOOKUP(A7676,SINAPI_MO!$A$1:$E$59566,4,0)</f>
        <v>0.7533</v>
      </c>
      <c r="F7676" s="225" t="n">
        <f aca="false">ROUND(D7676*E7676,2)</f>
        <v>41.99</v>
      </c>
    </row>
    <row r="7677" customFormat="false" ht="19.4" hidden="false" customHeight="false" outlineLevel="0" collapsed="false">
      <c r="A7677" s="207" t="n">
        <v>87550</v>
      </c>
      <c r="B7677" s="208" t="s">
        <v>7799</v>
      </c>
      <c r="C7677" s="2" t="s">
        <v>175</v>
      </c>
      <c r="D7677" s="209" t="n">
        <v>27.64</v>
      </c>
      <c r="E7677" s="224" t="n">
        <f aca="false">VLOOKUP(A7677,SINAPI_MO!$A$1:$E$59566,4,0)</f>
        <v>0.6827</v>
      </c>
      <c r="F7677" s="225" t="n">
        <f aca="false">ROUND(D7677*E7677,2)</f>
        <v>18.87</v>
      </c>
    </row>
    <row r="7678" customFormat="false" ht="19.4" hidden="false" customHeight="false" outlineLevel="0" collapsed="false">
      <c r="A7678" s="207" t="n">
        <v>87532</v>
      </c>
      <c r="B7678" s="208" t="s">
        <v>7800</v>
      </c>
      <c r="C7678" s="2" t="s">
        <v>175</v>
      </c>
      <c r="D7678" s="209" t="n">
        <v>39.21</v>
      </c>
      <c r="E7678" s="224" t="n">
        <f aca="false">VLOOKUP(A7678,SINAPI_MO!$A$1:$E$59566,4,0)</f>
        <v>0.6493</v>
      </c>
      <c r="F7678" s="225" t="n">
        <f aca="false">ROUND(D7678*E7678,2)</f>
        <v>25.46</v>
      </c>
    </row>
    <row r="7679" customFormat="false" ht="19.4" hidden="false" customHeight="false" outlineLevel="0" collapsed="false">
      <c r="A7679" s="207" t="n">
        <v>87554</v>
      </c>
      <c r="B7679" s="208" t="s">
        <v>7801</v>
      </c>
      <c r="C7679" s="2" t="s">
        <v>175</v>
      </c>
      <c r="D7679" s="209" t="n">
        <v>25</v>
      </c>
      <c r="E7679" s="224" t="n">
        <f aca="false">VLOOKUP(A7679,SINAPI_MO!$A$1:$E$59566,4,0)</f>
        <v>0.6492</v>
      </c>
      <c r="F7679" s="225" t="n">
        <f aca="false">ROUND(D7679*E7679,2)</f>
        <v>16.23</v>
      </c>
    </row>
    <row r="7680" customFormat="false" ht="19.4" hidden="false" customHeight="false" outlineLevel="0" collapsed="false">
      <c r="A7680" s="207" t="n">
        <v>87536</v>
      </c>
      <c r="B7680" s="208" t="s">
        <v>7802</v>
      </c>
      <c r="C7680" s="2" t="s">
        <v>175</v>
      </c>
      <c r="D7680" s="209" t="n">
        <v>36.58</v>
      </c>
      <c r="E7680" s="224" t="n">
        <f aca="false">VLOOKUP(A7680,SINAPI_MO!$A$1:$E$59566,4,0)</f>
        <v>0.6241</v>
      </c>
      <c r="F7680" s="225" t="n">
        <f aca="false">ROUND(D7680*E7680,2)</f>
        <v>22.83</v>
      </c>
    </row>
    <row r="7681" customFormat="false" ht="19.4" hidden="false" customHeight="false" outlineLevel="0" collapsed="false">
      <c r="A7681" s="207" t="n">
        <v>87528</v>
      </c>
      <c r="B7681" s="208" t="s">
        <v>7803</v>
      </c>
      <c r="C7681" s="2" t="s">
        <v>175</v>
      </c>
      <c r="D7681" s="209" t="n">
        <v>43.65</v>
      </c>
      <c r="E7681" s="224" t="n">
        <f aca="false">VLOOKUP(A7681,SINAPI_MO!$A$1:$E$59566,4,0)</f>
        <v>0.685</v>
      </c>
      <c r="F7681" s="225" t="n">
        <f aca="false">ROUND(D7681*E7681,2)</f>
        <v>29.9</v>
      </c>
    </row>
    <row r="7682" customFormat="false" ht="19.4" hidden="false" customHeight="false" outlineLevel="0" collapsed="false">
      <c r="A7682" s="207" t="n">
        <v>87546</v>
      </c>
      <c r="B7682" s="208" t="s">
        <v>7804</v>
      </c>
      <c r="C7682" s="2" t="s">
        <v>175</v>
      </c>
      <c r="D7682" s="209" t="n">
        <v>32.07</v>
      </c>
      <c r="E7682" s="224" t="n">
        <f aca="false">VLOOKUP(A7682,SINAPI_MO!$A$1:$E$59566,4,0)</f>
        <v>0.7265</v>
      </c>
      <c r="F7682" s="225" t="n">
        <f aca="false">ROUND(D7682*E7682,2)</f>
        <v>23.3</v>
      </c>
    </row>
    <row r="7683" customFormat="false" ht="19.4" hidden="false" customHeight="false" outlineLevel="0" collapsed="false">
      <c r="A7683" s="207" t="n">
        <v>104971</v>
      </c>
      <c r="B7683" s="208" t="s">
        <v>7805</v>
      </c>
      <c r="C7683" s="2" t="s">
        <v>175</v>
      </c>
      <c r="D7683" s="209" t="n">
        <v>33.12</v>
      </c>
      <c r="E7683" s="224" t="n">
        <f aca="false">VLOOKUP(A7683,SINAPI_MO!$A$1:$E$59566,4,0)</f>
        <v>0.7286</v>
      </c>
      <c r="F7683" s="225" t="n">
        <f aca="false">ROUND(D7683*E7683,2)</f>
        <v>24.13</v>
      </c>
    </row>
    <row r="7684" customFormat="false" ht="19.4" hidden="false" customHeight="false" outlineLevel="0" collapsed="false">
      <c r="A7684" s="207" t="n">
        <v>104965</v>
      </c>
      <c r="B7684" s="208" t="s">
        <v>7806</v>
      </c>
      <c r="C7684" s="2" t="s">
        <v>175</v>
      </c>
      <c r="D7684" s="209" t="n">
        <v>45.55</v>
      </c>
      <c r="E7684" s="224" t="n">
        <f aca="false">VLOOKUP(A7684,SINAPI_MO!$A$1:$E$59566,4,0)</f>
        <v>0.6907</v>
      </c>
      <c r="F7684" s="225" t="n">
        <f aca="false">ROUND(D7684*E7684,2)</f>
        <v>31.46</v>
      </c>
    </row>
    <row r="7685" customFormat="false" ht="19.4" hidden="false" customHeight="false" outlineLevel="0" collapsed="false">
      <c r="A7685" s="207" t="n">
        <v>104975</v>
      </c>
      <c r="B7685" s="208" t="s">
        <v>7807</v>
      </c>
      <c r="C7685" s="2" t="s">
        <v>175</v>
      </c>
      <c r="D7685" s="209" t="n">
        <v>29.04</v>
      </c>
      <c r="E7685" s="224" t="n">
        <f aca="false">VLOOKUP(A7685,SINAPI_MO!$A$1:$E$59566,4,0)</f>
        <v>0.6904</v>
      </c>
      <c r="F7685" s="225" t="n">
        <f aca="false">ROUND(D7685*E7685,2)</f>
        <v>20.05</v>
      </c>
    </row>
    <row r="7686" customFormat="false" ht="19.4" hidden="false" customHeight="false" outlineLevel="0" collapsed="false">
      <c r="A7686" s="207" t="n">
        <v>104957</v>
      </c>
      <c r="B7686" s="208" t="s">
        <v>7808</v>
      </c>
      <c r="C7686" s="2" t="s">
        <v>175</v>
      </c>
      <c r="D7686" s="209" t="n">
        <v>41.46</v>
      </c>
      <c r="E7686" s="224" t="n">
        <f aca="false">VLOOKUP(A7686,SINAPI_MO!$A$1:$E$59566,4,0)</f>
        <v>0.6602</v>
      </c>
      <c r="F7686" s="225" t="n">
        <f aca="false">ROUND(D7686*E7686,2)</f>
        <v>27.37</v>
      </c>
    </row>
    <row r="7687" customFormat="false" ht="19.4" hidden="false" customHeight="false" outlineLevel="0" collapsed="false">
      <c r="A7687" s="207" t="n">
        <v>104967</v>
      </c>
      <c r="B7687" s="208" t="s">
        <v>7809</v>
      </c>
      <c r="C7687" s="2" t="s">
        <v>175</v>
      </c>
      <c r="D7687" s="209" t="n">
        <v>40</v>
      </c>
      <c r="E7687" s="224" t="n">
        <f aca="false">VLOOKUP(A7687,SINAPI_MO!$A$1:$E$59566,4,0)</f>
        <v>0.7753</v>
      </c>
      <c r="F7687" s="225" t="n">
        <f aca="false">ROUND(D7687*E7687,2)</f>
        <v>31.01</v>
      </c>
    </row>
    <row r="7688" customFormat="false" ht="19.4" hidden="false" customHeight="false" outlineLevel="0" collapsed="false">
      <c r="A7688" s="207" t="n">
        <v>104961</v>
      </c>
      <c r="B7688" s="208" t="s">
        <v>7810</v>
      </c>
      <c r="C7688" s="2" t="s">
        <v>175</v>
      </c>
      <c r="D7688" s="209" t="n">
        <v>52.43</v>
      </c>
      <c r="E7688" s="224" t="n">
        <f aca="false">VLOOKUP(A7688,SINAPI_MO!$A$1:$E$59566,4,0)</f>
        <v>0.7313</v>
      </c>
      <c r="F7688" s="225" t="n">
        <f aca="false">ROUND(D7688*E7688,2)</f>
        <v>38.34</v>
      </c>
    </row>
    <row r="7689" customFormat="false" ht="19.4" hidden="false" customHeight="false" outlineLevel="0" collapsed="false">
      <c r="A7689" s="207" t="n">
        <v>87549</v>
      </c>
      <c r="B7689" s="208" t="s">
        <v>7811</v>
      </c>
      <c r="C7689" s="2" t="s">
        <v>175</v>
      </c>
      <c r="D7689" s="209" t="n">
        <v>25.53</v>
      </c>
      <c r="E7689" s="224" t="n">
        <f aca="false">VLOOKUP(A7689,SINAPI_MO!$A$1:$E$59566,4,0)</f>
        <v>0.6479</v>
      </c>
      <c r="F7689" s="225" t="n">
        <f aca="false">ROUND(D7689*E7689,2)</f>
        <v>16.54</v>
      </c>
    </row>
    <row r="7690" customFormat="false" ht="19.4" hidden="false" customHeight="false" outlineLevel="0" collapsed="false">
      <c r="A7690" s="207" t="n">
        <v>87531</v>
      </c>
      <c r="B7690" s="208" t="s">
        <v>7812</v>
      </c>
      <c r="C7690" s="2" t="s">
        <v>175</v>
      </c>
      <c r="D7690" s="209" t="n">
        <v>35.9</v>
      </c>
      <c r="E7690" s="224" t="n">
        <f aca="false">VLOOKUP(A7690,SINAPI_MO!$A$1:$E$59566,4,0)</f>
        <v>0.6075</v>
      </c>
      <c r="F7690" s="225" t="n">
        <f aca="false">ROUND(D7690*E7690,2)</f>
        <v>21.81</v>
      </c>
    </row>
    <row r="7691" customFormat="false" ht="19.4" hidden="false" customHeight="false" outlineLevel="0" collapsed="false">
      <c r="A7691" s="207" t="n">
        <v>87553</v>
      </c>
      <c r="B7691" s="208" t="s">
        <v>7813</v>
      </c>
      <c r="C7691" s="2" t="s">
        <v>175</v>
      </c>
      <c r="D7691" s="209" t="n">
        <v>22.89</v>
      </c>
      <c r="E7691" s="224" t="n">
        <f aca="false">VLOOKUP(A7691,SINAPI_MO!$A$1:$E$59566,4,0)</f>
        <v>0.6073</v>
      </c>
      <c r="F7691" s="225" t="n">
        <f aca="false">ROUND(D7691*E7691,2)</f>
        <v>13.9</v>
      </c>
    </row>
    <row r="7692" customFormat="false" ht="19.4" hidden="false" customHeight="false" outlineLevel="0" collapsed="false">
      <c r="A7692" s="207" t="n">
        <v>87535</v>
      </c>
      <c r="B7692" s="208" t="s">
        <v>7814</v>
      </c>
      <c r="C7692" s="2" t="s">
        <v>175</v>
      </c>
      <c r="D7692" s="209" t="n">
        <v>33.27</v>
      </c>
      <c r="E7692" s="224" t="n">
        <f aca="false">VLOOKUP(A7692,SINAPI_MO!$A$1:$E$59566,4,0)</f>
        <v>0.5765</v>
      </c>
      <c r="F7692" s="225" t="n">
        <f aca="false">ROUND(D7692*E7692,2)</f>
        <v>19.18</v>
      </c>
    </row>
    <row r="7693" customFormat="false" ht="19.4" hidden="false" customHeight="false" outlineLevel="0" collapsed="false">
      <c r="A7693" s="207" t="n">
        <v>87527</v>
      </c>
      <c r="B7693" s="208" t="s">
        <v>7815</v>
      </c>
      <c r="C7693" s="2" t="s">
        <v>175</v>
      </c>
      <c r="D7693" s="209" t="n">
        <v>40.34</v>
      </c>
      <c r="E7693" s="224" t="n">
        <f aca="false">VLOOKUP(A7693,SINAPI_MO!$A$1:$E$59566,4,0)</f>
        <v>0.6507</v>
      </c>
      <c r="F7693" s="225" t="n">
        <f aca="false">ROUND(D7693*E7693,2)</f>
        <v>26.25</v>
      </c>
    </row>
    <row r="7694" customFormat="false" ht="19.4" hidden="false" customHeight="false" outlineLevel="0" collapsed="false">
      <c r="A7694" s="207" t="n">
        <v>87545</v>
      </c>
      <c r="B7694" s="208" t="s">
        <v>7816</v>
      </c>
      <c r="C7694" s="2" t="s">
        <v>175</v>
      </c>
      <c r="D7694" s="209" t="n">
        <v>29.96</v>
      </c>
      <c r="E7694" s="224" t="n">
        <f aca="false">VLOOKUP(A7694,SINAPI_MO!$A$1:$E$59566,4,0)</f>
        <v>0.6999</v>
      </c>
      <c r="F7694" s="225" t="n">
        <f aca="false">ROUND(D7694*E7694,2)</f>
        <v>20.97</v>
      </c>
    </row>
    <row r="7695" customFormat="false" ht="19.4" hidden="false" customHeight="false" outlineLevel="0" collapsed="false">
      <c r="A7695" s="207" t="n">
        <v>104960</v>
      </c>
      <c r="B7695" s="208" t="s">
        <v>7817</v>
      </c>
      <c r="C7695" s="2" t="s">
        <v>175</v>
      </c>
      <c r="D7695" s="209" t="n">
        <v>42.17</v>
      </c>
      <c r="E7695" s="224" t="n">
        <f aca="false">VLOOKUP(A7695,SINAPI_MO!$A$1:$E$59566,4,0)</f>
        <v>0.2433</v>
      </c>
      <c r="F7695" s="225" t="n">
        <f aca="false">ROUND(D7695*E7695,2)</f>
        <v>10.26</v>
      </c>
    </row>
    <row r="7696" customFormat="false" ht="19.4" hidden="false" customHeight="false" outlineLevel="0" collapsed="false">
      <c r="A7696" s="207" t="n">
        <v>87561</v>
      </c>
      <c r="B7696" s="208" t="s">
        <v>7818</v>
      </c>
      <c r="C7696" s="2" t="s">
        <v>175</v>
      </c>
      <c r="D7696" s="209" t="n">
        <v>43.14</v>
      </c>
      <c r="E7696" s="224" t="n">
        <f aca="false">VLOOKUP(A7696,SINAPI_MO!$A$1:$E$59566,4,0)</f>
        <v>0.2603</v>
      </c>
      <c r="F7696" s="225" t="n">
        <f aca="false">ROUND(D7696*E7696,2)</f>
        <v>11.23</v>
      </c>
    </row>
    <row r="7697" customFormat="false" ht="19.4" hidden="false" customHeight="false" outlineLevel="0" collapsed="false">
      <c r="A7697" s="207" t="n">
        <v>104953</v>
      </c>
      <c r="B7697" s="208" t="s">
        <v>7819</v>
      </c>
      <c r="C7697" s="2" t="s">
        <v>175</v>
      </c>
      <c r="D7697" s="209" t="n">
        <v>64.63</v>
      </c>
      <c r="E7697" s="224" t="n">
        <f aca="false">VLOOKUP(A7697,SINAPI_MO!$A$1:$E$59566,4,0)</f>
        <v>0.2262</v>
      </c>
      <c r="F7697" s="225" t="n">
        <f aca="false">ROUND(D7697*E7697,2)</f>
        <v>14.62</v>
      </c>
    </row>
    <row r="7698" customFormat="false" ht="19.4" hidden="false" customHeight="false" outlineLevel="0" collapsed="false">
      <c r="A7698" s="207" t="n">
        <v>87543</v>
      </c>
      <c r="B7698" s="208" t="s">
        <v>7820</v>
      </c>
      <c r="C7698" s="2" t="s">
        <v>175</v>
      </c>
      <c r="D7698" s="209" t="n">
        <v>25.23</v>
      </c>
      <c r="E7698" s="224" t="n">
        <f aca="false">VLOOKUP(A7698,SINAPI_MO!$A$1:$E$59566,4,0)</f>
        <v>0.3218</v>
      </c>
      <c r="F7698" s="225" t="n">
        <f aca="false">ROUND(D7698*E7698,2)</f>
        <v>8.12</v>
      </c>
    </row>
    <row r="7699" customFormat="false" ht="19.4" hidden="false" customHeight="false" outlineLevel="0" collapsed="false">
      <c r="A7699" s="207" t="n">
        <v>104959</v>
      </c>
      <c r="B7699" s="208" t="s">
        <v>7821</v>
      </c>
      <c r="C7699" s="2" t="s">
        <v>175</v>
      </c>
      <c r="D7699" s="209" t="n">
        <v>25.66</v>
      </c>
      <c r="E7699" s="224" t="n">
        <f aca="false">VLOOKUP(A7699,SINAPI_MO!$A$1:$E$59566,4,0)</f>
        <v>0.6582</v>
      </c>
      <c r="F7699" s="225" t="n">
        <f aca="false">ROUND(D7699*E7699,2)</f>
        <v>16.89</v>
      </c>
    </row>
    <row r="7700" customFormat="false" ht="19.4" hidden="false" customHeight="false" outlineLevel="0" collapsed="false">
      <c r="A7700" s="207" t="n">
        <v>104958</v>
      </c>
      <c r="B7700" s="208" t="s">
        <v>7822</v>
      </c>
      <c r="C7700" s="2" t="s">
        <v>175</v>
      </c>
      <c r="D7700" s="209" t="n">
        <v>23.55</v>
      </c>
      <c r="E7700" s="224" t="n">
        <f aca="false">VLOOKUP(A7700,SINAPI_MO!$A$1:$E$59566,4,0)</f>
        <v>0.6183</v>
      </c>
      <c r="F7700" s="225" t="n">
        <f aca="false">ROUND(D7700*E7700,2)</f>
        <v>14.56</v>
      </c>
    </row>
    <row r="7701" customFormat="false" ht="19.4" hidden="false" customHeight="false" outlineLevel="0" collapsed="false">
      <c r="A7701" s="207" t="n">
        <v>104970</v>
      </c>
      <c r="B7701" s="208" t="s">
        <v>7823</v>
      </c>
      <c r="C7701" s="2" t="s">
        <v>175</v>
      </c>
      <c r="D7701" s="209" t="n">
        <v>37.23</v>
      </c>
      <c r="E7701" s="224" t="n">
        <f aca="false">VLOOKUP(A7701,SINAPI_MO!$A$1:$E$59566,4,0)</f>
        <v>0.7644</v>
      </c>
      <c r="F7701" s="225" t="n">
        <f aca="false">ROUND(D7701*E7701,2)</f>
        <v>28.46</v>
      </c>
    </row>
    <row r="7702" customFormat="false" ht="19.4" hidden="false" customHeight="false" outlineLevel="0" collapsed="false">
      <c r="A7702" s="207" t="n">
        <v>104964</v>
      </c>
      <c r="B7702" s="208" t="s">
        <v>7824</v>
      </c>
      <c r="C7702" s="2" t="s">
        <v>175</v>
      </c>
      <c r="D7702" s="209" t="n">
        <v>50.85</v>
      </c>
      <c r="E7702" s="224" t="n">
        <f aca="false">VLOOKUP(A7702,SINAPI_MO!$A$1:$E$59566,4,0)</f>
        <v>0.7296</v>
      </c>
      <c r="F7702" s="225" t="n">
        <f aca="false">ROUND(D7702*E7702,2)</f>
        <v>37.1</v>
      </c>
    </row>
    <row r="7703" customFormat="false" ht="19.4" hidden="false" customHeight="false" outlineLevel="0" collapsed="false">
      <c r="A7703" s="207" t="n">
        <v>104956</v>
      </c>
      <c r="B7703" s="208" t="s">
        <v>7825</v>
      </c>
      <c r="C7703" s="2" t="s">
        <v>175</v>
      </c>
      <c r="D7703" s="209" t="n">
        <v>45.79</v>
      </c>
      <c r="E7703" s="224" t="n">
        <f aca="false">VLOOKUP(A7703,SINAPI_MO!$A$1:$E$59566,4,0)</f>
        <v>0.6997</v>
      </c>
      <c r="F7703" s="225" t="n">
        <f aca="false">ROUND(D7703*E7703,2)</f>
        <v>32.04</v>
      </c>
    </row>
    <row r="7704" customFormat="false" ht="19.4" hidden="false" customHeight="false" outlineLevel="0" collapsed="false">
      <c r="A7704" s="207" t="n">
        <v>104974</v>
      </c>
      <c r="B7704" s="208" t="s">
        <v>7826</v>
      </c>
      <c r="C7704" s="2" t="s">
        <v>175</v>
      </c>
      <c r="D7704" s="209" t="n">
        <v>32.17</v>
      </c>
      <c r="E7704" s="224" t="n">
        <f aca="false">VLOOKUP(A7704,SINAPI_MO!$A$1:$E$59566,4,0)</f>
        <v>0.7274</v>
      </c>
      <c r="F7704" s="225" t="n">
        <f aca="false">ROUND(D7704*E7704,2)</f>
        <v>23.4</v>
      </c>
    </row>
    <row r="7705" customFormat="false" ht="19.4" hidden="false" customHeight="false" outlineLevel="0" collapsed="false">
      <c r="A7705" s="207" t="n">
        <v>87548</v>
      </c>
      <c r="B7705" s="208" t="s">
        <v>7827</v>
      </c>
      <c r="C7705" s="2" t="s">
        <v>175</v>
      </c>
      <c r="D7705" s="209" t="n">
        <v>28.92</v>
      </c>
      <c r="E7705" s="224" t="n">
        <f aca="false">VLOOKUP(A7705,SINAPI_MO!$A$1:$E$59566,4,0)</f>
        <v>0.6967</v>
      </c>
      <c r="F7705" s="225" t="n">
        <f aca="false">ROUND(D7705*E7705,2)</f>
        <v>20.15</v>
      </c>
    </row>
    <row r="7706" customFormat="false" ht="19.4" hidden="false" customHeight="false" outlineLevel="0" collapsed="false">
      <c r="A7706" s="207" t="n">
        <v>87530</v>
      </c>
      <c r="B7706" s="208" t="s">
        <v>7828</v>
      </c>
      <c r="C7706" s="2" t="s">
        <v>175</v>
      </c>
      <c r="D7706" s="209" t="n">
        <v>40.5</v>
      </c>
      <c r="E7706" s="224" t="n">
        <f aca="false">VLOOKUP(A7706,SINAPI_MO!$A$1:$E$59566,4,0)</f>
        <v>0.6605</v>
      </c>
      <c r="F7706" s="225" t="n">
        <f aca="false">ROUND(D7706*E7706,2)</f>
        <v>26.75</v>
      </c>
    </row>
    <row r="7707" customFormat="false" ht="19.4" hidden="false" customHeight="false" outlineLevel="0" collapsed="false">
      <c r="A7707" s="207" t="n">
        <v>104952</v>
      </c>
      <c r="B7707" s="208" t="s">
        <v>7829</v>
      </c>
      <c r="C7707" s="2" t="s">
        <v>175</v>
      </c>
      <c r="D7707" s="209" t="n">
        <v>37.24</v>
      </c>
      <c r="E7707" s="224" t="n">
        <f aca="false">VLOOKUP(A7707,SINAPI_MO!$A$1:$E$59566,4,0)</f>
        <v>0.6308</v>
      </c>
      <c r="F7707" s="225" t="n">
        <f aca="false">ROUND(D7707*E7707,2)</f>
        <v>23.49</v>
      </c>
    </row>
    <row r="7708" customFormat="false" ht="19.4" hidden="false" customHeight="false" outlineLevel="0" collapsed="false">
      <c r="A7708" s="207" t="n">
        <v>104969</v>
      </c>
      <c r="B7708" s="208" t="s">
        <v>7830</v>
      </c>
      <c r="C7708" s="2" t="s">
        <v>175</v>
      </c>
      <c r="D7708" s="209" t="n">
        <v>35.12</v>
      </c>
      <c r="E7708" s="224" t="n">
        <f aca="false">VLOOKUP(A7708,SINAPI_MO!$A$1:$E$59566,4,0)</f>
        <v>0.744</v>
      </c>
      <c r="F7708" s="225" t="n">
        <f aca="false">ROUND(D7708*E7708,2)</f>
        <v>26.13</v>
      </c>
    </row>
    <row r="7709" customFormat="false" ht="19.4" hidden="false" customHeight="false" outlineLevel="0" collapsed="false">
      <c r="A7709" s="207" t="n">
        <v>104963</v>
      </c>
      <c r="B7709" s="208" t="s">
        <v>7831</v>
      </c>
      <c r="C7709" s="2" t="s">
        <v>175</v>
      </c>
      <c r="D7709" s="209" t="n">
        <v>47.54</v>
      </c>
      <c r="E7709" s="224" t="n">
        <f aca="false">VLOOKUP(A7709,SINAPI_MO!$A$1:$E$59566,4,0)</f>
        <v>0.7036</v>
      </c>
      <c r="F7709" s="225" t="n">
        <f aca="false">ROUND(D7709*E7709,2)</f>
        <v>33.45</v>
      </c>
    </row>
    <row r="7710" customFormat="false" ht="19.4" hidden="false" customHeight="false" outlineLevel="0" collapsed="false">
      <c r="A7710" s="207" t="n">
        <v>104955</v>
      </c>
      <c r="B7710" s="208" t="s">
        <v>7832</v>
      </c>
      <c r="C7710" s="2" t="s">
        <v>175</v>
      </c>
      <c r="D7710" s="209" t="n">
        <v>42.48</v>
      </c>
      <c r="E7710" s="224" t="n">
        <f aca="false">VLOOKUP(A7710,SINAPI_MO!$A$1:$E$59566,4,0)</f>
        <v>0.6683</v>
      </c>
      <c r="F7710" s="225" t="n">
        <f aca="false">ROUND(D7710*E7710,2)</f>
        <v>28.39</v>
      </c>
    </row>
    <row r="7711" customFormat="false" ht="19.4" hidden="false" customHeight="false" outlineLevel="0" collapsed="false">
      <c r="A7711" s="207" t="n">
        <v>104973</v>
      </c>
      <c r="B7711" s="208" t="s">
        <v>7833</v>
      </c>
      <c r="C7711" s="2" t="s">
        <v>175</v>
      </c>
      <c r="D7711" s="209" t="n">
        <v>30.06</v>
      </c>
      <c r="E7711" s="224" t="n">
        <f aca="false">VLOOKUP(A7711,SINAPI_MO!$A$1:$E$59566,4,0)</f>
        <v>0.7009</v>
      </c>
      <c r="F7711" s="225" t="n">
        <f aca="false">ROUND(D7711*E7711,2)</f>
        <v>21.07</v>
      </c>
    </row>
    <row r="7712" customFormat="false" ht="19.4" hidden="false" customHeight="false" outlineLevel="0" collapsed="false">
      <c r="A7712" s="207" t="n">
        <v>87547</v>
      </c>
      <c r="B7712" s="208" t="s">
        <v>7834</v>
      </c>
      <c r="C7712" s="2" t="s">
        <v>175</v>
      </c>
      <c r="D7712" s="209" t="n">
        <v>26.81</v>
      </c>
      <c r="E7712" s="224" t="n">
        <f aca="false">VLOOKUP(A7712,SINAPI_MO!$A$1:$E$59566,4,0)</f>
        <v>0.6647</v>
      </c>
      <c r="F7712" s="225" t="n">
        <f aca="false">ROUND(D7712*E7712,2)</f>
        <v>17.82</v>
      </c>
    </row>
    <row r="7713" customFormat="false" ht="19.4" hidden="false" customHeight="false" outlineLevel="0" collapsed="false">
      <c r="A7713" s="207" t="n">
        <v>87529</v>
      </c>
      <c r="B7713" s="208" t="s">
        <v>7835</v>
      </c>
      <c r="C7713" s="2" t="s">
        <v>175</v>
      </c>
      <c r="D7713" s="209" t="n">
        <v>37.19</v>
      </c>
      <c r="E7713" s="224" t="n">
        <f aca="false">VLOOKUP(A7713,SINAPI_MO!$A$1:$E$59566,4,0)</f>
        <v>0.6211</v>
      </c>
      <c r="F7713" s="225" t="n">
        <f aca="false">ROUND(D7713*E7713,2)</f>
        <v>23.1</v>
      </c>
    </row>
    <row r="7714" customFormat="false" ht="19.4" hidden="false" customHeight="false" outlineLevel="0" collapsed="false">
      <c r="A7714" s="207" t="n">
        <v>104951</v>
      </c>
      <c r="B7714" s="208" t="s">
        <v>7836</v>
      </c>
      <c r="C7714" s="2" t="s">
        <v>175</v>
      </c>
      <c r="D7714" s="209" t="n">
        <v>33.93</v>
      </c>
      <c r="E7714" s="224" t="n">
        <f aca="false">VLOOKUP(A7714,SINAPI_MO!$A$1:$E$59566,4,0)</f>
        <v>0.5847</v>
      </c>
      <c r="F7714" s="225" t="n">
        <f aca="false">ROUND(D7714*E7714,2)</f>
        <v>19.84</v>
      </c>
    </row>
    <row r="7715" customFormat="false" ht="19.4" hidden="false" customHeight="false" outlineLevel="0" collapsed="false">
      <c r="A7715" s="207" t="n">
        <v>104978</v>
      </c>
      <c r="B7715" s="208" t="s">
        <v>7837</v>
      </c>
      <c r="C7715" s="2" t="s">
        <v>175</v>
      </c>
      <c r="D7715" s="209" t="n">
        <v>37.61</v>
      </c>
      <c r="E7715" s="224" t="n">
        <f aca="false">VLOOKUP(A7715,SINAPI_MO!$A$1:$E$59566,4,0)</f>
        <v>0.761</v>
      </c>
      <c r="F7715" s="225" t="n">
        <f aca="false">ROUND(D7715*E7715,2)</f>
        <v>28.62</v>
      </c>
    </row>
    <row r="7716" customFormat="false" ht="19.4" hidden="false" customHeight="false" outlineLevel="0" collapsed="false">
      <c r="A7716" s="207" t="n">
        <v>104977</v>
      </c>
      <c r="B7716" s="208" t="s">
        <v>7838</v>
      </c>
      <c r="C7716" s="2" t="s">
        <v>175</v>
      </c>
      <c r="D7716" s="209" t="n">
        <v>49.86</v>
      </c>
      <c r="E7716" s="224" t="n">
        <f aca="false">VLOOKUP(A7716,SINAPI_MO!$A$1:$E$59566,4,0)</f>
        <v>0.7174</v>
      </c>
      <c r="F7716" s="225" t="n">
        <f aca="false">ROUND(D7716*E7716,2)</f>
        <v>35.77</v>
      </c>
    </row>
    <row r="7717" customFormat="false" ht="19.4" hidden="false" customHeight="false" outlineLevel="0" collapsed="false">
      <c r="A7717" s="207" t="n">
        <v>90408</v>
      </c>
      <c r="B7717" s="208" t="s">
        <v>7839</v>
      </c>
      <c r="C7717" s="2" t="s">
        <v>175</v>
      </c>
      <c r="D7717" s="209" t="n">
        <v>32.94</v>
      </c>
      <c r="E7717" s="224" t="n">
        <f aca="false">VLOOKUP(A7717,SINAPI_MO!$A$1:$E$59566,4,0)</f>
        <v>0.7271</v>
      </c>
      <c r="F7717" s="225" t="n">
        <f aca="false">ROUND(D7717*E7717,2)</f>
        <v>23.95</v>
      </c>
    </row>
    <row r="7718" customFormat="false" ht="19.4" hidden="false" customHeight="false" outlineLevel="0" collapsed="false">
      <c r="A7718" s="207" t="n">
        <v>90406</v>
      </c>
      <c r="B7718" s="208" t="s">
        <v>7840</v>
      </c>
      <c r="C7718" s="2" t="s">
        <v>175</v>
      </c>
      <c r="D7718" s="209" t="n">
        <v>44.18</v>
      </c>
      <c r="E7718" s="224" t="n">
        <f aca="false">VLOOKUP(A7718,SINAPI_MO!$A$1:$E$59566,4,0)</f>
        <v>0.6811</v>
      </c>
      <c r="F7718" s="225" t="n">
        <f aca="false">ROUND(D7718*E7718,2)</f>
        <v>30.09</v>
      </c>
    </row>
    <row r="7719" customFormat="false" ht="19.4" hidden="false" customHeight="false" outlineLevel="0" collapsed="false">
      <c r="A7719" s="207" t="n">
        <v>106626</v>
      </c>
      <c r="B7719" s="208" t="s">
        <v>7841</v>
      </c>
      <c r="C7719" s="2" t="s">
        <v>170</v>
      </c>
      <c r="D7719" s="209" t="n">
        <v>0</v>
      </c>
      <c r="E7719" s="224" t="e">
        <f aca="false">VLOOKUP(A7719,SINAPI_MO!$A$1:$E$59566,4,0)</f>
        <v>#N/A</v>
      </c>
      <c r="F7719" s="225" t="e">
        <f aca="false">ROUND(D7719*E7719,2)</f>
        <v>#N/A</v>
      </c>
    </row>
    <row r="7720" customFormat="false" ht="19.4" hidden="false" customHeight="false" outlineLevel="0" collapsed="false">
      <c r="A7720" s="207" t="n">
        <v>106627</v>
      </c>
      <c r="B7720" s="208" t="s">
        <v>7842</v>
      </c>
      <c r="C7720" s="2" t="s">
        <v>170</v>
      </c>
      <c r="D7720" s="209" t="n">
        <v>0</v>
      </c>
      <c r="E7720" s="224" t="e">
        <f aca="false">VLOOKUP(A7720,SINAPI_MO!$A$1:$E$59566,4,0)</f>
        <v>#N/A</v>
      </c>
      <c r="F7720" s="225" t="e">
        <f aca="false">ROUND(D7720*E7720,2)</f>
        <v>#N/A</v>
      </c>
    </row>
    <row r="7721" customFormat="false" ht="19.4" hidden="false" customHeight="false" outlineLevel="0" collapsed="false">
      <c r="A7721" s="207" t="n">
        <v>106628</v>
      </c>
      <c r="B7721" s="208" t="s">
        <v>7843</v>
      </c>
      <c r="C7721" s="2" t="s">
        <v>170</v>
      </c>
      <c r="D7721" s="209" t="n">
        <v>0</v>
      </c>
      <c r="E7721" s="224" t="e">
        <f aca="false">VLOOKUP(A7721,SINAPI_MO!$A$1:$E$59566,4,0)</f>
        <v>#N/A</v>
      </c>
      <c r="F7721" s="225" t="e">
        <f aca="false">ROUND(D7721*E7721,2)</f>
        <v>#N/A</v>
      </c>
    </row>
    <row r="7722" customFormat="false" ht="19.4" hidden="false" customHeight="false" outlineLevel="0" collapsed="false">
      <c r="A7722" s="207" t="n">
        <v>106629</v>
      </c>
      <c r="B7722" s="208" t="s">
        <v>7844</v>
      </c>
      <c r="C7722" s="2" t="s">
        <v>170</v>
      </c>
      <c r="D7722" s="209" t="n">
        <v>0</v>
      </c>
      <c r="E7722" s="224" t="e">
        <f aca="false">VLOOKUP(A7722,SINAPI_MO!$A$1:$E$59566,4,0)</f>
        <v>#N/A</v>
      </c>
      <c r="F7722" s="225" t="e">
        <f aca="false">ROUND(D7722*E7722,2)</f>
        <v>#N/A</v>
      </c>
    </row>
    <row r="7723" customFormat="false" ht="19.4" hidden="false" customHeight="false" outlineLevel="0" collapsed="false">
      <c r="A7723" s="207" t="n">
        <v>106631</v>
      </c>
      <c r="B7723" s="208" t="s">
        <v>7845</v>
      </c>
      <c r="C7723" s="2" t="s">
        <v>170</v>
      </c>
      <c r="D7723" s="209" t="n">
        <v>0</v>
      </c>
      <c r="E7723" s="224" t="e">
        <f aca="false">VLOOKUP(A7723,SINAPI_MO!$A$1:$E$59566,4,0)</f>
        <v>#N/A</v>
      </c>
      <c r="F7723" s="225" t="e">
        <f aca="false">ROUND(D7723*E7723,2)</f>
        <v>#N/A</v>
      </c>
    </row>
    <row r="7724" customFormat="false" ht="19.4" hidden="false" customHeight="false" outlineLevel="0" collapsed="false">
      <c r="A7724" s="207" t="n">
        <v>106630</v>
      </c>
      <c r="B7724" s="208" t="s">
        <v>7846</v>
      </c>
      <c r="C7724" s="2" t="s">
        <v>170</v>
      </c>
      <c r="D7724" s="209" t="n">
        <v>0</v>
      </c>
      <c r="E7724" s="224" t="e">
        <f aca="false">VLOOKUP(A7724,SINAPI_MO!$A$1:$E$59566,4,0)</f>
        <v>#N/A</v>
      </c>
      <c r="F7724" s="225" t="e">
        <f aca="false">ROUND(D7724*E7724,2)</f>
        <v>#N/A</v>
      </c>
    </row>
    <row r="7725" customFormat="false" ht="19.4" hidden="false" customHeight="false" outlineLevel="0" collapsed="false">
      <c r="A7725" s="207" t="n">
        <v>106633</v>
      </c>
      <c r="B7725" s="208" t="s">
        <v>7847</v>
      </c>
      <c r="C7725" s="2" t="s">
        <v>170</v>
      </c>
      <c r="D7725" s="209" t="n">
        <v>0</v>
      </c>
      <c r="E7725" s="224" t="e">
        <f aca="false">VLOOKUP(A7725,SINAPI_MO!$A$1:$E$59566,4,0)</f>
        <v>#N/A</v>
      </c>
      <c r="F7725" s="225" t="e">
        <f aca="false">ROUND(D7725*E7725,2)</f>
        <v>#N/A</v>
      </c>
    </row>
    <row r="7726" customFormat="false" ht="19.4" hidden="false" customHeight="false" outlineLevel="0" collapsed="false">
      <c r="A7726" s="207" t="n">
        <v>106632</v>
      </c>
      <c r="B7726" s="208" t="s">
        <v>7848</v>
      </c>
      <c r="C7726" s="2" t="s">
        <v>170</v>
      </c>
      <c r="D7726" s="209" t="n">
        <v>0</v>
      </c>
      <c r="E7726" s="224" t="e">
        <f aca="false">VLOOKUP(A7726,SINAPI_MO!$A$1:$E$59566,4,0)</f>
        <v>#N/A</v>
      </c>
      <c r="F7726" s="225" t="e">
        <f aca="false">ROUND(D7726*E7726,2)</f>
        <v>#N/A</v>
      </c>
    </row>
    <row r="7727" customFormat="false" ht="19.4" hidden="false" customHeight="false" outlineLevel="0" collapsed="false">
      <c r="A7727" s="207" t="n">
        <v>106634</v>
      </c>
      <c r="B7727" s="208" t="s">
        <v>7849</v>
      </c>
      <c r="C7727" s="2" t="s">
        <v>170</v>
      </c>
      <c r="D7727" s="209" t="n">
        <v>0</v>
      </c>
      <c r="E7727" s="224" t="e">
        <f aca="false">VLOOKUP(A7727,SINAPI_MO!$A$1:$E$59566,4,0)</f>
        <v>#N/A</v>
      </c>
      <c r="F7727" s="225" t="e">
        <f aca="false">ROUND(D7727*E7727,2)</f>
        <v>#N/A</v>
      </c>
    </row>
    <row r="7728" customFormat="false" ht="19.4" hidden="false" customHeight="false" outlineLevel="0" collapsed="false">
      <c r="A7728" s="207" t="n">
        <v>106636</v>
      </c>
      <c r="B7728" s="208" t="s">
        <v>7850</v>
      </c>
      <c r="C7728" s="2" t="s">
        <v>170</v>
      </c>
      <c r="D7728" s="209" t="n">
        <v>0</v>
      </c>
      <c r="E7728" s="224" t="e">
        <f aca="false">VLOOKUP(A7728,SINAPI_MO!$A$1:$E$59566,4,0)</f>
        <v>#N/A</v>
      </c>
      <c r="F7728" s="225" t="e">
        <f aca="false">ROUND(D7728*E7728,2)</f>
        <v>#N/A</v>
      </c>
    </row>
    <row r="7729" customFormat="false" ht="19.4" hidden="false" customHeight="false" outlineLevel="0" collapsed="false">
      <c r="A7729" s="207" t="n">
        <v>106635</v>
      </c>
      <c r="B7729" s="208" t="s">
        <v>7851</v>
      </c>
      <c r="C7729" s="2" t="s">
        <v>170</v>
      </c>
      <c r="D7729" s="209" t="n">
        <v>0</v>
      </c>
      <c r="E7729" s="224" t="e">
        <f aca="false">VLOOKUP(A7729,SINAPI_MO!$A$1:$E$59566,4,0)</f>
        <v>#N/A</v>
      </c>
      <c r="F7729" s="225" t="e">
        <f aca="false">ROUND(D7729*E7729,2)</f>
        <v>#N/A</v>
      </c>
    </row>
    <row r="7730" customFormat="false" ht="19.4" hidden="false" customHeight="false" outlineLevel="0" collapsed="false">
      <c r="A7730" s="207" t="n">
        <v>106637</v>
      </c>
      <c r="B7730" s="208" t="s">
        <v>7852</v>
      </c>
      <c r="C7730" s="2" t="s">
        <v>170</v>
      </c>
      <c r="D7730" s="209" t="n">
        <v>0</v>
      </c>
      <c r="E7730" s="224" t="e">
        <f aca="false">VLOOKUP(A7730,SINAPI_MO!$A$1:$E$59566,4,0)</f>
        <v>#N/A</v>
      </c>
      <c r="F7730" s="225" t="e">
        <f aca="false">ROUND(D7730*E7730,2)</f>
        <v>#N/A</v>
      </c>
    </row>
    <row r="7731" customFormat="false" ht="19.4" hidden="false" customHeight="false" outlineLevel="0" collapsed="false">
      <c r="A7731" s="207" t="n">
        <v>106639</v>
      </c>
      <c r="B7731" s="208" t="s">
        <v>7853</v>
      </c>
      <c r="C7731" s="2" t="s">
        <v>170</v>
      </c>
      <c r="D7731" s="209" t="n">
        <v>0</v>
      </c>
      <c r="E7731" s="224" t="e">
        <f aca="false">VLOOKUP(A7731,SINAPI_MO!$A$1:$E$59566,4,0)</f>
        <v>#N/A</v>
      </c>
      <c r="F7731" s="225" t="e">
        <f aca="false">ROUND(D7731*E7731,2)</f>
        <v>#N/A</v>
      </c>
    </row>
    <row r="7732" customFormat="false" ht="19.4" hidden="false" customHeight="false" outlineLevel="0" collapsed="false">
      <c r="A7732" s="207" t="n">
        <v>106638</v>
      </c>
      <c r="B7732" s="208" t="s">
        <v>7854</v>
      </c>
      <c r="C7732" s="2" t="s">
        <v>170</v>
      </c>
      <c r="D7732" s="209" t="n">
        <v>0</v>
      </c>
      <c r="E7732" s="224" t="e">
        <f aca="false">VLOOKUP(A7732,SINAPI_MO!$A$1:$E$59566,4,0)</f>
        <v>#N/A</v>
      </c>
      <c r="F7732" s="225" t="e">
        <f aca="false">ROUND(D7732*E7732,2)</f>
        <v>#N/A</v>
      </c>
    </row>
    <row r="7733" customFormat="false" ht="19.4" hidden="false" customHeight="false" outlineLevel="0" collapsed="false">
      <c r="A7733" s="207" t="n">
        <v>106641</v>
      </c>
      <c r="B7733" s="208" t="s">
        <v>7855</v>
      </c>
      <c r="C7733" s="2" t="s">
        <v>170</v>
      </c>
      <c r="D7733" s="209" t="n">
        <v>0</v>
      </c>
      <c r="E7733" s="224" t="e">
        <f aca="false">VLOOKUP(A7733,SINAPI_MO!$A$1:$E$59566,4,0)</f>
        <v>#N/A</v>
      </c>
      <c r="F7733" s="225" t="e">
        <f aca="false">ROUND(D7733*E7733,2)</f>
        <v>#N/A</v>
      </c>
    </row>
    <row r="7734" customFormat="false" ht="19.4" hidden="false" customHeight="false" outlineLevel="0" collapsed="false">
      <c r="A7734" s="207" t="n">
        <v>106640</v>
      </c>
      <c r="B7734" s="208" t="s">
        <v>7856</v>
      </c>
      <c r="C7734" s="2" t="s">
        <v>170</v>
      </c>
      <c r="D7734" s="209" t="n">
        <v>0</v>
      </c>
      <c r="E7734" s="224" t="e">
        <f aca="false">VLOOKUP(A7734,SINAPI_MO!$A$1:$E$59566,4,0)</f>
        <v>#N/A</v>
      </c>
      <c r="F7734" s="225" t="e">
        <f aca="false">ROUND(D7734*E7734,2)</f>
        <v>#N/A</v>
      </c>
    </row>
    <row r="7735" customFormat="false" ht="19.4" hidden="false" customHeight="false" outlineLevel="0" collapsed="false">
      <c r="A7735" s="207" t="n">
        <v>106644</v>
      </c>
      <c r="B7735" s="208" t="s">
        <v>7857</v>
      </c>
      <c r="C7735" s="2" t="s">
        <v>170</v>
      </c>
      <c r="D7735" s="209" t="n">
        <v>0</v>
      </c>
      <c r="E7735" s="224" t="e">
        <f aca="false">VLOOKUP(A7735,SINAPI_MO!$A$1:$E$59566,4,0)</f>
        <v>#N/A</v>
      </c>
      <c r="F7735" s="225" t="e">
        <f aca="false">ROUND(D7735*E7735,2)</f>
        <v>#N/A</v>
      </c>
    </row>
    <row r="7736" customFormat="false" ht="19.4" hidden="false" customHeight="false" outlineLevel="0" collapsed="false">
      <c r="A7736" s="207" t="n">
        <v>106646</v>
      </c>
      <c r="B7736" s="208" t="s">
        <v>7858</v>
      </c>
      <c r="C7736" s="2" t="s">
        <v>170</v>
      </c>
      <c r="D7736" s="209" t="n">
        <v>0</v>
      </c>
      <c r="E7736" s="224" t="e">
        <f aca="false">VLOOKUP(A7736,SINAPI_MO!$A$1:$E$59566,4,0)</f>
        <v>#N/A</v>
      </c>
      <c r="F7736" s="225" t="e">
        <f aca="false">ROUND(D7736*E7736,2)</f>
        <v>#N/A</v>
      </c>
    </row>
    <row r="7737" customFormat="false" ht="19.4" hidden="false" customHeight="false" outlineLevel="0" collapsed="false">
      <c r="A7737" s="207" t="n">
        <v>106645</v>
      </c>
      <c r="B7737" s="208" t="s">
        <v>7859</v>
      </c>
      <c r="C7737" s="2" t="s">
        <v>170</v>
      </c>
      <c r="D7737" s="209" t="n">
        <v>0</v>
      </c>
      <c r="E7737" s="224" t="e">
        <f aca="false">VLOOKUP(A7737,SINAPI_MO!$A$1:$E$59566,4,0)</f>
        <v>#N/A</v>
      </c>
      <c r="F7737" s="225" t="e">
        <f aca="false">ROUND(D7737*E7737,2)</f>
        <v>#N/A</v>
      </c>
    </row>
    <row r="7738" customFormat="false" ht="19.4" hidden="false" customHeight="false" outlineLevel="0" collapsed="false">
      <c r="A7738" s="207" t="n">
        <v>106643</v>
      </c>
      <c r="B7738" s="208" t="s">
        <v>7860</v>
      </c>
      <c r="C7738" s="2" t="s">
        <v>170</v>
      </c>
      <c r="D7738" s="209" t="n">
        <v>0</v>
      </c>
      <c r="E7738" s="224" t="e">
        <f aca="false">VLOOKUP(A7738,SINAPI_MO!$A$1:$E$59566,4,0)</f>
        <v>#N/A</v>
      </c>
      <c r="F7738" s="225" t="e">
        <f aca="false">ROUND(D7738*E7738,2)</f>
        <v>#N/A</v>
      </c>
    </row>
    <row r="7739" customFormat="false" ht="19.4" hidden="false" customHeight="false" outlineLevel="0" collapsed="false">
      <c r="A7739" s="207" t="n">
        <v>106642</v>
      </c>
      <c r="B7739" s="208" t="s">
        <v>7861</v>
      </c>
      <c r="C7739" s="2" t="s">
        <v>170</v>
      </c>
      <c r="D7739" s="209" t="n">
        <v>0</v>
      </c>
      <c r="E7739" s="224" t="e">
        <f aca="false">VLOOKUP(A7739,SINAPI_MO!$A$1:$E$59566,4,0)</f>
        <v>#N/A</v>
      </c>
      <c r="F7739" s="225" t="e">
        <f aca="false">ROUND(D7739*E7739,2)</f>
        <v>#N/A</v>
      </c>
    </row>
    <row r="7740" customFormat="false" ht="19.4" hidden="false" customHeight="false" outlineLevel="0" collapsed="false">
      <c r="A7740" s="207" t="n">
        <v>106649</v>
      </c>
      <c r="B7740" s="208" t="s">
        <v>7862</v>
      </c>
      <c r="C7740" s="2" t="s">
        <v>170</v>
      </c>
      <c r="D7740" s="209" t="n">
        <v>0</v>
      </c>
      <c r="E7740" s="224" t="e">
        <f aca="false">VLOOKUP(A7740,SINAPI_MO!$A$1:$E$59566,4,0)</f>
        <v>#N/A</v>
      </c>
      <c r="F7740" s="225" t="e">
        <f aca="false">ROUND(D7740*E7740,2)</f>
        <v>#N/A</v>
      </c>
    </row>
    <row r="7741" customFormat="false" ht="19.4" hidden="false" customHeight="false" outlineLevel="0" collapsed="false">
      <c r="A7741" s="207" t="n">
        <v>106648</v>
      </c>
      <c r="B7741" s="208" t="s">
        <v>7863</v>
      </c>
      <c r="C7741" s="2" t="s">
        <v>170</v>
      </c>
      <c r="D7741" s="209" t="n">
        <v>0</v>
      </c>
      <c r="E7741" s="224" t="e">
        <f aca="false">VLOOKUP(A7741,SINAPI_MO!$A$1:$E$59566,4,0)</f>
        <v>#N/A</v>
      </c>
      <c r="F7741" s="225" t="e">
        <f aca="false">ROUND(D7741*E7741,2)</f>
        <v>#N/A</v>
      </c>
    </row>
    <row r="7742" customFormat="false" ht="19.4" hidden="false" customHeight="false" outlineLevel="0" collapsed="false">
      <c r="A7742" s="207" t="n">
        <v>106647</v>
      </c>
      <c r="B7742" s="208" t="s">
        <v>7864</v>
      </c>
      <c r="C7742" s="2" t="s">
        <v>170</v>
      </c>
      <c r="D7742" s="209" t="n">
        <v>0</v>
      </c>
      <c r="E7742" s="224" t="e">
        <f aca="false">VLOOKUP(A7742,SINAPI_MO!$A$1:$E$59566,4,0)</f>
        <v>#N/A</v>
      </c>
      <c r="F7742" s="225" t="e">
        <f aca="false">ROUND(D7742*E7742,2)</f>
        <v>#N/A</v>
      </c>
    </row>
    <row r="7743" customFormat="false" ht="19.4" hidden="false" customHeight="false" outlineLevel="0" collapsed="false">
      <c r="A7743" s="207" t="n">
        <v>106652</v>
      </c>
      <c r="B7743" s="208" t="s">
        <v>7865</v>
      </c>
      <c r="C7743" s="2" t="s">
        <v>170</v>
      </c>
      <c r="D7743" s="209" t="n">
        <v>0</v>
      </c>
      <c r="E7743" s="224" t="e">
        <f aca="false">VLOOKUP(A7743,SINAPI_MO!$A$1:$E$59566,4,0)</f>
        <v>#N/A</v>
      </c>
      <c r="F7743" s="225" t="e">
        <f aca="false">ROUND(D7743*E7743,2)</f>
        <v>#N/A</v>
      </c>
    </row>
    <row r="7744" customFormat="false" ht="19.4" hidden="false" customHeight="false" outlineLevel="0" collapsed="false">
      <c r="A7744" s="207" t="n">
        <v>106653</v>
      </c>
      <c r="B7744" s="208" t="s">
        <v>7866</v>
      </c>
      <c r="C7744" s="2" t="s">
        <v>170</v>
      </c>
      <c r="D7744" s="209" t="n">
        <v>0</v>
      </c>
      <c r="E7744" s="224" t="e">
        <f aca="false">VLOOKUP(A7744,SINAPI_MO!$A$1:$E$59566,4,0)</f>
        <v>#N/A</v>
      </c>
      <c r="F7744" s="225" t="e">
        <f aca="false">ROUND(D7744*E7744,2)</f>
        <v>#N/A</v>
      </c>
    </row>
    <row r="7745" customFormat="false" ht="19.4" hidden="false" customHeight="false" outlineLevel="0" collapsed="false">
      <c r="A7745" s="207" t="n">
        <v>106654</v>
      </c>
      <c r="B7745" s="208" t="s">
        <v>7867</v>
      </c>
      <c r="C7745" s="2" t="s">
        <v>170</v>
      </c>
      <c r="D7745" s="209" t="n">
        <v>0</v>
      </c>
      <c r="E7745" s="224" t="e">
        <f aca="false">VLOOKUP(A7745,SINAPI_MO!$A$1:$E$59566,4,0)</f>
        <v>#N/A</v>
      </c>
      <c r="F7745" s="225" t="e">
        <f aca="false">ROUND(D7745*E7745,2)</f>
        <v>#N/A</v>
      </c>
    </row>
    <row r="7746" customFormat="false" ht="19.4" hidden="false" customHeight="false" outlineLevel="0" collapsed="false">
      <c r="A7746" s="207" t="n">
        <v>106651</v>
      </c>
      <c r="B7746" s="208" t="s">
        <v>7868</v>
      </c>
      <c r="C7746" s="2" t="s">
        <v>170</v>
      </c>
      <c r="D7746" s="209" t="n">
        <v>0</v>
      </c>
      <c r="E7746" s="224" t="e">
        <f aca="false">VLOOKUP(A7746,SINAPI_MO!$A$1:$E$59566,4,0)</f>
        <v>#N/A</v>
      </c>
      <c r="F7746" s="225" t="e">
        <f aca="false">ROUND(D7746*E7746,2)</f>
        <v>#N/A</v>
      </c>
    </row>
    <row r="7747" customFormat="false" ht="19.4" hidden="false" customHeight="false" outlineLevel="0" collapsed="false">
      <c r="A7747" s="207" t="n">
        <v>106650</v>
      </c>
      <c r="B7747" s="208" t="s">
        <v>7869</v>
      </c>
      <c r="C7747" s="2" t="s">
        <v>170</v>
      </c>
      <c r="D7747" s="209" t="n">
        <v>0</v>
      </c>
      <c r="E7747" s="224" t="e">
        <f aca="false">VLOOKUP(A7747,SINAPI_MO!$A$1:$E$59566,4,0)</f>
        <v>#N/A</v>
      </c>
      <c r="F7747" s="225" t="e">
        <f aca="false">ROUND(D7747*E7747,2)</f>
        <v>#N/A</v>
      </c>
    </row>
    <row r="7748" customFormat="false" ht="19.4" hidden="false" customHeight="false" outlineLevel="0" collapsed="false">
      <c r="A7748" s="207" t="n">
        <v>106655</v>
      </c>
      <c r="B7748" s="208" t="s">
        <v>7870</v>
      </c>
      <c r="C7748" s="2" t="s">
        <v>170</v>
      </c>
      <c r="D7748" s="209" t="n">
        <v>0</v>
      </c>
      <c r="E7748" s="224" t="e">
        <f aca="false">VLOOKUP(A7748,SINAPI_MO!$A$1:$E$59566,4,0)</f>
        <v>#N/A</v>
      </c>
      <c r="F7748" s="225" t="e">
        <f aca="false">ROUND(D7748*E7748,2)</f>
        <v>#N/A</v>
      </c>
    </row>
    <row r="7749" customFormat="false" ht="19.4" hidden="false" customHeight="false" outlineLevel="0" collapsed="false">
      <c r="A7749" s="207" t="n">
        <v>106657</v>
      </c>
      <c r="B7749" s="208" t="s">
        <v>7871</v>
      </c>
      <c r="C7749" s="2" t="s">
        <v>170</v>
      </c>
      <c r="D7749" s="209" t="n">
        <v>0</v>
      </c>
      <c r="E7749" s="224" t="e">
        <f aca="false">VLOOKUP(A7749,SINAPI_MO!$A$1:$E$59566,4,0)</f>
        <v>#N/A</v>
      </c>
      <c r="F7749" s="225" t="e">
        <f aca="false">ROUND(D7749*E7749,2)</f>
        <v>#N/A</v>
      </c>
    </row>
    <row r="7750" customFormat="false" ht="19.4" hidden="false" customHeight="false" outlineLevel="0" collapsed="false">
      <c r="A7750" s="207" t="n">
        <v>106656</v>
      </c>
      <c r="B7750" s="208" t="s">
        <v>7872</v>
      </c>
      <c r="C7750" s="2" t="s">
        <v>170</v>
      </c>
      <c r="D7750" s="209" t="n">
        <v>0</v>
      </c>
      <c r="E7750" s="224" t="e">
        <f aca="false">VLOOKUP(A7750,SINAPI_MO!$A$1:$E$59566,4,0)</f>
        <v>#N/A</v>
      </c>
      <c r="F7750" s="225" t="e">
        <f aca="false">ROUND(D7750*E7750,2)</f>
        <v>#N/A</v>
      </c>
    </row>
    <row r="7751" customFormat="false" ht="19.4" hidden="false" customHeight="false" outlineLevel="0" collapsed="false">
      <c r="A7751" s="207" t="n">
        <v>106661</v>
      </c>
      <c r="B7751" s="208" t="s">
        <v>7873</v>
      </c>
      <c r="C7751" s="2" t="s">
        <v>170</v>
      </c>
      <c r="D7751" s="209" t="n">
        <v>0</v>
      </c>
      <c r="E7751" s="224" t="e">
        <f aca="false">VLOOKUP(A7751,SINAPI_MO!$A$1:$E$59566,4,0)</f>
        <v>#N/A</v>
      </c>
      <c r="F7751" s="225" t="e">
        <f aca="false">ROUND(D7751*E7751,2)</f>
        <v>#N/A</v>
      </c>
    </row>
    <row r="7752" customFormat="false" ht="19.4" hidden="false" customHeight="false" outlineLevel="0" collapsed="false">
      <c r="A7752" s="207" t="n">
        <v>106660</v>
      </c>
      <c r="B7752" s="208" t="s">
        <v>7874</v>
      </c>
      <c r="C7752" s="2" t="s">
        <v>170</v>
      </c>
      <c r="D7752" s="209" t="n">
        <v>0</v>
      </c>
      <c r="E7752" s="224" t="e">
        <f aca="false">VLOOKUP(A7752,SINAPI_MO!$A$1:$E$59566,4,0)</f>
        <v>#N/A</v>
      </c>
      <c r="F7752" s="225" t="e">
        <f aca="false">ROUND(D7752*E7752,2)</f>
        <v>#N/A</v>
      </c>
    </row>
    <row r="7753" customFormat="false" ht="19.4" hidden="false" customHeight="false" outlineLevel="0" collapsed="false">
      <c r="A7753" s="207" t="n">
        <v>106659</v>
      </c>
      <c r="B7753" s="208" t="s">
        <v>7875</v>
      </c>
      <c r="C7753" s="2" t="s">
        <v>170</v>
      </c>
      <c r="D7753" s="209" t="n">
        <v>0</v>
      </c>
      <c r="E7753" s="224" t="e">
        <f aca="false">VLOOKUP(A7753,SINAPI_MO!$A$1:$E$59566,4,0)</f>
        <v>#N/A</v>
      </c>
      <c r="F7753" s="225" t="e">
        <f aca="false">ROUND(D7753*E7753,2)</f>
        <v>#N/A</v>
      </c>
    </row>
    <row r="7754" customFormat="false" ht="19.4" hidden="false" customHeight="false" outlineLevel="0" collapsed="false">
      <c r="A7754" s="207" t="n">
        <v>106658</v>
      </c>
      <c r="B7754" s="208" t="s">
        <v>7876</v>
      </c>
      <c r="C7754" s="2" t="s">
        <v>170</v>
      </c>
      <c r="D7754" s="209" t="n">
        <v>0</v>
      </c>
      <c r="E7754" s="224" t="e">
        <f aca="false">VLOOKUP(A7754,SINAPI_MO!$A$1:$E$59566,4,0)</f>
        <v>#N/A</v>
      </c>
      <c r="F7754" s="225" t="e">
        <f aca="false">ROUND(D7754*E7754,2)</f>
        <v>#N/A</v>
      </c>
    </row>
    <row r="7755" customFormat="false" ht="19.4" hidden="false" customHeight="false" outlineLevel="0" collapsed="false">
      <c r="A7755" s="207" t="n">
        <v>106663</v>
      </c>
      <c r="B7755" s="208" t="s">
        <v>7877</v>
      </c>
      <c r="C7755" s="2" t="s">
        <v>170</v>
      </c>
      <c r="D7755" s="209" t="n">
        <v>0</v>
      </c>
      <c r="E7755" s="224" t="e">
        <f aca="false">VLOOKUP(A7755,SINAPI_MO!$A$1:$E$59566,4,0)</f>
        <v>#N/A</v>
      </c>
      <c r="F7755" s="225" t="e">
        <f aca="false">ROUND(D7755*E7755,2)</f>
        <v>#N/A</v>
      </c>
    </row>
    <row r="7756" customFormat="false" ht="19.4" hidden="false" customHeight="false" outlineLevel="0" collapsed="false">
      <c r="A7756" s="207" t="n">
        <v>106662</v>
      </c>
      <c r="B7756" s="208" t="s">
        <v>7878</v>
      </c>
      <c r="C7756" s="2" t="s">
        <v>170</v>
      </c>
      <c r="D7756" s="209" t="n">
        <v>0</v>
      </c>
      <c r="E7756" s="224" t="e">
        <f aca="false">VLOOKUP(A7756,SINAPI_MO!$A$1:$E$59566,4,0)</f>
        <v>#N/A</v>
      </c>
      <c r="F7756" s="225" t="e">
        <f aca="false">ROUND(D7756*E7756,2)</f>
        <v>#N/A</v>
      </c>
    </row>
    <row r="7757" customFormat="false" ht="19.4" hidden="false" customHeight="false" outlineLevel="0" collapsed="false">
      <c r="A7757" s="207" t="n">
        <v>106664</v>
      </c>
      <c r="B7757" s="208" t="s">
        <v>7879</v>
      </c>
      <c r="C7757" s="2" t="s">
        <v>170</v>
      </c>
      <c r="D7757" s="209" t="n">
        <v>0</v>
      </c>
      <c r="E7757" s="224" t="e">
        <f aca="false">VLOOKUP(A7757,SINAPI_MO!$A$1:$E$59566,4,0)</f>
        <v>#N/A</v>
      </c>
      <c r="F7757" s="225" t="e">
        <f aca="false">ROUND(D7757*E7757,2)</f>
        <v>#N/A</v>
      </c>
    </row>
    <row r="7758" customFormat="false" ht="19.4" hidden="false" customHeight="false" outlineLevel="0" collapsed="false">
      <c r="A7758" s="207" t="n">
        <v>106602</v>
      </c>
      <c r="B7758" s="208" t="s">
        <v>7880</v>
      </c>
      <c r="C7758" s="2" t="s">
        <v>7881</v>
      </c>
      <c r="D7758" s="209" t="n">
        <v>0</v>
      </c>
      <c r="E7758" s="224" t="e">
        <f aca="false">VLOOKUP(A7758,SINAPI_MO!$A$1:$E$59566,4,0)</f>
        <v>#N/A</v>
      </c>
      <c r="F7758" s="225" t="e">
        <f aca="false">ROUND(D7758*E7758,2)</f>
        <v>#N/A</v>
      </c>
    </row>
    <row r="7759" customFormat="false" ht="19.4" hidden="false" customHeight="false" outlineLevel="0" collapsed="false">
      <c r="A7759" s="207" t="n">
        <v>106603</v>
      </c>
      <c r="B7759" s="208" t="s">
        <v>7882</v>
      </c>
      <c r="C7759" s="2" t="s">
        <v>7881</v>
      </c>
      <c r="D7759" s="209" t="n">
        <v>0</v>
      </c>
      <c r="E7759" s="224" t="e">
        <f aca="false">VLOOKUP(A7759,SINAPI_MO!$A$1:$E$59566,4,0)</f>
        <v>#N/A</v>
      </c>
      <c r="F7759" s="225" t="e">
        <f aca="false">ROUND(D7759*E7759,2)</f>
        <v>#N/A</v>
      </c>
    </row>
    <row r="7760" customFormat="false" ht="19.4" hidden="false" customHeight="false" outlineLevel="0" collapsed="false">
      <c r="A7760" s="207" t="n">
        <v>106604</v>
      </c>
      <c r="B7760" s="208" t="s">
        <v>7883</v>
      </c>
      <c r="C7760" s="2" t="s">
        <v>7881</v>
      </c>
      <c r="D7760" s="209" t="n">
        <v>0</v>
      </c>
      <c r="E7760" s="224" t="e">
        <f aca="false">VLOOKUP(A7760,SINAPI_MO!$A$1:$E$59566,4,0)</f>
        <v>#N/A</v>
      </c>
      <c r="F7760" s="225" t="e">
        <f aca="false">ROUND(D7760*E7760,2)</f>
        <v>#N/A</v>
      </c>
    </row>
    <row r="7761" customFormat="false" ht="19.4" hidden="false" customHeight="false" outlineLevel="0" collapsed="false">
      <c r="A7761" s="207" t="n">
        <v>106598</v>
      </c>
      <c r="B7761" s="208" t="s">
        <v>7884</v>
      </c>
      <c r="C7761" s="2" t="s">
        <v>7881</v>
      </c>
      <c r="D7761" s="209" t="n">
        <v>0</v>
      </c>
      <c r="E7761" s="224" t="e">
        <f aca="false">VLOOKUP(A7761,SINAPI_MO!$A$1:$E$59566,4,0)</f>
        <v>#N/A</v>
      </c>
      <c r="F7761" s="225" t="e">
        <f aca="false">ROUND(D7761*E7761,2)</f>
        <v>#N/A</v>
      </c>
    </row>
    <row r="7762" customFormat="false" ht="19.4" hidden="false" customHeight="false" outlineLevel="0" collapsed="false">
      <c r="A7762" s="207" t="n">
        <v>106599</v>
      </c>
      <c r="B7762" s="208" t="s">
        <v>7885</v>
      </c>
      <c r="C7762" s="2" t="s">
        <v>7881</v>
      </c>
      <c r="D7762" s="209" t="n">
        <v>0</v>
      </c>
      <c r="E7762" s="224" t="e">
        <f aca="false">VLOOKUP(A7762,SINAPI_MO!$A$1:$E$59566,4,0)</f>
        <v>#N/A</v>
      </c>
      <c r="F7762" s="225" t="e">
        <f aca="false">ROUND(D7762*E7762,2)</f>
        <v>#N/A</v>
      </c>
    </row>
    <row r="7763" customFormat="false" ht="19.4" hidden="false" customHeight="false" outlineLevel="0" collapsed="false">
      <c r="A7763" s="207" t="n">
        <v>106601</v>
      </c>
      <c r="B7763" s="208" t="s">
        <v>7886</v>
      </c>
      <c r="C7763" s="2" t="s">
        <v>7881</v>
      </c>
      <c r="D7763" s="209" t="n">
        <v>0</v>
      </c>
      <c r="E7763" s="224" t="e">
        <f aca="false">VLOOKUP(A7763,SINAPI_MO!$A$1:$E$59566,4,0)</f>
        <v>#N/A</v>
      </c>
      <c r="F7763" s="225" t="e">
        <f aca="false">ROUND(D7763*E7763,2)</f>
        <v>#N/A</v>
      </c>
    </row>
    <row r="7764" customFormat="false" ht="19.4" hidden="false" customHeight="false" outlineLevel="0" collapsed="false">
      <c r="A7764" s="207" t="n">
        <v>106600</v>
      </c>
      <c r="B7764" s="208" t="s">
        <v>7887</v>
      </c>
      <c r="C7764" s="2" t="s">
        <v>7881</v>
      </c>
      <c r="D7764" s="209" t="n">
        <v>0</v>
      </c>
      <c r="E7764" s="224" t="e">
        <f aca="false">VLOOKUP(A7764,SINAPI_MO!$A$1:$E$59566,4,0)</f>
        <v>#N/A</v>
      </c>
      <c r="F7764" s="225" t="e">
        <f aca="false">ROUND(D7764*E7764,2)</f>
        <v>#N/A</v>
      </c>
    </row>
    <row r="7765" customFormat="false" ht="19.4" hidden="false" customHeight="false" outlineLevel="0" collapsed="false">
      <c r="A7765" s="207" t="n">
        <v>106609</v>
      </c>
      <c r="B7765" s="208" t="s">
        <v>7888</v>
      </c>
      <c r="C7765" s="2" t="s">
        <v>7881</v>
      </c>
      <c r="D7765" s="209" t="n">
        <v>0</v>
      </c>
      <c r="E7765" s="224" t="e">
        <f aca="false">VLOOKUP(A7765,SINAPI_MO!$A$1:$E$59566,4,0)</f>
        <v>#N/A</v>
      </c>
      <c r="F7765" s="225" t="e">
        <f aca="false">ROUND(D7765*E7765,2)</f>
        <v>#N/A</v>
      </c>
    </row>
    <row r="7766" customFormat="false" ht="19.4" hidden="false" customHeight="false" outlineLevel="0" collapsed="false">
      <c r="A7766" s="207" t="n">
        <v>106610</v>
      </c>
      <c r="B7766" s="208" t="s">
        <v>7889</v>
      </c>
      <c r="C7766" s="2" t="s">
        <v>7881</v>
      </c>
      <c r="D7766" s="209" t="n">
        <v>0</v>
      </c>
      <c r="E7766" s="224" t="e">
        <f aca="false">VLOOKUP(A7766,SINAPI_MO!$A$1:$E$59566,4,0)</f>
        <v>#N/A</v>
      </c>
      <c r="F7766" s="225" t="e">
        <f aca="false">ROUND(D7766*E7766,2)</f>
        <v>#N/A</v>
      </c>
    </row>
    <row r="7767" customFormat="false" ht="19.4" hidden="false" customHeight="false" outlineLevel="0" collapsed="false">
      <c r="A7767" s="207" t="n">
        <v>106611</v>
      </c>
      <c r="B7767" s="208" t="s">
        <v>7890</v>
      </c>
      <c r="C7767" s="2" t="s">
        <v>7881</v>
      </c>
      <c r="D7767" s="209" t="n">
        <v>0</v>
      </c>
      <c r="E7767" s="224" t="e">
        <f aca="false">VLOOKUP(A7767,SINAPI_MO!$A$1:$E$59566,4,0)</f>
        <v>#N/A</v>
      </c>
      <c r="F7767" s="225" t="e">
        <f aca="false">ROUND(D7767*E7767,2)</f>
        <v>#N/A</v>
      </c>
    </row>
    <row r="7768" customFormat="false" ht="19.4" hidden="false" customHeight="false" outlineLevel="0" collapsed="false">
      <c r="A7768" s="207" t="n">
        <v>106605</v>
      </c>
      <c r="B7768" s="208" t="s">
        <v>7891</v>
      </c>
      <c r="C7768" s="2" t="s">
        <v>7881</v>
      </c>
      <c r="D7768" s="209" t="n">
        <v>0</v>
      </c>
      <c r="E7768" s="224" t="e">
        <f aca="false">VLOOKUP(A7768,SINAPI_MO!$A$1:$E$59566,4,0)</f>
        <v>#N/A</v>
      </c>
      <c r="F7768" s="225" t="e">
        <f aca="false">ROUND(D7768*E7768,2)</f>
        <v>#N/A</v>
      </c>
    </row>
    <row r="7769" customFormat="false" ht="19.4" hidden="false" customHeight="false" outlineLevel="0" collapsed="false">
      <c r="A7769" s="207" t="n">
        <v>106606</v>
      </c>
      <c r="B7769" s="208" t="s">
        <v>7892</v>
      </c>
      <c r="C7769" s="2" t="s">
        <v>7881</v>
      </c>
      <c r="D7769" s="209" t="n">
        <v>0</v>
      </c>
      <c r="E7769" s="224" t="e">
        <f aca="false">VLOOKUP(A7769,SINAPI_MO!$A$1:$E$59566,4,0)</f>
        <v>#N/A</v>
      </c>
      <c r="F7769" s="225" t="e">
        <f aca="false">ROUND(D7769*E7769,2)</f>
        <v>#N/A</v>
      </c>
    </row>
    <row r="7770" customFormat="false" ht="19.4" hidden="false" customHeight="false" outlineLevel="0" collapsed="false">
      <c r="A7770" s="207" t="n">
        <v>106608</v>
      </c>
      <c r="B7770" s="208" t="s">
        <v>7893</v>
      </c>
      <c r="C7770" s="2" t="s">
        <v>7881</v>
      </c>
      <c r="D7770" s="209" t="n">
        <v>0</v>
      </c>
      <c r="E7770" s="224" t="e">
        <f aca="false">VLOOKUP(A7770,SINAPI_MO!$A$1:$E$59566,4,0)</f>
        <v>#N/A</v>
      </c>
      <c r="F7770" s="225" t="e">
        <f aca="false">ROUND(D7770*E7770,2)</f>
        <v>#N/A</v>
      </c>
    </row>
    <row r="7771" customFormat="false" ht="19.4" hidden="false" customHeight="false" outlineLevel="0" collapsed="false">
      <c r="A7771" s="207" t="n">
        <v>106607</v>
      </c>
      <c r="B7771" s="208" t="s">
        <v>7894</v>
      </c>
      <c r="C7771" s="2" t="s">
        <v>7881</v>
      </c>
      <c r="D7771" s="209" t="n">
        <v>0</v>
      </c>
      <c r="E7771" s="224" t="e">
        <f aca="false">VLOOKUP(A7771,SINAPI_MO!$A$1:$E$59566,4,0)</f>
        <v>#N/A</v>
      </c>
      <c r="F7771" s="225" t="e">
        <f aca="false">ROUND(D7771*E7771,2)</f>
        <v>#N/A</v>
      </c>
    </row>
    <row r="7772" customFormat="false" ht="19.4" hidden="false" customHeight="false" outlineLevel="0" collapsed="false">
      <c r="A7772" s="207" t="n">
        <v>106581</v>
      </c>
      <c r="B7772" s="208" t="s">
        <v>7895</v>
      </c>
      <c r="C7772" s="2" t="s">
        <v>7881</v>
      </c>
      <c r="D7772" s="209" t="n">
        <v>0</v>
      </c>
      <c r="E7772" s="224" t="e">
        <f aca="false">VLOOKUP(A7772,SINAPI_MO!$A$1:$E$59566,4,0)</f>
        <v>#N/A</v>
      </c>
      <c r="F7772" s="225" t="e">
        <f aca="false">ROUND(D7772*E7772,2)</f>
        <v>#N/A</v>
      </c>
    </row>
    <row r="7773" customFormat="false" ht="19.4" hidden="false" customHeight="false" outlineLevel="0" collapsed="false">
      <c r="A7773" s="207" t="n">
        <v>106582</v>
      </c>
      <c r="B7773" s="208" t="s">
        <v>7896</v>
      </c>
      <c r="C7773" s="2" t="s">
        <v>7881</v>
      </c>
      <c r="D7773" s="209" t="n">
        <v>0</v>
      </c>
      <c r="E7773" s="224" t="e">
        <f aca="false">VLOOKUP(A7773,SINAPI_MO!$A$1:$E$59566,4,0)</f>
        <v>#N/A</v>
      </c>
      <c r="F7773" s="225" t="e">
        <f aca="false">ROUND(D7773*E7773,2)</f>
        <v>#N/A</v>
      </c>
    </row>
    <row r="7774" customFormat="false" ht="19.4" hidden="false" customHeight="false" outlineLevel="0" collapsed="false">
      <c r="A7774" s="207" t="n">
        <v>106583</v>
      </c>
      <c r="B7774" s="208" t="s">
        <v>7897</v>
      </c>
      <c r="C7774" s="2" t="s">
        <v>7881</v>
      </c>
      <c r="D7774" s="209" t="n">
        <v>0</v>
      </c>
      <c r="E7774" s="224" t="e">
        <f aca="false">VLOOKUP(A7774,SINAPI_MO!$A$1:$E$59566,4,0)</f>
        <v>#N/A</v>
      </c>
      <c r="F7774" s="225" t="e">
        <f aca="false">ROUND(D7774*E7774,2)</f>
        <v>#N/A</v>
      </c>
    </row>
    <row r="7775" customFormat="false" ht="12.8" hidden="false" customHeight="false" outlineLevel="0" collapsed="false">
      <c r="A7775" s="207" t="n">
        <v>106577</v>
      </c>
      <c r="B7775" s="208" t="s">
        <v>7898</v>
      </c>
      <c r="C7775" s="2" t="s">
        <v>7881</v>
      </c>
      <c r="D7775" s="209" t="n">
        <v>0</v>
      </c>
      <c r="E7775" s="224" t="e">
        <f aca="false">VLOOKUP(A7775,SINAPI_MO!$A$1:$E$59566,4,0)</f>
        <v>#N/A</v>
      </c>
      <c r="F7775" s="225" t="e">
        <f aca="false">ROUND(D7775*E7775,2)</f>
        <v>#N/A</v>
      </c>
    </row>
    <row r="7776" customFormat="false" ht="19.4" hidden="false" customHeight="false" outlineLevel="0" collapsed="false">
      <c r="A7776" s="207" t="n">
        <v>106578</v>
      </c>
      <c r="B7776" s="208" t="s">
        <v>7899</v>
      </c>
      <c r="C7776" s="2" t="s">
        <v>7881</v>
      </c>
      <c r="D7776" s="209" t="n">
        <v>0</v>
      </c>
      <c r="E7776" s="224" t="e">
        <f aca="false">VLOOKUP(A7776,SINAPI_MO!$A$1:$E$59566,4,0)</f>
        <v>#N/A</v>
      </c>
      <c r="F7776" s="225" t="e">
        <f aca="false">ROUND(D7776*E7776,2)</f>
        <v>#N/A</v>
      </c>
    </row>
    <row r="7777" customFormat="false" ht="19.4" hidden="false" customHeight="false" outlineLevel="0" collapsed="false">
      <c r="A7777" s="207" t="n">
        <v>106580</v>
      </c>
      <c r="B7777" s="208" t="s">
        <v>7900</v>
      </c>
      <c r="C7777" s="2" t="s">
        <v>7881</v>
      </c>
      <c r="D7777" s="209" t="n">
        <v>0</v>
      </c>
      <c r="E7777" s="224" t="e">
        <f aca="false">VLOOKUP(A7777,SINAPI_MO!$A$1:$E$59566,4,0)</f>
        <v>#N/A</v>
      </c>
      <c r="F7777" s="225" t="e">
        <f aca="false">ROUND(D7777*E7777,2)</f>
        <v>#N/A</v>
      </c>
    </row>
    <row r="7778" customFormat="false" ht="19.4" hidden="false" customHeight="false" outlineLevel="0" collapsed="false">
      <c r="A7778" s="207" t="n">
        <v>106579</v>
      </c>
      <c r="B7778" s="208" t="s">
        <v>7901</v>
      </c>
      <c r="C7778" s="2" t="s">
        <v>7881</v>
      </c>
      <c r="D7778" s="209" t="n">
        <v>0</v>
      </c>
      <c r="E7778" s="224" t="e">
        <f aca="false">VLOOKUP(A7778,SINAPI_MO!$A$1:$E$59566,4,0)</f>
        <v>#N/A</v>
      </c>
      <c r="F7778" s="225" t="e">
        <f aca="false">ROUND(D7778*E7778,2)</f>
        <v>#N/A</v>
      </c>
    </row>
    <row r="7779" customFormat="false" ht="19.4" hidden="false" customHeight="false" outlineLevel="0" collapsed="false">
      <c r="A7779" s="207" t="n">
        <v>106588</v>
      </c>
      <c r="B7779" s="208" t="s">
        <v>7902</v>
      </c>
      <c r="C7779" s="2" t="s">
        <v>7881</v>
      </c>
      <c r="D7779" s="209" t="n">
        <v>0</v>
      </c>
      <c r="E7779" s="224" t="e">
        <f aca="false">VLOOKUP(A7779,SINAPI_MO!$A$1:$E$59566,4,0)</f>
        <v>#N/A</v>
      </c>
      <c r="F7779" s="225" t="e">
        <f aca="false">ROUND(D7779*E7779,2)</f>
        <v>#N/A</v>
      </c>
    </row>
    <row r="7780" customFormat="false" ht="19.4" hidden="false" customHeight="false" outlineLevel="0" collapsed="false">
      <c r="A7780" s="207" t="n">
        <v>106589</v>
      </c>
      <c r="B7780" s="208" t="s">
        <v>7903</v>
      </c>
      <c r="C7780" s="2" t="s">
        <v>7881</v>
      </c>
      <c r="D7780" s="209" t="n">
        <v>0</v>
      </c>
      <c r="E7780" s="224" t="e">
        <f aca="false">VLOOKUP(A7780,SINAPI_MO!$A$1:$E$59566,4,0)</f>
        <v>#N/A</v>
      </c>
      <c r="F7780" s="225" t="e">
        <f aca="false">ROUND(D7780*E7780,2)</f>
        <v>#N/A</v>
      </c>
    </row>
    <row r="7781" customFormat="false" ht="19.4" hidden="false" customHeight="false" outlineLevel="0" collapsed="false">
      <c r="A7781" s="207" t="n">
        <v>106590</v>
      </c>
      <c r="B7781" s="208" t="s">
        <v>7904</v>
      </c>
      <c r="C7781" s="2" t="s">
        <v>7881</v>
      </c>
      <c r="D7781" s="209" t="n">
        <v>0</v>
      </c>
      <c r="E7781" s="224" t="e">
        <f aca="false">VLOOKUP(A7781,SINAPI_MO!$A$1:$E$59566,4,0)</f>
        <v>#N/A</v>
      </c>
      <c r="F7781" s="225" t="e">
        <f aca="false">ROUND(D7781*E7781,2)</f>
        <v>#N/A</v>
      </c>
    </row>
    <row r="7782" customFormat="false" ht="12.8" hidden="false" customHeight="false" outlineLevel="0" collapsed="false">
      <c r="A7782" s="207" t="n">
        <v>106584</v>
      </c>
      <c r="B7782" s="208" t="s">
        <v>7905</v>
      </c>
      <c r="C7782" s="2" t="s">
        <v>7881</v>
      </c>
      <c r="D7782" s="209" t="n">
        <v>0</v>
      </c>
      <c r="E7782" s="224" t="e">
        <f aca="false">VLOOKUP(A7782,SINAPI_MO!$A$1:$E$59566,4,0)</f>
        <v>#N/A</v>
      </c>
      <c r="F7782" s="225" t="e">
        <f aca="false">ROUND(D7782*E7782,2)</f>
        <v>#N/A</v>
      </c>
    </row>
    <row r="7783" customFormat="false" ht="19.4" hidden="false" customHeight="false" outlineLevel="0" collapsed="false">
      <c r="A7783" s="207" t="n">
        <v>106585</v>
      </c>
      <c r="B7783" s="208" t="s">
        <v>7906</v>
      </c>
      <c r="C7783" s="2" t="s">
        <v>7881</v>
      </c>
      <c r="D7783" s="209" t="n">
        <v>0</v>
      </c>
      <c r="E7783" s="224" t="e">
        <f aca="false">VLOOKUP(A7783,SINAPI_MO!$A$1:$E$59566,4,0)</f>
        <v>#N/A</v>
      </c>
      <c r="F7783" s="225" t="e">
        <f aca="false">ROUND(D7783*E7783,2)</f>
        <v>#N/A</v>
      </c>
    </row>
    <row r="7784" customFormat="false" ht="19.4" hidden="false" customHeight="false" outlineLevel="0" collapsed="false">
      <c r="A7784" s="207" t="n">
        <v>106587</v>
      </c>
      <c r="B7784" s="208" t="s">
        <v>7907</v>
      </c>
      <c r="C7784" s="2" t="s">
        <v>7881</v>
      </c>
      <c r="D7784" s="209" t="n">
        <v>0</v>
      </c>
      <c r="E7784" s="224" t="e">
        <f aca="false">VLOOKUP(A7784,SINAPI_MO!$A$1:$E$59566,4,0)</f>
        <v>#N/A</v>
      </c>
      <c r="F7784" s="225" t="e">
        <f aca="false">ROUND(D7784*E7784,2)</f>
        <v>#N/A</v>
      </c>
    </row>
    <row r="7785" customFormat="false" ht="19.4" hidden="false" customHeight="false" outlineLevel="0" collapsed="false">
      <c r="A7785" s="207" t="n">
        <v>106586</v>
      </c>
      <c r="B7785" s="208" t="s">
        <v>7908</v>
      </c>
      <c r="C7785" s="2" t="s">
        <v>7881</v>
      </c>
      <c r="D7785" s="209" t="n">
        <v>0</v>
      </c>
      <c r="E7785" s="224" t="e">
        <f aca="false">VLOOKUP(A7785,SINAPI_MO!$A$1:$E$59566,4,0)</f>
        <v>#N/A</v>
      </c>
      <c r="F7785" s="225" t="e">
        <f aca="false">ROUND(D7785*E7785,2)</f>
        <v>#N/A</v>
      </c>
    </row>
    <row r="7786" customFormat="false" ht="19.4" hidden="false" customHeight="false" outlineLevel="0" collapsed="false">
      <c r="A7786" s="207" t="n">
        <v>106595</v>
      </c>
      <c r="B7786" s="208" t="s">
        <v>7909</v>
      </c>
      <c r="C7786" s="2" t="s">
        <v>7881</v>
      </c>
      <c r="D7786" s="209" t="n">
        <v>0</v>
      </c>
      <c r="E7786" s="224" t="e">
        <f aca="false">VLOOKUP(A7786,SINAPI_MO!$A$1:$E$59566,4,0)</f>
        <v>#N/A</v>
      </c>
      <c r="F7786" s="225" t="e">
        <f aca="false">ROUND(D7786*E7786,2)</f>
        <v>#N/A</v>
      </c>
    </row>
    <row r="7787" customFormat="false" ht="19.4" hidden="false" customHeight="false" outlineLevel="0" collapsed="false">
      <c r="A7787" s="207" t="n">
        <v>106596</v>
      </c>
      <c r="B7787" s="208" t="s">
        <v>7910</v>
      </c>
      <c r="C7787" s="2" t="s">
        <v>7881</v>
      </c>
      <c r="D7787" s="209" t="n">
        <v>0</v>
      </c>
      <c r="E7787" s="224" t="e">
        <f aca="false">VLOOKUP(A7787,SINAPI_MO!$A$1:$E$59566,4,0)</f>
        <v>#N/A</v>
      </c>
      <c r="F7787" s="225" t="e">
        <f aca="false">ROUND(D7787*E7787,2)</f>
        <v>#N/A</v>
      </c>
    </row>
    <row r="7788" customFormat="false" ht="19.4" hidden="false" customHeight="false" outlineLevel="0" collapsed="false">
      <c r="A7788" s="207" t="n">
        <v>106597</v>
      </c>
      <c r="B7788" s="208" t="s">
        <v>7911</v>
      </c>
      <c r="C7788" s="2" t="s">
        <v>7881</v>
      </c>
      <c r="D7788" s="209" t="n">
        <v>0</v>
      </c>
      <c r="E7788" s="224" t="e">
        <f aca="false">VLOOKUP(A7788,SINAPI_MO!$A$1:$E$59566,4,0)</f>
        <v>#N/A</v>
      </c>
      <c r="F7788" s="225" t="e">
        <f aca="false">ROUND(D7788*E7788,2)</f>
        <v>#N/A</v>
      </c>
    </row>
    <row r="7789" customFormat="false" ht="12.8" hidden="false" customHeight="false" outlineLevel="0" collapsed="false">
      <c r="A7789" s="207" t="n">
        <v>106591</v>
      </c>
      <c r="B7789" s="208" t="s">
        <v>7912</v>
      </c>
      <c r="C7789" s="2" t="s">
        <v>7881</v>
      </c>
      <c r="D7789" s="209" t="n">
        <v>0</v>
      </c>
      <c r="E7789" s="224" t="e">
        <f aca="false">VLOOKUP(A7789,SINAPI_MO!$A$1:$E$59566,4,0)</f>
        <v>#N/A</v>
      </c>
      <c r="F7789" s="225" t="e">
        <f aca="false">ROUND(D7789*E7789,2)</f>
        <v>#N/A</v>
      </c>
    </row>
    <row r="7790" customFormat="false" ht="19.4" hidden="false" customHeight="false" outlineLevel="0" collapsed="false">
      <c r="A7790" s="207" t="n">
        <v>106592</v>
      </c>
      <c r="B7790" s="208" t="s">
        <v>7913</v>
      </c>
      <c r="C7790" s="2" t="s">
        <v>7881</v>
      </c>
      <c r="D7790" s="209" t="n">
        <v>0</v>
      </c>
      <c r="E7790" s="224" t="e">
        <f aca="false">VLOOKUP(A7790,SINAPI_MO!$A$1:$E$59566,4,0)</f>
        <v>#N/A</v>
      </c>
      <c r="F7790" s="225" t="e">
        <f aca="false">ROUND(D7790*E7790,2)</f>
        <v>#N/A</v>
      </c>
    </row>
    <row r="7791" customFormat="false" ht="19.4" hidden="false" customHeight="false" outlineLevel="0" collapsed="false">
      <c r="A7791" s="207" t="n">
        <v>106594</v>
      </c>
      <c r="B7791" s="208" t="s">
        <v>7914</v>
      </c>
      <c r="C7791" s="2" t="s">
        <v>7881</v>
      </c>
      <c r="D7791" s="209" t="n">
        <v>0</v>
      </c>
      <c r="E7791" s="224" t="e">
        <f aca="false">VLOOKUP(A7791,SINAPI_MO!$A$1:$E$59566,4,0)</f>
        <v>#N/A</v>
      </c>
      <c r="F7791" s="225" t="e">
        <f aca="false">ROUND(D7791*E7791,2)</f>
        <v>#N/A</v>
      </c>
    </row>
    <row r="7792" customFormat="false" ht="19.4" hidden="false" customHeight="false" outlineLevel="0" collapsed="false">
      <c r="A7792" s="207" t="n">
        <v>106593</v>
      </c>
      <c r="B7792" s="208" t="s">
        <v>7915</v>
      </c>
      <c r="C7792" s="2" t="s">
        <v>7881</v>
      </c>
      <c r="D7792" s="209" t="n">
        <v>0</v>
      </c>
      <c r="E7792" s="224" t="e">
        <f aca="false">VLOOKUP(A7792,SINAPI_MO!$A$1:$E$59566,4,0)</f>
        <v>#N/A</v>
      </c>
      <c r="F7792" s="225" t="e">
        <f aca="false">ROUND(D7792*E7792,2)</f>
        <v>#N/A</v>
      </c>
    </row>
    <row r="7793" customFormat="false" ht="19.4" hidden="false" customHeight="false" outlineLevel="0" collapsed="false">
      <c r="A7793" s="207" t="n">
        <v>106616</v>
      </c>
      <c r="B7793" s="208" t="s">
        <v>7916</v>
      </c>
      <c r="C7793" s="2" t="s">
        <v>7881</v>
      </c>
      <c r="D7793" s="209" t="n">
        <v>0</v>
      </c>
      <c r="E7793" s="224" t="e">
        <f aca="false">VLOOKUP(A7793,SINAPI_MO!$A$1:$E$59566,4,0)</f>
        <v>#N/A</v>
      </c>
      <c r="F7793" s="225" t="e">
        <f aca="false">ROUND(D7793*E7793,2)</f>
        <v>#N/A</v>
      </c>
    </row>
    <row r="7794" customFormat="false" ht="19.4" hidden="false" customHeight="false" outlineLevel="0" collapsed="false">
      <c r="A7794" s="207" t="n">
        <v>106617</v>
      </c>
      <c r="B7794" s="208" t="s">
        <v>7917</v>
      </c>
      <c r="C7794" s="2" t="s">
        <v>7881</v>
      </c>
      <c r="D7794" s="209" t="n">
        <v>0</v>
      </c>
      <c r="E7794" s="224" t="e">
        <f aca="false">VLOOKUP(A7794,SINAPI_MO!$A$1:$E$59566,4,0)</f>
        <v>#N/A</v>
      </c>
      <c r="F7794" s="225" t="e">
        <f aca="false">ROUND(D7794*E7794,2)</f>
        <v>#N/A</v>
      </c>
    </row>
    <row r="7795" customFormat="false" ht="19.4" hidden="false" customHeight="false" outlineLevel="0" collapsed="false">
      <c r="A7795" s="207" t="n">
        <v>106618</v>
      </c>
      <c r="B7795" s="208" t="s">
        <v>7918</v>
      </c>
      <c r="C7795" s="2" t="s">
        <v>7881</v>
      </c>
      <c r="D7795" s="209" t="n">
        <v>0</v>
      </c>
      <c r="E7795" s="224" t="e">
        <f aca="false">VLOOKUP(A7795,SINAPI_MO!$A$1:$E$59566,4,0)</f>
        <v>#N/A</v>
      </c>
      <c r="F7795" s="225" t="e">
        <f aca="false">ROUND(D7795*E7795,2)</f>
        <v>#N/A</v>
      </c>
    </row>
    <row r="7796" customFormat="false" ht="19.4" hidden="false" customHeight="false" outlineLevel="0" collapsed="false">
      <c r="A7796" s="207" t="n">
        <v>106612</v>
      </c>
      <c r="B7796" s="208" t="s">
        <v>7919</v>
      </c>
      <c r="C7796" s="2" t="s">
        <v>7881</v>
      </c>
      <c r="D7796" s="209" t="n">
        <v>0</v>
      </c>
      <c r="E7796" s="224" t="e">
        <f aca="false">VLOOKUP(A7796,SINAPI_MO!$A$1:$E$59566,4,0)</f>
        <v>#N/A</v>
      </c>
      <c r="F7796" s="225" t="e">
        <f aca="false">ROUND(D7796*E7796,2)</f>
        <v>#N/A</v>
      </c>
    </row>
    <row r="7797" customFormat="false" ht="19.4" hidden="false" customHeight="false" outlineLevel="0" collapsed="false">
      <c r="A7797" s="207" t="n">
        <v>106613</v>
      </c>
      <c r="B7797" s="208" t="s">
        <v>7920</v>
      </c>
      <c r="C7797" s="2" t="s">
        <v>7881</v>
      </c>
      <c r="D7797" s="209" t="n">
        <v>0</v>
      </c>
      <c r="E7797" s="224" t="e">
        <f aca="false">VLOOKUP(A7797,SINAPI_MO!$A$1:$E$59566,4,0)</f>
        <v>#N/A</v>
      </c>
      <c r="F7797" s="225" t="e">
        <f aca="false">ROUND(D7797*E7797,2)</f>
        <v>#N/A</v>
      </c>
    </row>
    <row r="7798" customFormat="false" ht="19.4" hidden="false" customHeight="false" outlineLevel="0" collapsed="false">
      <c r="A7798" s="207" t="n">
        <v>106615</v>
      </c>
      <c r="B7798" s="208" t="s">
        <v>7921</v>
      </c>
      <c r="C7798" s="2" t="s">
        <v>7881</v>
      </c>
      <c r="D7798" s="209" t="n">
        <v>0</v>
      </c>
      <c r="E7798" s="224" t="e">
        <f aca="false">VLOOKUP(A7798,SINAPI_MO!$A$1:$E$59566,4,0)</f>
        <v>#N/A</v>
      </c>
      <c r="F7798" s="225" t="e">
        <f aca="false">ROUND(D7798*E7798,2)</f>
        <v>#N/A</v>
      </c>
    </row>
    <row r="7799" customFormat="false" ht="19.4" hidden="false" customHeight="false" outlineLevel="0" collapsed="false">
      <c r="A7799" s="207" t="n">
        <v>106614</v>
      </c>
      <c r="B7799" s="208" t="s">
        <v>7922</v>
      </c>
      <c r="C7799" s="2" t="s">
        <v>7881</v>
      </c>
      <c r="D7799" s="209" t="n">
        <v>0</v>
      </c>
      <c r="E7799" s="224" t="e">
        <f aca="false">VLOOKUP(A7799,SINAPI_MO!$A$1:$E$59566,4,0)</f>
        <v>#N/A</v>
      </c>
      <c r="F7799" s="225" t="e">
        <f aca="false">ROUND(D7799*E7799,2)</f>
        <v>#N/A</v>
      </c>
    </row>
    <row r="7800" customFormat="false" ht="19.4" hidden="false" customHeight="false" outlineLevel="0" collapsed="false">
      <c r="A7800" s="207" t="n">
        <v>106623</v>
      </c>
      <c r="B7800" s="208" t="s">
        <v>7923</v>
      </c>
      <c r="C7800" s="2" t="s">
        <v>7881</v>
      </c>
      <c r="D7800" s="209" t="n">
        <v>0</v>
      </c>
      <c r="E7800" s="224" t="e">
        <f aca="false">VLOOKUP(A7800,SINAPI_MO!$A$1:$E$59566,4,0)</f>
        <v>#N/A</v>
      </c>
      <c r="F7800" s="225" t="e">
        <f aca="false">ROUND(D7800*E7800,2)</f>
        <v>#N/A</v>
      </c>
    </row>
    <row r="7801" customFormat="false" ht="19.4" hidden="false" customHeight="false" outlineLevel="0" collapsed="false">
      <c r="A7801" s="207" t="n">
        <v>106624</v>
      </c>
      <c r="B7801" s="208" t="s">
        <v>7924</v>
      </c>
      <c r="C7801" s="2" t="s">
        <v>7881</v>
      </c>
      <c r="D7801" s="209" t="n">
        <v>0</v>
      </c>
      <c r="E7801" s="224" t="e">
        <f aca="false">VLOOKUP(A7801,SINAPI_MO!$A$1:$E$59566,4,0)</f>
        <v>#N/A</v>
      </c>
      <c r="F7801" s="225" t="e">
        <f aca="false">ROUND(D7801*E7801,2)</f>
        <v>#N/A</v>
      </c>
    </row>
    <row r="7802" customFormat="false" ht="19.4" hidden="false" customHeight="false" outlineLevel="0" collapsed="false">
      <c r="A7802" s="207" t="n">
        <v>106625</v>
      </c>
      <c r="B7802" s="208" t="s">
        <v>7925</v>
      </c>
      <c r="C7802" s="2" t="s">
        <v>7881</v>
      </c>
      <c r="D7802" s="209" t="n">
        <v>0</v>
      </c>
      <c r="E7802" s="224" t="e">
        <f aca="false">VLOOKUP(A7802,SINAPI_MO!$A$1:$E$59566,4,0)</f>
        <v>#N/A</v>
      </c>
      <c r="F7802" s="225" t="e">
        <f aca="false">ROUND(D7802*E7802,2)</f>
        <v>#N/A</v>
      </c>
    </row>
    <row r="7803" customFormat="false" ht="19.4" hidden="false" customHeight="false" outlineLevel="0" collapsed="false">
      <c r="A7803" s="207" t="n">
        <v>106619</v>
      </c>
      <c r="B7803" s="208" t="s">
        <v>7926</v>
      </c>
      <c r="C7803" s="2" t="s">
        <v>7881</v>
      </c>
      <c r="D7803" s="209" t="n">
        <v>0</v>
      </c>
      <c r="E7803" s="224" t="e">
        <f aca="false">VLOOKUP(A7803,SINAPI_MO!$A$1:$E$59566,4,0)</f>
        <v>#N/A</v>
      </c>
      <c r="F7803" s="225" t="e">
        <f aca="false">ROUND(D7803*E7803,2)</f>
        <v>#N/A</v>
      </c>
    </row>
    <row r="7804" customFormat="false" ht="19.4" hidden="false" customHeight="false" outlineLevel="0" collapsed="false">
      <c r="A7804" s="207" t="n">
        <v>106620</v>
      </c>
      <c r="B7804" s="208" t="s">
        <v>7927</v>
      </c>
      <c r="C7804" s="2" t="s">
        <v>7881</v>
      </c>
      <c r="D7804" s="209" t="n">
        <v>0</v>
      </c>
      <c r="E7804" s="224" t="e">
        <f aca="false">VLOOKUP(A7804,SINAPI_MO!$A$1:$E$59566,4,0)</f>
        <v>#N/A</v>
      </c>
      <c r="F7804" s="225" t="e">
        <f aca="false">ROUND(D7804*E7804,2)</f>
        <v>#N/A</v>
      </c>
    </row>
    <row r="7805" customFormat="false" ht="19.4" hidden="false" customHeight="false" outlineLevel="0" collapsed="false">
      <c r="A7805" s="207" t="n">
        <v>106622</v>
      </c>
      <c r="B7805" s="208" t="s">
        <v>7928</v>
      </c>
      <c r="C7805" s="2" t="s">
        <v>7881</v>
      </c>
      <c r="D7805" s="209" t="n">
        <v>0</v>
      </c>
      <c r="E7805" s="224" t="e">
        <f aca="false">VLOOKUP(A7805,SINAPI_MO!$A$1:$E$59566,4,0)</f>
        <v>#N/A</v>
      </c>
      <c r="F7805" s="225" t="e">
        <f aca="false">ROUND(D7805*E7805,2)</f>
        <v>#N/A</v>
      </c>
    </row>
    <row r="7806" customFormat="false" ht="19.4" hidden="false" customHeight="false" outlineLevel="0" collapsed="false">
      <c r="A7806" s="207" t="n">
        <v>106621</v>
      </c>
      <c r="B7806" s="208" t="s">
        <v>7929</v>
      </c>
      <c r="C7806" s="2" t="s">
        <v>7881</v>
      </c>
      <c r="D7806" s="209" t="n">
        <v>0</v>
      </c>
      <c r="E7806" s="224" t="e">
        <f aca="false">VLOOKUP(A7806,SINAPI_MO!$A$1:$E$59566,4,0)</f>
        <v>#N/A</v>
      </c>
      <c r="F7806" s="225" t="e">
        <f aca="false">ROUND(D7806*E7806,2)</f>
        <v>#N/A</v>
      </c>
    </row>
    <row r="7807" customFormat="false" ht="19.4" hidden="false" customHeight="false" outlineLevel="0" collapsed="false">
      <c r="A7807" s="207" t="n">
        <v>103313</v>
      </c>
      <c r="B7807" s="208" t="s">
        <v>7930</v>
      </c>
      <c r="C7807" s="2" t="s">
        <v>170</v>
      </c>
      <c r="D7807" s="209" t="n">
        <v>0</v>
      </c>
      <c r="E7807" s="224" t="e">
        <f aca="false">VLOOKUP(A7807,SINAPI_MO!$A$1:$E$59566,4,0)</f>
        <v>#N/A</v>
      </c>
      <c r="F7807" s="225" t="e">
        <f aca="false">ROUND(D7807*E7807,2)</f>
        <v>#N/A</v>
      </c>
    </row>
    <row r="7808" customFormat="false" ht="19.4" hidden="false" customHeight="false" outlineLevel="0" collapsed="false">
      <c r="A7808" s="207" t="n">
        <v>103309</v>
      </c>
      <c r="B7808" s="208" t="s">
        <v>7931</v>
      </c>
      <c r="C7808" s="2" t="s">
        <v>170</v>
      </c>
      <c r="D7808" s="209" t="n">
        <v>0</v>
      </c>
      <c r="E7808" s="224" t="e">
        <f aca="false">VLOOKUP(A7808,SINAPI_MO!$A$1:$E$59566,4,0)</f>
        <v>#N/A</v>
      </c>
      <c r="F7808" s="225" t="e">
        <f aca="false">ROUND(D7808*E7808,2)</f>
        <v>#N/A</v>
      </c>
    </row>
    <row r="7809" customFormat="false" ht="19.4" hidden="false" customHeight="false" outlineLevel="0" collapsed="false">
      <c r="A7809" s="207" t="n">
        <v>103312</v>
      </c>
      <c r="B7809" s="208" t="s">
        <v>7932</v>
      </c>
      <c r="C7809" s="2" t="s">
        <v>170</v>
      </c>
      <c r="D7809" s="209" t="n">
        <v>0</v>
      </c>
      <c r="E7809" s="224" t="e">
        <f aca="false">VLOOKUP(A7809,SINAPI_MO!$A$1:$E$59566,4,0)</f>
        <v>#N/A</v>
      </c>
      <c r="F7809" s="225" t="e">
        <f aca="false">ROUND(D7809*E7809,2)</f>
        <v>#N/A</v>
      </c>
    </row>
    <row r="7810" customFormat="false" ht="19.4" hidden="false" customHeight="false" outlineLevel="0" collapsed="false">
      <c r="A7810" s="207" t="n">
        <v>103296</v>
      </c>
      <c r="B7810" s="208" t="s">
        <v>7933</v>
      </c>
      <c r="C7810" s="2" t="s">
        <v>170</v>
      </c>
      <c r="D7810" s="209" t="n">
        <v>0</v>
      </c>
      <c r="E7810" s="224" t="e">
        <f aca="false">VLOOKUP(A7810,SINAPI_MO!$A$1:$E$59566,4,0)</f>
        <v>#N/A</v>
      </c>
      <c r="F7810" s="225" t="e">
        <f aca="false">ROUND(D7810*E7810,2)</f>
        <v>#N/A</v>
      </c>
    </row>
    <row r="7811" customFormat="false" ht="12.8" hidden="false" customHeight="false" outlineLevel="0" collapsed="false">
      <c r="A7811" s="207" t="n">
        <v>103300</v>
      </c>
      <c r="B7811" s="208" t="s">
        <v>7934</v>
      </c>
      <c r="C7811" s="2" t="s">
        <v>170</v>
      </c>
      <c r="D7811" s="209" t="n">
        <v>0</v>
      </c>
      <c r="E7811" s="224" t="e">
        <f aca="false">VLOOKUP(A7811,SINAPI_MO!$A$1:$E$59566,4,0)</f>
        <v>#N/A</v>
      </c>
      <c r="F7811" s="225" t="e">
        <f aca="false">ROUND(D7811*E7811,2)</f>
        <v>#N/A</v>
      </c>
    </row>
    <row r="7812" customFormat="false" ht="12.8" hidden="false" customHeight="false" outlineLevel="0" collapsed="false">
      <c r="A7812" s="207" t="n">
        <v>103301</v>
      </c>
      <c r="B7812" s="208" t="s">
        <v>7935</v>
      </c>
      <c r="C7812" s="2" t="s">
        <v>170</v>
      </c>
      <c r="D7812" s="209" t="n">
        <v>0</v>
      </c>
      <c r="E7812" s="224" t="e">
        <f aca="false">VLOOKUP(A7812,SINAPI_MO!$A$1:$E$59566,4,0)</f>
        <v>#N/A</v>
      </c>
      <c r="F7812" s="225" t="e">
        <f aca="false">ROUND(D7812*E7812,2)</f>
        <v>#N/A</v>
      </c>
    </row>
    <row r="7813" customFormat="false" ht="19.4" hidden="false" customHeight="false" outlineLevel="0" collapsed="false">
      <c r="A7813" s="207" t="n">
        <v>103304</v>
      </c>
      <c r="B7813" s="208" t="s">
        <v>7936</v>
      </c>
      <c r="C7813" s="2" t="s">
        <v>170</v>
      </c>
      <c r="D7813" s="209" t="n">
        <v>1250.29</v>
      </c>
      <c r="E7813" s="224" t="n">
        <f aca="false">VLOOKUP(A7813,SINAPI_MO!$A$1:$E$59566,4,0)</f>
        <v>0.034</v>
      </c>
      <c r="F7813" s="225" t="n">
        <f aca="false">ROUND(D7813*E7813,2)</f>
        <v>42.51</v>
      </c>
    </row>
    <row r="7814" customFormat="false" ht="19.4" hidden="false" customHeight="false" outlineLevel="0" collapsed="false">
      <c r="A7814" s="207" t="n">
        <v>103305</v>
      </c>
      <c r="B7814" s="208" t="s">
        <v>7937</v>
      </c>
      <c r="C7814" s="2" t="s">
        <v>170</v>
      </c>
      <c r="D7814" s="209" t="n">
        <v>0</v>
      </c>
      <c r="E7814" s="224" t="e">
        <f aca="false">VLOOKUP(A7814,SINAPI_MO!$A$1:$E$59566,4,0)</f>
        <v>#N/A</v>
      </c>
      <c r="F7814" s="225" t="e">
        <f aca="false">ROUND(D7814*E7814,2)</f>
        <v>#N/A</v>
      </c>
    </row>
    <row r="7815" customFormat="false" ht="19.4" hidden="false" customHeight="false" outlineLevel="0" collapsed="false">
      <c r="A7815" s="207" t="n">
        <v>103294</v>
      </c>
      <c r="B7815" s="208" t="s">
        <v>7938</v>
      </c>
      <c r="C7815" s="2" t="s">
        <v>170</v>
      </c>
      <c r="D7815" s="209" t="n">
        <v>0</v>
      </c>
      <c r="E7815" s="224" t="e">
        <f aca="false">VLOOKUP(A7815,SINAPI_MO!$A$1:$E$59566,4,0)</f>
        <v>#N/A</v>
      </c>
      <c r="F7815" s="225" t="e">
        <f aca="false">ROUND(D7815*E7815,2)</f>
        <v>#N/A</v>
      </c>
    </row>
    <row r="7816" customFormat="false" ht="19.4" hidden="false" customHeight="false" outlineLevel="0" collapsed="false">
      <c r="A7816" s="207" t="n">
        <v>103298</v>
      </c>
      <c r="B7816" s="208" t="s">
        <v>7939</v>
      </c>
      <c r="C7816" s="2" t="s">
        <v>170</v>
      </c>
      <c r="D7816" s="209" t="n">
        <v>0</v>
      </c>
      <c r="E7816" s="224" t="e">
        <f aca="false">VLOOKUP(A7816,SINAPI_MO!$A$1:$E$59566,4,0)</f>
        <v>#N/A</v>
      </c>
      <c r="F7816" s="225" t="e">
        <f aca="false">ROUND(D7816*E7816,2)</f>
        <v>#N/A</v>
      </c>
    </row>
    <row r="7817" customFormat="false" ht="19.4" hidden="false" customHeight="false" outlineLevel="0" collapsed="false">
      <c r="A7817" s="207" t="n">
        <v>103293</v>
      </c>
      <c r="B7817" s="208" t="s">
        <v>7940</v>
      </c>
      <c r="C7817" s="2" t="s">
        <v>170</v>
      </c>
      <c r="D7817" s="209" t="n">
        <v>0</v>
      </c>
      <c r="E7817" s="224" t="e">
        <f aca="false">VLOOKUP(A7817,SINAPI_MO!$A$1:$E$59566,4,0)</f>
        <v>#N/A</v>
      </c>
      <c r="F7817" s="225" t="e">
        <f aca="false">ROUND(D7817*E7817,2)</f>
        <v>#N/A</v>
      </c>
    </row>
    <row r="7818" customFormat="false" ht="19.4" hidden="false" customHeight="false" outlineLevel="0" collapsed="false">
      <c r="A7818" s="207" t="n">
        <v>103297</v>
      </c>
      <c r="B7818" s="208" t="s">
        <v>7941</v>
      </c>
      <c r="C7818" s="2" t="s">
        <v>170</v>
      </c>
      <c r="D7818" s="209" t="n">
        <v>0</v>
      </c>
      <c r="E7818" s="224" t="e">
        <f aca="false">VLOOKUP(A7818,SINAPI_MO!$A$1:$E$59566,4,0)</f>
        <v>#N/A</v>
      </c>
      <c r="F7818" s="225" t="e">
        <f aca="false">ROUND(D7818*E7818,2)</f>
        <v>#N/A</v>
      </c>
    </row>
    <row r="7819" customFormat="false" ht="19.4" hidden="false" customHeight="false" outlineLevel="0" collapsed="false">
      <c r="A7819" s="207" t="n">
        <v>103311</v>
      </c>
      <c r="B7819" s="208" t="s">
        <v>7942</v>
      </c>
      <c r="C7819" s="2" t="s">
        <v>170</v>
      </c>
      <c r="D7819" s="209" t="n">
        <v>0</v>
      </c>
      <c r="E7819" s="224" t="e">
        <f aca="false">VLOOKUP(A7819,SINAPI_MO!$A$1:$E$59566,4,0)</f>
        <v>#N/A</v>
      </c>
      <c r="F7819" s="225" t="e">
        <f aca="false">ROUND(D7819*E7819,2)</f>
        <v>#N/A</v>
      </c>
    </row>
    <row r="7820" customFormat="false" ht="19.4" hidden="false" customHeight="false" outlineLevel="0" collapsed="false">
      <c r="A7820" s="207" t="n">
        <v>103306</v>
      </c>
      <c r="B7820" s="208" t="s">
        <v>7943</v>
      </c>
      <c r="C7820" s="2" t="s">
        <v>170</v>
      </c>
      <c r="D7820" s="209" t="n">
        <v>0</v>
      </c>
      <c r="E7820" s="224" t="e">
        <f aca="false">VLOOKUP(A7820,SINAPI_MO!$A$1:$E$59566,4,0)</f>
        <v>#N/A</v>
      </c>
      <c r="F7820" s="225" t="e">
        <f aca="false">ROUND(D7820*E7820,2)</f>
        <v>#N/A</v>
      </c>
    </row>
    <row r="7821" customFormat="false" ht="19.4" hidden="false" customHeight="false" outlineLevel="0" collapsed="false">
      <c r="A7821" s="207" t="n">
        <v>103308</v>
      </c>
      <c r="B7821" s="208" t="s">
        <v>7944</v>
      </c>
      <c r="C7821" s="2" t="s">
        <v>170</v>
      </c>
      <c r="D7821" s="209" t="n">
        <v>0</v>
      </c>
      <c r="E7821" s="224" t="e">
        <f aca="false">VLOOKUP(A7821,SINAPI_MO!$A$1:$E$59566,4,0)</f>
        <v>#N/A</v>
      </c>
      <c r="F7821" s="225" t="e">
        <f aca="false">ROUND(D7821*E7821,2)</f>
        <v>#N/A</v>
      </c>
    </row>
    <row r="7822" customFormat="false" ht="19.4" hidden="false" customHeight="false" outlineLevel="0" collapsed="false">
      <c r="A7822" s="207" t="n">
        <v>103295</v>
      </c>
      <c r="B7822" s="208" t="s">
        <v>7945</v>
      </c>
      <c r="C7822" s="2" t="s">
        <v>170</v>
      </c>
      <c r="D7822" s="209" t="n">
        <v>0</v>
      </c>
      <c r="E7822" s="224" t="e">
        <f aca="false">VLOOKUP(A7822,SINAPI_MO!$A$1:$E$59566,4,0)</f>
        <v>#N/A</v>
      </c>
      <c r="F7822" s="225" t="e">
        <f aca="false">ROUND(D7822*E7822,2)</f>
        <v>#N/A</v>
      </c>
    </row>
    <row r="7823" customFormat="false" ht="19.4" hidden="false" customHeight="false" outlineLevel="0" collapsed="false">
      <c r="A7823" s="207" t="n">
        <v>103299</v>
      </c>
      <c r="B7823" s="208" t="s">
        <v>7946</v>
      </c>
      <c r="C7823" s="2" t="s">
        <v>170</v>
      </c>
      <c r="D7823" s="209" t="n">
        <v>0</v>
      </c>
      <c r="E7823" s="224" t="e">
        <f aca="false">VLOOKUP(A7823,SINAPI_MO!$A$1:$E$59566,4,0)</f>
        <v>#N/A</v>
      </c>
      <c r="F7823" s="225" t="e">
        <f aca="false">ROUND(D7823*E7823,2)</f>
        <v>#N/A</v>
      </c>
    </row>
    <row r="7824" customFormat="false" ht="12.8" hidden="false" customHeight="false" outlineLevel="0" collapsed="false">
      <c r="A7824" s="207" t="n">
        <v>103302</v>
      </c>
      <c r="B7824" s="208" t="s">
        <v>7947</v>
      </c>
      <c r="C7824" s="2" t="s">
        <v>170</v>
      </c>
      <c r="D7824" s="209" t="n">
        <v>0</v>
      </c>
      <c r="E7824" s="224" t="e">
        <f aca="false">VLOOKUP(A7824,SINAPI_MO!$A$1:$E$59566,4,0)</f>
        <v>#N/A</v>
      </c>
      <c r="F7824" s="225" t="e">
        <f aca="false">ROUND(D7824*E7824,2)</f>
        <v>#N/A</v>
      </c>
    </row>
    <row r="7825" customFormat="false" ht="19.4" hidden="false" customHeight="false" outlineLevel="0" collapsed="false">
      <c r="A7825" s="207" t="n">
        <v>103307</v>
      </c>
      <c r="B7825" s="208" t="s">
        <v>7948</v>
      </c>
      <c r="C7825" s="2" t="s">
        <v>170</v>
      </c>
      <c r="D7825" s="209" t="n">
        <v>1343.35</v>
      </c>
      <c r="E7825" s="224" t="n">
        <f aca="false">VLOOKUP(A7825,SINAPI_MO!$A$1:$E$59566,4,0)</f>
        <v>0.0703</v>
      </c>
      <c r="F7825" s="225" t="n">
        <f aca="false">ROUND(D7825*E7825,2)</f>
        <v>94.44</v>
      </c>
    </row>
    <row r="7826" customFormat="false" ht="19.4" hidden="false" customHeight="false" outlineLevel="0" collapsed="false">
      <c r="A7826" s="207" t="n">
        <v>103310</v>
      </c>
      <c r="B7826" s="208" t="s">
        <v>7949</v>
      </c>
      <c r="C7826" s="2" t="s">
        <v>170</v>
      </c>
      <c r="D7826" s="209" t="n">
        <v>1288.85</v>
      </c>
      <c r="E7826" s="224" t="n">
        <f aca="false">VLOOKUP(A7826,SINAPI_MO!$A$1:$E$59566,4,0)</f>
        <v>0.032</v>
      </c>
      <c r="F7826" s="225" t="n">
        <f aca="false">ROUND(D7826*E7826,2)</f>
        <v>41.24</v>
      </c>
    </row>
    <row r="7827" customFormat="false" ht="12.8" hidden="false" customHeight="false" outlineLevel="0" collapsed="false">
      <c r="A7827" s="207" t="n">
        <v>103303</v>
      </c>
      <c r="B7827" s="208" t="s">
        <v>7950</v>
      </c>
      <c r="C7827" s="2" t="s">
        <v>170</v>
      </c>
      <c r="D7827" s="209" t="n">
        <v>0</v>
      </c>
      <c r="E7827" s="224" t="e">
        <f aca="false">VLOOKUP(A7827,SINAPI_MO!$A$1:$E$59566,4,0)</f>
        <v>#N/A</v>
      </c>
      <c r="F7827" s="225" t="e">
        <f aca="false">ROUND(D7827*E7827,2)</f>
        <v>#N/A</v>
      </c>
    </row>
    <row r="7828" customFormat="false" ht="19.4" hidden="false" customHeight="false" outlineLevel="0" collapsed="false">
      <c r="A7828" s="207" t="n">
        <v>103314</v>
      </c>
      <c r="B7828" s="208" t="s">
        <v>7951</v>
      </c>
      <c r="C7828" s="2" t="s">
        <v>175</v>
      </c>
      <c r="D7828" s="209" t="n">
        <v>252.56</v>
      </c>
      <c r="E7828" s="224" t="n">
        <f aca="false">VLOOKUP(A7828,SINAPI_MO!$A$1:$E$59566,4,0)</f>
        <v>0.1314</v>
      </c>
      <c r="F7828" s="225" t="n">
        <f aca="false">ROUND(D7828*E7828,2)</f>
        <v>33.19</v>
      </c>
    </row>
    <row r="7829" customFormat="false" ht="19.4" hidden="false" customHeight="false" outlineLevel="0" collapsed="false">
      <c r="A7829" s="207" t="n">
        <v>103315</v>
      </c>
      <c r="B7829" s="208" t="s">
        <v>7952</v>
      </c>
      <c r="C7829" s="2" t="s">
        <v>175</v>
      </c>
      <c r="D7829" s="209" t="n">
        <v>243.37</v>
      </c>
      <c r="E7829" s="224" t="n">
        <f aca="false">VLOOKUP(A7829,SINAPI_MO!$A$1:$E$59566,4,0)</f>
        <v>0.102</v>
      </c>
      <c r="F7829" s="225" t="n">
        <f aca="false">ROUND(D7829*E7829,2)</f>
        <v>24.82</v>
      </c>
    </row>
    <row r="7830" customFormat="false" ht="19.4" hidden="false" customHeight="false" outlineLevel="0" collapsed="false">
      <c r="A7830" s="207" t="n">
        <v>105188</v>
      </c>
      <c r="B7830" s="208" t="s">
        <v>7953</v>
      </c>
      <c r="C7830" s="2" t="s">
        <v>175</v>
      </c>
      <c r="D7830" s="209" t="n">
        <v>149.56</v>
      </c>
      <c r="E7830" s="224" t="n">
        <f aca="false">VLOOKUP(A7830,SINAPI_MO!$A$1:$E$59566,4,0)</f>
        <v>0.1272</v>
      </c>
      <c r="F7830" s="225" t="n">
        <f aca="false">ROUND(D7830*E7830,2)</f>
        <v>19.02</v>
      </c>
    </row>
    <row r="7831" customFormat="false" ht="19.4" hidden="false" customHeight="false" outlineLevel="0" collapsed="false">
      <c r="A7831" s="207" t="n">
        <v>87841</v>
      </c>
      <c r="B7831" s="208" t="s">
        <v>7954</v>
      </c>
      <c r="C7831" s="2" t="s">
        <v>175</v>
      </c>
      <c r="D7831" s="209" t="n">
        <v>135.87</v>
      </c>
      <c r="E7831" s="224" t="n">
        <f aca="false">VLOOKUP(A7831,SINAPI_MO!$A$1:$E$59566,4,0)</f>
        <v>0.1325</v>
      </c>
      <c r="F7831" s="225" t="n">
        <f aca="false">ROUND(D7831*E7831,2)</f>
        <v>18</v>
      </c>
    </row>
    <row r="7832" customFormat="false" ht="19.4" hidden="false" customHeight="false" outlineLevel="0" collapsed="false">
      <c r="A7832" s="207" t="n">
        <v>87853</v>
      </c>
      <c r="B7832" s="208" t="s">
        <v>7955</v>
      </c>
      <c r="C7832" s="2" t="s">
        <v>175</v>
      </c>
      <c r="D7832" s="209" t="n">
        <v>151.78</v>
      </c>
      <c r="E7832" s="224" t="n">
        <f aca="false">VLOOKUP(A7832,SINAPI_MO!$A$1:$E$59566,4,0)</f>
        <v>0.137</v>
      </c>
      <c r="F7832" s="225" t="n">
        <f aca="false">ROUND(D7832*E7832,2)</f>
        <v>20.79</v>
      </c>
    </row>
    <row r="7833" customFormat="false" ht="19.4" hidden="false" customHeight="false" outlineLevel="0" collapsed="false">
      <c r="A7833" s="207" t="n">
        <v>105187</v>
      </c>
      <c r="B7833" s="208" t="s">
        <v>7956</v>
      </c>
      <c r="C7833" s="2" t="s">
        <v>175</v>
      </c>
      <c r="D7833" s="209" t="n">
        <v>204.74</v>
      </c>
      <c r="E7833" s="224" t="n">
        <f aca="false">VLOOKUP(A7833,SINAPI_MO!$A$1:$E$59566,4,0)</f>
        <v>0.1127</v>
      </c>
      <c r="F7833" s="225" t="n">
        <f aca="false">ROUND(D7833*E7833,2)</f>
        <v>23.07</v>
      </c>
    </row>
    <row r="7834" customFormat="false" ht="19.4" hidden="false" customHeight="false" outlineLevel="0" collapsed="false">
      <c r="A7834" s="207" t="n">
        <v>87840</v>
      </c>
      <c r="B7834" s="208" t="s">
        <v>7957</v>
      </c>
      <c r="C7834" s="2" t="s">
        <v>175</v>
      </c>
      <c r="D7834" s="209" t="n">
        <v>191.05</v>
      </c>
      <c r="E7834" s="224" t="n">
        <f aca="false">VLOOKUP(A7834,SINAPI_MO!$A$1:$E$59566,4,0)</f>
        <v>0.1154</v>
      </c>
      <c r="F7834" s="225" t="n">
        <f aca="false">ROUND(D7834*E7834,2)</f>
        <v>22.05</v>
      </c>
    </row>
    <row r="7835" customFormat="false" ht="19.4" hidden="false" customHeight="false" outlineLevel="0" collapsed="false">
      <c r="A7835" s="207" t="n">
        <v>87852</v>
      </c>
      <c r="B7835" s="208" t="s">
        <v>7958</v>
      </c>
      <c r="C7835" s="2" t="s">
        <v>175</v>
      </c>
      <c r="D7835" s="209" t="n">
        <v>206.97</v>
      </c>
      <c r="E7835" s="224" t="n">
        <f aca="false">VLOOKUP(A7835,SINAPI_MO!$A$1:$E$59566,4,0)</f>
        <v>0.1201</v>
      </c>
      <c r="F7835" s="225" t="n">
        <f aca="false">ROUND(D7835*E7835,2)</f>
        <v>24.86</v>
      </c>
    </row>
    <row r="7836" customFormat="false" ht="19.4" hidden="false" customHeight="false" outlineLevel="0" collapsed="false">
      <c r="A7836" s="207" t="n">
        <v>105186</v>
      </c>
      <c r="B7836" s="208" t="s">
        <v>7959</v>
      </c>
      <c r="C7836" s="2" t="s">
        <v>175</v>
      </c>
      <c r="D7836" s="209" t="n">
        <v>155.4</v>
      </c>
      <c r="E7836" s="224" t="n">
        <f aca="false">VLOOKUP(A7836,SINAPI_MO!$A$1:$E$59566,4,0)</f>
        <v>0.1604</v>
      </c>
      <c r="F7836" s="225" t="n">
        <f aca="false">ROUND(D7836*E7836,2)</f>
        <v>24.93</v>
      </c>
    </row>
    <row r="7837" customFormat="false" ht="19.4" hidden="false" customHeight="false" outlineLevel="0" collapsed="false">
      <c r="A7837" s="207" t="n">
        <v>87839</v>
      </c>
      <c r="B7837" s="208" t="s">
        <v>7960</v>
      </c>
      <c r="C7837" s="2" t="s">
        <v>175</v>
      </c>
      <c r="D7837" s="209" t="n">
        <v>141.94</v>
      </c>
      <c r="E7837" s="224" t="n">
        <f aca="false">VLOOKUP(A7837,SINAPI_MO!$A$1:$E$59566,4,0)</f>
        <v>0.1681</v>
      </c>
      <c r="F7837" s="225" t="n">
        <f aca="false">ROUND(D7837*E7837,2)</f>
        <v>23.86</v>
      </c>
    </row>
    <row r="7838" customFormat="false" ht="19.4" hidden="false" customHeight="false" outlineLevel="0" collapsed="false">
      <c r="A7838" s="207" t="n">
        <v>87851</v>
      </c>
      <c r="B7838" s="208" t="s">
        <v>7961</v>
      </c>
      <c r="C7838" s="2" t="s">
        <v>175</v>
      </c>
      <c r="D7838" s="209" t="n">
        <v>158.31</v>
      </c>
      <c r="E7838" s="224" t="n">
        <f aca="false">VLOOKUP(A7838,SINAPI_MO!$A$1:$E$59566,4,0)</f>
        <v>0.173</v>
      </c>
      <c r="F7838" s="225" t="n">
        <f aca="false">ROUND(D7838*E7838,2)</f>
        <v>27.39</v>
      </c>
    </row>
    <row r="7839" customFormat="false" ht="19.4" hidden="false" customHeight="false" outlineLevel="0" collapsed="false">
      <c r="A7839" s="207" t="n">
        <v>105185</v>
      </c>
      <c r="B7839" s="208" t="s">
        <v>7962</v>
      </c>
      <c r="C7839" s="2" t="s">
        <v>175</v>
      </c>
      <c r="D7839" s="209" t="n">
        <v>210.82</v>
      </c>
      <c r="E7839" s="224" t="n">
        <f aca="false">VLOOKUP(A7839,SINAPI_MO!$A$1:$E$59566,4,0)</f>
        <v>0.1372</v>
      </c>
      <c r="F7839" s="225" t="n">
        <f aca="false">ROUND(D7839*E7839,2)</f>
        <v>28.92</v>
      </c>
    </row>
    <row r="7840" customFormat="false" ht="19.4" hidden="false" customHeight="false" outlineLevel="0" collapsed="false">
      <c r="A7840" s="207" t="n">
        <v>87838</v>
      </c>
      <c r="B7840" s="208" t="s">
        <v>7963</v>
      </c>
      <c r="C7840" s="2" t="s">
        <v>175</v>
      </c>
      <c r="D7840" s="209" t="n">
        <v>197.42</v>
      </c>
      <c r="E7840" s="224" t="n">
        <f aca="false">VLOOKUP(A7840,SINAPI_MO!$A$1:$E$59566,4,0)</f>
        <v>0.1414</v>
      </c>
      <c r="F7840" s="225" t="n">
        <f aca="false">ROUND(D7840*E7840,2)</f>
        <v>27.92</v>
      </c>
    </row>
    <row r="7841" customFormat="false" ht="19.4" hidden="false" customHeight="false" outlineLevel="0" collapsed="false">
      <c r="A7841" s="207" t="n">
        <v>87850</v>
      </c>
      <c r="B7841" s="208" t="s">
        <v>7964</v>
      </c>
      <c r="C7841" s="2" t="s">
        <v>175</v>
      </c>
      <c r="D7841" s="209" t="n">
        <v>213.8</v>
      </c>
      <c r="E7841" s="224" t="n">
        <f aca="false">VLOOKUP(A7841,SINAPI_MO!$A$1:$E$59566,4,0)</f>
        <v>0.1471</v>
      </c>
      <c r="F7841" s="225" t="n">
        <f aca="false">ROUND(D7841*E7841,2)</f>
        <v>31.45</v>
      </c>
    </row>
    <row r="7842" customFormat="false" ht="12.8" hidden="false" customHeight="false" outlineLevel="0" collapsed="false">
      <c r="A7842" s="207" t="n">
        <v>105110</v>
      </c>
      <c r="B7842" s="208" t="s">
        <v>7965</v>
      </c>
      <c r="C7842" s="2" t="s">
        <v>183</v>
      </c>
      <c r="D7842" s="209" t="n">
        <v>223.19</v>
      </c>
      <c r="E7842" s="224" t="n">
        <f aca="false">VLOOKUP(A7842,SINAPI_MO!$A$1:$E$59566,4,0)</f>
        <v>1</v>
      </c>
      <c r="F7842" s="225" t="n">
        <f aca="false">ROUND(D7842*E7842,2)</f>
        <v>223.19</v>
      </c>
    </row>
    <row r="7843" customFormat="false" ht="12.8" hidden="false" customHeight="false" outlineLevel="0" collapsed="false">
      <c r="A7843" s="207" t="n">
        <v>105105</v>
      </c>
      <c r="B7843" s="208" t="s">
        <v>7966</v>
      </c>
      <c r="C7843" s="2" t="s">
        <v>183</v>
      </c>
      <c r="D7843" s="209" t="n">
        <v>74.21</v>
      </c>
      <c r="E7843" s="224" t="n">
        <f aca="false">VLOOKUP(A7843,SINAPI_MO!$A$1:$E$59566,4,0)</f>
        <v>1</v>
      </c>
      <c r="F7843" s="225" t="n">
        <f aca="false">ROUND(D7843*E7843,2)</f>
        <v>74.21</v>
      </c>
    </row>
    <row r="7844" customFormat="false" ht="12.8" hidden="false" customHeight="false" outlineLevel="0" collapsed="false">
      <c r="A7844" s="207" t="n">
        <v>105103</v>
      </c>
      <c r="B7844" s="208" t="s">
        <v>7967</v>
      </c>
      <c r="C7844" s="2" t="s">
        <v>183</v>
      </c>
      <c r="D7844" s="209" t="n">
        <v>105.69</v>
      </c>
      <c r="E7844" s="224" t="n">
        <f aca="false">VLOOKUP(A7844,SINAPI_MO!$A$1:$E$59566,4,0)</f>
        <v>1</v>
      </c>
      <c r="F7844" s="225" t="n">
        <f aca="false">ROUND(D7844*E7844,2)</f>
        <v>105.69</v>
      </c>
    </row>
    <row r="7845" customFormat="false" ht="12.8" hidden="false" customHeight="false" outlineLevel="0" collapsed="false">
      <c r="A7845" s="207" t="n">
        <v>105112</v>
      </c>
      <c r="B7845" s="208" t="s">
        <v>7968</v>
      </c>
      <c r="C7845" s="2" t="s">
        <v>183</v>
      </c>
      <c r="D7845" s="209" t="n">
        <v>186.4</v>
      </c>
      <c r="E7845" s="224" t="n">
        <f aca="false">VLOOKUP(A7845,SINAPI_MO!$A$1:$E$59566,4,0)</f>
        <v>1</v>
      </c>
      <c r="F7845" s="225" t="n">
        <f aca="false">ROUND(D7845*E7845,2)</f>
        <v>186.4</v>
      </c>
    </row>
    <row r="7846" customFormat="false" ht="12.8" hidden="false" customHeight="false" outlineLevel="0" collapsed="false">
      <c r="A7846" s="207" t="n">
        <v>105109</v>
      </c>
      <c r="B7846" s="208" t="s">
        <v>7969</v>
      </c>
      <c r="C7846" s="2" t="s">
        <v>170</v>
      </c>
      <c r="D7846" s="209" t="n">
        <v>0</v>
      </c>
      <c r="E7846" s="224" t="e">
        <f aca="false">VLOOKUP(A7846,SINAPI_MO!$A$1:$E$59566,4,0)</f>
        <v>#N/A</v>
      </c>
      <c r="F7846" s="225" t="e">
        <f aca="false">ROUND(D7846*E7846,2)</f>
        <v>#N/A</v>
      </c>
    </row>
    <row r="7847" customFormat="false" ht="12.8" hidden="false" customHeight="false" outlineLevel="0" collapsed="false">
      <c r="A7847" s="207" t="n">
        <v>105108</v>
      </c>
      <c r="B7847" s="208" t="s">
        <v>7970</v>
      </c>
      <c r="C7847" s="2" t="s">
        <v>170</v>
      </c>
      <c r="D7847" s="209" t="n">
        <v>0</v>
      </c>
      <c r="E7847" s="224" t="e">
        <f aca="false">VLOOKUP(A7847,SINAPI_MO!$A$1:$E$59566,4,0)</f>
        <v>#N/A</v>
      </c>
      <c r="F7847" s="225" t="e">
        <f aca="false">ROUND(D7847*E7847,2)</f>
        <v>#N/A</v>
      </c>
    </row>
    <row r="7848" customFormat="false" ht="12.8" hidden="false" customHeight="false" outlineLevel="0" collapsed="false">
      <c r="A7848" s="207" t="n">
        <v>105104</v>
      </c>
      <c r="B7848" s="208" t="s">
        <v>7971</v>
      </c>
      <c r="C7848" s="2" t="s">
        <v>170</v>
      </c>
      <c r="D7848" s="209" t="n">
        <v>4959.29</v>
      </c>
      <c r="E7848" s="224" t="n">
        <f aca="false">VLOOKUP(A7848,SINAPI_MO!$A$1:$E$59566,4,0)</f>
        <v>0.5692</v>
      </c>
      <c r="F7848" s="225" t="n">
        <f aca="false">ROUND(D7848*E7848,2)</f>
        <v>2822.83</v>
      </c>
    </row>
    <row r="7849" customFormat="false" ht="19.4" hidden="false" customHeight="false" outlineLevel="0" collapsed="false">
      <c r="A7849" s="207" t="n">
        <v>105107</v>
      </c>
      <c r="B7849" s="208" t="s">
        <v>7972</v>
      </c>
      <c r="C7849" s="2" t="s">
        <v>170</v>
      </c>
      <c r="D7849" s="209" t="n">
        <v>3552.4</v>
      </c>
      <c r="E7849" s="224" t="n">
        <f aca="false">VLOOKUP(A7849,SINAPI_MO!$A$1:$E$59566,4,0)</f>
        <v>1</v>
      </c>
      <c r="F7849" s="225" t="n">
        <f aca="false">ROUND(D7849*E7849,2)</f>
        <v>3552.4</v>
      </c>
    </row>
    <row r="7850" customFormat="false" ht="19.4" hidden="false" customHeight="false" outlineLevel="0" collapsed="false">
      <c r="A7850" s="207" t="n">
        <v>105106</v>
      </c>
      <c r="B7850" s="208" t="s">
        <v>7973</v>
      </c>
      <c r="C7850" s="2" t="s">
        <v>170</v>
      </c>
      <c r="D7850" s="209" t="n">
        <v>2405.81</v>
      </c>
      <c r="E7850" s="224" t="n">
        <f aca="false">VLOOKUP(A7850,SINAPI_MO!$A$1:$E$59566,4,0)</f>
        <v>1</v>
      </c>
      <c r="F7850" s="225" t="n">
        <f aca="false">ROUND(D7850*E7850,2)</f>
        <v>2405.81</v>
      </c>
    </row>
    <row r="7851" customFormat="false" ht="12.8" hidden="false" customHeight="false" outlineLevel="0" collapsed="false">
      <c r="A7851" s="207" t="n">
        <v>105111</v>
      </c>
      <c r="B7851" s="208" t="s">
        <v>7974</v>
      </c>
      <c r="C7851" s="2" t="s">
        <v>170</v>
      </c>
      <c r="D7851" s="209" t="n">
        <v>19078.42</v>
      </c>
      <c r="E7851" s="224" t="n">
        <f aca="false">VLOOKUP(A7851,SINAPI_MO!$A$1:$E$59566,4,0)</f>
        <v>0.4608</v>
      </c>
      <c r="F7851" s="225" t="n">
        <f aca="false">ROUND(D7851*E7851,2)</f>
        <v>8791.34</v>
      </c>
    </row>
    <row r="7852" customFormat="false" ht="12.8" hidden="false" customHeight="false" outlineLevel="0" collapsed="false">
      <c r="A7852" s="207" t="n">
        <v>98520</v>
      </c>
      <c r="B7852" s="208" t="s">
        <v>7975</v>
      </c>
      <c r="C7852" s="2" t="s">
        <v>175</v>
      </c>
      <c r="D7852" s="209" t="n">
        <v>6.15</v>
      </c>
      <c r="E7852" s="224" t="n">
        <f aca="false">VLOOKUP(A7852,SINAPI_MO!$A$1:$E$59566,4,0)</f>
        <v>0.2569</v>
      </c>
      <c r="F7852" s="225" t="n">
        <f aca="false">ROUND(D7852*E7852,2)</f>
        <v>1.58</v>
      </c>
    </row>
    <row r="7853" customFormat="false" ht="12.8" hidden="false" customHeight="false" outlineLevel="0" collapsed="false">
      <c r="A7853" s="207" t="n">
        <v>98521</v>
      </c>
      <c r="B7853" s="208" t="s">
        <v>7976</v>
      </c>
      <c r="C7853" s="2" t="s">
        <v>175</v>
      </c>
      <c r="D7853" s="209" t="n">
        <v>0.35</v>
      </c>
      <c r="E7853" s="224" t="n">
        <f aca="false">VLOOKUP(A7853,SINAPI_MO!$A$1:$E$59566,4,0)</f>
        <v>0.9143</v>
      </c>
      <c r="F7853" s="225" t="n">
        <f aca="false">ROUND(D7853*E7853,2)</f>
        <v>0.32</v>
      </c>
    </row>
    <row r="7854" customFormat="false" ht="12.8" hidden="false" customHeight="false" outlineLevel="0" collapsed="false">
      <c r="A7854" s="207" t="n">
        <v>105521</v>
      </c>
      <c r="B7854" s="208" t="s">
        <v>7977</v>
      </c>
      <c r="C7854" s="2" t="s">
        <v>175</v>
      </c>
      <c r="D7854" s="209" t="n">
        <v>4.13</v>
      </c>
      <c r="E7854" s="224" t="n">
        <f aca="false">VLOOKUP(A7854,SINAPI_MO!$A$1:$E$59566,4,0)</f>
        <v>0.3729</v>
      </c>
      <c r="F7854" s="225" t="n">
        <f aca="false">ROUND(D7854*E7854,2)</f>
        <v>1.54</v>
      </c>
    </row>
    <row r="7855" customFormat="false" ht="12.8" hidden="false" customHeight="false" outlineLevel="0" collapsed="false">
      <c r="A7855" s="207" t="n">
        <v>98509</v>
      </c>
      <c r="B7855" s="208" t="s">
        <v>7978</v>
      </c>
      <c r="C7855" s="2" t="s">
        <v>170</v>
      </c>
      <c r="D7855" s="209" t="n">
        <v>43.04</v>
      </c>
      <c r="E7855" s="224" t="n">
        <f aca="false">VLOOKUP(A7855,SINAPI_MO!$A$1:$E$59566,4,0)</f>
        <v>0.0355</v>
      </c>
      <c r="F7855" s="225" t="n">
        <f aca="false">ROUND(D7855*E7855,2)</f>
        <v>1.53</v>
      </c>
    </row>
    <row r="7856" customFormat="false" ht="19.4" hidden="false" customHeight="false" outlineLevel="0" collapsed="false">
      <c r="A7856" s="207" t="n">
        <v>98507</v>
      </c>
      <c r="B7856" s="208" t="s">
        <v>7979</v>
      </c>
      <c r="C7856" s="2" t="s">
        <v>170</v>
      </c>
      <c r="D7856" s="209" t="n">
        <v>0</v>
      </c>
      <c r="E7856" s="224" t="e">
        <f aca="false">VLOOKUP(A7856,SINAPI_MO!$A$1:$E$59566,4,0)</f>
        <v>#N/A</v>
      </c>
      <c r="F7856" s="225" t="e">
        <f aca="false">ROUND(D7856*E7856,2)</f>
        <v>#N/A</v>
      </c>
    </row>
    <row r="7857" customFormat="false" ht="19.4" hidden="false" customHeight="false" outlineLevel="0" collapsed="false">
      <c r="A7857" s="207" t="n">
        <v>98508</v>
      </c>
      <c r="B7857" s="208" t="s">
        <v>7980</v>
      </c>
      <c r="C7857" s="2" t="s">
        <v>170</v>
      </c>
      <c r="D7857" s="209" t="n">
        <v>0</v>
      </c>
      <c r="E7857" s="224" t="e">
        <f aca="false">VLOOKUP(A7857,SINAPI_MO!$A$1:$E$59566,4,0)</f>
        <v>#N/A</v>
      </c>
      <c r="F7857" s="225" t="e">
        <f aca="false">ROUND(D7857*E7857,2)</f>
        <v>#N/A</v>
      </c>
    </row>
    <row r="7858" customFormat="false" ht="19.4" hidden="false" customHeight="false" outlineLevel="0" collapsed="false">
      <c r="A7858" s="207" t="n">
        <v>98506</v>
      </c>
      <c r="B7858" s="208" t="s">
        <v>7981</v>
      </c>
      <c r="C7858" s="2" t="s">
        <v>170</v>
      </c>
      <c r="D7858" s="209" t="n">
        <v>0</v>
      </c>
      <c r="E7858" s="224" t="e">
        <f aca="false">VLOOKUP(A7858,SINAPI_MO!$A$1:$E$59566,4,0)</f>
        <v>#N/A</v>
      </c>
      <c r="F7858" s="225" t="e">
        <f aca="false">ROUND(D7858*E7858,2)</f>
        <v>#N/A</v>
      </c>
    </row>
    <row r="7859" customFormat="false" ht="12.8" hidden="false" customHeight="false" outlineLevel="0" collapsed="false">
      <c r="A7859" s="207" t="n">
        <v>98505</v>
      </c>
      <c r="B7859" s="208" t="s">
        <v>7982</v>
      </c>
      <c r="C7859" s="2" t="s">
        <v>175</v>
      </c>
      <c r="D7859" s="209" t="n">
        <v>65.42</v>
      </c>
      <c r="E7859" s="224" t="n">
        <f aca="false">VLOOKUP(A7859,SINAPI_MO!$A$1:$E$59566,4,0)</f>
        <v>0.1096</v>
      </c>
      <c r="F7859" s="225" t="n">
        <f aca="false">ROUND(D7859*E7859,2)</f>
        <v>7.17</v>
      </c>
    </row>
    <row r="7860" customFormat="false" ht="12.8" hidden="false" customHeight="false" outlineLevel="0" collapsed="false">
      <c r="A7860" s="207" t="n">
        <v>98504</v>
      </c>
      <c r="B7860" s="208" t="s">
        <v>7983</v>
      </c>
      <c r="C7860" s="2" t="s">
        <v>175</v>
      </c>
      <c r="D7860" s="209" t="n">
        <v>23.16</v>
      </c>
      <c r="E7860" s="224" t="n">
        <f aca="false">VLOOKUP(A7860,SINAPI_MO!$A$1:$E$59566,4,0)</f>
        <v>0.1693</v>
      </c>
      <c r="F7860" s="225" t="n">
        <f aca="false">ROUND(D7860*E7860,2)</f>
        <v>3.92</v>
      </c>
    </row>
    <row r="7861" customFormat="false" ht="12.8" hidden="false" customHeight="false" outlineLevel="0" collapsed="false">
      <c r="A7861" s="207" t="n">
        <v>98503</v>
      </c>
      <c r="B7861" s="208" t="s">
        <v>7984</v>
      </c>
      <c r="C7861" s="2" t="s">
        <v>175</v>
      </c>
      <c r="D7861" s="209" t="n">
        <v>30.98</v>
      </c>
      <c r="E7861" s="224" t="n">
        <f aca="false">VLOOKUP(A7861,SINAPI_MO!$A$1:$E$59566,4,0)</f>
        <v>0.1559</v>
      </c>
      <c r="F7861" s="225" t="n">
        <f aca="false">ROUND(D7861*E7861,2)</f>
        <v>4.83</v>
      </c>
    </row>
    <row r="7862" customFormat="false" ht="12.8" hidden="false" customHeight="false" outlineLevel="0" collapsed="false">
      <c r="A7862" s="207" t="n">
        <v>103946</v>
      </c>
      <c r="B7862" s="208" t="s">
        <v>7985</v>
      </c>
      <c r="C7862" s="2" t="s">
        <v>175</v>
      </c>
      <c r="D7862" s="209" t="n">
        <v>30.87</v>
      </c>
      <c r="E7862" s="224" t="n">
        <f aca="false">VLOOKUP(A7862,SINAPI_MO!$A$1:$E$59566,4,0)</f>
        <v>0.127</v>
      </c>
      <c r="F7862" s="225" t="n">
        <f aca="false">ROUND(D7862*E7862,2)</f>
        <v>3.92</v>
      </c>
    </row>
    <row r="7863" customFormat="false" ht="12.8" hidden="false" customHeight="false" outlineLevel="0" collapsed="false">
      <c r="A7863" s="207" t="n">
        <v>98517</v>
      </c>
      <c r="B7863" s="208" t="s">
        <v>7986</v>
      </c>
      <c r="C7863" s="2" t="s">
        <v>170</v>
      </c>
      <c r="D7863" s="209" t="n">
        <v>0</v>
      </c>
      <c r="E7863" s="224" t="e">
        <f aca="false">VLOOKUP(A7863,SINAPI_MO!$A$1:$E$59566,4,0)</f>
        <v>#N/A</v>
      </c>
      <c r="F7863" s="225" t="e">
        <f aca="false">ROUND(D7863*E7863,2)</f>
        <v>#N/A</v>
      </c>
    </row>
    <row r="7864" customFormat="false" ht="12.8" hidden="false" customHeight="false" outlineLevel="0" collapsed="false">
      <c r="A7864" s="207" t="n">
        <v>98518</v>
      </c>
      <c r="B7864" s="208" t="s">
        <v>7987</v>
      </c>
      <c r="C7864" s="2" t="s">
        <v>170</v>
      </c>
      <c r="D7864" s="209" t="n">
        <v>0</v>
      </c>
      <c r="E7864" s="224" t="e">
        <f aca="false">VLOOKUP(A7864,SINAPI_MO!$A$1:$E$59566,4,0)</f>
        <v>#N/A</v>
      </c>
      <c r="F7864" s="225" t="e">
        <f aca="false">ROUND(D7864*E7864,2)</f>
        <v>#N/A</v>
      </c>
    </row>
    <row r="7865" customFormat="false" ht="12.8" hidden="false" customHeight="false" outlineLevel="0" collapsed="false">
      <c r="A7865" s="207" t="n">
        <v>98516</v>
      </c>
      <c r="B7865" s="208" t="s">
        <v>7988</v>
      </c>
      <c r="C7865" s="2" t="s">
        <v>170</v>
      </c>
      <c r="D7865" s="209" t="n">
        <v>308.59</v>
      </c>
      <c r="E7865" s="224" t="n">
        <f aca="false">VLOOKUP(A7865,SINAPI_MO!$A$1:$E$59566,4,0)</f>
        <v>0.3947</v>
      </c>
      <c r="F7865" s="225" t="n">
        <f aca="false">ROUND(D7865*E7865,2)</f>
        <v>121.8</v>
      </c>
    </row>
    <row r="7866" customFormat="false" ht="12.8" hidden="false" customHeight="false" outlineLevel="0" collapsed="false">
      <c r="A7866" s="207" t="n">
        <v>98514</v>
      </c>
      <c r="B7866" s="208" t="s">
        <v>7989</v>
      </c>
      <c r="C7866" s="2" t="s">
        <v>170</v>
      </c>
      <c r="D7866" s="209" t="n">
        <v>0</v>
      </c>
      <c r="E7866" s="224" t="e">
        <f aca="false">VLOOKUP(A7866,SINAPI_MO!$A$1:$E$59566,4,0)</f>
        <v>#N/A</v>
      </c>
      <c r="F7866" s="225" t="e">
        <f aca="false">ROUND(D7866*E7866,2)</f>
        <v>#N/A</v>
      </c>
    </row>
    <row r="7867" customFormat="false" ht="12.8" hidden="false" customHeight="false" outlineLevel="0" collapsed="false">
      <c r="A7867" s="207" t="n">
        <v>98515</v>
      </c>
      <c r="B7867" s="208" t="s">
        <v>7990</v>
      </c>
      <c r="C7867" s="2" t="s">
        <v>170</v>
      </c>
      <c r="D7867" s="209" t="n">
        <v>0</v>
      </c>
      <c r="E7867" s="224" t="e">
        <f aca="false">VLOOKUP(A7867,SINAPI_MO!$A$1:$E$59566,4,0)</f>
        <v>#N/A</v>
      </c>
      <c r="F7867" s="225" t="e">
        <f aca="false">ROUND(D7867*E7867,2)</f>
        <v>#N/A</v>
      </c>
    </row>
    <row r="7868" customFormat="false" ht="12.8" hidden="false" customHeight="false" outlineLevel="0" collapsed="false">
      <c r="A7868" s="207" t="n">
        <v>98513</v>
      </c>
      <c r="B7868" s="208" t="s">
        <v>7991</v>
      </c>
      <c r="C7868" s="2" t="s">
        <v>170</v>
      </c>
      <c r="D7868" s="209" t="n">
        <v>0</v>
      </c>
      <c r="E7868" s="224" t="e">
        <f aca="false">VLOOKUP(A7868,SINAPI_MO!$A$1:$E$59566,4,0)</f>
        <v>#N/A</v>
      </c>
      <c r="F7868" s="225" t="e">
        <f aca="false">ROUND(D7868*E7868,2)</f>
        <v>#N/A</v>
      </c>
    </row>
    <row r="7869" customFormat="false" ht="12.8" hidden="false" customHeight="false" outlineLevel="0" collapsed="false">
      <c r="A7869" s="207" t="n">
        <v>98511</v>
      </c>
      <c r="B7869" s="208" t="s">
        <v>7992</v>
      </c>
      <c r="C7869" s="2" t="s">
        <v>170</v>
      </c>
      <c r="D7869" s="209" t="n">
        <v>136.09</v>
      </c>
      <c r="E7869" s="224" t="n">
        <f aca="false">VLOOKUP(A7869,SINAPI_MO!$A$1:$E$59566,4,0)</f>
        <v>0.2522</v>
      </c>
      <c r="F7869" s="225" t="n">
        <f aca="false">ROUND(D7869*E7869,2)</f>
        <v>34.32</v>
      </c>
    </row>
    <row r="7870" customFormat="false" ht="12.8" hidden="false" customHeight="false" outlineLevel="0" collapsed="false">
      <c r="A7870" s="207" t="n">
        <v>98512</v>
      </c>
      <c r="B7870" s="208" t="s">
        <v>7993</v>
      </c>
      <c r="C7870" s="2" t="s">
        <v>170</v>
      </c>
      <c r="D7870" s="209" t="n">
        <v>0</v>
      </c>
      <c r="E7870" s="224" t="e">
        <f aca="false">VLOOKUP(A7870,SINAPI_MO!$A$1:$E$59566,4,0)</f>
        <v>#N/A</v>
      </c>
      <c r="F7870" s="225" t="e">
        <f aca="false">ROUND(D7870*E7870,2)</f>
        <v>#N/A</v>
      </c>
    </row>
    <row r="7871" customFormat="false" ht="12.8" hidden="false" customHeight="false" outlineLevel="0" collapsed="false">
      <c r="A7871" s="207" t="n">
        <v>98510</v>
      </c>
      <c r="B7871" s="208" t="s">
        <v>7994</v>
      </c>
      <c r="C7871" s="2" t="s">
        <v>170</v>
      </c>
      <c r="D7871" s="209" t="n">
        <v>79.56</v>
      </c>
      <c r="E7871" s="224" t="n">
        <f aca="false">VLOOKUP(A7871,SINAPI_MO!$A$1:$E$59566,4,0)</f>
        <v>0.3773</v>
      </c>
      <c r="F7871" s="225" t="n">
        <f aca="false">ROUND(D7871*E7871,2)</f>
        <v>30.02</v>
      </c>
    </row>
    <row r="7872" customFormat="false" ht="12.8" hidden="false" customHeight="false" outlineLevel="0" collapsed="false">
      <c r="A7872" s="207" t="n">
        <v>98519</v>
      </c>
      <c r="B7872" s="208" t="s">
        <v>7995</v>
      </c>
      <c r="C7872" s="2" t="s">
        <v>175</v>
      </c>
      <c r="D7872" s="209" t="n">
        <v>3.96</v>
      </c>
      <c r="E7872" s="224" t="n">
        <f aca="false">VLOOKUP(A7872,SINAPI_MO!$A$1:$E$59566,4,0)</f>
        <v>1</v>
      </c>
      <c r="F7872" s="225" t="n">
        <f aca="false">ROUND(D7872*E7872,2)</f>
        <v>3.96</v>
      </c>
    </row>
    <row r="7873" customFormat="false" ht="12.8" hidden="false" customHeight="false" outlineLevel="0" collapsed="false">
      <c r="A7873" s="207" t="n">
        <v>91599</v>
      </c>
      <c r="B7873" s="208" t="s">
        <v>7996</v>
      </c>
      <c r="C7873" s="2" t="s">
        <v>441</v>
      </c>
      <c r="D7873" s="209" t="n">
        <v>8.12</v>
      </c>
      <c r="E7873" s="224" t="n">
        <f aca="false">VLOOKUP(A7873,SINAPI_MO!$A$1:$E$59566,4,0)</f>
        <v>0.0517</v>
      </c>
      <c r="F7873" s="225" t="n">
        <f aca="false">ROUND(D7873*E7873,2)</f>
        <v>0.42</v>
      </c>
    </row>
    <row r="7874" customFormat="false" ht="12.8" hidden="false" customHeight="false" outlineLevel="0" collapsed="false">
      <c r="A7874" s="207" t="n">
        <v>100065</v>
      </c>
      <c r="B7874" s="208" t="s">
        <v>7997</v>
      </c>
      <c r="C7874" s="2" t="s">
        <v>441</v>
      </c>
      <c r="D7874" s="209" t="n">
        <v>0</v>
      </c>
      <c r="E7874" s="224" t="e">
        <f aca="false">VLOOKUP(A7874,SINAPI_MO!$A$1:$E$59566,4,0)</f>
        <v>#N/A</v>
      </c>
      <c r="F7874" s="225" t="e">
        <f aca="false">ROUND(D7874*E7874,2)</f>
        <v>#N/A</v>
      </c>
    </row>
    <row r="7875" customFormat="false" ht="12.8" hidden="false" customHeight="false" outlineLevel="0" collapsed="false">
      <c r="A7875" s="207" t="n">
        <v>100069</v>
      </c>
      <c r="B7875" s="208" t="s">
        <v>7998</v>
      </c>
      <c r="C7875" s="2" t="s">
        <v>441</v>
      </c>
      <c r="D7875" s="209" t="n">
        <v>0</v>
      </c>
      <c r="E7875" s="224" t="e">
        <f aca="false">VLOOKUP(A7875,SINAPI_MO!$A$1:$E$59566,4,0)</f>
        <v>#N/A</v>
      </c>
      <c r="F7875" s="225" t="e">
        <f aca="false">ROUND(D7875*E7875,2)</f>
        <v>#N/A</v>
      </c>
    </row>
    <row r="7876" customFormat="false" ht="12.8" hidden="false" customHeight="false" outlineLevel="0" collapsed="false">
      <c r="A7876" s="207" t="n">
        <v>100063</v>
      </c>
      <c r="B7876" s="208" t="s">
        <v>7999</v>
      </c>
      <c r="C7876" s="2" t="s">
        <v>441</v>
      </c>
      <c r="D7876" s="209" t="n">
        <v>0</v>
      </c>
      <c r="E7876" s="224" t="e">
        <f aca="false">VLOOKUP(A7876,SINAPI_MO!$A$1:$E$59566,4,0)</f>
        <v>#N/A</v>
      </c>
      <c r="F7876" s="225" t="e">
        <f aca="false">ROUND(D7876*E7876,2)</f>
        <v>#N/A</v>
      </c>
    </row>
    <row r="7877" customFormat="false" ht="12.8" hidden="false" customHeight="false" outlineLevel="0" collapsed="false">
      <c r="A7877" s="207" t="n">
        <v>91597</v>
      </c>
      <c r="B7877" s="208" t="s">
        <v>8000</v>
      </c>
      <c r="C7877" s="2" t="s">
        <v>441</v>
      </c>
      <c r="D7877" s="209" t="n">
        <v>7.84</v>
      </c>
      <c r="E7877" s="224" t="n">
        <f aca="false">VLOOKUP(A7877,SINAPI_MO!$A$1:$E$59566,4,0)</f>
        <v>0.0421</v>
      </c>
      <c r="F7877" s="225" t="n">
        <f aca="false">ROUND(D7877*E7877,2)</f>
        <v>0.33</v>
      </c>
    </row>
    <row r="7878" customFormat="false" ht="12.8" hidden="false" customHeight="false" outlineLevel="0" collapsed="false">
      <c r="A7878" s="207" t="n">
        <v>91598</v>
      </c>
      <c r="B7878" s="208" t="s">
        <v>8001</v>
      </c>
      <c r="C7878" s="2" t="s">
        <v>441</v>
      </c>
      <c r="D7878" s="209" t="n">
        <v>10.44</v>
      </c>
      <c r="E7878" s="224" t="n">
        <f aca="false">VLOOKUP(A7878,SINAPI_MO!$A$1:$E$59566,4,0)</f>
        <v>0.0374</v>
      </c>
      <c r="F7878" s="225" t="n">
        <f aca="false">ROUND(D7878*E7878,2)</f>
        <v>0.39</v>
      </c>
    </row>
    <row r="7879" customFormat="false" ht="12.8" hidden="false" customHeight="false" outlineLevel="0" collapsed="false">
      <c r="A7879" s="207" t="n">
        <v>91596</v>
      </c>
      <c r="B7879" s="208" t="s">
        <v>8002</v>
      </c>
      <c r="C7879" s="2" t="s">
        <v>441</v>
      </c>
      <c r="D7879" s="209" t="n">
        <v>10.8</v>
      </c>
      <c r="E7879" s="224" t="n">
        <f aca="false">VLOOKUP(A7879,SINAPI_MO!$A$1:$E$59566,4,0)</f>
        <v>0.0296</v>
      </c>
      <c r="F7879" s="225" t="n">
        <f aca="false">ROUND(D7879*E7879,2)</f>
        <v>0.32</v>
      </c>
    </row>
    <row r="7880" customFormat="false" ht="12.8" hidden="false" customHeight="false" outlineLevel="0" collapsed="false">
      <c r="A7880" s="207" t="n">
        <v>100064</v>
      </c>
      <c r="B7880" s="208" t="s">
        <v>8003</v>
      </c>
      <c r="C7880" s="2" t="s">
        <v>441</v>
      </c>
      <c r="D7880" s="209" t="n">
        <v>10.75</v>
      </c>
      <c r="E7880" s="224" t="n">
        <f aca="false">VLOOKUP(A7880,SINAPI_MO!$A$1:$E$59566,4,0)</f>
        <v>0.026</v>
      </c>
      <c r="F7880" s="225" t="n">
        <f aca="false">ROUND(D7880*E7880,2)</f>
        <v>0.28</v>
      </c>
    </row>
    <row r="7881" customFormat="false" ht="12.8" hidden="false" customHeight="false" outlineLevel="0" collapsed="false">
      <c r="A7881" s="207" t="n">
        <v>100066</v>
      </c>
      <c r="B7881" s="208" t="s">
        <v>8004</v>
      </c>
      <c r="C7881" s="2" t="s">
        <v>441</v>
      </c>
      <c r="D7881" s="209" t="n">
        <v>10.79</v>
      </c>
      <c r="E7881" s="224" t="n">
        <f aca="false">VLOOKUP(A7881,SINAPI_MO!$A$1:$E$59566,4,0)</f>
        <v>0.0204</v>
      </c>
      <c r="F7881" s="225" t="n">
        <f aca="false">ROUND(D7881*E7881,2)</f>
        <v>0.22</v>
      </c>
    </row>
    <row r="7882" customFormat="false" ht="19.4" hidden="false" customHeight="false" outlineLevel="0" collapsed="false">
      <c r="A7882" s="207" t="n">
        <v>91603</v>
      </c>
      <c r="B7882" s="208" t="s">
        <v>8005</v>
      </c>
      <c r="C7882" s="2" t="s">
        <v>441</v>
      </c>
      <c r="D7882" s="209" t="n">
        <v>10.26</v>
      </c>
      <c r="E7882" s="224" t="n">
        <f aca="false">VLOOKUP(A7882,SINAPI_MO!$A$1:$E$59566,4,0)</f>
        <v>0.0945</v>
      </c>
      <c r="F7882" s="225" t="n">
        <f aca="false">ROUND(D7882*E7882,2)</f>
        <v>0.97</v>
      </c>
    </row>
    <row r="7883" customFormat="false" ht="19.4" hidden="false" customHeight="false" outlineLevel="0" collapsed="false">
      <c r="A7883" s="207" t="n">
        <v>100068</v>
      </c>
      <c r="B7883" s="208" t="s">
        <v>8006</v>
      </c>
      <c r="C7883" s="2" t="s">
        <v>441</v>
      </c>
      <c r="D7883" s="209" t="n">
        <v>8.84</v>
      </c>
      <c r="E7883" s="224" t="n">
        <f aca="false">VLOOKUP(A7883,SINAPI_MO!$A$1:$E$59566,4,0)</f>
        <v>0.086</v>
      </c>
      <c r="F7883" s="225" t="n">
        <f aca="false">ROUND(D7883*E7883,2)</f>
        <v>0.76</v>
      </c>
    </row>
    <row r="7884" customFormat="false" ht="12.8" hidden="false" customHeight="false" outlineLevel="0" collapsed="false">
      <c r="A7884" s="207" t="n">
        <v>100067</v>
      </c>
      <c r="B7884" s="208" t="s">
        <v>8007</v>
      </c>
      <c r="C7884" s="2" t="s">
        <v>441</v>
      </c>
      <c r="D7884" s="209" t="n">
        <v>12.06</v>
      </c>
      <c r="E7884" s="224" t="n">
        <f aca="false">VLOOKUP(A7884,SINAPI_MO!$A$1:$E$59566,4,0)</f>
        <v>0.2695</v>
      </c>
      <c r="F7884" s="225" t="n">
        <f aca="false">ROUND(D7884*E7884,2)</f>
        <v>3.25</v>
      </c>
    </row>
    <row r="7885" customFormat="false" ht="12.8" hidden="false" customHeight="false" outlineLevel="0" collapsed="false">
      <c r="A7885" s="207" t="n">
        <v>91601</v>
      </c>
      <c r="B7885" s="208" t="s">
        <v>8008</v>
      </c>
      <c r="C7885" s="2" t="s">
        <v>441</v>
      </c>
      <c r="D7885" s="209" t="n">
        <v>12.4</v>
      </c>
      <c r="E7885" s="224" t="n">
        <f aca="false">VLOOKUP(A7885,SINAPI_MO!$A$1:$E$59566,4,0)</f>
        <v>0.2105</v>
      </c>
      <c r="F7885" s="225" t="n">
        <f aca="false">ROUND(D7885*E7885,2)</f>
        <v>2.61</v>
      </c>
    </row>
    <row r="7886" customFormat="false" ht="12.8" hidden="false" customHeight="false" outlineLevel="0" collapsed="false">
      <c r="A7886" s="207" t="n">
        <v>91602</v>
      </c>
      <c r="B7886" s="208" t="s">
        <v>8009</v>
      </c>
      <c r="C7886" s="2" t="s">
        <v>441</v>
      </c>
      <c r="D7886" s="209" t="n">
        <v>11.52</v>
      </c>
      <c r="E7886" s="224" t="n">
        <f aca="false">VLOOKUP(A7886,SINAPI_MO!$A$1:$E$59566,4,0)</f>
        <v>0.145</v>
      </c>
      <c r="F7886" s="225" t="n">
        <f aca="false">ROUND(D7886*E7886,2)</f>
        <v>1.67</v>
      </c>
    </row>
    <row r="7887" customFormat="false" ht="19.4" hidden="false" customHeight="false" outlineLevel="0" collapsed="false">
      <c r="A7887" s="207" t="n">
        <v>91593</v>
      </c>
      <c r="B7887" s="208" t="s">
        <v>8010</v>
      </c>
      <c r="C7887" s="2" t="s">
        <v>441</v>
      </c>
      <c r="D7887" s="209" t="n">
        <v>10.9</v>
      </c>
      <c r="E7887" s="224" t="n">
        <f aca="false">VLOOKUP(A7887,SINAPI_MO!$A$1:$E$59566,4,0)</f>
        <v>0.0459</v>
      </c>
      <c r="F7887" s="225" t="n">
        <f aca="false">ROUND(D7887*E7887,2)</f>
        <v>0.5</v>
      </c>
    </row>
    <row r="7888" customFormat="false" ht="19.4" hidden="false" customHeight="false" outlineLevel="0" collapsed="false">
      <c r="A7888" s="207" t="n">
        <v>105814</v>
      </c>
      <c r="B7888" s="208" t="s">
        <v>8011</v>
      </c>
      <c r="C7888" s="2" t="s">
        <v>441</v>
      </c>
      <c r="D7888" s="209" t="n">
        <v>10.66</v>
      </c>
      <c r="E7888" s="224" t="n">
        <f aca="false">VLOOKUP(A7888,SINAPI_MO!$A$1:$E$59566,4,0)</f>
        <v>0.0225</v>
      </c>
      <c r="F7888" s="225" t="n">
        <f aca="false">ROUND(D7888*E7888,2)</f>
        <v>0.24</v>
      </c>
    </row>
    <row r="7889" customFormat="false" ht="19.4" hidden="false" customHeight="false" outlineLevel="0" collapsed="false">
      <c r="A7889" s="207" t="n">
        <v>91594</v>
      </c>
      <c r="B7889" s="208" t="s">
        <v>8012</v>
      </c>
      <c r="C7889" s="2" t="s">
        <v>441</v>
      </c>
      <c r="D7889" s="209" t="n">
        <v>10.89</v>
      </c>
      <c r="E7889" s="224" t="n">
        <f aca="false">VLOOKUP(A7889,SINAPI_MO!$A$1:$E$59566,4,0)</f>
        <v>0.0413</v>
      </c>
      <c r="F7889" s="225" t="n">
        <f aca="false">ROUND(D7889*E7889,2)</f>
        <v>0.45</v>
      </c>
    </row>
    <row r="7890" customFormat="false" ht="19.4" hidden="false" customHeight="false" outlineLevel="0" collapsed="false">
      <c r="A7890" s="207" t="n">
        <v>91595</v>
      </c>
      <c r="B7890" s="208" t="s">
        <v>8013</v>
      </c>
      <c r="C7890" s="2" t="s">
        <v>441</v>
      </c>
      <c r="D7890" s="209" t="n">
        <v>11.08</v>
      </c>
      <c r="E7890" s="224" t="n">
        <f aca="false">VLOOKUP(A7890,SINAPI_MO!$A$1:$E$59566,4,0)</f>
        <v>0.0623</v>
      </c>
      <c r="F7890" s="225" t="n">
        <f aca="false">ROUND(D7890*E7890,2)</f>
        <v>0.69</v>
      </c>
    </row>
    <row r="7891" customFormat="false" ht="19.4" hidden="false" customHeight="false" outlineLevel="0" collapsed="false">
      <c r="A7891" s="207" t="n">
        <v>105815</v>
      </c>
      <c r="B7891" s="208" t="s">
        <v>8014</v>
      </c>
      <c r="C7891" s="2" t="s">
        <v>441</v>
      </c>
      <c r="D7891" s="209" t="n">
        <v>0</v>
      </c>
      <c r="E7891" s="224" t="e">
        <f aca="false">VLOOKUP(A7891,SINAPI_MO!$A$1:$E$59566,4,0)</f>
        <v>#N/A</v>
      </c>
      <c r="F7891" s="225" t="e">
        <f aca="false">ROUND(D7891*E7891,2)</f>
        <v>#N/A</v>
      </c>
    </row>
    <row r="7892" customFormat="false" ht="12.8" hidden="false" customHeight="false" outlineLevel="0" collapsed="false">
      <c r="A7892" s="207" t="n">
        <v>91600</v>
      </c>
      <c r="B7892" s="208" t="s">
        <v>8015</v>
      </c>
      <c r="C7892" s="2" t="s">
        <v>441</v>
      </c>
      <c r="D7892" s="209" t="n">
        <v>12</v>
      </c>
      <c r="E7892" s="224" t="n">
        <f aca="false">VLOOKUP(A7892,SINAPI_MO!$A$1:$E$59566,4,0)</f>
        <v>0.1208</v>
      </c>
      <c r="F7892" s="225" t="n">
        <f aca="false">ROUND(D7892*E7892,2)</f>
        <v>1.45</v>
      </c>
    </row>
    <row r="7893" customFormat="false" ht="19.4" hidden="false" customHeight="false" outlineLevel="0" collapsed="false">
      <c r="A7893" s="207" t="n">
        <v>99235</v>
      </c>
      <c r="B7893" s="208" t="s">
        <v>8016</v>
      </c>
      <c r="C7893" s="2" t="s">
        <v>262</v>
      </c>
      <c r="D7893" s="209" t="n">
        <v>711.22</v>
      </c>
      <c r="E7893" s="224" t="n">
        <f aca="false">VLOOKUP(A7893,SINAPI_MO!$A$1:$E$59566,4,0)</f>
        <v>0.0269</v>
      </c>
      <c r="F7893" s="225" t="n">
        <f aca="false">ROUND(D7893*E7893,2)</f>
        <v>19.13</v>
      </c>
    </row>
    <row r="7894" customFormat="false" ht="19.4" hidden="false" customHeight="false" outlineLevel="0" collapsed="false">
      <c r="A7894" s="207" t="n">
        <v>105539</v>
      </c>
      <c r="B7894" s="208" t="s">
        <v>8017</v>
      </c>
      <c r="C7894" s="2" t="s">
        <v>262</v>
      </c>
      <c r="D7894" s="209" t="n">
        <v>0</v>
      </c>
      <c r="E7894" s="224" t="e">
        <f aca="false">VLOOKUP(A7894,SINAPI_MO!$A$1:$E$59566,4,0)</f>
        <v>#N/A</v>
      </c>
      <c r="F7894" s="225" t="e">
        <f aca="false">ROUND(D7894*E7894,2)</f>
        <v>#N/A</v>
      </c>
    </row>
    <row r="7895" customFormat="false" ht="19.4" hidden="false" customHeight="false" outlineLevel="0" collapsed="false">
      <c r="A7895" s="207" t="n">
        <v>99439</v>
      </c>
      <c r="B7895" s="208" t="s">
        <v>8018</v>
      </c>
      <c r="C7895" s="2" t="s">
        <v>262</v>
      </c>
      <c r="D7895" s="209" t="n">
        <v>782.99</v>
      </c>
      <c r="E7895" s="224" t="n">
        <f aca="false">VLOOKUP(A7895,SINAPI_MO!$A$1:$E$59566,4,0)</f>
        <v>0.0395</v>
      </c>
      <c r="F7895" s="225" t="n">
        <f aca="false">ROUND(D7895*E7895,2)</f>
        <v>30.93</v>
      </c>
    </row>
    <row r="7896" customFormat="false" ht="19.4" hidden="false" customHeight="false" outlineLevel="0" collapsed="false">
      <c r="A7896" s="207" t="n">
        <v>105540</v>
      </c>
      <c r="B7896" s="208" t="s">
        <v>8019</v>
      </c>
      <c r="C7896" s="2" t="s">
        <v>262</v>
      </c>
      <c r="D7896" s="209" t="n">
        <v>0</v>
      </c>
      <c r="E7896" s="224" t="e">
        <f aca="false">VLOOKUP(A7896,SINAPI_MO!$A$1:$E$59566,4,0)</f>
        <v>#N/A</v>
      </c>
      <c r="F7896" s="225" t="e">
        <f aca="false">ROUND(D7896*E7896,2)</f>
        <v>#N/A</v>
      </c>
    </row>
    <row r="7897" customFormat="false" ht="19.4" hidden="false" customHeight="false" outlineLevel="0" collapsed="false">
      <c r="A7897" s="207" t="n">
        <v>103184</v>
      </c>
      <c r="B7897" s="208" t="s">
        <v>8020</v>
      </c>
      <c r="C7897" s="2" t="s">
        <v>262</v>
      </c>
      <c r="D7897" s="209" t="n">
        <v>732.43</v>
      </c>
      <c r="E7897" s="224" t="n">
        <f aca="false">VLOOKUP(A7897,SINAPI_MO!$A$1:$E$59566,4,0)</f>
        <v>0.055</v>
      </c>
      <c r="F7897" s="225" t="n">
        <f aca="false">ROUND(D7897*E7897,2)</f>
        <v>40.28</v>
      </c>
    </row>
    <row r="7898" customFormat="false" ht="19.4" hidden="false" customHeight="false" outlineLevel="0" collapsed="false">
      <c r="A7898" s="207" t="n">
        <v>103183</v>
      </c>
      <c r="B7898" s="208" t="s">
        <v>8021</v>
      </c>
      <c r="C7898" s="2" t="s">
        <v>262</v>
      </c>
      <c r="D7898" s="209" t="n">
        <v>857.32</v>
      </c>
      <c r="E7898" s="224" t="n">
        <f aca="false">VLOOKUP(A7898,SINAPI_MO!$A$1:$E$59566,4,0)</f>
        <v>0.1224</v>
      </c>
      <c r="F7898" s="225" t="n">
        <f aca="false">ROUND(D7898*E7898,2)</f>
        <v>104.94</v>
      </c>
    </row>
    <row r="7899" customFormat="false" ht="19.4" hidden="false" customHeight="false" outlineLevel="0" collapsed="false">
      <c r="A7899" s="207" t="n">
        <v>99434</v>
      </c>
      <c r="B7899" s="208" t="s">
        <v>8022</v>
      </c>
      <c r="C7899" s="2" t="s">
        <v>262</v>
      </c>
      <c r="D7899" s="209" t="n">
        <v>796.61</v>
      </c>
      <c r="E7899" s="224" t="n">
        <f aca="false">VLOOKUP(A7899,SINAPI_MO!$A$1:$E$59566,4,0)</f>
        <v>0.042</v>
      </c>
      <c r="F7899" s="225" t="n">
        <f aca="false">ROUND(D7899*E7899,2)</f>
        <v>33.46</v>
      </c>
    </row>
    <row r="7900" customFormat="false" ht="19.4" hidden="false" customHeight="false" outlineLevel="0" collapsed="false">
      <c r="A7900" s="207" t="n">
        <v>99431</v>
      </c>
      <c r="B7900" s="208" t="s">
        <v>8023</v>
      </c>
      <c r="C7900" s="2" t="s">
        <v>262</v>
      </c>
      <c r="D7900" s="209" t="n">
        <v>792.86</v>
      </c>
      <c r="E7900" s="224" t="n">
        <f aca="false">VLOOKUP(A7900,SINAPI_MO!$A$1:$E$59566,4,0)</f>
        <v>0.0375</v>
      </c>
      <c r="F7900" s="225" t="n">
        <f aca="false">ROUND(D7900*E7900,2)</f>
        <v>29.73</v>
      </c>
    </row>
    <row r="7901" customFormat="false" ht="19.4" hidden="false" customHeight="false" outlineLevel="0" collapsed="false">
      <c r="A7901" s="207" t="n">
        <v>99435</v>
      </c>
      <c r="B7901" s="208" t="s">
        <v>8024</v>
      </c>
      <c r="C7901" s="2" t="s">
        <v>262</v>
      </c>
      <c r="D7901" s="209" t="n">
        <v>777.74</v>
      </c>
      <c r="E7901" s="224" t="n">
        <f aca="false">VLOOKUP(A7901,SINAPI_MO!$A$1:$E$59566,4,0)</f>
        <v>0.0392</v>
      </c>
      <c r="F7901" s="225" t="n">
        <f aca="false">ROUND(D7901*E7901,2)</f>
        <v>30.49</v>
      </c>
    </row>
    <row r="7902" customFormat="false" ht="19.4" hidden="false" customHeight="false" outlineLevel="0" collapsed="false">
      <c r="A7902" s="207" t="n">
        <v>99432</v>
      </c>
      <c r="B7902" s="208" t="s">
        <v>8025</v>
      </c>
      <c r="C7902" s="2" t="s">
        <v>262</v>
      </c>
      <c r="D7902" s="209" t="n">
        <v>775.07</v>
      </c>
      <c r="E7902" s="224" t="n">
        <f aca="false">VLOOKUP(A7902,SINAPI_MO!$A$1:$E$59566,4,0)</f>
        <v>0.0359</v>
      </c>
      <c r="F7902" s="225" t="n">
        <f aca="false">ROUND(D7902*E7902,2)</f>
        <v>27.83</v>
      </c>
    </row>
    <row r="7903" customFormat="false" ht="19.4" hidden="false" customHeight="false" outlineLevel="0" collapsed="false">
      <c r="A7903" s="207" t="n">
        <v>99438</v>
      </c>
      <c r="B7903" s="208" t="s">
        <v>8026</v>
      </c>
      <c r="C7903" s="2" t="s">
        <v>262</v>
      </c>
      <c r="D7903" s="209" t="n">
        <v>763.1</v>
      </c>
      <c r="E7903" s="224" t="n">
        <f aca="false">VLOOKUP(A7903,SINAPI_MO!$A$1:$E$59566,4,0)</f>
        <v>0.0414</v>
      </c>
      <c r="F7903" s="225" t="n">
        <f aca="false">ROUND(D7903*E7903,2)</f>
        <v>31.59</v>
      </c>
    </row>
    <row r="7904" customFormat="false" ht="19.4" hidden="false" customHeight="false" outlineLevel="0" collapsed="false">
      <c r="A7904" s="207" t="n">
        <v>105538</v>
      </c>
      <c r="B7904" s="208" t="s">
        <v>8027</v>
      </c>
      <c r="C7904" s="2" t="s">
        <v>262</v>
      </c>
      <c r="D7904" s="209" t="n">
        <v>0</v>
      </c>
      <c r="E7904" s="224" t="e">
        <f aca="false">VLOOKUP(A7904,SINAPI_MO!$A$1:$E$59566,4,0)</f>
        <v>#N/A</v>
      </c>
      <c r="F7904" s="225" t="e">
        <f aca="false">ROUND(D7904*E7904,2)</f>
        <v>#N/A</v>
      </c>
    </row>
    <row r="7905" customFormat="false" ht="19.4" hidden="false" customHeight="false" outlineLevel="0" collapsed="false">
      <c r="A7905" s="207" t="n">
        <v>99436</v>
      </c>
      <c r="B7905" s="208" t="s">
        <v>8028</v>
      </c>
      <c r="C7905" s="2" t="s">
        <v>262</v>
      </c>
      <c r="D7905" s="209" t="n">
        <v>861.09</v>
      </c>
      <c r="E7905" s="224" t="n">
        <f aca="false">VLOOKUP(A7905,SINAPI_MO!$A$1:$E$59566,4,0)</f>
        <v>0.0767</v>
      </c>
      <c r="F7905" s="225" t="n">
        <f aca="false">ROUND(D7905*E7905,2)</f>
        <v>66.05</v>
      </c>
    </row>
    <row r="7906" customFormat="false" ht="19.4" hidden="false" customHeight="false" outlineLevel="0" collapsed="false">
      <c r="A7906" s="207" t="n">
        <v>99437</v>
      </c>
      <c r="B7906" s="208" t="s">
        <v>8029</v>
      </c>
      <c r="C7906" s="2" t="s">
        <v>262</v>
      </c>
      <c r="D7906" s="209" t="n">
        <v>756.1</v>
      </c>
      <c r="E7906" s="224" t="n">
        <f aca="false">VLOOKUP(A7906,SINAPI_MO!$A$1:$E$59566,4,0)</f>
        <v>0.0325</v>
      </c>
      <c r="F7906" s="225" t="n">
        <f aca="false">ROUND(D7906*E7906,2)</f>
        <v>24.57</v>
      </c>
    </row>
    <row r="7907" customFormat="false" ht="19.4" hidden="false" customHeight="false" outlineLevel="0" collapsed="false">
      <c r="A7907" s="207" t="n">
        <v>105537</v>
      </c>
      <c r="B7907" s="208" t="s">
        <v>8030</v>
      </c>
      <c r="C7907" s="2" t="s">
        <v>262</v>
      </c>
      <c r="D7907" s="209" t="n">
        <v>0</v>
      </c>
      <c r="E7907" s="224" t="e">
        <f aca="false">VLOOKUP(A7907,SINAPI_MO!$A$1:$E$59566,4,0)</f>
        <v>#N/A</v>
      </c>
      <c r="F7907" s="225" t="e">
        <f aca="false">ROUND(D7907*E7907,2)</f>
        <v>#N/A</v>
      </c>
    </row>
    <row r="7908" customFormat="false" ht="19.4" hidden="false" customHeight="false" outlineLevel="0" collapsed="false">
      <c r="A7908" s="207" t="n">
        <v>99433</v>
      </c>
      <c r="B7908" s="208" t="s">
        <v>8031</v>
      </c>
      <c r="C7908" s="2" t="s">
        <v>262</v>
      </c>
      <c r="D7908" s="209" t="n">
        <v>839.74</v>
      </c>
      <c r="E7908" s="224" t="n">
        <f aca="false">VLOOKUP(A7908,SINAPI_MO!$A$1:$E$59566,4,0)</f>
        <v>0.0533</v>
      </c>
      <c r="F7908" s="225" t="n">
        <f aca="false">ROUND(D7908*E7908,2)</f>
        <v>44.76</v>
      </c>
    </row>
    <row r="7909" customFormat="false" ht="19.4" hidden="false" customHeight="false" outlineLevel="0" collapsed="false">
      <c r="A7909" s="207" t="n">
        <v>104422</v>
      </c>
      <c r="B7909" s="208" t="s">
        <v>8032</v>
      </c>
      <c r="C7909" s="2" t="s">
        <v>175</v>
      </c>
      <c r="D7909" s="209" t="n">
        <v>10.22</v>
      </c>
      <c r="E7909" s="224" t="n">
        <f aca="false">VLOOKUP(A7909,SINAPI_MO!$A$1:$E$59566,4,0)</f>
        <v>0.5832</v>
      </c>
      <c r="F7909" s="225" t="n">
        <f aca="false">ROUND(D7909*E7909,2)</f>
        <v>5.96</v>
      </c>
    </row>
    <row r="7910" customFormat="false" ht="19.4" hidden="false" customHeight="false" outlineLevel="0" collapsed="false">
      <c r="A7910" s="207" t="n">
        <v>105824</v>
      </c>
      <c r="B7910" s="208" t="s">
        <v>8033</v>
      </c>
      <c r="C7910" s="2" t="s">
        <v>175</v>
      </c>
      <c r="D7910" s="209" t="n">
        <v>13.21</v>
      </c>
      <c r="E7910" s="224" t="n">
        <f aca="false">VLOOKUP(A7910,SINAPI_MO!$A$1:$E$59566,4,0)</f>
        <v>0.4512</v>
      </c>
      <c r="F7910" s="225" t="n">
        <f aca="false">ROUND(D7910*E7910,2)</f>
        <v>5.96</v>
      </c>
    </row>
    <row r="7911" customFormat="false" ht="19.4" hidden="false" customHeight="false" outlineLevel="0" collapsed="false">
      <c r="A7911" s="207" t="n">
        <v>105825</v>
      </c>
      <c r="B7911" s="208" t="s">
        <v>8034</v>
      </c>
      <c r="C7911" s="2" t="s">
        <v>175</v>
      </c>
      <c r="D7911" s="209" t="n">
        <v>6.62</v>
      </c>
      <c r="E7911" s="224" t="n">
        <f aca="false">VLOOKUP(A7911,SINAPI_MO!$A$1:$E$59566,4,0)</f>
        <v>0.9199</v>
      </c>
      <c r="F7911" s="225" t="n">
        <f aca="false">ROUND(D7911*E7911,2)</f>
        <v>6.09</v>
      </c>
    </row>
    <row r="7912" customFormat="false" ht="19.4" hidden="false" customHeight="false" outlineLevel="0" collapsed="false">
      <c r="A7912" s="207" t="n">
        <v>104421</v>
      </c>
      <c r="B7912" s="208" t="s">
        <v>8035</v>
      </c>
      <c r="C7912" s="2" t="s">
        <v>175</v>
      </c>
      <c r="D7912" s="209" t="n">
        <v>15.47</v>
      </c>
      <c r="E7912" s="224" t="n">
        <f aca="false">VLOOKUP(A7912,SINAPI_MO!$A$1:$E$59566,4,0)</f>
        <v>0.7246</v>
      </c>
      <c r="F7912" s="225" t="n">
        <f aca="false">ROUND(D7912*E7912,2)</f>
        <v>11.21</v>
      </c>
    </row>
    <row r="7913" customFormat="false" ht="19.4" hidden="false" customHeight="false" outlineLevel="0" collapsed="false">
      <c r="A7913" s="207" t="n">
        <v>105822</v>
      </c>
      <c r="B7913" s="208" t="s">
        <v>8036</v>
      </c>
      <c r="C7913" s="2" t="s">
        <v>175</v>
      </c>
      <c r="D7913" s="209" t="n">
        <v>18.46</v>
      </c>
      <c r="E7913" s="224" t="n">
        <f aca="false">VLOOKUP(A7913,SINAPI_MO!$A$1:$E$59566,4,0)</f>
        <v>0.6073</v>
      </c>
      <c r="F7913" s="225" t="n">
        <f aca="false">ROUND(D7913*E7913,2)</f>
        <v>11.21</v>
      </c>
    </row>
    <row r="7914" customFormat="false" ht="19.4" hidden="false" customHeight="false" outlineLevel="0" collapsed="false">
      <c r="A7914" s="207" t="n">
        <v>105823</v>
      </c>
      <c r="B7914" s="208" t="s">
        <v>8037</v>
      </c>
      <c r="C7914" s="2" t="s">
        <v>175</v>
      </c>
      <c r="D7914" s="209" t="n">
        <v>11.87</v>
      </c>
      <c r="E7914" s="224" t="n">
        <f aca="false">VLOOKUP(A7914,SINAPI_MO!$A$1:$E$59566,4,0)</f>
        <v>0.9553</v>
      </c>
      <c r="F7914" s="225" t="n">
        <f aca="false">ROUND(D7914*E7914,2)</f>
        <v>11.34</v>
      </c>
    </row>
    <row r="7915" customFormat="false" ht="19.4" hidden="false" customHeight="false" outlineLevel="0" collapsed="false">
      <c r="A7915" s="207" t="n">
        <v>104423</v>
      </c>
      <c r="B7915" s="208" t="s">
        <v>8038</v>
      </c>
      <c r="C7915" s="2" t="s">
        <v>175</v>
      </c>
      <c r="D7915" s="209" t="n">
        <v>13.91</v>
      </c>
      <c r="E7915" s="224" t="n">
        <f aca="false">VLOOKUP(A7915,SINAPI_MO!$A$1:$E$59566,4,0)</f>
        <v>0.6937</v>
      </c>
      <c r="F7915" s="225" t="n">
        <f aca="false">ROUND(D7915*E7915,2)</f>
        <v>9.65</v>
      </c>
    </row>
    <row r="7916" customFormat="false" ht="19.4" hidden="false" customHeight="false" outlineLevel="0" collapsed="false">
      <c r="A7916" s="207" t="n">
        <v>105826</v>
      </c>
      <c r="B7916" s="208" t="s">
        <v>8039</v>
      </c>
      <c r="C7916" s="2" t="s">
        <v>175</v>
      </c>
      <c r="D7916" s="209" t="n">
        <v>16.9</v>
      </c>
      <c r="E7916" s="224" t="n">
        <f aca="false">VLOOKUP(A7916,SINAPI_MO!$A$1:$E$59566,4,0)</f>
        <v>0.571</v>
      </c>
      <c r="F7916" s="225" t="n">
        <f aca="false">ROUND(D7916*E7916,2)</f>
        <v>9.65</v>
      </c>
    </row>
    <row r="7917" customFormat="false" ht="28.35" hidden="false" customHeight="false" outlineLevel="0" collapsed="false">
      <c r="A7917" s="207" t="n">
        <v>105827</v>
      </c>
      <c r="B7917" s="208" t="s">
        <v>8040</v>
      </c>
      <c r="C7917" s="2" t="s">
        <v>175</v>
      </c>
      <c r="D7917" s="209" t="n">
        <v>10.31</v>
      </c>
      <c r="E7917" s="224" t="n">
        <f aca="false">VLOOKUP(A7917,SINAPI_MO!$A$1:$E$59566,4,0)</f>
        <v>0.9486</v>
      </c>
      <c r="F7917" s="225" t="n">
        <f aca="false">ROUND(D7917*E7917,2)</f>
        <v>9.78</v>
      </c>
    </row>
    <row r="7918" customFormat="false" ht="19.4" hidden="false" customHeight="false" outlineLevel="0" collapsed="false">
      <c r="A7918" s="207" t="n">
        <v>104425</v>
      </c>
      <c r="B7918" s="208" t="s">
        <v>8041</v>
      </c>
      <c r="C7918" s="2" t="s">
        <v>175</v>
      </c>
      <c r="D7918" s="209" t="n">
        <v>8.62</v>
      </c>
      <c r="E7918" s="224" t="n">
        <f aca="false">VLOOKUP(A7918,SINAPI_MO!$A$1:$E$59566,4,0)</f>
        <v>0.5058</v>
      </c>
      <c r="F7918" s="225" t="n">
        <f aca="false">ROUND(D7918*E7918,2)</f>
        <v>4.36</v>
      </c>
    </row>
    <row r="7919" customFormat="false" ht="19.4" hidden="false" customHeight="false" outlineLevel="0" collapsed="false">
      <c r="A7919" s="207" t="n">
        <v>105828</v>
      </c>
      <c r="B7919" s="208" t="s">
        <v>8042</v>
      </c>
      <c r="C7919" s="2" t="s">
        <v>175</v>
      </c>
      <c r="D7919" s="209" t="n">
        <v>11.61</v>
      </c>
      <c r="E7919" s="224" t="n">
        <f aca="false">VLOOKUP(A7919,SINAPI_MO!$A$1:$E$59566,4,0)</f>
        <v>0.3755</v>
      </c>
      <c r="F7919" s="225" t="n">
        <f aca="false">ROUND(D7919*E7919,2)</f>
        <v>4.36</v>
      </c>
    </row>
    <row r="7920" customFormat="false" ht="19.4" hidden="false" customHeight="false" outlineLevel="0" collapsed="false">
      <c r="A7920" s="207" t="n">
        <v>105829</v>
      </c>
      <c r="B7920" s="208" t="s">
        <v>8043</v>
      </c>
      <c r="C7920" s="2" t="s">
        <v>175</v>
      </c>
      <c r="D7920" s="209" t="n">
        <v>5.02</v>
      </c>
      <c r="E7920" s="224" t="n">
        <f aca="false">VLOOKUP(A7920,SINAPI_MO!$A$1:$E$59566,4,0)</f>
        <v>0.8944</v>
      </c>
      <c r="F7920" s="225" t="n">
        <f aca="false">ROUND(D7920*E7920,2)</f>
        <v>4.49</v>
      </c>
    </row>
    <row r="7921" customFormat="false" ht="19.4" hidden="false" customHeight="false" outlineLevel="0" collapsed="false">
      <c r="A7921" s="207" t="n">
        <v>91525</v>
      </c>
      <c r="B7921" s="208" t="s">
        <v>8044</v>
      </c>
      <c r="C7921" s="2" t="s">
        <v>175</v>
      </c>
      <c r="D7921" s="209" t="n">
        <v>7.19</v>
      </c>
      <c r="E7921" s="224" t="n">
        <f aca="false">VLOOKUP(A7921,SINAPI_MO!$A$1:$E$59566,4,0)</f>
        <v>0.6412</v>
      </c>
      <c r="F7921" s="225" t="n">
        <f aca="false">ROUND(D7921*E7921,2)</f>
        <v>4.61</v>
      </c>
    </row>
    <row r="7922" customFormat="false" ht="19.4" hidden="false" customHeight="false" outlineLevel="0" collapsed="false">
      <c r="A7922" s="207" t="n">
        <v>105818</v>
      </c>
      <c r="B7922" s="208" t="s">
        <v>8045</v>
      </c>
      <c r="C7922" s="2" t="s">
        <v>175</v>
      </c>
      <c r="D7922" s="209" t="n">
        <v>11.86</v>
      </c>
      <c r="E7922" s="224" t="n">
        <f aca="false">VLOOKUP(A7922,SINAPI_MO!$A$1:$E$59566,4,0)</f>
        <v>0.3887</v>
      </c>
      <c r="F7922" s="225" t="n">
        <f aca="false">ROUND(D7922*E7922,2)</f>
        <v>4.61</v>
      </c>
    </row>
    <row r="7923" customFormat="false" ht="19.4" hidden="false" customHeight="false" outlineLevel="0" collapsed="false">
      <c r="A7923" s="207" t="n">
        <v>105819</v>
      </c>
      <c r="B7923" s="208" t="s">
        <v>8046</v>
      </c>
      <c r="C7923" s="2" t="s">
        <v>175</v>
      </c>
      <c r="D7923" s="209" t="n">
        <v>5.29</v>
      </c>
      <c r="E7923" s="224" t="n">
        <f aca="false">VLOOKUP(A7923,SINAPI_MO!$A$1:$E$59566,4,0)</f>
        <v>0.9036</v>
      </c>
      <c r="F7923" s="225" t="n">
        <f aca="false">ROUND(D7923*E7923,2)</f>
        <v>4.78</v>
      </c>
    </row>
    <row r="7924" customFormat="false" ht="19.4" hidden="false" customHeight="false" outlineLevel="0" collapsed="false">
      <c r="A7924" s="207" t="n">
        <v>104414</v>
      </c>
      <c r="B7924" s="208" t="s">
        <v>8047</v>
      </c>
      <c r="C7924" s="2" t="s">
        <v>175</v>
      </c>
      <c r="D7924" s="209" t="n">
        <v>6.36</v>
      </c>
      <c r="E7924" s="224" t="n">
        <f aca="false">VLOOKUP(A7924,SINAPI_MO!$A$1:$E$59566,4,0)</f>
        <v>0.5943</v>
      </c>
      <c r="F7924" s="225" t="n">
        <f aca="false">ROUND(D7924*E7924,2)</f>
        <v>3.78</v>
      </c>
    </row>
    <row r="7925" customFormat="false" ht="19.4" hidden="false" customHeight="false" outlineLevel="0" collapsed="false">
      <c r="A7925" s="207" t="n">
        <v>105816</v>
      </c>
      <c r="B7925" s="208" t="s">
        <v>8048</v>
      </c>
      <c r="C7925" s="2" t="s">
        <v>175</v>
      </c>
      <c r="D7925" s="209" t="n">
        <v>11.03</v>
      </c>
      <c r="E7925" s="224" t="n">
        <f aca="false">VLOOKUP(A7925,SINAPI_MO!$A$1:$E$59566,4,0)</f>
        <v>0.3427</v>
      </c>
      <c r="F7925" s="225" t="n">
        <f aca="false">ROUND(D7925*E7925,2)</f>
        <v>3.78</v>
      </c>
    </row>
    <row r="7926" customFormat="false" ht="19.4" hidden="false" customHeight="false" outlineLevel="0" collapsed="false">
      <c r="A7926" s="207" t="n">
        <v>105817</v>
      </c>
      <c r="B7926" s="208" t="s">
        <v>8049</v>
      </c>
      <c r="C7926" s="2" t="s">
        <v>175</v>
      </c>
      <c r="D7926" s="209" t="n">
        <v>4.46</v>
      </c>
      <c r="E7926" s="224" t="n">
        <f aca="false">VLOOKUP(A7926,SINAPI_MO!$A$1:$E$59566,4,0)</f>
        <v>0.8857</v>
      </c>
      <c r="F7926" s="225" t="n">
        <f aca="false">ROUND(D7926*E7926,2)</f>
        <v>3.95</v>
      </c>
    </row>
    <row r="7927" customFormat="false" ht="19.4" hidden="false" customHeight="false" outlineLevel="0" collapsed="false">
      <c r="A7927" s="207" t="n">
        <v>104415</v>
      </c>
      <c r="B7927" s="208" t="s">
        <v>8050</v>
      </c>
      <c r="C7927" s="2" t="s">
        <v>175</v>
      </c>
      <c r="D7927" s="209" t="n">
        <v>11.53</v>
      </c>
      <c r="E7927" s="224" t="n">
        <f aca="false">VLOOKUP(A7927,SINAPI_MO!$A$1:$E$59566,4,0)</f>
        <v>0.7762</v>
      </c>
      <c r="F7927" s="225" t="n">
        <f aca="false">ROUND(D7927*E7927,2)</f>
        <v>8.95</v>
      </c>
    </row>
    <row r="7928" customFormat="false" ht="19.4" hidden="false" customHeight="false" outlineLevel="0" collapsed="false">
      <c r="A7928" s="207" t="n">
        <v>105820</v>
      </c>
      <c r="B7928" s="208" t="s">
        <v>8051</v>
      </c>
      <c r="C7928" s="2" t="s">
        <v>175</v>
      </c>
      <c r="D7928" s="209" t="n">
        <v>16.2</v>
      </c>
      <c r="E7928" s="224" t="n">
        <f aca="false">VLOOKUP(A7928,SINAPI_MO!$A$1:$E$59566,4,0)</f>
        <v>0.5525</v>
      </c>
      <c r="F7928" s="225" t="n">
        <f aca="false">ROUND(D7928*E7928,2)</f>
        <v>8.95</v>
      </c>
    </row>
    <row r="7929" customFormat="false" ht="19.4" hidden="false" customHeight="false" outlineLevel="0" collapsed="false">
      <c r="A7929" s="207" t="n">
        <v>105821</v>
      </c>
      <c r="B7929" s="208" t="s">
        <v>8052</v>
      </c>
      <c r="C7929" s="2" t="s">
        <v>175</v>
      </c>
      <c r="D7929" s="209" t="n">
        <v>9.63</v>
      </c>
      <c r="E7929" s="224" t="n">
        <f aca="false">VLOOKUP(A7929,SINAPI_MO!$A$1:$E$59566,4,0)</f>
        <v>0.947</v>
      </c>
      <c r="F7929" s="225" t="n">
        <f aca="false">ROUND(D7929*E7929,2)</f>
        <v>9.12</v>
      </c>
    </row>
    <row r="7930" customFormat="false" ht="19.4" hidden="false" customHeight="false" outlineLevel="0" collapsed="false">
      <c r="A7930" s="207" t="n">
        <v>104418</v>
      </c>
      <c r="B7930" s="208" t="s">
        <v>8053</v>
      </c>
      <c r="C7930" s="2" t="s">
        <v>175</v>
      </c>
      <c r="D7930" s="209" t="n">
        <v>2.65</v>
      </c>
      <c r="E7930" s="224" t="n">
        <f aca="false">VLOOKUP(A7930,SINAPI_MO!$A$1:$E$59566,4,0)</f>
        <v>0.9245</v>
      </c>
      <c r="F7930" s="225" t="n">
        <f aca="false">ROUND(D7930*E7930,2)</f>
        <v>2.45</v>
      </c>
    </row>
    <row r="7931" customFormat="false" ht="19.4" hidden="false" customHeight="false" outlineLevel="0" collapsed="false">
      <c r="A7931" s="207" t="n">
        <v>91515</v>
      </c>
      <c r="B7931" s="208" t="s">
        <v>8054</v>
      </c>
      <c r="C7931" s="2" t="s">
        <v>175</v>
      </c>
      <c r="D7931" s="209" t="n">
        <v>4.86</v>
      </c>
      <c r="E7931" s="224" t="n">
        <f aca="false">VLOOKUP(A7931,SINAPI_MO!$A$1:$E$59566,4,0)</f>
        <v>0.9588</v>
      </c>
      <c r="F7931" s="225" t="n">
        <f aca="false">ROUND(D7931*E7931,2)</f>
        <v>4.66</v>
      </c>
    </row>
    <row r="7932" customFormat="false" ht="19.4" hidden="false" customHeight="false" outlineLevel="0" collapsed="false">
      <c r="A7932" s="207" t="n">
        <v>104419</v>
      </c>
      <c r="B7932" s="208" t="s">
        <v>8055</v>
      </c>
      <c r="C7932" s="2" t="s">
        <v>175</v>
      </c>
      <c r="D7932" s="209" t="n">
        <v>4.21</v>
      </c>
      <c r="E7932" s="224" t="n">
        <f aca="false">VLOOKUP(A7932,SINAPI_MO!$A$1:$E$59566,4,0)</f>
        <v>0.9525</v>
      </c>
      <c r="F7932" s="225" t="n">
        <f aca="false">ROUND(D7932*E7932,2)</f>
        <v>4.01</v>
      </c>
    </row>
    <row r="7933" customFormat="false" ht="19.4" hidden="false" customHeight="false" outlineLevel="0" collapsed="false">
      <c r="A7933" s="207" t="n">
        <v>91519</v>
      </c>
      <c r="B7933" s="208" t="s">
        <v>8056</v>
      </c>
      <c r="C7933" s="2" t="s">
        <v>175</v>
      </c>
      <c r="D7933" s="209" t="n">
        <v>2.04</v>
      </c>
      <c r="E7933" s="224" t="n">
        <f aca="false">VLOOKUP(A7933,SINAPI_MO!$A$1:$E$59566,4,0)</f>
        <v>0.902</v>
      </c>
      <c r="F7933" s="225" t="n">
        <f aca="false">ROUND(D7933*E7933,2)</f>
        <v>1.84</v>
      </c>
    </row>
    <row r="7934" customFormat="false" ht="19.4" hidden="false" customHeight="false" outlineLevel="0" collapsed="false">
      <c r="A7934" s="207" t="n">
        <v>91520</v>
      </c>
      <c r="B7934" s="208" t="s">
        <v>8057</v>
      </c>
      <c r="C7934" s="2" t="s">
        <v>175</v>
      </c>
      <c r="D7934" s="209" t="n">
        <v>2.05</v>
      </c>
      <c r="E7934" s="224" t="n">
        <f aca="false">VLOOKUP(A7934,SINAPI_MO!$A$1:$E$59566,4,0)</f>
        <v>0.9415</v>
      </c>
      <c r="F7934" s="225" t="n">
        <f aca="false">ROUND(D7934*E7934,2)</f>
        <v>1.93</v>
      </c>
    </row>
    <row r="7935" customFormat="false" ht="19.4" hidden="false" customHeight="false" outlineLevel="0" collapsed="false">
      <c r="A7935" s="207" t="n">
        <v>104416</v>
      </c>
      <c r="B7935" s="208" t="s">
        <v>8058</v>
      </c>
      <c r="C7935" s="2" t="s">
        <v>175</v>
      </c>
      <c r="D7935" s="209" t="n">
        <v>1.7</v>
      </c>
      <c r="E7935" s="224" t="n">
        <f aca="false">VLOOKUP(A7935,SINAPI_MO!$A$1:$E$59566,4,0)</f>
        <v>0.9294</v>
      </c>
      <c r="F7935" s="225" t="n">
        <f aca="false">ROUND(D7935*E7935,2)</f>
        <v>1.58</v>
      </c>
    </row>
    <row r="7936" customFormat="false" ht="19.4" hidden="false" customHeight="false" outlineLevel="0" collapsed="false">
      <c r="A7936" s="207" t="n">
        <v>104417</v>
      </c>
      <c r="B7936" s="208" t="s">
        <v>8059</v>
      </c>
      <c r="C7936" s="2" t="s">
        <v>175</v>
      </c>
      <c r="D7936" s="209" t="n">
        <v>3.83</v>
      </c>
      <c r="E7936" s="224" t="n">
        <f aca="false">VLOOKUP(A7936,SINAPI_MO!$A$1:$E$59566,4,0)</f>
        <v>0.9687</v>
      </c>
      <c r="F7936" s="225" t="n">
        <f aca="false">ROUND(D7936*E7936,2)</f>
        <v>3.71</v>
      </c>
    </row>
    <row r="7937" customFormat="false" ht="19.4" hidden="false" customHeight="false" outlineLevel="0" collapsed="false">
      <c r="A7937" s="207" t="n">
        <v>91522</v>
      </c>
      <c r="B7937" s="208" t="s">
        <v>8060</v>
      </c>
      <c r="C7937" s="2" t="s">
        <v>175</v>
      </c>
      <c r="D7937" s="209" t="n">
        <v>3.44</v>
      </c>
      <c r="E7937" s="224" t="n">
        <f aca="false">VLOOKUP(A7937,SINAPI_MO!$A$1:$E$59566,4,0)</f>
        <v>0.9651</v>
      </c>
      <c r="F7937" s="225" t="n">
        <f aca="false">ROUND(D7937*E7937,2)</f>
        <v>3.32</v>
      </c>
    </row>
    <row r="7938" customFormat="false" ht="19.4" hidden="false" customHeight="false" outlineLevel="0" collapsed="false">
      <c r="A7938" s="207" t="n">
        <v>104412</v>
      </c>
      <c r="B7938" s="208" t="s">
        <v>8061</v>
      </c>
      <c r="C7938" s="2" t="s">
        <v>175</v>
      </c>
      <c r="D7938" s="209" t="n">
        <v>3.09</v>
      </c>
      <c r="E7938" s="224" t="n">
        <f aca="false">VLOOKUP(A7938,SINAPI_MO!$A$1:$E$59566,4,0)</f>
        <v>0.9612</v>
      </c>
      <c r="F7938" s="225" t="n">
        <f aca="false">ROUND(D7938*E7938,2)</f>
        <v>2.97</v>
      </c>
    </row>
    <row r="7939" customFormat="false" ht="19.4" hidden="false" customHeight="false" outlineLevel="0" collapsed="false">
      <c r="A7939" s="207" t="n">
        <v>104413</v>
      </c>
      <c r="B7939" s="208" t="s">
        <v>8062</v>
      </c>
      <c r="C7939" s="2" t="s">
        <v>175</v>
      </c>
      <c r="D7939" s="209" t="n">
        <v>5.25</v>
      </c>
      <c r="E7939" s="224" t="n">
        <f aca="false">VLOOKUP(A7939,SINAPI_MO!$A$1:$E$59566,4,0)</f>
        <v>0.9771</v>
      </c>
      <c r="F7939" s="225" t="n">
        <f aca="false">ROUND(D7939*E7939,2)</f>
        <v>5.13</v>
      </c>
    </row>
    <row r="7940" customFormat="false" ht="12.8" hidden="false" customHeight="false" outlineLevel="0" collapsed="false">
      <c r="A7940" s="207" t="n">
        <v>102569</v>
      </c>
      <c r="B7940" s="208" t="s">
        <v>8063</v>
      </c>
      <c r="C7940" s="2" t="s">
        <v>175</v>
      </c>
      <c r="D7940" s="209" t="n">
        <v>0</v>
      </c>
      <c r="E7940" s="224" t="e">
        <f aca="false">VLOOKUP(A7940,SINAPI_MO!$A$1:$E$59566,4,0)</f>
        <v>#N/A</v>
      </c>
      <c r="F7940" s="225" t="e">
        <f aca="false">ROUND(D7940*E7940,2)</f>
        <v>#N/A</v>
      </c>
    </row>
    <row r="7941" customFormat="false" ht="19.4" hidden="false" customHeight="false" outlineLevel="0" collapsed="false">
      <c r="A7941" s="207" t="n">
        <v>102574</v>
      </c>
      <c r="B7941" s="208" t="s">
        <v>8064</v>
      </c>
      <c r="C7941" s="2" t="s">
        <v>175</v>
      </c>
      <c r="D7941" s="209" t="n">
        <v>0</v>
      </c>
      <c r="E7941" s="224" t="e">
        <f aca="false">VLOOKUP(A7941,SINAPI_MO!$A$1:$E$59566,4,0)</f>
        <v>#N/A</v>
      </c>
      <c r="F7941" s="225" t="e">
        <f aca="false">ROUND(D7941*E7941,2)</f>
        <v>#N/A</v>
      </c>
    </row>
    <row r="7942" customFormat="false" ht="19.4" hidden="false" customHeight="false" outlineLevel="0" collapsed="false">
      <c r="A7942" s="207" t="n">
        <v>102573</v>
      </c>
      <c r="B7942" s="208" t="s">
        <v>8065</v>
      </c>
      <c r="C7942" s="2" t="s">
        <v>175</v>
      </c>
      <c r="D7942" s="209" t="n">
        <v>0</v>
      </c>
      <c r="E7942" s="224" t="e">
        <f aca="false">VLOOKUP(A7942,SINAPI_MO!$A$1:$E$59566,4,0)</f>
        <v>#N/A</v>
      </c>
      <c r="F7942" s="225" t="e">
        <f aca="false">ROUND(D7942*E7942,2)</f>
        <v>#N/A</v>
      </c>
    </row>
    <row r="7943" customFormat="false" ht="19.4" hidden="false" customHeight="false" outlineLevel="0" collapsed="false">
      <c r="A7943" s="207" t="n">
        <v>102577</v>
      </c>
      <c r="B7943" s="208" t="s">
        <v>8066</v>
      </c>
      <c r="C7943" s="2" t="s">
        <v>175</v>
      </c>
      <c r="D7943" s="209" t="n">
        <v>0</v>
      </c>
      <c r="E7943" s="224" t="e">
        <f aca="false">VLOOKUP(A7943,SINAPI_MO!$A$1:$E$59566,4,0)</f>
        <v>#N/A</v>
      </c>
      <c r="F7943" s="225" t="e">
        <f aca="false">ROUND(D7943*E7943,2)</f>
        <v>#N/A</v>
      </c>
    </row>
    <row r="7944" customFormat="false" ht="19.4" hidden="false" customHeight="false" outlineLevel="0" collapsed="false">
      <c r="A7944" s="207" t="n">
        <v>102576</v>
      </c>
      <c r="B7944" s="208" t="s">
        <v>8067</v>
      </c>
      <c r="C7944" s="2" t="s">
        <v>175</v>
      </c>
      <c r="D7944" s="209" t="n">
        <v>0</v>
      </c>
      <c r="E7944" s="224" t="e">
        <f aca="false">VLOOKUP(A7944,SINAPI_MO!$A$1:$E$59566,4,0)</f>
        <v>#N/A</v>
      </c>
      <c r="F7944" s="225" t="e">
        <f aca="false">ROUND(D7944*E7944,2)</f>
        <v>#N/A</v>
      </c>
    </row>
    <row r="7945" customFormat="false" ht="19.4" hidden="false" customHeight="false" outlineLevel="0" collapsed="false">
      <c r="A7945" s="207" t="n">
        <v>103083</v>
      </c>
      <c r="B7945" s="208" t="s">
        <v>8068</v>
      </c>
      <c r="C7945" s="2" t="s">
        <v>175</v>
      </c>
      <c r="D7945" s="209" t="n">
        <v>0</v>
      </c>
      <c r="E7945" s="224" t="e">
        <f aca="false">VLOOKUP(A7945,SINAPI_MO!$A$1:$E$59566,4,0)</f>
        <v>#N/A</v>
      </c>
      <c r="F7945" s="225" t="e">
        <f aca="false">ROUND(D7945*E7945,2)</f>
        <v>#N/A</v>
      </c>
    </row>
    <row r="7946" customFormat="false" ht="19.4" hidden="false" customHeight="false" outlineLevel="0" collapsed="false">
      <c r="A7946" s="207" t="n">
        <v>103081</v>
      </c>
      <c r="B7946" s="208" t="s">
        <v>8069</v>
      </c>
      <c r="C7946" s="2" t="s">
        <v>175</v>
      </c>
      <c r="D7946" s="209" t="n">
        <v>0</v>
      </c>
      <c r="E7946" s="224" t="e">
        <f aca="false">VLOOKUP(A7946,SINAPI_MO!$A$1:$E$59566,4,0)</f>
        <v>#N/A</v>
      </c>
      <c r="F7946" s="225" t="e">
        <f aca="false">ROUND(D7946*E7946,2)</f>
        <v>#N/A</v>
      </c>
    </row>
    <row r="7947" customFormat="false" ht="19.4" hidden="false" customHeight="false" outlineLevel="0" collapsed="false">
      <c r="A7947" s="207" t="n">
        <v>103082</v>
      </c>
      <c r="B7947" s="208" t="s">
        <v>8070</v>
      </c>
      <c r="C7947" s="2" t="s">
        <v>175</v>
      </c>
      <c r="D7947" s="209" t="n">
        <v>0</v>
      </c>
      <c r="E7947" s="224" t="e">
        <f aca="false">VLOOKUP(A7947,SINAPI_MO!$A$1:$E$59566,4,0)</f>
        <v>#N/A</v>
      </c>
      <c r="F7947" s="225" t="e">
        <f aca="false">ROUND(D7947*E7947,2)</f>
        <v>#N/A</v>
      </c>
    </row>
    <row r="7948" customFormat="false" ht="19.4" hidden="false" customHeight="false" outlineLevel="0" collapsed="false">
      <c r="A7948" s="207" t="n">
        <v>103086</v>
      </c>
      <c r="B7948" s="208" t="s">
        <v>8071</v>
      </c>
      <c r="C7948" s="2" t="s">
        <v>175</v>
      </c>
      <c r="D7948" s="209" t="n">
        <v>0</v>
      </c>
      <c r="E7948" s="224" t="e">
        <f aca="false">VLOOKUP(A7948,SINAPI_MO!$A$1:$E$59566,4,0)</f>
        <v>#N/A</v>
      </c>
      <c r="F7948" s="225" t="e">
        <f aca="false">ROUND(D7948*E7948,2)</f>
        <v>#N/A</v>
      </c>
    </row>
    <row r="7949" customFormat="false" ht="19.4" hidden="false" customHeight="false" outlineLevel="0" collapsed="false">
      <c r="A7949" s="207" t="n">
        <v>103085</v>
      </c>
      <c r="B7949" s="208" t="s">
        <v>8072</v>
      </c>
      <c r="C7949" s="2" t="s">
        <v>175</v>
      </c>
      <c r="D7949" s="209" t="n">
        <v>0</v>
      </c>
      <c r="E7949" s="224" t="e">
        <f aca="false">VLOOKUP(A7949,SINAPI_MO!$A$1:$E$59566,4,0)</f>
        <v>#N/A</v>
      </c>
      <c r="F7949" s="225" t="e">
        <f aca="false">ROUND(D7949*E7949,2)</f>
        <v>#N/A</v>
      </c>
    </row>
    <row r="7950" customFormat="false" ht="12.8" hidden="false" customHeight="false" outlineLevel="0" collapsed="false">
      <c r="A7950" s="207" t="n">
        <v>104726</v>
      </c>
      <c r="B7950" s="208" t="s">
        <v>8073</v>
      </c>
      <c r="C7950" s="2" t="s">
        <v>175</v>
      </c>
      <c r="D7950" s="209" t="n">
        <v>0</v>
      </c>
      <c r="E7950" s="224" t="e">
        <f aca="false">VLOOKUP(A7950,SINAPI_MO!$A$1:$E$59566,4,0)</f>
        <v>#N/A</v>
      </c>
      <c r="F7950" s="225" t="e">
        <f aca="false">ROUND(D7950*E7950,2)</f>
        <v>#N/A</v>
      </c>
    </row>
    <row r="7951" customFormat="false" ht="12.8" hidden="false" customHeight="false" outlineLevel="0" collapsed="false">
      <c r="A7951" s="207" t="n">
        <v>104725</v>
      </c>
      <c r="B7951" s="208" t="s">
        <v>8074</v>
      </c>
      <c r="C7951" s="2" t="s">
        <v>175</v>
      </c>
      <c r="D7951" s="209" t="n">
        <v>0</v>
      </c>
      <c r="E7951" s="224" t="e">
        <f aca="false">VLOOKUP(A7951,SINAPI_MO!$A$1:$E$59566,4,0)</f>
        <v>#N/A</v>
      </c>
      <c r="F7951" s="225" t="e">
        <f aca="false">ROUND(D7951*E7951,2)</f>
        <v>#N/A</v>
      </c>
    </row>
    <row r="7952" customFormat="false" ht="12.8" hidden="false" customHeight="false" outlineLevel="0" collapsed="false">
      <c r="A7952" s="207" t="n">
        <v>96374</v>
      </c>
      <c r="B7952" s="208" t="s">
        <v>8075</v>
      </c>
      <c r="C7952" s="2" t="s">
        <v>183</v>
      </c>
      <c r="D7952" s="209" t="n">
        <v>28.3</v>
      </c>
      <c r="E7952" s="224" t="n">
        <f aca="false">VLOOKUP(A7952,SINAPI_MO!$A$1:$E$59566,4,0)</f>
        <v>0.1067</v>
      </c>
      <c r="F7952" s="225" t="n">
        <f aca="false">ROUND(D7952*E7952,2)</f>
        <v>3.02</v>
      </c>
    </row>
    <row r="7953" customFormat="false" ht="12.8" hidden="false" customHeight="false" outlineLevel="0" collapsed="false">
      <c r="A7953" s="207" t="n">
        <v>96373</v>
      </c>
      <c r="B7953" s="208" t="s">
        <v>8076</v>
      </c>
      <c r="C7953" s="2" t="s">
        <v>183</v>
      </c>
      <c r="D7953" s="209" t="n">
        <v>11.24</v>
      </c>
      <c r="E7953" s="224" t="n">
        <f aca="false">VLOOKUP(A7953,SINAPI_MO!$A$1:$E$59566,4,0)</f>
        <v>0.2162</v>
      </c>
      <c r="F7953" s="225" t="n">
        <f aca="false">ROUND(D7953*E7953,2)</f>
        <v>2.43</v>
      </c>
    </row>
    <row r="7954" customFormat="false" ht="19.4" hidden="false" customHeight="false" outlineLevel="0" collapsed="false">
      <c r="A7954" s="207" t="n">
        <v>96368</v>
      </c>
      <c r="B7954" s="208" t="s">
        <v>8077</v>
      </c>
      <c r="C7954" s="2" t="s">
        <v>175</v>
      </c>
      <c r="D7954" s="209" t="n">
        <v>194.14</v>
      </c>
      <c r="E7954" s="224" t="n">
        <f aca="false">VLOOKUP(A7954,SINAPI_MO!$A$1:$E$59566,4,0)</f>
        <v>0.1522</v>
      </c>
      <c r="F7954" s="225" t="n">
        <f aca="false">ROUND(D7954*E7954,2)</f>
        <v>29.55</v>
      </c>
    </row>
    <row r="7955" customFormat="false" ht="19.4" hidden="false" customHeight="false" outlineLevel="0" collapsed="false">
      <c r="A7955" s="207" t="n">
        <v>96364</v>
      </c>
      <c r="B7955" s="208" t="s">
        <v>8078</v>
      </c>
      <c r="C7955" s="2" t="s">
        <v>175</v>
      </c>
      <c r="D7955" s="209" t="n">
        <v>162.9</v>
      </c>
      <c r="E7955" s="224" t="n">
        <f aca="false">VLOOKUP(A7955,SINAPI_MO!$A$1:$E$59566,4,0)</f>
        <v>0.1602</v>
      </c>
      <c r="F7955" s="225" t="n">
        <f aca="false">ROUND(D7955*E7955,2)</f>
        <v>26.1</v>
      </c>
    </row>
    <row r="7956" customFormat="false" ht="19.4" hidden="false" customHeight="false" outlineLevel="0" collapsed="false">
      <c r="A7956" s="207" t="n">
        <v>96369</v>
      </c>
      <c r="B7956" s="208" t="s">
        <v>8079</v>
      </c>
      <c r="C7956" s="2" t="s">
        <v>175</v>
      </c>
      <c r="D7956" s="209" t="n">
        <v>217.03</v>
      </c>
      <c r="E7956" s="224" t="n">
        <f aca="false">VLOOKUP(A7956,SINAPI_MO!$A$1:$E$59566,4,0)</f>
        <v>0.1611</v>
      </c>
      <c r="F7956" s="225" t="n">
        <f aca="false">ROUND(D7956*E7956,2)</f>
        <v>34.96</v>
      </c>
    </row>
    <row r="7957" customFormat="false" ht="19.4" hidden="false" customHeight="false" outlineLevel="0" collapsed="false">
      <c r="A7957" s="207" t="n">
        <v>104723</v>
      </c>
      <c r="B7957" s="208" t="s">
        <v>8080</v>
      </c>
      <c r="C7957" s="2" t="s">
        <v>175</v>
      </c>
      <c r="D7957" s="209" t="n">
        <v>257.57</v>
      </c>
      <c r="E7957" s="224" t="n">
        <f aca="false">VLOOKUP(A7957,SINAPI_MO!$A$1:$E$59566,4,0)</f>
        <v>0.1793</v>
      </c>
      <c r="F7957" s="225" t="n">
        <f aca="false">ROUND(D7957*E7957,2)</f>
        <v>46.18</v>
      </c>
    </row>
    <row r="7958" customFormat="false" ht="19.4" hidden="false" customHeight="false" outlineLevel="0" collapsed="false">
      <c r="A7958" s="207" t="n">
        <v>96367</v>
      </c>
      <c r="B7958" s="208" t="s">
        <v>8081</v>
      </c>
      <c r="C7958" s="2" t="s">
        <v>175</v>
      </c>
      <c r="D7958" s="209" t="n">
        <v>178.48</v>
      </c>
      <c r="E7958" s="224" t="n">
        <f aca="false">VLOOKUP(A7958,SINAPI_MO!$A$1:$E$59566,4,0)</f>
        <v>0.1688</v>
      </c>
      <c r="F7958" s="225" t="n">
        <f aca="false">ROUND(D7958*E7958,2)</f>
        <v>30.13</v>
      </c>
    </row>
    <row r="7959" customFormat="false" ht="19.4" hidden="false" customHeight="false" outlineLevel="0" collapsed="false">
      <c r="A7959" s="207" t="n">
        <v>104722</v>
      </c>
      <c r="B7959" s="208" t="s">
        <v>8082</v>
      </c>
      <c r="C7959" s="2" t="s">
        <v>175</v>
      </c>
      <c r="D7959" s="209" t="n">
        <v>201.76</v>
      </c>
      <c r="E7959" s="224" t="n">
        <f aca="false">VLOOKUP(A7959,SINAPI_MO!$A$1:$E$59566,4,0)</f>
        <v>0.1917</v>
      </c>
      <c r="F7959" s="225" t="n">
        <f aca="false">ROUND(D7959*E7959,2)</f>
        <v>38.68</v>
      </c>
    </row>
    <row r="7960" customFormat="false" ht="19.4" hidden="false" customHeight="false" outlineLevel="0" collapsed="false">
      <c r="A7960" s="207" t="n">
        <v>96366</v>
      </c>
      <c r="B7960" s="208" t="s">
        <v>8083</v>
      </c>
      <c r="C7960" s="2" t="s">
        <v>175</v>
      </c>
      <c r="D7960" s="209" t="n">
        <v>165.71</v>
      </c>
      <c r="E7960" s="224" t="n">
        <f aca="false">VLOOKUP(A7960,SINAPI_MO!$A$1:$E$59566,4,0)</f>
        <v>0.1575</v>
      </c>
      <c r="F7960" s="225" t="n">
        <f aca="false">ROUND(D7960*E7960,2)</f>
        <v>26.1</v>
      </c>
    </row>
    <row r="7961" customFormat="false" ht="19.4" hidden="false" customHeight="false" outlineLevel="0" collapsed="false">
      <c r="A7961" s="207" t="n">
        <v>96361</v>
      </c>
      <c r="B7961" s="208" t="s">
        <v>8084</v>
      </c>
      <c r="C7961" s="2" t="s">
        <v>175</v>
      </c>
      <c r="D7961" s="209" t="n">
        <v>153.25</v>
      </c>
      <c r="E7961" s="224" t="n">
        <f aca="false">VLOOKUP(A7961,SINAPI_MO!$A$1:$E$59566,4,0)</f>
        <v>0.1747</v>
      </c>
      <c r="F7961" s="225" t="n">
        <f aca="false">ROUND(D7961*E7961,2)</f>
        <v>26.77</v>
      </c>
    </row>
    <row r="7962" customFormat="false" ht="19.4" hidden="false" customHeight="false" outlineLevel="0" collapsed="false">
      <c r="A7962" s="207" t="n">
        <v>104719</v>
      </c>
      <c r="B7962" s="208" t="s">
        <v>8085</v>
      </c>
      <c r="C7962" s="2" t="s">
        <v>175</v>
      </c>
      <c r="D7962" s="209" t="n">
        <v>191.14</v>
      </c>
      <c r="E7962" s="224" t="n">
        <f aca="false">VLOOKUP(A7962,SINAPI_MO!$A$1:$E$59566,4,0)</f>
        <v>0.1848</v>
      </c>
      <c r="F7962" s="225" t="n">
        <f aca="false">ROUND(D7962*E7962,2)</f>
        <v>35.32</v>
      </c>
    </row>
    <row r="7963" customFormat="false" ht="19.4" hidden="false" customHeight="false" outlineLevel="0" collapsed="false">
      <c r="A7963" s="207" t="n">
        <v>96360</v>
      </c>
      <c r="B7963" s="208" t="s">
        <v>8086</v>
      </c>
      <c r="C7963" s="2" t="s">
        <v>175</v>
      </c>
      <c r="D7963" s="209" t="n">
        <v>131.69</v>
      </c>
      <c r="E7963" s="224" t="n">
        <f aca="false">VLOOKUP(A7963,SINAPI_MO!$A$1:$E$59566,4,0)</f>
        <v>0.1722</v>
      </c>
      <c r="F7963" s="225" t="n">
        <f aca="false">ROUND(D7963*E7963,2)</f>
        <v>22.68</v>
      </c>
    </row>
    <row r="7964" customFormat="false" ht="19.4" hidden="false" customHeight="false" outlineLevel="0" collapsed="false">
      <c r="A7964" s="207" t="n">
        <v>96359</v>
      </c>
      <c r="B7964" s="208" t="s">
        <v>8087</v>
      </c>
      <c r="C7964" s="2" t="s">
        <v>175</v>
      </c>
      <c r="D7964" s="209" t="n">
        <v>114.72</v>
      </c>
      <c r="E7964" s="224" t="n">
        <f aca="false">VLOOKUP(A7964,SINAPI_MO!$A$1:$E$59566,4,0)</f>
        <v>0.1913</v>
      </c>
      <c r="F7964" s="225" t="n">
        <f aca="false">ROUND(D7964*E7964,2)</f>
        <v>21.95</v>
      </c>
    </row>
    <row r="7965" customFormat="false" ht="19.4" hidden="false" customHeight="false" outlineLevel="0" collapsed="false">
      <c r="A7965" s="207" t="n">
        <v>104718</v>
      </c>
      <c r="B7965" s="208" t="s">
        <v>8088</v>
      </c>
      <c r="C7965" s="2" t="s">
        <v>175</v>
      </c>
      <c r="D7965" s="209" t="n">
        <v>135.33</v>
      </c>
      <c r="E7965" s="224" t="n">
        <f aca="false">VLOOKUP(A7965,SINAPI_MO!$A$1:$E$59566,4,0)</f>
        <v>0.2056</v>
      </c>
      <c r="F7965" s="225" t="n">
        <f aca="false">ROUND(D7965*E7965,2)</f>
        <v>27.82</v>
      </c>
    </row>
    <row r="7966" customFormat="false" ht="19.4" hidden="false" customHeight="false" outlineLevel="0" collapsed="false">
      <c r="A7966" s="207" t="n">
        <v>96358</v>
      </c>
      <c r="B7966" s="208" t="s">
        <v>8089</v>
      </c>
      <c r="C7966" s="2" t="s">
        <v>175</v>
      </c>
      <c r="D7966" s="209" t="n">
        <v>103.29</v>
      </c>
      <c r="E7966" s="224" t="n">
        <f aca="false">VLOOKUP(A7966,SINAPI_MO!$A$1:$E$59566,4,0)</f>
        <v>0.1865</v>
      </c>
      <c r="F7966" s="225" t="n">
        <f aca="false">ROUND(D7966*E7966,2)</f>
        <v>19.26</v>
      </c>
    </row>
    <row r="7967" customFormat="false" ht="19.4" hidden="false" customHeight="false" outlineLevel="0" collapsed="false">
      <c r="A7967" s="207" t="n">
        <v>96371</v>
      </c>
      <c r="B7967" s="208" t="s">
        <v>8090</v>
      </c>
      <c r="C7967" s="2" t="s">
        <v>175</v>
      </c>
      <c r="D7967" s="209" t="n">
        <v>77.94</v>
      </c>
      <c r="E7967" s="224" t="n">
        <f aca="false">VLOOKUP(A7967,SINAPI_MO!$A$1:$E$59566,4,0)</f>
        <v>0.1882</v>
      </c>
      <c r="F7967" s="225" t="n">
        <f aca="false">ROUND(D7967*E7967,2)</f>
        <v>14.67</v>
      </c>
    </row>
    <row r="7968" customFormat="false" ht="19.4" hidden="false" customHeight="false" outlineLevel="0" collapsed="false">
      <c r="A7968" s="207" t="n">
        <v>104724</v>
      </c>
      <c r="B7968" s="208" t="s">
        <v>8091</v>
      </c>
      <c r="C7968" s="2" t="s">
        <v>175</v>
      </c>
      <c r="D7968" s="209" t="n">
        <v>97.22</v>
      </c>
      <c r="E7968" s="224" t="n">
        <f aca="false">VLOOKUP(A7968,SINAPI_MO!$A$1:$E$59566,4,0)</f>
        <v>0.1976</v>
      </c>
      <c r="F7968" s="225" t="n">
        <f aca="false">ROUND(D7968*E7968,2)</f>
        <v>19.21</v>
      </c>
    </row>
    <row r="7969" customFormat="false" ht="19.4" hidden="false" customHeight="false" outlineLevel="0" collapsed="false">
      <c r="A7969" s="207" t="n">
        <v>96370</v>
      </c>
      <c r="B7969" s="208" t="s">
        <v>8092</v>
      </c>
      <c r="C7969" s="2" t="s">
        <v>175</v>
      </c>
      <c r="D7969" s="209" t="n">
        <v>67.2</v>
      </c>
      <c r="E7969" s="224" t="n">
        <f aca="false">VLOOKUP(A7969,SINAPI_MO!$A$1:$E$59566,4,0)</f>
        <v>0.1885</v>
      </c>
      <c r="F7969" s="225" t="n">
        <f aca="false">ROUND(D7969*E7969,2)</f>
        <v>12.67</v>
      </c>
    </row>
    <row r="7970" customFormat="false" ht="19.4" hidden="false" customHeight="false" outlineLevel="0" collapsed="false">
      <c r="A7970" s="207" t="n">
        <v>96365</v>
      </c>
      <c r="B7970" s="208" t="s">
        <v>8093</v>
      </c>
      <c r="C7970" s="2" t="s">
        <v>175</v>
      </c>
      <c r="D7970" s="209" t="n">
        <v>185.15</v>
      </c>
      <c r="E7970" s="224" t="n">
        <f aca="false">VLOOKUP(A7970,SINAPI_MO!$A$1:$E$59566,4,0)</f>
        <v>0.1668</v>
      </c>
      <c r="F7970" s="225" t="n">
        <f aca="false">ROUND(D7970*E7970,2)</f>
        <v>30.88</v>
      </c>
    </row>
    <row r="7971" customFormat="false" ht="19.4" hidden="false" customHeight="false" outlineLevel="0" collapsed="false">
      <c r="A7971" s="207" t="n">
        <v>104721</v>
      </c>
      <c r="B7971" s="208" t="s">
        <v>8094</v>
      </c>
      <c r="C7971" s="2" t="s">
        <v>175</v>
      </c>
      <c r="D7971" s="209" t="n">
        <v>224.35</v>
      </c>
      <c r="E7971" s="224" t="n">
        <f aca="false">VLOOKUP(A7971,SINAPI_MO!$A$1:$E$59566,4,0)</f>
        <v>0.1816</v>
      </c>
      <c r="F7971" s="225" t="n">
        <f aca="false">ROUND(D7971*E7971,2)</f>
        <v>40.74</v>
      </c>
    </row>
    <row r="7972" customFormat="false" ht="19.4" hidden="false" customHeight="false" outlineLevel="0" collapsed="false">
      <c r="A7972" s="207" t="n">
        <v>96363</v>
      </c>
      <c r="B7972" s="208" t="s">
        <v>8095</v>
      </c>
      <c r="C7972" s="2" t="s">
        <v>175</v>
      </c>
      <c r="D7972" s="209" t="n">
        <v>146.6</v>
      </c>
      <c r="E7972" s="224" t="n">
        <f aca="false">VLOOKUP(A7972,SINAPI_MO!$A$1:$E$59566,4,0)</f>
        <v>0.1776</v>
      </c>
      <c r="F7972" s="225" t="n">
        <f aca="false">ROUND(D7972*E7972,2)</f>
        <v>26.04</v>
      </c>
    </row>
    <row r="7973" customFormat="false" ht="19.4" hidden="false" customHeight="false" outlineLevel="0" collapsed="false">
      <c r="A7973" s="207" t="n">
        <v>104720</v>
      </c>
      <c r="B7973" s="208" t="s">
        <v>8096</v>
      </c>
      <c r="C7973" s="2" t="s">
        <v>175</v>
      </c>
      <c r="D7973" s="209" t="n">
        <v>168.54</v>
      </c>
      <c r="E7973" s="224" t="n">
        <f aca="false">VLOOKUP(A7973,SINAPI_MO!$A$1:$E$59566,4,0)</f>
        <v>0.1972</v>
      </c>
      <c r="F7973" s="225" t="n">
        <f aca="false">ROUND(D7973*E7973,2)</f>
        <v>33.24</v>
      </c>
    </row>
    <row r="7974" customFormat="false" ht="19.4" hidden="false" customHeight="false" outlineLevel="0" collapsed="false">
      <c r="A7974" s="207" t="n">
        <v>96362</v>
      </c>
      <c r="B7974" s="208" t="s">
        <v>8097</v>
      </c>
      <c r="C7974" s="2" t="s">
        <v>175</v>
      </c>
      <c r="D7974" s="209" t="n">
        <v>134.5</v>
      </c>
      <c r="E7974" s="224" t="n">
        <f aca="false">VLOOKUP(A7974,SINAPI_MO!$A$1:$E$59566,4,0)</f>
        <v>0.1686</v>
      </c>
      <c r="F7974" s="225" t="n">
        <f aca="false">ROUND(D7974*E7974,2)</f>
        <v>22.68</v>
      </c>
    </row>
    <row r="7975" customFormat="false" ht="19.4" hidden="false" customHeight="false" outlineLevel="0" collapsed="false">
      <c r="A7975" s="207" t="n">
        <v>103191</v>
      </c>
      <c r="B7975" s="208" t="s">
        <v>8098</v>
      </c>
      <c r="C7975" s="2" t="s">
        <v>170</v>
      </c>
      <c r="D7975" s="209" t="n">
        <v>2385.18</v>
      </c>
      <c r="E7975" s="224" t="n">
        <f aca="false">VLOOKUP(A7975,SINAPI_MO!$A$1:$E$59566,4,0)</f>
        <v>0.0323</v>
      </c>
      <c r="F7975" s="225" t="n">
        <f aca="false">ROUND(D7975*E7975,2)</f>
        <v>77.04</v>
      </c>
    </row>
    <row r="7976" customFormat="false" ht="19.4" hidden="false" customHeight="false" outlineLevel="0" collapsed="false">
      <c r="A7976" s="207" t="n">
        <v>103206</v>
      </c>
      <c r="B7976" s="208" t="s">
        <v>8099</v>
      </c>
      <c r="C7976" s="2" t="s">
        <v>170</v>
      </c>
      <c r="D7976" s="209" t="n">
        <v>2403.14</v>
      </c>
      <c r="E7976" s="224" t="n">
        <f aca="false">VLOOKUP(A7976,SINAPI_MO!$A$1:$E$59566,4,0)</f>
        <v>0.0438</v>
      </c>
      <c r="F7976" s="225" t="n">
        <f aca="false">ROUND(D7976*E7976,2)</f>
        <v>105.26</v>
      </c>
    </row>
    <row r="7977" customFormat="false" ht="19.4" hidden="false" customHeight="false" outlineLevel="0" collapsed="false">
      <c r="A7977" s="207" t="n">
        <v>103211</v>
      </c>
      <c r="B7977" s="208" t="s">
        <v>8100</v>
      </c>
      <c r="C7977" s="2" t="s">
        <v>170</v>
      </c>
      <c r="D7977" s="209" t="n">
        <v>0</v>
      </c>
      <c r="E7977" s="224" t="e">
        <f aca="false">VLOOKUP(A7977,SINAPI_MO!$A$1:$E$59566,4,0)</f>
        <v>#N/A</v>
      </c>
      <c r="F7977" s="225" t="e">
        <f aca="false">ROUND(D7977*E7977,2)</f>
        <v>#N/A</v>
      </c>
    </row>
    <row r="7978" customFormat="false" ht="12.8" hidden="false" customHeight="false" outlineLevel="0" collapsed="false">
      <c r="A7978" s="207" t="n">
        <v>103196</v>
      </c>
      <c r="B7978" s="208" t="s">
        <v>8101</v>
      </c>
      <c r="C7978" s="2" t="s">
        <v>170</v>
      </c>
      <c r="D7978" s="209" t="n">
        <v>0</v>
      </c>
      <c r="E7978" s="224" t="e">
        <f aca="false">VLOOKUP(A7978,SINAPI_MO!$A$1:$E$59566,4,0)</f>
        <v>#N/A</v>
      </c>
      <c r="F7978" s="225" t="e">
        <f aca="false">ROUND(D7978*E7978,2)</f>
        <v>#N/A</v>
      </c>
    </row>
    <row r="7979" customFormat="false" ht="19.4" hidden="false" customHeight="false" outlineLevel="0" collapsed="false">
      <c r="A7979" s="207" t="n">
        <v>103212</v>
      </c>
      <c r="B7979" s="208" t="s">
        <v>8102</v>
      </c>
      <c r="C7979" s="2" t="s">
        <v>170</v>
      </c>
      <c r="D7979" s="209" t="n">
        <v>0</v>
      </c>
      <c r="E7979" s="224" t="e">
        <f aca="false">VLOOKUP(A7979,SINAPI_MO!$A$1:$E$59566,4,0)</f>
        <v>#N/A</v>
      </c>
      <c r="F7979" s="225" t="e">
        <f aca="false">ROUND(D7979*E7979,2)</f>
        <v>#N/A</v>
      </c>
    </row>
    <row r="7980" customFormat="false" ht="12.8" hidden="false" customHeight="false" outlineLevel="0" collapsed="false">
      <c r="A7980" s="207" t="n">
        <v>103197</v>
      </c>
      <c r="B7980" s="208" t="s">
        <v>8103</v>
      </c>
      <c r="C7980" s="2" t="s">
        <v>170</v>
      </c>
      <c r="D7980" s="209" t="n">
        <v>0</v>
      </c>
      <c r="E7980" s="224" t="e">
        <f aca="false">VLOOKUP(A7980,SINAPI_MO!$A$1:$E$59566,4,0)</f>
        <v>#N/A</v>
      </c>
      <c r="F7980" s="225" t="e">
        <f aca="false">ROUND(D7980*E7980,2)</f>
        <v>#N/A</v>
      </c>
    </row>
    <row r="7981" customFormat="false" ht="19.4" hidden="false" customHeight="false" outlineLevel="0" collapsed="false">
      <c r="A7981" s="207" t="n">
        <v>103217</v>
      </c>
      <c r="B7981" s="208" t="s">
        <v>8104</v>
      </c>
      <c r="C7981" s="2" t="s">
        <v>170</v>
      </c>
      <c r="D7981" s="209" t="n">
        <v>0</v>
      </c>
      <c r="E7981" s="224" t="e">
        <f aca="false">VLOOKUP(A7981,SINAPI_MO!$A$1:$E$59566,4,0)</f>
        <v>#N/A</v>
      </c>
      <c r="F7981" s="225" t="e">
        <f aca="false">ROUND(D7981*E7981,2)</f>
        <v>#N/A</v>
      </c>
    </row>
    <row r="7982" customFormat="false" ht="19.4" hidden="false" customHeight="false" outlineLevel="0" collapsed="false">
      <c r="A7982" s="207" t="n">
        <v>103202</v>
      </c>
      <c r="B7982" s="208" t="s">
        <v>8105</v>
      </c>
      <c r="C7982" s="2" t="s">
        <v>170</v>
      </c>
      <c r="D7982" s="209" t="n">
        <v>0</v>
      </c>
      <c r="E7982" s="224" t="e">
        <f aca="false">VLOOKUP(A7982,SINAPI_MO!$A$1:$E$59566,4,0)</f>
        <v>#N/A</v>
      </c>
      <c r="F7982" s="225" t="e">
        <f aca="false">ROUND(D7982*E7982,2)</f>
        <v>#N/A</v>
      </c>
    </row>
    <row r="7983" customFormat="false" ht="12.8" hidden="false" customHeight="false" outlineLevel="0" collapsed="false">
      <c r="A7983" s="207" t="n">
        <v>103215</v>
      </c>
      <c r="B7983" s="208" t="s">
        <v>8106</v>
      </c>
      <c r="C7983" s="2" t="s">
        <v>170</v>
      </c>
      <c r="D7983" s="209" t="n">
        <v>0</v>
      </c>
      <c r="E7983" s="224" t="e">
        <f aca="false">VLOOKUP(A7983,SINAPI_MO!$A$1:$E$59566,4,0)</f>
        <v>#N/A</v>
      </c>
      <c r="F7983" s="225" t="e">
        <f aca="false">ROUND(D7983*E7983,2)</f>
        <v>#N/A</v>
      </c>
    </row>
    <row r="7984" customFormat="false" ht="12.8" hidden="false" customHeight="false" outlineLevel="0" collapsed="false">
      <c r="A7984" s="207" t="n">
        <v>103200</v>
      </c>
      <c r="B7984" s="208" t="s">
        <v>8107</v>
      </c>
      <c r="C7984" s="2" t="s">
        <v>170</v>
      </c>
      <c r="D7984" s="209" t="n">
        <v>0</v>
      </c>
      <c r="E7984" s="224" t="e">
        <f aca="false">VLOOKUP(A7984,SINAPI_MO!$A$1:$E$59566,4,0)</f>
        <v>#N/A</v>
      </c>
      <c r="F7984" s="225" t="e">
        <f aca="false">ROUND(D7984*E7984,2)</f>
        <v>#N/A</v>
      </c>
    </row>
    <row r="7985" customFormat="false" ht="19.4" hidden="false" customHeight="false" outlineLevel="0" collapsed="false">
      <c r="A7985" s="207" t="n">
        <v>103216</v>
      </c>
      <c r="B7985" s="208" t="s">
        <v>8108</v>
      </c>
      <c r="C7985" s="2" t="s">
        <v>170</v>
      </c>
      <c r="D7985" s="209" t="n">
        <v>0</v>
      </c>
      <c r="E7985" s="224" t="e">
        <f aca="false">VLOOKUP(A7985,SINAPI_MO!$A$1:$E$59566,4,0)</f>
        <v>#N/A</v>
      </c>
      <c r="F7985" s="225" t="e">
        <f aca="false">ROUND(D7985*E7985,2)</f>
        <v>#N/A</v>
      </c>
    </row>
    <row r="7986" customFormat="false" ht="12.8" hidden="false" customHeight="false" outlineLevel="0" collapsed="false">
      <c r="A7986" s="207" t="n">
        <v>103201</v>
      </c>
      <c r="B7986" s="208" t="s">
        <v>8109</v>
      </c>
      <c r="C7986" s="2" t="s">
        <v>170</v>
      </c>
      <c r="D7986" s="209" t="n">
        <v>0</v>
      </c>
      <c r="E7986" s="224" t="e">
        <f aca="false">VLOOKUP(A7986,SINAPI_MO!$A$1:$E$59566,4,0)</f>
        <v>#N/A</v>
      </c>
      <c r="F7986" s="225" t="e">
        <f aca="false">ROUND(D7986*E7986,2)</f>
        <v>#N/A</v>
      </c>
    </row>
    <row r="7987" customFormat="false" ht="19.4" hidden="false" customHeight="false" outlineLevel="0" collapsed="false">
      <c r="A7987" s="207" t="n">
        <v>103185</v>
      </c>
      <c r="B7987" s="208" t="s">
        <v>8110</v>
      </c>
      <c r="C7987" s="2" t="s">
        <v>170</v>
      </c>
      <c r="D7987" s="209" t="n">
        <v>6158.8</v>
      </c>
      <c r="E7987" s="224" t="n">
        <f aca="false">VLOOKUP(A7987,SINAPI_MO!$A$1:$E$59566,4,0)</f>
        <v>0.0217</v>
      </c>
      <c r="F7987" s="225" t="n">
        <f aca="false">ROUND(D7987*E7987,2)</f>
        <v>133.65</v>
      </c>
    </row>
    <row r="7988" customFormat="false" ht="19.4" hidden="false" customHeight="false" outlineLevel="0" collapsed="false">
      <c r="A7988" s="207" t="n">
        <v>103218</v>
      </c>
      <c r="B7988" s="208" t="s">
        <v>8111</v>
      </c>
      <c r="C7988" s="2" t="s">
        <v>170</v>
      </c>
      <c r="D7988" s="209" t="n">
        <v>0</v>
      </c>
      <c r="E7988" s="224" t="e">
        <f aca="false">VLOOKUP(A7988,SINAPI_MO!$A$1:$E$59566,4,0)</f>
        <v>#N/A</v>
      </c>
      <c r="F7988" s="225" t="e">
        <f aca="false">ROUND(D7988*E7988,2)</f>
        <v>#N/A</v>
      </c>
    </row>
    <row r="7989" customFormat="false" ht="12.8" hidden="false" customHeight="false" outlineLevel="0" collapsed="false">
      <c r="A7989" s="207" t="n">
        <v>103203</v>
      </c>
      <c r="B7989" s="208" t="s">
        <v>8112</v>
      </c>
      <c r="C7989" s="2" t="s">
        <v>170</v>
      </c>
      <c r="D7989" s="209" t="n">
        <v>0</v>
      </c>
      <c r="E7989" s="224" t="e">
        <f aca="false">VLOOKUP(A7989,SINAPI_MO!$A$1:$E$59566,4,0)</f>
        <v>#N/A</v>
      </c>
      <c r="F7989" s="225" t="e">
        <f aca="false">ROUND(D7989*E7989,2)</f>
        <v>#N/A</v>
      </c>
    </row>
    <row r="7990" customFormat="false" ht="12.8" hidden="false" customHeight="false" outlineLevel="0" collapsed="false">
      <c r="A7990" s="207" t="n">
        <v>103213</v>
      </c>
      <c r="B7990" s="208" t="s">
        <v>8113</v>
      </c>
      <c r="C7990" s="2" t="s">
        <v>170</v>
      </c>
      <c r="D7990" s="209" t="n">
        <v>0</v>
      </c>
      <c r="E7990" s="224" t="e">
        <f aca="false">VLOOKUP(A7990,SINAPI_MO!$A$1:$E$59566,4,0)</f>
        <v>#N/A</v>
      </c>
      <c r="F7990" s="225" t="e">
        <f aca="false">ROUND(D7990*E7990,2)</f>
        <v>#N/A</v>
      </c>
    </row>
    <row r="7991" customFormat="false" ht="12.8" hidden="false" customHeight="false" outlineLevel="0" collapsed="false">
      <c r="A7991" s="207" t="n">
        <v>103198</v>
      </c>
      <c r="B7991" s="208" t="s">
        <v>8114</v>
      </c>
      <c r="C7991" s="2" t="s">
        <v>170</v>
      </c>
      <c r="D7991" s="209" t="n">
        <v>0</v>
      </c>
      <c r="E7991" s="224" t="e">
        <f aca="false">VLOOKUP(A7991,SINAPI_MO!$A$1:$E$59566,4,0)</f>
        <v>#N/A</v>
      </c>
      <c r="F7991" s="225" t="e">
        <f aca="false">ROUND(D7991*E7991,2)</f>
        <v>#N/A</v>
      </c>
    </row>
    <row r="7992" customFormat="false" ht="19.4" hidden="false" customHeight="false" outlineLevel="0" collapsed="false">
      <c r="A7992" s="207" t="n">
        <v>103214</v>
      </c>
      <c r="B7992" s="208" t="s">
        <v>8115</v>
      </c>
      <c r="C7992" s="2" t="s">
        <v>170</v>
      </c>
      <c r="D7992" s="209" t="n">
        <v>0</v>
      </c>
      <c r="E7992" s="224" t="e">
        <f aca="false">VLOOKUP(A7992,SINAPI_MO!$A$1:$E$59566,4,0)</f>
        <v>#N/A</v>
      </c>
      <c r="F7992" s="225" t="e">
        <f aca="false">ROUND(D7992*E7992,2)</f>
        <v>#N/A</v>
      </c>
    </row>
    <row r="7993" customFormat="false" ht="12.8" hidden="false" customHeight="false" outlineLevel="0" collapsed="false">
      <c r="A7993" s="207" t="n">
        <v>103199</v>
      </c>
      <c r="B7993" s="208" t="s">
        <v>8116</v>
      </c>
      <c r="C7993" s="2" t="s">
        <v>170</v>
      </c>
      <c r="D7993" s="209" t="n">
        <v>0</v>
      </c>
      <c r="E7993" s="224" t="e">
        <f aca="false">VLOOKUP(A7993,SINAPI_MO!$A$1:$E$59566,4,0)</f>
        <v>#N/A</v>
      </c>
      <c r="F7993" s="225" t="e">
        <f aca="false">ROUND(D7993*E7993,2)</f>
        <v>#N/A</v>
      </c>
    </row>
    <row r="7994" customFormat="false" ht="12.8" hidden="false" customHeight="false" outlineLevel="0" collapsed="false">
      <c r="A7994" s="207" t="n">
        <v>103219</v>
      </c>
      <c r="B7994" s="208" t="s">
        <v>8117</v>
      </c>
      <c r="C7994" s="2" t="s">
        <v>170</v>
      </c>
      <c r="D7994" s="209" t="n">
        <v>0</v>
      </c>
      <c r="E7994" s="224" t="e">
        <f aca="false">VLOOKUP(A7994,SINAPI_MO!$A$1:$E$59566,4,0)</f>
        <v>#N/A</v>
      </c>
      <c r="F7994" s="225" t="e">
        <f aca="false">ROUND(D7994*E7994,2)</f>
        <v>#N/A</v>
      </c>
    </row>
    <row r="7995" customFormat="false" ht="12.8" hidden="false" customHeight="false" outlineLevel="0" collapsed="false">
      <c r="A7995" s="207" t="n">
        <v>103204</v>
      </c>
      <c r="B7995" s="208" t="s">
        <v>8118</v>
      </c>
      <c r="C7995" s="2" t="s">
        <v>170</v>
      </c>
      <c r="D7995" s="209" t="n">
        <v>0</v>
      </c>
      <c r="E7995" s="224" t="e">
        <f aca="false">VLOOKUP(A7995,SINAPI_MO!$A$1:$E$59566,4,0)</f>
        <v>#N/A</v>
      </c>
      <c r="F7995" s="225" t="e">
        <f aca="false">ROUND(D7995*E7995,2)</f>
        <v>#N/A</v>
      </c>
    </row>
    <row r="7996" customFormat="false" ht="19.4" hidden="false" customHeight="false" outlineLevel="0" collapsed="false">
      <c r="A7996" s="207" t="n">
        <v>103186</v>
      </c>
      <c r="B7996" s="208" t="s">
        <v>8119</v>
      </c>
      <c r="C7996" s="2" t="s">
        <v>170</v>
      </c>
      <c r="D7996" s="209" t="n">
        <v>6488.99</v>
      </c>
      <c r="E7996" s="224" t="n">
        <f aca="false">VLOOKUP(A7996,SINAPI_MO!$A$1:$E$59566,4,0)</f>
        <v>0.0084</v>
      </c>
      <c r="F7996" s="225" t="n">
        <f aca="false">ROUND(D7996*E7996,2)</f>
        <v>54.51</v>
      </c>
    </row>
    <row r="7997" customFormat="false" ht="19.4" hidden="false" customHeight="false" outlineLevel="0" collapsed="false">
      <c r="A7997" s="207" t="n">
        <v>103210</v>
      </c>
      <c r="B7997" s="208" t="s">
        <v>8120</v>
      </c>
      <c r="C7997" s="2" t="s">
        <v>170</v>
      </c>
      <c r="D7997" s="209" t="n">
        <v>2314.24</v>
      </c>
      <c r="E7997" s="224" t="n">
        <f aca="false">VLOOKUP(A7997,SINAPI_MO!$A$1:$E$59566,4,0)</f>
        <v>0.0824</v>
      </c>
      <c r="F7997" s="225" t="n">
        <f aca="false">ROUND(D7997*E7997,2)</f>
        <v>190.69</v>
      </c>
    </row>
    <row r="7998" customFormat="false" ht="19.4" hidden="false" customHeight="false" outlineLevel="0" collapsed="false">
      <c r="A7998" s="207" t="n">
        <v>103195</v>
      </c>
      <c r="B7998" s="208" t="s">
        <v>8121</v>
      </c>
      <c r="C7998" s="2" t="s">
        <v>170</v>
      </c>
      <c r="D7998" s="209" t="n">
        <v>2199.66</v>
      </c>
      <c r="E7998" s="224" t="n">
        <f aca="false">VLOOKUP(A7998,SINAPI_MO!$A$1:$E$59566,4,0)</f>
        <v>0.0359</v>
      </c>
      <c r="F7998" s="225" t="n">
        <f aca="false">ROUND(D7998*E7998,2)</f>
        <v>78.97</v>
      </c>
    </row>
    <row r="7999" customFormat="false" ht="19.4" hidden="false" customHeight="false" outlineLevel="0" collapsed="false">
      <c r="A7999" s="207" t="n">
        <v>103205</v>
      </c>
      <c r="B7999" s="208" t="s">
        <v>8122</v>
      </c>
      <c r="C7999" s="2" t="s">
        <v>170</v>
      </c>
      <c r="D7999" s="209" t="n">
        <v>4106.68</v>
      </c>
      <c r="E7999" s="224" t="n">
        <f aca="false">VLOOKUP(A7999,SINAPI_MO!$A$1:$E$59566,4,0)</f>
        <v>0.0297</v>
      </c>
      <c r="F7999" s="225" t="n">
        <f aca="false">ROUND(D7999*E7999,2)</f>
        <v>121.97</v>
      </c>
    </row>
    <row r="8000" customFormat="false" ht="19.4" hidden="false" customHeight="false" outlineLevel="0" collapsed="false">
      <c r="A8000" s="207" t="n">
        <v>103190</v>
      </c>
      <c r="B8000" s="208" t="s">
        <v>8123</v>
      </c>
      <c r="C8000" s="2" t="s">
        <v>170</v>
      </c>
      <c r="D8000" s="209" t="n">
        <v>4088.72</v>
      </c>
      <c r="E8000" s="224" t="n">
        <f aca="false">VLOOKUP(A8000,SINAPI_MO!$A$1:$E$59566,4,0)</f>
        <v>0.0229</v>
      </c>
      <c r="F8000" s="225" t="n">
        <f aca="false">ROUND(D8000*E8000,2)</f>
        <v>93.63</v>
      </c>
    </row>
    <row r="8001" customFormat="false" ht="19.4" hidden="false" customHeight="false" outlineLevel="0" collapsed="false">
      <c r="A8001" s="207" t="n">
        <v>103207</v>
      </c>
      <c r="B8001" s="208" t="s">
        <v>8124</v>
      </c>
      <c r="C8001" s="2" t="s">
        <v>170</v>
      </c>
      <c r="D8001" s="209" t="n">
        <v>2556.78</v>
      </c>
      <c r="E8001" s="224" t="n">
        <f aca="false">VLOOKUP(A8001,SINAPI_MO!$A$1:$E$59566,4,0)</f>
        <v>0.0411</v>
      </c>
      <c r="F8001" s="225" t="n">
        <f aca="false">ROUND(D8001*E8001,2)</f>
        <v>105.08</v>
      </c>
    </row>
    <row r="8002" customFormat="false" ht="19.4" hidden="false" customHeight="false" outlineLevel="0" collapsed="false">
      <c r="A8002" s="207" t="n">
        <v>103192</v>
      </c>
      <c r="B8002" s="208" t="s">
        <v>8125</v>
      </c>
      <c r="C8002" s="2" t="s">
        <v>170</v>
      </c>
      <c r="D8002" s="209" t="n">
        <v>2538.82</v>
      </c>
      <c r="E8002" s="224" t="n">
        <f aca="false">VLOOKUP(A8002,SINAPI_MO!$A$1:$E$59566,4,0)</f>
        <v>0.0303</v>
      </c>
      <c r="F8002" s="225" t="n">
        <f aca="false">ROUND(D8002*E8002,2)</f>
        <v>76.93</v>
      </c>
    </row>
    <row r="8003" customFormat="false" ht="19.4" hidden="false" customHeight="false" outlineLevel="0" collapsed="false">
      <c r="A8003" s="207" t="n">
        <v>103208</v>
      </c>
      <c r="B8003" s="208" t="s">
        <v>8126</v>
      </c>
      <c r="C8003" s="2" t="s">
        <v>170</v>
      </c>
      <c r="D8003" s="209" t="n">
        <v>1975.51</v>
      </c>
      <c r="E8003" s="224" t="n">
        <f aca="false">VLOOKUP(A8003,SINAPI_MO!$A$1:$E$59566,4,0)</f>
        <v>0.0533</v>
      </c>
      <c r="F8003" s="225" t="n">
        <f aca="false">ROUND(D8003*E8003,2)</f>
        <v>105.29</v>
      </c>
    </row>
    <row r="8004" customFormat="false" ht="19.4" hidden="false" customHeight="false" outlineLevel="0" collapsed="false">
      <c r="A8004" s="207" t="n">
        <v>103193</v>
      </c>
      <c r="B8004" s="208" t="s">
        <v>8127</v>
      </c>
      <c r="C8004" s="2" t="s">
        <v>170</v>
      </c>
      <c r="D8004" s="209" t="n">
        <v>1957.55</v>
      </c>
      <c r="E8004" s="224" t="n">
        <f aca="false">VLOOKUP(A8004,SINAPI_MO!$A$1:$E$59566,4,0)</f>
        <v>0.0394</v>
      </c>
      <c r="F8004" s="225" t="n">
        <f aca="false">ROUND(D8004*E8004,2)</f>
        <v>77.13</v>
      </c>
    </row>
    <row r="8005" customFormat="false" ht="19.4" hidden="false" customHeight="false" outlineLevel="0" collapsed="false">
      <c r="A8005" s="207" t="n">
        <v>103187</v>
      </c>
      <c r="B8005" s="208" t="s">
        <v>8128</v>
      </c>
      <c r="C8005" s="2" t="s">
        <v>170</v>
      </c>
      <c r="D8005" s="209" t="n">
        <v>4880.63</v>
      </c>
      <c r="E8005" s="224" t="n">
        <f aca="false">VLOOKUP(A8005,SINAPI_MO!$A$1:$E$59566,4,0)</f>
        <v>0.0187</v>
      </c>
      <c r="F8005" s="225" t="n">
        <f aca="false">ROUND(D8005*E8005,2)</f>
        <v>91.27</v>
      </c>
    </row>
    <row r="8006" customFormat="false" ht="19.4" hidden="false" customHeight="false" outlineLevel="0" collapsed="false">
      <c r="A8006" s="207" t="n">
        <v>103188</v>
      </c>
      <c r="B8006" s="208" t="s">
        <v>8129</v>
      </c>
      <c r="C8006" s="2" t="s">
        <v>170</v>
      </c>
      <c r="D8006" s="209" t="n">
        <v>5245.73</v>
      </c>
      <c r="E8006" s="224" t="n">
        <f aca="false">VLOOKUP(A8006,SINAPI_MO!$A$1:$E$59566,4,0)</f>
        <v>0.0134</v>
      </c>
      <c r="F8006" s="225" t="n">
        <f aca="false">ROUND(D8006*E8006,2)</f>
        <v>70.29</v>
      </c>
    </row>
    <row r="8007" customFormat="false" ht="19.4" hidden="false" customHeight="false" outlineLevel="0" collapsed="false">
      <c r="A8007" s="207" t="n">
        <v>103189</v>
      </c>
      <c r="B8007" s="208" t="s">
        <v>8130</v>
      </c>
      <c r="C8007" s="2" t="s">
        <v>170</v>
      </c>
      <c r="D8007" s="209" t="n">
        <v>2629.98</v>
      </c>
      <c r="E8007" s="224" t="n">
        <f aca="false">VLOOKUP(A8007,SINAPI_MO!$A$1:$E$59566,4,0)</f>
        <v>0.0187</v>
      </c>
      <c r="F8007" s="225" t="n">
        <f aca="false">ROUND(D8007*E8007,2)</f>
        <v>49.18</v>
      </c>
    </row>
    <row r="8008" customFormat="false" ht="19.4" hidden="false" customHeight="false" outlineLevel="0" collapsed="false">
      <c r="A8008" s="207" t="n">
        <v>103209</v>
      </c>
      <c r="B8008" s="208" t="s">
        <v>8131</v>
      </c>
      <c r="C8008" s="2" t="s">
        <v>170</v>
      </c>
      <c r="D8008" s="209" t="n">
        <v>2833.48</v>
      </c>
      <c r="E8008" s="224" t="n">
        <f aca="false">VLOOKUP(A8008,SINAPI_MO!$A$1:$E$59566,4,0)</f>
        <v>0.0371</v>
      </c>
      <c r="F8008" s="225" t="n">
        <f aca="false">ROUND(D8008*E8008,2)</f>
        <v>105.12</v>
      </c>
    </row>
    <row r="8009" customFormat="false" ht="19.4" hidden="false" customHeight="false" outlineLevel="0" collapsed="false">
      <c r="A8009" s="207" t="n">
        <v>103194</v>
      </c>
      <c r="B8009" s="208" t="s">
        <v>8132</v>
      </c>
      <c r="C8009" s="2" t="s">
        <v>170</v>
      </c>
      <c r="D8009" s="209" t="n">
        <v>2815.52</v>
      </c>
      <c r="E8009" s="224" t="n">
        <f aca="false">VLOOKUP(A8009,SINAPI_MO!$A$1:$E$59566,4,0)</f>
        <v>0.0274</v>
      </c>
      <c r="F8009" s="225" t="n">
        <f aca="false">ROUND(D8009*E8009,2)</f>
        <v>77.15</v>
      </c>
    </row>
    <row r="8010" customFormat="false" ht="19.4" hidden="false" customHeight="false" outlineLevel="0" collapsed="false">
      <c r="A8010" s="207" t="n">
        <v>95001</v>
      </c>
      <c r="B8010" s="208" t="s">
        <v>8133</v>
      </c>
      <c r="C8010" s="2" t="s">
        <v>175</v>
      </c>
      <c r="D8010" s="209" t="n">
        <v>0</v>
      </c>
      <c r="E8010" s="224" t="e">
        <f aca="false">VLOOKUP(A8010,SINAPI_MO!$A$1:$E$59566,4,0)</f>
        <v>#N/A</v>
      </c>
      <c r="F8010" s="225" t="e">
        <f aca="false">ROUND(D8010*E8010,2)</f>
        <v>#N/A</v>
      </c>
    </row>
    <row r="8011" customFormat="false" ht="19.4" hidden="false" customHeight="false" outlineLevel="0" collapsed="false">
      <c r="A8011" s="207" t="n">
        <v>95000</v>
      </c>
      <c r="B8011" s="208" t="s">
        <v>8134</v>
      </c>
      <c r="C8011" s="2" t="s">
        <v>175</v>
      </c>
      <c r="D8011" s="209" t="n">
        <v>0</v>
      </c>
      <c r="E8011" s="224" t="e">
        <f aca="false">VLOOKUP(A8011,SINAPI_MO!$A$1:$E$59566,4,0)</f>
        <v>#N/A</v>
      </c>
      <c r="F8011" s="225" t="e">
        <f aca="false">ROUND(D8011*E8011,2)</f>
        <v>#N/A</v>
      </c>
    </row>
    <row r="8012" customFormat="false" ht="19.4" hidden="false" customHeight="false" outlineLevel="0" collapsed="false">
      <c r="A8012" s="207" t="n">
        <v>95005</v>
      </c>
      <c r="B8012" s="208" t="s">
        <v>8135</v>
      </c>
      <c r="C8012" s="2" t="s">
        <v>175</v>
      </c>
      <c r="D8012" s="209" t="n">
        <v>0</v>
      </c>
      <c r="E8012" s="224" t="e">
        <f aca="false">VLOOKUP(A8012,SINAPI_MO!$A$1:$E$59566,4,0)</f>
        <v>#N/A</v>
      </c>
      <c r="F8012" s="225" t="e">
        <f aca="false">ROUND(D8012*E8012,2)</f>
        <v>#N/A</v>
      </c>
    </row>
    <row r="8013" customFormat="false" ht="19.4" hidden="false" customHeight="false" outlineLevel="0" collapsed="false">
      <c r="A8013" s="207" t="n">
        <v>95004</v>
      </c>
      <c r="B8013" s="208" t="s">
        <v>8136</v>
      </c>
      <c r="C8013" s="2" t="s">
        <v>175</v>
      </c>
      <c r="D8013" s="209" t="n">
        <v>0</v>
      </c>
      <c r="E8013" s="224" t="e">
        <f aca="false">VLOOKUP(A8013,SINAPI_MO!$A$1:$E$59566,4,0)</f>
        <v>#N/A</v>
      </c>
      <c r="F8013" s="225" t="e">
        <f aca="false">ROUND(D8013*E8013,2)</f>
        <v>#N/A</v>
      </c>
    </row>
    <row r="8014" customFormat="false" ht="19.4" hidden="false" customHeight="false" outlineLevel="0" collapsed="false">
      <c r="A8014" s="207" t="n">
        <v>95003</v>
      </c>
      <c r="B8014" s="208" t="s">
        <v>8137</v>
      </c>
      <c r="C8014" s="2" t="s">
        <v>175</v>
      </c>
      <c r="D8014" s="209" t="n">
        <v>0</v>
      </c>
      <c r="E8014" s="224" t="e">
        <f aca="false">VLOOKUP(A8014,SINAPI_MO!$A$1:$E$59566,4,0)</f>
        <v>#N/A</v>
      </c>
      <c r="F8014" s="225" t="e">
        <f aca="false">ROUND(D8014*E8014,2)</f>
        <v>#N/A</v>
      </c>
    </row>
    <row r="8015" customFormat="false" ht="19.4" hidden="false" customHeight="false" outlineLevel="0" collapsed="false">
      <c r="A8015" s="207" t="n">
        <v>95002</v>
      </c>
      <c r="B8015" s="208" t="s">
        <v>8138</v>
      </c>
      <c r="C8015" s="2" t="s">
        <v>175</v>
      </c>
      <c r="D8015" s="209" t="n">
        <v>0</v>
      </c>
      <c r="E8015" s="224" t="e">
        <f aca="false">VLOOKUP(A8015,SINAPI_MO!$A$1:$E$59566,4,0)</f>
        <v>#N/A</v>
      </c>
      <c r="F8015" s="225" t="e">
        <f aca="false">ROUND(D8015*E8015,2)</f>
        <v>#N/A</v>
      </c>
    </row>
    <row r="8016" customFormat="false" ht="19.4" hidden="false" customHeight="false" outlineLevel="0" collapsed="false">
      <c r="A8016" s="207" t="n">
        <v>95007</v>
      </c>
      <c r="B8016" s="208" t="s">
        <v>8139</v>
      </c>
      <c r="C8016" s="2" t="s">
        <v>175</v>
      </c>
      <c r="D8016" s="209" t="n">
        <v>0</v>
      </c>
      <c r="E8016" s="224" t="e">
        <f aca="false">VLOOKUP(A8016,SINAPI_MO!$A$1:$E$59566,4,0)</f>
        <v>#N/A</v>
      </c>
      <c r="F8016" s="225" t="e">
        <f aca="false">ROUND(D8016*E8016,2)</f>
        <v>#N/A</v>
      </c>
    </row>
    <row r="8017" customFormat="false" ht="19.4" hidden="false" customHeight="false" outlineLevel="0" collapsed="false">
      <c r="A8017" s="207" t="n">
        <v>95006</v>
      </c>
      <c r="B8017" s="208" t="s">
        <v>8140</v>
      </c>
      <c r="C8017" s="2" t="s">
        <v>175</v>
      </c>
      <c r="D8017" s="209" t="n">
        <v>0</v>
      </c>
      <c r="E8017" s="224" t="e">
        <f aca="false">VLOOKUP(A8017,SINAPI_MO!$A$1:$E$59566,4,0)</f>
        <v>#N/A</v>
      </c>
      <c r="F8017" s="225" t="e">
        <f aca="false">ROUND(D8017*E8017,2)</f>
        <v>#N/A</v>
      </c>
    </row>
    <row r="8018" customFormat="false" ht="19.4" hidden="false" customHeight="false" outlineLevel="0" collapsed="false">
      <c r="A8018" s="207" t="n">
        <v>104313</v>
      </c>
      <c r="B8018" s="208" t="s">
        <v>8141</v>
      </c>
      <c r="C8018" s="2" t="s">
        <v>175</v>
      </c>
      <c r="D8018" s="209" t="n">
        <v>0</v>
      </c>
      <c r="E8018" s="224" t="e">
        <f aca="false">VLOOKUP(A8018,SINAPI_MO!$A$1:$E$59566,4,0)</f>
        <v>#N/A</v>
      </c>
      <c r="F8018" s="225" t="e">
        <f aca="false">ROUND(D8018*E8018,2)</f>
        <v>#N/A</v>
      </c>
    </row>
    <row r="8019" customFormat="false" ht="19.4" hidden="false" customHeight="false" outlineLevel="0" collapsed="false">
      <c r="A8019" s="207" t="n">
        <v>104312</v>
      </c>
      <c r="B8019" s="208" t="s">
        <v>8142</v>
      </c>
      <c r="C8019" s="2" t="s">
        <v>175</v>
      </c>
      <c r="D8019" s="209" t="n">
        <v>0</v>
      </c>
      <c r="E8019" s="224" t="e">
        <f aca="false">VLOOKUP(A8019,SINAPI_MO!$A$1:$E$59566,4,0)</f>
        <v>#N/A</v>
      </c>
      <c r="F8019" s="225" t="e">
        <f aca="false">ROUND(D8019*E8019,2)</f>
        <v>#N/A</v>
      </c>
    </row>
    <row r="8020" customFormat="false" ht="19.4" hidden="false" customHeight="false" outlineLevel="0" collapsed="false">
      <c r="A8020" s="207" t="n">
        <v>94992</v>
      </c>
      <c r="B8020" s="208" t="s">
        <v>8143</v>
      </c>
      <c r="C8020" s="2" t="s">
        <v>175</v>
      </c>
      <c r="D8020" s="209" t="n">
        <v>82.99</v>
      </c>
      <c r="E8020" s="224" t="n">
        <f aca="false">VLOOKUP(A8020,SINAPI_MO!$A$1:$E$59566,4,0)</f>
        <v>0.2497</v>
      </c>
      <c r="F8020" s="225" t="n">
        <f aca="false">ROUND(D8020*E8020,2)</f>
        <v>20.72</v>
      </c>
    </row>
    <row r="8021" customFormat="false" ht="19.4" hidden="false" customHeight="false" outlineLevel="0" collapsed="false">
      <c r="A8021" s="207" t="n">
        <v>94994</v>
      </c>
      <c r="B8021" s="208" t="s">
        <v>8144</v>
      </c>
      <c r="C8021" s="2" t="s">
        <v>175</v>
      </c>
      <c r="D8021" s="209" t="n">
        <v>99.92</v>
      </c>
      <c r="E8021" s="224" t="n">
        <f aca="false">VLOOKUP(A8021,SINAPI_MO!$A$1:$E$59566,4,0)</f>
        <v>0.2714</v>
      </c>
      <c r="F8021" s="225" t="n">
        <f aca="false">ROUND(D8021*E8021,2)</f>
        <v>27.12</v>
      </c>
    </row>
    <row r="8022" customFormat="false" ht="19.4" hidden="false" customHeight="false" outlineLevel="0" collapsed="false">
      <c r="A8022" s="207" t="n">
        <v>94990</v>
      </c>
      <c r="B8022" s="208" t="s">
        <v>8145</v>
      </c>
      <c r="C8022" s="2" t="s">
        <v>262</v>
      </c>
      <c r="D8022" s="209" t="n">
        <v>825.62</v>
      </c>
      <c r="E8022" s="224" t="n">
        <f aca="false">VLOOKUP(A8022,SINAPI_MO!$A$1:$E$59566,4,0)</f>
        <v>0.3524</v>
      </c>
      <c r="F8022" s="225" t="n">
        <f aca="false">ROUND(D8022*E8022,2)</f>
        <v>290.95</v>
      </c>
    </row>
    <row r="8023" customFormat="false" ht="19.4" hidden="false" customHeight="false" outlineLevel="0" collapsed="false">
      <c r="A8023" s="207" t="n">
        <v>94991</v>
      </c>
      <c r="B8023" s="208" t="s">
        <v>8146</v>
      </c>
      <c r="C8023" s="2" t="s">
        <v>262</v>
      </c>
      <c r="D8023" s="209" t="n">
        <v>775.43</v>
      </c>
      <c r="E8023" s="224" t="n">
        <f aca="false">VLOOKUP(A8023,SINAPI_MO!$A$1:$E$59566,4,0)</f>
        <v>0.1173</v>
      </c>
      <c r="F8023" s="225" t="n">
        <f aca="false">ROUND(D8023*E8023,2)</f>
        <v>90.96</v>
      </c>
    </row>
    <row r="8024" customFormat="false" ht="19.4" hidden="false" customHeight="false" outlineLevel="0" collapsed="false">
      <c r="A8024" s="207" t="n">
        <v>104626</v>
      </c>
      <c r="B8024" s="208" t="s">
        <v>8147</v>
      </c>
      <c r="C8024" s="2" t="s">
        <v>262</v>
      </c>
      <c r="D8024" s="209" t="n">
        <v>794.08</v>
      </c>
      <c r="E8024" s="224" t="n">
        <f aca="false">VLOOKUP(A8024,SINAPI_MO!$A$1:$E$59566,4,0)</f>
        <v>0.1146</v>
      </c>
      <c r="F8024" s="225" t="n">
        <f aca="false">ROUND(D8024*E8024,2)</f>
        <v>91</v>
      </c>
    </row>
    <row r="8025" customFormat="false" ht="19.4" hidden="false" customHeight="false" outlineLevel="0" collapsed="false">
      <c r="A8025" s="207" t="n">
        <v>94993</v>
      </c>
      <c r="B8025" s="208" t="s">
        <v>8148</v>
      </c>
      <c r="C8025" s="2" t="s">
        <v>175</v>
      </c>
      <c r="D8025" s="209" t="n">
        <v>79.98</v>
      </c>
      <c r="E8025" s="224" t="n">
        <f aca="false">VLOOKUP(A8025,SINAPI_MO!$A$1:$E$59566,4,0)</f>
        <v>0.109</v>
      </c>
      <c r="F8025" s="225" t="n">
        <f aca="false">ROUND(D8025*E8025,2)</f>
        <v>8.72</v>
      </c>
    </row>
    <row r="8026" customFormat="false" ht="19.4" hidden="false" customHeight="false" outlineLevel="0" collapsed="false">
      <c r="A8026" s="207" t="n">
        <v>94995</v>
      </c>
      <c r="B8026" s="208" t="s">
        <v>8149</v>
      </c>
      <c r="C8026" s="2" t="s">
        <v>175</v>
      </c>
      <c r="D8026" s="209" t="n">
        <v>95.89</v>
      </c>
      <c r="E8026" s="224" t="n">
        <f aca="false">VLOOKUP(A8026,SINAPI_MO!$A$1:$E$59566,4,0)</f>
        <v>0.116</v>
      </c>
      <c r="F8026" s="225" t="n">
        <f aca="false">ROUND(D8026*E8026,2)</f>
        <v>11.12</v>
      </c>
    </row>
    <row r="8027" customFormat="false" ht="12.8" hidden="false" customHeight="false" outlineLevel="0" collapsed="false">
      <c r="A8027" s="207" t="n">
        <v>101169</v>
      </c>
      <c r="B8027" s="208" t="s">
        <v>8150</v>
      </c>
      <c r="C8027" s="2" t="s">
        <v>175</v>
      </c>
      <c r="D8027" s="209" t="n">
        <v>141.89</v>
      </c>
      <c r="E8027" s="224" t="n">
        <f aca="false">VLOOKUP(A8027,SINAPI_MO!$A$1:$E$59566,4,0)</f>
        <v>0.1813</v>
      </c>
      <c r="F8027" s="225" t="n">
        <f aca="false">ROUND(D8027*E8027,2)</f>
        <v>25.72</v>
      </c>
    </row>
    <row r="8028" customFormat="false" ht="12.8" hidden="false" customHeight="false" outlineLevel="0" collapsed="false">
      <c r="A8028" s="207" t="n">
        <v>104383</v>
      </c>
      <c r="B8028" s="208" t="s">
        <v>8151</v>
      </c>
      <c r="C8028" s="2" t="s">
        <v>175</v>
      </c>
      <c r="D8028" s="209" t="n">
        <v>0</v>
      </c>
      <c r="E8028" s="224" t="e">
        <f aca="false">VLOOKUP(A8028,SINAPI_MO!$A$1:$E$59566,4,0)</f>
        <v>#N/A</v>
      </c>
      <c r="F8028" s="225" t="e">
        <f aca="false">ROUND(D8028*E8028,2)</f>
        <v>#N/A</v>
      </c>
    </row>
    <row r="8029" customFormat="false" ht="12.8" hidden="false" customHeight="false" outlineLevel="0" collapsed="false">
      <c r="A8029" s="207" t="n">
        <v>101167</v>
      </c>
      <c r="B8029" s="208" t="s">
        <v>8152</v>
      </c>
      <c r="C8029" s="2" t="s">
        <v>175</v>
      </c>
      <c r="D8029" s="209" t="n">
        <v>125.75</v>
      </c>
      <c r="E8029" s="224" t="n">
        <f aca="false">VLOOKUP(A8029,SINAPI_MO!$A$1:$E$59566,4,0)</f>
        <v>0.1539</v>
      </c>
      <c r="F8029" s="225" t="n">
        <f aca="false">ROUND(D8029*E8029,2)</f>
        <v>19.35</v>
      </c>
    </row>
    <row r="8030" customFormat="false" ht="12.8" hidden="false" customHeight="false" outlineLevel="0" collapsed="false">
      <c r="A8030" s="207" t="n">
        <v>101172</v>
      </c>
      <c r="B8030" s="208" t="s">
        <v>8153</v>
      </c>
      <c r="C8030" s="2" t="s">
        <v>175</v>
      </c>
      <c r="D8030" s="209" t="n">
        <v>75.44</v>
      </c>
      <c r="E8030" s="224" t="n">
        <f aca="false">VLOOKUP(A8030,SINAPI_MO!$A$1:$E$59566,4,0)</f>
        <v>0.3204</v>
      </c>
      <c r="F8030" s="225" t="n">
        <f aca="false">ROUND(D8030*E8030,2)</f>
        <v>24.17</v>
      </c>
    </row>
    <row r="8031" customFormat="false" ht="12.8" hidden="false" customHeight="false" outlineLevel="0" collapsed="false">
      <c r="A8031" s="207" t="n">
        <v>104384</v>
      </c>
      <c r="B8031" s="208" t="s">
        <v>8154</v>
      </c>
      <c r="C8031" s="2" t="s">
        <v>175</v>
      </c>
      <c r="D8031" s="209" t="n">
        <v>0</v>
      </c>
      <c r="E8031" s="224" t="e">
        <f aca="false">VLOOKUP(A8031,SINAPI_MO!$A$1:$E$59566,4,0)</f>
        <v>#N/A</v>
      </c>
      <c r="F8031" s="225" t="e">
        <f aca="false">ROUND(D8031*E8031,2)</f>
        <v>#N/A</v>
      </c>
    </row>
    <row r="8032" customFormat="false" ht="12.8" hidden="false" customHeight="false" outlineLevel="0" collapsed="false">
      <c r="A8032" s="207" t="n">
        <v>101170</v>
      </c>
      <c r="B8032" s="208" t="s">
        <v>8155</v>
      </c>
      <c r="C8032" s="2" t="s">
        <v>175</v>
      </c>
      <c r="D8032" s="209" t="n">
        <v>46.48</v>
      </c>
      <c r="E8032" s="224" t="n">
        <f aca="false">VLOOKUP(A8032,SINAPI_MO!$A$1:$E$59566,4,0)</f>
        <v>0.3285</v>
      </c>
      <c r="F8032" s="225" t="n">
        <f aca="false">ROUND(D8032*E8032,2)</f>
        <v>15.27</v>
      </c>
    </row>
    <row r="8033" customFormat="false" ht="19.4" hidden="false" customHeight="false" outlineLevel="0" collapsed="false">
      <c r="A8033" s="207" t="n">
        <v>104438</v>
      </c>
      <c r="B8033" s="208" t="s">
        <v>8156</v>
      </c>
      <c r="C8033" s="2" t="s">
        <v>175</v>
      </c>
      <c r="D8033" s="209" t="n">
        <v>0</v>
      </c>
      <c r="E8033" s="224" t="e">
        <f aca="false">VLOOKUP(A8033,SINAPI_MO!$A$1:$E$59566,4,0)</f>
        <v>#N/A</v>
      </c>
      <c r="F8033" s="225" t="e">
        <f aca="false">ROUND(D8033*E8033,2)</f>
        <v>#N/A</v>
      </c>
    </row>
    <row r="8034" customFormat="false" ht="12.8" hidden="false" customHeight="false" outlineLevel="0" collapsed="false">
      <c r="A8034" s="207" t="n">
        <v>92402</v>
      </c>
      <c r="B8034" s="208" t="s">
        <v>8157</v>
      </c>
      <c r="C8034" s="2" t="s">
        <v>175</v>
      </c>
      <c r="D8034" s="209" t="n">
        <v>80.25</v>
      </c>
      <c r="E8034" s="224" t="n">
        <f aca="false">VLOOKUP(A8034,SINAPI_MO!$A$1:$E$59566,4,0)</f>
        <v>0.1938</v>
      </c>
      <c r="F8034" s="225" t="n">
        <f aca="false">ROUND(D8034*E8034,2)</f>
        <v>15.55</v>
      </c>
    </row>
    <row r="8035" customFormat="false" ht="19.4" hidden="false" customHeight="false" outlineLevel="0" collapsed="false">
      <c r="A8035" s="207" t="n">
        <v>104429</v>
      </c>
      <c r="B8035" s="208" t="s">
        <v>8158</v>
      </c>
      <c r="C8035" s="2" t="s">
        <v>175</v>
      </c>
      <c r="D8035" s="209" t="n">
        <v>0</v>
      </c>
      <c r="E8035" s="224" t="e">
        <f aca="false">VLOOKUP(A8035,SINAPI_MO!$A$1:$E$59566,4,0)</f>
        <v>#N/A</v>
      </c>
      <c r="F8035" s="225" t="e">
        <f aca="false">ROUND(D8035*E8035,2)</f>
        <v>#N/A</v>
      </c>
    </row>
    <row r="8036" customFormat="false" ht="19.4" hidden="false" customHeight="false" outlineLevel="0" collapsed="false">
      <c r="A8036" s="207" t="n">
        <v>104426</v>
      </c>
      <c r="B8036" s="208" t="s">
        <v>8159</v>
      </c>
      <c r="C8036" s="2" t="s">
        <v>175</v>
      </c>
      <c r="D8036" s="209" t="n">
        <v>0</v>
      </c>
      <c r="E8036" s="224" t="e">
        <f aca="false">VLOOKUP(A8036,SINAPI_MO!$A$1:$E$59566,4,0)</f>
        <v>#N/A</v>
      </c>
      <c r="F8036" s="225" t="e">
        <f aca="false">ROUND(D8036*E8036,2)</f>
        <v>#N/A</v>
      </c>
    </row>
    <row r="8037" customFormat="false" ht="19.4" hidden="false" customHeight="false" outlineLevel="0" collapsed="false">
      <c r="A8037" s="207" t="n">
        <v>104436</v>
      </c>
      <c r="B8037" s="208" t="s">
        <v>8160</v>
      </c>
      <c r="C8037" s="2" t="s">
        <v>175</v>
      </c>
      <c r="D8037" s="209" t="n">
        <v>0</v>
      </c>
      <c r="E8037" s="224" t="e">
        <f aca="false">VLOOKUP(A8037,SINAPI_MO!$A$1:$E$59566,4,0)</f>
        <v>#N/A</v>
      </c>
      <c r="F8037" s="225" t="e">
        <f aca="false">ROUND(D8037*E8037,2)</f>
        <v>#N/A</v>
      </c>
    </row>
    <row r="8038" customFormat="false" ht="19.4" hidden="false" customHeight="false" outlineLevel="0" collapsed="false">
      <c r="A8038" s="207" t="n">
        <v>104434</v>
      </c>
      <c r="B8038" s="208" t="s">
        <v>8161</v>
      </c>
      <c r="C8038" s="2" t="s">
        <v>175</v>
      </c>
      <c r="D8038" s="209" t="n">
        <v>0</v>
      </c>
      <c r="E8038" s="224" t="e">
        <f aca="false">VLOOKUP(A8038,SINAPI_MO!$A$1:$E$59566,4,0)</f>
        <v>#N/A</v>
      </c>
      <c r="F8038" s="225" t="e">
        <f aca="false">ROUND(D8038*E8038,2)</f>
        <v>#N/A</v>
      </c>
    </row>
    <row r="8039" customFormat="false" ht="12.8" hidden="false" customHeight="false" outlineLevel="0" collapsed="false">
      <c r="A8039" s="207" t="n">
        <v>104432</v>
      </c>
      <c r="B8039" s="208" t="s">
        <v>8162</v>
      </c>
      <c r="C8039" s="2" t="s">
        <v>175</v>
      </c>
      <c r="D8039" s="209" t="n">
        <v>101.01</v>
      </c>
      <c r="E8039" s="224" t="n">
        <f aca="false">VLOOKUP(A8039,SINAPI_MO!$A$1:$E$59566,4,0)</f>
        <v>0.2082</v>
      </c>
      <c r="F8039" s="225" t="n">
        <f aca="false">ROUND(D8039*E8039,2)</f>
        <v>21.03</v>
      </c>
    </row>
    <row r="8040" customFormat="false" ht="12.8" hidden="false" customHeight="false" outlineLevel="0" collapsed="false">
      <c r="A8040" s="207" t="n">
        <v>93679</v>
      </c>
      <c r="B8040" s="208" t="s">
        <v>8163</v>
      </c>
      <c r="C8040" s="2" t="s">
        <v>175</v>
      </c>
      <c r="D8040" s="209" t="n">
        <v>97.48</v>
      </c>
      <c r="E8040" s="224" t="n">
        <f aca="false">VLOOKUP(A8040,SINAPI_MO!$A$1:$E$59566,4,0)</f>
        <v>0.1844</v>
      </c>
      <c r="F8040" s="225" t="n">
        <f aca="false">ROUND(D8040*E8040,2)</f>
        <v>17.98</v>
      </c>
    </row>
    <row r="8041" customFormat="false" ht="19.4" hidden="false" customHeight="false" outlineLevel="0" collapsed="false">
      <c r="A8041" s="207" t="n">
        <v>92396</v>
      </c>
      <c r="B8041" s="208" t="s">
        <v>8164</v>
      </c>
      <c r="C8041" s="2" t="s">
        <v>175</v>
      </c>
      <c r="D8041" s="209" t="n">
        <v>82.4</v>
      </c>
      <c r="E8041" s="224" t="n">
        <f aca="false">VLOOKUP(A8041,SINAPI_MO!$A$1:$E$59566,4,0)</f>
        <v>0.2182</v>
      </c>
      <c r="F8041" s="225" t="n">
        <f aca="false">ROUND(D8041*E8041,2)</f>
        <v>17.98</v>
      </c>
    </row>
    <row r="8042" customFormat="false" ht="19.4" hidden="false" customHeight="false" outlineLevel="0" collapsed="false">
      <c r="A8042" s="207" t="n">
        <v>104439</v>
      </c>
      <c r="B8042" s="208" t="s">
        <v>8165</v>
      </c>
      <c r="C8042" s="2" t="s">
        <v>175</v>
      </c>
      <c r="D8042" s="209" t="n">
        <v>0</v>
      </c>
      <c r="E8042" s="224" t="e">
        <f aca="false">VLOOKUP(A8042,SINAPI_MO!$A$1:$E$59566,4,0)</f>
        <v>#N/A</v>
      </c>
      <c r="F8042" s="225" t="e">
        <f aca="false">ROUND(D8042*E8042,2)</f>
        <v>#N/A</v>
      </c>
    </row>
    <row r="8043" customFormat="false" ht="19.4" hidden="false" customHeight="false" outlineLevel="0" collapsed="false">
      <c r="A8043" s="207" t="n">
        <v>104440</v>
      </c>
      <c r="B8043" s="208" t="s">
        <v>8166</v>
      </c>
      <c r="C8043" s="2" t="s">
        <v>175</v>
      </c>
      <c r="D8043" s="209" t="n">
        <v>0</v>
      </c>
      <c r="E8043" s="224" t="e">
        <f aca="false">VLOOKUP(A8043,SINAPI_MO!$A$1:$E$59566,4,0)</f>
        <v>#N/A</v>
      </c>
      <c r="F8043" s="225" t="e">
        <f aca="false">ROUND(D8043*E8043,2)</f>
        <v>#N/A</v>
      </c>
    </row>
    <row r="8044" customFormat="false" ht="12.8" hidden="false" customHeight="false" outlineLevel="0" collapsed="false">
      <c r="A8044" s="207" t="n">
        <v>92406</v>
      </c>
      <c r="B8044" s="208" t="s">
        <v>8167</v>
      </c>
      <c r="C8044" s="2" t="s">
        <v>175</v>
      </c>
      <c r="D8044" s="209" t="n">
        <v>138.02</v>
      </c>
      <c r="E8044" s="224" t="n">
        <f aca="false">VLOOKUP(A8044,SINAPI_MO!$A$1:$E$59566,4,0)</f>
        <v>0.096</v>
      </c>
      <c r="F8044" s="225" t="n">
        <f aca="false">ROUND(D8044*E8044,2)</f>
        <v>13.25</v>
      </c>
    </row>
    <row r="8045" customFormat="false" ht="12.8" hidden="false" customHeight="false" outlineLevel="0" collapsed="false">
      <c r="A8045" s="207" t="n">
        <v>92403</v>
      </c>
      <c r="B8045" s="208" t="s">
        <v>8168</v>
      </c>
      <c r="C8045" s="2" t="s">
        <v>175</v>
      </c>
      <c r="D8045" s="209" t="n">
        <v>69.67</v>
      </c>
      <c r="E8045" s="224" t="n">
        <f aca="false">VLOOKUP(A8045,SINAPI_MO!$A$1:$E$59566,4,0)</f>
        <v>0.1048</v>
      </c>
      <c r="F8045" s="225" t="n">
        <f aca="false">ROUND(D8045*E8045,2)</f>
        <v>7.3</v>
      </c>
    </row>
    <row r="8046" customFormat="false" ht="12.8" hidden="false" customHeight="false" outlineLevel="0" collapsed="false">
      <c r="A8046" s="207" t="n">
        <v>92404</v>
      </c>
      <c r="B8046" s="208" t="s">
        <v>8169</v>
      </c>
      <c r="C8046" s="2" t="s">
        <v>175</v>
      </c>
      <c r="D8046" s="209" t="n">
        <v>80.54</v>
      </c>
      <c r="E8046" s="224" t="n">
        <f aca="false">VLOOKUP(A8046,SINAPI_MO!$A$1:$E$59566,4,0)</f>
        <v>0.1275</v>
      </c>
      <c r="F8046" s="225" t="n">
        <f aca="false">ROUND(D8046*E8046,2)</f>
        <v>10.27</v>
      </c>
    </row>
    <row r="8047" customFormat="false" ht="19.4" hidden="false" customHeight="false" outlineLevel="0" collapsed="false">
      <c r="A8047" s="207" t="n">
        <v>104430</v>
      </c>
      <c r="B8047" s="208" t="s">
        <v>8170</v>
      </c>
      <c r="C8047" s="2" t="s">
        <v>175</v>
      </c>
      <c r="D8047" s="209" t="n">
        <v>0</v>
      </c>
      <c r="E8047" s="224" t="e">
        <f aca="false">VLOOKUP(A8047,SINAPI_MO!$A$1:$E$59566,4,0)</f>
        <v>#N/A</v>
      </c>
      <c r="F8047" s="225" t="e">
        <f aca="false">ROUND(D8047*E8047,2)</f>
        <v>#N/A</v>
      </c>
    </row>
    <row r="8048" customFormat="false" ht="19.4" hidden="false" customHeight="false" outlineLevel="0" collapsed="false">
      <c r="A8048" s="207" t="n">
        <v>104431</v>
      </c>
      <c r="B8048" s="208" t="s">
        <v>8171</v>
      </c>
      <c r="C8048" s="2" t="s">
        <v>175</v>
      </c>
      <c r="D8048" s="209" t="n">
        <v>0</v>
      </c>
      <c r="E8048" s="224" t="e">
        <f aca="false">VLOOKUP(A8048,SINAPI_MO!$A$1:$E$59566,4,0)</f>
        <v>#N/A</v>
      </c>
      <c r="F8048" s="225" t="e">
        <f aca="false">ROUND(D8048*E8048,2)</f>
        <v>#N/A</v>
      </c>
    </row>
    <row r="8049" customFormat="false" ht="19.4" hidden="false" customHeight="false" outlineLevel="0" collapsed="false">
      <c r="A8049" s="207" t="n">
        <v>104427</v>
      </c>
      <c r="B8049" s="208" t="s">
        <v>8172</v>
      </c>
      <c r="C8049" s="2" t="s">
        <v>175</v>
      </c>
      <c r="D8049" s="209" t="n">
        <v>0</v>
      </c>
      <c r="E8049" s="224" t="e">
        <f aca="false">VLOOKUP(A8049,SINAPI_MO!$A$1:$E$59566,4,0)</f>
        <v>#N/A</v>
      </c>
      <c r="F8049" s="225" t="e">
        <f aca="false">ROUND(D8049*E8049,2)</f>
        <v>#N/A</v>
      </c>
    </row>
    <row r="8050" customFormat="false" ht="19.4" hidden="false" customHeight="false" outlineLevel="0" collapsed="false">
      <c r="A8050" s="207" t="n">
        <v>104428</v>
      </c>
      <c r="B8050" s="208" t="s">
        <v>8173</v>
      </c>
      <c r="C8050" s="2" t="s">
        <v>175</v>
      </c>
      <c r="D8050" s="209" t="n">
        <v>0</v>
      </c>
      <c r="E8050" s="224" t="e">
        <f aca="false">VLOOKUP(A8050,SINAPI_MO!$A$1:$E$59566,4,0)</f>
        <v>#N/A</v>
      </c>
      <c r="F8050" s="225" t="e">
        <f aca="false">ROUND(D8050*E8050,2)</f>
        <v>#N/A</v>
      </c>
    </row>
    <row r="8051" customFormat="false" ht="12.8" hidden="false" customHeight="false" outlineLevel="0" collapsed="false">
      <c r="A8051" s="207" t="n">
        <v>92391</v>
      </c>
      <c r="B8051" s="208" t="s">
        <v>8174</v>
      </c>
      <c r="C8051" s="2" t="s">
        <v>175</v>
      </c>
      <c r="D8051" s="209" t="n">
        <v>75.51</v>
      </c>
      <c r="E8051" s="224" t="n">
        <f aca="false">VLOOKUP(A8051,SINAPI_MO!$A$1:$E$59566,4,0)</f>
        <v>0.0616</v>
      </c>
      <c r="F8051" s="225" t="n">
        <f aca="false">ROUND(D8051*E8051,2)</f>
        <v>4.65</v>
      </c>
    </row>
    <row r="8052" customFormat="false" ht="12.8" hidden="false" customHeight="false" outlineLevel="0" collapsed="false">
      <c r="A8052" s="207" t="n">
        <v>92392</v>
      </c>
      <c r="B8052" s="208" t="s">
        <v>8175</v>
      </c>
      <c r="C8052" s="2" t="s">
        <v>175</v>
      </c>
      <c r="D8052" s="209" t="n">
        <v>82.63</v>
      </c>
      <c r="E8052" s="224" t="n">
        <f aca="false">VLOOKUP(A8052,SINAPI_MO!$A$1:$E$59566,4,0)</f>
        <v>0.0631</v>
      </c>
      <c r="F8052" s="225" t="n">
        <f aca="false">ROUND(D8052*E8052,2)</f>
        <v>5.21</v>
      </c>
    </row>
    <row r="8053" customFormat="false" ht="19.4" hidden="false" customHeight="false" outlineLevel="0" collapsed="false">
      <c r="A8053" s="207" t="n">
        <v>104437</v>
      </c>
      <c r="B8053" s="208" t="s">
        <v>8176</v>
      </c>
      <c r="C8053" s="2" t="s">
        <v>175</v>
      </c>
      <c r="D8053" s="209" t="n">
        <v>0</v>
      </c>
      <c r="E8053" s="224" t="e">
        <f aca="false">VLOOKUP(A8053,SINAPI_MO!$A$1:$E$59566,4,0)</f>
        <v>#N/A</v>
      </c>
      <c r="F8053" s="225" t="e">
        <f aca="false">ROUND(D8053*E8053,2)</f>
        <v>#N/A</v>
      </c>
    </row>
    <row r="8054" customFormat="false" ht="19.4" hidden="false" customHeight="false" outlineLevel="0" collapsed="false">
      <c r="A8054" s="207" t="n">
        <v>104435</v>
      </c>
      <c r="B8054" s="208" t="s">
        <v>8177</v>
      </c>
      <c r="C8054" s="2" t="s">
        <v>175</v>
      </c>
      <c r="D8054" s="209" t="n">
        <v>0</v>
      </c>
      <c r="E8054" s="224" t="e">
        <f aca="false">VLOOKUP(A8054,SINAPI_MO!$A$1:$E$59566,4,0)</f>
        <v>#N/A</v>
      </c>
      <c r="F8054" s="225" t="e">
        <f aca="false">ROUND(D8054*E8054,2)</f>
        <v>#N/A</v>
      </c>
    </row>
    <row r="8055" customFormat="false" ht="12.8" hidden="false" customHeight="false" outlineLevel="0" collapsed="false">
      <c r="A8055" s="207" t="n">
        <v>104433</v>
      </c>
      <c r="B8055" s="208" t="s">
        <v>8178</v>
      </c>
      <c r="C8055" s="2" t="s">
        <v>175</v>
      </c>
      <c r="D8055" s="209" t="n">
        <v>89.12</v>
      </c>
      <c r="E8055" s="224" t="n">
        <f aca="false">VLOOKUP(A8055,SINAPI_MO!$A$1:$E$59566,4,0)</f>
        <v>0.1321</v>
      </c>
      <c r="F8055" s="225" t="n">
        <f aca="false">ROUND(D8055*E8055,2)</f>
        <v>11.77</v>
      </c>
    </row>
    <row r="8056" customFormat="false" ht="19.4" hidden="false" customHeight="false" outlineLevel="0" collapsed="false">
      <c r="A8056" s="207" t="n">
        <v>93680</v>
      </c>
      <c r="B8056" s="208" t="s">
        <v>8179</v>
      </c>
      <c r="C8056" s="2" t="s">
        <v>175</v>
      </c>
      <c r="D8056" s="209" t="n">
        <v>86.85</v>
      </c>
      <c r="E8056" s="224" t="n">
        <f aca="false">VLOOKUP(A8056,SINAPI_MO!$A$1:$E$59566,4,0)</f>
        <v>0.112</v>
      </c>
      <c r="F8056" s="225" t="n">
        <f aca="false">ROUND(D8056*E8056,2)</f>
        <v>9.73</v>
      </c>
    </row>
    <row r="8057" customFormat="false" ht="19.4" hidden="false" customHeight="false" outlineLevel="0" collapsed="false">
      <c r="A8057" s="207" t="n">
        <v>93681</v>
      </c>
      <c r="B8057" s="208" t="s">
        <v>8180</v>
      </c>
      <c r="C8057" s="2" t="s">
        <v>175</v>
      </c>
      <c r="D8057" s="209" t="n">
        <v>103.6</v>
      </c>
      <c r="E8057" s="224" t="n">
        <f aca="false">VLOOKUP(A8057,SINAPI_MO!$A$1:$E$59566,4,0)</f>
        <v>0.1226</v>
      </c>
      <c r="F8057" s="225" t="n">
        <f aca="false">ROUND(D8057*E8057,2)</f>
        <v>12.7</v>
      </c>
    </row>
    <row r="8058" customFormat="false" ht="19.4" hidden="false" customHeight="false" outlineLevel="0" collapsed="false">
      <c r="A8058" s="207" t="n">
        <v>92397</v>
      </c>
      <c r="B8058" s="208" t="s">
        <v>8181</v>
      </c>
      <c r="C8058" s="2" t="s">
        <v>175</v>
      </c>
      <c r="D8058" s="209" t="n">
        <v>72.14</v>
      </c>
      <c r="E8058" s="224" t="n">
        <f aca="false">VLOOKUP(A8058,SINAPI_MO!$A$1:$E$59566,4,0)</f>
        <v>0.1349</v>
      </c>
      <c r="F8058" s="225" t="n">
        <f aca="false">ROUND(D8058*E8058,2)</f>
        <v>9.73</v>
      </c>
    </row>
    <row r="8059" customFormat="false" ht="19.4" hidden="false" customHeight="false" outlineLevel="0" collapsed="false">
      <c r="A8059" s="207" t="n">
        <v>92398</v>
      </c>
      <c r="B8059" s="208" t="s">
        <v>8182</v>
      </c>
      <c r="C8059" s="2" t="s">
        <v>175</v>
      </c>
      <c r="D8059" s="209" t="n">
        <v>83.01</v>
      </c>
      <c r="E8059" s="224" t="n">
        <f aca="false">VLOOKUP(A8059,SINAPI_MO!$A$1:$E$59566,4,0)</f>
        <v>0.153</v>
      </c>
      <c r="F8059" s="225" t="n">
        <f aca="false">ROUND(D8059*E8059,2)</f>
        <v>12.7</v>
      </c>
    </row>
    <row r="8060" customFormat="false" ht="12.8" hidden="false" customHeight="false" outlineLevel="0" collapsed="false">
      <c r="A8060" s="207" t="n">
        <v>92400</v>
      </c>
      <c r="B8060" s="208" t="s">
        <v>8183</v>
      </c>
      <c r="C8060" s="2" t="s">
        <v>175</v>
      </c>
      <c r="D8060" s="209" t="n">
        <v>96.84</v>
      </c>
      <c r="E8060" s="224" t="n">
        <f aca="false">VLOOKUP(A8060,SINAPI_MO!$A$1:$E$59566,4,0)</f>
        <v>0.1619</v>
      </c>
      <c r="F8060" s="225" t="n">
        <f aca="false">ROUND(D8060*E8060,2)</f>
        <v>15.68</v>
      </c>
    </row>
    <row r="8061" customFormat="false" ht="12.8" hidden="false" customHeight="false" outlineLevel="0" collapsed="false">
      <c r="A8061" s="207" t="n">
        <v>92395</v>
      </c>
      <c r="B8061" s="208" t="s">
        <v>8184</v>
      </c>
      <c r="C8061" s="2" t="s">
        <v>175</v>
      </c>
      <c r="D8061" s="209" t="n">
        <v>118.45</v>
      </c>
      <c r="E8061" s="224" t="n">
        <f aca="false">VLOOKUP(A8061,SINAPI_MO!$A$1:$E$59566,4,0)</f>
        <v>0.0937</v>
      </c>
      <c r="F8061" s="225" t="n">
        <f aca="false">ROUND(D8061*E8061,2)</f>
        <v>11.1</v>
      </c>
    </row>
    <row r="8062" customFormat="false" ht="12.8" hidden="false" customHeight="false" outlineLevel="0" collapsed="false">
      <c r="A8062" s="207" t="n">
        <v>92393</v>
      </c>
      <c r="B8062" s="208" t="s">
        <v>8185</v>
      </c>
      <c r="C8062" s="2" t="s">
        <v>175</v>
      </c>
      <c r="D8062" s="209" t="n">
        <v>75.85</v>
      </c>
      <c r="E8062" s="224" t="n">
        <f aca="false">VLOOKUP(A8062,SINAPI_MO!$A$1:$E$59566,4,0)</f>
        <v>0.0787</v>
      </c>
      <c r="F8062" s="225" t="n">
        <f aca="false">ROUND(D8062*E8062,2)</f>
        <v>5.97</v>
      </c>
    </row>
    <row r="8063" customFormat="false" ht="12.8" hidden="false" customHeight="false" outlineLevel="0" collapsed="false">
      <c r="A8063" s="207" t="n">
        <v>92394</v>
      </c>
      <c r="B8063" s="208" t="s">
        <v>8186</v>
      </c>
      <c r="C8063" s="2" t="s">
        <v>175</v>
      </c>
      <c r="D8063" s="209" t="n">
        <v>90.78</v>
      </c>
      <c r="E8063" s="224" t="n">
        <f aca="false">VLOOKUP(A8063,SINAPI_MO!$A$1:$E$59566,4,0)</f>
        <v>0.0894</v>
      </c>
      <c r="F8063" s="225" t="n">
        <f aca="false">ROUND(D8063*E8063,2)</f>
        <v>8.12</v>
      </c>
    </row>
    <row r="8064" customFormat="false" ht="12.8" hidden="false" customHeight="false" outlineLevel="0" collapsed="false">
      <c r="A8064" s="207" t="n">
        <v>97115</v>
      </c>
      <c r="B8064" s="208" t="s">
        <v>8187</v>
      </c>
      <c r="C8064" s="2" t="s">
        <v>441</v>
      </c>
      <c r="D8064" s="209" t="n">
        <v>60.6</v>
      </c>
      <c r="E8064" s="224" t="n">
        <f aca="false">VLOOKUP(A8064,SINAPI_MO!$A$1:$E$59566,4,0)</f>
        <v>0.2503</v>
      </c>
      <c r="F8064" s="225" t="n">
        <f aca="false">ROUND(D8064*E8064,2)</f>
        <v>15.17</v>
      </c>
    </row>
    <row r="8065" customFormat="false" ht="12.8" hidden="false" customHeight="false" outlineLevel="0" collapsed="false">
      <c r="A8065" s="207" t="n">
        <v>97113</v>
      </c>
      <c r="B8065" s="208" t="s">
        <v>8188</v>
      </c>
      <c r="C8065" s="2" t="s">
        <v>175</v>
      </c>
      <c r="D8065" s="209" t="n">
        <v>2.75</v>
      </c>
      <c r="E8065" s="224" t="n">
        <f aca="false">VLOOKUP(A8065,SINAPI_MO!$A$1:$E$59566,4,0)</f>
        <v>0.0945</v>
      </c>
      <c r="F8065" s="225" t="n">
        <f aca="false">ROUND(D8065*E8065,2)</f>
        <v>0.26</v>
      </c>
    </row>
    <row r="8066" customFormat="false" ht="19.4" hidden="false" customHeight="false" outlineLevel="0" collapsed="false">
      <c r="A8066" s="207" t="n">
        <v>97120</v>
      </c>
      <c r="B8066" s="208" t="s">
        <v>8189</v>
      </c>
      <c r="C8066" s="2" t="s">
        <v>441</v>
      </c>
      <c r="D8066" s="209" t="n">
        <v>9.8</v>
      </c>
      <c r="E8066" s="224" t="n">
        <f aca="false">VLOOKUP(A8066,SINAPI_MO!$A$1:$E$59566,4,0)</f>
        <v>0.1561</v>
      </c>
      <c r="F8066" s="225" t="n">
        <f aca="false">ROUND(D8066*E8066,2)</f>
        <v>1.53</v>
      </c>
    </row>
    <row r="8067" customFormat="false" ht="19.4" hidden="false" customHeight="false" outlineLevel="0" collapsed="false">
      <c r="A8067" s="207" t="n">
        <v>97116</v>
      </c>
      <c r="B8067" s="208" t="s">
        <v>8190</v>
      </c>
      <c r="C8067" s="2" t="s">
        <v>441</v>
      </c>
      <c r="D8067" s="209" t="n">
        <v>23.03</v>
      </c>
      <c r="E8067" s="224" t="n">
        <f aca="false">VLOOKUP(A8067,SINAPI_MO!$A$1:$E$59566,4,0)</f>
        <v>0.426</v>
      </c>
      <c r="F8067" s="225" t="n">
        <f aca="false">ROUND(D8067*E8067,2)</f>
        <v>9.81</v>
      </c>
    </row>
    <row r="8068" customFormat="false" ht="19.4" hidden="false" customHeight="false" outlineLevel="0" collapsed="false">
      <c r="A8068" s="207" t="n">
        <v>97117</v>
      </c>
      <c r="B8068" s="208" t="s">
        <v>8191</v>
      </c>
      <c r="C8068" s="2" t="s">
        <v>441</v>
      </c>
      <c r="D8068" s="209" t="n">
        <v>20.14</v>
      </c>
      <c r="E8068" s="224" t="n">
        <f aca="false">VLOOKUP(A8068,SINAPI_MO!$A$1:$E$59566,4,0)</f>
        <v>0.3118</v>
      </c>
      <c r="F8068" s="225" t="n">
        <f aca="false">ROUND(D8068*E8068,2)</f>
        <v>6.28</v>
      </c>
    </row>
    <row r="8069" customFormat="false" ht="19.4" hidden="false" customHeight="false" outlineLevel="0" collapsed="false">
      <c r="A8069" s="207" t="n">
        <v>97118</v>
      </c>
      <c r="B8069" s="208" t="s">
        <v>8192</v>
      </c>
      <c r="C8069" s="2" t="s">
        <v>441</v>
      </c>
      <c r="D8069" s="209" t="n">
        <v>16.7</v>
      </c>
      <c r="E8069" s="224" t="n">
        <f aca="false">VLOOKUP(A8069,SINAPI_MO!$A$1:$E$59566,4,0)</f>
        <v>0.2401</v>
      </c>
      <c r="F8069" s="225" t="n">
        <f aca="false">ROUND(D8069*E8069,2)</f>
        <v>4.01</v>
      </c>
    </row>
    <row r="8070" customFormat="false" ht="19.4" hidden="false" customHeight="false" outlineLevel="0" collapsed="false">
      <c r="A8070" s="207" t="n">
        <v>97119</v>
      </c>
      <c r="B8070" s="208" t="s">
        <v>8193</v>
      </c>
      <c r="C8070" s="2" t="s">
        <v>441</v>
      </c>
      <c r="D8070" s="209" t="n">
        <v>15.06</v>
      </c>
      <c r="E8070" s="224" t="n">
        <f aca="false">VLOOKUP(A8070,SINAPI_MO!$A$1:$E$59566,4,0)</f>
        <v>0.162</v>
      </c>
      <c r="F8070" s="225" t="n">
        <f aca="false">ROUND(D8070*E8070,2)</f>
        <v>2.44</v>
      </c>
    </row>
    <row r="8071" customFormat="false" ht="12.8" hidden="false" customHeight="false" outlineLevel="0" collapsed="false">
      <c r="A8071" s="207" t="n">
        <v>97114</v>
      </c>
      <c r="B8071" s="208" t="s">
        <v>8194</v>
      </c>
      <c r="C8071" s="2" t="s">
        <v>183</v>
      </c>
      <c r="D8071" s="209" t="n">
        <v>0.4</v>
      </c>
      <c r="E8071" s="224" t="n">
        <f aca="false">VLOOKUP(A8071,SINAPI_MO!$A$1:$E$59566,4,0)</f>
        <v>0.95</v>
      </c>
      <c r="F8071" s="225" t="n">
        <f aca="false">ROUND(D8071*E8071,2)</f>
        <v>0.38</v>
      </c>
    </row>
    <row r="8072" customFormat="false" ht="12.8" hidden="false" customHeight="false" outlineLevel="0" collapsed="false">
      <c r="A8072" s="207" t="n">
        <v>97111</v>
      </c>
      <c r="B8072" s="208" t="s">
        <v>8195</v>
      </c>
      <c r="C8072" s="2" t="s">
        <v>175</v>
      </c>
      <c r="D8072" s="209" t="n">
        <v>221.9</v>
      </c>
      <c r="E8072" s="224" t="n">
        <f aca="false">VLOOKUP(A8072,SINAPI_MO!$A$1:$E$59566,4,0)</f>
        <v>0.0906</v>
      </c>
      <c r="F8072" s="225" t="n">
        <f aca="false">ROUND(D8072*E8072,2)</f>
        <v>20.1</v>
      </c>
    </row>
    <row r="8073" customFormat="false" ht="12.8" hidden="false" customHeight="false" outlineLevel="0" collapsed="false">
      <c r="A8073" s="207" t="n">
        <v>97112</v>
      </c>
      <c r="B8073" s="208" t="s">
        <v>8196</v>
      </c>
      <c r="C8073" s="2" t="s">
        <v>175</v>
      </c>
      <c r="D8073" s="209" t="n">
        <v>230.12</v>
      </c>
      <c r="E8073" s="224" t="n">
        <f aca="false">VLOOKUP(A8073,SINAPI_MO!$A$1:$E$59566,4,0)</f>
        <v>0.0932</v>
      </c>
      <c r="F8073" s="225" t="n">
        <f aca="false">ROUND(D8073*E8073,2)</f>
        <v>21.45</v>
      </c>
    </row>
    <row r="8074" customFormat="false" ht="12.8" hidden="false" customHeight="false" outlineLevel="0" collapsed="false">
      <c r="A8074" s="207" t="n">
        <v>103904</v>
      </c>
      <c r="B8074" s="208" t="s">
        <v>8197</v>
      </c>
      <c r="C8074" s="2" t="s">
        <v>175</v>
      </c>
      <c r="D8074" s="209" t="n">
        <v>136.91</v>
      </c>
      <c r="E8074" s="224" t="n">
        <f aca="false">VLOOKUP(A8074,SINAPI_MO!$A$1:$E$59566,4,0)</f>
        <v>0.1266</v>
      </c>
      <c r="F8074" s="225" t="n">
        <f aca="false">ROUND(D8074*E8074,2)</f>
        <v>17.33</v>
      </c>
    </row>
    <row r="8075" customFormat="false" ht="12.8" hidden="false" customHeight="false" outlineLevel="0" collapsed="false">
      <c r="A8075" s="207" t="n">
        <v>103905</v>
      </c>
      <c r="B8075" s="208" t="s">
        <v>8198</v>
      </c>
      <c r="C8075" s="2" t="s">
        <v>175</v>
      </c>
      <c r="D8075" s="209" t="n">
        <v>144.52</v>
      </c>
      <c r="E8075" s="224" t="n">
        <f aca="false">VLOOKUP(A8075,SINAPI_MO!$A$1:$E$59566,4,0)</f>
        <v>0.1237</v>
      </c>
      <c r="F8075" s="225" t="n">
        <f aca="false">ROUND(D8075*E8075,2)</f>
        <v>17.88</v>
      </c>
    </row>
    <row r="8076" customFormat="false" ht="12.8" hidden="false" customHeight="false" outlineLevel="0" collapsed="false">
      <c r="A8076" s="207" t="n">
        <v>103907</v>
      </c>
      <c r="B8076" s="208" t="s">
        <v>8199</v>
      </c>
      <c r="C8076" s="2" t="s">
        <v>175</v>
      </c>
      <c r="D8076" s="209" t="n">
        <v>152.29</v>
      </c>
      <c r="E8076" s="224" t="n">
        <f aca="false">VLOOKUP(A8076,SINAPI_MO!$A$1:$E$59566,4,0)</f>
        <v>0.1206</v>
      </c>
      <c r="F8076" s="225" t="n">
        <f aca="false">ROUND(D8076*E8076,2)</f>
        <v>18.37</v>
      </c>
    </row>
    <row r="8077" customFormat="false" ht="12.8" hidden="false" customHeight="false" outlineLevel="0" collapsed="false">
      <c r="A8077" s="207" t="n">
        <v>103911</v>
      </c>
      <c r="B8077" s="208" t="s">
        <v>8200</v>
      </c>
      <c r="C8077" s="2" t="s">
        <v>175</v>
      </c>
      <c r="D8077" s="209" t="n">
        <v>223.17</v>
      </c>
      <c r="E8077" s="224" t="n">
        <f aca="false">VLOOKUP(A8077,SINAPI_MO!$A$1:$E$59566,4,0)</f>
        <v>0.0987</v>
      </c>
      <c r="F8077" s="225" t="n">
        <f aca="false">ROUND(D8077*E8077,2)</f>
        <v>22.03</v>
      </c>
    </row>
    <row r="8078" customFormat="false" ht="12.8" hidden="false" customHeight="false" outlineLevel="0" collapsed="false">
      <c r="A8078" s="207" t="n">
        <v>97104</v>
      </c>
      <c r="B8078" s="208" t="s">
        <v>8201</v>
      </c>
      <c r="C8078" s="2" t="s">
        <v>175</v>
      </c>
      <c r="D8078" s="209" t="n">
        <v>140.96</v>
      </c>
      <c r="E8078" s="224" t="n">
        <f aca="false">VLOOKUP(A8078,SINAPI_MO!$A$1:$E$59566,4,0)</f>
        <v>0.1229</v>
      </c>
      <c r="F8078" s="225" t="n">
        <f aca="false">ROUND(D8078*E8078,2)</f>
        <v>17.32</v>
      </c>
    </row>
    <row r="8079" customFormat="false" ht="12.8" hidden="false" customHeight="false" outlineLevel="0" collapsed="false">
      <c r="A8079" s="207" t="n">
        <v>103906</v>
      </c>
      <c r="B8079" s="208" t="s">
        <v>8202</v>
      </c>
      <c r="C8079" s="2" t="s">
        <v>175</v>
      </c>
      <c r="D8079" s="209" t="n">
        <v>174.78</v>
      </c>
      <c r="E8079" s="224" t="n">
        <f aca="false">VLOOKUP(A8079,SINAPI_MO!$A$1:$E$59566,4,0)</f>
        <v>0.1394</v>
      </c>
      <c r="F8079" s="225" t="n">
        <f aca="false">ROUND(D8079*E8079,2)</f>
        <v>24.36</v>
      </c>
    </row>
    <row r="8080" customFormat="false" ht="12.8" hidden="false" customHeight="false" outlineLevel="0" collapsed="false">
      <c r="A8080" s="207" t="n">
        <v>97105</v>
      </c>
      <c r="B8080" s="208" t="s">
        <v>8203</v>
      </c>
      <c r="C8080" s="2" t="s">
        <v>175</v>
      </c>
      <c r="D8080" s="209" t="n">
        <v>159.63</v>
      </c>
      <c r="E8080" s="224" t="n">
        <f aca="false">VLOOKUP(A8080,SINAPI_MO!$A$1:$E$59566,4,0)</f>
        <v>0.1166</v>
      </c>
      <c r="F8080" s="225" t="n">
        <f aca="false">ROUND(D8080*E8080,2)</f>
        <v>18.61</v>
      </c>
    </row>
    <row r="8081" customFormat="false" ht="12.8" hidden="false" customHeight="false" outlineLevel="0" collapsed="false">
      <c r="A8081" s="207" t="n">
        <v>97106</v>
      </c>
      <c r="B8081" s="208" t="s">
        <v>8204</v>
      </c>
      <c r="C8081" s="2" t="s">
        <v>175</v>
      </c>
      <c r="D8081" s="209" t="n">
        <v>177.51</v>
      </c>
      <c r="E8081" s="224" t="n">
        <f aca="false">VLOOKUP(A8081,SINAPI_MO!$A$1:$E$59566,4,0)</f>
        <v>0.1111</v>
      </c>
      <c r="F8081" s="225" t="n">
        <f aca="false">ROUND(D8081*E8081,2)</f>
        <v>19.72</v>
      </c>
    </row>
    <row r="8082" customFormat="false" ht="12.8" hidden="false" customHeight="false" outlineLevel="0" collapsed="false">
      <c r="A8082" s="207" t="n">
        <v>97107</v>
      </c>
      <c r="B8082" s="208" t="s">
        <v>8205</v>
      </c>
      <c r="C8082" s="2" t="s">
        <v>175</v>
      </c>
      <c r="D8082" s="209" t="n">
        <v>201.92</v>
      </c>
      <c r="E8082" s="224" t="n">
        <f aca="false">VLOOKUP(A8082,SINAPI_MO!$A$1:$E$59566,4,0)</f>
        <v>0.1034</v>
      </c>
      <c r="F8082" s="225" t="n">
        <f aca="false">ROUND(D8082*E8082,2)</f>
        <v>20.88</v>
      </c>
    </row>
    <row r="8083" customFormat="false" ht="12.8" hidden="false" customHeight="false" outlineLevel="0" collapsed="false">
      <c r="A8083" s="207" t="n">
        <v>97108</v>
      </c>
      <c r="B8083" s="208" t="s">
        <v>8206</v>
      </c>
      <c r="C8083" s="2" t="s">
        <v>175</v>
      </c>
      <c r="D8083" s="209" t="n">
        <v>229.91</v>
      </c>
      <c r="E8083" s="224" t="n">
        <f aca="false">VLOOKUP(A8083,SINAPI_MO!$A$1:$E$59566,4,0)</f>
        <v>0.0958</v>
      </c>
      <c r="F8083" s="225" t="n">
        <f aca="false">ROUND(D8083*E8083,2)</f>
        <v>22.03</v>
      </c>
    </row>
    <row r="8084" customFormat="false" ht="12.8" hidden="false" customHeight="false" outlineLevel="0" collapsed="false">
      <c r="A8084" s="207" t="n">
        <v>97109</v>
      </c>
      <c r="B8084" s="208" t="s">
        <v>8207</v>
      </c>
      <c r="C8084" s="2" t="s">
        <v>175</v>
      </c>
      <c r="D8084" s="209" t="n">
        <v>254.01</v>
      </c>
      <c r="E8084" s="224" t="n">
        <f aca="false">VLOOKUP(A8084,SINAPI_MO!$A$1:$E$59566,4,0)</f>
        <v>0.0944</v>
      </c>
      <c r="F8084" s="225" t="n">
        <f aca="false">ROUND(D8084*E8084,2)</f>
        <v>23.98</v>
      </c>
    </row>
    <row r="8085" customFormat="false" ht="12.8" hidden="false" customHeight="false" outlineLevel="0" collapsed="false">
      <c r="A8085" s="207" t="n">
        <v>103913</v>
      </c>
      <c r="B8085" s="208" t="s">
        <v>8208</v>
      </c>
      <c r="C8085" s="2" t="s">
        <v>175</v>
      </c>
      <c r="D8085" s="209" t="n">
        <v>128.37</v>
      </c>
      <c r="E8085" s="224" t="n">
        <f aca="false">VLOOKUP(A8085,SINAPI_MO!$A$1:$E$59566,4,0)</f>
        <v>0.1027</v>
      </c>
      <c r="F8085" s="225" t="n">
        <f aca="false">ROUND(D8085*E8085,2)</f>
        <v>13.18</v>
      </c>
    </row>
    <row r="8086" customFormat="false" ht="12.8" hidden="false" customHeight="false" outlineLevel="0" collapsed="false">
      <c r="A8086" s="207" t="n">
        <v>103914</v>
      </c>
      <c r="B8086" s="208" t="s">
        <v>8209</v>
      </c>
      <c r="C8086" s="2" t="s">
        <v>175</v>
      </c>
      <c r="D8086" s="209" t="n">
        <v>149.59</v>
      </c>
      <c r="E8086" s="224" t="n">
        <f aca="false">VLOOKUP(A8086,SINAPI_MO!$A$1:$E$59566,4,0)</f>
        <v>0.0989</v>
      </c>
      <c r="F8086" s="225" t="n">
        <f aca="false">ROUND(D8086*E8086,2)</f>
        <v>14.79</v>
      </c>
    </row>
    <row r="8087" customFormat="false" ht="12.8" hidden="false" customHeight="false" outlineLevel="0" collapsed="false">
      <c r="A8087" s="207" t="n">
        <v>103915</v>
      </c>
      <c r="B8087" s="208" t="s">
        <v>8210</v>
      </c>
      <c r="C8087" s="2" t="s">
        <v>175</v>
      </c>
      <c r="D8087" s="209" t="n">
        <v>162.98</v>
      </c>
      <c r="E8087" s="224" t="n">
        <f aca="false">VLOOKUP(A8087,SINAPI_MO!$A$1:$E$59566,4,0)</f>
        <v>0.0953</v>
      </c>
      <c r="F8087" s="225" t="n">
        <f aca="false">ROUND(D8087*E8087,2)</f>
        <v>15.53</v>
      </c>
    </row>
    <row r="8088" customFormat="false" ht="12.8" hidden="false" customHeight="false" outlineLevel="0" collapsed="false">
      <c r="A8088" s="207" t="n">
        <v>103916</v>
      </c>
      <c r="B8088" s="208" t="s">
        <v>8211</v>
      </c>
      <c r="C8088" s="2" t="s">
        <v>175</v>
      </c>
      <c r="D8088" s="209" t="n">
        <v>187.34</v>
      </c>
      <c r="E8088" s="224" t="n">
        <f aca="false">VLOOKUP(A8088,SINAPI_MO!$A$1:$E$59566,4,0)</f>
        <v>0.0925</v>
      </c>
      <c r="F8088" s="225" t="n">
        <f aca="false">ROUND(D8088*E8088,2)</f>
        <v>17.33</v>
      </c>
    </row>
    <row r="8089" customFormat="false" ht="12.8" hidden="false" customHeight="false" outlineLevel="0" collapsed="false">
      <c r="A8089" s="207" t="n">
        <v>103917</v>
      </c>
      <c r="B8089" s="208" t="s">
        <v>8212</v>
      </c>
      <c r="C8089" s="2" t="s">
        <v>175</v>
      </c>
      <c r="D8089" s="209" t="n">
        <v>214.92</v>
      </c>
      <c r="E8089" s="224" t="n">
        <f aca="false">VLOOKUP(A8089,SINAPI_MO!$A$1:$E$59566,4,0)</f>
        <v>0.0866</v>
      </c>
      <c r="F8089" s="225" t="n">
        <f aca="false">ROUND(D8089*E8089,2)</f>
        <v>18.61</v>
      </c>
    </row>
    <row r="8090" customFormat="false" ht="12.8" hidden="false" customHeight="false" outlineLevel="0" collapsed="false">
      <c r="A8090" s="207" t="n">
        <v>103918</v>
      </c>
      <c r="B8090" s="208" t="s">
        <v>8213</v>
      </c>
      <c r="C8090" s="2" t="s">
        <v>175</v>
      </c>
      <c r="D8090" s="209" t="n">
        <v>227.75</v>
      </c>
      <c r="E8090" s="224" t="n">
        <f aca="false">VLOOKUP(A8090,SINAPI_MO!$A$1:$E$59566,4,0)</f>
        <v>0.0857</v>
      </c>
      <c r="F8090" s="225" t="n">
        <f aca="false">ROUND(D8090*E8090,2)</f>
        <v>19.52</v>
      </c>
    </row>
    <row r="8091" customFormat="false" ht="12.8" hidden="false" customHeight="false" outlineLevel="0" collapsed="false">
      <c r="A8091" s="207" t="n">
        <v>103919</v>
      </c>
      <c r="B8091" s="208" t="s">
        <v>8214</v>
      </c>
      <c r="C8091" s="2" t="s">
        <v>175</v>
      </c>
      <c r="D8091" s="209" t="n">
        <v>0</v>
      </c>
      <c r="E8091" s="224" t="e">
        <f aca="false">VLOOKUP(A8091,SINAPI_MO!$A$1:$E$59566,4,0)</f>
        <v>#N/A</v>
      </c>
      <c r="F8091" s="225" t="e">
        <f aca="false">ROUND(D8091*E8091,2)</f>
        <v>#N/A</v>
      </c>
    </row>
    <row r="8092" customFormat="false" ht="12.8" hidden="false" customHeight="false" outlineLevel="0" collapsed="false">
      <c r="A8092" s="207" t="n">
        <v>103920</v>
      </c>
      <c r="B8092" s="208" t="s">
        <v>8215</v>
      </c>
      <c r="C8092" s="2" t="s">
        <v>175</v>
      </c>
      <c r="D8092" s="209" t="n">
        <v>0</v>
      </c>
      <c r="E8092" s="224" t="e">
        <f aca="false">VLOOKUP(A8092,SINAPI_MO!$A$1:$E$59566,4,0)</f>
        <v>#N/A</v>
      </c>
      <c r="F8092" s="225" t="e">
        <f aca="false">ROUND(D8092*E8092,2)</f>
        <v>#N/A</v>
      </c>
    </row>
    <row r="8093" customFormat="false" ht="12.8" hidden="false" customHeight="false" outlineLevel="0" collapsed="false">
      <c r="A8093" s="207" t="n">
        <v>103921</v>
      </c>
      <c r="B8093" s="208" t="s">
        <v>8216</v>
      </c>
      <c r="C8093" s="2" t="s">
        <v>175</v>
      </c>
      <c r="D8093" s="209" t="n">
        <v>0</v>
      </c>
      <c r="E8093" s="224" t="e">
        <f aca="false">VLOOKUP(A8093,SINAPI_MO!$A$1:$E$59566,4,0)</f>
        <v>#N/A</v>
      </c>
      <c r="F8093" s="225" t="e">
        <f aca="false">ROUND(D8093*E8093,2)</f>
        <v>#N/A</v>
      </c>
    </row>
    <row r="8094" customFormat="false" ht="12.8" hidden="false" customHeight="false" outlineLevel="0" collapsed="false">
      <c r="A8094" s="207" t="n">
        <v>103922</v>
      </c>
      <c r="B8094" s="208" t="s">
        <v>8217</v>
      </c>
      <c r="C8094" s="2" t="s">
        <v>175</v>
      </c>
      <c r="D8094" s="209" t="n">
        <v>0</v>
      </c>
      <c r="E8094" s="224" t="e">
        <f aca="false">VLOOKUP(A8094,SINAPI_MO!$A$1:$E$59566,4,0)</f>
        <v>#N/A</v>
      </c>
      <c r="F8094" s="225" t="e">
        <f aca="false">ROUND(D8094*E8094,2)</f>
        <v>#N/A</v>
      </c>
    </row>
    <row r="8095" customFormat="false" ht="12.8" hidden="false" customHeight="false" outlineLevel="0" collapsed="false">
      <c r="A8095" s="207" t="n">
        <v>103923</v>
      </c>
      <c r="B8095" s="208" t="s">
        <v>8218</v>
      </c>
      <c r="C8095" s="2" t="s">
        <v>175</v>
      </c>
      <c r="D8095" s="209" t="n">
        <v>0</v>
      </c>
      <c r="E8095" s="224" t="e">
        <f aca="false">VLOOKUP(A8095,SINAPI_MO!$A$1:$E$59566,4,0)</f>
        <v>#N/A</v>
      </c>
      <c r="F8095" s="225" t="e">
        <f aca="false">ROUND(D8095*E8095,2)</f>
        <v>#N/A</v>
      </c>
    </row>
    <row r="8096" customFormat="false" ht="12.8" hidden="false" customHeight="false" outlineLevel="0" collapsed="false">
      <c r="A8096" s="207" t="n">
        <v>103908</v>
      </c>
      <c r="B8096" s="208" t="s">
        <v>8219</v>
      </c>
      <c r="C8096" s="2" t="s">
        <v>175</v>
      </c>
      <c r="D8096" s="209" t="n">
        <v>172.11</v>
      </c>
      <c r="E8096" s="224" t="n">
        <f aca="false">VLOOKUP(A8096,SINAPI_MO!$A$1:$E$59566,4,0)</f>
        <v>0.1146</v>
      </c>
      <c r="F8096" s="225" t="n">
        <f aca="false">ROUND(D8096*E8096,2)</f>
        <v>19.72</v>
      </c>
    </row>
    <row r="8097" customFormat="false" ht="12.8" hidden="false" customHeight="false" outlineLevel="0" collapsed="false">
      <c r="A8097" s="207" t="n">
        <v>103909</v>
      </c>
      <c r="B8097" s="208" t="s">
        <v>8220</v>
      </c>
      <c r="C8097" s="2" t="s">
        <v>175</v>
      </c>
      <c r="D8097" s="209" t="n">
        <v>195.85</v>
      </c>
      <c r="E8097" s="224" t="n">
        <f aca="false">VLOOKUP(A8097,SINAPI_MO!$A$1:$E$59566,4,0)</f>
        <v>0.1066</v>
      </c>
      <c r="F8097" s="225" t="n">
        <f aca="false">ROUND(D8097*E8097,2)</f>
        <v>20.88</v>
      </c>
    </row>
    <row r="8098" customFormat="false" ht="12.8" hidden="false" customHeight="false" outlineLevel="0" collapsed="false">
      <c r="A8098" s="207" t="n">
        <v>103912</v>
      </c>
      <c r="B8098" s="208" t="s">
        <v>8221</v>
      </c>
      <c r="C8098" s="2" t="s">
        <v>175</v>
      </c>
      <c r="D8098" s="209" t="n">
        <v>246.59</v>
      </c>
      <c r="E8098" s="224" t="n">
        <f aca="false">VLOOKUP(A8098,SINAPI_MO!$A$1:$E$59566,4,0)</f>
        <v>0.0972</v>
      </c>
      <c r="F8098" s="225" t="n">
        <f aca="false">ROUND(D8098*E8098,2)</f>
        <v>23.97</v>
      </c>
    </row>
    <row r="8099" customFormat="false" ht="12.8" hidden="false" customHeight="false" outlineLevel="0" collapsed="false">
      <c r="A8099" s="207" t="n">
        <v>101979</v>
      </c>
      <c r="B8099" s="208" t="s">
        <v>8222</v>
      </c>
      <c r="C8099" s="2" t="s">
        <v>183</v>
      </c>
      <c r="D8099" s="209" t="n">
        <v>45.62</v>
      </c>
      <c r="E8099" s="224" t="n">
        <f aca="false">VLOOKUP(A8099,SINAPI_MO!$A$1:$E$59566,4,0)</f>
        <v>0.1565</v>
      </c>
      <c r="F8099" s="225" t="n">
        <f aca="false">ROUND(D8099*E8099,2)</f>
        <v>7.14</v>
      </c>
    </row>
    <row r="8100" customFormat="false" ht="19.4" hidden="false" customHeight="false" outlineLevel="0" collapsed="false">
      <c r="A8100" s="207" t="n">
        <v>101970</v>
      </c>
      <c r="B8100" s="208" t="s">
        <v>8223</v>
      </c>
      <c r="C8100" s="2" t="s">
        <v>183</v>
      </c>
      <c r="D8100" s="209" t="n">
        <v>0</v>
      </c>
      <c r="E8100" s="224" t="e">
        <f aca="false">VLOOKUP(A8100,SINAPI_MO!$A$1:$E$59566,4,0)</f>
        <v>#N/A</v>
      </c>
      <c r="F8100" s="225" t="e">
        <f aca="false">ROUND(D8100*E8100,2)</f>
        <v>#N/A</v>
      </c>
    </row>
    <row r="8101" customFormat="false" ht="19.4" hidden="false" customHeight="false" outlineLevel="0" collapsed="false">
      <c r="A8101" s="207" t="n">
        <v>101972</v>
      </c>
      <c r="B8101" s="208" t="s">
        <v>8224</v>
      </c>
      <c r="C8101" s="2" t="s">
        <v>183</v>
      </c>
      <c r="D8101" s="209" t="n">
        <v>0</v>
      </c>
      <c r="E8101" s="224" t="e">
        <f aca="false">VLOOKUP(A8101,SINAPI_MO!$A$1:$E$59566,4,0)</f>
        <v>#N/A</v>
      </c>
      <c r="F8101" s="225" t="e">
        <f aca="false">ROUND(D8101*E8101,2)</f>
        <v>#N/A</v>
      </c>
    </row>
    <row r="8102" customFormat="false" ht="19.4" hidden="false" customHeight="false" outlineLevel="0" collapsed="false">
      <c r="A8102" s="207" t="n">
        <v>101966</v>
      </c>
      <c r="B8102" s="208" t="s">
        <v>8225</v>
      </c>
      <c r="C8102" s="2" t="s">
        <v>183</v>
      </c>
      <c r="D8102" s="209" t="n">
        <v>236.63</v>
      </c>
      <c r="E8102" s="224" t="n">
        <f aca="false">VLOOKUP(A8102,SINAPI_MO!$A$1:$E$59566,4,0)</f>
        <v>0.0635</v>
      </c>
      <c r="F8102" s="225" t="n">
        <f aca="false">ROUND(D8102*E8102,2)</f>
        <v>15.03</v>
      </c>
    </row>
    <row r="8103" customFormat="false" ht="19.4" hidden="false" customHeight="false" outlineLevel="0" collapsed="false">
      <c r="A8103" s="207" t="n">
        <v>101976</v>
      </c>
      <c r="B8103" s="208" t="s">
        <v>8226</v>
      </c>
      <c r="C8103" s="2" t="s">
        <v>183</v>
      </c>
      <c r="D8103" s="209" t="n">
        <v>0</v>
      </c>
      <c r="E8103" s="224" t="e">
        <f aca="false">VLOOKUP(A8103,SINAPI_MO!$A$1:$E$59566,4,0)</f>
        <v>#N/A</v>
      </c>
      <c r="F8103" s="225" t="e">
        <f aca="false">ROUND(D8103*E8103,2)</f>
        <v>#N/A</v>
      </c>
    </row>
    <row r="8104" customFormat="false" ht="19.4" hidden="false" customHeight="false" outlineLevel="0" collapsed="false">
      <c r="A8104" s="207" t="n">
        <v>101978</v>
      </c>
      <c r="B8104" s="208" t="s">
        <v>8227</v>
      </c>
      <c r="C8104" s="2" t="s">
        <v>183</v>
      </c>
      <c r="D8104" s="209" t="n">
        <v>0</v>
      </c>
      <c r="E8104" s="224" t="e">
        <f aca="false">VLOOKUP(A8104,SINAPI_MO!$A$1:$E$59566,4,0)</f>
        <v>#N/A</v>
      </c>
      <c r="F8104" s="225" t="e">
        <f aca="false">ROUND(D8104*E8104,2)</f>
        <v>#N/A</v>
      </c>
    </row>
    <row r="8105" customFormat="false" ht="19.4" hidden="false" customHeight="false" outlineLevel="0" collapsed="false">
      <c r="A8105" s="207" t="n">
        <v>101967</v>
      </c>
      <c r="B8105" s="208" t="s">
        <v>8228</v>
      </c>
      <c r="C8105" s="2" t="s">
        <v>183</v>
      </c>
      <c r="D8105" s="209" t="n">
        <v>0</v>
      </c>
      <c r="E8105" s="224" t="e">
        <f aca="false">VLOOKUP(A8105,SINAPI_MO!$A$1:$E$59566,4,0)</f>
        <v>#N/A</v>
      </c>
      <c r="F8105" s="225" t="e">
        <f aca="false">ROUND(D8105*E8105,2)</f>
        <v>#N/A</v>
      </c>
    </row>
    <row r="8106" customFormat="false" ht="19.4" hidden="false" customHeight="false" outlineLevel="0" collapsed="false">
      <c r="A8106" s="207" t="n">
        <v>101968</v>
      </c>
      <c r="B8106" s="208" t="s">
        <v>8229</v>
      </c>
      <c r="C8106" s="2" t="s">
        <v>183</v>
      </c>
      <c r="D8106" s="209" t="n">
        <v>0</v>
      </c>
      <c r="E8106" s="224" t="e">
        <f aca="false">VLOOKUP(A8106,SINAPI_MO!$A$1:$E$59566,4,0)</f>
        <v>#N/A</v>
      </c>
      <c r="F8106" s="225" t="e">
        <f aca="false">ROUND(D8106*E8106,2)</f>
        <v>#N/A</v>
      </c>
    </row>
    <row r="8107" customFormat="false" ht="12.8" hidden="false" customHeight="false" outlineLevel="0" collapsed="false">
      <c r="A8107" s="207" t="n">
        <v>101965</v>
      </c>
      <c r="B8107" s="208" t="s">
        <v>8230</v>
      </c>
      <c r="C8107" s="2" t="s">
        <v>183</v>
      </c>
      <c r="D8107" s="209" t="n">
        <v>182.12</v>
      </c>
      <c r="E8107" s="224" t="n">
        <f aca="false">VLOOKUP(A8107,SINAPI_MO!$A$1:$E$59566,4,0)</f>
        <v>0.1781</v>
      </c>
      <c r="F8107" s="225" t="n">
        <f aca="false">ROUND(D8107*E8107,2)</f>
        <v>32.44</v>
      </c>
    </row>
    <row r="8108" customFormat="false" ht="19.4" hidden="false" customHeight="false" outlineLevel="0" collapsed="false">
      <c r="A8108" s="207" t="n">
        <v>104100</v>
      </c>
      <c r="B8108" s="208" t="s">
        <v>8231</v>
      </c>
      <c r="C8108" s="2" t="s">
        <v>175</v>
      </c>
      <c r="D8108" s="209" t="n">
        <v>0</v>
      </c>
      <c r="E8108" s="224" t="e">
        <f aca="false">VLOOKUP(A8108,SINAPI_MO!$A$1:$E$59566,4,0)</f>
        <v>#N/A</v>
      </c>
      <c r="F8108" s="225" t="e">
        <f aca="false">ROUND(D8108*E8108,2)</f>
        <v>#N/A</v>
      </c>
    </row>
    <row r="8109" customFormat="false" ht="19.4" hidden="false" customHeight="false" outlineLevel="0" collapsed="false">
      <c r="A8109" s="207" t="n">
        <v>104099</v>
      </c>
      <c r="B8109" s="208" t="s">
        <v>8232</v>
      </c>
      <c r="C8109" s="2" t="s">
        <v>175</v>
      </c>
      <c r="D8109" s="209" t="n">
        <v>0</v>
      </c>
      <c r="E8109" s="224" t="e">
        <f aca="false">VLOOKUP(A8109,SINAPI_MO!$A$1:$E$59566,4,0)</f>
        <v>#N/A</v>
      </c>
      <c r="F8109" s="225" t="e">
        <f aca="false">ROUND(D8109*E8109,2)</f>
        <v>#N/A</v>
      </c>
    </row>
    <row r="8110" customFormat="false" ht="19.4" hidden="false" customHeight="false" outlineLevel="0" collapsed="false">
      <c r="A8110" s="207" t="n">
        <v>104102</v>
      </c>
      <c r="B8110" s="208" t="s">
        <v>8233</v>
      </c>
      <c r="C8110" s="2" t="s">
        <v>175</v>
      </c>
      <c r="D8110" s="209" t="n">
        <v>0</v>
      </c>
      <c r="E8110" s="224" t="e">
        <f aca="false">VLOOKUP(A8110,SINAPI_MO!$A$1:$E$59566,4,0)</f>
        <v>#N/A</v>
      </c>
      <c r="F8110" s="225" t="e">
        <f aca="false">ROUND(D8110*E8110,2)</f>
        <v>#N/A</v>
      </c>
    </row>
    <row r="8111" customFormat="false" ht="19.4" hidden="false" customHeight="false" outlineLevel="0" collapsed="false">
      <c r="A8111" s="207" t="n">
        <v>104101</v>
      </c>
      <c r="B8111" s="208" t="s">
        <v>8234</v>
      </c>
      <c r="C8111" s="2" t="s">
        <v>175</v>
      </c>
      <c r="D8111" s="209" t="n">
        <v>0</v>
      </c>
      <c r="E8111" s="224" t="e">
        <f aca="false">VLOOKUP(A8111,SINAPI_MO!$A$1:$E$59566,4,0)</f>
        <v>#N/A</v>
      </c>
      <c r="F8111" s="225" t="e">
        <f aca="false">ROUND(D8111*E8111,2)</f>
        <v>#N/A</v>
      </c>
    </row>
    <row r="8112" customFormat="false" ht="19.4" hidden="false" customHeight="false" outlineLevel="0" collapsed="false">
      <c r="A8112" s="207" t="n">
        <v>104103</v>
      </c>
      <c r="B8112" s="208" t="s">
        <v>8235</v>
      </c>
      <c r="C8112" s="2" t="s">
        <v>175</v>
      </c>
      <c r="D8112" s="209" t="n">
        <v>0</v>
      </c>
      <c r="E8112" s="224" t="e">
        <f aca="false">VLOOKUP(A8112,SINAPI_MO!$A$1:$E$59566,4,0)</f>
        <v>#N/A</v>
      </c>
      <c r="F8112" s="225" t="e">
        <f aca="false">ROUND(D8112*E8112,2)</f>
        <v>#N/A</v>
      </c>
    </row>
    <row r="8113" customFormat="false" ht="12.8" hidden="false" customHeight="false" outlineLevel="0" collapsed="false">
      <c r="A8113" s="207" t="n">
        <v>92123</v>
      </c>
      <c r="B8113" s="208" t="s">
        <v>8236</v>
      </c>
      <c r="C8113" s="2" t="s">
        <v>262</v>
      </c>
      <c r="D8113" s="209" t="n">
        <v>77.79</v>
      </c>
      <c r="E8113" s="224" t="n">
        <f aca="false">VLOOKUP(A8113,SINAPI_MO!$A$1:$E$59566,4,0)</f>
        <v>0.4339</v>
      </c>
      <c r="F8113" s="225" t="n">
        <f aca="false">ROUND(D8113*E8113,2)</f>
        <v>33.75</v>
      </c>
    </row>
    <row r="8114" customFormat="false" ht="12.8" hidden="false" customHeight="false" outlineLevel="0" collapsed="false">
      <c r="A8114" s="207" t="n">
        <v>106665</v>
      </c>
      <c r="B8114" s="208" t="s">
        <v>8237</v>
      </c>
      <c r="C8114" s="2" t="s">
        <v>262</v>
      </c>
      <c r="D8114" s="209" t="n">
        <v>0</v>
      </c>
      <c r="E8114" s="224" t="e">
        <f aca="false">VLOOKUP(A8114,SINAPI_MO!$A$1:$E$59566,4,0)</f>
        <v>#N/A</v>
      </c>
      <c r="F8114" s="225" t="e">
        <f aca="false">ROUND(D8114*E8114,2)</f>
        <v>#N/A</v>
      </c>
    </row>
    <row r="8115" customFormat="false" ht="12.8" hidden="false" customHeight="false" outlineLevel="0" collapsed="false">
      <c r="A8115" s="207" t="n">
        <v>92122</v>
      </c>
      <c r="B8115" s="208" t="s">
        <v>8238</v>
      </c>
      <c r="C8115" s="2" t="s">
        <v>262</v>
      </c>
      <c r="D8115" s="209" t="n">
        <v>78.83</v>
      </c>
      <c r="E8115" s="224" t="n">
        <f aca="false">VLOOKUP(A8115,SINAPI_MO!$A$1:$E$59566,4,0)</f>
        <v>0.9164</v>
      </c>
      <c r="F8115" s="225" t="n">
        <f aca="false">ROUND(D8115*E8115,2)</f>
        <v>72.24</v>
      </c>
    </row>
    <row r="8116" customFormat="false" ht="12.8" hidden="false" customHeight="false" outlineLevel="0" collapsed="false">
      <c r="A8116" s="207" t="n">
        <v>103615</v>
      </c>
      <c r="B8116" s="208" t="s">
        <v>8239</v>
      </c>
      <c r="C8116" s="2" t="s">
        <v>183</v>
      </c>
      <c r="D8116" s="209" t="n">
        <v>0</v>
      </c>
      <c r="E8116" s="224" t="e">
        <f aca="false">VLOOKUP(A8116,SINAPI_MO!$A$1:$E$59566,4,0)</f>
        <v>#N/A</v>
      </c>
      <c r="F8116" s="225" t="e">
        <f aca="false">ROUND(D8116*E8116,2)</f>
        <v>#N/A</v>
      </c>
    </row>
    <row r="8117" customFormat="false" ht="12.8" hidden="false" customHeight="false" outlineLevel="0" collapsed="false">
      <c r="A8117" s="207" t="n">
        <v>103637</v>
      </c>
      <c r="B8117" s="208" t="s">
        <v>8240</v>
      </c>
      <c r="C8117" s="2" t="s">
        <v>183</v>
      </c>
      <c r="D8117" s="209" t="n">
        <v>0</v>
      </c>
      <c r="E8117" s="224" t="e">
        <f aca="false">VLOOKUP(A8117,SINAPI_MO!$A$1:$E$59566,4,0)</f>
        <v>#N/A</v>
      </c>
      <c r="F8117" s="225" t="e">
        <f aca="false">ROUND(D8117*E8117,2)</f>
        <v>#N/A</v>
      </c>
    </row>
    <row r="8118" customFormat="false" ht="12.8" hidden="false" customHeight="false" outlineLevel="0" collapsed="false">
      <c r="A8118" s="207" t="n">
        <v>103593</v>
      </c>
      <c r="B8118" s="208" t="s">
        <v>8241</v>
      </c>
      <c r="C8118" s="2" t="s">
        <v>183</v>
      </c>
      <c r="D8118" s="209" t="n">
        <v>0</v>
      </c>
      <c r="E8118" s="224" t="e">
        <f aca="false">VLOOKUP(A8118,SINAPI_MO!$A$1:$E$59566,4,0)</f>
        <v>#N/A</v>
      </c>
      <c r="F8118" s="225" t="e">
        <f aca="false">ROUND(D8118*E8118,2)</f>
        <v>#N/A</v>
      </c>
    </row>
    <row r="8119" customFormat="false" ht="12.8" hidden="false" customHeight="false" outlineLevel="0" collapsed="false">
      <c r="A8119" s="207" t="n">
        <v>103616</v>
      </c>
      <c r="B8119" s="208" t="s">
        <v>8242</v>
      </c>
      <c r="C8119" s="2" t="s">
        <v>183</v>
      </c>
      <c r="D8119" s="209" t="n">
        <v>0</v>
      </c>
      <c r="E8119" s="224" t="e">
        <f aca="false">VLOOKUP(A8119,SINAPI_MO!$A$1:$E$59566,4,0)</f>
        <v>#N/A</v>
      </c>
      <c r="F8119" s="225" t="e">
        <f aca="false">ROUND(D8119*E8119,2)</f>
        <v>#N/A</v>
      </c>
    </row>
    <row r="8120" customFormat="false" ht="12.8" hidden="false" customHeight="false" outlineLevel="0" collapsed="false">
      <c r="A8120" s="207" t="n">
        <v>103638</v>
      </c>
      <c r="B8120" s="208" t="s">
        <v>8243</v>
      </c>
      <c r="C8120" s="2" t="s">
        <v>183</v>
      </c>
      <c r="D8120" s="209" t="n">
        <v>0</v>
      </c>
      <c r="E8120" s="224" t="e">
        <f aca="false">VLOOKUP(A8120,SINAPI_MO!$A$1:$E$59566,4,0)</f>
        <v>#N/A</v>
      </c>
      <c r="F8120" s="225" t="e">
        <f aca="false">ROUND(D8120*E8120,2)</f>
        <v>#N/A</v>
      </c>
    </row>
    <row r="8121" customFormat="false" ht="12.8" hidden="false" customHeight="false" outlineLevel="0" collapsed="false">
      <c r="A8121" s="207" t="n">
        <v>103594</v>
      </c>
      <c r="B8121" s="208" t="s">
        <v>8244</v>
      </c>
      <c r="C8121" s="2" t="s">
        <v>183</v>
      </c>
      <c r="D8121" s="209" t="n">
        <v>0</v>
      </c>
      <c r="E8121" s="224" t="e">
        <f aca="false">VLOOKUP(A8121,SINAPI_MO!$A$1:$E$59566,4,0)</f>
        <v>#N/A</v>
      </c>
      <c r="F8121" s="225" t="e">
        <f aca="false">ROUND(D8121*E8121,2)</f>
        <v>#N/A</v>
      </c>
    </row>
    <row r="8122" customFormat="false" ht="12.8" hidden="false" customHeight="false" outlineLevel="0" collapsed="false">
      <c r="A8122" s="207" t="n">
        <v>103617</v>
      </c>
      <c r="B8122" s="208" t="s">
        <v>8245</v>
      </c>
      <c r="C8122" s="2" t="s">
        <v>183</v>
      </c>
      <c r="D8122" s="209" t="n">
        <v>0</v>
      </c>
      <c r="E8122" s="224" t="e">
        <f aca="false">VLOOKUP(A8122,SINAPI_MO!$A$1:$E$59566,4,0)</f>
        <v>#N/A</v>
      </c>
      <c r="F8122" s="225" t="e">
        <f aca="false">ROUND(D8122*E8122,2)</f>
        <v>#N/A</v>
      </c>
    </row>
    <row r="8123" customFormat="false" ht="12.8" hidden="false" customHeight="false" outlineLevel="0" collapsed="false">
      <c r="A8123" s="207" t="n">
        <v>103639</v>
      </c>
      <c r="B8123" s="208" t="s">
        <v>8246</v>
      </c>
      <c r="C8123" s="2" t="s">
        <v>183</v>
      </c>
      <c r="D8123" s="209" t="n">
        <v>0</v>
      </c>
      <c r="E8123" s="224" t="e">
        <f aca="false">VLOOKUP(A8123,SINAPI_MO!$A$1:$E$59566,4,0)</f>
        <v>#N/A</v>
      </c>
      <c r="F8123" s="225" t="e">
        <f aca="false">ROUND(D8123*E8123,2)</f>
        <v>#N/A</v>
      </c>
    </row>
    <row r="8124" customFormat="false" ht="12.8" hidden="false" customHeight="false" outlineLevel="0" collapsed="false">
      <c r="A8124" s="207" t="n">
        <v>103595</v>
      </c>
      <c r="B8124" s="208" t="s">
        <v>8247</v>
      </c>
      <c r="C8124" s="2" t="s">
        <v>183</v>
      </c>
      <c r="D8124" s="209" t="n">
        <v>0</v>
      </c>
      <c r="E8124" s="224" t="e">
        <f aca="false">VLOOKUP(A8124,SINAPI_MO!$A$1:$E$59566,4,0)</f>
        <v>#N/A</v>
      </c>
      <c r="F8124" s="225" t="e">
        <f aca="false">ROUND(D8124*E8124,2)</f>
        <v>#N/A</v>
      </c>
    </row>
    <row r="8125" customFormat="false" ht="12.8" hidden="false" customHeight="false" outlineLevel="0" collapsed="false">
      <c r="A8125" s="207" t="n">
        <v>103609</v>
      </c>
      <c r="B8125" s="208" t="s">
        <v>8248</v>
      </c>
      <c r="C8125" s="2" t="s">
        <v>183</v>
      </c>
      <c r="D8125" s="209" t="n">
        <v>0</v>
      </c>
      <c r="E8125" s="224" t="e">
        <f aca="false">VLOOKUP(A8125,SINAPI_MO!$A$1:$E$59566,4,0)</f>
        <v>#N/A</v>
      </c>
      <c r="F8125" s="225" t="e">
        <f aca="false">ROUND(D8125*E8125,2)</f>
        <v>#N/A</v>
      </c>
    </row>
    <row r="8126" customFormat="false" ht="12.8" hidden="false" customHeight="false" outlineLevel="0" collapsed="false">
      <c r="A8126" s="207" t="n">
        <v>103631</v>
      </c>
      <c r="B8126" s="208" t="s">
        <v>8249</v>
      </c>
      <c r="C8126" s="2" t="s">
        <v>183</v>
      </c>
      <c r="D8126" s="209" t="n">
        <v>0</v>
      </c>
      <c r="E8126" s="224" t="e">
        <f aca="false">VLOOKUP(A8126,SINAPI_MO!$A$1:$E$59566,4,0)</f>
        <v>#N/A</v>
      </c>
      <c r="F8126" s="225" t="e">
        <f aca="false">ROUND(D8126*E8126,2)</f>
        <v>#N/A</v>
      </c>
    </row>
    <row r="8127" customFormat="false" ht="12.8" hidden="false" customHeight="false" outlineLevel="0" collapsed="false">
      <c r="A8127" s="207" t="n">
        <v>103587</v>
      </c>
      <c r="B8127" s="208" t="s">
        <v>8250</v>
      </c>
      <c r="C8127" s="2" t="s">
        <v>183</v>
      </c>
      <c r="D8127" s="209" t="n">
        <v>0</v>
      </c>
      <c r="E8127" s="224" t="e">
        <f aca="false">VLOOKUP(A8127,SINAPI_MO!$A$1:$E$59566,4,0)</f>
        <v>#N/A</v>
      </c>
      <c r="F8127" s="225" t="e">
        <f aca="false">ROUND(D8127*E8127,2)</f>
        <v>#N/A</v>
      </c>
    </row>
    <row r="8128" customFormat="false" ht="12.8" hidden="false" customHeight="false" outlineLevel="0" collapsed="false">
      <c r="A8128" s="207" t="n">
        <v>103618</v>
      </c>
      <c r="B8128" s="208" t="s">
        <v>8251</v>
      </c>
      <c r="C8128" s="2" t="s">
        <v>183</v>
      </c>
      <c r="D8128" s="209" t="n">
        <v>0</v>
      </c>
      <c r="E8128" s="224" t="e">
        <f aca="false">VLOOKUP(A8128,SINAPI_MO!$A$1:$E$59566,4,0)</f>
        <v>#N/A</v>
      </c>
      <c r="F8128" s="225" t="e">
        <f aca="false">ROUND(D8128*E8128,2)</f>
        <v>#N/A</v>
      </c>
    </row>
    <row r="8129" customFormat="false" ht="12.8" hidden="false" customHeight="false" outlineLevel="0" collapsed="false">
      <c r="A8129" s="207" t="n">
        <v>103640</v>
      </c>
      <c r="B8129" s="208" t="s">
        <v>8252</v>
      </c>
      <c r="C8129" s="2" t="s">
        <v>183</v>
      </c>
      <c r="D8129" s="209" t="n">
        <v>0</v>
      </c>
      <c r="E8129" s="224" t="e">
        <f aca="false">VLOOKUP(A8129,SINAPI_MO!$A$1:$E$59566,4,0)</f>
        <v>#N/A</v>
      </c>
      <c r="F8129" s="225" t="e">
        <f aca="false">ROUND(D8129*E8129,2)</f>
        <v>#N/A</v>
      </c>
    </row>
    <row r="8130" customFormat="false" ht="12.8" hidden="false" customHeight="false" outlineLevel="0" collapsed="false">
      <c r="A8130" s="207" t="n">
        <v>103596</v>
      </c>
      <c r="B8130" s="208" t="s">
        <v>8253</v>
      </c>
      <c r="C8130" s="2" t="s">
        <v>183</v>
      </c>
      <c r="D8130" s="209" t="n">
        <v>0</v>
      </c>
      <c r="E8130" s="224" t="e">
        <f aca="false">VLOOKUP(A8130,SINAPI_MO!$A$1:$E$59566,4,0)</f>
        <v>#N/A</v>
      </c>
      <c r="F8130" s="225" t="e">
        <f aca="false">ROUND(D8130*E8130,2)</f>
        <v>#N/A</v>
      </c>
    </row>
    <row r="8131" customFormat="false" ht="12.8" hidden="false" customHeight="false" outlineLevel="0" collapsed="false">
      <c r="A8131" s="207" t="n">
        <v>103619</v>
      </c>
      <c r="B8131" s="208" t="s">
        <v>8254</v>
      </c>
      <c r="C8131" s="2" t="s">
        <v>183</v>
      </c>
      <c r="D8131" s="209" t="n">
        <v>0</v>
      </c>
      <c r="E8131" s="224" t="e">
        <f aca="false">VLOOKUP(A8131,SINAPI_MO!$A$1:$E$59566,4,0)</f>
        <v>#N/A</v>
      </c>
      <c r="F8131" s="225" t="e">
        <f aca="false">ROUND(D8131*E8131,2)</f>
        <v>#N/A</v>
      </c>
    </row>
    <row r="8132" customFormat="false" ht="12.8" hidden="false" customHeight="false" outlineLevel="0" collapsed="false">
      <c r="A8132" s="207" t="n">
        <v>103641</v>
      </c>
      <c r="B8132" s="208" t="s">
        <v>8255</v>
      </c>
      <c r="C8132" s="2" t="s">
        <v>183</v>
      </c>
      <c r="D8132" s="209" t="n">
        <v>0</v>
      </c>
      <c r="E8132" s="224" t="e">
        <f aca="false">VLOOKUP(A8132,SINAPI_MO!$A$1:$E$59566,4,0)</f>
        <v>#N/A</v>
      </c>
      <c r="F8132" s="225" t="e">
        <f aca="false">ROUND(D8132*E8132,2)</f>
        <v>#N/A</v>
      </c>
    </row>
    <row r="8133" customFormat="false" ht="12.8" hidden="false" customHeight="false" outlineLevel="0" collapsed="false">
      <c r="A8133" s="207" t="n">
        <v>103597</v>
      </c>
      <c r="B8133" s="208" t="s">
        <v>8256</v>
      </c>
      <c r="C8133" s="2" t="s">
        <v>183</v>
      </c>
      <c r="D8133" s="209" t="n">
        <v>0</v>
      </c>
      <c r="E8133" s="224" t="e">
        <f aca="false">VLOOKUP(A8133,SINAPI_MO!$A$1:$E$59566,4,0)</f>
        <v>#N/A</v>
      </c>
      <c r="F8133" s="225" t="e">
        <f aca="false">ROUND(D8133*E8133,2)</f>
        <v>#N/A</v>
      </c>
    </row>
    <row r="8134" customFormat="false" ht="12.8" hidden="false" customHeight="false" outlineLevel="0" collapsed="false">
      <c r="A8134" s="207" t="n">
        <v>103620</v>
      </c>
      <c r="B8134" s="208" t="s">
        <v>8257</v>
      </c>
      <c r="C8134" s="2" t="s">
        <v>183</v>
      </c>
      <c r="D8134" s="209" t="n">
        <v>0</v>
      </c>
      <c r="E8134" s="224" t="e">
        <f aca="false">VLOOKUP(A8134,SINAPI_MO!$A$1:$E$59566,4,0)</f>
        <v>#N/A</v>
      </c>
      <c r="F8134" s="225" t="e">
        <f aca="false">ROUND(D8134*E8134,2)</f>
        <v>#N/A</v>
      </c>
    </row>
    <row r="8135" customFormat="false" ht="12.8" hidden="false" customHeight="false" outlineLevel="0" collapsed="false">
      <c r="A8135" s="207" t="n">
        <v>103642</v>
      </c>
      <c r="B8135" s="208" t="s">
        <v>8258</v>
      </c>
      <c r="C8135" s="2" t="s">
        <v>183</v>
      </c>
      <c r="D8135" s="209" t="n">
        <v>0</v>
      </c>
      <c r="E8135" s="224" t="e">
        <f aca="false">VLOOKUP(A8135,SINAPI_MO!$A$1:$E$59566,4,0)</f>
        <v>#N/A</v>
      </c>
      <c r="F8135" s="225" t="e">
        <f aca="false">ROUND(D8135*E8135,2)</f>
        <v>#N/A</v>
      </c>
    </row>
    <row r="8136" customFormat="false" ht="12.8" hidden="false" customHeight="false" outlineLevel="0" collapsed="false">
      <c r="A8136" s="207" t="n">
        <v>103598</v>
      </c>
      <c r="B8136" s="208" t="s">
        <v>8259</v>
      </c>
      <c r="C8136" s="2" t="s">
        <v>183</v>
      </c>
      <c r="D8136" s="209" t="n">
        <v>0</v>
      </c>
      <c r="E8136" s="224" t="e">
        <f aca="false">VLOOKUP(A8136,SINAPI_MO!$A$1:$E$59566,4,0)</f>
        <v>#N/A</v>
      </c>
      <c r="F8136" s="225" t="e">
        <f aca="false">ROUND(D8136*E8136,2)</f>
        <v>#N/A</v>
      </c>
    </row>
    <row r="8137" customFormat="false" ht="12.8" hidden="false" customHeight="false" outlineLevel="0" collapsed="false">
      <c r="A8137" s="207" t="n">
        <v>103621</v>
      </c>
      <c r="B8137" s="208" t="s">
        <v>8260</v>
      </c>
      <c r="C8137" s="2" t="s">
        <v>183</v>
      </c>
      <c r="D8137" s="209" t="n">
        <v>0</v>
      </c>
      <c r="E8137" s="224" t="e">
        <f aca="false">VLOOKUP(A8137,SINAPI_MO!$A$1:$E$59566,4,0)</f>
        <v>#N/A</v>
      </c>
      <c r="F8137" s="225" t="e">
        <f aca="false">ROUND(D8137*E8137,2)</f>
        <v>#N/A</v>
      </c>
    </row>
    <row r="8138" customFormat="false" ht="12.8" hidden="false" customHeight="false" outlineLevel="0" collapsed="false">
      <c r="A8138" s="207" t="n">
        <v>103643</v>
      </c>
      <c r="B8138" s="208" t="s">
        <v>8261</v>
      </c>
      <c r="C8138" s="2" t="s">
        <v>183</v>
      </c>
      <c r="D8138" s="209" t="n">
        <v>0</v>
      </c>
      <c r="E8138" s="224" t="e">
        <f aca="false">VLOOKUP(A8138,SINAPI_MO!$A$1:$E$59566,4,0)</f>
        <v>#N/A</v>
      </c>
      <c r="F8138" s="225" t="e">
        <f aca="false">ROUND(D8138*E8138,2)</f>
        <v>#N/A</v>
      </c>
    </row>
    <row r="8139" customFormat="false" ht="12.8" hidden="false" customHeight="false" outlineLevel="0" collapsed="false">
      <c r="A8139" s="207" t="n">
        <v>103599</v>
      </c>
      <c r="B8139" s="208" t="s">
        <v>8262</v>
      </c>
      <c r="C8139" s="2" t="s">
        <v>183</v>
      </c>
      <c r="D8139" s="209" t="n">
        <v>0</v>
      </c>
      <c r="E8139" s="224" t="e">
        <f aca="false">VLOOKUP(A8139,SINAPI_MO!$A$1:$E$59566,4,0)</f>
        <v>#N/A</v>
      </c>
      <c r="F8139" s="225" t="e">
        <f aca="false">ROUND(D8139*E8139,2)</f>
        <v>#N/A</v>
      </c>
    </row>
    <row r="8140" customFormat="false" ht="12.8" hidden="false" customHeight="false" outlineLevel="0" collapsed="false">
      <c r="A8140" s="207" t="n">
        <v>103622</v>
      </c>
      <c r="B8140" s="208" t="s">
        <v>8263</v>
      </c>
      <c r="C8140" s="2" t="s">
        <v>183</v>
      </c>
      <c r="D8140" s="209" t="n">
        <v>0</v>
      </c>
      <c r="E8140" s="224" t="e">
        <f aca="false">VLOOKUP(A8140,SINAPI_MO!$A$1:$E$59566,4,0)</f>
        <v>#N/A</v>
      </c>
      <c r="F8140" s="225" t="e">
        <f aca="false">ROUND(D8140*E8140,2)</f>
        <v>#N/A</v>
      </c>
    </row>
    <row r="8141" customFormat="false" ht="12.8" hidden="false" customHeight="false" outlineLevel="0" collapsed="false">
      <c r="A8141" s="207" t="n">
        <v>103644</v>
      </c>
      <c r="B8141" s="208" t="s">
        <v>8264</v>
      </c>
      <c r="C8141" s="2" t="s">
        <v>183</v>
      </c>
      <c r="D8141" s="209" t="n">
        <v>0</v>
      </c>
      <c r="E8141" s="224" t="e">
        <f aca="false">VLOOKUP(A8141,SINAPI_MO!$A$1:$E$59566,4,0)</f>
        <v>#N/A</v>
      </c>
      <c r="F8141" s="225" t="e">
        <f aca="false">ROUND(D8141*E8141,2)</f>
        <v>#N/A</v>
      </c>
    </row>
    <row r="8142" customFormat="false" ht="12.8" hidden="false" customHeight="false" outlineLevel="0" collapsed="false">
      <c r="A8142" s="207" t="n">
        <v>103600</v>
      </c>
      <c r="B8142" s="208" t="s">
        <v>8265</v>
      </c>
      <c r="C8142" s="2" t="s">
        <v>183</v>
      </c>
      <c r="D8142" s="209" t="n">
        <v>0</v>
      </c>
      <c r="E8142" s="224" t="e">
        <f aca="false">VLOOKUP(A8142,SINAPI_MO!$A$1:$E$59566,4,0)</f>
        <v>#N/A</v>
      </c>
      <c r="F8142" s="225" t="e">
        <f aca="false">ROUND(D8142*E8142,2)</f>
        <v>#N/A</v>
      </c>
    </row>
    <row r="8143" customFormat="false" ht="12.8" hidden="false" customHeight="false" outlineLevel="0" collapsed="false">
      <c r="A8143" s="207" t="n">
        <v>103610</v>
      </c>
      <c r="B8143" s="208" t="s">
        <v>8266</v>
      </c>
      <c r="C8143" s="2" t="s">
        <v>183</v>
      </c>
      <c r="D8143" s="209" t="n">
        <v>0</v>
      </c>
      <c r="E8143" s="224" t="e">
        <f aca="false">VLOOKUP(A8143,SINAPI_MO!$A$1:$E$59566,4,0)</f>
        <v>#N/A</v>
      </c>
      <c r="F8143" s="225" t="e">
        <f aca="false">ROUND(D8143*E8143,2)</f>
        <v>#N/A</v>
      </c>
    </row>
    <row r="8144" customFormat="false" ht="12.8" hidden="false" customHeight="false" outlineLevel="0" collapsed="false">
      <c r="A8144" s="207" t="n">
        <v>103632</v>
      </c>
      <c r="B8144" s="208" t="s">
        <v>8267</v>
      </c>
      <c r="C8144" s="2" t="s">
        <v>183</v>
      </c>
      <c r="D8144" s="209" t="n">
        <v>0</v>
      </c>
      <c r="E8144" s="224" t="e">
        <f aca="false">VLOOKUP(A8144,SINAPI_MO!$A$1:$E$59566,4,0)</f>
        <v>#N/A</v>
      </c>
      <c r="F8144" s="225" t="e">
        <f aca="false">ROUND(D8144*E8144,2)</f>
        <v>#N/A</v>
      </c>
    </row>
    <row r="8145" customFormat="false" ht="12.8" hidden="false" customHeight="false" outlineLevel="0" collapsed="false">
      <c r="A8145" s="207" t="n">
        <v>103588</v>
      </c>
      <c r="B8145" s="208" t="s">
        <v>8268</v>
      </c>
      <c r="C8145" s="2" t="s">
        <v>183</v>
      </c>
      <c r="D8145" s="209" t="n">
        <v>0</v>
      </c>
      <c r="E8145" s="224" t="e">
        <f aca="false">VLOOKUP(A8145,SINAPI_MO!$A$1:$E$59566,4,0)</f>
        <v>#N/A</v>
      </c>
      <c r="F8145" s="225" t="e">
        <f aca="false">ROUND(D8145*E8145,2)</f>
        <v>#N/A</v>
      </c>
    </row>
    <row r="8146" customFormat="false" ht="12.8" hidden="false" customHeight="false" outlineLevel="0" collapsed="false">
      <c r="A8146" s="207" t="n">
        <v>103623</v>
      </c>
      <c r="B8146" s="208" t="s">
        <v>8269</v>
      </c>
      <c r="C8146" s="2" t="s">
        <v>183</v>
      </c>
      <c r="D8146" s="209" t="n">
        <v>0</v>
      </c>
      <c r="E8146" s="224" t="e">
        <f aca="false">VLOOKUP(A8146,SINAPI_MO!$A$1:$E$59566,4,0)</f>
        <v>#N/A</v>
      </c>
      <c r="F8146" s="225" t="e">
        <f aca="false">ROUND(D8146*E8146,2)</f>
        <v>#N/A</v>
      </c>
    </row>
    <row r="8147" customFormat="false" ht="12.8" hidden="false" customHeight="false" outlineLevel="0" collapsed="false">
      <c r="A8147" s="207" t="n">
        <v>103645</v>
      </c>
      <c r="B8147" s="208" t="s">
        <v>8270</v>
      </c>
      <c r="C8147" s="2" t="s">
        <v>183</v>
      </c>
      <c r="D8147" s="209" t="n">
        <v>0</v>
      </c>
      <c r="E8147" s="224" t="e">
        <f aca="false">VLOOKUP(A8147,SINAPI_MO!$A$1:$E$59566,4,0)</f>
        <v>#N/A</v>
      </c>
      <c r="F8147" s="225" t="e">
        <f aca="false">ROUND(D8147*E8147,2)</f>
        <v>#N/A</v>
      </c>
    </row>
    <row r="8148" customFormat="false" ht="12.8" hidden="false" customHeight="false" outlineLevel="0" collapsed="false">
      <c r="A8148" s="207" t="n">
        <v>103601</v>
      </c>
      <c r="B8148" s="208" t="s">
        <v>8271</v>
      </c>
      <c r="C8148" s="2" t="s">
        <v>183</v>
      </c>
      <c r="D8148" s="209" t="n">
        <v>0</v>
      </c>
      <c r="E8148" s="224" t="e">
        <f aca="false">VLOOKUP(A8148,SINAPI_MO!$A$1:$E$59566,4,0)</f>
        <v>#N/A</v>
      </c>
      <c r="F8148" s="225" t="e">
        <f aca="false">ROUND(D8148*E8148,2)</f>
        <v>#N/A</v>
      </c>
    </row>
    <row r="8149" customFormat="false" ht="12.8" hidden="false" customHeight="false" outlineLevel="0" collapsed="false">
      <c r="A8149" s="207" t="n">
        <v>103624</v>
      </c>
      <c r="B8149" s="208" t="s">
        <v>8272</v>
      </c>
      <c r="C8149" s="2" t="s">
        <v>183</v>
      </c>
      <c r="D8149" s="209" t="n">
        <v>0</v>
      </c>
      <c r="E8149" s="224" t="e">
        <f aca="false">VLOOKUP(A8149,SINAPI_MO!$A$1:$E$59566,4,0)</f>
        <v>#N/A</v>
      </c>
      <c r="F8149" s="225" t="e">
        <f aca="false">ROUND(D8149*E8149,2)</f>
        <v>#N/A</v>
      </c>
    </row>
    <row r="8150" customFormat="false" ht="12.8" hidden="false" customHeight="false" outlineLevel="0" collapsed="false">
      <c r="A8150" s="207" t="n">
        <v>103646</v>
      </c>
      <c r="B8150" s="208" t="s">
        <v>8273</v>
      </c>
      <c r="C8150" s="2" t="s">
        <v>183</v>
      </c>
      <c r="D8150" s="209" t="n">
        <v>0</v>
      </c>
      <c r="E8150" s="224" t="e">
        <f aca="false">VLOOKUP(A8150,SINAPI_MO!$A$1:$E$59566,4,0)</f>
        <v>#N/A</v>
      </c>
      <c r="F8150" s="225" t="e">
        <f aca="false">ROUND(D8150*E8150,2)</f>
        <v>#N/A</v>
      </c>
    </row>
    <row r="8151" customFormat="false" ht="12.8" hidden="false" customHeight="false" outlineLevel="0" collapsed="false">
      <c r="A8151" s="207" t="n">
        <v>103602</v>
      </c>
      <c r="B8151" s="208" t="s">
        <v>8274</v>
      </c>
      <c r="C8151" s="2" t="s">
        <v>183</v>
      </c>
      <c r="D8151" s="209" t="n">
        <v>0</v>
      </c>
      <c r="E8151" s="224" t="e">
        <f aca="false">VLOOKUP(A8151,SINAPI_MO!$A$1:$E$59566,4,0)</f>
        <v>#N/A</v>
      </c>
      <c r="F8151" s="225" t="e">
        <f aca="false">ROUND(D8151*E8151,2)</f>
        <v>#N/A</v>
      </c>
    </row>
    <row r="8152" customFormat="false" ht="12.8" hidden="false" customHeight="false" outlineLevel="0" collapsed="false">
      <c r="A8152" s="207" t="n">
        <v>103625</v>
      </c>
      <c r="B8152" s="208" t="s">
        <v>8275</v>
      </c>
      <c r="C8152" s="2" t="s">
        <v>183</v>
      </c>
      <c r="D8152" s="209" t="n">
        <v>0</v>
      </c>
      <c r="E8152" s="224" t="e">
        <f aca="false">VLOOKUP(A8152,SINAPI_MO!$A$1:$E$59566,4,0)</f>
        <v>#N/A</v>
      </c>
      <c r="F8152" s="225" t="e">
        <f aca="false">ROUND(D8152*E8152,2)</f>
        <v>#N/A</v>
      </c>
    </row>
    <row r="8153" customFormat="false" ht="12.8" hidden="false" customHeight="false" outlineLevel="0" collapsed="false">
      <c r="A8153" s="207" t="n">
        <v>103647</v>
      </c>
      <c r="B8153" s="208" t="s">
        <v>8276</v>
      </c>
      <c r="C8153" s="2" t="s">
        <v>183</v>
      </c>
      <c r="D8153" s="209" t="n">
        <v>0</v>
      </c>
      <c r="E8153" s="224" t="e">
        <f aca="false">VLOOKUP(A8153,SINAPI_MO!$A$1:$E$59566,4,0)</f>
        <v>#N/A</v>
      </c>
      <c r="F8153" s="225" t="e">
        <f aca="false">ROUND(D8153*E8153,2)</f>
        <v>#N/A</v>
      </c>
    </row>
    <row r="8154" customFormat="false" ht="12.8" hidden="false" customHeight="false" outlineLevel="0" collapsed="false">
      <c r="A8154" s="207" t="n">
        <v>103603</v>
      </c>
      <c r="B8154" s="208" t="s">
        <v>8277</v>
      </c>
      <c r="C8154" s="2" t="s">
        <v>183</v>
      </c>
      <c r="D8154" s="209" t="n">
        <v>0</v>
      </c>
      <c r="E8154" s="224" t="e">
        <f aca="false">VLOOKUP(A8154,SINAPI_MO!$A$1:$E$59566,4,0)</f>
        <v>#N/A</v>
      </c>
      <c r="F8154" s="225" t="e">
        <f aca="false">ROUND(D8154*E8154,2)</f>
        <v>#N/A</v>
      </c>
    </row>
    <row r="8155" customFormat="false" ht="12.8" hidden="false" customHeight="false" outlineLevel="0" collapsed="false">
      <c r="A8155" s="207" t="n">
        <v>103611</v>
      </c>
      <c r="B8155" s="208" t="s">
        <v>8278</v>
      </c>
      <c r="C8155" s="2" t="s">
        <v>183</v>
      </c>
      <c r="D8155" s="209" t="n">
        <v>0</v>
      </c>
      <c r="E8155" s="224" t="e">
        <f aca="false">VLOOKUP(A8155,SINAPI_MO!$A$1:$E$59566,4,0)</f>
        <v>#N/A</v>
      </c>
      <c r="F8155" s="225" t="e">
        <f aca="false">ROUND(D8155*E8155,2)</f>
        <v>#N/A</v>
      </c>
    </row>
    <row r="8156" customFormat="false" ht="12.8" hidden="false" customHeight="false" outlineLevel="0" collapsed="false">
      <c r="A8156" s="207" t="n">
        <v>103633</v>
      </c>
      <c r="B8156" s="208" t="s">
        <v>8279</v>
      </c>
      <c r="C8156" s="2" t="s">
        <v>183</v>
      </c>
      <c r="D8156" s="209" t="n">
        <v>0</v>
      </c>
      <c r="E8156" s="224" t="e">
        <f aca="false">VLOOKUP(A8156,SINAPI_MO!$A$1:$E$59566,4,0)</f>
        <v>#N/A</v>
      </c>
      <c r="F8156" s="225" t="e">
        <f aca="false">ROUND(D8156*E8156,2)</f>
        <v>#N/A</v>
      </c>
    </row>
    <row r="8157" customFormat="false" ht="12.8" hidden="false" customHeight="false" outlineLevel="0" collapsed="false">
      <c r="A8157" s="207" t="n">
        <v>103589</v>
      </c>
      <c r="B8157" s="208" t="s">
        <v>8280</v>
      </c>
      <c r="C8157" s="2" t="s">
        <v>183</v>
      </c>
      <c r="D8157" s="209" t="n">
        <v>0</v>
      </c>
      <c r="E8157" s="224" t="e">
        <f aca="false">VLOOKUP(A8157,SINAPI_MO!$A$1:$E$59566,4,0)</f>
        <v>#N/A</v>
      </c>
      <c r="F8157" s="225" t="e">
        <f aca="false">ROUND(D8157*E8157,2)</f>
        <v>#N/A</v>
      </c>
    </row>
    <row r="8158" customFormat="false" ht="12.8" hidden="false" customHeight="false" outlineLevel="0" collapsed="false">
      <c r="A8158" s="207" t="n">
        <v>103626</v>
      </c>
      <c r="B8158" s="208" t="s">
        <v>8281</v>
      </c>
      <c r="C8158" s="2" t="s">
        <v>183</v>
      </c>
      <c r="D8158" s="209" t="n">
        <v>0</v>
      </c>
      <c r="E8158" s="224" t="e">
        <f aca="false">VLOOKUP(A8158,SINAPI_MO!$A$1:$E$59566,4,0)</f>
        <v>#N/A</v>
      </c>
      <c r="F8158" s="225" t="e">
        <f aca="false">ROUND(D8158*E8158,2)</f>
        <v>#N/A</v>
      </c>
    </row>
    <row r="8159" customFormat="false" ht="12.8" hidden="false" customHeight="false" outlineLevel="0" collapsed="false">
      <c r="A8159" s="207" t="n">
        <v>103648</v>
      </c>
      <c r="B8159" s="208" t="s">
        <v>8282</v>
      </c>
      <c r="C8159" s="2" t="s">
        <v>183</v>
      </c>
      <c r="D8159" s="209" t="n">
        <v>0</v>
      </c>
      <c r="E8159" s="224" t="e">
        <f aca="false">VLOOKUP(A8159,SINAPI_MO!$A$1:$E$59566,4,0)</f>
        <v>#N/A</v>
      </c>
      <c r="F8159" s="225" t="e">
        <f aca="false">ROUND(D8159*E8159,2)</f>
        <v>#N/A</v>
      </c>
    </row>
    <row r="8160" customFormat="false" ht="12.8" hidden="false" customHeight="false" outlineLevel="0" collapsed="false">
      <c r="A8160" s="207" t="n">
        <v>103604</v>
      </c>
      <c r="B8160" s="208" t="s">
        <v>8283</v>
      </c>
      <c r="C8160" s="2" t="s">
        <v>183</v>
      </c>
      <c r="D8160" s="209" t="n">
        <v>0</v>
      </c>
      <c r="E8160" s="224" t="e">
        <f aca="false">VLOOKUP(A8160,SINAPI_MO!$A$1:$E$59566,4,0)</f>
        <v>#N/A</v>
      </c>
      <c r="F8160" s="225" t="e">
        <f aca="false">ROUND(D8160*E8160,2)</f>
        <v>#N/A</v>
      </c>
    </row>
    <row r="8161" customFormat="false" ht="12.8" hidden="false" customHeight="false" outlineLevel="0" collapsed="false">
      <c r="A8161" s="207" t="n">
        <v>103627</v>
      </c>
      <c r="B8161" s="208" t="s">
        <v>8284</v>
      </c>
      <c r="C8161" s="2" t="s">
        <v>183</v>
      </c>
      <c r="D8161" s="209" t="n">
        <v>0</v>
      </c>
      <c r="E8161" s="224" t="e">
        <f aca="false">VLOOKUP(A8161,SINAPI_MO!$A$1:$E$59566,4,0)</f>
        <v>#N/A</v>
      </c>
      <c r="F8161" s="225" t="e">
        <f aca="false">ROUND(D8161*E8161,2)</f>
        <v>#N/A</v>
      </c>
    </row>
    <row r="8162" customFormat="false" ht="12.8" hidden="false" customHeight="false" outlineLevel="0" collapsed="false">
      <c r="A8162" s="207" t="n">
        <v>103649</v>
      </c>
      <c r="B8162" s="208" t="s">
        <v>8285</v>
      </c>
      <c r="C8162" s="2" t="s">
        <v>183</v>
      </c>
      <c r="D8162" s="209" t="n">
        <v>0</v>
      </c>
      <c r="E8162" s="224" t="e">
        <f aca="false">VLOOKUP(A8162,SINAPI_MO!$A$1:$E$59566,4,0)</f>
        <v>#N/A</v>
      </c>
      <c r="F8162" s="225" t="e">
        <f aca="false">ROUND(D8162*E8162,2)</f>
        <v>#N/A</v>
      </c>
    </row>
    <row r="8163" customFormat="false" ht="12.8" hidden="false" customHeight="false" outlineLevel="0" collapsed="false">
      <c r="A8163" s="207" t="n">
        <v>103605</v>
      </c>
      <c r="B8163" s="208" t="s">
        <v>8286</v>
      </c>
      <c r="C8163" s="2" t="s">
        <v>183</v>
      </c>
      <c r="D8163" s="209" t="n">
        <v>0</v>
      </c>
      <c r="E8163" s="224" t="e">
        <f aca="false">VLOOKUP(A8163,SINAPI_MO!$A$1:$E$59566,4,0)</f>
        <v>#N/A</v>
      </c>
      <c r="F8163" s="225" t="e">
        <f aca="false">ROUND(D8163*E8163,2)</f>
        <v>#N/A</v>
      </c>
    </row>
    <row r="8164" customFormat="false" ht="12.8" hidden="false" customHeight="false" outlineLevel="0" collapsed="false">
      <c r="A8164" s="207" t="n">
        <v>103612</v>
      </c>
      <c r="B8164" s="208" t="s">
        <v>8287</v>
      </c>
      <c r="C8164" s="2" t="s">
        <v>183</v>
      </c>
      <c r="D8164" s="209" t="n">
        <v>0</v>
      </c>
      <c r="E8164" s="224" t="e">
        <f aca="false">VLOOKUP(A8164,SINAPI_MO!$A$1:$E$59566,4,0)</f>
        <v>#N/A</v>
      </c>
      <c r="F8164" s="225" t="e">
        <f aca="false">ROUND(D8164*E8164,2)</f>
        <v>#N/A</v>
      </c>
    </row>
    <row r="8165" customFormat="false" ht="12.8" hidden="false" customHeight="false" outlineLevel="0" collapsed="false">
      <c r="A8165" s="207" t="n">
        <v>103634</v>
      </c>
      <c r="B8165" s="208" t="s">
        <v>8288</v>
      </c>
      <c r="C8165" s="2" t="s">
        <v>183</v>
      </c>
      <c r="D8165" s="209" t="n">
        <v>0</v>
      </c>
      <c r="E8165" s="224" t="e">
        <f aca="false">VLOOKUP(A8165,SINAPI_MO!$A$1:$E$59566,4,0)</f>
        <v>#N/A</v>
      </c>
      <c r="F8165" s="225" t="e">
        <f aca="false">ROUND(D8165*E8165,2)</f>
        <v>#N/A</v>
      </c>
    </row>
    <row r="8166" customFormat="false" ht="12.8" hidden="false" customHeight="false" outlineLevel="0" collapsed="false">
      <c r="A8166" s="207" t="n">
        <v>103590</v>
      </c>
      <c r="B8166" s="208" t="s">
        <v>8289</v>
      </c>
      <c r="C8166" s="2" t="s">
        <v>183</v>
      </c>
      <c r="D8166" s="209" t="n">
        <v>0</v>
      </c>
      <c r="E8166" s="224" t="e">
        <f aca="false">VLOOKUP(A8166,SINAPI_MO!$A$1:$E$59566,4,0)</f>
        <v>#N/A</v>
      </c>
      <c r="F8166" s="225" t="e">
        <f aca="false">ROUND(D8166*E8166,2)</f>
        <v>#N/A</v>
      </c>
    </row>
    <row r="8167" customFormat="false" ht="12.8" hidden="false" customHeight="false" outlineLevel="0" collapsed="false">
      <c r="A8167" s="207" t="n">
        <v>103628</v>
      </c>
      <c r="B8167" s="208" t="s">
        <v>8290</v>
      </c>
      <c r="C8167" s="2" t="s">
        <v>183</v>
      </c>
      <c r="D8167" s="209" t="n">
        <v>0</v>
      </c>
      <c r="E8167" s="224" t="e">
        <f aca="false">VLOOKUP(A8167,SINAPI_MO!$A$1:$E$59566,4,0)</f>
        <v>#N/A</v>
      </c>
      <c r="F8167" s="225" t="e">
        <f aca="false">ROUND(D8167*E8167,2)</f>
        <v>#N/A</v>
      </c>
    </row>
    <row r="8168" customFormat="false" ht="12.8" hidden="false" customHeight="false" outlineLevel="0" collapsed="false">
      <c r="A8168" s="207" t="n">
        <v>103650</v>
      </c>
      <c r="B8168" s="208" t="s">
        <v>8291</v>
      </c>
      <c r="C8168" s="2" t="s">
        <v>183</v>
      </c>
      <c r="D8168" s="209" t="n">
        <v>0</v>
      </c>
      <c r="E8168" s="224" t="e">
        <f aca="false">VLOOKUP(A8168,SINAPI_MO!$A$1:$E$59566,4,0)</f>
        <v>#N/A</v>
      </c>
      <c r="F8168" s="225" t="e">
        <f aca="false">ROUND(D8168*E8168,2)</f>
        <v>#N/A</v>
      </c>
    </row>
    <row r="8169" customFormat="false" ht="12.8" hidden="false" customHeight="false" outlineLevel="0" collapsed="false">
      <c r="A8169" s="207" t="n">
        <v>103606</v>
      </c>
      <c r="B8169" s="208" t="s">
        <v>8292</v>
      </c>
      <c r="C8169" s="2" t="s">
        <v>183</v>
      </c>
      <c r="D8169" s="209" t="n">
        <v>0</v>
      </c>
      <c r="E8169" s="224" t="e">
        <f aca="false">VLOOKUP(A8169,SINAPI_MO!$A$1:$E$59566,4,0)</f>
        <v>#N/A</v>
      </c>
      <c r="F8169" s="225" t="e">
        <f aca="false">ROUND(D8169*E8169,2)</f>
        <v>#N/A</v>
      </c>
    </row>
    <row r="8170" customFormat="false" ht="12.8" hidden="false" customHeight="false" outlineLevel="0" collapsed="false">
      <c r="A8170" s="207" t="n">
        <v>103629</v>
      </c>
      <c r="B8170" s="208" t="s">
        <v>8293</v>
      </c>
      <c r="C8170" s="2" t="s">
        <v>183</v>
      </c>
      <c r="D8170" s="209" t="n">
        <v>0</v>
      </c>
      <c r="E8170" s="224" t="e">
        <f aca="false">VLOOKUP(A8170,SINAPI_MO!$A$1:$E$59566,4,0)</f>
        <v>#N/A</v>
      </c>
      <c r="F8170" s="225" t="e">
        <f aca="false">ROUND(D8170*E8170,2)</f>
        <v>#N/A</v>
      </c>
    </row>
    <row r="8171" customFormat="false" ht="12.8" hidden="false" customHeight="false" outlineLevel="0" collapsed="false">
      <c r="A8171" s="207" t="n">
        <v>103651</v>
      </c>
      <c r="B8171" s="208" t="s">
        <v>8294</v>
      </c>
      <c r="C8171" s="2" t="s">
        <v>183</v>
      </c>
      <c r="D8171" s="209" t="n">
        <v>0</v>
      </c>
      <c r="E8171" s="224" t="e">
        <f aca="false">VLOOKUP(A8171,SINAPI_MO!$A$1:$E$59566,4,0)</f>
        <v>#N/A</v>
      </c>
      <c r="F8171" s="225" t="e">
        <f aca="false">ROUND(D8171*E8171,2)</f>
        <v>#N/A</v>
      </c>
    </row>
    <row r="8172" customFormat="false" ht="12.8" hidden="false" customHeight="false" outlineLevel="0" collapsed="false">
      <c r="A8172" s="207" t="n">
        <v>103607</v>
      </c>
      <c r="B8172" s="208" t="s">
        <v>8295</v>
      </c>
      <c r="C8172" s="2" t="s">
        <v>183</v>
      </c>
      <c r="D8172" s="209" t="n">
        <v>0</v>
      </c>
      <c r="E8172" s="224" t="e">
        <f aca="false">VLOOKUP(A8172,SINAPI_MO!$A$1:$E$59566,4,0)</f>
        <v>#N/A</v>
      </c>
      <c r="F8172" s="225" t="e">
        <f aca="false">ROUND(D8172*E8172,2)</f>
        <v>#N/A</v>
      </c>
    </row>
    <row r="8173" customFormat="false" ht="12.8" hidden="false" customHeight="false" outlineLevel="0" collapsed="false">
      <c r="A8173" s="207" t="n">
        <v>103613</v>
      </c>
      <c r="B8173" s="208" t="s">
        <v>8296</v>
      </c>
      <c r="C8173" s="2" t="s">
        <v>183</v>
      </c>
      <c r="D8173" s="209" t="n">
        <v>0</v>
      </c>
      <c r="E8173" s="224" t="e">
        <f aca="false">VLOOKUP(A8173,SINAPI_MO!$A$1:$E$59566,4,0)</f>
        <v>#N/A</v>
      </c>
      <c r="F8173" s="225" t="e">
        <f aca="false">ROUND(D8173*E8173,2)</f>
        <v>#N/A</v>
      </c>
    </row>
    <row r="8174" customFormat="false" ht="12.8" hidden="false" customHeight="false" outlineLevel="0" collapsed="false">
      <c r="A8174" s="207" t="n">
        <v>103635</v>
      </c>
      <c r="B8174" s="208" t="s">
        <v>8297</v>
      </c>
      <c r="C8174" s="2" t="s">
        <v>183</v>
      </c>
      <c r="D8174" s="209" t="n">
        <v>0</v>
      </c>
      <c r="E8174" s="224" t="e">
        <f aca="false">VLOOKUP(A8174,SINAPI_MO!$A$1:$E$59566,4,0)</f>
        <v>#N/A</v>
      </c>
      <c r="F8174" s="225" t="e">
        <f aca="false">ROUND(D8174*E8174,2)</f>
        <v>#N/A</v>
      </c>
    </row>
    <row r="8175" customFormat="false" ht="12.8" hidden="false" customHeight="false" outlineLevel="0" collapsed="false">
      <c r="A8175" s="207" t="n">
        <v>103591</v>
      </c>
      <c r="B8175" s="208" t="s">
        <v>8298</v>
      </c>
      <c r="C8175" s="2" t="s">
        <v>183</v>
      </c>
      <c r="D8175" s="209" t="n">
        <v>0</v>
      </c>
      <c r="E8175" s="224" t="e">
        <f aca="false">VLOOKUP(A8175,SINAPI_MO!$A$1:$E$59566,4,0)</f>
        <v>#N/A</v>
      </c>
      <c r="F8175" s="225" t="e">
        <f aca="false">ROUND(D8175*E8175,2)</f>
        <v>#N/A</v>
      </c>
    </row>
    <row r="8176" customFormat="false" ht="12.8" hidden="false" customHeight="false" outlineLevel="0" collapsed="false">
      <c r="A8176" s="207" t="n">
        <v>103630</v>
      </c>
      <c r="B8176" s="208" t="s">
        <v>8299</v>
      </c>
      <c r="C8176" s="2" t="s">
        <v>183</v>
      </c>
      <c r="D8176" s="209" t="n">
        <v>0</v>
      </c>
      <c r="E8176" s="224" t="e">
        <f aca="false">VLOOKUP(A8176,SINAPI_MO!$A$1:$E$59566,4,0)</f>
        <v>#N/A</v>
      </c>
      <c r="F8176" s="225" t="e">
        <f aca="false">ROUND(D8176*E8176,2)</f>
        <v>#N/A</v>
      </c>
    </row>
    <row r="8177" customFormat="false" ht="12.8" hidden="false" customHeight="false" outlineLevel="0" collapsed="false">
      <c r="A8177" s="207" t="n">
        <v>103652</v>
      </c>
      <c r="B8177" s="208" t="s">
        <v>8300</v>
      </c>
      <c r="C8177" s="2" t="s">
        <v>183</v>
      </c>
      <c r="D8177" s="209" t="n">
        <v>0</v>
      </c>
      <c r="E8177" s="224" t="e">
        <f aca="false">VLOOKUP(A8177,SINAPI_MO!$A$1:$E$59566,4,0)</f>
        <v>#N/A</v>
      </c>
      <c r="F8177" s="225" t="e">
        <f aca="false">ROUND(D8177*E8177,2)</f>
        <v>#N/A</v>
      </c>
    </row>
    <row r="8178" customFormat="false" ht="12.8" hidden="false" customHeight="false" outlineLevel="0" collapsed="false">
      <c r="A8178" s="207" t="n">
        <v>103608</v>
      </c>
      <c r="B8178" s="208" t="s">
        <v>8301</v>
      </c>
      <c r="C8178" s="2" t="s">
        <v>183</v>
      </c>
      <c r="D8178" s="209" t="n">
        <v>0</v>
      </c>
      <c r="E8178" s="224" t="e">
        <f aca="false">VLOOKUP(A8178,SINAPI_MO!$A$1:$E$59566,4,0)</f>
        <v>#N/A</v>
      </c>
      <c r="F8178" s="225" t="e">
        <f aca="false">ROUND(D8178*E8178,2)</f>
        <v>#N/A</v>
      </c>
    </row>
    <row r="8179" customFormat="false" ht="12.8" hidden="false" customHeight="false" outlineLevel="0" collapsed="false">
      <c r="A8179" s="207" t="n">
        <v>103614</v>
      </c>
      <c r="B8179" s="208" t="s">
        <v>8302</v>
      </c>
      <c r="C8179" s="2" t="s">
        <v>183</v>
      </c>
      <c r="D8179" s="209" t="n">
        <v>0</v>
      </c>
      <c r="E8179" s="224" t="e">
        <f aca="false">VLOOKUP(A8179,SINAPI_MO!$A$1:$E$59566,4,0)</f>
        <v>#N/A</v>
      </c>
      <c r="F8179" s="225" t="e">
        <f aca="false">ROUND(D8179*E8179,2)</f>
        <v>#N/A</v>
      </c>
    </row>
    <row r="8180" customFormat="false" ht="12.8" hidden="false" customHeight="false" outlineLevel="0" collapsed="false">
      <c r="A8180" s="207" t="n">
        <v>103636</v>
      </c>
      <c r="B8180" s="208" t="s">
        <v>8303</v>
      </c>
      <c r="C8180" s="2" t="s">
        <v>183</v>
      </c>
      <c r="D8180" s="209" t="n">
        <v>0</v>
      </c>
      <c r="E8180" s="224" t="e">
        <f aca="false">VLOOKUP(A8180,SINAPI_MO!$A$1:$E$59566,4,0)</f>
        <v>#N/A</v>
      </c>
      <c r="F8180" s="225" t="e">
        <f aca="false">ROUND(D8180*E8180,2)</f>
        <v>#N/A</v>
      </c>
    </row>
    <row r="8181" customFormat="false" ht="12.8" hidden="false" customHeight="false" outlineLevel="0" collapsed="false">
      <c r="A8181" s="207" t="n">
        <v>103592</v>
      </c>
      <c r="B8181" s="208" t="s">
        <v>8304</v>
      </c>
      <c r="C8181" s="2" t="s">
        <v>183</v>
      </c>
      <c r="D8181" s="209" t="n">
        <v>0</v>
      </c>
      <c r="E8181" s="224" t="e">
        <f aca="false">VLOOKUP(A8181,SINAPI_MO!$A$1:$E$59566,4,0)</f>
        <v>#N/A</v>
      </c>
      <c r="F8181" s="225" t="e">
        <f aca="false">ROUND(D8181*E8181,2)</f>
        <v>#N/A</v>
      </c>
    </row>
    <row r="8182" customFormat="false" ht="19.4" hidden="false" customHeight="false" outlineLevel="0" collapsed="false">
      <c r="A8182" s="207" t="n">
        <v>88412</v>
      </c>
      <c r="B8182" s="208" t="s">
        <v>8305</v>
      </c>
      <c r="C8182" s="2" t="s">
        <v>175</v>
      </c>
      <c r="D8182" s="209" t="n">
        <v>3.4</v>
      </c>
      <c r="E8182" s="224" t="n">
        <f aca="false">VLOOKUP(A8182,SINAPI_MO!$A$1:$E$59566,4,0)</f>
        <v>0.3088</v>
      </c>
      <c r="F8182" s="225" t="n">
        <f aca="false">ROUND(D8182*E8182,2)</f>
        <v>1.05</v>
      </c>
    </row>
    <row r="8183" customFormat="false" ht="19.4" hidden="false" customHeight="false" outlineLevel="0" collapsed="false">
      <c r="A8183" s="207" t="n">
        <v>88411</v>
      </c>
      <c r="B8183" s="208" t="s">
        <v>8306</v>
      </c>
      <c r="C8183" s="2" t="s">
        <v>175</v>
      </c>
      <c r="D8183" s="209" t="n">
        <v>4.24</v>
      </c>
      <c r="E8183" s="224" t="n">
        <f aca="false">VLOOKUP(A8183,SINAPI_MO!$A$1:$E$59566,4,0)</f>
        <v>0.4057</v>
      </c>
      <c r="F8183" s="225" t="n">
        <f aca="false">ROUND(D8183*E8183,2)</f>
        <v>1.72</v>
      </c>
    </row>
    <row r="8184" customFormat="false" ht="12.8" hidden="false" customHeight="false" outlineLevel="0" collapsed="false">
      <c r="A8184" s="207" t="n">
        <v>88415</v>
      </c>
      <c r="B8184" s="208" t="s">
        <v>8307</v>
      </c>
      <c r="C8184" s="2" t="s">
        <v>175</v>
      </c>
      <c r="D8184" s="209" t="n">
        <v>4.34</v>
      </c>
      <c r="E8184" s="224" t="n">
        <f aca="false">VLOOKUP(A8184,SINAPI_MO!$A$1:$E$59566,4,0)</f>
        <v>0.4378</v>
      </c>
      <c r="F8184" s="225" t="n">
        <f aca="false">ROUND(D8184*E8184,2)</f>
        <v>1.9</v>
      </c>
    </row>
    <row r="8185" customFormat="false" ht="19.4" hidden="false" customHeight="false" outlineLevel="0" collapsed="false">
      <c r="A8185" s="207" t="n">
        <v>88413</v>
      </c>
      <c r="B8185" s="208" t="s">
        <v>8308</v>
      </c>
      <c r="C8185" s="2" t="s">
        <v>175</v>
      </c>
      <c r="D8185" s="209" t="n">
        <v>5.39</v>
      </c>
      <c r="E8185" s="224" t="n">
        <f aca="false">VLOOKUP(A8185,SINAPI_MO!$A$1:$E$59566,4,0)</f>
        <v>0.564</v>
      </c>
      <c r="F8185" s="225" t="n">
        <f aca="false">ROUND(D8185*E8185,2)</f>
        <v>3.04</v>
      </c>
    </row>
    <row r="8186" customFormat="false" ht="19.4" hidden="false" customHeight="false" outlineLevel="0" collapsed="false">
      <c r="A8186" s="207" t="n">
        <v>88414</v>
      </c>
      <c r="B8186" s="208" t="s">
        <v>8309</v>
      </c>
      <c r="C8186" s="2" t="s">
        <v>175</v>
      </c>
      <c r="D8186" s="209" t="n">
        <v>6.39</v>
      </c>
      <c r="E8186" s="224" t="n">
        <f aca="false">VLOOKUP(A8186,SINAPI_MO!$A$1:$E$59566,4,0)</f>
        <v>0.5477</v>
      </c>
      <c r="F8186" s="225" t="n">
        <f aca="false">ROUND(D8186*E8186,2)</f>
        <v>3.5</v>
      </c>
    </row>
    <row r="8187" customFormat="false" ht="19.4" hidden="false" customHeight="false" outlineLevel="0" collapsed="false">
      <c r="A8187" s="207" t="n">
        <v>96131</v>
      </c>
      <c r="B8187" s="208" t="s">
        <v>8310</v>
      </c>
      <c r="C8187" s="2" t="s">
        <v>175</v>
      </c>
      <c r="D8187" s="209" t="n">
        <v>30.45</v>
      </c>
      <c r="E8187" s="224" t="n">
        <f aca="false">VLOOKUP(A8187,SINAPI_MO!$A$1:$E$59566,4,0)</f>
        <v>0.6233</v>
      </c>
      <c r="F8187" s="225" t="n">
        <f aca="false">ROUND(D8187*E8187,2)</f>
        <v>18.98</v>
      </c>
    </row>
    <row r="8188" customFormat="false" ht="19.4" hidden="false" customHeight="false" outlineLevel="0" collapsed="false">
      <c r="A8188" s="207" t="n">
        <v>96126</v>
      </c>
      <c r="B8188" s="208" t="s">
        <v>8311</v>
      </c>
      <c r="C8188" s="2" t="s">
        <v>175</v>
      </c>
      <c r="D8188" s="209" t="n">
        <v>19.14</v>
      </c>
      <c r="E8188" s="224" t="n">
        <f aca="false">VLOOKUP(A8188,SINAPI_MO!$A$1:$E$59566,4,0)</f>
        <v>0.6745</v>
      </c>
      <c r="F8188" s="225" t="n">
        <f aca="false">ROUND(D8188*E8188,2)</f>
        <v>12.91</v>
      </c>
    </row>
    <row r="8189" customFormat="false" ht="19.4" hidden="false" customHeight="false" outlineLevel="0" collapsed="false">
      <c r="A8189" s="207" t="n">
        <v>96132</v>
      </c>
      <c r="B8189" s="208" t="s">
        <v>8312</v>
      </c>
      <c r="C8189" s="2" t="s">
        <v>175</v>
      </c>
      <c r="D8189" s="209" t="n">
        <v>20.75</v>
      </c>
      <c r="E8189" s="224" t="n">
        <f aca="false">VLOOKUP(A8189,SINAPI_MO!$A$1:$E$59566,4,0)</f>
        <v>0.4843</v>
      </c>
      <c r="F8189" s="225" t="n">
        <f aca="false">ROUND(D8189*E8189,2)</f>
        <v>10.05</v>
      </c>
    </row>
    <row r="8190" customFormat="false" ht="19.4" hidden="false" customHeight="false" outlineLevel="0" collapsed="false">
      <c r="A8190" s="207" t="n">
        <v>96127</v>
      </c>
      <c r="B8190" s="208" t="s">
        <v>8313</v>
      </c>
      <c r="C8190" s="2" t="s">
        <v>175</v>
      </c>
      <c r="D8190" s="209" t="n">
        <v>12.65</v>
      </c>
      <c r="E8190" s="224" t="n">
        <f aca="false">VLOOKUP(A8190,SINAPI_MO!$A$1:$E$59566,4,0)</f>
        <v>0.5407</v>
      </c>
      <c r="F8190" s="225" t="n">
        <f aca="false">ROUND(D8190*E8190,2)</f>
        <v>6.84</v>
      </c>
    </row>
    <row r="8191" customFormat="false" ht="12.8" hidden="false" customHeight="false" outlineLevel="0" collapsed="false">
      <c r="A8191" s="207" t="n">
        <v>96135</v>
      </c>
      <c r="B8191" s="208" t="s">
        <v>8314</v>
      </c>
      <c r="C8191" s="2" t="s">
        <v>175</v>
      </c>
      <c r="D8191" s="209" t="n">
        <v>32.46</v>
      </c>
      <c r="E8191" s="224" t="n">
        <f aca="false">VLOOKUP(A8191,SINAPI_MO!$A$1:$E$59566,4,0)</f>
        <v>0.6583</v>
      </c>
      <c r="F8191" s="225" t="n">
        <f aca="false">ROUND(D8191*E8191,2)</f>
        <v>21.37</v>
      </c>
    </row>
    <row r="8192" customFormat="false" ht="12.8" hidden="false" customHeight="false" outlineLevel="0" collapsed="false">
      <c r="A8192" s="207" t="n">
        <v>96130</v>
      </c>
      <c r="B8192" s="208" t="s">
        <v>8315</v>
      </c>
      <c r="C8192" s="2" t="s">
        <v>175</v>
      </c>
      <c r="D8192" s="209" t="n">
        <v>20.58</v>
      </c>
      <c r="E8192" s="224" t="n">
        <f aca="false">VLOOKUP(A8192,SINAPI_MO!$A$1:$E$59566,4,0)</f>
        <v>0.707</v>
      </c>
      <c r="F8192" s="225" t="n">
        <f aca="false">ROUND(D8192*E8192,2)</f>
        <v>14.55</v>
      </c>
    </row>
    <row r="8193" customFormat="false" ht="19.4" hidden="false" customHeight="false" outlineLevel="0" collapsed="false">
      <c r="A8193" s="207" t="n">
        <v>96133</v>
      </c>
      <c r="B8193" s="208" t="s">
        <v>8316</v>
      </c>
      <c r="C8193" s="2" t="s">
        <v>175</v>
      </c>
      <c r="D8193" s="209" t="n">
        <v>47.44</v>
      </c>
      <c r="E8193" s="224" t="n">
        <f aca="false">VLOOKUP(A8193,SINAPI_MO!$A$1:$E$59566,4,0)</f>
        <v>0.7745</v>
      </c>
      <c r="F8193" s="225" t="n">
        <f aca="false">ROUND(D8193*E8193,2)</f>
        <v>36.74</v>
      </c>
    </row>
    <row r="8194" customFormat="false" ht="19.4" hidden="false" customHeight="false" outlineLevel="0" collapsed="false">
      <c r="A8194" s="207" t="n">
        <v>96128</v>
      </c>
      <c r="B8194" s="208" t="s">
        <v>8317</v>
      </c>
      <c r="C8194" s="2" t="s">
        <v>175</v>
      </c>
      <c r="D8194" s="209" t="n">
        <v>30.83</v>
      </c>
      <c r="E8194" s="224" t="n">
        <f aca="false">VLOOKUP(A8194,SINAPI_MO!$A$1:$E$59566,4,0)</f>
        <v>0.8115</v>
      </c>
      <c r="F8194" s="225" t="n">
        <f aca="false">ROUND(D8194*E8194,2)</f>
        <v>25.02</v>
      </c>
    </row>
    <row r="8195" customFormat="false" ht="19.4" hidden="false" customHeight="false" outlineLevel="0" collapsed="false">
      <c r="A8195" s="207" t="n">
        <v>96134</v>
      </c>
      <c r="B8195" s="208" t="s">
        <v>8318</v>
      </c>
      <c r="C8195" s="2" t="s">
        <v>175</v>
      </c>
      <c r="D8195" s="209" t="n">
        <v>55.97</v>
      </c>
      <c r="E8195" s="224" t="n">
        <f aca="false">VLOOKUP(A8195,SINAPI_MO!$A$1:$E$59566,4,0)</f>
        <v>0.7645</v>
      </c>
      <c r="F8195" s="225" t="n">
        <f aca="false">ROUND(D8195*E8195,2)</f>
        <v>42.79</v>
      </c>
    </row>
    <row r="8196" customFormat="false" ht="19.4" hidden="false" customHeight="false" outlineLevel="0" collapsed="false">
      <c r="A8196" s="207" t="n">
        <v>96129</v>
      </c>
      <c r="B8196" s="208" t="s">
        <v>8319</v>
      </c>
      <c r="C8196" s="2" t="s">
        <v>175</v>
      </c>
      <c r="D8196" s="209" t="n">
        <v>36.31</v>
      </c>
      <c r="E8196" s="224" t="n">
        <f aca="false">VLOOKUP(A8196,SINAPI_MO!$A$1:$E$59566,4,0)</f>
        <v>0.8028</v>
      </c>
      <c r="F8196" s="225" t="n">
        <f aca="false">ROUND(D8196*E8196,2)</f>
        <v>29.15</v>
      </c>
    </row>
    <row r="8197" customFormat="false" ht="12.8" hidden="false" customHeight="false" outlineLevel="0" collapsed="false">
      <c r="A8197" s="207" t="n">
        <v>88432</v>
      </c>
      <c r="B8197" s="208" t="s">
        <v>8320</v>
      </c>
      <c r="C8197" s="2" t="s">
        <v>175</v>
      </c>
      <c r="D8197" s="209" t="n">
        <v>33.66</v>
      </c>
      <c r="E8197" s="224" t="n">
        <f aca="false">VLOOKUP(A8197,SINAPI_MO!$A$1:$E$59566,4,0)</f>
        <v>0.4813</v>
      </c>
      <c r="F8197" s="225" t="n">
        <f aca="false">ROUND(D8197*E8197,2)</f>
        <v>16.2</v>
      </c>
    </row>
    <row r="8198" customFormat="false" ht="19.4" hidden="false" customHeight="false" outlineLevel="0" collapsed="false">
      <c r="A8198" s="207" t="n">
        <v>88426</v>
      </c>
      <c r="B8198" s="208" t="s">
        <v>8321</v>
      </c>
      <c r="C8198" s="2" t="s">
        <v>175</v>
      </c>
      <c r="D8198" s="209" t="n">
        <v>21.84</v>
      </c>
      <c r="E8198" s="224" t="n">
        <f aca="false">VLOOKUP(A8198,SINAPI_MO!$A$1:$E$59566,4,0)</f>
        <v>0.2005</v>
      </c>
      <c r="F8198" s="225" t="n">
        <f aca="false">ROUND(D8198*E8198,2)</f>
        <v>4.38</v>
      </c>
    </row>
    <row r="8199" customFormat="false" ht="19.4" hidden="false" customHeight="false" outlineLevel="0" collapsed="false">
      <c r="A8199" s="207" t="n">
        <v>88417</v>
      </c>
      <c r="B8199" s="208" t="s">
        <v>8322</v>
      </c>
      <c r="C8199" s="2" t="s">
        <v>175</v>
      </c>
      <c r="D8199" s="209" t="n">
        <v>19.91</v>
      </c>
      <c r="E8199" s="224" t="n">
        <f aca="false">VLOOKUP(A8199,SINAPI_MO!$A$1:$E$59566,4,0)</f>
        <v>0.1231</v>
      </c>
      <c r="F8199" s="225" t="n">
        <f aca="false">ROUND(D8199*E8199,2)</f>
        <v>2.45</v>
      </c>
    </row>
    <row r="8200" customFormat="false" ht="19.4" hidden="false" customHeight="false" outlineLevel="0" collapsed="false">
      <c r="A8200" s="207" t="n">
        <v>88424</v>
      </c>
      <c r="B8200" s="208" t="s">
        <v>8323</v>
      </c>
      <c r="C8200" s="2" t="s">
        <v>175</v>
      </c>
      <c r="D8200" s="209" t="n">
        <v>26.84</v>
      </c>
      <c r="E8200" s="224" t="n">
        <f aca="false">VLOOKUP(A8200,SINAPI_MO!$A$1:$E$59566,4,0)</f>
        <v>0.3029</v>
      </c>
      <c r="F8200" s="225" t="n">
        <f aca="false">ROUND(D8200*E8200,2)</f>
        <v>8.13</v>
      </c>
    </row>
    <row r="8201" customFormat="false" ht="19.4" hidden="false" customHeight="false" outlineLevel="0" collapsed="false">
      <c r="A8201" s="207" t="n">
        <v>88416</v>
      </c>
      <c r="B8201" s="208" t="s">
        <v>8324</v>
      </c>
      <c r="C8201" s="2" t="s">
        <v>175</v>
      </c>
      <c r="D8201" s="209" t="n">
        <v>23.28</v>
      </c>
      <c r="E8201" s="224" t="n">
        <f aca="false">VLOOKUP(A8201,SINAPI_MO!$A$1:$E$59566,4,0)</f>
        <v>0.1963</v>
      </c>
      <c r="F8201" s="225" t="n">
        <f aca="false">ROUND(D8201*E8201,2)</f>
        <v>4.57</v>
      </c>
    </row>
    <row r="8202" customFormat="false" ht="12.8" hidden="false" customHeight="false" outlineLevel="0" collapsed="false">
      <c r="A8202" s="207" t="n">
        <v>88431</v>
      </c>
      <c r="B8202" s="208" t="s">
        <v>8325</v>
      </c>
      <c r="C8202" s="2" t="s">
        <v>175</v>
      </c>
      <c r="D8202" s="209" t="n">
        <v>27.23</v>
      </c>
      <c r="E8202" s="224" t="n">
        <f aca="false">VLOOKUP(A8202,SINAPI_MO!$A$1:$E$59566,4,0)</f>
        <v>0.336</v>
      </c>
      <c r="F8202" s="225" t="n">
        <f aca="false">ROUND(D8202*E8202,2)</f>
        <v>9.15</v>
      </c>
    </row>
    <row r="8203" customFormat="false" ht="12.8" hidden="false" customHeight="false" outlineLevel="0" collapsed="false">
      <c r="A8203" s="207" t="n">
        <v>88423</v>
      </c>
      <c r="B8203" s="208" t="s">
        <v>8326</v>
      </c>
      <c r="C8203" s="2" t="s">
        <v>175</v>
      </c>
      <c r="D8203" s="209" t="n">
        <v>23.21</v>
      </c>
      <c r="E8203" s="224" t="n">
        <f aca="false">VLOOKUP(A8203,SINAPI_MO!$A$1:$E$59566,4,0)</f>
        <v>0.221</v>
      </c>
      <c r="F8203" s="225" t="n">
        <f aca="false">ROUND(D8203*E8203,2)</f>
        <v>5.13</v>
      </c>
    </row>
    <row r="8204" customFormat="false" ht="19.4" hidden="false" customHeight="false" outlineLevel="0" collapsed="false">
      <c r="A8204" s="207" t="n">
        <v>88428</v>
      </c>
      <c r="B8204" s="208" t="s">
        <v>8327</v>
      </c>
      <c r="C8204" s="2" t="s">
        <v>175</v>
      </c>
      <c r="D8204" s="209" t="n">
        <v>33.08</v>
      </c>
      <c r="E8204" s="224" t="n">
        <f aca="false">VLOOKUP(A8204,SINAPI_MO!$A$1:$E$59566,4,0)</f>
        <v>0.4722</v>
      </c>
      <c r="F8204" s="225" t="n">
        <f aca="false">ROUND(D8204*E8204,2)</f>
        <v>15.62</v>
      </c>
    </row>
    <row r="8205" customFormat="false" ht="19.4" hidden="false" customHeight="false" outlineLevel="0" collapsed="false">
      <c r="A8205" s="207" t="n">
        <v>88420</v>
      </c>
      <c r="B8205" s="208" t="s">
        <v>8328</v>
      </c>
      <c r="C8205" s="2" t="s">
        <v>175</v>
      </c>
      <c r="D8205" s="209" t="n">
        <v>26.22</v>
      </c>
      <c r="E8205" s="224" t="n">
        <f aca="false">VLOOKUP(A8205,SINAPI_MO!$A$1:$E$59566,4,0)</f>
        <v>0.3341</v>
      </c>
      <c r="F8205" s="225" t="n">
        <f aca="false">ROUND(D8205*E8205,2)</f>
        <v>8.76</v>
      </c>
    </row>
    <row r="8206" customFormat="false" ht="19.4" hidden="false" customHeight="false" outlineLevel="0" collapsed="false">
      <c r="A8206" s="207" t="n">
        <v>88429</v>
      </c>
      <c r="B8206" s="208" t="s">
        <v>8329</v>
      </c>
      <c r="C8206" s="2" t="s">
        <v>175</v>
      </c>
      <c r="D8206" s="209" t="n">
        <v>39.66</v>
      </c>
      <c r="E8206" s="224" t="n">
        <f aca="false">VLOOKUP(A8206,SINAPI_MO!$A$1:$E$59566,4,0)</f>
        <v>0.4581</v>
      </c>
      <c r="F8206" s="225" t="n">
        <f aca="false">ROUND(D8206*E8206,2)</f>
        <v>18.17</v>
      </c>
    </row>
    <row r="8207" customFormat="false" ht="19.4" hidden="false" customHeight="false" outlineLevel="0" collapsed="false">
      <c r="A8207" s="207" t="n">
        <v>88421</v>
      </c>
      <c r="B8207" s="208" t="s">
        <v>8330</v>
      </c>
      <c r="C8207" s="2" t="s">
        <v>175</v>
      </c>
      <c r="D8207" s="209" t="n">
        <v>31.68</v>
      </c>
      <c r="E8207" s="224" t="n">
        <f aca="false">VLOOKUP(A8207,SINAPI_MO!$A$1:$E$59566,4,0)</f>
        <v>0.3217</v>
      </c>
      <c r="F8207" s="225" t="n">
        <f aca="false">ROUND(D8207*E8207,2)</f>
        <v>10.19</v>
      </c>
    </row>
    <row r="8208" customFormat="false" ht="19.4" hidden="false" customHeight="false" outlineLevel="0" collapsed="false">
      <c r="A8208" s="207" t="n">
        <v>95622</v>
      </c>
      <c r="B8208" s="208" t="s">
        <v>8331</v>
      </c>
      <c r="C8208" s="2" t="s">
        <v>175</v>
      </c>
      <c r="D8208" s="209" t="n">
        <v>15.72</v>
      </c>
      <c r="E8208" s="224" t="n">
        <f aca="false">VLOOKUP(A8208,SINAPI_MO!$A$1:$E$59566,4,0)</f>
        <v>0.5452</v>
      </c>
      <c r="F8208" s="225" t="n">
        <f aca="false">ROUND(D8208*E8208,2)</f>
        <v>8.57</v>
      </c>
    </row>
    <row r="8209" customFormat="false" ht="19.4" hidden="false" customHeight="false" outlineLevel="0" collapsed="false">
      <c r="A8209" s="207" t="n">
        <v>95623</v>
      </c>
      <c r="B8209" s="208" t="s">
        <v>8332</v>
      </c>
      <c r="C8209" s="2" t="s">
        <v>175</v>
      </c>
      <c r="D8209" s="209" t="n">
        <v>11.2</v>
      </c>
      <c r="E8209" s="224" t="n">
        <f aca="false">VLOOKUP(A8209,SINAPI_MO!$A$1:$E$59566,4,0)</f>
        <v>0.4045</v>
      </c>
      <c r="F8209" s="225" t="n">
        <f aca="false">ROUND(D8209*E8209,2)</f>
        <v>4.53</v>
      </c>
    </row>
    <row r="8210" customFormat="false" ht="12.8" hidden="false" customHeight="false" outlineLevel="0" collapsed="false">
      <c r="A8210" s="207" t="n">
        <v>95626</v>
      </c>
      <c r="B8210" s="208" t="s">
        <v>8333</v>
      </c>
      <c r="C8210" s="2" t="s">
        <v>175</v>
      </c>
      <c r="D8210" s="209" t="n">
        <v>16.56</v>
      </c>
      <c r="E8210" s="224" t="n">
        <f aca="false">VLOOKUP(A8210,SINAPI_MO!$A$1:$E$59566,4,0)</f>
        <v>0.5827</v>
      </c>
      <c r="F8210" s="225" t="n">
        <f aca="false">ROUND(D8210*E8210,2)</f>
        <v>9.65</v>
      </c>
    </row>
    <row r="8211" customFormat="false" ht="19.4" hidden="false" customHeight="false" outlineLevel="0" collapsed="false">
      <c r="A8211" s="207" t="n">
        <v>95624</v>
      </c>
      <c r="B8211" s="208" t="s">
        <v>8334</v>
      </c>
      <c r="C8211" s="2" t="s">
        <v>175</v>
      </c>
      <c r="D8211" s="209" t="n">
        <v>23.26</v>
      </c>
      <c r="E8211" s="224" t="n">
        <f aca="false">VLOOKUP(A8211,SINAPI_MO!$A$1:$E$59566,4,0)</f>
        <v>0.7132</v>
      </c>
      <c r="F8211" s="225" t="n">
        <f aca="false">ROUND(D8211*E8211,2)</f>
        <v>16.59</v>
      </c>
    </row>
    <row r="8212" customFormat="false" ht="19.4" hidden="false" customHeight="false" outlineLevel="0" collapsed="false">
      <c r="A8212" s="207" t="n">
        <v>95625</v>
      </c>
      <c r="B8212" s="208" t="s">
        <v>8335</v>
      </c>
      <c r="C8212" s="2" t="s">
        <v>175</v>
      </c>
      <c r="D8212" s="209" t="n">
        <v>27.55</v>
      </c>
      <c r="E8212" s="224" t="n">
        <f aca="false">VLOOKUP(A8212,SINAPI_MO!$A$1:$E$59566,4,0)</f>
        <v>0.702</v>
      </c>
      <c r="F8212" s="225" t="n">
        <f aca="false">ROUND(D8212*E8212,2)</f>
        <v>19.34</v>
      </c>
    </row>
    <row r="8213" customFormat="false" ht="12.8" hidden="false" customHeight="false" outlineLevel="0" collapsed="false">
      <c r="A8213" s="207" t="n">
        <v>88497</v>
      </c>
      <c r="B8213" s="208" t="s">
        <v>8336</v>
      </c>
      <c r="C8213" s="2" t="s">
        <v>175</v>
      </c>
      <c r="D8213" s="209" t="n">
        <v>19.6</v>
      </c>
      <c r="E8213" s="224" t="n">
        <f aca="false">VLOOKUP(A8213,SINAPI_MO!$A$1:$E$59566,4,0)</f>
        <v>0.6939</v>
      </c>
      <c r="F8213" s="225" t="n">
        <f aca="false">ROUND(D8213*E8213,2)</f>
        <v>13.6</v>
      </c>
    </row>
    <row r="8214" customFormat="false" ht="12.8" hidden="false" customHeight="false" outlineLevel="0" collapsed="false">
      <c r="A8214" s="207" t="n">
        <v>104648</v>
      </c>
      <c r="B8214" s="208" t="s">
        <v>8337</v>
      </c>
      <c r="C8214" s="2" t="s">
        <v>175</v>
      </c>
      <c r="D8214" s="209" t="n">
        <v>0</v>
      </c>
      <c r="E8214" s="224" t="e">
        <f aca="false">VLOOKUP(A8214,SINAPI_MO!$A$1:$E$59566,4,0)</f>
        <v>#N/A</v>
      </c>
      <c r="F8214" s="225" t="e">
        <f aca="false">ROUND(D8214*E8214,2)</f>
        <v>#N/A</v>
      </c>
    </row>
    <row r="8215" customFormat="false" ht="12.8" hidden="false" customHeight="false" outlineLevel="0" collapsed="false">
      <c r="A8215" s="207" t="n">
        <v>88495</v>
      </c>
      <c r="B8215" s="208" t="s">
        <v>8338</v>
      </c>
      <c r="C8215" s="2" t="s">
        <v>175</v>
      </c>
      <c r="D8215" s="209" t="n">
        <v>12.51</v>
      </c>
      <c r="E8215" s="224" t="n">
        <f aca="false">VLOOKUP(A8215,SINAPI_MO!$A$1:$E$59566,4,0)</f>
        <v>0.7402</v>
      </c>
      <c r="F8215" s="225" t="n">
        <f aca="false">ROUND(D8215*E8215,2)</f>
        <v>9.26</v>
      </c>
    </row>
    <row r="8216" customFormat="false" ht="12.8" hidden="false" customHeight="false" outlineLevel="0" collapsed="false">
      <c r="A8216" s="207" t="n">
        <v>104646</v>
      </c>
      <c r="B8216" s="208" t="s">
        <v>8339</v>
      </c>
      <c r="C8216" s="2" t="s">
        <v>175</v>
      </c>
      <c r="D8216" s="209" t="n">
        <v>0</v>
      </c>
      <c r="E8216" s="224" t="e">
        <f aca="false">VLOOKUP(A8216,SINAPI_MO!$A$1:$E$59566,4,0)</f>
        <v>#N/A</v>
      </c>
      <c r="F8216" s="225" t="e">
        <f aca="false">ROUND(D8216*E8216,2)</f>
        <v>#N/A</v>
      </c>
    </row>
    <row r="8217" customFormat="false" ht="12.8" hidden="false" customHeight="false" outlineLevel="0" collapsed="false">
      <c r="A8217" s="207" t="n">
        <v>88496</v>
      </c>
      <c r="B8217" s="208" t="s">
        <v>8340</v>
      </c>
      <c r="C8217" s="2" t="s">
        <v>175</v>
      </c>
      <c r="D8217" s="209" t="n">
        <v>33.96</v>
      </c>
      <c r="E8217" s="224" t="n">
        <f aca="false">VLOOKUP(A8217,SINAPI_MO!$A$1:$E$59566,4,0)</f>
        <v>0.8233</v>
      </c>
      <c r="F8217" s="225" t="n">
        <f aca="false">ROUND(D8217*E8217,2)</f>
        <v>27.96</v>
      </c>
    </row>
    <row r="8218" customFormat="false" ht="12.8" hidden="false" customHeight="false" outlineLevel="0" collapsed="false">
      <c r="A8218" s="207" t="n">
        <v>104647</v>
      </c>
      <c r="B8218" s="208" t="s">
        <v>8341</v>
      </c>
      <c r="C8218" s="2" t="s">
        <v>175</v>
      </c>
      <c r="D8218" s="209" t="n">
        <v>0</v>
      </c>
      <c r="E8218" s="224" t="e">
        <f aca="false">VLOOKUP(A8218,SINAPI_MO!$A$1:$E$59566,4,0)</f>
        <v>#N/A</v>
      </c>
      <c r="F8218" s="225" t="e">
        <f aca="false">ROUND(D8218*E8218,2)</f>
        <v>#N/A</v>
      </c>
    </row>
    <row r="8219" customFormat="false" ht="12.8" hidden="false" customHeight="false" outlineLevel="0" collapsed="false">
      <c r="A8219" s="207" t="n">
        <v>88494</v>
      </c>
      <c r="B8219" s="208" t="s">
        <v>8342</v>
      </c>
      <c r="C8219" s="2" t="s">
        <v>175</v>
      </c>
      <c r="D8219" s="209" t="n">
        <v>22.29</v>
      </c>
      <c r="E8219" s="224" t="n">
        <f aca="false">VLOOKUP(A8219,SINAPI_MO!$A$1:$E$59566,4,0)</f>
        <v>0.8542</v>
      </c>
      <c r="F8219" s="225" t="n">
        <f aca="false">ROUND(D8219*E8219,2)</f>
        <v>19.04</v>
      </c>
    </row>
    <row r="8220" customFormat="false" ht="12.8" hidden="false" customHeight="false" outlineLevel="0" collapsed="false">
      <c r="A8220" s="207" t="n">
        <v>104645</v>
      </c>
      <c r="B8220" s="208" t="s">
        <v>8343</v>
      </c>
      <c r="C8220" s="2" t="s">
        <v>175</v>
      </c>
      <c r="D8220" s="209" t="n">
        <v>0</v>
      </c>
      <c r="E8220" s="224" t="e">
        <f aca="false">VLOOKUP(A8220,SINAPI_MO!$A$1:$E$59566,4,0)</f>
        <v>#N/A</v>
      </c>
      <c r="F8220" s="225" t="e">
        <f aca="false">ROUND(D8220*E8220,2)</f>
        <v>#N/A</v>
      </c>
    </row>
    <row r="8221" customFormat="false" ht="12.8" hidden="false" customHeight="false" outlineLevel="0" collapsed="false">
      <c r="A8221" s="207" t="n">
        <v>88485</v>
      </c>
      <c r="B8221" s="208" t="s">
        <v>8344</v>
      </c>
      <c r="C8221" s="2" t="s">
        <v>175</v>
      </c>
      <c r="D8221" s="209" t="n">
        <v>3.87</v>
      </c>
      <c r="E8221" s="224" t="n">
        <f aca="false">VLOOKUP(A8221,SINAPI_MO!$A$1:$E$59566,4,0)</f>
        <v>0.646</v>
      </c>
      <c r="F8221" s="225" t="n">
        <f aca="false">ROUND(D8221*E8221,2)</f>
        <v>2.5</v>
      </c>
    </row>
    <row r="8222" customFormat="false" ht="12.8" hidden="false" customHeight="false" outlineLevel="0" collapsed="false">
      <c r="A8222" s="207" t="n">
        <v>88484</v>
      </c>
      <c r="B8222" s="208" t="s">
        <v>8345</v>
      </c>
      <c r="C8222" s="2" t="s">
        <v>175</v>
      </c>
      <c r="D8222" s="209" t="n">
        <v>4.85</v>
      </c>
      <c r="E8222" s="224" t="n">
        <f aca="false">VLOOKUP(A8222,SINAPI_MO!$A$1:$E$59566,4,0)</f>
        <v>0.7175</v>
      </c>
      <c r="F8222" s="225" t="n">
        <f aca="false">ROUND(D8222*E8222,2)</f>
        <v>3.48</v>
      </c>
    </row>
    <row r="8223" customFormat="false" ht="12.8" hidden="false" customHeight="false" outlineLevel="0" collapsed="false">
      <c r="A8223" s="207" t="n">
        <v>104638</v>
      </c>
      <c r="B8223" s="208" t="s">
        <v>8346</v>
      </c>
      <c r="C8223" s="2" t="s">
        <v>175</v>
      </c>
      <c r="D8223" s="209" t="n">
        <v>0</v>
      </c>
      <c r="E8223" s="224" t="e">
        <f aca="false">VLOOKUP(A8223,SINAPI_MO!$A$1:$E$59566,4,0)</f>
        <v>#N/A</v>
      </c>
      <c r="F8223" s="225" t="e">
        <f aca="false">ROUND(D8223*E8223,2)</f>
        <v>#N/A</v>
      </c>
    </row>
    <row r="8224" customFormat="false" ht="12.8" hidden="false" customHeight="false" outlineLevel="0" collapsed="false">
      <c r="A8224" s="207" t="n">
        <v>104637</v>
      </c>
      <c r="B8224" s="208" t="s">
        <v>8347</v>
      </c>
      <c r="C8224" s="2" t="s">
        <v>175</v>
      </c>
      <c r="D8224" s="209" t="n">
        <v>0</v>
      </c>
      <c r="E8224" s="224" t="e">
        <f aca="false">VLOOKUP(A8224,SINAPI_MO!$A$1:$E$59566,4,0)</f>
        <v>#N/A</v>
      </c>
      <c r="F8224" s="225" t="e">
        <f aca="false">ROUND(D8224*E8224,2)</f>
        <v>#N/A</v>
      </c>
    </row>
    <row r="8225" customFormat="false" ht="12.8" hidden="false" customHeight="false" outlineLevel="0" collapsed="false">
      <c r="A8225" s="207" t="n">
        <v>104641</v>
      </c>
      <c r="B8225" s="208" t="s">
        <v>8348</v>
      </c>
      <c r="C8225" s="2" t="s">
        <v>175</v>
      </c>
      <c r="D8225" s="209" t="n">
        <v>9.88</v>
      </c>
      <c r="E8225" s="224" t="n">
        <f aca="false">VLOOKUP(A8225,SINAPI_MO!$A$1:$E$59566,4,0)</f>
        <v>0.6215</v>
      </c>
      <c r="F8225" s="225" t="n">
        <f aca="false">ROUND(D8225*E8225,2)</f>
        <v>6.14</v>
      </c>
    </row>
    <row r="8226" customFormat="false" ht="12.8" hidden="false" customHeight="false" outlineLevel="0" collapsed="false">
      <c r="A8226" s="207" t="n">
        <v>104639</v>
      </c>
      <c r="B8226" s="208" t="s">
        <v>8349</v>
      </c>
      <c r="C8226" s="2" t="s">
        <v>175</v>
      </c>
      <c r="D8226" s="209" t="n">
        <v>12.29</v>
      </c>
      <c r="E8226" s="224" t="n">
        <f aca="false">VLOOKUP(A8226,SINAPI_MO!$A$1:$E$59566,4,0)</f>
        <v>0.6957</v>
      </c>
      <c r="F8226" s="225" t="n">
        <f aca="false">ROUND(D8226*E8226,2)</f>
        <v>8.55</v>
      </c>
    </row>
    <row r="8227" customFormat="false" ht="12.8" hidden="false" customHeight="false" outlineLevel="0" collapsed="false">
      <c r="A8227" s="207" t="n">
        <v>104644</v>
      </c>
      <c r="B8227" s="208" t="s">
        <v>8350</v>
      </c>
      <c r="C8227" s="2" t="s">
        <v>175</v>
      </c>
      <c r="D8227" s="209" t="n">
        <v>0</v>
      </c>
      <c r="E8227" s="224" t="e">
        <f aca="false">VLOOKUP(A8227,SINAPI_MO!$A$1:$E$59566,4,0)</f>
        <v>#N/A</v>
      </c>
      <c r="F8227" s="225" t="e">
        <f aca="false">ROUND(D8227*E8227,2)</f>
        <v>#N/A</v>
      </c>
    </row>
    <row r="8228" customFormat="false" ht="12.8" hidden="false" customHeight="false" outlineLevel="0" collapsed="false">
      <c r="A8228" s="207" t="n">
        <v>104643</v>
      </c>
      <c r="B8228" s="208" t="s">
        <v>8351</v>
      </c>
      <c r="C8228" s="2" t="s">
        <v>175</v>
      </c>
      <c r="D8228" s="209" t="n">
        <v>0</v>
      </c>
      <c r="E8228" s="224" t="e">
        <f aca="false">VLOOKUP(A8228,SINAPI_MO!$A$1:$E$59566,4,0)</f>
        <v>#N/A</v>
      </c>
      <c r="F8228" s="225" t="e">
        <f aca="false">ROUND(D8228*E8228,2)</f>
        <v>#N/A</v>
      </c>
    </row>
    <row r="8229" customFormat="false" ht="12.8" hidden="false" customHeight="false" outlineLevel="0" collapsed="false">
      <c r="A8229" s="207" t="n">
        <v>88489</v>
      </c>
      <c r="B8229" s="208" t="s">
        <v>8352</v>
      </c>
      <c r="C8229" s="2" t="s">
        <v>175</v>
      </c>
      <c r="D8229" s="209" t="n">
        <v>13.8</v>
      </c>
      <c r="E8229" s="224" t="n">
        <f aca="false">VLOOKUP(A8229,SINAPI_MO!$A$1:$E$59566,4,0)</f>
        <v>0.4449</v>
      </c>
      <c r="F8229" s="225" t="n">
        <f aca="false">ROUND(D8229*E8229,2)</f>
        <v>6.14</v>
      </c>
    </row>
    <row r="8230" customFormat="false" ht="12.8" hidden="false" customHeight="false" outlineLevel="0" collapsed="false">
      <c r="A8230" s="207" t="n">
        <v>88488</v>
      </c>
      <c r="B8230" s="208" t="s">
        <v>8353</v>
      </c>
      <c r="C8230" s="2" t="s">
        <v>175</v>
      </c>
      <c r="D8230" s="209" t="n">
        <v>16.21</v>
      </c>
      <c r="E8230" s="224" t="n">
        <f aca="false">VLOOKUP(A8230,SINAPI_MO!$A$1:$E$59566,4,0)</f>
        <v>0.5275</v>
      </c>
      <c r="F8230" s="225" t="n">
        <f aca="false">ROUND(D8230*E8230,2)</f>
        <v>8.55</v>
      </c>
    </row>
    <row r="8231" customFormat="false" ht="12.8" hidden="false" customHeight="false" outlineLevel="0" collapsed="false">
      <c r="A8231" s="207" t="n">
        <v>104642</v>
      </c>
      <c r="B8231" s="208" t="s">
        <v>8354</v>
      </c>
      <c r="C8231" s="2" t="s">
        <v>175</v>
      </c>
      <c r="D8231" s="209" t="n">
        <v>11.33</v>
      </c>
      <c r="E8231" s="224" t="n">
        <f aca="false">VLOOKUP(A8231,SINAPI_MO!$A$1:$E$59566,4,0)</f>
        <v>0.5419</v>
      </c>
      <c r="F8231" s="225" t="n">
        <f aca="false">ROUND(D8231*E8231,2)</f>
        <v>6.14</v>
      </c>
    </row>
    <row r="8232" customFormat="false" ht="12.8" hidden="false" customHeight="false" outlineLevel="0" collapsed="false">
      <c r="A8232" s="207" t="n">
        <v>104640</v>
      </c>
      <c r="B8232" s="208" t="s">
        <v>8355</v>
      </c>
      <c r="C8232" s="2" t="s">
        <v>175</v>
      </c>
      <c r="D8232" s="209" t="n">
        <v>13.74</v>
      </c>
      <c r="E8232" s="224" t="n">
        <f aca="false">VLOOKUP(A8232,SINAPI_MO!$A$1:$E$59566,4,0)</f>
        <v>0.6223</v>
      </c>
      <c r="F8232" s="225" t="n">
        <f aca="false">ROUND(D8232*E8232,2)</f>
        <v>8.55</v>
      </c>
    </row>
    <row r="8233" customFormat="false" ht="12.8" hidden="false" customHeight="false" outlineLevel="0" collapsed="false">
      <c r="A8233" s="207" t="n">
        <v>95305</v>
      </c>
      <c r="B8233" s="208" t="s">
        <v>8356</v>
      </c>
      <c r="C8233" s="2" t="s">
        <v>175</v>
      </c>
      <c r="D8233" s="209" t="n">
        <v>14.65</v>
      </c>
      <c r="E8233" s="224" t="n">
        <f aca="false">VLOOKUP(A8233,SINAPI_MO!$A$1:$E$59566,4,0)</f>
        <v>0.3959</v>
      </c>
      <c r="F8233" s="225" t="n">
        <f aca="false">ROUND(D8233*E8233,2)</f>
        <v>5.8</v>
      </c>
    </row>
    <row r="8234" customFormat="false" ht="12.8" hidden="false" customHeight="false" outlineLevel="0" collapsed="false">
      <c r="A8234" s="207" t="n">
        <v>95306</v>
      </c>
      <c r="B8234" s="208" t="s">
        <v>8357</v>
      </c>
      <c r="C8234" s="2" t="s">
        <v>175</v>
      </c>
      <c r="D8234" s="209" t="n">
        <v>16.92</v>
      </c>
      <c r="E8234" s="224" t="n">
        <f aca="false">VLOOKUP(A8234,SINAPI_MO!$A$1:$E$59566,4,0)</f>
        <v>0.477</v>
      </c>
      <c r="F8234" s="225" t="n">
        <f aca="false">ROUND(D8234*E8234,2)</f>
        <v>8.07</v>
      </c>
    </row>
    <row r="8235" customFormat="false" ht="12.8" hidden="false" customHeight="false" outlineLevel="0" collapsed="false">
      <c r="A8235" s="207" t="n">
        <v>102201</v>
      </c>
      <c r="B8235" s="208" t="s">
        <v>8358</v>
      </c>
      <c r="C8235" s="2" t="s">
        <v>175</v>
      </c>
      <c r="D8235" s="209" t="n">
        <v>20.89</v>
      </c>
      <c r="E8235" s="224" t="n">
        <f aca="false">VLOOKUP(A8235,SINAPI_MO!$A$1:$E$59566,4,0)</f>
        <v>0.6458</v>
      </c>
      <c r="F8235" s="225" t="n">
        <f aca="false">ROUND(D8235*E8235,2)</f>
        <v>13.49</v>
      </c>
    </row>
    <row r="8236" customFormat="false" ht="12.8" hidden="false" customHeight="false" outlineLevel="0" collapsed="false">
      <c r="A8236" s="207" t="n">
        <v>102200</v>
      </c>
      <c r="B8236" s="208" t="s">
        <v>8359</v>
      </c>
      <c r="C8236" s="2" t="s">
        <v>175</v>
      </c>
      <c r="D8236" s="209" t="n">
        <v>23.48</v>
      </c>
      <c r="E8236" s="224" t="n">
        <f aca="false">VLOOKUP(A8236,SINAPI_MO!$A$1:$E$59566,4,0)</f>
        <v>0.4672</v>
      </c>
      <c r="F8236" s="225" t="n">
        <f aca="false">ROUND(D8236*E8236,2)</f>
        <v>10.97</v>
      </c>
    </row>
    <row r="8237" customFormat="false" ht="12.8" hidden="false" customHeight="false" outlineLevel="0" collapsed="false">
      <c r="A8237" s="207" t="n">
        <v>102202</v>
      </c>
      <c r="B8237" s="208" t="s">
        <v>8360</v>
      </c>
      <c r="C8237" s="2" t="s">
        <v>175</v>
      </c>
      <c r="D8237" s="209" t="n">
        <v>60.38</v>
      </c>
      <c r="E8237" s="224" t="n">
        <f aca="false">VLOOKUP(A8237,SINAPI_MO!$A$1:$E$59566,4,0)</f>
        <v>0.1817</v>
      </c>
      <c r="F8237" s="225" t="n">
        <f aca="false">ROUND(D8237*E8237,2)</f>
        <v>10.97</v>
      </c>
    </row>
    <row r="8238" customFormat="false" ht="12.8" hidden="false" customHeight="false" outlineLevel="0" collapsed="false">
      <c r="A8238" s="207" t="n">
        <v>102193</v>
      </c>
      <c r="B8238" s="208" t="s">
        <v>8361</v>
      </c>
      <c r="C8238" s="2" t="s">
        <v>175</v>
      </c>
      <c r="D8238" s="209" t="n">
        <v>2.2</v>
      </c>
      <c r="E8238" s="224" t="n">
        <f aca="false">VLOOKUP(A8238,SINAPI_MO!$A$1:$E$59566,4,0)</f>
        <v>0.7318</v>
      </c>
      <c r="F8238" s="225" t="n">
        <f aca="false">ROUND(D8238*E8238,2)</f>
        <v>1.61</v>
      </c>
    </row>
    <row r="8239" customFormat="false" ht="12.8" hidden="false" customHeight="false" outlineLevel="0" collapsed="false">
      <c r="A8239" s="207" t="n">
        <v>102194</v>
      </c>
      <c r="B8239" s="208" t="s">
        <v>8362</v>
      </c>
      <c r="C8239" s="2" t="s">
        <v>175</v>
      </c>
      <c r="D8239" s="209" t="n">
        <v>8.52</v>
      </c>
      <c r="E8239" s="224" t="n">
        <f aca="false">VLOOKUP(A8239,SINAPI_MO!$A$1:$E$59566,4,0)</f>
        <v>0.9131</v>
      </c>
      <c r="F8239" s="225" t="n">
        <f aca="false">ROUND(D8239*E8239,2)</f>
        <v>7.78</v>
      </c>
    </row>
    <row r="8240" customFormat="false" ht="12.8" hidden="false" customHeight="false" outlineLevel="0" collapsed="false">
      <c r="A8240" s="207" t="n">
        <v>102198</v>
      </c>
      <c r="B8240" s="208" t="s">
        <v>8363</v>
      </c>
      <c r="C8240" s="2" t="s">
        <v>175</v>
      </c>
      <c r="D8240" s="209" t="n">
        <v>0</v>
      </c>
      <c r="E8240" s="224" t="e">
        <f aca="false">VLOOKUP(A8240,SINAPI_MO!$A$1:$E$59566,4,0)</f>
        <v>#N/A</v>
      </c>
      <c r="F8240" s="225" t="e">
        <f aca="false">ROUND(D8240*E8240,2)</f>
        <v>#N/A</v>
      </c>
    </row>
    <row r="8241" customFormat="false" ht="12.8" hidden="false" customHeight="false" outlineLevel="0" collapsed="false">
      <c r="A8241" s="207" t="n">
        <v>102197</v>
      </c>
      <c r="B8241" s="208" t="s">
        <v>8364</v>
      </c>
      <c r="C8241" s="2" t="s">
        <v>175</v>
      </c>
      <c r="D8241" s="209" t="n">
        <v>31.18</v>
      </c>
      <c r="E8241" s="224" t="n">
        <f aca="false">VLOOKUP(A8241,SINAPI_MO!$A$1:$E$59566,4,0)</f>
        <v>0.2688</v>
      </c>
      <c r="F8241" s="225" t="n">
        <f aca="false">ROUND(D8241*E8241,2)</f>
        <v>8.38</v>
      </c>
    </row>
    <row r="8242" customFormat="false" ht="12.8" hidden="false" customHeight="false" outlineLevel="0" collapsed="false">
      <c r="A8242" s="207" t="n">
        <v>102195</v>
      </c>
      <c r="B8242" s="208" t="s">
        <v>8365</v>
      </c>
      <c r="C8242" s="2" t="s">
        <v>175</v>
      </c>
      <c r="D8242" s="209" t="n">
        <v>0</v>
      </c>
      <c r="E8242" s="224" t="e">
        <f aca="false">VLOOKUP(A8242,SINAPI_MO!$A$1:$E$59566,4,0)</f>
        <v>#N/A</v>
      </c>
      <c r="F8242" s="225" t="e">
        <f aca="false">ROUND(D8242*E8242,2)</f>
        <v>#N/A</v>
      </c>
    </row>
    <row r="8243" customFormat="false" ht="12.8" hidden="false" customHeight="false" outlineLevel="0" collapsed="false">
      <c r="A8243" s="207" t="n">
        <v>102199</v>
      </c>
      <c r="B8243" s="208" t="s">
        <v>8366</v>
      </c>
      <c r="C8243" s="2" t="s">
        <v>175</v>
      </c>
      <c r="D8243" s="209" t="n">
        <v>0</v>
      </c>
      <c r="E8243" s="224" t="e">
        <f aca="false">VLOOKUP(A8243,SINAPI_MO!$A$1:$E$59566,4,0)</f>
        <v>#N/A</v>
      </c>
      <c r="F8243" s="225" t="e">
        <f aca="false">ROUND(D8243*E8243,2)</f>
        <v>#N/A</v>
      </c>
    </row>
    <row r="8244" customFormat="false" ht="12.8" hidden="false" customHeight="false" outlineLevel="0" collapsed="false">
      <c r="A8244" s="207" t="n">
        <v>102196</v>
      </c>
      <c r="B8244" s="208" t="s">
        <v>8367</v>
      </c>
      <c r="C8244" s="2" t="s">
        <v>175</v>
      </c>
      <c r="D8244" s="209" t="n">
        <v>0</v>
      </c>
      <c r="E8244" s="224" t="e">
        <f aca="false">VLOOKUP(A8244,SINAPI_MO!$A$1:$E$59566,4,0)</f>
        <v>#N/A</v>
      </c>
      <c r="F8244" s="225" t="e">
        <f aca="false">ROUND(D8244*E8244,2)</f>
        <v>#N/A</v>
      </c>
    </row>
    <row r="8245" customFormat="false" ht="12.8" hidden="false" customHeight="false" outlineLevel="0" collapsed="false">
      <c r="A8245" s="207" t="n">
        <v>102233</v>
      </c>
      <c r="B8245" s="208" t="s">
        <v>8368</v>
      </c>
      <c r="C8245" s="2" t="s">
        <v>175</v>
      </c>
      <c r="D8245" s="209" t="n">
        <v>12.23</v>
      </c>
      <c r="E8245" s="224" t="n">
        <f aca="false">VLOOKUP(A8245,SINAPI_MO!$A$1:$E$59566,4,0)</f>
        <v>0.5527</v>
      </c>
      <c r="F8245" s="225" t="n">
        <f aca="false">ROUND(D8245*E8245,2)</f>
        <v>6.76</v>
      </c>
    </row>
    <row r="8246" customFormat="false" ht="12.8" hidden="false" customHeight="false" outlineLevel="0" collapsed="false">
      <c r="A8246" s="207" t="n">
        <v>102234</v>
      </c>
      <c r="B8246" s="208" t="s">
        <v>8369</v>
      </c>
      <c r="C8246" s="2" t="s">
        <v>175</v>
      </c>
      <c r="D8246" s="209" t="n">
        <v>24.46</v>
      </c>
      <c r="E8246" s="224" t="n">
        <f aca="false">VLOOKUP(A8246,SINAPI_MO!$A$1:$E$59566,4,0)</f>
        <v>0.5527</v>
      </c>
      <c r="F8246" s="225" t="n">
        <f aca="false">ROUND(D8246*E8246,2)</f>
        <v>13.52</v>
      </c>
    </row>
    <row r="8247" customFormat="false" ht="12.8" hidden="false" customHeight="false" outlineLevel="0" collapsed="false">
      <c r="A8247" s="207" t="n">
        <v>102207</v>
      </c>
      <c r="B8247" s="208" t="s">
        <v>8370</v>
      </c>
      <c r="C8247" s="2" t="s">
        <v>175</v>
      </c>
      <c r="D8247" s="209" t="n">
        <v>8.94</v>
      </c>
      <c r="E8247" s="224" t="n">
        <f aca="false">VLOOKUP(A8247,SINAPI_MO!$A$1:$E$59566,4,0)</f>
        <v>0.6353</v>
      </c>
      <c r="F8247" s="225" t="n">
        <f aca="false">ROUND(D8247*E8247,2)</f>
        <v>5.68</v>
      </c>
    </row>
    <row r="8248" customFormat="false" ht="12.8" hidden="false" customHeight="false" outlineLevel="0" collapsed="false">
      <c r="A8248" s="207" t="n">
        <v>102217</v>
      </c>
      <c r="B8248" s="208" t="s">
        <v>8371</v>
      </c>
      <c r="C8248" s="2" t="s">
        <v>175</v>
      </c>
      <c r="D8248" s="209" t="n">
        <v>17.89</v>
      </c>
      <c r="E8248" s="224" t="n">
        <f aca="false">VLOOKUP(A8248,SINAPI_MO!$A$1:$E$59566,4,0)</f>
        <v>0.635</v>
      </c>
      <c r="F8248" s="225" t="n">
        <f aca="false">ROUND(D8248*E8248,2)</f>
        <v>11.36</v>
      </c>
    </row>
    <row r="8249" customFormat="false" ht="12.8" hidden="false" customHeight="false" outlineLevel="0" collapsed="false">
      <c r="A8249" s="207" t="n">
        <v>102227</v>
      </c>
      <c r="B8249" s="208" t="s">
        <v>8372</v>
      </c>
      <c r="C8249" s="2" t="s">
        <v>175</v>
      </c>
      <c r="D8249" s="209" t="n">
        <v>26.85</v>
      </c>
      <c r="E8249" s="224" t="n">
        <f aca="false">VLOOKUP(A8249,SINAPI_MO!$A$1:$E$59566,4,0)</f>
        <v>0.6346</v>
      </c>
      <c r="F8249" s="225" t="n">
        <f aca="false">ROUND(D8249*E8249,2)</f>
        <v>17.04</v>
      </c>
    </row>
    <row r="8250" customFormat="false" ht="12.8" hidden="false" customHeight="false" outlineLevel="0" collapsed="false">
      <c r="A8250" s="207" t="n">
        <v>102211</v>
      </c>
      <c r="B8250" s="208" t="s">
        <v>8373</v>
      </c>
      <c r="C8250" s="2" t="s">
        <v>175</v>
      </c>
      <c r="D8250" s="209" t="n">
        <v>0</v>
      </c>
      <c r="E8250" s="224" t="e">
        <f aca="false">VLOOKUP(A8250,SINAPI_MO!$A$1:$E$59566,4,0)</f>
        <v>#N/A</v>
      </c>
      <c r="F8250" s="225" t="e">
        <f aca="false">ROUND(D8250*E8250,2)</f>
        <v>#N/A</v>
      </c>
    </row>
    <row r="8251" customFormat="false" ht="12.8" hidden="false" customHeight="false" outlineLevel="0" collapsed="false">
      <c r="A8251" s="207" t="n">
        <v>102221</v>
      </c>
      <c r="B8251" s="208" t="s">
        <v>8374</v>
      </c>
      <c r="C8251" s="2" t="s">
        <v>175</v>
      </c>
      <c r="D8251" s="209" t="n">
        <v>0</v>
      </c>
      <c r="E8251" s="224" t="e">
        <f aca="false">VLOOKUP(A8251,SINAPI_MO!$A$1:$E$59566,4,0)</f>
        <v>#N/A</v>
      </c>
      <c r="F8251" s="225" t="e">
        <f aca="false">ROUND(D8251*E8251,2)</f>
        <v>#N/A</v>
      </c>
    </row>
    <row r="8252" customFormat="false" ht="12.8" hidden="false" customHeight="false" outlineLevel="0" collapsed="false">
      <c r="A8252" s="207" t="n">
        <v>102231</v>
      </c>
      <c r="B8252" s="208" t="s">
        <v>8375</v>
      </c>
      <c r="C8252" s="2" t="s">
        <v>175</v>
      </c>
      <c r="D8252" s="209" t="n">
        <v>0</v>
      </c>
      <c r="E8252" s="224" t="e">
        <f aca="false">VLOOKUP(A8252,SINAPI_MO!$A$1:$E$59566,4,0)</f>
        <v>#N/A</v>
      </c>
      <c r="F8252" s="225" t="e">
        <f aca="false">ROUND(D8252*E8252,2)</f>
        <v>#N/A</v>
      </c>
    </row>
    <row r="8253" customFormat="false" ht="12.8" hidden="false" customHeight="false" outlineLevel="0" collapsed="false">
      <c r="A8253" s="207" t="n">
        <v>102209</v>
      </c>
      <c r="B8253" s="208" t="s">
        <v>8376</v>
      </c>
      <c r="C8253" s="2" t="s">
        <v>175</v>
      </c>
      <c r="D8253" s="209" t="n">
        <v>8.77</v>
      </c>
      <c r="E8253" s="224" t="n">
        <f aca="false">VLOOKUP(A8253,SINAPI_MO!$A$1:$E$59566,4,0)</f>
        <v>0.6477</v>
      </c>
      <c r="F8253" s="225" t="n">
        <f aca="false">ROUND(D8253*E8253,2)</f>
        <v>5.68</v>
      </c>
    </row>
    <row r="8254" customFormat="false" ht="12.8" hidden="false" customHeight="false" outlineLevel="0" collapsed="false">
      <c r="A8254" s="207" t="n">
        <v>102219</v>
      </c>
      <c r="B8254" s="208" t="s">
        <v>8377</v>
      </c>
      <c r="C8254" s="2" t="s">
        <v>175</v>
      </c>
      <c r="D8254" s="209" t="n">
        <v>17.56</v>
      </c>
      <c r="E8254" s="224" t="n">
        <f aca="false">VLOOKUP(A8254,SINAPI_MO!$A$1:$E$59566,4,0)</f>
        <v>0.6469</v>
      </c>
      <c r="F8254" s="225" t="n">
        <f aca="false">ROUND(D8254*E8254,2)</f>
        <v>11.36</v>
      </c>
    </row>
    <row r="8255" customFormat="false" ht="12.8" hidden="false" customHeight="false" outlineLevel="0" collapsed="false">
      <c r="A8255" s="207" t="n">
        <v>102229</v>
      </c>
      <c r="B8255" s="208" t="s">
        <v>8378</v>
      </c>
      <c r="C8255" s="2" t="s">
        <v>175</v>
      </c>
      <c r="D8255" s="209" t="n">
        <v>26.35</v>
      </c>
      <c r="E8255" s="224" t="n">
        <f aca="false">VLOOKUP(A8255,SINAPI_MO!$A$1:$E$59566,4,0)</f>
        <v>0.6467</v>
      </c>
      <c r="F8255" s="225" t="n">
        <f aca="false">ROUND(D8255*E8255,2)</f>
        <v>17.04</v>
      </c>
    </row>
    <row r="8256" customFormat="false" ht="12.8" hidden="false" customHeight="false" outlineLevel="0" collapsed="false">
      <c r="A8256" s="207" t="n">
        <v>102210</v>
      </c>
      <c r="B8256" s="208" t="s">
        <v>8379</v>
      </c>
      <c r="C8256" s="2" t="s">
        <v>175</v>
      </c>
      <c r="D8256" s="209" t="n">
        <v>8.36</v>
      </c>
      <c r="E8256" s="224" t="n">
        <f aca="false">VLOOKUP(A8256,SINAPI_MO!$A$1:$E$59566,4,0)</f>
        <v>0.6794</v>
      </c>
      <c r="F8256" s="225" t="n">
        <f aca="false">ROUND(D8256*E8256,2)</f>
        <v>5.68</v>
      </c>
    </row>
    <row r="8257" customFormat="false" ht="12.8" hidden="false" customHeight="false" outlineLevel="0" collapsed="false">
      <c r="A8257" s="207" t="n">
        <v>102220</v>
      </c>
      <c r="B8257" s="208" t="s">
        <v>8380</v>
      </c>
      <c r="C8257" s="2" t="s">
        <v>175</v>
      </c>
      <c r="D8257" s="209" t="n">
        <v>16.73</v>
      </c>
      <c r="E8257" s="224" t="n">
        <f aca="false">VLOOKUP(A8257,SINAPI_MO!$A$1:$E$59566,4,0)</f>
        <v>0.679</v>
      </c>
      <c r="F8257" s="225" t="n">
        <f aca="false">ROUND(D8257*E8257,2)</f>
        <v>11.36</v>
      </c>
    </row>
    <row r="8258" customFormat="false" ht="12.8" hidden="false" customHeight="false" outlineLevel="0" collapsed="false">
      <c r="A8258" s="207" t="n">
        <v>102230</v>
      </c>
      <c r="B8258" s="208" t="s">
        <v>8381</v>
      </c>
      <c r="C8258" s="2" t="s">
        <v>175</v>
      </c>
      <c r="D8258" s="209" t="n">
        <v>25.1</v>
      </c>
      <c r="E8258" s="224" t="n">
        <f aca="false">VLOOKUP(A8258,SINAPI_MO!$A$1:$E$59566,4,0)</f>
        <v>0.6789</v>
      </c>
      <c r="F8258" s="225" t="n">
        <f aca="false">ROUND(D8258*E8258,2)</f>
        <v>17.04</v>
      </c>
    </row>
    <row r="8259" customFormat="false" ht="12.8" hidden="false" customHeight="false" outlineLevel="0" collapsed="false">
      <c r="A8259" s="207" t="n">
        <v>102208</v>
      </c>
      <c r="B8259" s="208" t="s">
        <v>8382</v>
      </c>
      <c r="C8259" s="2" t="s">
        <v>175</v>
      </c>
      <c r="D8259" s="209" t="n">
        <v>8.5</v>
      </c>
      <c r="E8259" s="224" t="n">
        <f aca="false">VLOOKUP(A8259,SINAPI_MO!$A$1:$E$59566,4,0)</f>
        <v>0.6682</v>
      </c>
      <c r="F8259" s="225" t="n">
        <f aca="false">ROUND(D8259*E8259,2)</f>
        <v>5.68</v>
      </c>
    </row>
    <row r="8260" customFormat="false" ht="12.8" hidden="false" customHeight="false" outlineLevel="0" collapsed="false">
      <c r="A8260" s="207" t="n">
        <v>102218</v>
      </c>
      <c r="B8260" s="208" t="s">
        <v>8383</v>
      </c>
      <c r="C8260" s="2" t="s">
        <v>175</v>
      </c>
      <c r="D8260" s="209" t="n">
        <v>17.01</v>
      </c>
      <c r="E8260" s="224" t="n">
        <f aca="false">VLOOKUP(A8260,SINAPI_MO!$A$1:$E$59566,4,0)</f>
        <v>0.6678</v>
      </c>
      <c r="F8260" s="225" t="n">
        <f aca="false">ROUND(D8260*E8260,2)</f>
        <v>11.36</v>
      </c>
    </row>
    <row r="8261" customFormat="false" ht="12.8" hidden="false" customHeight="false" outlineLevel="0" collapsed="false">
      <c r="A8261" s="207" t="n">
        <v>102228</v>
      </c>
      <c r="B8261" s="208" t="s">
        <v>8384</v>
      </c>
      <c r="C8261" s="2" t="s">
        <v>175</v>
      </c>
      <c r="D8261" s="209" t="n">
        <v>25.53</v>
      </c>
      <c r="E8261" s="224" t="n">
        <f aca="false">VLOOKUP(A8261,SINAPI_MO!$A$1:$E$59566,4,0)</f>
        <v>0.6675</v>
      </c>
      <c r="F8261" s="225" t="n">
        <f aca="false">ROUND(D8261*E8261,2)</f>
        <v>17.04</v>
      </c>
    </row>
    <row r="8262" customFormat="false" ht="12.8" hidden="false" customHeight="false" outlineLevel="0" collapsed="false">
      <c r="A8262" s="207" t="n">
        <v>102212</v>
      </c>
      <c r="B8262" s="208" t="s">
        <v>8385</v>
      </c>
      <c r="C8262" s="2" t="s">
        <v>175</v>
      </c>
      <c r="D8262" s="209" t="n">
        <v>0</v>
      </c>
      <c r="E8262" s="224" t="e">
        <f aca="false">VLOOKUP(A8262,SINAPI_MO!$A$1:$E$59566,4,0)</f>
        <v>#N/A</v>
      </c>
      <c r="F8262" s="225" t="e">
        <f aca="false">ROUND(D8262*E8262,2)</f>
        <v>#N/A</v>
      </c>
    </row>
    <row r="8263" customFormat="false" ht="12.8" hidden="false" customHeight="false" outlineLevel="0" collapsed="false">
      <c r="A8263" s="207" t="n">
        <v>102222</v>
      </c>
      <c r="B8263" s="208" t="s">
        <v>8386</v>
      </c>
      <c r="C8263" s="2" t="s">
        <v>175</v>
      </c>
      <c r="D8263" s="209" t="n">
        <v>0</v>
      </c>
      <c r="E8263" s="224" t="e">
        <f aca="false">VLOOKUP(A8263,SINAPI_MO!$A$1:$E$59566,4,0)</f>
        <v>#N/A</v>
      </c>
      <c r="F8263" s="225" t="e">
        <f aca="false">ROUND(D8263*E8263,2)</f>
        <v>#N/A</v>
      </c>
    </row>
    <row r="8264" customFormat="false" ht="12.8" hidden="false" customHeight="false" outlineLevel="0" collapsed="false">
      <c r="A8264" s="207" t="n">
        <v>102232</v>
      </c>
      <c r="B8264" s="208" t="s">
        <v>8387</v>
      </c>
      <c r="C8264" s="2" t="s">
        <v>175</v>
      </c>
      <c r="D8264" s="209" t="n">
        <v>0</v>
      </c>
      <c r="E8264" s="224" t="e">
        <f aca="false">VLOOKUP(A8264,SINAPI_MO!$A$1:$E$59566,4,0)</f>
        <v>#N/A</v>
      </c>
      <c r="F8264" s="225" t="e">
        <f aca="false">ROUND(D8264*E8264,2)</f>
        <v>#N/A</v>
      </c>
    </row>
    <row r="8265" customFormat="false" ht="12.8" hidden="false" customHeight="false" outlineLevel="0" collapsed="false">
      <c r="A8265" s="207" t="n">
        <v>102203</v>
      </c>
      <c r="B8265" s="208" t="s">
        <v>8388</v>
      </c>
      <c r="C8265" s="2" t="s">
        <v>175</v>
      </c>
      <c r="D8265" s="209" t="n">
        <v>11.03</v>
      </c>
      <c r="E8265" s="224" t="n">
        <f aca="false">VLOOKUP(A8265,SINAPI_MO!$A$1:$E$59566,4,0)</f>
        <v>0.6383</v>
      </c>
      <c r="F8265" s="225" t="n">
        <f aca="false">ROUND(D8265*E8265,2)</f>
        <v>7.04</v>
      </c>
    </row>
    <row r="8266" customFormat="false" ht="12.8" hidden="false" customHeight="false" outlineLevel="0" collapsed="false">
      <c r="A8266" s="207" t="n">
        <v>102213</v>
      </c>
      <c r="B8266" s="208" t="s">
        <v>8389</v>
      </c>
      <c r="C8266" s="2" t="s">
        <v>175</v>
      </c>
      <c r="D8266" s="209" t="n">
        <v>22.09</v>
      </c>
      <c r="E8266" s="224" t="n">
        <f aca="false">VLOOKUP(A8266,SINAPI_MO!$A$1:$E$59566,4,0)</f>
        <v>0.6378</v>
      </c>
      <c r="F8266" s="225" t="n">
        <f aca="false">ROUND(D8266*E8266,2)</f>
        <v>14.09</v>
      </c>
    </row>
    <row r="8267" customFormat="false" ht="12.8" hidden="false" customHeight="false" outlineLevel="0" collapsed="false">
      <c r="A8267" s="207" t="n">
        <v>102223</v>
      </c>
      <c r="B8267" s="208" t="s">
        <v>8390</v>
      </c>
      <c r="C8267" s="2" t="s">
        <v>175</v>
      </c>
      <c r="D8267" s="209" t="n">
        <v>33.13</v>
      </c>
      <c r="E8267" s="224" t="n">
        <f aca="false">VLOOKUP(A8267,SINAPI_MO!$A$1:$E$59566,4,0)</f>
        <v>0.6378</v>
      </c>
      <c r="F8267" s="225" t="n">
        <f aca="false">ROUND(D8267*E8267,2)</f>
        <v>21.13</v>
      </c>
    </row>
    <row r="8268" customFormat="false" ht="12.8" hidden="false" customHeight="false" outlineLevel="0" collapsed="false">
      <c r="A8268" s="207" t="n">
        <v>102204</v>
      </c>
      <c r="B8268" s="208" t="s">
        <v>8391</v>
      </c>
      <c r="C8268" s="2" t="s">
        <v>175</v>
      </c>
      <c r="D8268" s="209" t="n">
        <v>11.41</v>
      </c>
      <c r="E8268" s="224" t="n">
        <f aca="false">VLOOKUP(A8268,SINAPI_MO!$A$1:$E$59566,4,0)</f>
        <v>0.617</v>
      </c>
      <c r="F8268" s="225" t="n">
        <f aca="false">ROUND(D8268*E8268,2)</f>
        <v>7.04</v>
      </c>
    </row>
    <row r="8269" customFormat="false" ht="12.8" hidden="false" customHeight="false" outlineLevel="0" collapsed="false">
      <c r="A8269" s="207" t="n">
        <v>102214</v>
      </c>
      <c r="B8269" s="208" t="s">
        <v>8392</v>
      </c>
      <c r="C8269" s="2" t="s">
        <v>175</v>
      </c>
      <c r="D8269" s="209" t="n">
        <v>22.83</v>
      </c>
      <c r="E8269" s="224" t="n">
        <f aca="false">VLOOKUP(A8269,SINAPI_MO!$A$1:$E$59566,4,0)</f>
        <v>0.6172</v>
      </c>
      <c r="F8269" s="225" t="n">
        <f aca="false">ROUND(D8269*E8269,2)</f>
        <v>14.09</v>
      </c>
    </row>
    <row r="8270" customFormat="false" ht="12.8" hidden="false" customHeight="false" outlineLevel="0" collapsed="false">
      <c r="A8270" s="207" t="n">
        <v>102224</v>
      </c>
      <c r="B8270" s="208" t="s">
        <v>8393</v>
      </c>
      <c r="C8270" s="2" t="s">
        <v>175</v>
      </c>
      <c r="D8270" s="209" t="n">
        <v>34.24</v>
      </c>
      <c r="E8270" s="224" t="n">
        <f aca="false">VLOOKUP(A8270,SINAPI_MO!$A$1:$E$59566,4,0)</f>
        <v>0.6171</v>
      </c>
      <c r="F8270" s="225" t="n">
        <f aca="false">ROUND(D8270*E8270,2)</f>
        <v>21.13</v>
      </c>
    </row>
    <row r="8271" customFormat="false" ht="12.8" hidden="false" customHeight="false" outlineLevel="0" collapsed="false">
      <c r="A8271" s="207" t="n">
        <v>102205</v>
      </c>
      <c r="B8271" s="208" t="s">
        <v>8394</v>
      </c>
      <c r="C8271" s="2" t="s">
        <v>175</v>
      </c>
      <c r="D8271" s="209" t="n">
        <v>10.22</v>
      </c>
      <c r="E8271" s="224" t="n">
        <f aca="false">VLOOKUP(A8271,SINAPI_MO!$A$1:$E$59566,4,0)</f>
        <v>0.6888</v>
      </c>
      <c r="F8271" s="225" t="n">
        <f aca="false">ROUND(D8271*E8271,2)</f>
        <v>7.04</v>
      </c>
    </row>
    <row r="8272" customFormat="false" ht="12.8" hidden="false" customHeight="false" outlineLevel="0" collapsed="false">
      <c r="A8272" s="207" t="n">
        <v>102215</v>
      </c>
      <c r="B8272" s="208" t="s">
        <v>8395</v>
      </c>
      <c r="C8272" s="2" t="s">
        <v>175</v>
      </c>
      <c r="D8272" s="209" t="n">
        <v>20.46</v>
      </c>
      <c r="E8272" s="224" t="n">
        <f aca="false">VLOOKUP(A8272,SINAPI_MO!$A$1:$E$59566,4,0)</f>
        <v>0.6887</v>
      </c>
      <c r="F8272" s="225" t="n">
        <f aca="false">ROUND(D8272*E8272,2)</f>
        <v>14.09</v>
      </c>
    </row>
    <row r="8273" customFormat="false" ht="12.8" hidden="false" customHeight="false" outlineLevel="0" collapsed="false">
      <c r="A8273" s="207" t="n">
        <v>102225</v>
      </c>
      <c r="B8273" s="208" t="s">
        <v>8396</v>
      </c>
      <c r="C8273" s="2" t="s">
        <v>175</v>
      </c>
      <c r="D8273" s="209" t="n">
        <v>30.69</v>
      </c>
      <c r="E8273" s="224" t="n">
        <f aca="false">VLOOKUP(A8273,SINAPI_MO!$A$1:$E$59566,4,0)</f>
        <v>0.6885</v>
      </c>
      <c r="F8273" s="225" t="n">
        <f aca="false">ROUND(D8273*E8273,2)</f>
        <v>21.13</v>
      </c>
    </row>
    <row r="8274" customFormat="false" ht="12.8" hidden="false" customHeight="false" outlineLevel="0" collapsed="false">
      <c r="A8274" s="207" t="n">
        <v>102206</v>
      </c>
      <c r="B8274" s="208" t="s">
        <v>8397</v>
      </c>
      <c r="C8274" s="2" t="s">
        <v>175</v>
      </c>
      <c r="D8274" s="209" t="n">
        <v>0</v>
      </c>
      <c r="E8274" s="224" t="e">
        <f aca="false">VLOOKUP(A8274,SINAPI_MO!$A$1:$E$59566,4,0)</f>
        <v>#N/A</v>
      </c>
      <c r="F8274" s="225" t="e">
        <f aca="false">ROUND(D8274*E8274,2)</f>
        <v>#N/A</v>
      </c>
    </row>
    <row r="8275" customFormat="false" ht="12.8" hidden="false" customHeight="false" outlineLevel="0" collapsed="false">
      <c r="A8275" s="207" t="n">
        <v>102216</v>
      </c>
      <c r="B8275" s="208" t="s">
        <v>8398</v>
      </c>
      <c r="C8275" s="2" t="s">
        <v>175</v>
      </c>
      <c r="D8275" s="209" t="n">
        <v>0</v>
      </c>
      <c r="E8275" s="224" t="e">
        <f aca="false">VLOOKUP(A8275,SINAPI_MO!$A$1:$E$59566,4,0)</f>
        <v>#N/A</v>
      </c>
      <c r="F8275" s="225" t="e">
        <f aca="false">ROUND(D8275*E8275,2)</f>
        <v>#N/A</v>
      </c>
    </row>
    <row r="8276" customFormat="false" ht="12.8" hidden="false" customHeight="false" outlineLevel="0" collapsed="false">
      <c r="A8276" s="207" t="n">
        <v>102226</v>
      </c>
      <c r="B8276" s="208" t="s">
        <v>8399</v>
      </c>
      <c r="C8276" s="2" t="s">
        <v>175</v>
      </c>
      <c r="D8276" s="209" t="n">
        <v>0</v>
      </c>
      <c r="E8276" s="224" t="e">
        <f aca="false">VLOOKUP(A8276,SINAPI_MO!$A$1:$E$59566,4,0)</f>
        <v>#N/A</v>
      </c>
      <c r="F8276" s="225" t="e">
        <f aca="false">ROUND(D8276*E8276,2)</f>
        <v>#N/A</v>
      </c>
    </row>
    <row r="8277" customFormat="false" ht="12.8" hidden="false" customHeight="false" outlineLevel="0" collapsed="false">
      <c r="A8277" s="207" t="n">
        <v>100718</v>
      </c>
      <c r="B8277" s="208" t="s">
        <v>8400</v>
      </c>
      <c r="C8277" s="2" t="s">
        <v>183</v>
      </c>
      <c r="D8277" s="209" t="n">
        <v>1.5</v>
      </c>
      <c r="E8277" s="224" t="n">
        <f aca="false">VLOOKUP(A8277,SINAPI_MO!$A$1:$E$59566,4,0)</f>
        <v>0.82</v>
      </c>
      <c r="F8277" s="225" t="n">
        <f aca="false">ROUND(D8277*E8277,2)</f>
        <v>1.23</v>
      </c>
    </row>
    <row r="8278" customFormat="false" ht="12.8" hidden="false" customHeight="false" outlineLevel="0" collapsed="false">
      <c r="A8278" s="207" t="n">
        <v>100716</v>
      </c>
      <c r="B8278" s="208" t="s">
        <v>8401</v>
      </c>
      <c r="C8278" s="2" t="s">
        <v>175</v>
      </c>
      <c r="D8278" s="209" t="n">
        <v>25.16</v>
      </c>
      <c r="E8278" s="224" t="n">
        <f aca="false">VLOOKUP(A8278,SINAPI_MO!$A$1:$E$59566,4,0)</f>
        <v>0.1812</v>
      </c>
      <c r="F8278" s="225" t="n">
        <f aca="false">ROUND(D8278*E8278,2)</f>
        <v>4.56</v>
      </c>
    </row>
    <row r="8279" customFormat="false" ht="12.8" hidden="false" customHeight="false" outlineLevel="0" collapsed="false">
      <c r="A8279" s="207" t="n">
        <v>100717</v>
      </c>
      <c r="B8279" s="208" t="s">
        <v>8402</v>
      </c>
      <c r="C8279" s="2" t="s">
        <v>175</v>
      </c>
      <c r="D8279" s="209" t="n">
        <v>10.24</v>
      </c>
      <c r="E8279" s="224" t="n">
        <f aca="false">VLOOKUP(A8279,SINAPI_MO!$A$1:$E$59566,4,0)</f>
        <v>0.8701</v>
      </c>
      <c r="F8279" s="225" t="n">
        <f aca="false">ROUND(D8279*E8279,2)</f>
        <v>8.91</v>
      </c>
    </row>
    <row r="8280" customFormat="false" ht="19.4" hidden="false" customHeight="false" outlineLevel="0" collapsed="false">
      <c r="A8280" s="207" t="n">
        <v>100754</v>
      </c>
      <c r="B8280" s="208" t="s">
        <v>8403</v>
      </c>
      <c r="C8280" s="2" t="s">
        <v>175</v>
      </c>
      <c r="D8280" s="209" t="n">
        <v>30.57</v>
      </c>
      <c r="E8280" s="224" t="n">
        <f aca="false">VLOOKUP(A8280,SINAPI_MO!$A$1:$E$59566,4,0)</f>
        <v>0.8888</v>
      </c>
      <c r="F8280" s="225" t="n">
        <f aca="false">ROUND(D8280*E8280,2)</f>
        <v>27.17</v>
      </c>
    </row>
    <row r="8281" customFormat="false" ht="19.4" hidden="false" customHeight="false" outlineLevel="0" collapsed="false">
      <c r="A8281" s="207" t="n">
        <v>100736</v>
      </c>
      <c r="B8281" s="208" t="s">
        <v>8404</v>
      </c>
      <c r="C8281" s="2" t="s">
        <v>175</v>
      </c>
      <c r="D8281" s="209" t="n">
        <v>15.28</v>
      </c>
      <c r="E8281" s="224" t="n">
        <f aca="false">VLOOKUP(A8281,SINAPI_MO!$A$1:$E$59566,4,0)</f>
        <v>0.8887</v>
      </c>
      <c r="F8281" s="225" t="n">
        <f aca="false">ROUND(D8281*E8281,2)</f>
        <v>13.58</v>
      </c>
    </row>
    <row r="8282" customFormat="false" ht="19.4" hidden="false" customHeight="false" outlineLevel="0" collapsed="false">
      <c r="A8282" s="207" t="n">
        <v>100753</v>
      </c>
      <c r="B8282" s="208" t="s">
        <v>8405</v>
      </c>
      <c r="C8282" s="2" t="s">
        <v>175</v>
      </c>
      <c r="D8282" s="209" t="n">
        <v>23.05</v>
      </c>
      <c r="E8282" s="224" t="n">
        <f aca="false">VLOOKUP(A8282,SINAPI_MO!$A$1:$E$59566,4,0)</f>
        <v>0.7861</v>
      </c>
      <c r="F8282" s="225" t="n">
        <f aca="false">ROUND(D8282*E8282,2)</f>
        <v>18.12</v>
      </c>
    </row>
    <row r="8283" customFormat="false" ht="19.4" hidden="false" customHeight="false" outlineLevel="0" collapsed="false">
      <c r="A8283" s="207" t="n">
        <v>100735</v>
      </c>
      <c r="B8283" s="208" t="s">
        <v>8406</v>
      </c>
      <c r="C8283" s="2" t="s">
        <v>175</v>
      </c>
      <c r="D8283" s="209" t="n">
        <v>11.52</v>
      </c>
      <c r="E8283" s="224" t="n">
        <f aca="false">VLOOKUP(A8283,SINAPI_MO!$A$1:$E$59566,4,0)</f>
        <v>0.7865</v>
      </c>
      <c r="F8283" s="225" t="n">
        <f aca="false">ROUND(D8283*E8283,2)</f>
        <v>9.06</v>
      </c>
    </row>
    <row r="8284" customFormat="false" ht="19.4" hidden="false" customHeight="false" outlineLevel="0" collapsed="false">
      <c r="A8284" s="207" t="n">
        <v>100734</v>
      </c>
      <c r="B8284" s="208" t="s">
        <v>8407</v>
      </c>
      <c r="C8284" s="2" t="s">
        <v>175</v>
      </c>
      <c r="D8284" s="209" t="n">
        <v>15.87</v>
      </c>
      <c r="E8284" s="224" t="n">
        <f aca="false">VLOOKUP(A8284,SINAPI_MO!$A$1:$E$59566,4,0)</f>
        <v>0.8557</v>
      </c>
      <c r="F8284" s="225" t="n">
        <f aca="false">ROUND(D8284*E8284,2)</f>
        <v>13.58</v>
      </c>
    </row>
    <row r="8285" customFormat="false" ht="19.4" hidden="false" customHeight="false" outlineLevel="0" collapsed="false">
      <c r="A8285" s="207" t="n">
        <v>100733</v>
      </c>
      <c r="B8285" s="208" t="s">
        <v>8408</v>
      </c>
      <c r="C8285" s="2" t="s">
        <v>175</v>
      </c>
      <c r="D8285" s="209" t="n">
        <v>12.13</v>
      </c>
      <c r="E8285" s="224" t="n">
        <f aca="false">VLOOKUP(A8285,SINAPI_MO!$A$1:$E$59566,4,0)</f>
        <v>0.7469</v>
      </c>
      <c r="F8285" s="225" t="n">
        <f aca="false">ROUND(D8285*E8285,2)</f>
        <v>9.06</v>
      </c>
    </row>
    <row r="8286" customFormat="false" ht="19.4" hidden="false" customHeight="false" outlineLevel="0" collapsed="false">
      <c r="A8286" s="207" t="n">
        <v>100740</v>
      </c>
      <c r="B8286" s="208" t="s">
        <v>8409</v>
      </c>
      <c r="C8286" s="2" t="s">
        <v>175</v>
      </c>
      <c r="D8286" s="209" t="n">
        <v>11.9</v>
      </c>
      <c r="E8286" s="224" t="n">
        <f aca="false">VLOOKUP(A8286,SINAPI_MO!$A$1:$E$59566,4,0)</f>
        <v>0.5387</v>
      </c>
      <c r="F8286" s="225" t="n">
        <f aca="false">ROUND(D8286*E8286,2)</f>
        <v>6.41</v>
      </c>
    </row>
    <row r="8287" customFormat="false" ht="19.4" hidden="false" customHeight="false" outlineLevel="0" collapsed="false">
      <c r="A8287" s="207" t="n">
        <v>100758</v>
      </c>
      <c r="B8287" s="208" t="s">
        <v>8410</v>
      </c>
      <c r="C8287" s="2" t="s">
        <v>175</v>
      </c>
      <c r="D8287" s="209" t="n">
        <v>51.77</v>
      </c>
      <c r="E8287" s="224" t="n">
        <f aca="false">VLOOKUP(A8287,SINAPI_MO!$A$1:$E$59566,4,0)</f>
        <v>0.7823</v>
      </c>
      <c r="F8287" s="225" t="n">
        <f aca="false">ROUND(D8287*E8287,2)</f>
        <v>40.5</v>
      </c>
    </row>
    <row r="8288" customFormat="false" ht="19.4" hidden="false" customHeight="false" outlineLevel="0" collapsed="false">
      <c r="A8288" s="207" t="n">
        <v>100742</v>
      </c>
      <c r="B8288" s="208" t="s">
        <v>8411</v>
      </c>
      <c r="C8288" s="2" t="s">
        <v>175</v>
      </c>
      <c r="D8288" s="209" t="n">
        <v>25.87</v>
      </c>
      <c r="E8288" s="224" t="n">
        <f aca="false">VLOOKUP(A8288,SINAPI_MO!$A$1:$E$59566,4,0)</f>
        <v>0.7824</v>
      </c>
      <c r="F8288" s="225" t="n">
        <f aca="false">ROUND(D8288*E8288,2)</f>
        <v>20.24</v>
      </c>
    </row>
    <row r="8289" customFormat="false" ht="19.4" hidden="false" customHeight="false" outlineLevel="0" collapsed="false">
      <c r="A8289" s="207" t="n">
        <v>100739</v>
      </c>
      <c r="B8289" s="208" t="s">
        <v>8412</v>
      </c>
      <c r="C8289" s="2" t="s">
        <v>175</v>
      </c>
      <c r="D8289" s="209" t="n">
        <v>11.54</v>
      </c>
      <c r="E8289" s="224" t="n">
        <f aca="false">VLOOKUP(A8289,SINAPI_MO!$A$1:$E$59566,4,0)</f>
        <v>0.1638</v>
      </c>
      <c r="F8289" s="225" t="n">
        <f aca="false">ROUND(D8289*E8289,2)</f>
        <v>1.89</v>
      </c>
    </row>
    <row r="8290" customFormat="false" ht="19.4" hidden="false" customHeight="false" outlineLevel="0" collapsed="false">
      <c r="A8290" s="207" t="n">
        <v>100757</v>
      </c>
      <c r="B8290" s="208" t="s">
        <v>8413</v>
      </c>
      <c r="C8290" s="2" t="s">
        <v>175</v>
      </c>
      <c r="D8290" s="209" t="n">
        <v>51.97</v>
      </c>
      <c r="E8290" s="224" t="n">
        <f aca="false">VLOOKUP(A8290,SINAPI_MO!$A$1:$E$59566,4,0)</f>
        <v>0.6052</v>
      </c>
      <c r="F8290" s="225" t="n">
        <f aca="false">ROUND(D8290*E8290,2)</f>
        <v>31.45</v>
      </c>
    </row>
    <row r="8291" customFormat="false" ht="19.4" hidden="false" customHeight="false" outlineLevel="0" collapsed="false">
      <c r="A8291" s="207" t="n">
        <v>100741</v>
      </c>
      <c r="B8291" s="208" t="s">
        <v>8414</v>
      </c>
      <c r="C8291" s="2" t="s">
        <v>175</v>
      </c>
      <c r="D8291" s="209" t="n">
        <v>25.98</v>
      </c>
      <c r="E8291" s="224" t="n">
        <f aca="false">VLOOKUP(A8291,SINAPI_MO!$A$1:$E$59566,4,0)</f>
        <v>0.6051</v>
      </c>
      <c r="F8291" s="225" t="n">
        <f aca="false">ROUND(D8291*E8291,2)</f>
        <v>15.72</v>
      </c>
    </row>
    <row r="8292" customFormat="false" ht="19.4" hidden="false" customHeight="false" outlineLevel="0" collapsed="false">
      <c r="A8292" s="207" t="n">
        <v>100744</v>
      </c>
      <c r="B8292" s="208" t="s">
        <v>8415</v>
      </c>
      <c r="C8292" s="2" t="s">
        <v>175</v>
      </c>
      <c r="D8292" s="209" t="n">
        <v>11.73</v>
      </c>
      <c r="E8292" s="224" t="n">
        <f aca="false">VLOOKUP(A8292,SINAPI_MO!$A$1:$E$59566,4,0)</f>
        <v>0.5465</v>
      </c>
      <c r="F8292" s="225" t="n">
        <f aca="false">ROUND(D8292*E8292,2)</f>
        <v>6.41</v>
      </c>
    </row>
    <row r="8293" customFormat="false" ht="19.4" hidden="false" customHeight="false" outlineLevel="0" collapsed="false">
      <c r="A8293" s="207" t="n">
        <v>100760</v>
      </c>
      <c r="B8293" s="208" t="s">
        <v>8416</v>
      </c>
      <c r="C8293" s="2" t="s">
        <v>175</v>
      </c>
      <c r="D8293" s="209" t="n">
        <v>51.43</v>
      </c>
      <c r="E8293" s="224" t="n">
        <f aca="false">VLOOKUP(A8293,SINAPI_MO!$A$1:$E$59566,4,0)</f>
        <v>0.7875</v>
      </c>
      <c r="F8293" s="225" t="n">
        <f aca="false">ROUND(D8293*E8293,2)</f>
        <v>40.5</v>
      </c>
    </row>
    <row r="8294" customFormat="false" ht="19.4" hidden="false" customHeight="false" outlineLevel="0" collapsed="false">
      <c r="A8294" s="207" t="n">
        <v>100746</v>
      </c>
      <c r="B8294" s="208" t="s">
        <v>8417</v>
      </c>
      <c r="C8294" s="2" t="s">
        <v>175</v>
      </c>
      <c r="D8294" s="209" t="n">
        <v>25.7</v>
      </c>
      <c r="E8294" s="224" t="n">
        <f aca="false">VLOOKUP(A8294,SINAPI_MO!$A$1:$E$59566,4,0)</f>
        <v>0.7875</v>
      </c>
      <c r="F8294" s="225" t="n">
        <f aca="false">ROUND(D8294*E8294,2)</f>
        <v>20.24</v>
      </c>
    </row>
    <row r="8295" customFormat="false" ht="19.4" hidden="false" customHeight="false" outlineLevel="0" collapsed="false">
      <c r="A8295" s="207" t="n">
        <v>100743</v>
      </c>
      <c r="B8295" s="208" t="s">
        <v>8418</v>
      </c>
      <c r="C8295" s="2" t="s">
        <v>175</v>
      </c>
      <c r="D8295" s="209" t="n">
        <v>11.28</v>
      </c>
      <c r="E8295" s="224" t="n">
        <f aca="false">VLOOKUP(A8295,SINAPI_MO!$A$1:$E$59566,4,0)</f>
        <v>0.1676</v>
      </c>
      <c r="F8295" s="225" t="n">
        <f aca="false">ROUND(D8295*E8295,2)</f>
        <v>1.89</v>
      </c>
    </row>
    <row r="8296" customFormat="false" ht="19.4" hidden="false" customHeight="false" outlineLevel="0" collapsed="false">
      <c r="A8296" s="207" t="n">
        <v>100759</v>
      </c>
      <c r="B8296" s="208" t="s">
        <v>8419</v>
      </c>
      <c r="C8296" s="2" t="s">
        <v>175</v>
      </c>
      <c r="D8296" s="209" t="n">
        <v>51.42</v>
      </c>
      <c r="E8296" s="224" t="n">
        <f aca="false">VLOOKUP(A8296,SINAPI_MO!$A$1:$E$59566,4,0)</f>
        <v>0.6116</v>
      </c>
      <c r="F8296" s="225" t="n">
        <f aca="false">ROUND(D8296*E8296,2)</f>
        <v>31.45</v>
      </c>
    </row>
    <row r="8297" customFormat="false" ht="19.4" hidden="false" customHeight="false" outlineLevel="0" collapsed="false">
      <c r="A8297" s="207" t="n">
        <v>100745</v>
      </c>
      <c r="B8297" s="208" t="s">
        <v>8420</v>
      </c>
      <c r="C8297" s="2" t="s">
        <v>175</v>
      </c>
      <c r="D8297" s="209" t="n">
        <v>25.7</v>
      </c>
      <c r="E8297" s="224" t="n">
        <f aca="false">VLOOKUP(A8297,SINAPI_MO!$A$1:$E$59566,4,0)</f>
        <v>0.6117</v>
      </c>
      <c r="F8297" s="225" t="n">
        <f aca="false">ROUND(D8297*E8297,2)</f>
        <v>15.72</v>
      </c>
    </row>
    <row r="8298" customFormat="false" ht="19.4" hidden="false" customHeight="false" outlineLevel="0" collapsed="false">
      <c r="A8298" s="207" t="n">
        <v>100748</v>
      </c>
      <c r="B8298" s="208" t="s">
        <v>8421</v>
      </c>
      <c r="C8298" s="2" t="s">
        <v>175</v>
      </c>
      <c r="D8298" s="209" t="n">
        <v>11.8</v>
      </c>
      <c r="E8298" s="224" t="n">
        <f aca="false">VLOOKUP(A8298,SINAPI_MO!$A$1:$E$59566,4,0)</f>
        <v>0.5432</v>
      </c>
      <c r="F8298" s="225" t="n">
        <f aca="false">ROUND(D8298*E8298,2)</f>
        <v>6.41</v>
      </c>
    </row>
    <row r="8299" customFormat="false" ht="19.4" hidden="false" customHeight="false" outlineLevel="0" collapsed="false">
      <c r="A8299" s="207" t="n">
        <v>100762</v>
      </c>
      <c r="B8299" s="208" t="s">
        <v>8422</v>
      </c>
      <c r="C8299" s="2" t="s">
        <v>175</v>
      </c>
      <c r="D8299" s="209" t="n">
        <v>51.57</v>
      </c>
      <c r="E8299" s="224" t="n">
        <f aca="false">VLOOKUP(A8299,SINAPI_MO!$A$1:$E$59566,4,0)</f>
        <v>0.7853</v>
      </c>
      <c r="F8299" s="225" t="n">
        <f aca="false">ROUND(D8299*E8299,2)</f>
        <v>40.5</v>
      </c>
    </row>
    <row r="8300" customFormat="false" ht="19.4" hidden="false" customHeight="false" outlineLevel="0" collapsed="false">
      <c r="A8300" s="207" t="n">
        <v>100750</v>
      </c>
      <c r="B8300" s="208" t="s">
        <v>8423</v>
      </c>
      <c r="C8300" s="2" t="s">
        <v>175</v>
      </c>
      <c r="D8300" s="209" t="n">
        <v>25.77</v>
      </c>
      <c r="E8300" s="224" t="n">
        <f aca="false">VLOOKUP(A8300,SINAPI_MO!$A$1:$E$59566,4,0)</f>
        <v>0.7854</v>
      </c>
      <c r="F8300" s="225" t="n">
        <f aca="false">ROUND(D8300*E8300,2)</f>
        <v>20.24</v>
      </c>
    </row>
    <row r="8301" customFormat="false" ht="19.4" hidden="false" customHeight="false" outlineLevel="0" collapsed="false">
      <c r="A8301" s="207" t="n">
        <v>100747</v>
      </c>
      <c r="B8301" s="208" t="s">
        <v>8424</v>
      </c>
      <c r="C8301" s="2" t="s">
        <v>175</v>
      </c>
      <c r="D8301" s="209" t="n">
        <v>11.39</v>
      </c>
      <c r="E8301" s="224" t="n">
        <f aca="false">VLOOKUP(A8301,SINAPI_MO!$A$1:$E$59566,4,0)</f>
        <v>0.1659</v>
      </c>
      <c r="F8301" s="225" t="n">
        <f aca="false">ROUND(D8301*E8301,2)</f>
        <v>1.89</v>
      </c>
    </row>
    <row r="8302" customFormat="false" ht="19.4" hidden="false" customHeight="false" outlineLevel="0" collapsed="false">
      <c r="A8302" s="207" t="n">
        <v>100761</v>
      </c>
      <c r="B8302" s="208" t="s">
        <v>8425</v>
      </c>
      <c r="C8302" s="2" t="s">
        <v>175</v>
      </c>
      <c r="D8302" s="209" t="n">
        <v>51.65</v>
      </c>
      <c r="E8302" s="224" t="n">
        <f aca="false">VLOOKUP(A8302,SINAPI_MO!$A$1:$E$59566,4,0)</f>
        <v>0.6089</v>
      </c>
      <c r="F8302" s="225" t="n">
        <f aca="false">ROUND(D8302*E8302,2)</f>
        <v>31.45</v>
      </c>
    </row>
    <row r="8303" customFormat="false" ht="19.4" hidden="false" customHeight="false" outlineLevel="0" collapsed="false">
      <c r="A8303" s="207" t="n">
        <v>100749</v>
      </c>
      <c r="B8303" s="208" t="s">
        <v>8426</v>
      </c>
      <c r="C8303" s="2" t="s">
        <v>175</v>
      </c>
      <c r="D8303" s="209" t="n">
        <v>25.82</v>
      </c>
      <c r="E8303" s="224" t="n">
        <f aca="false">VLOOKUP(A8303,SINAPI_MO!$A$1:$E$59566,4,0)</f>
        <v>0.6088</v>
      </c>
      <c r="F8303" s="225" t="n">
        <f aca="false">ROUND(D8303*E8303,2)</f>
        <v>15.72</v>
      </c>
    </row>
    <row r="8304" customFormat="false" ht="19.4" hidden="false" customHeight="false" outlineLevel="0" collapsed="false">
      <c r="A8304" s="207" t="n">
        <v>100720</v>
      </c>
      <c r="B8304" s="208" t="s">
        <v>8427</v>
      </c>
      <c r="C8304" s="2" t="s">
        <v>175</v>
      </c>
      <c r="D8304" s="209" t="n">
        <v>11.3</v>
      </c>
      <c r="E8304" s="224" t="n">
        <f aca="false">VLOOKUP(A8304,SINAPI_MO!$A$1:$E$59566,4,0)</f>
        <v>0.5673</v>
      </c>
      <c r="F8304" s="225" t="n">
        <f aca="false">ROUND(D8304*E8304,2)</f>
        <v>6.41</v>
      </c>
    </row>
    <row r="8305" customFormat="false" ht="19.4" hidden="false" customHeight="false" outlineLevel="0" collapsed="false">
      <c r="A8305" s="207" t="n">
        <v>100722</v>
      </c>
      <c r="B8305" s="208" t="s">
        <v>8428</v>
      </c>
      <c r="C8305" s="2" t="s">
        <v>175</v>
      </c>
      <c r="D8305" s="209" t="n">
        <v>25.29</v>
      </c>
      <c r="E8305" s="224" t="n">
        <f aca="false">VLOOKUP(A8305,SINAPI_MO!$A$1:$E$59566,4,0)</f>
        <v>0.8003</v>
      </c>
      <c r="F8305" s="225" t="n">
        <f aca="false">ROUND(D8305*E8305,2)</f>
        <v>20.24</v>
      </c>
    </row>
    <row r="8306" customFormat="false" ht="19.4" hidden="false" customHeight="false" outlineLevel="0" collapsed="false">
      <c r="A8306" s="207" t="n">
        <v>100719</v>
      </c>
      <c r="B8306" s="208" t="s">
        <v>8429</v>
      </c>
      <c r="C8306" s="2" t="s">
        <v>175</v>
      </c>
      <c r="D8306" s="209" t="n">
        <v>11.72</v>
      </c>
      <c r="E8306" s="224" t="n">
        <f aca="false">VLOOKUP(A8306,SINAPI_MO!$A$1:$E$59566,4,0)</f>
        <v>0.1613</v>
      </c>
      <c r="F8306" s="225" t="n">
        <f aca="false">ROUND(D8306*E8306,2)</f>
        <v>1.89</v>
      </c>
    </row>
    <row r="8307" customFormat="false" ht="19.4" hidden="false" customHeight="false" outlineLevel="0" collapsed="false">
      <c r="A8307" s="207" t="n">
        <v>100721</v>
      </c>
      <c r="B8307" s="208" t="s">
        <v>8430</v>
      </c>
      <c r="C8307" s="2" t="s">
        <v>175</v>
      </c>
      <c r="D8307" s="209" t="n">
        <v>26.37</v>
      </c>
      <c r="E8307" s="224" t="n">
        <f aca="false">VLOOKUP(A8307,SINAPI_MO!$A$1:$E$59566,4,0)</f>
        <v>0.5961</v>
      </c>
      <c r="F8307" s="225" t="n">
        <f aca="false">ROUND(D8307*E8307,2)</f>
        <v>15.72</v>
      </c>
    </row>
    <row r="8308" customFormat="false" ht="19.4" hidden="false" customHeight="false" outlineLevel="0" collapsed="false">
      <c r="A8308" s="207" t="n">
        <v>100724</v>
      </c>
      <c r="B8308" s="208" t="s">
        <v>8431</v>
      </c>
      <c r="C8308" s="2" t="s">
        <v>175</v>
      </c>
      <c r="D8308" s="209" t="n">
        <v>14.73</v>
      </c>
      <c r="E8308" s="224" t="n">
        <f aca="false">VLOOKUP(A8308,SINAPI_MO!$A$1:$E$59566,4,0)</f>
        <v>0.4352</v>
      </c>
      <c r="F8308" s="225" t="n">
        <f aca="false">ROUND(D8308*E8308,2)</f>
        <v>6.41</v>
      </c>
    </row>
    <row r="8309" customFormat="false" ht="19.4" hidden="false" customHeight="false" outlineLevel="0" collapsed="false">
      <c r="A8309" s="207" t="n">
        <v>100726</v>
      </c>
      <c r="B8309" s="208" t="s">
        <v>8432</v>
      </c>
      <c r="C8309" s="2" t="s">
        <v>175</v>
      </c>
      <c r="D8309" s="209" t="n">
        <v>28.62</v>
      </c>
      <c r="E8309" s="224" t="n">
        <f aca="false">VLOOKUP(A8309,SINAPI_MO!$A$1:$E$59566,4,0)</f>
        <v>0.7072</v>
      </c>
      <c r="F8309" s="225" t="n">
        <f aca="false">ROUND(D8309*E8309,2)</f>
        <v>20.24</v>
      </c>
    </row>
    <row r="8310" customFormat="false" ht="19.4" hidden="false" customHeight="false" outlineLevel="0" collapsed="false">
      <c r="A8310" s="207" t="n">
        <v>100723</v>
      </c>
      <c r="B8310" s="208" t="s">
        <v>8433</v>
      </c>
      <c r="C8310" s="2" t="s">
        <v>175</v>
      </c>
      <c r="D8310" s="209" t="n">
        <v>12.57</v>
      </c>
      <c r="E8310" s="224" t="n">
        <f aca="false">VLOOKUP(A8310,SINAPI_MO!$A$1:$E$59566,4,0)</f>
        <v>0.1504</v>
      </c>
      <c r="F8310" s="225" t="n">
        <f aca="false">ROUND(D8310*E8310,2)</f>
        <v>1.89</v>
      </c>
    </row>
    <row r="8311" customFormat="false" ht="19.4" hidden="false" customHeight="false" outlineLevel="0" collapsed="false">
      <c r="A8311" s="207" t="n">
        <v>100725</v>
      </c>
      <c r="B8311" s="208" t="s">
        <v>8434</v>
      </c>
      <c r="C8311" s="2" t="s">
        <v>175</v>
      </c>
      <c r="D8311" s="209" t="n">
        <v>26.65</v>
      </c>
      <c r="E8311" s="224" t="n">
        <f aca="false">VLOOKUP(A8311,SINAPI_MO!$A$1:$E$59566,4,0)</f>
        <v>0.5899</v>
      </c>
      <c r="F8311" s="225" t="n">
        <f aca="false">ROUND(D8311*E8311,2)</f>
        <v>15.72</v>
      </c>
    </row>
    <row r="8312" customFormat="false" ht="19.4" hidden="false" customHeight="false" outlineLevel="0" collapsed="false">
      <c r="A8312" s="207" t="n">
        <v>100752</v>
      </c>
      <c r="B8312" s="208" t="s">
        <v>8435</v>
      </c>
      <c r="C8312" s="2" t="s">
        <v>175</v>
      </c>
      <c r="D8312" s="209" t="n">
        <v>50.08</v>
      </c>
      <c r="E8312" s="224" t="n">
        <f aca="false">VLOOKUP(A8312,SINAPI_MO!$A$1:$E$59566,4,0)</f>
        <v>0.2562</v>
      </c>
      <c r="F8312" s="225" t="n">
        <f aca="false">ROUND(D8312*E8312,2)</f>
        <v>12.83</v>
      </c>
    </row>
    <row r="8313" customFormat="false" ht="19.4" hidden="false" customHeight="false" outlineLevel="0" collapsed="false">
      <c r="A8313" s="207" t="n">
        <v>100730</v>
      </c>
      <c r="B8313" s="208" t="s">
        <v>8436</v>
      </c>
      <c r="C8313" s="2" t="s">
        <v>175</v>
      </c>
      <c r="D8313" s="209" t="n">
        <v>25.04</v>
      </c>
      <c r="E8313" s="224" t="n">
        <f aca="false">VLOOKUP(A8313,SINAPI_MO!$A$1:$E$59566,4,0)</f>
        <v>0.256</v>
      </c>
      <c r="F8313" s="225" t="n">
        <f aca="false">ROUND(D8313*E8313,2)</f>
        <v>6.41</v>
      </c>
    </row>
    <row r="8314" customFormat="false" ht="19.4" hidden="false" customHeight="false" outlineLevel="0" collapsed="false">
      <c r="A8314" s="207" t="n">
        <v>100751</v>
      </c>
      <c r="B8314" s="208" t="s">
        <v>8437</v>
      </c>
      <c r="C8314" s="2" t="s">
        <v>175</v>
      </c>
      <c r="D8314" s="209" t="n">
        <v>43.34</v>
      </c>
      <c r="E8314" s="224" t="n">
        <f aca="false">VLOOKUP(A8314,SINAPI_MO!$A$1:$E$59566,4,0)</f>
        <v>0.0874</v>
      </c>
      <c r="F8314" s="225" t="n">
        <f aca="false">ROUND(D8314*E8314,2)</f>
        <v>3.79</v>
      </c>
    </row>
    <row r="8315" customFormat="false" ht="19.4" hidden="false" customHeight="false" outlineLevel="0" collapsed="false">
      <c r="A8315" s="207" t="n">
        <v>100729</v>
      </c>
      <c r="B8315" s="208" t="s">
        <v>8438</v>
      </c>
      <c r="C8315" s="2" t="s">
        <v>175</v>
      </c>
      <c r="D8315" s="209" t="n">
        <v>21.67</v>
      </c>
      <c r="E8315" s="224" t="n">
        <f aca="false">VLOOKUP(A8315,SINAPI_MO!$A$1:$E$59566,4,0)</f>
        <v>0.0872</v>
      </c>
      <c r="F8315" s="225" t="n">
        <f aca="false">ROUND(D8315*E8315,2)</f>
        <v>1.89</v>
      </c>
    </row>
    <row r="8316" customFormat="false" ht="19.4" hidden="false" customHeight="false" outlineLevel="0" collapsed="false">
      <c r="A8316" s="207" t="n">
        <v>100728</v>
      </c>
      <c r="B8316" s="208" t="s">
        <v>8439</v>
      </c>
      <c r="C8316" s="2" t="s">
        <v>175</v>
      </c>
      <c r="D8316" s="209" t="n">
        <v>25.35</v>
      </c>
      <c r="E8316" s="224" t="n">
        <f aca="false">VLOOKUP(A8316,SINAPI_MO!$A$1:$E$59566,4,0)</f>
        <v>0.2529</v>
      </c>
      <c r="F8316" s="225" t="n">
        <f aca="false">ROUND(D8316*E8316,2)</f>
        <v>6.41</v>
      </c>
    </row>
    <row r="8317" customFormat="false" ht="19.4" hidden="false" customHeight="false" outlineLevel="0" collapsed="false">
      <c r="A8317" s="207" t="n">
        <v>100732</v>
      </c>
      <c r="B8317" s="208" t="s">
        <v>8440</v>
      </c>
      <c r="C8317" s="2" t="s">
        <v>175</v>
      </c>
      <c r="D8317" s="209" t="n">
        <v>0</v>
      </c>
      <c r="E8317" s="224" t="e">
        <f aca="false">VLOOKUP(A8317,SINAPI_MO!$A$1:$E$59566,4,0)</f>
        <v>#N/A</v>
      </c>
      <c r="F8317" s="225" t="e">
        <f aca="false">ROUND(D8317*E8317,2)</f>
        <v>#N/A</v>
      </c>
    </row>
    <row r="8318" customFormat="false" ht="19.4" hidden="false" customHeight="false" outlineLevel="0" collapsed="false">
      <c r="A8318" s="207" t="n">
        <v>100731</v>
      </c>
      <c r="B8318" s="208" t="s">
        <v>8441</v>
      </c>
      <c r="C8318" s="2" t="s">
        <v>175</v>
      </c>
      <c r="D8318" s="209" t="n">
        <v>0</v>
      </c>
      <c r="E8318" s="224" t="e">
        <f aca="false">VLOOKUP(A8318,SINAPI_MO!$A$1:$E$59566,4,0)</f>
        <v>#N/A</v>
      </c>
      <c r="F8318" s="225" t="e">
        <f aca="false">ROUND(D8318*E8318,2)</f>
        <v>#N/A</v>
      </c>
    </row>
    <row r="8319" customFormat="false" ht="19.4" hidden="false" customHeight="false" outlineLevel="0" collapsed="false">
      <c r="A8319" s="207" t="n">
        <v>100727</v>
      </c>
      <c r="B8319" s="208" t="s">
        <v>8442</v>
      </c>
      <c r="C8319" s="2" t="s">
        <v>175</v>
      </c>
      <c r="D8319" s="209" t="n">
        <v>28.37</v>
      </c>
      <c r="E8319" s="224" t="n">
        <f aca="false">VLOOKUP(A8319,SINAPI_MO!$A$1:$E$59566,4,0)</f>
        <v>0.0666</v>
      </c>
      <c r="F8319" s="225" t="n">
        <f aca="false">ROUND(D8319*E8319,2)</f>
        <v>1.89</v>
      </c>
    </row>
    <row r="8320" customFormat="false" ht="19.4" hidden="false" customHeight="false" outlineLevel="0" collapsed="false">
      <c r="A8320" s="207" t="n">
        <v>100756</v>
      </c>
      <c r="B8320" s="208" t="s">
        <v>8443</v>
      </c>
      <c r="C8320" s="2" t="s">
        <v>175</v>
      </c>
      <c r="D8320" s="209" t="n">
        <v>0</v>
      </c>
      <c r="E8320" s="224" t="e">
        <f aca="false">VLOOKUP(A8320,SINAPI_MO!$A$1:$E$59566,4,0)</f>
        <v>#N/A</v>
      </c>
      <c r="F8320" s="225" t="e">
        <f aca="false">ROUND(D8320*E8320,2)</f>
        <v>#N/A</v>
      </c>
    </row>
    <row r="8321" customFormat="false" ht="19.4" hidden="false" customHeight="false" outlineLevel="0" collapsed="false">
      <c r="A8321" s="207" t="n">
        <v>100738</v>
      </c>
      <c r="B8321" s="208" t="s">
        <v>8444</v>
      </c>
      <c r="C8321" s="2" t="s">
        <v>175</v>
      </c>
      <c r="D8321" s="209" t="n">
        <v>0</v>
      </c>
      <c r="E8321" s="224" t="e">
        <f aca="false">VLOOKUP(A8321,SINAPI_MO!$A$1:$E$59566,4,0)</f>
        <v>#N/A</v>
      </c>
      <c r="F8321" s="225" t="e">
        <f aca="false">ROUND(D8321*E8321,2)</f>
        <v>#N/A</v>
      </c>
    </row>
    <row r="8322" customFormat="false" ht="19.4" hidden="false" customHeight="false" outlineLevel="0" collapsed="false">
      <c r="A8322" s="207" t="n">
        <v>100755</v>
      </c>
      <c r="B8322" s="208" t="s">
        <v>8445</v>
      </c>
      <c r="C8322" s="2" t="s">
        <v>175</v>
      </c>
      <c r="D8322" s="209" t="n">
        <v>0</v>
      </c>
      <c r="E8322" s="224" t="e">
        <f aca="false">VLOOKUP(A8322,SINAPI_MO!$A$1:$E$59566,4,0)</f>
        <v>#N/A</v>
      </c>
      <c r="F8322" s="225" t="e">
        <f aca="false">ROUND(D8322*E8322,2)</f>
        <v>#N/A</v>
      </c>
    </row>
    <row r="8323" customFormat="false" ht="19.4" hidden="false" customHeight="false" outlineLevel="0" collapsed="false">
      <c r="A8323" s="207" t="n">
        <v>100737</v>
      </c>
      <c r="B8323" s="208" t="s">
        <v>8446</v>
      </c>
      <c r="C8323" s="2" t="s">
        <v>175</v>
      </c>
      <c r="D8323" s="209" t="n">
        <v>0</v>
      </c>
      <c r="E8323" s="224" t="e">
        <f aca="false">VLOOKUP(A8323,SINAPI_MO!$A$1:$E$59566,4,0)</f>
        <v>#N/A</v>
      </c>
      <c r="F8323" s="225" t="e">
        <f aca="false">ROUND(D8323*E8323,2)</f>
        <v>#N/A</v>
      </c>
    </row>
    <row r="8324" customFormat="false" ht="12.8" hidden="false" customHeight="false" outlineLevel="0" collapsed="false">
      <c r="A8324" s="207" t="n">
        <v>102499</v>
      </c>
      <c r="B8324" s="208" t="s">
        <v>8447</v>
      </c>
      <c r="C8324" s="2" t="s">
        <v>175</v>
      </c>
      <c r="D8324" s="209" t="n">
        <v>3.89</v>
      </c>
      <c r="E8324" s="224" t="n">
        <f aca="false">VLOOKUP(A8324,SINAPI_MO!$A$1:$E$59566,4,0)</f>
        <v>0.4216</v>
      </c>
      <c r="F8324" s="225" t="n">
        <f aca="false">ROUND(D8324*E8324,2)</f>
        <v>1.64</v>
      </c>
    </row>
    <row r="8325" customFormat="false" ht="12.8" hidden="false" customHeight="false" outlineLevel="0" collapsed="false">
      <c r="A8325" s="207" t="n">
        <v>102505</v>
      </c>
      <c r="B8325" s="208" t="s">
        <v>8448</v>
      </c>
      <c r="C8325" s="2" t="s">
        <v>183</v>
      </c>
      <c r="D8325" s="209" t="n">
        <v>10.74</v>
      </c>
      <c r="E8325" s="224" t="n">
        <f aca="false">VLOOKUP(A8325,SINAPI_MO!$A$1:$E$59566,4,0)</f>
        <v>0.8818</v>
      </c>
      <c r="F8325" s="225" t="n">
        <f aca="false">ROUND(D8325*E8325,2)</f>
        <v>9.47</v>
      </c>
    </row>
    <row r="8326" customFormat="false" ht="12.8" hidden="false" customHeight="false" outlineLevel="0" collapsed="false">
      <c r="A8326" s="207" t="n">
        <v>102504</v>
      </c>
      <c r="B8326" s="208" t="s">
        <v>8449</v>
      </c>
      <c r="C8326" s="2" t="s">
        <v>183</v>
      </c>
      <c r="D8326" s="209" t="n">
        <v>10.49</v>
      </c>
      <c r="E8326" s="224" t="n">
        <f aca="false">VLOOKUP(A8326,SINAPI_MO!$A$1:$E$59566,4,0)</f>
        <v>0.9028</v>
      </c>
      <c r="F8326" s="225" t="n">
        <f aca="false">ROUND(D8326*E8326,2)</f>
        <v>9.47</v>
      </c>
    </row>
    <row r="8327" customFormat="false" ht="12.8" hidden="false" customHeight="false" outlineLevel="0" collapsed="false">
      <c r="A8327" s="207" t="n">
        <v>102506</v>
      </c>
      <c r="B8327" s="208" t="s">
        <v>8450</v>
      </c>
      <c r="C8327" s="2" t="s">
        <v>183</v>
      </c>
      <c r="D8327" s="209" t="n">
        <v>11.52</v>
      </c>
      <c r="E8327" s="224" t="n">
        <f aca="false">VLOOKUP(A8327,SINAPI_MO!$A$1:$E$59566,4,0)</f>
        <v>0.822</v>
      </c>
      <c r="F8327" s="225" t="n">
        <f aca="false">ROUND(D8327*E8327,2)</f>
        <v>9.47</v>
      </c>
    </row>
    <row r="8328" customFormat="false" ht="12.8" hidden="false" customHeight="false" outlineLevel="0" collapsed="false">
      <c r="A8328" s="207" t="n">
        <v>102500</v>
      </c>
      <c r="B8328" s="208" t="s">
        <v>8451</v>
      </c>
      <c r="C8328" s="2" t="s">
        <v>183</v>
      </c>
      <c r="D8328" s="209" t="n">
        <v>4.8</v>
      </c>
      <c r="E8328" s="224" t="n">
        <f aca="false">VLOOKUP(A8328,SINAPI_MO!$A$1:$E$59566,4,0)</f>
        <v>0.6854</v>
      </c>
      <c r="F8328" s="225" t="n">
        <f aca="false">ROUND(D8328*E8328,2)</f>
        <v>3.29</v>
      </c>
    </row>
    <row r="8329" customFormat="false" ht="19.4" hidden="false" customHeight="false" outlineLevel="0" collapsed="false">
      <c r="A8329" s="207" t="n">
        <v>102502</v>
      </c>
      <c r="B8329" s="208" t="s">
        <v>8452</v>
      </c>
      <c r="C8329" s="2" t="s">
        <v>183</v>
      </c>
      <c r="D8329" s="209" t="n">
        <v>0</v>
      </c>
      <c r="E8329" s="224" t="e">
        <f aca="false">VLOOKUP(A8329,SINAPI_MO!$A$1:$E$59566,4,0)</f>
        <v>#N/A</v>
      </c>
      <c r="F8329" s="225" t="e">
        <f aca="false">ROUND(D8329*E8329,2)</f>
        <v>#N/A</v>
      </c>
    </row>
    <row r="8330" customFormat="false" ht="12.8" hidden="false" customHeight="false" outlineLevel="0" collapsed="false">
      <c r="A8330" s="207" t="n">
        <v>102507</v>
      </c>
      <c r="B8330" s="208" t="s">
        <v>8453</v>
      </c>
      <c r="C8330" s="2" t="s">
        <v>183</v>
      </c>
      <c r="D8330" s="209" t="n">
        <v>6.85</v>
      </c>
      <c r="E8330" s="224" t="n">
        <f aca="false">VLOOKUP(A8330,SINAPI_MO!$A$1:$E$59566,4,0)</f>
        <v>0.4803</v>
      </c>
      <c r="F8330" s="225" t="n">
        <f aca="false">ROUND(D8330*E8330,2)</f>
        <v>3.29</v>
      </c>
    </row>
    <row r="8331" customFormat="false" ht="19.4" hidden="false" customHeight="false" outlineLevel="0" collapsed="false">
      <c r="A8331" s="207" t="n">
        <v>102510</v>
      </c>
      <c r="B8331" s="208" t="s">
        <v>8454</v>
      </c>
      <c r="C8331" s="2" t="s">
        <v>183</v>
      </c>
      <c r="D8331" s="209" t="n">
        <v>0</v>
      </c>
      <c r="E8331" s="224" t="e">
        <f aca="false">VLOOKUP(A8331,SINAPI_MO!$A$1:$E$59566,4,0)</f>
        <v>#N/A</v>
      </c>
      <c r="F8331" s="225" t="e">
        <f aca="false">ROUND(D8331*E8331,2)</f>
        <v>#N/A</v>
      </c>
    </row>
    <row r="8332" customFormat="false" ht="19.4" hidden="false" customHeight="false" outlineLevel="0" collapsed="false">
      <c r="A8332" s="207" t="n">
        <v>102512</v>
      </c>
      <c r="B8332" s="208" t="s">
        <v>8455</v>
      </c>
      <c r="C8332" s="2" t="s">
        <v>183</v>
      </c>
      <c r="D8332" s="209" t="n">
        <v>6.55</v>
      </c>
      <c r="E8332" s="224" t="n">
        <f aca="false">VLOOKUP(A8332,SINAPI_MO!$A$1:$E$59566,4,0)</f>
        <v>0.3908</v>
      </c>
      <c r="F8332" s="225" t="n">
        <f aca="false">ROUND(D8332*E8332,2)</f>
        <v>2.56</v>
      </c>
    </row>
    <row r="8333" customFormat="false" ht="12.8" hidden="false" customHeight="false" outlineLevel="0" collapsed="false">
      <c r="A8333" s="207" t="n">
        <v>102501</v>
      </c>
      <c r="B8333" s="208" t="s">
        <v>8456</v>
      </c>
      <c r="C8333" s="2" t="s">
        <v>175</v>
      </c>
      <c r="D8333" s="209" t="n">
        <v>26.88</v>
      </c>
      <c r="E8333" s="224" t="n">
        <f aca="false">VLOOKUP(A8333,SINAPI_MO!$A$1:$E$59566,4,0)</f>
        <v>0.6369</v>
      </c>
      <c r="F8333" s="225" t="n">
        <f aca="false">ROUND(D8333*E8333,2)</f>
        <v>17.12</v>
      </c>
    </row>
    <row r="8334" customFormat="false" ht="19.4" hidden="false" customHeight="false" outlineLevel="0" collapsed="false">
      <c r="A8334" s="207" t="n">
        <v>102503</v>
      </c>
      <c r="B8334" s="208" t="s">
        <v>8457</v>
      </c>
      <c r="C8334" s="2" t="s">
        <v>175</v>
      </c>
      <c r="D8334" s="209" t="n">
        <v>0</v>
      </c>
      <c r="E8334" s="224" t="e">
        <f aca="false">VLOOKUP(A8334,SINAPI_MO!$A$1:$E$59566,4,0)</f>
        <v>#N/A</v>
      </c>
      <c r="F8334" s="225" t="e">
        <f aca="false">ROUND(D8334*E8334,2)</f>
        <v>#N/A</v>
      </c>
    </row>
    <row r="8335" customFormat="false" ht="12.8" hidden="false" customHeight="false" outlineLevel="0" collapsed="false">
      <c r="A8335" s="207" t="n">
        <v>102508</v>
      </c>
      <c r="B8335" s="208" t="s">
        <v>8458</v>
      </c>
      <c r="C8335" s="2" t="s">
        <v>175</v>
      </c>
      <c r="D8335" s="209" t="n">
        <v>47.94</v>
      </c>
      <c r="E8335" s="224" t="n">
        <f aca="false">VLOOKUP(A8335,SINAPI_MO!$A$1:$E$59566,4,0)</f>
        <v>0.3571</v>
      </c>
      <c r="F8335" s="225" t="n">
        <f aca="false">ROUND(D8335*E8335,2)</f>
        <v>17.12</v>
      </c>
    </row>
    <row r="8336" customFormat="false" ht="19.4" hidden="false" customHeight="false" outlineLevel="0" collapsed="false">
      <c r="A8336" s="207" t="n">
        <v>102511</v>
      </c>
      <c r="B8336" s="208" t="s">
        <v>8459</v>
      </c>
      <c r="C8336" s="2" t="s">
        <v>175</v>
      </c>
      <c r="D8336" s="209" t="n">
        <v>0</v>
      </c>
      <c r="E8336" s="224" t="e">
        <f aca="false">VLOOKUP(A8336,SINAPI_MO!$A$1:$E$59566,4,0)</f>
        <v>#N/A</v>
      </c>
      <c r="F8336" s="225" t="e">
        <f aca="false">ROUND(D8336*E8336,2)</f>
        <v>#N/A</v>
      </c>
    </row>
    <row r="8337" customFormat="false" ht="19.4" hidden="false" customHeight="false" outlineLevel="0" collapsed="false">
      <c r="A8337" s="207" t="n">
        <v>102509</v>
      </c>
      <c r="B8337" s="208" t="s">
        <v>8460</v>
      </c>
      <c r="C8337" s="2" t="s">
        <v>175</v>
      </c>
      <c r="D8337" s="209" t="n">
        <v>29.28</v>
      </c>
      <c r="E8337" s="224" t="n">
        <f aca="false">VLOOKUP(A8337,SINAPI_MO!$A$1:$E$59566,4,0)</f>
        <v>0.4921</v>
      </c>
      <c r="F8337" s="225" t="n">
        <f aca="false">ROUND(D8337*E8337,2)</f>
        <v>14.41</v>
      </c>
    </row>
    <row r="8338" customFormat="false" ht="12.8" hidden="false" customHeight="false" outlineLevel="0" collapsed="false">
      <c r="A8338" s="207" t="n">
        <v>102498</v>
      </c>
      <c r="B8338" s="208" t="s">
        <v>8461</v>
      </c>
      <c r="C8338" s="2" t="s">
        <v>183</v>
      </c>
      <c r="D8338" s="209" t="n">
        <v>1.65</v>
      </c>
      <c r="E8338" s="224" t="n">
        <f aca="false">VLOOKUP(A8338,SINAPI_MO!$A$1:$E$59566,4,0)</f>
        <v>0.8909</v>
      </c>
      <c r="F8338" s="225" t="n">
        <f aca="false">ROUND(D8338*E8338,2)</f>
        <v>1.47</v>
      </c>
    </row>
    <row r="8339" customFormat="false" ht="12.8" hidden="false" customHeight="false" outlineLevel="0" collapsed="false">
      <c r="A8339" s="207" t="n">
        <v>102519</v>
      </c>
      <c r="B8339" s="208" t="s">
        <v>8462</v>
      </c>
      <c r="C8339" s="2" t="s">
        <v>170</v>
      </c>
      <c r="D8339" s="209" t="n">
        <v>0</v>
      </c>
      <c r="E8339" s="224" t="e">
        <f aca="false">VLOOKUP(A8339,SINAPI_MO!$A$1:$E$59566,4,0)</f>
        <v>#N/A</v>
      </c>
      <c r="F8339" s="225" t="e">
        <f aca="false">ROUND(D8339*E8339,2)</f>
        <v>#N/A</v>
      </c>
    </row>
    <row r="8340" customFormat="false" ht="12.8" hidden="false" customHeight="false" outlineLevel="0" collapsed="false">
      <c r="A8340" s="207" t="n">
        <v>102491</v>
      </c>
      <c r="B8340" s="208" t="s">
        <v>8463</v>
      </c>
      <c r="C8340" s="2" t="s">
        <v>175</v>
      </c>
      <c r="D8340" s="209" t="n">
        <v>21.96</v>
      </c>
      <c r="E8340" s="224" t="n">
        <f aca="false">VLOOKUP(A8340,SINAPI_MO!$A$1:$E$59566,4,0)</f>
        <v>0.4968</v>
      </c>
      <c r="F8340" s="225" t="n">
        <f aca="false">ROUND(D8340*E8340,2)</f>
        <v>10.91</v>
      </c>
    </row>
    <row r="8341" customFormat="false" ht="12.8" hidden="false" customHeight="false" outlineLevel="0" collapsed="false">
      <c r="A8341" s="207" t="n">
        <v>102492</v>
      </c>
      <c r="B8341" s="208" t="s">
        <v>8464</v>
      </c>
      <c r="C8341" s="2" t="s">
        <v>175</v>
      </c>
      <c r="D8341" s="209" t="n">
        <v>27.91</v>
      </c>
      <c r="E8341" s="224" t="n">
        <f aca="false">VLOOKUP(A8341,SINAPI_MO!$A$1:$E$59566,4,0)</f>
        <v>0.5181</v>
      </c>
      <c r="F8341" s="225" t="n">
        <f aca="false">ROUND(D8341*E8341,2)</f>
        <v>14.46</v>
      </c>
    </row>
    <row r="8342" customFormat="false" ht="12.8" hidden="false" customHeight="false" outlineLevel="0" collapsed="false">
      <c r="A8342" s="207" t="n">
        <v>102804</v>
      </c>
      <c r="B8342" s="208" t="s">
        <v>8465</v>
      </c>
      <c r="C8342" s="2" t="s">
        <v>175</v>
      </c>
      <c r="D8342" s="209" t="n">
        <v>0</v>
      </c>
      <c r="E8342" s="224" t="e">
        <f aca="false">VLOOKUP(A8342,SINAPI_MO!$A$1:$E$59566,4,0)</f>
        <v>#N/A</v>
      </c>
      <c r="F8342" s="225" t="e">
        <f aca="false">ROUND(D8342*E8342,2)</f>
        <v>#N/A</v>
      </c>
    </row>
    <row r="8343" customFormat="false" ht="12.8" hidden="false" customHeight="false" outlineLevel="0" collapsed="false">
      <c r="A8343" s="207" t="n">
        <v>102494</v>
      </c>
      <c r="B8343" s="208" t="s">
        <v>8466</v>
      </c>
      <c r="C8343" s="2" t="s">
        <v>175</v>
      </c>
      <c r="D8343" s="209" t="n">
        <v>66.9</v>
      </c>
      <c r="E8343" s="224" t="n">
        <f aca="false">VLOOKUP(A8343,SINAPI_MO!$A$1:$E$59566,4,0)</f>
        <v>0.1631</v>
      </c>
      <c r="F8343" s="225" t="n">
        <f aca="false">ROUND(D8343*E8343,2)</f>
        <v>10.91</v>
      </c>
    </row>
    <row r="8344" customFormat="false" ht="12.8" hidden="false" customHeight="false" outlineLevel="0" collapsed="false">
      <c r="A8344" s="207" t="n">
        <v>102805</v>
      </c>
      <c r="B8344" s="208" t="s">
        <v>8467</v>
      </c>
      <c r="C8344" s="2" t="s">
        <v>175</v>
      </c>
      <c r="D8344" s="209" t="n">
        <v>0</v>
      </c>
      <c r="E8344" s="224" t="e">
        <f aca="false">VLOOKUP(A8344,SINAPI_MO!$A$1:$E$59566,4,0)</f>
        <v>#N/A</v>
      </c>
      <c r="F8344" s="225" t="e">
        <f aca="false">ROUND(D8344*E8344,2)</f>
        <v>#N/A</v>
      </c>
    </row>
    <row r="8345" customFormat="false" ht="12.8" hidden="false" customHeight="false" outlineLevel="0" collapsed="false">
      <c r="A8345" s="207" t="n">
        <v>102490</v>
      </c>
      <c r="B8345" s="208" t="s">
        <v>8468</v>
      </c>
      <c r="C8345" s="2" t="s">
        <v>175</v>
      </c>
      <c r="D8345" s="209" t="n">
        <v>0</v>
      </c>
      <c r="E8345" s="224" t="e">
        <f aca="false">VLOOKUP(A8345,SINAPI_MO!$A$1:$E$59566,4,0)</f>
        <v>#N/A</v>
      </c>
      <c r="F8345" s="225" t="e">
        <f aca="false">ROUND(D8345*E8345,2)</f>
        <v>#N/A</v>
      </c>
    </row>
    <row r="8346" customFormat="false" ht="12.8" hidden="false" customHeight="false" outlineLevel="0" collapsed="false">
      <c r="A8346" s="207" t="n">
        <v>102496</v>
      </c>
      <c r="B8346" s="208" t="s">
        <v>8469</v>
      </c>
      <c r="C8346" s="2" t="s">
        <v>183</v>
      </c>
      <c r="D8346" s="209" t="n">
        <v>14.08</v>
      </c>
      <c r="E8346" s="224" t="n">
        <f aca="false">VLOOKUP(A8346,SINAPI_MO!$A$1:$E$59566,4,0)</f>
        <v>0.3651</v>
      </c>
      <c r="F8346" s="225" t="n">
        <f aca="false">ROUND(D8346*E8346,2)</f>
        <v>5.14</v>
      </c>
    </row>
    <row r="8347" customFormat="false" ht="12.8" hidden="false" customHeight="false" outlineLevel="0" collapsed="false">
      <c r="A8347" s="207" t="n">
        <v>102497</v>
      </c>
      <c r="B8347" s="208" t="s">
        <v>8470</v>
      </c>
      <c r="C8347" s="2" t="s">
        <v>183</v>
      </c>
      <c r="D8347" s="209" t="n">
        <v>5.39</v>
      </c>
      <c r="E8347" s="224" t="n">
        <f aca="false">VLOOKUP(A8347,SINAPI_MO!$A$1:$E$59566,4,0)</f>
        <v>0.6308</v>
      </c>
      <c r="F8347" s="225" t="n">
        <f aca="false">ROUND(D8347*E8347,2)</f>
        <v>3.4</v>
      </c>
    </row>
    <row r="8348" customFormat="false" ht="12.8" hidden="false" customHeight="false" outlineLevel="0" collapsed="false">
      <c r="A8348" s="207" t="n">
        <v>102520</v>
      </c>
      <c r="B8348" s="208" t="s">
        <v>8471</v>
      </c>
      <c r="C8348" s="2" t="s">
        <v>175</v>
      </c>
      <c r="D8348" s="209" t="n">
        <v>86.7</v>
      </c>
      <c r="E8348" s="224" t="n">
        <f aca="false">VLOOKUP(A8348,SINAPI_MO!$A$1:$E$59566,4,0)</f>
        <v>0.7882</v>
      </c>
      <c r="F8348" s="225" t="n">
        <f aca="false">ROUND(D8348*E8348,2)</f>
        <v>68.34</v>
      </c>
    </row>
    <row r="8349" customFormat="false" ht="19.4" hidden="false" customHeight="false" outlineLevel="0" collapsed="false">
      <c r="A8349" s="207" t="n">
        <v>102518</v>
      </c>
      <c r="B8349" s="208" t="s">
        <v>8472</v>
      </c>
      <c r="C8349" s="2" t="s">
        <v>170</v>
      </c>
      <c r="D8349" s="209" t="n">
        <v>0</v>
      </c>
      <c r="E8349" s="224" t="e">
        <f aca="false">VLOOKUP(A8349,SINAPI_MO!$A$1:$E$59566,4,0)</f>
        <v>#N/A</v>
      </c>
      <c r="F8349" s="225" t="e">
        <f aca="false">ROUND(D8349*E8349,2)</f>
        <v>#N/A</v>
      </c>
    </row>
    <row r="8350" customFormat="false" ht="19.4" hidden="false" customHeight="false" outlineLevel="0" collapsed="false">
      <c r="A8350" s="207" t="n">
        <v>102514</v>
      </c>
      <c r="B8350" s="208" t="s">
        <v>8473</v>
      </c>
      <c r="C8350" s="2" t="s">
        <v>170</v>
      </c>
      <c r="D8350" s="209" t="n">
        <v>0</v>
      </c>
      <c r="E8350" s="224" t="e">
        <f aca="false">VLOOKUP(A8350,SINAPI_MO!$A$1:$E$59566,4,0)</f>
        <v>#N/A</v>
      </c>
      <c r="F8350" s="225" t="e">
        <f aca="false">ROUND(D8350*E8350,2)</f>
        <v>#N/A</v>
      </c>
    </row>
    <row r="8351" customFormat="false" ht="19.4" hidden="false" customHeight="false" outlineLevel="0" collapsed="false">
      <c r="A8351" s="207" t="n">
        <v>102516</v>
      </c>
      <c r="B8351" s="208" t="s">
        <v>8474</v>
      </c>
      <c r="C8351" s="2" t="s">
        <v>170</v>
      </c>
      <c r="D8351" s="209" t="n">
        <v>0</v>
      </c>
      <c r="E8351" s="224" t="e">
        <f aca="false">VLOOKUP(A8351,SINAPI_MO!$A$1:$E$59566,4,0)</f>
        <v>#N/A</v>
      </c>
      <c r="F8351" s="225" t="e">
        <f aca="false">ROUND(D8351*E8351,2)</f>
        <v>#N/A</v>
      </c>
    </row>
    <row r="8352" customFormat="false" ht="19.4" hidden="false" customHeight="false" outlineLevel="0" collapsed="false">
      <c r="A8352" s="207" t="n">
        <v>102515</v>
      </c>
      <c r="B8352" s="208" t="s">
        <v>8475</v>
      </c>
      <c r="C8352" s="2" t="s">
        <v>170</v>
      </c>
      <c r="D8352" s="209" t="n">
        <v>0</v>
      </c>
      <c r="E8352" s="224" t="e">
        <f aca="false">VLOOKUP(A8352,SINAPI_MO!$A$1:$E$59566,4,0)</f>
        <v>#N/A</v>
      </c>
      <c r="F8352" s="225" t="e">
        <f aca="false">ROUND(D8352*E8352,2)</f>
        <v>#N/A</v>
      </c>
    </row>
    <row r="8353" customFormat="false" ht="19.4" hidden="false" customHeight="false" outlineLevel="0" collapsed="false">
      <c r="A8353" s="207" t="n">
        <v>102517</v>
      </c>
      <c r="B8353" s="208" t="s">
        <v>8476</v>
      </c>
      <c r="C8353" s="2" t="s">
        <v>170</v>
      </c>
      <c r="D8353" s="209" t="n">
        <v>0</v>
      </c>
      <c r="E8353" s="224" t="e">
        <f aca="false">VLOOKUP(A8353,SINAPI_MO!$A$1:$E$59566,4,0)</f>
        <v>#N/A</v>
      </c>
      <c r="F8353" s="225" t="e">
        <f aca="false">ROUND(D8353*E8353,2)</f>
        <v>#N/A</v>
      </c>
    </row>
    <row r="8354" customFormat="false" ht="12.8" hidden="false" customHeight="false" outlineLevel="0" collapsed="false">
      <c r="A8354" s="207" t="n">
        <v>102513</v>
      </c>
      <c r="B8354" s="208" t="s">
        <v>8477</v>
      </c>
      <c r="C8354" s="2" t="s">
        <v>175</v>
      </c>
      <c r="D8354" s="209" t="n">
        <v>50.86</v>
      </c>
      <c r="E8354" s="224" t="n">
        <f aca="false">VLOOKUP(A8354,SINAPI_MO!$A$1:$E$59566,4,0)</f>
        <v>0.7483</v>
      </c>
      <c r="F8354" s="225" t="n">
        <f aca="false">ROUND(D8354*E8354,2)</f>
        <v>38.06</v>
      </c>
    </row>
    <row r="8355" customFormat="false" ht="12.8" hidden="false" customHeight="false" outlineLevel="0" collapsed="false">
      <c r="A8355" s="207" t="n">
        <v>102489</v>
      </c>
      <c r="B8355" s="208" t="s">
        <v>8478</v>
      </c>
      <c r="C8355" s="2" t="s">
        <v>175</v>
      </c>
      <c r="D8355" s="209" t="n">
        <v>28.68</v>
      </c>
      <c r="E8355" s="224" t="n">
        <f aca="false">VLOOKUP(A8355,SINAPI_MO!$A$1:$E$59566,4,0)</f>
        <v>0.4976</v>
      </c>
      <c r="F8355" s="225" t="n">
        <f aca="false">ROUND(D8355*E8355,2)</f>
        <v>14.27</v>
      </c>
    </row>
    <row r="8356" customFormat="false" ht="12.8" hidden="false" customHeight="false" outlineLevel="0" collapsed="false">
      <c r="A8356" s="207" t="n">
        <v>102488</v>
      </c>
      <c r="B8356" s="208" t="s">
        <v>8479</v>
      </c>
      <c r="C8356" s="2" t="s">
        <v>175</v>
      </c>
      <c r="D8356" s="209" t="n">
        <v>3.73</v>
      </c>
      <c r="E8356" s="224" t="n">
        <f aca="false">VLOOKUP(A8356,SINAPI_MO!$A$1:$E$59566,4,0)</f>
        <v>0.9732</v>
      </c>
      <c r="F8356" s="225" t="n">
        <f aca="false">ROUND(D8356*E8356,2)</f>
        <v>3.63</v>
      </c>
    </row>
    <row r="8357" customFormat="false" ht="12.8" hidden="false" customHeight="false" outlineLevel="0" collapsed="false">
      <c r="A8357" s="207" t="n">
        <v>101730</v>
      </c>
      <c r="B8357" s="208" t="s">
        <v>8480</v>
      </c>
      <c r="C8357" s="2" t="s">
        <v>175</v>
      </c>
      <c r="D8357" s="209" t="n">
        <v>0</v>
      </c>
      <c r="E8357" s="224" t="e">
        <f aca="false">VLOOKUP(A8357,SINAPI_MO!$A$1:$E$59566,4,0)</f>
        <v>#N/A</v>
      </c>
      <c r="F8357" s="225" t="e">
        <f aca="false">ROUND(D8357*E8357,2)</f>
        <v>#N/A</v>
      </c>
    </row>
    <row r="8358" customFormat="false" ht="12.8" hidden="false" customHeight="false" outlineLevel="0" collapsed="false">
      <c r="A8358" s="207" t="n">
        <v>101746</v>
      </c>
      <c r="B8358" s="208" t="s">
        <v>8481</v>
      </c>
      <c r="C8358" s="2" t="s">
        <v>175</v>
      </c>
      <c r="D8358" s="209" t="n">
        <v>456.66</v>
      </c>
      <c r="E8358" s="224" t="n">
        <f aca="false">VLOOKUP(A8358,SINAPI_MO!$A$1:$E$59566,4,0)</f>
        <v>0.0408</v>
      </c>
      <c r="F8358" s="225" t="n">
        <f aca="false">ROUND(D8358*E8358,2)</f>
        <v>18.63</v>
      </c>
    </row>
    <row r="8359" customFormat="false" ht="19.4" hidden="false" customHeight="false" outlineLevel="0" collapsed="false">
      <c r="A8359" s="207" t="n">
        <v>106788</v>
      </c>
      <c r="B8359" s="208" t="s">
        <v>8482</v>
      </c>
      <c r="C8359" s="2" t="s">
        <v>175</v>
      </c>
      <c r="D8359" s="209" t="n">
        <v>32.04</v>
      </c>
      <c r="E8359" s="224" t="n">
        <f aca="false">VLOOKUP(A8359,SINAPI_MO!$A$1:$E$59566,4,0)</f>
        <v>0.5393</v>
      </c>
      <c r="F8359" s="225" t="n">
        <f aca="false">ROUND(D8359*E8359,2)</f>
        <v>17.28</v>
      </c>
    </row>
    <row r="8360" customFormat="false" ht="19.4" hidden="false" customHeight="false" outlineLevel="0" collapsed="false">
      <c r="A8360" s="207" t="n">
        <v>106789</v>
      </c>
      <c r="B8360" s="208" t="s">
        <v>8483</v>
      </c>
      <c r="C8360" s="2" t="s">
        <v>175</v>
      </c>
      <c r="D8360" s="209" t="n">
        <v>30.24</v>
      </c>
      <c r="E8360" s="224" t="n">
        <f aca="false">VLOOKUP(A8360,SINAPI_MO!$A$1:$E$59566,4,0)</f>
        <v>0.5119</v>
      </c>
      <c r="F8360" s="225" t="n">
        <f aca="false">ROUND(D8360*E8360,2)</f>
        <v>15.48</v>
      </c>
    </row>
    <row r="8361" customFormat="false" ht="19.4" hidden="false" customHeight="false" outlineLevel="0" collapsed="false">
      <c r="A8361" s="207" t="n">
        <v>98679</v>
      </c>
      <c r="B8361" s="208" t="s">
        <v>8484</v>
      </c>
      <c r="C8361" s="2" t="s">
        <v>175</v>
      </c>
      <c r="D8361" s="209" t="n">
        <v>36.06</v>
      </c>
      <c r="E8361" s="224" t="n">
        <f aca="false">VLOOKUP(A8361,SINAPI_MO!$A$1:$E$59566,4,0)</f>
        <v>0.5374</v>
      </c>
      <c r="F8361" s="225" t="n">
        <f aca="false">ROUND(D8361*E8361,2)</f>
        <v>19.38</v>
      </c>
    </row>
    <row r="8362" customFormat="false" ht="19.4" hidden="false" customHeight="false" outlineLevel="0" collapsed="false">
      <c r="A8362" s="207" t="n">
        <v>98680</v>
      </c>
      <c r="B8362" s="208" t="s">
        <v>8485</v>
      </c>
      <c r="C8362" s="2" t="s">
        <v>175</v>
      </c>
      <c r="D8362" s="209" t="n">
        <v>44.79</v>
      </c>
      <c r="E8362" s="224" t="n">
        <f aca="false">VLOOKUP(A8362,SINAPI_MO!$A$1:$E$59566,4,0)</f>
        <v>0.4979</v>
      </c>
      <c r="F8362" s="225" t="n">
        <f aca="false">ROUND(D8362*E8362,2)</f>
        <v>22.3</v>
      </c>
    </row>
    <row r="8363" customFormat="false" ht="19.4" hidden="false" customHeight="false" outlineLevel="0" collapsed="false">
      <c r="A8363" s="207" t="n">
        <v>101749</v>
      </c>
      <c r="B8363" s="208" t="s">
        <v>8486</v>
      </c>
      <c r="C8363" s="2" t="s">
        <v>175</v>
      </c>
      <c r="D8363" s="209" t="n">
        <v>51.94</v>
      </c>
      <c r="E8363" s="224" t="n">
        <f aca="false">VLOOKUP(A8363,SINAPI_MO!$A$1:$E$59566,4,0)</f>
        <v>0.4755</v>
      </c>
      <c r="F8363" s="225" t="n">
        <f aca="false">ROUND(D8363*E8363,2)</f>
        <v>24.7</v>
      </c>
    </row>
    <row r="8364" customFormat="false" ht="19.4" hidden="false" customHeight="false" outlineLevel="0" collapsed="false">
      <c r="A8364" s="207" t="n">
        <v>98681</v>
      </c>
      <c r="B8364" s="208" t="s">
        <v>8487</v>
      </c>
      <c r="C8364" s="2" t="s">
        <v>175</v>
      </c>
      <c r="D8364" s="209" t="n">
        <v>32.03</v>
      </c>
      <c r="E8364" s="224" t="n">
        <f aca="false">VLOOKUP(A8364,SINAPI_MO!$A$1:$E$59566,4,0)</f>
        <v>0.493</v>
      </c>
      <c r="F8364" s="225" t="n">
        <f aca="false">ROUND(D8364*E8364,2)</f>
        <v>15.79</v>
      </c>
    </row>
    <row r="8365" customFormat="false" ht="19.4" hidden="false" customHeight="false" outlineLevel="0" collapsed="false">
      <c r="A8365" s="207" t="n">
        <v>98682</v>
      </c>
      <c r="B8365" s="208" t="s">
        <v>8488</v>
      </c>
      <c r="C8365" s="2" t="s">
        <v>175</v>
      </c>
      <c r="D8365" s="209" t="n">
        <v>40.76</v>
      </c>
      <c r="E8365" s="224" t="n">
        <f aca="false">VLOOKUP(A8365,SINAPI_MO!$A$1:$E$59566,4,0)</f>
        <v>0.459</v>
      </c>
      <c r="F8365" s="225" t="n">
        <f aca="false">ROUND(D8365*E8365,2)</f>
        <v>18.71</v>
      </c>
    </row>
    <row r="8366" customFormat="false" ht="19.4" hidden="false" customHeight="false" outlineLevel="0" collapsed="false">
      <c r="A8366" s="207" t="n">
        <v>101750</v>
      </c>
      <c r="B8366" s="208" t="s">
        <v>8489</v>
      </c>
      <c r="C8366" s="2" t="s">
        <v>175</v>
      </c>
      <c r="D8366" s="209" t="n">
        <v>47.91</v>
      </c>
      <c r="E8366" s="224" t="n">
        <f aca="false">VLOOKUP(A8366,SINAPI_MO!$A$1:$E$59566,4,0)</f>
        <v>0.4406</v>
      </c>
      <c r="F8366" s="225" t="n">
        <f aca="false">ROUND(D8366*E8366,2)</f>
        <v>21.11</v>
      </c>
    </row>
    <row r="8367" customFormat="false" ht="28.35" hidden="false" customHeight="false" outlineLevel="0" collapsed="false">
      <c r="A8367" s="207" t="n">
        <v>106787</v>
      </c>
      <c r="B8367" s="208" t="s">
        <v>8490</v>
      </c>
      <c r="C8367" s="2" t="s">
        <v>175</v>
      </c>
      <c r="D8367" s="209" t="n">
        <v>0</v>
      </c>
      <c r="E8367" s="224" t="e">
        <f aca="false">VLOOKUP(A8367,SINAPI_MO!$A$1:$E$59566,4,0)</f>
        <v>#N/A</v>
      </c>
      <c r="F8367" s="225" t="e">
        <f aca="false">ROUND(D8367*E8367,2)</f>
        <v>#N/A</v>
      </c>
    </row>
    <row r="8368" customFormat="false" ht="12.8" hidden="false" customHeight="false" outlineLevel="0" collapsed="false">
      <c r="A8368" s="207" t="n">
        <v>101737</v>
      </c>
      <c r="B8368" s="208" t="s">
        <v>8491</v>
      </c>
      <c r="C8368" s="2" t="s">
        <v>175</v>
      </c>
      <c r="D8368" s="209" t="n">
        <v>113.51</v>
      </c>
      <c r="E8368" s="224" t="n">
        <f aca="false">VLOOKUP(A8368,SINAPI_MO!$A$1:$E$59566,4,0)</f>
        <v>0.1731</v>
      </c>
      <c r="F8368" s="225" t="n">
        <f aca="false">ROUND(D8368*E8368,2)</f>
        <v>19.65</v>
      </c>
    </row>
    <row r="8369" customFormat="false" ht="12.8" hidden="false" customHeight="false" outlineLevel="0" collapsed="false">
      <c r="A8369" s="207" t="n">
        <v>101735</v>
      </c>
      <c r="B8369" s="208" t="s">
        <v>8492</v>
      </c>
      <c r="C8369" s="2" t="s">
        <v>175</v>
      </c>
      <c r="D8369" s="209" t="n">
        <v>373.42</v>
      </c>
      <c r="E8369" s="224" t="n">
        <f aca="false">VLOOKUP(A8369,SINAPI_MO!$A$1:$E$59566,4,0)</f>
        <v>0.076</v>
      </c>
      <c r="F8369" s="225" t="n">
        <f aca="false">ROUND(D8369*E8369,2)</f>
        <v>28.38</v>
      </c>
    </row>
    <row r="8370" customFormat="false" ht="12.8" hidden="false" customHeight="false" outlineLevel="0" collapsed="false">
      <c r="A8370" s="207" t="n">
        <v>101734</v>
      </c>
      <c r="B8370" s="208" t="s">
        <v>8493</v>
      </c>
      <c r="C8370" s="2" t="s">
        <v>175</v>
      </c>
      <c r="D8370" s="209" t="n">
        <v>364.85</v>
      </c>
      <c r="E8370" s="224" t="n">
        <f aca="false">VLOOKUP(A8370,SINAPI_MO!$A$1:$E$59566,4,0)</f>
        <v>0.0778</v>
      </c>
      <c r="F8370" s="225" t="n">
        <f aca="false">ROUND(D8370*E8370,2)</f>
        <v>28.39</v>
      </c>
    </row>
    <row r="8371" customFormat="false" ht="12.8" hidden="false" customHeight="false" outlineLevel="0" collapsed="false">
      <c r="A8371" s="207" t="n">
        <v>101736</v>
      </c>
      <c r="B8371" s="208" t="s">
        <v>8494</v>
      </c>
      <c r="C8371" s="2" t="s">
        <v>175</v>
      </c>
      <c r="D8371" s="209" t="n">
        <v>96.56</v>
      </c>
      <c r="E8371" s="224" t="n">
        <f aca="false">VLOOKUP(A8371,SINAPI_MO!$A$1:$E$59566,4,0)</f>
        <v>0.2035</v>
      </c>
      <c r="F8371" s="225" t="n">
        <f aca="false">ROUND(D8371*E8371,2)</f>
        <v>19.65</v>
      </c>
    </row>
    <row r="8372" customFormat="false" ht="12.8" hidden="false" customHeight="false" outlineLevel="0" collapsed="false">
      <c r="A8372" s="207" t="n">
        <v>101733</v>
      </c>
      <c r="B8372" s="208" t="s">
        <v>8495</v>
      </c>
      <c r="C8372" s="2" t="s">
        <v>175</v>
      </c>
      <c r="D8372" s="209" t="n">
        <v>246.77</v>
      </c>
      <c r="E8372" s="224" t="n">
        <f aca="false">VLOOKUP(A8372,SINAPI_MO!$A$1:$E$59566,4,0)</f>
        <v>0.115</v>
      </c>
      <c r="F8372" s="225" t="n">
        <f aca="false">ROUND(D8372*E8372,2)</f>
        <v>28.38</v>
      </c>
    </row>
    <row r="8373" customFormat="false" ht="12.8" hidden="false" customHeight="false" outlineLevel="0" collapsed="false">
      <c r="A8373" s="207" t="n">
        <v>98677</v>
      </c>
      <c r="B8373" s="208" t="s">
        <v>8496</v>
      </c>
      <c r="C8373" s="2" t="s">
        <v>175</v>
      </c>
      <c r="D8373" s="209" t="n">
        <v>0</v>
      </c>
      <c r="E8373" s="224" t="e">
        <f aca="false">VLOOKUP(A8373,SINAPI_MO!$A$1:$E$59566,4,0)</f>
        <v>#N/A</v>
      </c>
      <c r="F8373" s="225" t="e">
        <f aca="false">ROUND(D8373*E8373,2)</f>
        <v>#N/A</v>
      </c>
    </row>
    <row r="8374" customFormat="false" ht="12.8" hidden="false" customHeight="false" outlineLevel="0" collapsed="false">
      <c r="A8374" s="207" t="n">
        <v>98678</v>
      </c>
      <c r="B8374" s="208" t="s">
        <v>8497</v>
      </c>
      <c r="C8374" s="2" t="s">
        <v>175</v>
      </c>
      <c r="D8374" s="209" t="n">
        <v>0</v>
      </c>
      <c r="E8374" s="224" t="e">
        <f aca="false">VLOOKUP(A8374,SINAPI_MO!$A$1:$E$59566,4,0)</f>
        <v>#N/A</v>
      </c>
      <c r="F8374" s="225" t="e">
        <f aca="false">ROUND(D8374*E8374,2)</f>
        <v>#N/A</v>
      </c>
    </row>
    <row r="8375" customFormat="false" ht="19.4" hidden="false" customHeight="false" outlineLevel="0" collapsed="false">
      <c r="A8375" s="207" t="n">
        <v>98676</v>
      </c>
      <c r="B8375" s="208" t="s">
        <v>8498</v>
      </c>
      <c r="C8375" s="2" t="s">
        <v>175</v>
      </c>
      <c r="D8375" s="209" t="n">
        <v>0</v>
      </c>
      <c r="E8375" s="224" t="e">
        <f aca="false">VLOOKUP(A8375,SINAPI_MO!$A$1:$E$59566,4,0)</f>
        <v>#N/A</v>
      </c>
      <c r="F8375" s="225" t="e">
        <f aca="false">ROUND(D8375*E8375,2)</f>
        <v>#N/A</v>
      </c>
    </row>
    <row r="8376" customFormat="false" ht="12.8" hidden="false" customHeight="false" outlineLevel="0" collapsed="false">
      <c r="A8376" s="207" t="n">
        <v>98675</v>
      </c>
      <c r="B8376" s="208" t="s">
        <v>8499</v>
      </c>
      <c r="C8376" s="2" t="s">
        <v>175</v>
      </c>
      <c r="D8376" s="209" t="n">
        <v>0</v>
      </c>
      <c r="E8376" s="224" t="e">
        <f aca="false">VLOOKUP(A8376,SINAPI_MO!$A$1:$E$59566,4,0)</f>
        <v>#N/A</v>
      </c>
      <c r="F8376" s="225" t="e">
        <f aca="false">ROUND(D8376*E8376,2)</f>
        <v>#N/A</v>
      </c>
    </row>
    <row r="8377" customFormat="false" ht="28.35" hidden="false" customHeight="false" outlineLevel="0" collapsed="false">
      <c r="A8377" s="207" t="n">
        <v>104162</v>
      </c>
      <c r="B8377" s="208" t="s">
        <v>8500</v>
      </c>
      <c r="C8377" s="2" t="s">
        <v>175</v>
      </c>
      <c r="D8377" s="209" t="n">
        <v>113.5</v>
      </c>
      <c r="E8377" s="224" t="n">
        <f aca="false">VLOOKUP(A8377,SINAPI_MO!$A$1:$E$59566,4,0)</f>
        <v>0.4032</v>
      </c>
      <c r="F8377" s="225" t="n">
        <f aca="false">ROUND(D8377*E8377,2)</f>
        <v>45.76</v>
      </c>
    </row>
    <row r="8378" customFormat="false" ht="12.8" hidden="false" customHeight="false" outlineLevel="0" collapsed="false">
      <c r="A8378" s="207" t="n">
        <v>98671</v>
      </c>
      <c r="B8378" s="208" t="s">
        <v>8501</v>
      </c>
      <c r="C8378" s="2" t="s">
        <v>175</v>
      </c>
      <c r="D8378" s="209" t="n">
        <v>453.61</v>
      </c>
      <c r="E8378" s="224" t="n">
        <f aca="false">VLOOKUP(A8378,SINAPI_MO!$A$1:$E$59566,4,0)</f>
        <v>0.0893</v>
      </c>
      <c r="F8378" s="225" t="n">
        <f aca="false">ROUND(D8378*E8378,2)</f>
        <v>40.51</v>
      </c>
    </row>
    <row r="8379" customFormat="false" ht="19.4" hidden="false" customHeight="false" outlineLevel="0" collapsed="false">
      <c r="A8379" s="207" t="n">
        <v>101726</v>
      </c>
      <c r="B8379" s="208" t="s">
        <v>8502</v>
      </c>
      <c r="C8379" s="2" t="s">
        <v>175</v>
      </c>
      <c r="D8379" s="209" t="n">
        <v>199.19</v>
      </c>
      <c r="E8379" s="224" t="n">
        <f aca="false">VLOOKUP(A8379,SINAPI_MO!$A$1:$E$59566,4,0)</f>
        <v>0.4139</v>
      </c>
      <c r="F8379" s="225" t="n">
        <f aca="false">ROUND(D8379*E8379,2)</f>
        <v>82.44</v>
      </c>
    </row>
    <row r="8380" customFormat="false" ht="19.4" hidden="false" customHeight="false" outlineLevel="0" collapsed="false">
      <c r="A8380" s="207" t="n">
        <v>101725</v>
      </c>
      <c r="B8380" s="208" t="s">
        <v>8503</v>
      </c>
      <c r="C8380" s="2" t="s">
        <v>175</v>
      </c>
      <c r="D8380" s="209" t="n">
        <v>272</v>
      </c>
      <c r="E8380" s="224" t="n">
        <f aca="false">VLOOKUP(A8380,SINAPI_MO!$A$1:$E$59566,4,0)</f>
        <v>0.5708</v>
      </c>
      <c r="F8380" s="225" t="n">
        <f aca="false">ROUND(D8380*E8380,2)</f>
        <v>155.26</v>
      </c>
    </row>
    <row r="8381" customFormat="false" ht="12.8" hidden="false" customHeight="false" outlineLevel="0" collapsed="false">
      <c r="A8381" s="207" t="n">
        <v>98672</v>
      </c>
      <c r="B8381" s="208" t="s">
        <v>8504</v>
      </c>
      <c r="C8381" s="2" t="s">
        <v>175</v>
      </c>
      <c r="D8381" s="209" t="n">
        <v>759.6</v>
      </c>
      <c r="E8381" s="224" t="n">
        <f aca="false">VLOOKUP(A8381,SINAPI_MO!$A$1:$E$59566,4,0)</f>
        <v>0.0533</v>
      </c>
      <c r="F8381" s="225" t="n">
        <f aca="false">ROUND(D8381*E8381,2)</f>
        <v>40.49</v>
      </c>
    </row>
    <row r="8382" customFormat="false" ht="12.8" hidden="false" customHeight="false" outlineLevel="0" collapsed="false">
      <c r="A8382" s="207" t="n">
        <v>101732</v>
      </c>
      <c r="B8382" s="208" t="s">
        <v>8505</v>
      </c>
      <c r="C8382" s="2" t="s">
        <v>175</v>
      </c>
      <c r="D8382" s="209" t="n">
        <v>123.49</v>
      </c>
      <c r="E8382" s="224" t="n">
        <f aca="false">VLOOKUP(A8382,SINAPI_MO!$A$1:$E$59566,4,0)</f>
        <v>0.3101</v>
      </c>
      <c r="F8382" s="225" t="n">
        <f aca="false">ROUND(D8382*E8382,2)</f>
        <v>38.29</v>
      </c>
    </row>
    <row r="8383" customFormat="false" ht="12.8" hidden="false" customHeight="false" outlineLevel="0" collapsed="false">
      <c r="A8383" s="207" t="n">
        <v>106793</v>
      </c>
      <c r="B8383" s="208" t="s">
        <v>8506</v>
      </c>
      <c r="C8383" s="2" t="s">
        <v>175</v>
      </c>
      <c r="D8383" s="209" t="n">
        <v>0</v>
      </c>
      <c r="E8383" s="224" t="e">
        <f aca="false">VLOOKUP(A8383,SINAPI_MO!$A$1:$E$59566,4,0)</f>
        <v>#N/A</v>
      </c>
      <c r="F8383" s="225" t="e">
        <f aca="false">ROUND(D8383*E8383,2)</f>
        <v>#N/A</v>
      </c>
    </row>
    <row r="8384" customFormat="false" ht="12.8" hidden="false" customHeight="false" outlineLevel="0" collapsed="false">
      <c r="A8384" s="207" t="n">
        <v>101731</v>
      </c>
      <c r="B8384" s="208" t="s">
        <v>8507</v>
      </c>
      <c r="C8384" s="2" t="s">
        <v>175</v>
      </c>
      <c r="D8384" s="209" t="n">
        <v>379.9</v>
      </c>
      <c r="E8384" s="224" t="n">
        <f aca="false">VLOOKUP(A8384,SINAPI_MO!$A$1:$E$59566,4,0)</f>
        <v>0.181</v>
      </c>
      <c r="F8384" s="225" t="n">
        <f aca="false">ROUND(D8384*E8384,2)</f>
        <v>68.76</v>
      </c>
    </row>
    <row r="8385" customFormat="false" ht="12.8" hidden="false" customHeight="false" outlineLevel="0" collapsed="false">
      <c r="A8385" s="207" t="n">
        <v>101751</v>
      </c>
      <c r="B8385" s="208" t="s">
        <v>8508</v>
      </c>
      <c r="C8385" s="2" t="s">
        <v>175</v>
      </c>
      <c r="D8385" s="209" t="n">
        <v>315.1</v>
      </c>
      <c r="E8385" s="224" t="n">
        <f aca="false">VLOOKUP(A8385,SINAPI_MO!$A$1:$E$59566,4,0)</f>
        <v>0.0832</v>
      </c>
      <c r="F8385" s="225" t="n">
        <f aca="false">ROUND(D8385*E8385,2)</f>
        <v>26.22</v>
      </c>
    </row>
    <row r="8386" customFormat="false" ht="12.8" hidden="false" customHeight="false" outlineLevel="0" collapsed="false">
      <c r="A8386" s="207" t="n">
        <v>101729</v>
      </c>
      <c r="B8386" s="208" t="s">
        <v>8509</v>
      </c>
      <c r="C8386" s="2" t="s">
        <v>175</v>
      </c>
      <c r="D8386" s="209" t="n">
        <v>312.52</v>
      </c>
      <c r="E8386" s="224" t="n">
        <f aca="false">VLOOKUP(A8386,SINAPI_MO!$A$1:$E$59566,4,0)</f>
        <v>0.0757</v>
      </c>
      <c r="F8386" s="225" t="n">
        <f aca="false">ROUND(D8386*E8386,2)</f>
        <v>23.66</v>
      </c>
    </row>
    <row r="8387" customFormat="false" ht="12.8" hidden="false" customHeight="false" outlineLevel="0" collapsed="false">
      <c r="A8387" s="207" t="n">
        <v>98683</v>
      </c>
      <c r="B8387" s="208" t="s">
        <v>8510</v>
      </c>
      <c r="C8387" s="2" t="s">
        <v>175</v>
      </c>
      <c r="D8387" s="209" t="n">
        <v>0</v>
      </c>
      <c r="E8387" s="224" t="e">
        <f aca="false">VLOOKUP(A8387,SINAPI_MO!$A$1:$E$59566,4,0)</f>
        <v>#N/A</v>
      </c>
      <c r="F8387" s="225" t="e">
        <f aca="false">ROUND(D8387*E8387,2)</f>
        <v>#N/A</v>
      </c>
    </row>
    <row r="8388" customFormat="false" ht="12.8" hidden="false" customHeight="false" outlineLevel="0" collapsed="false">
      <c r="A8388" s="207" t="n">
        <v>106785</v>
      </c>
      <c r="B8388" s="208" t="s">
        <v>8511</v>
      </c>
      <c r="C8388" s="2" t="s">
        <v>183</v>
      </c>
      <c r="D8388" s="209" t="n">
        <v>0</v>
      </c>
      <c r="E8388" s="224" t="e">
        <f aca="false">VLOOKUP(A8388,SINAPI_MO!$A$1:$E$59566,4,0)</f>
        <v>#N/A</v>
      </c>
      <c r="F8388" s="225" t="e">
        <f aca="false">ROUND(D8388*E8388,2)</f>
        <v>#N/A</v>
      </c>
    </row>
    <row r="8389" customFormat="false" ht="12.8" hidden="false" customHeight="false" outlineLevel="0" collapsed="false">
      <c r="A8389" s="207" t="n">
        <v>101094</v>
      </c>
      <c r="B8389" s="208" t="s">
        <v>8512</v>
      </c>
      <c r="C8389" s="2" t="s">
        <v>183</v>
      </c>
      <c r="D8389" s="209" t="n">
        <v>174.31</v>
      </c>
      <c r="E8389" s="224" t="n">
        <f aca="false">VLOOKUP(A8389,SINAPI_MO!$A$1:$E$59566,4,0)</f>
        <v>0.2614</v>
      </c>
      <c r="F8389" s="225" t="n">
        <f aca="false">ROUND(D8389*E8389,2)</f>
        <v>45.56</v>
      </c>
    </row>
    <row r="8390" customFormat="false" ht="12.8" hidden="false" customHeight="false" outlineLevel="0" collapsed="false">
      <c r="A8390" s="207" t="n">
        <v>101095</v>
      </c>
      <c r="B8390" s="208" t="s">
        <v>8513</v>
      </c>
      <c r="C8390" s="2" t="s">
        <v>183</v>
      </c>
      <c r="D8390" s="209" t="n">
        <v>0</v>
      </c>
      <c r="E8390" s="224" t="e">
        <f aca="false">VLOOKUP(A8390,SINAPI_MO!$A$1:$E$59566,4,0)</f>
        <v>#N/A</v>
      </c>
      <c r="F8390" s="225" t="e">
        <f aca="false">ROUND(D8390*E8390,2)</f>
        <v>#N/A</v>
      </c>
    </row>
    <row r="8391" customFormat="false" ht="12.8" hidden="false" customHeight="false" outlineLevel="0" collapsed="false">
      <c r="A8391" s="207" t="n">
        <v>106786</v>
      </c>
      <c r="B8391" s="208" t="s">
        <v>8514</v>
      </c>
      <c r="C8391" s="2" t="s">
        <v>183</v>
      </c>
      <c r="D8391" s="209" t="n">
        <v>0</v>
      </c>
      <c r="E8391" s="224" t="e">
        <f aca="false">VLOOKUP(A8391,SINAPI_MO!$A$1:$E$59566,4,0)</f>
        <v>#N/A</v>
      </c>
      <c r="F8391" s="225" t="e">
        <f aca="false">ROUND(D8391*E8391,2)</f>
        <v>#N/A</v>
      </c>
    </row>
    <row r="8392" customFormat="false" ht="12.8" hidden="false" customHeight="false" outlineLevel="0" collapsed="false">
      <c r="A8392" s="207" t="n">
        <v>106783</v>
      </c>
      <c r="B8392" s="208" t="s">
        <v>8515</v>
      </c>
      <c r="C8392" s="2" t="s">
        <v>175</v>
      </c>
      <c r="D8392" s="209" t="n">
        <v>0</v>
      </c>
      <c r="E8392" s="224" t="e">
        <f aca="false">VLOOKUP(A8392,SINAPI_MO!$A$1:$E$59566,4,0)</f>
        <v>#N/A</v>
      </c>
      <c r="F8392" s="225" t="e">
        <f aca="false">ROUND(D8392*E8392,2)</f>
        <v>#N/A</v>
      </c>
    </row>
    <row r="8393" customFormat="false" ht="12.8" hidden="false" customHeight="false" outlineLevel="0" collapsed="false">
      <c r="A8393" s="207" t="n">
        <v>106784</v>
      </c>
      <c r="B8393" s="208" t="s">
        <v>8516</v>
      </c>
      <c r="C8393" s="2" t="s">
        <v>175</v>
      </c>
      <c r="D8393" s="209" t="n">
        <v>0</v>
      </c>
      <c r="E8393" s="224" t="e">
        <f aca="false">VLOOKUP(A8393,SINAPI_MO!$A$1:$E$59566,4,0)</f>
        <v>#N/A</v>
      </c>
      <c r="F8393" s="225" t="e">
        <f aca="false">ROUND(D8393*E8393,2)</f>
        <v>#N/A</v>
      </c>
    </row>
    <row r="8394" customFormat="false" ht="12.8" hidden="false" customHeight="false" outlineLevel="0" collapsed="false">
      <c r="A8394" s="207" t="n">
        <v>106782</v>
      </c>
      <c r="B8394" s="208" t="s">
        <v>8517</v>
      </c>
      <c r="C8394" s="2" t="s">
        <v>175</v>
      </c>
      <c r="D8394" s="209" t="n">
        <v>0</v>
      </c>
      <c r="E8394" s="224" t="e">
        <f aca="false">VLOOKUP(A8394,SINAPI_MO!$A$1:$E$59566,4,0)</f>
        <v>#N/A</v>
      </c>
      <c r="F8394" s="225" t="e">
        <f aca="false">ROUND(D8394*E8394,2)</f>
        <v>#N/A</v>
      </c>
    </row>
    <row r="8395" customFormat="false" ht="12.8" hidden="false" customHeight="false" outlineLevel="0" collapsed="false">
      <c r="A8395" s="207" t="n">
        <v>101728</v>
      </c>
      <c r="B8395" s="208" t="s">
        <v>8518</v>
      </c>
      <c r="C8395" s="2" t="s">
        <v>175</v>
      </c>
      <c r="D8395" s="209" t="n">
        <v>0</v>
      </c>
      <c r="E8395" s="224" t="e">
        <f aca="false">VLOOKUP(A8395,SINAPI_MO!$A$1:$E$59566,4,0)</f>
        <v>#N/A</v>
      </c>
      <c r="F8395" s="225" t="e">
        <f aca="false">ROUND(D8395*E8395,2)</f>
        <v>#N/A</v>
      </c>
    </row>
    <row r="8396" customFormat="false" ht="12.8" hidden="false" customHeight="false" outlineLevel="0" collapsed="false">
      <c r="A8396" s="207" t="n">
        <v>101727</v>
      </c>
      <c r="B8396" s="208" t="s">
        <v>8519</v>
      </c>
      <c r="C8396" s="2" t="s">
        <v>175</v>
      </c>
      <c r="D8396" s="209" t="n">
        <v>167</v>
      </c>
      <c r="E8396" s="224" t="n">
        <f aca="false">VLOOKUP(A8396,SINAPI_MO!$A$1:$E$59566,4,0)</f>
        <v>0.0302</v>
      </c>
      <c r="F8396" s="225" t="n">
        <f aca="false">ROUND(D8396*E8396,2)</f>
        <v>5.04</v>
      </c>
    </row>
    <row r="8397" customFormat="false" ht="12.8" hidden="false" customHeight="false" outlineLevel="0" collapsed="false">
      <c r="A8397" s="207" t="n">
        <v>106790</v>
      </c>
      <c r="B8397" s="208" t="s">
        <v>8520</v>
      </c>
      <c r="C8397" s="2" t="s">
        <v>175</v>
      </c>
      <c r="D8397" s="209" t="n">
        <v>179.76</v>
      </c>
      <c r="E8397" s="224" t="n">
        <f aca="false">VLOOKUP(A8397,SINAPI_MO!$A$1:$E$59566,4,0)</f>
        <v>0.0622</v>
      </c>
      <c r="F8397" s="225" t="n">
        <f aca="false">ROUND(D8397*E8397,2)</f>
        <v>11.18</v>
      </c>
    </row>
    <row r="8398" customFormat="false" ht="12.8" hidden="false" customHeight="false" outlineLevel="0" collapsed="false">
      <c r="A8398" s="207" t="n">
        <v>106792</v>
      </c>
      <c r="B8398" s="208" t="s">
        <v>8521</v>
      </c>
      <c r="C8398" s="2" t="s">
        <v>175</v>
      </c>
      <c r="D8398" s="209" t="n">
        <v>3.78</v>
      </c>
      <c r="E8398" s="224" t="n">
        <f aca="false">VLOOKUP(A8398,SINAPI_MO!$A$1:$E$59566,4,0)</f>
        <v>0.5847</v>
      </c>
      <c r="F8398" s="225" t="n">
        <f aca="false">ROUND(D8398*E8398,2)</f>
        <v>2.21</v>
      </c>
    </row>
    <row r="8399" customFormat="false" ht="12.8" hidden="false" customHeight="false" outlineLevel="0" collapsed="false">
      <c r="A8399" s="207" t="n">
        <v>101748</v>
      </c>
      <c r="B8399" s="208" t="s">
        <v>8522</v>
      </c>
      <c r="C8399" s="2" t="s">
        <v>175</v>
      </c>
      <c r="D8399" s="209" t="n">
        <v>3.62</v>
      </c>
      <c r="E8399" s="224" t="n">
        <f aca="false">VLOOKUP(A8399,SINAPI_MO!$A$1:$E$59566,4,0)</f>
        <v>0.9613</v>
      </c>
      <c r="F8399" s="225" t="n">
        <f aca="false">ROUND(D8399*E8399,2)</f>
        <v>3.48</v>
      </c>
    </row>
    <row r="8400" customFormat="false" ht="12.8" hidden="false" customHeight="false" outlineLevel="0" collapsed="false">
      <c r="A8400" s="207" t="n">
        <v>106791</v>
      </c>
      <c r="B8400" s="208" t="s">
        <v>8523</v>
      </c>
      <c r="C8400" s="2" t="s">
        <v>175</v>
      </c>
      <c r="D8400" s="209" t="n">
        <v>426.88</v>
      </c>
      <c r="E8400" s="224" t="n">
        <f aca="false">VLOOKUP(A8400,SINAPI_MO!$A$1:$E$59566,4,0)</f>
        <v>0.1145</v>
      </c>
      <c r="F8400" s="225" t="n">
        <f aca="false">ROUND(D8400*E8400,2)</f>
        <v>48.88</v>
      </c>
    </row>
    <row r="8401" customFormat="false" ht="12.8" hidden="false" customHeight="false" outlineLevel="0" collapsed="false">
      <c r="A8401" s="207" t="n">
        <v>101742</v>
      </c>
      <c r="B8401" s="208" t="s">
        <v>8524</v>
      </c>
      <c r="C8401" s="2" t="s">
        <v>183</v>
      </c>
      <c r="D8401" s="209" t="n">
        <v>49.87</v>
      </c>
      <c r="E8401" s="224" t="n">
        <f aca="false">VLOOKUP(A8401,SINAPI_MO!$A$1:$E$59566,4,0)</f>
        <v>0.375</v>
      </c>
      <c r="F8401" s="225" t="n">
        <f aca="false">ROUND(D8401*E8401,2)</f>
        <v>18.7</v>
      </c>
    </row>
    <row r="8402" customFormat="false" ht="12.8" hidden="false" customHeight="false" outlineLevel="0" collapsed="false">
      <c r="A8402" s="207" t="n">
        <v>101740</v>
      </c>
      <c r="B8402" s="208" t="s">
        <v>8525</v>
      </c>
      <c r="C8402" s="2" t="s">
        <v>183</v>
      </c>
      <c r="D8402" s="209" t="n">
        <v>54.68</v>
      </c>
      <c r="E8402" s="224" t="n">
        <f aca="false">VLOOKUP(A8402,SINAPI_MO!$A$1:$E$59566,4,0)</f>
        <v>0.6006</v>
      </c>
      <c r="F8402" s="225" t="n">
        <f aca="false">ROUND(D8402*E8402,2)</f>
        <v>32.84</v>
      </c>
    </row>
    <row r="8403" customFormat="false" ht="12.8" hidden="false" customHeight="false" outlineLevel="0" collapsed="false">
      <c r="A8403" s="207" t="n">
        <v>98685</v>
      </c>
      <c r="B8403" s="208" t="s">
        <v>8526</v>
      </c>
      <c r="C8403" s="2" t="s">
        <v>183</v>
      </c>
      <c r="D8403" s="209" t="n">
        <v>87.63</v>
      </c>
      <c r="E8403" s="224" t="n">
        <f aca="false">VLOOKUP(A8403,SINAPI_MO!$A$1:$E$59566,4,0)</f>
        <v>0.1808</v>
      </c>
      <c r="F8403" s="225" t="n">
        <f aca="false">ROUND(D8403*E8403,2)</f>
        <v>15.84</v>
      </c>
    </row>
    <row r="8404" customFormat="false" ht="12.8" hidden="false" customHeight="false" outlineLevel="0" collapsed="false">
      <c r="A8404" s="207" t="n">
        <v>98686</v>
      </c>
      <c r="B8404" s="208" t="s">
        <v>8527</v>
      </c>
      <c r="C8404" s="2" t="s">
        <v>183</v>
      </c>
      <c r="D8404" s="209" t="n">
        <v>54.68</v>
      </c>
      <c r="E8404" s="224" t="n">
        <f aca="false">VLOOKUP(A8404,SINAPI_MO!$A$1:$E$59566,4,0)</f>
        <v>0.7676</v>
      </c>
      <c r="F8404" s="225" t="n">
        <f aca="false">ROUND(D8404*E8404,2)</f>
        <v>41.97</v>
      </c>
    </row>
    <row r="8405" customFormat="false" ht="12.8" hidden="false" customHeight="false" outlineLevel="0" collapsed="false">
      <c r="A8405" s="207" t="n">
        <v>101738</v>
      </c>
      <c r="B8405" s="208" t="s">
        <v>8528</v>
      </c>
      <c r="C8405" s="2" t="s">
        <v>183</v>
      </c>
      <c r="D8405" s="209" t="n">
        <v>34.86</v>
      </c>
      <c r="E8405" s="224" t="n">
        <f aca="false">VLOOKUP(A8405,SINAPI_MO!$A$1:$E$59566,4,0)</f>
        <v>0.0737</v>
      </c>
      <c r="F8405" s="225" t="n">
        <f aca="false">ROUND(D8405*E8405,2)</f>
        <v>2.57</v>
      </c>
    </row>
    <row r="8406" customFormat="false" ht="12.8" hidden="false" customHeight="false" outlineLevel="0" collapsed="false">
      <c r="A8406" s="207" t="n">
        <v>101739</v>
      </c>
      <c r="B8406" s="208" t="s">
        <v>8529</v>
      </c>
      <c r="C8406" s="2" t="s">
        <v>183</v>
      </c>
      <c r="D8406" s="209" t="n">
        <v>47.43</v>
      </c>
      <c r="E8406" s="224" t="n">
        <f aca="false">VLOOKUP(A8406,SINAPI_MO!$A$1:$E$59566,4,0)</f>
        <v>0.3742</v>
      </c>
      <c r="F8406" s="225" t="n">
        <f aca="false">ROUND(D8406*E8406,2)</f>
        <v>17.75</v>
      </c>
    </row>
    <row r="8407" customFormat="false" ht="12.8" hidden="false" customHeight="false" outlineLevel="0" collapsed="false">
      <c r="A8407" s="207" t="n">
        <v>101741</v>
      </c>
      <c r="B8407" s="208" t="s">
        <v>8530</v>
      </c>
      <c r="C8407" s="2" t="s">
        <v>183</v>
      </c>
      <c r="D8407" s="209" t="n">
        <v>47.31</v>
      </c>
      <c r="E8407" s="224" t="n">
        <f aca="false">VLOOKUP(A8407,SINAPI_MO!$A$1:$E$59566,4,0)</f>
        <v>0.8637</v>
      </c>
      <c r="F8407" s="225" t="n">
        <f aca="false">ROUND(D8407*E8407,2)</f>
        <v>40.86</v>
      </c>
    </row>
    <row r="8408" customFormat="false" ht="12.8" hidden="false" customHeight="false" outlineLevel="0" collapsed="false">
      <c r="A8408" s="207" t="n">
        <v>98697</v>
      </c>
      <c r="B8408" s="208" t="s">
        <v>8531</v>
      </c>
      <c r="C8408" s="2" t="s">
        <v>183</v>
      </c>
      <c r="D8408" s="209" t="n">
        <v>92.1</v>
      </c>
      <c r="E8408" s="224" t="n">
        <f aca="false">VLOOKUP(A8408,SINAPI_MO!$A$1:$E$59566,4,0)</f>
        <v>0.172</v>
      </c>
      <c r="F8408" s="225" t="n">
        <f aca="false">ROUND(D8408*E8408,2)</f>
        <v>15.84</v>
      </c>
    </row>
    <row r="8409" customFormat="false" ht="12.8" hidden="false" customHeight="false" outlineLevel="0" collapsed="false">
      <c r="A8409" s="207" t="n">
        <v>98688</v>
      </c>
      <c r="B8409" s="208" t="s">
        <v>8532</v>
      </c>
      <c r="C8409" s="2" t="s">
        <v>183</v>
      </c>
      <c r="D8409" s="209" t="n">
        <v>55.16</v>
      </c>
      <c r="E8409" s="224" t="n">
        <f aca="false">VLOOKUP(A8409,SINAPI_MO!$A$1:$E$59566,4,0)</f>
        <v>0.0489</v>
      </c>
      <c r="F8409" s="225" t="n">
        <f aca="false">ROUND(D8409*E8409,2)</f>
        <v>2.7</v>
      </c>
    </row>
    <row r="8410" customFormat="false" ht="12.8" hidden="false" customHeight="false" outlineLevel="0" collapsed="false">
      <c r="A8410" s="207" t="n">
        <v>98687</v>
      </c>
      <c r="B8410" s="208" t="s">
        <v>8533</v>
      </c>
      <c r="C8410" s="2" t="s">
        <v>183</v>
      </c>
      <c r="D8410" s="209" t="n">
        <v>0</v>
      </c>
      <c r="E8410" s="224" t="e">
        <f aca="false">VLOOKUP(A8410,SINAPI_MO!$A$1:$E$59566,4,0)</f>
        <v>#N/A</v>
      </c>
      <c r="F8410" s="225" t="e">
        <f aca="false">ROUND(D8410*E8410,2)</f>
        <v>#N/A</v>
      </c>
    </row>
    <row r="8411" customFormat="false" ht="12.8" hidden="false" customHeight="false" outlineLevel="0" collapsed="false">
      <c r="A8411" s="207" t="n">
        <v>98689</v>
      </c>
      <c r="B8411" s="208" t="s">
        <v>8534</v>
      </c>
      <c r="C8411" s="2" t="s">
        <v>183</v>
      </c>
      <c r="D8411" s="209" t="n">
        <v>131.54</v>
      </c>
      <c r="E8411" s="224" t="n">
        <f aca="false">VLOOKUP(A8411,SINAPI_MO!$A$1:$E$59566,4,0)</f>
        <v>0.2602</v>
      </c>
      <c r="F8411" s="225" t="n">
        <f aca="false">ROUND(D8411*E8411,2)</f>
        <v>34.23</v>
      </c>
    </row>
    <row r="8412" customFormat="false" ht="12.8" hidden="false" customHeight="false" outlineLevel="0" collapsed="false">
      <c r="A8412" s="207" t="n">
        <v>98695</v>
      </c>
      <c r="B8412" s="208" t="s">
        <v>8535</v>
      </c>
      <c r="C8412" s="2" t="s">
        <v>183</v>
      </c>
      <c r="D8412" s="209" t="n">
        <v>144.29</v>
      </c>
      <c r="E8412" s="224" t="n">
        <f aca="false">VLOOKUP(A8412,SINAPI_MO!$A$1:$E$59566,4,0)</f>
        <v>0.2372</v>
      </c>
      <c r="F8412" s="225" t="n">
        <f aca="false">ROUND(D8412*E8412,2)</f>
        <v>34.23</v>
      </c>
    </row>
    <row r="8413" customFormat="false" ht="19.4" hidden="false" customHeight="false" outlineLevel="0" collapsed="false">
      <c r="A8413" s="207" t="n">
        <v>100606</v>
      </c>
      <c r="B8413" s="208" t="s">
        <v>8536</v>
      </c>
      <c r="C8413" s="2" t="s">
        <v>170</v>
      </c>
      <c r="D8413" s="209" t="n">
        <v>1645.08</v>
      </c>
      <c r="E8413" s="224" t="n">
        <f aca="false">VLOOKUP(A8413,SINAPI_MO!$A$1:$E$59566,4,0)</f>
        <v>0.4095</v>
      </c>
      <c r="F8413" s="225" t="n">
        <f aca="false">ROUND(D8413*E8413,2)</f>
        <v>673.66</v>
      </c>
    </row>
    <row r="8414" customFormat="false" ht="19.4" hidden="false" customHeight="false" outlineLevel="0" collapsed="false">
      <c r="A8414" s="207" t="n">
        <v>100604</v>
      </c>
      <c r="B8414" s="208" t="s">
        <v>8537</v>
      </c>
      <c r="C8414" s="2" t="s">
        <v>170</v>
      </c>
      <c r="D8414" s="209" t="n">
        <v>752.4</v>
      </c>
      <c r="E8414" s="224" t="n">
        <f aca="false">VLOOKUP(A8414,SINAPI_MO!$A$1:$E$59566,4,0)</f>
        <v>0.294</v>
      </c>
      <c r="F8414" s="225" t="n">
        <f aca="false">ROUND(D8414*E8414,2)</f>
        <v>221.21</v>
      </c>
    </row>
    <row r="8415" customFormat="false" ht="19.4" hidden="false" customHeight="false" outlineLevel="0" collapsed="false">
      <c r="A8415" s="207" t="n">
        <v>100605</v>
      </c>
      <c r="B8415" s="208" t="s">
        <v>8538</v>
      </c>
      <c r="C8415" s="2" t="s">
        <v>170</v>
      </c>
      <c r="D8415" s="209" t="n">
        <v>1120.79</v>
      </c>
      <c r="E8415" s="224" t="n">
        <f aca="false">VLOOKUP(A8415,SINAPI_MO!$A$1:$E$59566,4,0)</f>
        <v>0.3626</v>
      </c>
      <c r="F8415" s="225" t="n">
        <f aca="false">ROUND(D8415*E8415,2)</f>
        <v>406.4</v>
      </c>
    </row>
    <row r="8416" customFormat="false" ht="19.4" hidden="false" customHeight="false" outlineLevel="0" collapsed="false">
      <c r="A8416" s="207" t="n">
        <v>100580</v>
      </c>
      <c r="B8416" s="208" t="s">
        <v>8539</v>
      </c>
      <c r="C8416" s="2" t="s">
        <v>170</v>
      </c>
      <c r="D8416" s="209" t="n">
        <v>685.73</v>
      </c>
      <c r="E8416" s="224" t="n">
        <f aca="false">VLOOKUP(A8416,SINAPI_MO!$A$1:$E$59566,4,0)</f>
        <v>0.3388</v>
      </c>
      <c r="F8416" s="225" t="n">
        <f aca="false">ROUND(D8416*E8416,2)</f>
        <v>232.33</v>
      </c>
    </row>
    <row r="8417" customFormat="false" ht="19.4" hidden="false" customHeight="false" outlineLevel="0" collapsed="false">
      <c r="A8417" s="207" t="n">
        <v>100579</v>
      </c>
      <c r="B8417" s="208" t="s">
        <v>8540</v>
      </c>
      <c r="C8417" s="2" t="s">
        <v>170</v>
      </c>
      <c r="D8417" s="209" t="n">
        <v>638.57</v>
      </c>
      <c r="E8417" s="224" t="n">
        <f aca="false">VLOOKUP(A8417,SINAPI_MO!$A$1:$E$59566,4,0)</f>
        <v>0.2972</v>
      </c>
      <c r="F8417" s="225" t="n">
        <f aca="false">ROUND(D8417*E8417,2)</f>
        <v>189.78</v>
      </c>
    </row>
    <row r="8418" customFormat="false" ht="19.4" hidden="false" customHeight="false" outlineLevel="0" collapsed="false">
      <c r="A8418" s="207" t="n">
        <v>100609</v>
      </c>
      <c r="B8418" s="208" t="s">
        <v>8541</v>
      </c>
      <c r="C8418" s="2" t="s">
        <v>170</v>
      </c>
      <c r="D8418" s="209" t="n">
        <v>1674.95</v>
      </c>
      <c r="E8418" s="224" t="n">
        <f aca="false">VLOOKUP(A8418,SINAPI_MO!$A$1:$E$59566,4,0)</f>
        <v>0.41</v>
      </c>
      <c r="F8418" s="225" t="n">
        <f aca="false">ROUND(D8418*E8418,2)</f>
        <v>686.73</v>
      </c>
    </row>
    <row r="8419" customFormat="false" ht="19.4" hidden="false" customHeight="false" outlineLevel="0" collapsed="false">
      <c r="A8419" s="207" t="n">
        <v>100607</v>
      </c>
      <c r="B8419" s="208" t="s">
        <v>8542</v>
      </c>
      <c r="C8419" s="2" t="s">
        <v>170</v>
      </c>
      <c r="D8419" s="209" t="n">
        <v>771.43</v>
      </c>
      <c r="E8419" s="224" t="n">
        <f aca="false">VLOOKUP(A8419,SINAPI_MO!$A$1:$E$59566,4,0)</f>
        <v>0.2897</v>
      </c>
      <c r="F8419" s="225" t="n">
        <f aca="false">ROUND(D8419*E8419,2)</f>
        <v>223.48</v>
      </c>
    </row>
    <row r="8420" customFormat="false" ht="19.4" hidden="false" customHeight="false" outlineLevel="0" collapsed="false">
      <c r="A8420" s="207" t="n">
        <v>100608</v>
      </c>
      <c r="B8420" s="208" t="s">
        <v>8543</v>
      </c>
      <c r="C8420" s="2" t="s">
        <v>170</v>
      </c>
      <c r="D8420" s="209" t="n">
        <v>1143.82</v>
      </c>
      <c r="E8420" s="224" t="n">
        <f aca="false">VLOOKUP(A8420,SINAPI_MO!$A$1:$E$59566,4,0)</f>
        <v>0.3608</v>
      </c>
      <c r="F8420" s="225" t="n">
        <f aca="false">ROUND(D8420*E8420,2)</f>
        <v>412.69</v>
      </c>
    </row>
    <row r="8421" customFormat="false" ht="19.4" hidden="false" customHeight="false" outlineLevel="0" collapsed="false">
      <c r="A8421" s="207" t="n">
        <v>100582</v>
      </c>
      <c r="B8421" s="208" t="s">
        <v>8544</v>
      </c>
      <c r="C8421" s="2" t="s">
        <v>170</v>
      </c>
      <c r="D8421" s="209" t="n">
        <v>746.22</v>
      </c>
      <c r="E8421" s="224" t="n">
        <f aca="false">VLOOKUP(A8421,SINAPI_MO!$A$1:$E$59566,4,0)</f>
        <v>0.3629</v>
      </c>
      <c r="F8421" s="225" t="n">
        <f aca="false">ROUND(D8421*E8421,2)</f>
        <v>270.8</v>
      </c>
    </row>
    <row r="8422" customFormat="false" ht="19.4" hidden="false" customHeight="false" outlineLevel="0" collapsed="false">
      <c r="A8422" s="207" t="n">
        <v>100581</v>
      </c>
      <c r="B8422" s="208" t="s">
        <v>8545</v>
      </c>
      <c r="C8422" s="2" t="s">
        <v>170</v>
      </c>
      <c r="D8422" s="209" t="n">
        <v>662.71</v>
      </c>
      <c r="E8422" s="224" t="n">
        <f aca="false">VLOOKUP(A8422,SINAPI_MO!$A$1:$E$59566,4,0)</f>
        <v>0.2937</v>
      </c>
      <c r="F8422" s="225" t="n">
        <f aca="false">ROUND(D8422*E8422,2)</f>
        <v>194.64</v>
      </c>
    </row>
    <row r="8423" customFormat="false" ht="19.4" hidden="false" customHeight="false" outlineLevel="0" collapsed="false">
      <c r="A8423" s="207" t="n">
        <v>100613</v>
      </c>
      <c r="B8423" s="208" t="s">
        <v>8546</v>
      </c>
      <c r="C8423" s="2" t="s">
        <v>170</v>
      </c>
      <c r="D8423" s="209" t="n">
        <v>1704.63</v>
      </c>
      <c r="E8423" s="224" t="n">
        <f aca="false">VLOOKUP(A8423,SINAPI_MO!$A$1:$E$59566,4,0)</f>
        <v>0.4105</v>
      </c>
      <c r="F8423" s="225" t="n">
        <f aca="false">ROUND(D8423*E8423,2)</f>
        <v>699.75</v>
      </c>
    </row>
    <row r="8424" customFormat="false" ht="19.4" hidden="false" customHeight="false" outlineLevel="0" collapsed="false">
      <c r="A8424" s="207" t="n">
        <v>100610</v>
      </c>
      <c r="B8424" s="208" t="s">
        <v>8547</v>
      </c>
      <c r="C8424" s="2" t="s">
        <v>170</v>
      </c>
      <c r="D8424" s="209" t="n">
        <v>790.08</v>
      </c>
      <c r="E8424" s="224" t="n">
        <f aca="false">VLOOKUP(A8424,SINAPI_MO!$A$1:$E$59566,4,0)</f>
        <v>0.2855</v>
      </c>
      <c r="F8424" s="225" t="n">
        <f aca="false">ROUND(D8424*E8424,2)</f>
        <v>225.57</v>
      </c>
    </row>
    <row r="8425" customFormat="false" ht="19.4" hidden="false" customHeight="false" outlineLevel="0" collapsed="false">
      <c r="A8425" s="207" t="n">
        <v>100611</v>
      </c>
      <c r="B8425" s="208" t="s">
        <v>8548</v>
      </c>
      <c r="C8425" s="2" t="s">
        <v>170</v>
      </c>
      <c r="D8425" s="209" t="n">
        <v>957.36</v>
      </c>
      <c r="E8425" s="224" t="n">
        <f aca="false">VLOOKUP(A8425,SINAPI_MO!$A$1:$E$59566,4,0)</f>
        <v>0.3253</v>
      </c>
      <c r="F8425" s="225" t="n">
        <f aca="false">ROUND(D8425*E8425,2)</f>
        <v>311.43</v>
      </c>
    </row>
    <row r="8426" customFormat="false" ht="19.4" hidden="false" customHeight="false" outlineLevel="0" collapsed="false">
      <c r="A8426" s="207" t="n">
        <v>100612</v>
      </c>
      <c r="B8426" s="208" t="s">
        <v>8549</v>
      </c>
      <c r="C8426" s="2" t="s">
        <v>170</v>
      </c>
      <c r="D8426" s="209" t="n">
        <v>1166.47</v>
      </c>
      <c r="E8426" s="224" t="n">
        <f aca="false">VLOOKUP(A8426,SINAPI_MO!$A$1:$E$59566,4,0)</f>
        <v>0.359</v>
      </c>
      <c r="F8426" s="225" t="n">
        <f aca="false">ROUND(D8426*E8426,2)</f>
        <v>418.76</v>
      </c>
    </row>
    <row r="8427" customFormat="false" ht="19.4" hidden="false" customHeight="false" outlineLevel="0" collapsed="false">
      <c r="A8427" s="207" t="n">
        <v>100584</v>
      </c>
      <c r="B8427" s="208" t="s">
        <v>8550</v>
      </c>
      <c r="C8427" s="2" t="s">
        <v>170</v>
      </c>
      <c r="D8427" s="209" t="n">
        <v>739.43</v>
      </c>
      <c r="E8427" s="224" t="n">
        <f aca="false">VLOOKUP(A8427,SINAPI_MO!$A$1:$E$59566,4,0)</f>
        <v>0.3337</v>
      </c>
      <c r="F8427" s="225" t="n">
        <f aca="false">ROUND(D8427*E8427,2)</f>
        <v>246.75</v>
      </c>
    </row>
    <row r="8428" customFormat="false" ht="19.4" hidden="false" customHeight="false" outlineLevel="0" collapsed="false">
      <c r="A8428" s="207" t="n">
        <v>100583</v>
      </c>
      <c r="B8428" s="208" t="s">
        <v>8551</v>
      </c>
      <c r="C8428" s="2" t="s">
        <v>170</v>
      </c>
      <c r="D8428" s="209" t="n">
        <v>688.29</v>
      </c>
      <c r="E8428" s="224" t="n">
        <f aca="false">VLOOKUP(A8428,SINAPI_MO!$A$1:$E$59566,4,0)</f>
        <v>0.2915</v>
      </c>
      <c r="F8428" s="225" t="n">
        <f aca="false">ROUND(D8428*E8428,2)</f>
        <v>200.64</v>
      </c>
    </row>
    <row r="8429" customFormat="false" ht="19.4" hidden="false" customHeight="false" outlineLevel="0" collapsed="false">
      <c r="A8429" s="207" t="n">
        <v>100616</v>
      </c>
      <c r="B8429" s="208" t="s">
        <v>8552</v>
      </c>
      <c r="C8429" s="2" t="s">
        <v>170</v>
      </c>
      <c r="D8429" s="209" t="n">
        <v>1766.71</v>
      </c>
      <c r="E8429" s="224" t="n">
        <f aca="false">VLOOKUP(A8429,SINAPI_MO!$A$1:$E$59566,4,0)</f>
        <v>0.4121</v>
      </c>
      <c r="F8429" s="225" t="n">
        <f aca="false">ROUND(D8429*E8429,2)</f>
        <v>728.06</v>
      </c>
    </row>
    <row r="8430" customFormat="false" ht="19.4" hidden="false" customHeight="false" outlineLevel="0" collapsed="false">
      <c r="A8430" s="207" t="n">
        <v>100614</v>
      </c>
      <c r="B8430" s="208" t="s">
        <v>8553</v>
      </c>
      <c r="C8430" s="2" t="s">
        <v>170</v>
      </c>
      <c r="D8430" s="209" t="n">
        <v>998.12</v>
      </c>
      <c r="E8430" s="224" t="n">
        <f aca="false">VLOOKUP(A8430,SINAPI_MO!$A$1:$E$59566,4,0)</f>
        <v>0.3198</v>
      </c>
      <c r="F8430" s="225" t="n">
        <f aca="false">ROUND(D8430*E8430,2)</f>
        <v>319.2</v>
      </c>
    </row>
    <row r="8431" customFormat="false" ht="19.4" hidden="false" customHeight="false" outlineLevel="0" collapsed="false">
      <c r="A8431" s="207" t="n">
        <v>100615</v>
      </c>
      <c r="B8431" s="208" t="s">
        <v>8554</v>
      </c>
      <c r="C8431" s="2" t="s">
        <v>170</v>
      </c>
      <c r="D8431" s="209" t="n">
        <v>1211.67</v>
      </c>
      <c r="E8431" s="224" t="n">
        <f aca="false">VLOOKUP(A8431,SINAPI_MO!$A$1:$E$59566,4,0)</f>
        <v>0.3557</v>
      </c>
      <c r="F8431" s="225" t="n">
        <f aca="false">ROUND(D8431*E8431,2)</f>
        <v>430.99</v>
      </c>
    </row>
    <row r="8432" customFormat="false" ht="19.4" hidden="false" customHeight="false" outlineLevel="0" collapsed="false">
      <c r="A8432" s="207" t="n">
        <v>100586</v>
      </c>
      <c r="B8432" s="208" t="s">
        <v>8555</v>
      </c>
      <c r="C8432" s="2" t="s">
        <v>170</v>
      </c>
      <c r="D8432" s="209" t="n">
        <v>820.01</v>
      </c>
      <c r="E8432" s="224" t="n">
        <f aca="false">VLOOKUP(A8432,SINAPI_MO!$A$1:$E$59566,4,0)</f>
        <v>0.3473</v>
      </c>
      <c r="F8432" s="225" t="n">
        <f aca="false">ROUND(D8432*E8432,2)</f>
        <v>284.79</v>
      </c>
    </row>
    <row r="8433" customFormat="false" ht="19.4" hidden="false" customHeight="false" outlineLevel="0" collapsed="false">
      <c r="A8433" s="207" t="n">
        <v>100585</v>
      </c>
      <c r="B8433" s="208" t="s">
        <v>8556</v>
      </c>
      <c r="C8433" s="2" t="s">
        <v>170</v>
      </c>
      <c r="D8433" s="209" t="n">
        <v>738.19</v>
      </c>
      <c r="E8433" s="224" t="n">
        <f aca="false">VLOOKUP(A8433,SINAPI_MO!$A$1:$E$59566,4,0)</f>
        <v>0.2869</v>
      </c>
      <c r="F8433" s="225" t="n">
        <f aca="false">ROUND(D8433*E8433,2)</f>
        <v>211.79</v>
      </c>
    </row>
    <row r="8434" customFormat="false" ht="19.4" hidden="false" customHeight="false" outlineLevel="0" collapsed="false">
      <c r="A8434" s="207" t="n">
        <v>100618</v>
      </c>
      <c r="B8434" s="208" t="s">
        <v>8557</v>
      </c>
      <c r="C8434" s="2" t="s">
        <v>170</v>
      </c>
      <c r="D8434" s="209" t="n">
        <v>1833.79</v>
      </c>
      <c r="E8434" s="224" t="n">
        <f aca="false">VLOOKUP(A8434,SINAPI_MO!$A$1:$E$59566,4,0)</f>
        <v>0.4112</v>
      </c>
      <c r="F8434" s="225" t="n">
        <f aca="false">ROUND(D8434*E8434,2)</f>
        <v>754.05</v>
      </c>
    </row>
    <row r="8435" customFormat="false" ht="19.4" hidden="false" customHeight="false" outlineLevel="0" collapsed="false">
      <c r="A8435" s="207" t="n">
        <v>100617</v>
      </c>
      <c r="B8435" s="208" t="s">
        <v>8558</v>
      </c>
      <c r="C8435" s="2" t="s">
        <v>170</v>
      </c>
      <c r="D8435" s="209" t="n">
        <v>1256.77</v>
      </c>
      <c r="E8435" s="224" t="n">
        <f aca="false">VLOOKUP(A8435,SINAPI_MO!$A$1:$E$59566,4,0)</f>
        <v>0.3528</v>
      </c>
      <c r="F8435" s="225" t="n">
        <f aca="false">ROUND(D8435*E8435,2)</f>
        <v>443.39</v>
      </c>
    </row>
    <row r="8436" customFormat="false" ht="19.4" hidden="false" customHeight="false" outlineLevel="0" collapsed="false">
      <c r="A8436" s="207" t="n">
        <v>100588</v>
      </c>
      <c r="B8436" s="208" t="s">
        <v>8559</v>
      </c>
      <c r="C8436" s="2" t="s">
        <v>170</v>
      </c>
      <c r="D8436" s="209" t="n">
        <v>853.27</v>
      </c>
      <c r="E8436" s="224" t="n">
        <f aca="false">VLOOKUP(A8436,SINAPI_MO!$A$1:$E$59566,4,0)</f>
        <v>0.3295</v>
      </c>
      <c r="F8436" s="225" t="n">
        <f aca="false">ROUND(D8436*E8436,2)</f>
        <v>281.15</v>
      </c>
    </row>
    <row r="8437" customFormat="false" ht="19.4" hidden="false" customHeight="false" outlineLevel="0" collapsed="false">
      <c r="A8437" s="207" t="n">
        <v>100587</v>
      </c>
      <c r="B8437" s="208" t="s">
        <v>8560</v>
      </c>
      <c r="C8437" s="2" t="s">
        <v>170</v>
      </c>
      <c r="D8437" s="209" t="n">
        <v>789.81</v>
      </c>
      <c r="E8437" s="224" t="n">
        <f aca="false">VLOOKUP(A8437,SINAPI_MO!$A$1:$E$59566,4,0)</f>
        <v>0.2841</v>
      </c>
      <c r="F8437" s="225" t="n">
        <f aca="false">ROUND(D8437*E8437,2)</f>
        <v>224.39</v>
      </c>
    </row>
    <row r="8438" customFormat="false" ht="19.4" hidden="false" customHeight="false" outlineLevel="0" collapsed="false">
      <c r="A8438" s="207" t="n">
        <v>100590</v>
      </c>
      <c r="B8438" s="208" t="s">
        <v>8561</v>
      </c>
      <c r="C8438" s="2" t="s">
        <v>170</v>
      </c>
      <c r="D8438" s="209" t="n">
        <v>920.58</v>
      </c>
      <c r="E8438" s="224" t="n">
        <f aca="false">VLOOKUP(A8438,SINAPI_MO!$A$1:$E$59566,4,0)</f>
        <v>0.3563</v>
      </c>
      <c r="F8438" s="225" t="n">
        <f aca="false">ROUND(D8438*E8438,2)</f>
        <v>328</v>
      </c>
    </row>
    <row r="8439" customFormat="false" ht="19.4" hidden="false" customHeight="false" outlineLevel="0" collapsed="false">
      <c r="A8439" s="207" t="n">
        <v>100589</v>
      </c>
      <c r="B8439" s="208" t="s">
        <v>8562</v>
      </c>
      <c r="C8439" s="2" t="s">
        <v>170</v>
      </c>
      <c r="D8439" s="209" t="n">
        <v>857.72</v>
      </c>
      <c r="E8439" s="224" t="n">
        <f aca="false">VLOOKUP(A8439,SINAPI_MO!$A$1:$E$59566,4,0)</f>
        <v>0.3153</v>
      </c>
      <c r="F8439" s="225" t="n">
        <f aca="false">ROUND(D8439*E8439,2)</f>
        <v>270.44</v>
      </c>
    </row>
    <row r="8440" customFormat="false" ht="19.4" hidden="false" customHeight="false" outlineLevel="0" collapsed="false">
      <c r="A8440" s="207" t="n">
        <v>100592</v>
      </c>
      <c r="B8440" s="208" t="s">
        <v>8563</v>
      </c>
      <c r="C8440" s="2" t="s">
        <v>170</v>
      </c>
      <c r="D8440" s="209" t="n">
        <v>910.18</v>
      </c>
      <c r="E8440" s="224" t="n">
        <f aca="false">VLOOKUP(A8440,SINAPI_MO!$A$1:$E$59566,4,0)</f>
        <v>0.3281</v>
      </c>
      <c r="F8440" s="225" t="n">
        <f aca="false">ROUND(D8440*E8440,2)</f>
        <v>298.63</v>
      </c>
    </row>
    <row r="8441" customFormat="false" ht="19.4" hidden="false" customHeight="false" outlineLevel="0" collapsed="false">
      <c r="A8441" s="207" t="n">
        <v>100591</v>
      </c>
      <c r="B8441" s="208" t="s">
        <v>8564</v>
      </c>
      <c r="C8441" s="2" t="s">
        <v>170</v>
      </c>
      <c r="D8441" s="209" t="n">
        <v>842.53</v>
      </c>
      <c r="E8441" s="224" t="n">
        <f aca="false">VLOOKUP(A8441,SINAPI_MO!$A$1:$E$59566,4,0)</f>
        <v>0.2825</v>
      </c>
      <c r="F8441" s="225" t="n">
        <f aca="false">ROUND(D8441*E8441,2)</f>
        <v>238.01</v>
      </c>
    </row>
    <row r="8442" customFormat="false" ht="19.4" hidden="false" customHeight="false" outlineLevel="0" collapsed="false">
      <c r="A8442" s="207" t="n">
        <v>100594</v>
      </c>
      <c r="B8442" s="208" t="s">
        <v>8565</v>
      </c>
      <c r="C8442" s="2" t="s">
        <v>170</v>
      </c>
      <c r="D8442" s="209" t="n">
        <v>1000.98</v>
      </c>
      <c r="E8442" s="224" t="n">
        <f aca="false">VLOOKUP(A8442,SINAPI_MO!$A$1:$E$59566,4,0)</f>
        <v>0.3454</v>
      </c>
      <c r="F8442" s="225" t="n">
        <f aca="false">ROUND(D8442*E8442,2)</f>
        <v>345.74</v>
      </c>
    </row>
    <row r="8443" customFormat="false" ht="19.4" hidden="false" customHeight="false" outlineLevel="0" collapsed="false">
      <c r="A8443" s="207" t="n">
        <v>100593</v>
      </c>
      <c r="B8443" s="208" t="s">
        <v>8566</v>
      </c>
      <c r="C8443" s="2" t="s">
        <v>170</v>
      </c>
      <c r="D8443" s="209" t="n">
        <v>912.28</v>
      </c>
      <c r="E8443" s="224" t="n">
        <f aca="false">VLOOKUP(A8443,SINAPI_MO!$A$1:$E$59566,4,0)</f>
        <v>0.292</v>
      </c>
      <c r="F8443" s="225" t="n">
        <f aca="false">ROUND(D8443*E8443,2)</f>
        <v>266.39</v>
      </c>
    </row>
    <row r="8444" customFormat="false" ht="19.4" hidden="false" customHeight="false" outlineLevel="0" collapsed="false">
      <c r="A8444" s="207" t="n">
        <v>100596</v>
      </c>
      <c r="B8444" s="208" t="s">
        <v>8567</v>
      </c>
      <c r="C8444" s="2" t="s">
        <v>170</v>
      </c>
      <c r="D8444" s="209" t="n">
        <v>1195.58</v>
      </c>
      <c r="E8444" s="224" t="n">
        <f aca="false">VLOOKUP(A8444,SINAPI_MO!$A$1:$E$59566,4,0)</f>
        <v>0.3503</v>
      </c>
      <c r="F8444" s="225" t="n">
        <f aca="false">ROUND(D8444*E8444,2)</f>
        <v>418.81</v>
      </c>
    </row>
    <row r="8445" customFormat="false" ht="19.4" hidden="false" customHeight="false" outlineLevel="0" collapsed="false">
      <c r="A8445" s="207" t="n">
        <v>100595</v>
      </c>
      <c r="B8445" s="208" t="s">
        <v>8568</v>
      </c>
      <c r="C8445" s="2" t="s">
        <v>170</v>
      </c>
      <c r="D8445" s="209" t="n">
        <v>1075.53</v>
      </c>
      <c r="E8445" s="224" t="n">
        <f aca="false">VLOOKUP(A8445,SINAPI_MO!$A$1:$E$59566,4,0)</f>
        <v>0.2909</v>
      </c>
      <c r="F8445" s="225" t="n">
        <f aca="false">ROUND(D8445*E8445,2)</f>
        <v>312.87</v>
      </c>
    </row>
    <row r="8446" customFormat="false" ht="19.4" hidden="false" customHeight="false" outlineLevel="0" collapsed="false">
      <c r="A8446" s="207" t="n">
        <v>100598</v>
      </c>
      <c r="B8446" s="208" t="s">
        <v>8569</v>
      </c>
      <c r="C8446" s="2" t="s">
        <v>170</v>
      </c>
      <c r="D8446" s="209" t="n">
        <v>1324.43</v>
      </c>
      <c r="E8446" s="224" t="n">
        <f aca="false">VLOOKUP(A8446,SINAPI_MO!$A$1:$E$59566,4,0)</f>
        <v>0.3532</v>
      </c>
      <c r="F8446" s="225" t="n">
        <f aca="false">ROUND(D8446*E8446,2)</f>
        <v>467.79</v>
      </c>
    </row>
    <row r="8447" customFormat="false" ht="19.4" hidden="false" customHeight="false" outlineLevel="0" collapsed="false">
      <c r="A8447" s="207" t="n">
        <v>100597</v>
      </c>
      <c r="B8447" s="208" t="s">
        <v>8570</v>
      </c>
      <c r="C8447" s="2" t="s">
        <v>170</v>
      </c>
      <c r="D8447" s="209" t="n">
        <v>1225.22</v>
      </c>
      <c r="E8447" s="224" t="n">
        <f aca="false">VLOOKUP(A8447,SINAPI_MO!$A$1:$E$59566,4,0)</f>
        <v>0.3104</v>
      </c>
      <c r="F8447" s="225" t="n">
        <f aca="false">ROUND(D8447*E8447,2)</f>
        <v>380.31</v>
      </c>
    </row>
    <row r="8448" customFormat="false" ht="19.4" hidden="false" customHeight="false" outlineLevel="0" collapsed="false">
      <c r="A8448" s="207" t="n">
        <v>100603</v>
      </c>
      <c r="B8448" s="208" t="s">
        <v>8571</v>
      </c>
      <c r="C8448" s="2" t="s">
        <v>170</v>
      </c>
      <c r="D8448" s="209" t="n">
        <v>1588.65</v>
      </c>
      <c r="E8448" s="224" t="n">
        <f aca="false">VLOOKUP(A8448,SINAPI_MO!$A$1:$E$59566,4,0)</f>
        <v>0.4093</v>
      </c>
      <c r="F8448" s="225" t="n">
        <f aca="false">ROUND(D8448*E8448,2)</f>
        <v>650.23</v>
      </c>
    </row>
    <row r="8449" customFormat="false" ht="19.4" hidden="false" customHeight="false" outlineLevel="0" collapsed="false">
      <c r="A8449" s="207" t="n">
        <v>100599</v>
      </c>
      <c r="B8449" s="208" t="s">
        <v>8572</v>
      </c>
      <c r="C8449" s="2" t="s">
        <v>170</v>
      </c>
      <c r="D8449" s="209" t="n">
        <v>618.85</v>
      </c>
      <c r="E8449" s="224" t="n">
        <f aca="false">VLOOKUP(A8449,SINAPI_MO!$A$1:$E$59566,4,0)</f>
        <v>0.2636</v>
      </c>
      <c r="F8449" s="225" t="n">
        <f aca="false">ROUND(D8449*E8449,2)</f>
        <v>163.13</v>
      </c>
    </row>
    <row r="8450" customFormat="false" ht="19.4" hidden="false" customHeight="false" outlineLevel="0" collapsed="false">
      <c r="A8450" s="207" t="n">
        <v>100600</v>
      </c>
      <c r="B8450" s="208" t="s">
        <v>8573</v>
      </c>
      <c r="C8450" s="2" t="s">
        <v>170</v>
      </c>
      <c r="D8450" s="209" t="n">
        <v>713.63</v>
      </c>
      <c r="E8450" s="224" t="n">
        <f aca="false">VLOOKUP(A8450,SINAPI_MO!$A$1:$E$59566,4,0)</f>
        <v>0.3032</v>
      </c>
      <c r="F8450" s="225" t="n">
        <f aca="false">ROUND(D8450*E8450,2)</f>
        <v>216.37</v>
      </c>
    </row>
    <row r="8451" customFormat="false" ht="19.4" hidden="false" customHeight="false" outlineLevel="0" collapsed="false">
      <c r="A8451" s="207" t="n">
        <v>100601</v>
      </c>
      <c r="B8451" s="208" t="s">
        <v>8574</v>
      </c>
      <c r="C8451" s="2" t="s">
        <v>170</v>
      </c>
      <c r="D8451" s="209" t="n">
        <v>873.81</v>
      </c>
      <c r="E8451" s="224" t="n">
        <f aca="false">VLOOKUP(A8451,SINAPI_MO!$A$1:$E$59566,4,0)</f>
        <v>0.3377</v>
      </c>
      <c r="F8451" s="225" t="n">
        <f aca="false">ROUND(D8451*E8451,2)</f>
        <v>295.09</v>
      </c>
    </row>
    <row r="8452" customFormat="false" ht="19.4" hidden="false" customHeight="false" outlineLevel="0" collapsed="false">
      <c r="A8452" s="207" t="n">
        <v>100602</v>
      </c>
      <c r="B8452" s="208" t="s">
        <v>8575</v>
      </c>
      <c r="C8452" s="2" t="s">
        <v>170</v>
      </c>
      <c r="D8452" s="209" t="n">
        <v>1074.03</v>
      </c>
      <c r="E8452" s="224" t="n">
        <f aca="false">VLOOKUP(A8452,SINAPI_MO!$A$1:$E$59566,4,0)</f>
        <v>0.3664</v>
      </c>
      <c r="F8452" s="225" t="n">
        <f aca="false">ROUND(D8452*E8452,2)</f>
        <v>393.52</v>
      </c>
    </row>
    <row r="8453" customFormat="false" ht="19.4" hidden="false" customHeight="false" outlineLevel="0" collapsed="false">
      <c r="A8453" s="207" t="n">
        <v>100578</v>
      </c>
      <c r="B8453" s="208" t="s">
        <v>8576</v>
      </c>
      <c r="C8453" s="2" t="s">
        <v>170</v>
      </c>
      <c r="D8453" s="209" t="n">
        <v>590.1</v>
      </c>
      <c r="E8453" s="224" t="n">
        <f aca="false">VLOOKUP(A8453,SINAPI_MO!$A$1:$E$59566,4,0)</f>
        <v>0.3051</v>
      </c>
      <c r="F8453" s="225" t="n">
        <f aca="false">ROUND(D8453*E8453,2)</f>
        <v>180.04</v>
      </c>
    </row>
    <row r="8454" customFormat="false" ht="12.8" hidden="false" customHeight="false" outlineLevel="0" collapsed="false">
      <c r="A8454" s="207" t="n">
        <v>105975</v>
      </c>
      <c r="B8454" s="208" t="s">
        <v>8577</v>
      </c>
      <c r="C8454" s="2" t="s">
        <v>183</v>
      </c>
      <c r="D8454" s="209" t="n">
        <v>0</v>
      </c>
      <c r="E8454" s="224" t="e">
        <f aca="false">VLOOKUP(A8454,SINAPI_MO!$A$1:$E$59566,4,0)</f>
        <v>#N/A</v>
      </c>
      <c r="F8454" s="225" t="e">
        <f aca="false">ROUND(D8454*E8454,2)</f>
        <v>#N/A</v>
      </c>
    </row>
    <row r="8455" customFormat="false" ht="12.8" hidden="false" customHeight="false" outlineLevel="0" collapsed="false">
      <c r="A8455" s="207" t="n">
        <v>105976</v>
      </c>
      <c r="B8455" s="208" t="s">
        <v>8578</v>
      </c>
      <c r="C8455" s="2" t="s">
        <v>183</v>
      </c>
      <c r="D8455" s="209" t="n">
        <v>0</v>
      </c>
      <c r="E8455" s="224" t="e">
        <f aca="false">VLOOKUP(A8455,SINAPI_MO!$A$1:$E$59566,4,0)</f>
        <v>#N/A</v>
      </c>
      <c r="F8455" s="225" t="e">
        <f aca="false">ROUND(D8455*E8455,2)</f>
        <v>#N/A</v>
      </c>
    </row>
    <row r="8456" customFormat="false" ht="12.8" hidden="false" customHeight="false" outlineLevel="0" collapsed="false">
      <c r="A8456" s="207" t="n">
        <v>105977</v>
      </c>
      <c r="B8456" s="208" t="s">
        <v>8579</v>
      </c>
      <c r="C8456" s="2" t="s">
        <v>183</v>
      </c>
      <c r="D8456" s="209" t="n">
        <v>0</v>
      </c>
      <c r="E8456" s="224" t="e">
        <f aca="false">VLOOKUP(A8456,SINAPI_MO!$A$1:$E$59566,4,0)</f>
        <v>#N/A</v>
      </c>
      <c r="F8456" s="225" t="e">
        <f aca="false">ROUND(D8456*E8456,2)</f>
        <v>#N/A</v>
      </c>
    </row>
    <row r="8457" customFormat="false" ht="12.8" hidden="false" customHeight="false" outlineLevel="0" collapsed="false">
      <c r="A8457" s="207" t="n">
        <v>105978</v>
      </c>
      <c r="B8457" s="208" t="s">
        <v>8580</v>
      </c>
      <c r="C8457" s="2" t="s">
        <v>183</v>
      </c>
      <c r="D8457" s="209" t="n">
        <v>0</v>
      </c>
      <c r="E8457" s="224" t="e">
        <f aca="false">VLOOKUP(A8457,SINAPI_MO!$A$1:$E$59566,4,0)</f>
        <v>#N/A</v>
      </c>
      <c r="F8457" s="225" t="e">
        <f aca="false">ROUND(D8457*E8457,2)</f>
        <v>#N/A</v>
      </c>
    </row>
    <row r="8458" customFormat="false" ht="12.8" hidden="false" customHeight="false" outlineLevel="0" collapsed="false">
      <c r="A8458" s="207" t="n">
        <v>105970</v>
      </c>
      <c r="B8458" s="208" t="s">
        <v>8581</v>
      </c>
      <c r="C8458" s="2" t="s">
        <v>170</v>
      </c>
      <c r="D8458" s="209" t="n">
        <v>0</v>
      </c>
      <c r="E8458" s="224" t="e">
        <f aca="false">VLOOKUP(A8458,SINAPI_MO!$A$1:$E$59566,4,0)</f>
        <v>#N/A</v>
      </c>
      <c r="F8458" s="225" t="e">
        <f aca="false">ROUND(D8458*E8458,2)</f>
        <v>#N/A</v>
      </c>
    </row>
    <row r="8459" customFormat="false" ht="12.8" hidden="false" customHeight="false" outlineLevel="0" collapsed="false">
      <c r="A8459" s="207" t="n">
        <v>105972</v>
      </c>
      <c r="B8459" s="208" t="s">
        <v>8582</v>
      </c>
      <c r="C8459" s="2" t="s">
        <v>170</v>
      </c>
      <c r="D8459" s="209" t="n">
        <v>0</v>
      </c>
      <c r="E8459" s="224" t="e">
        <f aca="false">VLOOKUP(A8459,SINAPI_MO!$A$1:$E$59566,4,0)</f>
        <v>#N/A</v>
      </c>
      <c r="F8459" s="225" t="e">
        <f aca="false">ROUND(D8459*E8459,2)</f>
        <v>#N/A</v>
      </c>
    </row>
    <row r="8460" customFormat="false" ht="12.8" hidden="false" customHeight="false" outlineLevel="0" collapsed="false">
      <c r="A8460" s="207" t="n">
        <v>105973</v>
      </c>
      <c r="B8460" s="208" t="s">
        <v>8583</v>
      </c>
      <c r="C8460" s="2" t="s">
        <v>170</v>
      </c>
      <c r="D8460" s="209" t="n">
        <v>0</v>
      </c>
      <c r="E8460" s="224" t="e">
        <f aca="false">VLOOKUP(A8460,SINAPI_MO!$A$1:$E$59566,4,0)</f>
        <v>#N/A</v>
      </c>
      <c r="F8460" s="225" t="e">
        <f aca="false">ROUND(D8460*E8460,2)</f>
        <v>#N/A</v>
      </c>
    </row>
    <row r="8461" customFormat="false" ht="12.8" hidden="false" customHeight="false" outlineLevel="0" collapsed="false">
      <c r="A8461" s="207" t="n">
        <v>105974</v>
      </c>
      <c r="B8461" s="208" t="s">
        <v>8584</v>
      </c>
      <c r="C8461" s="2" t="s">
        <v>170</v>
      </c>
      <c r="D8461" s="209" t="n">
        <v>0</v>
      </c>
      <c r="E8461" s="224" t="e">
        <f aca="false">VLOOKUP(A8461,SINAPI_MO!$A$1:$E$59566,4,0)</f>
        <v>#N/A</v>
      </c>
      <c r="F8461" s="225" t="e">
        <f aca="false">ROUND(D8461*E8461,2)</f>
        <v>#N/A</v>
      </c>
    </row>
    <row r="8462" customFormat="false" ht="12.8" hidden="false" customHeight="false" outlineLevel="0" collapsed="false">
      <c r="A8462" s="207" t="n">
        <v>105971</v>
      </c>
      <c r="B8462" s="208" t="s">
        <v>8585</v>
      </c>
      <c r="C8462" s="2" t="s">
        <v>170</v>
      </c>
      <c r="D8462" s="209" t="n">
        <v>0</v>
      </c>
      <c r="E8462" s="224" t="e">
        <f aca="false">VLOOKUP(A8462,SINAPI_MO!$A$1:$E$59566,4,0)</f>
        <v>#N/A</v>
      </c>
      <c r="F8462" s="225" t="e">
        <f aca="false">ROUND(D8462*E8462,2)</f>
        <v>#N/A</v>
      </c>
    </row>
    <row r="8463" customFormat="false" ht="19.4" hidden="false" customHeight="false" outlineLevel="0" collapsed="false">
      <c r="A8463" s="207" t="n">
        <v>105967</v>
      </c>
      <c r="B8463" s="208" t="s">
        <v>8586</v>
      </c>
      <c r="C8463" s="2" t="s">
        <v>170</v>
      </c>
      <c r="D8463" s="209" t="n">
        <v>0</v>
      </c>
      <c r="E8463" s="224" t="e">
        <f aca="false">VLOOKUP(A8463,SINAPI_MO!$A$1:$E$59566,4,0)</f>
        <v>#N/A</v>
      </c>
      <c r="F8463" s="225" t="e">
        <f aca="false">ROUND(D8463*E8463,2)</f>
        <v>#N/A</v>
      </c>
    </row>
    <row r="8464" customFormat="false" ht="19.4" hidden="false" customHeight="false" outlineLevel="0" collapsed="false">
      <c r="A8464" s="207" t="n">
        <v>105968</v>
      </c>
      <c r="B8464" s="208" t="s">
        <v>8587</v>
      </c>
      <c r="C8464" s="2" t="s">
        <v>170</v>
      </c>
      <c r="D8464" s="209" t="n">
        <v>0</v>
      </c>
      <c r="E8464" s="224" t="e">
        <f aca="false">VLOOKUP(A8464,SINAPI_MO!$A$1:$E$59566,4,0)</f>
        <v>#N/A</v>
      </c>
      <c r="F8464" s="225" t="e">
        <f aca="false">ROUND(D8464*E8464,2)</f>
        <v>#N/A</v>
      </c>
    </row>
    <row r="8465" customFormat="false" ht="19.4" hidden="false" customHeight="false" outlineLevel="0" collapsed="false">
      <c r="A8465" s="207" t="n">
        <v>105969</v>
      </c>
      <c r="B8465" s="208" t="s">
        <v>8588</v>
      </c>
      <c r="C8465" s="2" t="s">
        <v>170</v>
      </c>
      <c r="D8465" s="209" t="n">
        <v>0</v>
      </c>
      <c r="E8465" s="224" t="e">
        <f aca="false">VLOOKUP(A8465,SINAPI_MO!$A$1:$E$59566,4,0)</f>
        <v>#N/A</v>
      </c>
      <c r="F8465" s="225" t="e">
        <f aca="false">ROUND(D8465*E8465,2)</f>
        <v>#N/A</v>
      </c>
    </row>
    <row r="8466" customFormat="false" ht="19.4" hidden="false" customHeight="false" outlineLevel="0" collapsed="false">
      <c r="A8466" s="207" t="n">
        <v>100623</v>
      </c>
      <c r="B8466" s="208" t="s">
        <v>8589</v>
      </c>
      <c r="C8466" s="2" t="s">
        <v>170</v>
      </c>
      <c r="D8466" s="209" t="n">
        <v>2757.55</v>
      </c>
      <c r="E8466" s="224" t="n">
        <f aca="false">VLOOKUP(A8466,SINAPI_MO!$A$1:$E$59566,4,0)</f>
        <v>0.0486</v>
      </c>
      <c r="F8466" s="225" t="n">
        <f aca="false">ROUND(D8466*E8466,2)</f>
        <v>134.02</v>
      </c>
    </row>
    <row r="8467" customFormat="false" ht="12.8" hidden="false" customHeight="false" outlineLevel="0" collapsed="false">
      <c r="A8467" s="207" t="n">
        <v>105964</v>
      </c>
      <c r="B8467" s="208" t="s">
        <v>8590</v>
      </c>
      <c r="C8467" s="2" t="s">
        <v>170</v>
      </c>
      <c r="D8467" s="209" t="n">
        <v>0</v>
      </c>
      <c r="E8467" s="224" t="e">
        <f aca="false">VLOOKUP(A8467,SINAPI_MO!$A$1:$E$59566,4,0)</f>
        <v>#N/A</v>
      </c>
      <c r="F8467" s="225" t="e">
        <f aca="false">ROUND(D8467*E8467,2)</f>
        <v>#N/A</v>
      </c>
    </row>
    <row r="8468" customFormat="false" ht="12.8" hidden="false" customHeight="false" outlineLevel="0" collapsed="false">
      <c r="A8468" s="207" t="n">
        <v>105965</v>
      </c>
      <c r="B8468" s="208" t="s">
        <v>8591</v>
      </c>
      <c r="C8468" s="2" t="s">
        <v>170</v>
      </c>
      <c r="D8468" s="209" t="n">
        <v>0</v>
      </c>
      <c r="E8468" s="224" t="e">
        <f aca="false">VLOOKUP(A8468,SINAPI_MO!$A$1:$E$59566,4,0)</f>
        <v>#N/A</v>
      </c>
      <c r="F8468" s="225" t="e">
        <f aca="false">ROUND(D8468*E8468,2)</f>
        <v>#N/A</v>
      </c>
    </row>
    <row r="8469" customFormat="false" ht="12.8" hidden="false" customHeight="false" outlineLevel="0" collapsed="false">
      <c r="A8469" s="207" t="n">
        <v>105966</v>
      </c>
      <c r="B8469" s="208" t="s">
        <v>8592</v>
      </c>
      <c r="C8469" s="2" t="s">
        <v>170</v>
      </c>
      <c r="D8469" s="209" t="n">
        <v>0</v>
      </c>
      <c r="E8469" s="224" t="e">
        <f aca="false">VLOOKUP(A8469,SINAPI_MO!$A$1:$E$59566,4,0)</f>
        <v>#N/A</v>
      </c>
      <c r="F8469" s="225" t="e">
        <f aca="false">ROUND(D8469*E8469,2)</f>
        <v>#N/A</v>
      </c>
    </row>
    <row r="8470" customFormat="false" ht="12.8" hidden="false" customHeight="false" outlineLevel="0" collapsed="false">
      <c r="A8470" s="207" t="n">
        <v>100621</v>
      </c>
      <c r="B8470" s="208" t="s">
        <v>8593</v>
      </c>
      <c r="C8470" s="2" t="s">
        <v>170</v>
      </c>
      <c r="D8470" s="209" t="n">
        <v>3292.94</v>
      </c>
      <c r="E8470" s="224" t="n">
        <f aca="false">VLOOKUP(A8470,SINAPI_MO!$A$1:$E$59566,4,0)</f>
        <v>0.0255</v>
      </c>
      <c r="F8470" s="225" t="n">
        <f aca="false">ROUND(D8470*E8470,2)</f>
        <v>83.97</v>
      </c>
    </row>
    <row r="8471" customFormat="false" ht="19.4" hidden="false" customHeight="false" outlineLevel="0" collapsed="false">
      <c r="A8471" s="207" t="n">
        <v>105960</v>
      </c>
      <c r="B8471" s="208" t="s">
        <v>8594</v>
      </c>
      <c r="C8471" s="2" t="s">
        <v>170</v>
      </c>
      <c r="D8471" s="209" t="n">
        <v>0</v>
      </c>
      <c r="E8471" s="224" t="e">
        <f aca="false">VLOOKUP(A8471,SINAPI_MO!$A$1:$E$59566,4,0)</f>
        <v>#N/A</v>
      </c>
      <c r="F8471" s="225" t="e">
        <f aca="false">ROUND(D8471*E8471,2)</f>
        <v>#N/A</v>
      </c>
    </row>
    <row r="8472" customFormat="false" ht="19.4" hidden="false" customHeight="false" outlineLevel="0" collapsed="false">
      <c r="A8472" s="207" t="n">
        <v>105961</v>
      </c>
      <c r="B8472" s="208" t="s">
        <v>8595</v>
      </c>
      <c r="C8472" s="2" t="s">
        <v>170</v>
      </c>
      <c r="D8472" s="209" t="n">
        <v>0</v>
      </c>
      <c r="E8472" s="224" t="e">
        <f aca="false">VLOOKUP(A8472,SINAPI_MO!$A$1:$E$59566,4,0)</f>
        <v>#N/A</v>
      </c>
      <c r="F8472" s="225" t="e">
        <f aca="false">ROUND(D8472*E8472,2)</f>
        <v>#N/A</v>
      </c>
    </row>
    <row r="8473" customFormat="false" ht="19.4" hidden="false" customHeight="false" outlineLevel="0" collapsed="false">
      <c r="A8473" s="207" t="n">
        <v>105962</v>
      </c>
      <c r="B8473" s="208" t="s">
        <v>8596</v>
      </c>
      <c r="C8473" s="2" t="s">
        <v>170</v>
      </c>
      <c r="D8473" s="209" t="n">
        <v>0</v>
      </c>
      <c r="E8473" s="224" t="e">
        <f aca="false">VLOOKUP(A8473,SINAPI_MO!$A$1:$E$59566,4,0)</f>
        <v>#N/A</v>
      </c>
      <c r="F8473" s="225" t="e">
        <f aca="false">ROUND(D8473*E8473,2)</f>
        <v>#N/A</v>
      </c>
    </row>
    <row r="8474" customFormat="false" ht="19.4" hidden="false" customHeight="false" outlineLevel="0" collapsed="false">
      <c r="A8474" s="207" t="n">
        <v>105963</v>
      </c>
      <c r="B8474" s="208" t="s">
        <v>8597</v>
      </c>
      <c r="C8474" s="2" t="s">
        <v>170</v>
      </c>
      <c r="D8474" s="209" t="n">
        <v>0</v>
      </c>
      <c r="E8474" s="224" t="e">
        <f aca="false">VLOOKUP(A8474,SINAPI_MO!$A$1:$E$59566,4,0)</f>
        <v>#N/A</v>
      </c>
      <c r="F8474" s="225" t="e">
        <f aca="false">ROUND(D8474*E8474,2)</f>
        <v>#N/A</v>
      </c>
    </row>
    <row r="8475" customFormat="false" ht="19.4" hidden="false" customHeight="false" outlineLevel="0" collapsed="false">
      <c r="A8475" s="207" t="n">
        <v>100622</v>
      </c>
      <c r="B8475" s="208" t="s">
        <v>8598</v>
      </c>
      <c r="C8475" s="2" t="s">
        <v>170</v>
      </c>
      <c r="D8475" s="209" t="n">
        <v>2680.1</v>
      </c>
      <c r="E8475" s="224" t="n">
        <f aca="false">VLOOKUP(A8475,SINAPI_MO!$A$1:$E$59566,4,0)</f>
        <v>0.0483</v>
      </c>
      <c r="F8475" s="225" t="n">
        <f aca="false">ROUND(D8475*E8475,2)</f>
        <v>129.45</v>
      </c>
    </row>
    <row r="8476" customFormat="false" ht="12.8" hidden="false" customHeight="false" outlineLevel="0" collapsed="false">
      <c r="A8476" s="207" t="n">
        <v>105956</v>
      </c>
      <c r="B8476" s="208" t="s">
        <v>8599</v>
      </c>
      <c r="C8476" s="2" t="s">
        <v>170</v>
      </c>
      <c r="D8476" s="209" t="n">
        <v>0</v>
      </c>
      <c r="E8476" s="224" t="e">
        <f aca="false">VLOOKUP(A8476,SINAPI_MO!$A$1:$E$59566,4,0)</f>
        <v>#N/A</v>
      </c>
      <c r="F8476" s="225" t="e">
        <f aca="false">ROUND(D8476*E8476,2)</f>
        <v>#N/A</v>
      </c>
    </row>
    <row r="8477" customFormat="false" ht="12.8" hidden="false" customHeight="false" outlineLevel="0" collapsed="false">
      <c r="A8477" s="207" t="n">
        <v>105957</v>
      </c>
      <c r="B8477" s="208" t="s">
        <v>8600</v>
      </c>
      <c r="C8477" s="2" t="s">
        <v>170</v>
      </c>
      <c r="D8477" s="209" t="n">
        <v>0</v>
      </c>
      <c r="E8477" s="224" t="e">
        <f aca="false">VLOOKUP(A8477,SINAPI_MO!$A$1:$E$59566,4,0)</f>
        <v>#N/A</v>
      </c>
      <c r="F8477" s="225" t="e">
        <f aca="false">ROUND(D8477*E8477,2)</f>
        <v>#N/A</v>
      </c>
    </row>
    <row r="8478" customFormat="false" ht="12.8" hidden="false" customHeight="false" outlineLevel="0" collapsed="false">
      <c r="A8478" s="207" t="n">
        <v>105958</v>
      </c>
      <c r="B8478" s="208" t="s">
        <v>8601</v>
      </c>
      <c r="C8478" s="2" t="s">
        <v>170</v>
      </c>
      <c r="D8478" s="209" t="n">
        <v>2229.83</v>
      </c>
      <c r="E8478" s="224" t="n">
        <f aca="false">VLOOKUP(A8478,SINAPI_MO!$A$1:$E$59566,4,0)</f>
        <v>0.0451</v>
      </c>
      <c r="F8478" s="225" t="n">
        <f aca="false">ROUND(D8478*E8478,2)</f>
        <v>100.57</v>
      </c>
    </row>
    <row r="8479" customFormat="false" ht="12.8" hidden="false" customHeight="false" outlineLevel="0" collapsed="false">
      <c r="A8479" s="207" t="n">
        <v>105959</v>
      </c>
      <c r="B8479" s="208" t="s">
        <v>8602</v>
      </c>
      <c r="C8479" s="2" t="s">
        <v>170</v>
      </c>
      <c r="D8479" s="209" t="n">
        <v>0</v>
      </c>
      <c r="E8479" s="224" t="e">
        <f aca="false">VLOOKUP(A8479,SINAPI_MO!$A$1:$E$59566,4,0)</f>
        <v>#N/A</v>
      </c>
      <c r="F8479" s="225" t="e">
        <f aca="false">ROUND(D8479*E8479,2)</f>
        <v>#N/A</v>
      </c>
    </row>
    <row r="8480" customFormat="false" ht="12.8" hidden="false" customHeight="false" outlineLevel="0" collapsed="false">
      <c r="A8480" s="207" t="n">
        <v>100620</v>
      </c>
      <c r="B8480" s="208" t="s">
        <v>8603</v>
      </c>
      <c r="C8480" s="2" t="s">
        <v>170</v>
      </c>
      <c r="D8480" s="209" t="n">
        <v>2913.94</v>
      </c>
      <c r="E8480" s="224" t="n">
        <f aca="false">VLOOKUP(A8480,SINAPI_MO!$A$1:$E$59566,4,0)</f>
        <v>0.0273</v>
      </c>
      <c r="F8480" s="225" t="n">
        <f aca="false">ROUND(D8480*E8480,2)</f>
        <v>79.55</v>
      </c>
    </row>
    <row r="8481" customFormat="false" ht="19.4" hidden="false" customHeight="false" outlineLevel="0" collapsed="false">
      <c r="A8481" s="207" t="n">
        <v>105951</v>
      </c>
      <c r="B8481" s="208" t="s">
        <v>8604</v>
      </c>
      <c r="C8481" s="2" t="s">
        <v>170</v>
      </c>
      <c r="D8481" s="209" t="n">
        <v>0</v>
      </c>
      <c r="E8481" s="224" t="e">
        <f aca="false">VLOOKUP(A8481,SINAPI_MO!$A$1:$E$59566,4,0)</f>
        <v>#N/A</v>
      </c>
      <c r="F8481" s="225" t="e">
        <f aca="false">ROUND(D8481*E8481,2)</f>
        <v>#N/A</v>
      </c>
    </row>
    <row r="8482" customFormat="false" ht="19.4" hidden="false" customHeight="false" outlineLevel="0" collapsed="false">
      <c r="A8482" s="207" t="n">
        <v>105952</v>
      </c>
      <c r="B8482" s="208" t="s">
        <v>8605</v>
      </c>
      <c r="C8482" s="2" t="s">
        <v>170</v>
      </c>
      <c r="D8482" s="209" t="n">
        <v>0</v>
      </c>
      <c r="E8482" s="224" t="e">
        <f aca="false">VLOOKUP(A8482,SINAPI_MO!$A$1:$E$59566,4,0)</f>
        <v>#N/A</v>
      </c>
      <c r="F8482" s="225" t="e">
        <f aca="false">ROUND(D8482*E8482,2)</f>
        <v>#N/A</v>
      </c>
    </row>
    <row r="8483" customFormat="false" ht="19.4" hidden="false" customHeight="false" outlineLevel="0" collapsed="false">
      <c r="A8483" s="207" t="n">
        <v>105953</v>
      </c>
      <c r="B8483" s="208" t="s">
        <v>8606</v>
      </c>
      <c r="C8483" s="2" t="s">
        <v>170</v>
      </c>
      <c r="D8483" s="209" t="n">
        <v>2079.43</v>
      </c>
      <c r="E8483" s="224" t="n">
        <f aca="false">VLOOKUP(A8483,SINAPI_MO!$A$1:$E$59566,4,0)</f>
        <v>0.0597</v>
      </c>
      <c r="F8483" s="225" t="n">
        <f aca="false">ROUND(D8483*E8483,2)</f>
        <v>124.14</v>
      </c>
    </row>
    <row r="8484" customFormat="false" ht="19.4" hidden="false" customHeight="false" outlineLevel="0" collapsed="false">
      <c r="A8484" s="207" t="n">
        <v>105954</v>
      </c>
      <c r="B8484" s="208" t="s">
        <v>8607</v>
      </c>
      <c r="C8484" s="2" t="s">
        <v>170</v>
      </c>
      <c r="D8484" s="209" t="n">
        <v>0</v>
      </c>
      <c r="E8484" s="224" t="e">
        <f aca="false">VLOOKUP(A8484,SINAPI_MO!$A$1:$E$59566,4,0)</f>
        <v>#N/A</v>
      </c>
      <c r="F8484" s="225" t="e">
        <f aca="false">ROUND(D8484*E8484,2)</f>
        <v>#N/A</v>
      </c>
    </row>
    <row r="8485" customFormat="false" ht="19.4" hidden="false" customHeight="false" outlineLevel="0" collapsed="false">
      <c r="A8485" s="207" t="n">
        <v>105955</v>
      </c>
      <c r="B8485" s="208" t="s">
        <v>8608</v>
      </c>
      <c r="C8485" s="2" t="s">
        <v>170</v>
      </c>
      <c r="D8485" s="209" t="n">
        <v>2781.9</v>
      </c>
      <c r="E8485" s="224" t="n">
        <f aca="false">VLOOKUP(A8485,SINAPI_MO!$A$1:$E$59566,4,0)</f>
        <v>0.0488</v>
      </c>
      <c r="F8485" s="225" t="n">
        <f aca="false">ROUND(D8485*E8485,2)</f>
        <v>135.76</v>
      </c>
    </row>
    <row r="8486" customFormat="false" ht="12.8" hidden="false" customHeight="false" outlineLevel="0" collapsed="false">
      <c r="A8486" s="207" t="n">
        <v>105946</v>
      </c>
      <c r="B8486" s="208" t="s">
        <v>8609</v>
      </c>
      <c r="C8486" s="2" t="s">
        <v>170</v>
      </c>
      <c r="D8486" s="209" t="n">
        <v>0</v>
      </c>
      <c r="E8486" s="224" t="e">
        <f aca="false">VLOOKUP(A8486,SINAPI_MO!$A$1:$E$59566,4,0)</f>
        <v>#N/A</v>
      </c>
      <c r="F8486" s="225" t="e">
        <f aca="false">ROUND(D8486*E8486,2)</f>
        <v>#N/A</v>
      </c>
    </row>
    <row r="8487" customFormat="false" ht="12.8" hidden="false" customHeight="false" outlineLevel="0" collapsed="false">
      <c r="A8487" s="207" t="n">
        <v>105947</v>
      </c>
      <c r="B8487" s="208" t="s">
        <v>8610</v>
      </c>
      <c r="C8487" s="2" t="s">
        <v>170</v>
      </c>
      <c r="D8487" s="209" t="n">
        <v>0</v>
      </c>
      <c r="E8487" s="224" t="e">
        <f aca="false">VLOOKUP(A8487,SINAPI_MO!$A$1:$E$59566,4,0)</f>
        <v>#N/A</v>
      </c>
      <c r="F8487" s="225" t="e">
        <f aca="false">ROUND(D8487*E8487,2)</f>
        <v>#N/A</v>
      </c>
    </row>
    <row r="8488" customFormat="false" ht="12.8" hidden="false" customHeight="false" outlineLevel="0" collapsed="false">
      <c r="A8488" s="207" t="n">
        <v>105948</v>
      </c>
      <c r="B8488" s="208" t="s">
        <v>8611</v>
      </c>
      <c r="C8488" s="2" t="s">
        <v>170</v>
      </c>
      <c r="D8488" s="209" t="n">
        <v>0</v>
      </c>
      <c r="E8488" s="224" t="e">
        <f aca="false">VLOOKUP(A8488,SINAPI_MO!$A$1:$E$59566,4,0)</f>
        <v>#N/A</v>
      </c>
      <c r="F8488" s="225" t="e">
        <f aca="false">ROUND(D8488*E8488,2)</f>
        <v>#N/A</v>
      </c>
    </row>
    <row r="8489" customFormat="false" ht="12.8" hidden="false" customHeight="false" outlineLevel="0" collapsed="false">
      <c r="A8489" s="207" t="n">
        <v>105949</v>
      </c>
      <c r="B8489" s="208" t="s">
        <v>8612</v>
      </c>
      <c r="C8489" s="2" t="s">
        <v>170</v>
      </c>
      <c r="D8489" s="209" t="n">
        <v>0</v>
      </c>
      <c r="E8489" s="224" t="e">
        <f aca="false">VLOOKUP(A8489,SINAPI_MO!$A$1:$E$59566,4,0)</f>
        <v>#N/A</v>
      </c>
      <c r="F8489" s="225" t="e">
        <f aca="false">ROUND(D8489*E8489,2)</f>
        <v>#N/A</v>
      </c>
    </row>
    <row r="8490" customFormat="false" ht="12.8" hidden="false" customHeight="false" outlineLevel="0" collapsed="false">
      <c r="A8490" s="207" t="n">
        <v>105950</v>
      </c>
      <c r="B8490" s="208" t="s">
        <v>8613</v>
      </c>
      <c r="C8490" s="2" t="s">
        <v>170</v>
      </c>
      <c r="D8490" s="209" t="n">
        <v>0</v>
      </c>
      <c r="E8490" s="224" t="e">
        <f aca="false">VLOOKUP(A8490,SINAPI_MO!$A$1:$E$59566,4,0)</f>
        <v>#N/A</v>
      </c>
      <c r="F8490" s="225" t="e">
        <f aca="false">ROUND(D8490*E8490,2)</f>
        <v>#N/A</v>
      </c>
    </row>
    <row r="8491" customFormat="false" ht="12.8" hidden="false" customHeight="false" outlineLevel="0" collapsed="false">
      <c r="A8491" s="207" t="n">
        <v>100619</v>
      </c>
      <c r="B8491" s="208" t="s">
        <v>8614</v>
      </c>
      <c r="C8491" s="2" t="s">
        <v>170</v>
      </c>
      <c r="D8491" s="209" t="n">
        <v>621.86</v>
      </c>
      <c r="E8491" s="224" t="n">
        <f aca="false">VLOOKUP(A8491,SINAPI_MO!$A$1:$E$59566,4,0)</f>
        <v>0.2268</v>
      </c>
      <c r="F8491" s="225" t="n">
        <f aca="false">ROUND(D8491*E8491,2)</f>
        <v>141.04</v>
      </c>
    </row>
    <row r="8492" customFormat="false" ht="19.4" hidden="false" customHeight="false" outlineLevel="0" collapsed="false">
      <c r="A8492" s="207" t="n">
        <v>99283</v>
      </c>
      <c r="B8492" s="208" t="s">
        <v>8615</v>
      </c>
      <c r="C8492" s="2" t="s">
        <v>183</v>
      </c>
      <c r="D8492" s="209" t="n">
        <v>1166.48</v>
      </c>
      <c r="E8492" s="224" t="n">
        <f aca="false">VLOOKUP(A8492,SINAPI_MO!$A$1:$E$59566,4,0)</f>
        <v>0.5578</v>
      </c>
      <c r="F8492" s="225" t="n">
        <f aca="false">ROUND(D8492*E8492,2)</f>
        <v>650.66</v>
      </c>
    </row>
    <row r="8493" customFormat="false" ht="19.4" hidden="false" customHeight="false" outlineLevel="0" collapsed="false">
      <c r="A8493" s="207" t="n">
        <v>99293</v>
      </c>
      <c r="B8493" s="208" t="s">
        <v>8616</v>
      </c>
      <c r="C8493" s="2" t="s">
        <v>183</v>
      </c>
      <c r="D8493" s="209" t="n">
        <v>1407.86</v>
      </c>
      <c r="E8493" s="224" t="n">
        <f aca="false">VLOOKUP(A8493,SINAPI_MO!$A$1:$E$59566,4,0)</f>
        <v>0.5642</v>
      </c>
      <c r="F8493" s="225" t="n">
        <f aca="false">ROUND(D8493*E8493,2)</f>
        <v>794.31</v>
      </c>
    </row>
    <row r="8494" customFormat="false" ht="19.4" hidden="false" customHeight="false" outlineLevel="0" collapsed="false">
      <c r="A8494" s="207" t="n">
        <v>99243</v>
      </c>
      <c r="B8494" s="208" t="s">
        <v>8617</v>
      </c>
      <c r="C8494" s="2" t="s">
        <v>183</v>
      </c>
      <c r="D8494" s="209" t="n">
        <v>1649.2</v>
      </c>
      <c r="E8494" s="224" t="n">
        <f aca="false">VLOOKUP(A8494,SINAPI_MO!$A$1:$E$59566,4,0)</f>
        <v>0.5688</v>
      </c>
      <c r="F8494" s="225" t="n">
        <f aca="false">ROUND(D8494*E8494,2)</f>
        <v>938.06</v>
      </c>
    </row>
    <row r="8495" customFormat="false" ht="19.4" hidden="false" customHeight="false" outlineLevel="0" collapsed="false">
      <c r="A8495" s="207" t="n">
        <v>99249</v>
      </c>
      <c r="B8495" s="208" t="s">
        <v>8618</v>
      </c>
      <c r="C8495" s="2" t="s">
        <v>183</v>
      </c>
      <c r="D8495" s="209" t="n">
        <v>2011.31</v>
      </c>
      <c r="E8495" s="224" t="n">
        <f aca="false">VLOOKUP(A8495,SINAPI_MO!$A$1:$E$59566,4,0)</f>
        <v>0.5735</v>
      </c>
      <c r="F8495" s="225" t="n">
        <f aca="false">ROUND(D8495*E8495,2)</f>
        <v>1153.49</v>
      </c>
    </row>
    <row r="8496" customFormat="false" ht="19.4" hidden="false" customHeight="false" outlineLevel="0" collapsed="false">
      <c r="A8496" s="207" t="n">
        <v>99278</v>
      </c>
      <c r="B8496" s="208" t="s">
        <v>8619</v>
      </c>
      <c r="C8496" s="2" t="s">
        <v>183</v>
      </c>
      <c r="D8496" s="209" t="n">
        <v>412.03</v>
      </c>
      <c r="E8496" s="224" t="n">
        <f aca="false">VLOOKUP(A8496,SINAPI_MO!$A$1:$E$59566,4,0)</f>
        <v>0.0884</v>
      </c>
      <c r="F8496" s="225" t="n">
        <f aca="false">ROUND(D8496*E8496,2)</f>
        <v>36.42</v>
      </c>
    </row>
    <row r="8497" customFormat="false" ht="12.8" hidden="false" customHeight="false" outlineLevel="0" collapsed="false">
      <c r="A8497" s="207" t="n">
        <v>99288</v>
      </c>
      <c r="B8497" s="208" t="s">
        <v>8620</v>
      </c>
      <c r="C8497" s="2" t="s">
        <v>183</v>
      </c>
      <c r="D8497" s="209" t="n">
        <v>544.03</v>
      </c>
      <c r="E8497" s="224" t="n">
        <f aca="false">VLOOKUP(A8497,SINAPI_MO!$A$1:$E$59566,4,0)</f>
        <v>0.0798</v>
      </c>
      <c r="F8497" s="225" t="n">
        <f aca="false">ROUND(D8497*E8497,2)</f>
        <v>43.41</v>
      </c>
    </row>
    <row r="8498" customFormat="false" ht="19.4" hidden="false" customHeight="false" outlineLevel="0" collapsed="false">
      <c r="A8498" s="207" t="n">
        <v>99240</v>
      </c>
      <c r="B8498" s="208" t="s">
        <v>8621</v>
      </c>
      <c r="C8498" s="2" t="s">
        <v>183</v>
      </c>
      <c r="D8498" s="209" t="n">
        <v>724.2</v>
      </c>
      <c r="E8498" s="224" t="n">
        <f aca="false">VLOOKUP(A8498,SINAPI_MO!$A$1:$E$59566,4,0)</f>
        <v>0.0705</v>
      </c>
      <c r="F8498" s="225" t="n">
        <f aca="false">ROUND(D8498*E8498,2)</f>
        <v>51.06</v>
      </c>
    </row>
    <row r="8499" customFormat="false" ht="19.4" hidden="false" customHeight="false" outlineLevel="0" collapsed="false">
      <c r="A8499" s="207" t="n">
        <v>99246</v>
      </c>
      <c r="B8499" s="208" t="s">
        <v>8622</v>
      </c>
      <c r="C8499" s="2" t="s">
        <v>183</v>
      </c>
      <c r="D8499" s="209" t="n">
        <v>992.71</v>
      </c>
      <c r="E8499" s="224" t="n">
        <f aca="false">VLOOKUP(A8499,SINAPI_MO!$A$1:$E$59566,4,0)</f>
        <v>0.0657</v>
      </c>
      <c r="F8499" s="225" t="n">
        <f aca="false">ROUND(D8499*E8499,2)</f>
        <v>65.22</v>
      </c>
    </row>
    <row r="8500" customFormat="false" ht="19.4" hidden="false" customHeight="false" outlineLevel="0" collapsed="false">
      <c r="A8500" s="207" t="n">
        <v>97981</v>
      </c>
      <c r="B8500" s="208" t="s">
        <v>8623</v>
      </c>
      <c r="C8500" s="2" t="s">
        <v>183</v>
      </c>
      <c r="D8500" s="209" t="n">
        <v>1242.35</v>
      </c>
      <c r="E8500" s="224" t="n">
        <f aca="false">VLOOKUP(A8500,SINAPI_MO!$A$1:$E$59566,4,0)</f>
        <v>0.5278</v>
      </c>
      <c r="F8500" s="225" t="n">
        <f aca="false">ROUND(D8500*E8500,2)</f>
        <v>655.71</v>
      </c>
    </row>
    <row r="8501" customFormat="false" ht="19.4" hidden="false" customHeight="false" outlineLevel="0" collapsed="false">
      <c r="A8501" s="207" t="n">
        <v>97985</v>
      </c>
      <c r="B8501" s="208" t="s">
        <v>8624</v>
      </c>
      <c r="C8501" s="2" t="s">
        <v>183</v>
      </c>
      <c r="D8501" s="209" t="n">
        <v>1493.65</v>
      </c>
      <c r="E8501" s="224" t="n">
        <f aca="false">VLOOKUP(A8501,SINAPI_MO!$A$1:$E$59566,4,0)</f>
        <v>0.5356</v>
      </c>
      <c r="F8501" s="225" t="n">
        <f aca="false">ROUND(D8501*E8501,2)</f>
        <v>800</v>
      </c>
    </row>
    <row r="8502" customFormat="false" ht="19.4" hidden="false" customHeight="false" outlineLevel="0" collapsed="false">
      <c r="A8502" s="207" t="n">
        <v>97989</v>
      </c>
      <c r="B8502" s="208" t="s">
        <v>8625</v>
      </c>
      <c r="C8502" s="2" t="s">
        <v>183</v>
      </c>
      <c r="D8502" s="209" t="n">
        <v>1744.91</v>
      </c>
      <c r="E8502" s="224" t="n">
        <f aca="false">VLOOKUP(A8502,SINAPI_MO!$A$1:$E$59566,4,0)</f>
        <v>0.5412</v>
      </c>
      <c r="F8502" s="225" t="n">
        <f aca="false">ROUND(D8502*E8502,2)</f>
        <v>944.35</v>
      </c>
    </row>
    <row r="8503" customFormat="false" ht="19.4" hidden="false" customHeight="false" outlineLevel="0" collapsed="false">
      <c r="A8503" s="207" t="n">
        <v>97993</v>
      </c>
      <c r="B8503" s="208" t="s">
        <v>8626</v>
      </c>
      <c r="C8503" s="2" t="s">
        <v>183</v>
      </c>
      <c r="D8503" s="209" t="n">
        <v>2121.92</v>
      </c>
      <c r="E8503" s="224" t="n">
        <f aca="false">VLOOKUP(A8503,SINAPI_MO!$A$1:$E$59566,4,0)</f>
        <v>0.547</v>
      </c>
      <c r="F8503" s="225" t="n">
        <f aca="false">ROUND(D8503*E8503,2)</f>
        <v>1160.69</v>
      </c>
    </row>
    <row r="8504" customFormat="false" ht="12.8" hidden="false" customHeight="false" outlineLevel="0" collapsed="false">
      <c r="A8504" s="207" t="n">
        <v>98409</v>
      </c>
      <c r="B8504" s="208" t="s">
        <v>8627</v>
      </c>
      <c r="C8504" s="2" t="s">
        <v>183</v>
      </c>
      <c r="D8504" s="209" t="n">
        <v>414.18</v>
      </c>
      <c r="E8504" s="224" t="n">
        <f aca="false">VLOOKUP(A8504,SINAPI_MO!$A$1:$E$59566,4,0)</f>
        <v>0.0883</v>
      </c>
      <c r="F8504" s="225" t="n">
        <f aca="false">ROUND(D8504*E8504,2)</f>
        <v>36.57</v>
      </c>
    </row>
    <row r="8505" customFormat="false" ht="12.8" hidden="false" customHeight="false" outlineLevel="0" collapsed="false">
      <c r="A8505" s="207" t="n">
        <v>97983</v>
      </c>
      <c r="B8505" s="208" t="s">
        <v>8628</v>
      </c>
      <c r="C8505" s="2" t="s">
        <v>183</v>
      </c>
      <c r="D8505" s="209" t="n">
        <v>546.85</v>
      </c>
      <c r="E8505" s="224" t="n">
        <f aca="false">VLOOKUP(A8505,SINAPI_MO!$A$1:$E$59566,4,0)</f>
        <v>0.0798</v>
      </c>
      <c r="F8505" s="225" t="n">
        <f aca="false">ROUND(D8505*E8505,2)</f>
        <v>43.64</v>
      </c>
    </row>
    <row r="8506" customFormat="false" ht="12.8" hidden="false" customHeight="false" outlineLevel="0" collapsed="false">
      <c r="A8506" s="207" t="n">
        <v>97987</v>
      </c>
      <c r="B8506" s="208" t="s">
        <v>8629</v>
      </c>
      <c r="C8506" s="2" t="s">
        <v>183</v>
      </c>
      <c r="D8506" s="209" t="n">
        <v>727.74</v>
      </c>
      <c r="E8506" s="224" t="n">
        <f aca="false">VLOOKUP(A8506,SINAPI_MO!$A$1:$E$59566,4,0)</f>
        <v>0.0705</v>
      </c>
      <c r="F8506" s="225" t="n">
        <f aca="false">ROUND(D8506*E8506,2)</f>
        <v>51.31</v>
      </c>
    </row>
    <row r="8507" customFormat="false" ht="12.8" hidden="false" customHeight="false" outlineLevel="0" collapsed="false">
      <c r="A8507" s="207" t="n">
        <v>97991</v>
      </c>
      <c r="B8507" s="208" t="s">
        <v>8630</v>
      </c>
      <c r="C8507" s="2" t="s">
        <v>183</v>
      </c>
      <c r="D8507" s="209" t="n">
        <v>997.55</v>
      </c>
      <c r="E8507" s="224" t="n">
        <f aca="false">VLOOKUP(A8507,SINAPI_MO!$A$1:$E$59566,4,0)</f>
        <v>0.0657</v>
      </c>
      <c r="F8507" s="225" t="n">
        <f aca="false">ROUND(D8507*E8507,2)</f>
        <v>65.54</v>
      </c>
    </row>
    <row r="8508" customFormat="false" ht="19.4" hidden="false" customHeight="false" outlineLevel="0" collapsed="false">
      <c r="A8508" s="207" t="n">
        <v>99241</v>
      </c>
      <c r="B8508" s="208" t="s">
        <v>8631</v>
      </c>
      <c r="C8508" s="2" t="s">
        <v>183</v>
      </c>
      <c r="D8508" s="209" t="n">
        <v>2005.54</v>
      </c>
      <c r="E8508" s="224" t="n">
        <f aca="false">VLOOKUP(A8508,SINAPI_MO!$A$1:$E$59566,4,0)</f>
        <v>0.4951</v>
      </c>
      <c r="F8508" s="225" t="n">
        <f aca="false">ROUND(D8508*E8508,2)</f>
        <v>992.94</v>
      </c>
    </row>
    <row r="8509" customFormat="false" ht="19.4" hidden="false" customHeight="false" outlineLevel="0" collapsed="false">
      <c r="A8509" s="207" t="n">
        <v>99247</v>
      </c>
      <c r="B8509" s="208" t="s">
        <v>8632</v>
      </c>
      <c r="C8509" s="2" t="s">
        <v>183</v>
      </c>
      <c r="D8509" s="209" t="n">
        <v>2287.47</v>
      </c>
      <c r="E8509" s="224" t="n">
        <f aca="false">VLOOKUP(A8509,SINAPI_MO!$A$1:$E$59566,4,0)</f>
        <v>0.4957</v>
      </c>
      <c r="F8509" s="225" t="n">
        <f aca="false">ROUND(D8509*E8509,2)</f>
        <v>1133.9</v>
      </c>
    </row>
    <row r="8510" customFormat="false" ht="19.4" hidden="false" customHeight="false" outlineLevel="0" collapsed="false">
      <c r="A8510" s="207" t="n">
        <v>99263</v>
      </c>
      <c r="B8510" s="208" t="s">
        <v>8633</v>
      </c>
      <c r="C8510" s="2" t="s">
        <v>183</v>
      </c>
      <c r="D8510" s="209" t="n">
        <v>2569.48</v>
      </c>
      <c r="E8510" s="224" t="n">
        <f aca="false">VLOOKUP(A8510,SINAPI_MO!$A$1:$E$59566,4,0)</f>
        <v>0.4961</v>
      </c>
      <c r="F8510" s="225" t="n">
        <f aca="false">ROUND(D8510*E8510,2)</f>
        <v>1274.72</v>
      </c>
    </row>
    <row r="8511" customFormat="false" ht="19.4" hidden="false" customHeight="false" outlineLevel="0" collapsed="false">
      <c r="A8511" s="207" t="n">
        <v>99276</v>
      </c>
      <c r="B8511" s="208" t="s">
        <v>8634</v>
      </c>
      <c r="C8511" s="2" t="s">
        <v>183</v>
      </c>
      <c r="D8511" s="209" t="n">
        <v>2851.47</v>
      </c>
      <c r="E8511" s="224" t="n">
        <f aca="false">VLOOKUP(A8511,SINAPI_MO!$A$1:$E$59566,4,0)</f>
        <v>0.4964</v>
      </c>
      <c r="F8511" s="225" t="n">
        <f aca="false">ROUND(D8511*E8511,2)</f>
        <v>1415.47</v>
      </c>
    </row>
    <row r="8512" customFormat="false" ht="19.4" hidden="false" customHeight="false" outlineLevel="0" collapsed="false">
      <c r="A8512" s="207" t="n">
        <v>99291</v>
      </c>
      <c r="B8512" s="208" t="s">
        <v>8635</v>
      </c>
      <c r="C8512" s="2" t="s">
        <v>183</v>
      </c>
      <c r="D8512" s="209" t="n">
        <v>3133.4</v>
      </c>
      <c r="E8512" s="224" t="n">
        <f aca="false">VLOOKUP(A8512,SINAPI_MO!$A$1:$E$59566,4,0)</f>
        <v>0.4967</v>
      </c>
      <c r="F8512" s="225" t="n">
        <f aca="false">ROUND(D8512*E8512,2)</f>
        <v>1556.36</v>
      </c>
    </row>
    <row r="8513" customFormat="false" ht="19.4" hidden="false" customHeight="false" outlineLevel="0" collapsed="false">
      <c r="A8513" s="207" t="n">
        <v>99297</v>
      </c>
      <c r="B8513" s="208" t="s">
        <v>8636</v>
      </c>
      <c r="C8513" s="2" t="s">
        <v>183</v>
      </c>
      <c r="D8513" s="209" t="n">
        <v>3437.9</v>
      </c>
      <c r="E8513" s="224" t="n">
        <f aca="false">VLOOKUP(A8513,SINAPI_MO!$A$1:$E$59566,4,0)</f>
        <v>0.497</v>
      </c>
      <c r="F8513" s="225" t="n">
        <f aca="false">ROUND(D8513*E8513,2)</f>
        <v>1708.64</v>
      </c>
    </row>
    <row r="8514" customFormat="false" ht="19.4" hidden="false" customHeight="false" outlineLevel="0" collapsed="false">
      <c r="A8514" s="207" t="n">
        <v>99254</v>
      </c>
      <c r="B8514" s="208" t="s">
        <v>8637</v>
      </c>
      <c r="C8514" s="2" t="s">
        <v>183</v>
      </c>
      <c r="D8514" s="209" t="n">
        <v>1441.59</v>
      </c>
      <c r="E8514" s="224" t="n">
        <f aca="false">VLOOKUP(A8514,SINAPI_MO!$A$1:$E$59566,4,0)</f>
        <v>0.4933</v>
      </c>
      <c r="F8514" s="225" t="n">
        <f aca="false">ROUND(D8514*E8514,2)</f>
        <v>711.14</v>
      </c>
    </row>
    <row r="8515" customFormat="false" ht="19.4" hidden="false" customHeight="false" outlineLevel="0" collapsed="false">
      <c r="A8515" s="207" t="n">
        <v>99261</v>
      </c>
      <c r="B8515" s="208" t="s">
        <v>8638</v>
      </c>
      <c r="C8515" s="2" t="s">
        <v>183</v>
      </c>
      <c r="D8515" s="209" t="n">
        <v>1723.53</v>
      </c>
      <c r="E8515" s="224" t="n">
        <f aca="false">VLOOKUP(A8515,SINAPI_MO!$A$1:$E$59566,4,0)</f>
        <v>0.4944</v>
      </c>
      <c r="F8515" s="225" t="n">
        <f aca="false">ROUND(D8515*E8515,2)</f>
        <v>852.11</v>
      </c>
    </row>
    <row r="8516" customFormat="false" ht="19.4" hidden="false" customHeight="false" outlineLevel="0" collapsed="false">
      <c r="A8516" s="207" t="n">
        <v>99266</v>
      </c>
      <c r="B8516" s="208" t="s">
        <v>8639</v>
      </c>
      <c r="C8516" s="2" t="s">
        <v>183</v>
      </c>
      <c r="D8516" s="209" t="n">
        <v>2005.54</v>
      </c>
      <c r="E8516" s="224" t="n">
        <f aca="false">VLOOKUP(A8516,SINAPI_MO!$A$1:$E$59566,4,0)</f>
        <v>0.4951</v>
      </c>
      <c r="F8516" s="225" t="n">
        <f aca="false">ROUND(D8516*E8516,2)</f>
        <v>992.94</v>
      </c>
    </row>
    <row r="8517" customFormat="false" ht="19.4" hidden="false" customHeight="false" outlineLevel="0" collapsed="false">
      <c r="A8517" s="207" t="n">
        <v>99269</v>
      </c>
      <c r="B8517" s="208" t="s">
        <v>8640</v>
      </c>
      <c r="C8517" s="2" t="s">
        <v>183</v>
      </c>
      <c r="D8517" s="209" t="n">
        <v>2287.47</v>
      </c>
      <c r="E8517" s="224" t="n">
        <f aca="false">VLOOKUP(A8517,SINAPI_MO!$A$1:$E$59566,4,0)</f>
        <v>0.4957</v>
      </c>
      <c r="F8517" s="225" t="n">
        <f aca="false">ROUND(D8517*E8517,2)</f>
        <v>1133.9</v>
      </c>
    </row>
    <row r="8518" customFormat="false" ht="19.4" hidden="false" customHeight="false" outlineLevel="0" collapsed="false">
      <c r="A8518" s="207" t="n">
        <v>99277</v>
      </c>
      <c r="B8518" s="208" t="s">
        <v>8641</v>
      </c>
      <c r="C8518" s="2" t="s">
        <v>183</v>
      </c>
      <c r="D8518" s="209" t="n">
        <v>2569.48</v>
      </c>
      <c r="E8518" s="224" t="n">
        <f aca="false">VLOOKUP(A8518,SINAPI_MO!$A$1:$E$59566,4,0)</f>
        <v>0.4961</v>
      </c>
      <c r="F8518" s="225" t="n">
        <f aca="false">ROUND(D8518*E8518,2)</f>
        <v>1274.72</v>
      </c>
    </row>
    <row r="8519" customFormat="false" ht="19.4" hidden="false" customHeight="false" outlineLevel="0" collapsed="false">
      <c r="A8519" s="207" t="n">
        <v>99281</v>
      </c>
      <c r="B8519" s="208" t="s">
        <v>8642</v>
      </c>
      <c r="C8519" s="2" t="s">
        <v>183</v>
      </c>
      <c r="D8519" s="209" t="n">
        <v>2851.47</v>
      </c>
      <c r="E8519" s="224" t="n">
        <f aca="false">VLOOKUP(A8519,SINAPI_MO!$A$1:$E$59566,4,0)</f>
        <v>0.4964</v>
      </c>
      <c r="F8519" s="225" t="n">
        <f aca="false">ROUND(D8519*E8519,2)</f>
        <v>1415.47</v>
      </c>
    </row>
    <row r="8520" customFormat="false" ht="19.4" hidden="false" customHeight="false" outlineLevel="0" collapsed="false">
      <c r="A8520" s="207" t="n">
        <v>99289</v>
      </c>
      <c r="B8520" s="208" t="s">
        <v>8643</v>
      </c>
      <c r="C8520" s="2" t="s">
        <v>183</v>
      </c>
      <c r="D8520" s="209" t="n">
        <v>3133.4</v>
      </c>
      <c r="E8520" s="224" t="n">
        <f aca="false">VLOOKUP(A8520,SINAPI_MO!$A$1:$E$59566,4,0)</f>
        <v>0.4967</v>
      </c>
      <c r="F8520" s="225" t="n">
        <f aca="false">ROUND(D8520*E8520,2)</f>
        <v>1556.36</v>
      </c>
    </row>
    <row r="8521" customFormat="false" ht="19.4" hidden="false" customHeight="false" outlineLevel="0" collapsed="false">
      <c r="A8521" s="207" t="n">
        <v>99282</v>
      </c>
      <c r="B8521" s="208" t="s">
        <v>8644</v>
      </c>
      <c r="C8521" s="2" t="s">
        <v>183</v>
      </c>
      <c r="D8521" s="209" t="n">
        <v>3160.66</v>
      </c>
      <c r="E8521" s="224" t="n">
        <f aca="false">VLOOKUP(A8521,SINAPI_MO!$A$1:$E$59566,4,0)</f>
        <v>0.4968</v>
      </c>
      <c r="F8521" s="225" t="n">
        <f aca="false">ROUND(D8521*E8521,2)</f>
        <v>1570.22</v>
      </c>
    </row>
    <row r="8522" customFormat="false" ht="19.4" hidden="false" customHeight="false" outlineLevel="0" collapsed="false">
      <c r="A8522" s="207" t="n">
        <v>99296</v>
      </c>
      <c r="B8522" s="208" t="s">
        <v>8645</v>
      </c>
      <c r="C8522" s="2" t="s">
        <v>183</v>
      </c>
      <c r="D8522" s="209" t="n">
        <v>3442.6</v>
      </c>
      <c r="E8522" s="224" t="n">
        <f aca="false">VLOOKUP(A8522,SINAPI_MO!$A$1:$E$59566,4,0)</f>
        <v>0.497</v>
      </c>
      <c r="F8522" s="225" t="n">
        <f aca="false">ROUND(D8522*E8522,2)</f>
        <v>1710.97</v>
      </c>
    </row>
    <row r="8523" customFormat="false" ht="19.4" hidden="false" customHeight="false" outlineLevel="0" collapsed="false">
      <c r="A8523" s="207" t="n">
        <v>99299</v>
      </c>
      <c r="B8523" s="208" t="s">
        <v>8646</v>
      </c>
      <c r="C8523" s="2" t="s">
        <v>183</v>
      </c>
      <c r="D8523" s="209" t="n">
        <v>3724.48</v>
      </c>
      <c r="E8523" s="224" t="n">
        <f aca="false">VLOOKUP(A8523,SINAPI_MO!$A$1:$E$59566,4,0)</f>
        <v>0.4972</v>
      </c>
      <c r="F8523" s="225" t="n">
        <f aca="false">ROUND(D8523*E8523,2)</f>
        <v>1851.81</v>
      </c>
    </row>
    <row r="8524" customFormat="false" ht="19.4" hidden="false" customHeight="false" outlineLevel="0" collapsed="false">
      <c r="A8524" s="207" t="n">
        <v>99302</v>
      </c>
      <c r="B8524" s="208" t="s">
        <v>8647</v>
      </c>
      <c r="C8524" s="2" t="s">
        <v>183</v>
      </c>
      <c r="D8524" s="209" t="n">
        <v>4011.12</v>
      </c>
      <c r="E8524" s="224" t="n">
        <f aca="false">VLOOKUP(A8524,SINAPI_MO!$A$1:$E$59566,4,0)</f>
        <v>0.4974</v>
      </c>
      <c r="F8524" s="225" t="n">
        <f aca="false">ROUND(D8524*E8524,2)</f>
        <v>1995.13</v>
      </c>
    </row>
    <row r="8525" customFormat="false" ht="19.4" hidden="false" customHeight="false" outlineLevel="0" collapsed="false">
      <c r="A8525" s="207" t="n">
        <v>99307</v>
      </c>
      <c r="B8525" s="208" t="s">
        <v>8648</v>
      </c>
      <c r="C8525" s="2" t="s">
        <v>183</v>
      </c>
      <c r="D8525" s="209" t="n">
        <v>2592.02</v>
      </c>
      <c r="E8525" s="224" t="n">
        <f aca="false">VLOOKUP(A8525,SINAPI_MO!$A$1:$E$59566,4,0)</f>
        <v>0.4962</v>
      </c>
      <c r="F8525" s="225" t="n">
        <f aca="false">ROUND(D8525*E8525,2)</f>
        <v>1286.16</v>
      </c>
    </row>
    <row r="8526" customFormat="false" ht="19.4" hidden="false" customHeight="false" outlineLevel="0" collapsed="false">
      <c r="A8526" s="207" t="n">
        <v>99317</v>
      </c>
      <c r="B8526" s="208" t="s">
        <v>8649</v>
      </c>
      <c r="C8526" s="2" t="s">
        <v>183</v>
      </c>
      <c r="D8526" s="209" t="n">
        <v>2873.97</v>
      </c>
      <c r="E8526" s="224" t="n">
        <f aca="false">VLOOKUP(A8526,SINAPI_MO!$A$1:$E$59566,4,0)</f>
        <v>0.4965</v>
      </c>
      <c r="F8526" s="225" t="n">
        <f aca="false">ROUND(D8526*E8526,2)</f>
        <v>1426.93</v>
      </c>
    </row>
    <row r="8527" customFormat="false" ht="19.4" hidden="false" customHeight="false" outlineLevel="0" collapsed="false">
      <c r="A8527" s="207" t="n">
        <v>99321</v>
      </c>
      <c r="B8527" s="208" t="s">
        <v>8650</v>
      </c>
      <c r="C8527" s="2" t="s">
        <v>183</v>
      </c>
      <c r="D8527" s="209" t="n">
        <v>3155.96</v>
      </c>
      <c r="E8527" s="224" t="n">
        <f aca="false">VLOOKUP(A8527,SINAPI_MO!$A$1:$E$59566,4,0)</f>
        <v>0.4968</v>
      </c>
      <c r="F8527" s="225" t="n">
        <f aca="false">ROUND(D8527*E8527,2)</f>
        <v>1567.88</v>
      </c>
    </row>
    <row r="8528" customFormat="false" ht="19.4" hidden="false" customHeight="false" outlineLevel="0" collapsed="false">
      <c r="A8528" s="207" t="n">
        <v>99323</v>
      </c>
      <c r="B8528" s="208" t="s">
        <v>8651</v>
      </c>
      <c r="C8528" s="2" t="s">
        <v>183</v>
      </c>
      <c r="D8528" s="209" t="n">
        <v>3437.9</v>
      </c>
      <c r="E8528" s="224" t="n">
        <f aca="false">VLOOKUP(A8528,SINAPI_MO!$A$1:$E$59566,4,0)</f>
        <v>0.497</v>
      </c>
      <c r="F8528" s="225" t="n">
        <f aca="false">ROUND(D8528*E8528,2)</f>
        <v>1708.64</v>
      </c>
    </row>
    <row r="8529" customFormat="false" ht="19.4" hidden="false" customHeight="false" outlineLevel="0" collapsed="false">
      <c r="A8529" s="207" t="n">
        <v>99325</v>
      </c>
      <c r="B8529" s="208" t="s">
        <v>8652</v>
      </c>
      <c r="C8529" s="2" t="s">
        <v>183</v>
      </c>
      <c r="D8529" s="209" t="n">
        <v>3724.48</v>
      </c>
      <c r="E8529" s="224" t="n">
        <f aca="false">VLOOKUP(A8529,SINAPI_MO!$A$1:$E$59566,4,0)</f>
        <v>0.4972</v>
      </c>
      <c r="F8529" s="225" t="n">
        <f aca="false">ROUND(D8529*E8529,2)</f>
        <v>1851.81</v>
      </c>
    </row>
    <row r="8530" customFormat="false" ht="19.4" hidden="false" customHeight="false" outlineLevel="0" collapsed="false">
      <c r="A8530" s="207" t="n">
        <v>99311</v>
      </c>
      <c r="B8530" s="208" t="s">
        <v>8653</v>
      </c>
      <c r="C8530" s="2" t="s">
        <v>183</v>
      </c>
      <c r="D8530" s="209" t="n">
        <v>4297.83</v>
      </c>
      <c r="E8530" s="224" t="n">
        <f aca="false">VLOOKUP(A8530,SINAPI_MO!$A$1:$E$59566,4,0)</f>
        <v>0.4976</v>
      </c>
      <c r="F8530" s="225" t="n">
        <f aca="false">ROUND(D8530*E8530,2)</f>
        <v>2138.6</v>
      </c>
    </row>
    <row r="8531" customFormat="false" ht="19.4" hidden="false" customHeight="false" outlineLevel="0" collapsed="false">
      <c r="A8531" s="207" t="n">
        <v>99314</v>
      </c>
      <c r="B8531" s="208" t="s">
        <v>8654</v>
      </c>
      <c r="C8531" s="2" t="s">
        <v>183</v>
      </c>
      <c r="D8531" s="209" t="n">
        <v>4584.47</v>
      </c>
      <c r="E8531" s="224" t="n">
        <f aca="false">VLOOKUP(A8531,SINAPI_MO!$A$1:$E$59566,4,0)</f>
        <v>0.4977</v>
      </c>
      <c r="F8531" s="225" t="n">
        <f aca="false">ROUND(D8531*E8531,2)</f>
        <v>2281.69</v>
      </c>
    </row>
    <row r="8532" customFormat="false" ht="19.4" hidden="false" customHeight="false" outlineLevel="0" collapsed="false">
      <c r="A8532" s="207" t="n">
        <v>99304</v>
      </c>
      <c r="B8532" s="208" t="s">
        <v>8655</v>
      </c>
      <c r="C8532" s="2" t="s">
        <v>183</v>
      </c>
      <c r="D8532" s="209" t="n">
        <v>3729.18</v>
      </c>
      <c r="E8532" s="224" t="n">
        <f aca="false">VLOOKUP(A8532,SINAPI_MO!$A$1:$E$59566,4,0)</f>
        <v>0.4972</v>
      </c>
      <c r="F8532" s="225" t="n">
        <f aca="false">ROUND(D8532*E8532,2)</f>
        <v>1854.15</v>
      </c>
    </row>
    <row r="8533" customFormat="false" ht="19.4" hidden="false" customHeight="false" outlineLevel="0" collapsed="false">
      <c r="A8533" s="207" t="n">
        <v>99306</v>
      </c>
      <c r="B8533" s="208" t="s">
        <v>8656</v>
      </c>
      <c r="C8533" s="2" t="s">
        <v>183</v>
      </c>
      <c r="D8533" s="209" t="n">
        <v>4011.12</v>
      </c>
      <c r="E8533" s="224" t="n">
        <f aca="false">VLOOKUP(A8533,SINAPI_MO!$A$1:$E$59566,4,0)</f>
        <v>0.4974</v>
      </c>
      <c r="F8533" s="225" t="n">
        <f aca="false">ROUND(D8533*E8533,2)</f>
        <v>1995.13</v>
      </c>
    </row>
    <row r="8534" customFormat="false" ht="19.4" hidden="false" customHeight="false" outlineLevel="0" collapsed="false">
      <c r="A8534" s="207" t="n">
        <v>99309</v>
      </c>
      <c r="B8534" s="208" t="s">
        <v>8657</v>
      </c>
      <c r="C8534" s="2" t="s">
        <v>183</v>
      </c>
      <c r="D8534" s="209" t="n">
        <v>4297.83</v>
      </c>
      <c r="E8534" s="224" t="n">
        <f aca="false">VLOOKUP(A8534,SINAPI_MO!$A$1:$E$59566,4,0)</f>
        <v>0.4976</v>
      </c>
      <c r="F8534" s="225" t="n">
        <f aca="false">ROUND(D8534*E8534,2)</f>
        <v>2138.6</v>
      </c>
    </row>
    <row r="8535" customFormat="false" ht="19.4" hidden="false" customHeight="false" outlineLevel="0" collapsed="false">
      <c r="A8535" s="207" t="n">
        <v>99327</v>
      </c>
      <c r="B8535" s="208" t="s">
        <v>8658</v>
      </c>
      <c r="C8535" s="2" t="s">
        <v>183</v>
      </c>
      <c r="D8535" s="209" t="n">
        <v>4825.19</v>
      </c>
      <c r="E8535" s="224" t="n">
        <f aca="false">VLOOKUP(A8535,SINAPI_MO!$A$1:$E$59566,4,0)</f>
        <v>0.4977</v>
      </c>
      <c r="F8535" s="225" t="n">
        <f aca="false">ROUND(D8535*E8535,2)</f>
        <v>2401.5</v>
      </c>
    </row>
    <row r="8536" customFormat="false" ht="19.4" hidden="false" customHeight="false" outlineLevel="0" collapsed="false">
      <c r="A8536" s="207" t="n">
        <v>98009</v>
      </c>
      <c r="B8536" s="208" t="s">
        <v>8659</v>
      </c>
      <c r="C8536" s="2" t="s">
        <v>183</v>
      </c>
      <c r="D8536" s="209" t="n">
        <v>2079.86</v>
      </c>
      <c r="E8536" s="224" t="n">
        <f aca="false">VLOOKUP(A8536,SINAPI_MO!$A$1:$E$59566,4,0)</f>
        <v>0.4798</v>
      </c>
      <c r="F8536" s="225" t="n">
        <f aca="false">ROUND(D8536*E8536,2)</f>
        <v>997.92</v>
      </c>
    </row>
    <row r="8537" customFormat="false" ht="19.4" hidden="false" customHeight="false" outlineLevel="0" collapsed="false">
      <c r="A8537" s="207" t="n">
        <v>98011</v>
      </c>
      <c r="B8537" s="208" t="s">
        <v>8660</v>
      </c>
      <c r="C8537" s="2" t="s">
        <v>183</v>
      </c>
      <c r="D8537" s="209" t="n">
        <v>2372.71</v>
      </c>
      <c r="E8537" s="224" t="n">
        <f aca="false">VLOOKUP(A8537,SINAPI_MO!$A$1:$E$59566,4,0)</f>
        <v>0.4802</v>
      </c>
      <c r="F8537" s="225" t="n">
        <f aca="false">ROUND(D8537*E8537,2)</f>
        <v>1139.38</v>
      </c>
    </row>
    <row r="8538" customFormat="false" ht="19.4" hidden="false" customHeight="false" outlineLevel="0" collapsed="false">
      <c r="A8538" s="207" t="n">
        <v>98013</v>
      </c>
      <c r="B8538" s="208" t="s">
        <v>8661</v>
      </c>
      <c r="C8538" s="2" t="s">
        <v>183</v>
      </c>
      <c r="D8538" s="209" t="n">
        <v>2665.66</v>
      </c>
      <c r="E8538" s="224" t="n">
        <f aca="false">VLOOKUP(A8538,SINAPI_MO!$A$1:$E$59566,4,0)</f>
        <v>0.4806</v>
      </c>
      <c r="F8538" s="225" t="n">
        <f aca="false">ROUND(D8538*E8538,2)</f>
        <v>1281.12</v>
      </c>
    </row>
    <row r="8539" customFormat="false" ht="19.4" hidden="false" customHeight="false" outlineLevel="0" collapsed="false">
      <c r="A8539" s="207" t="n">
        <v>98015</v>
      </c>
      <c r="B8539" s="208" t="s">
        <v>8662</v>
      </c>
      <c r="C8539" s="2" t="s">
        <v>183</v>
      </c>
      <c r="D8539" s="209" t="n">
        <v>2958.59</v>
      </c>
      <c r="E8539" s="224" t="n">
        <f aca="false">VLOOKUP(A8539,SINAPI_MO!$A$1:$E$59566,4,0)</f>
        <v>0.4809</v>
      </c>
      <c r="F8539" s="225" t="n">
        <f aca="false">ROUND(D8539*E8539,2)</f>
        <v>1422.79</v>
      </c>
    </row>
    <row r="8540" customFormat="false" ht="19.4" hidden="false" customHeight="false" outlineLevel="0" collapsed="false">
      <c r="A8540" s="207" t="n">
        <v>98017</v>
      </c>
      <c r="B8540" s="208" t="s">
        <v>8663</v>
      </c>
      <c r="C8540" s="2" t="s">
        <v>183</v>
      </c>
      <c r="D8540" s="209" t="n">
        <v>3251.44</v>
      </c>
      <c r="E8540" s="224" t="n">
        <f aca="false">VLOOKUP(A8540,SINAPI_MO!$A$1:$E$59566,4,0)</f>
        <v>0.4811</v>
      </c>
      <c r="F8540" s="225" t="n">
        <f aca="false">ROUND(D8540*E8540,2)</f>
        <v>1564.27</v>
      </c>
    </row>
    <row r="8541" customFormat="false" ht="19.4" hidden="false" customHeight="false" outlineLevel="0" collapsed="false">
      <c r="A8541" s="207" t="n">
        <v>98019</v>
      </c>
      <c r="B8541" s="208" t="s">
        <v>8664</v>
      </c>
      <c r="C8541" s="2" t="s">
        <v>183</v>
      </c>
      <c r="D8541" s="209" t="n">
        <v>3570.15</v>
      </c>
      <c r="E8541" s="224" t="n">
        <f aca="false">VLOOKUP(A8541,SINAPI_MO!$A$1:$E$59566,4,0)</f>
        <v>0.4811</v>
      </c>
      <c r="F8541" s="225" t="n">
        <f aca="false">ROUND(D8541*E8541,2)</f>
        <v>1717.6</v>
      </c>
    </row>
    <row r="8542" customFormat="false" ht="19.4" hidden="false" customHeight="false" outlineLevel="0" collapsed="false">
      <c r="A8542" s="207" t="n">
        <v>97995</v>
      </c>
      <c r="B8542" s="208" t="s">
        <v>8665</v>
      </c>
      <c r="C8542" s="2" t="s">
        <v>183</v>
      </c>
      <c r="D8542" s="209" t="n">
        <v>1494.06</v>
      </c>
      <c r="E8542" s="224" t="n">
        <f aca="false">VLOOKUP(A8542,SINAPI_MO!$A$1:$E$59566,4,0)</f>
        <v>0.4783</v>
      </c>
      <c r="F8542" s="225" t="n">
        <f aca="false">ROUND(D8542*E8542,2)</f>
        <v>714.61</v>
      </c>
    </row>
    <row r="8543" customFormat="false" ht="19.4" hidden="false" customHeight="false" outlineLevel="0" collapsed="false">
      <c r="A8543" s="207" t="n">
        <v>97997</v>
      </c>
      <c r="B8543" s="208" t="s">
        <v>8666</v>
      </c>
      <c r="C8543" s="2" t="s">
        <v>183</v>
      </c>
      <c r="D8543" s="209" t="n">
        <v>1786.91</v>
      </c>
      <c r="E8543" s="224" t="n">
        <f aca="false">VLOOKUP(A8543,SINAPI_MO!$A$1:$E$59566,4,0)</f>
        <v>0.4792</v>
      </c>
      <c r="F8543" s="225" t="n">
        <f aca="false">ROUND(D8543*E8543,2)</f>
        <v>856.29</v>
      </c>
    </row>
    <row r="8544" customFormat="false" ht="19.4" hidden="false" customHeight="false" outlineLevel="0" collapsed="false">
      <c r="A8544" s="207" t="n">
        <v>97999</v>
      </c>
      <c r="B8544" s="208" t="s">
        <v>8667</v>
      </c>
      <c r="C8544" s="2" t="s">
        <v>183</v>
      </c>
      <c r="D8544" s="209" t="n">
        <v>2079.86</v>
      </c>
      <c r="E8544" s="224" t="n">
        <f aca="false">VLOOKUP(A8544,SINAPI_MO!$A$1:$E$59566,4,0)</f>
        <v>0.4798</v>
      </c>
      <c r="F8544" s="225" t="n">
        <f aca="false">ROUND(D8544*E8544,2)</f>
        <v>997.92</v>
      </c>
    </row>
    <row r="8545" customFormat="false" ht="19.4" hidden="false" customHeight="false" outlineLevel="0" collapsed="false">
      <c r="A8545" s="207" t="n">
        <v>98001</v>
      </c>
      <c r="B8545" s="208" t="s">
        <v>8668</v>
      </c>
      <c r="C8545" s="2" t="s">
        <v>183</v>
      </c>
      <c r="D8545" s="209" t="n">
        <v>2372.71</v>
      </c>
      <c r="E8545" s="224" t="n">
        <f aca="false">VLOOKUP(A8545,SINAPI_MO!$A$1:$E$59566,4,0)</f>
        <v>0.4802</v>
      </c>
      <c r="F8545" s="225" t="n">
        <f aca="false">ROUND(D8545*E8545,2)</f>
        <v>1139.38</v>
      </c>
    </row>
    <row r="8546" customFormat="false" ht="19.4" hidden="false" customHeight="false" outlineLevel="0" collapsed="false">
      <c r="A8546" s="207" t="n">
        <v>98003</v>
      </c>
      <c r="B8546" s="208" t="s">
        <v>8669</v>
      </c>
      <c r="C8546" s="2" t="s">
        <v>183</v>
      </c>
      <c r="D8546" s="209" t="n">
        <v>2665.66</v>
      </c>
      <c r="E8546" s="224" t="n">
        <f aca="false">VLOOKUP(A8546,SINAPI_MO!$A$1:$E$59566,4,0)</f>
        <v>0.4806</v>
      </c>
      <c r="F8546" s="225" t="n">
        <f aca="false">ROUND(D8546*E8546,2)</f>
        <v>1281.12</v>
      </c>
    </row>
    <row r="8547" customFormat="false" ht="19.4" hidden="false" customHeight="false" outlineLevel="0" collapsed="false">
      <c r="A8547" s="207" t="n">
        <v>98005</v>
      </c>
      <c r="B8547" s="208" t="s">
        <v>8670</v>
      </c>
      <c r="C8547" s="2" t="s">
        <v>183</v>
      </c>
      <c r="D8547" s="209" t="n">
        <v>2958.59</v>
      </c>
      <c r="E8547" s="224" t="n">
        <f aca="false">VLOOKUP(A8547,SINAPI_MO!$A$1:$E$59566,4,0)</f>
        <v>0.4809</v>
      </c>
      <c r="F8547" s="225" t="n">
        <f aca="false">ROUND(D8547*E8547,2)</f>
        <v>1422.79</v>
      </c>
    </row>
    <row r="8548" customFormat="false" ht="19.4" hidden="false" customHeight="false" outlineLevel="0" collapsed="false">
      <c r="A8548" s="207" t="n">
        <v>98007</v>
      </c>
      <c r="B8548" s="208" t="s">
        <v>8671</v>
      </c>
      <c r="C8548" s="2" t="s">
        <v>183</v>
      </c>
      <c r="D8548" s="209" t="n">
        <v>3251.44</v>
      </c>
      <c r="E8548" s="224" t="n">
        <f aca="false">VLOOKUP(A8548,SINAPI_MO!$A$1:$E$59566,4,0)</f>
        <v>0.4811</v>
      </c>
      <c r="F8548" s="225" t="n">
        <f aca="false">ROUND(D8548*E8548,2)</f>
        <v>1564.27</v>
      </c>
    </row>
    <row r="8549" customFormat="false" ht="19.4" hidden="false" customHeight="false" outlineLevel="0" collapsed="false">
      <c r="A8549" s="207" t="n">
        <v>98031</v>
      </c>
      <c r="B8549" s="208" t="s">
        <v>8672</v>
      </c>
      <c r="C8549" s="2" t="s">
        <v>183</v>
      </c>
      <c r="D8549" s="209" t="n">
        <v>3282.67</v>
      </c>
      <c r="E8549" s="224" t="n">
        <f aca="false">VLOOKUP(A8549,SINAPI_MO!$A$1:$E$59566,4,0)</f>
        <v>0.4808</v>
      </c>
      <c r="F8549" s="225" t="n">
        <f aca="false">ROUND(D8549*E8549,2)</f>
        <v>1578.31</v>
      </c>
    </row>
    <row r="8550" customFormat="false" ht="19.4" hidden="false" customHeight="false" outlineLevel="0" collapsed="false">
      <c r="A8550" s="207" t="n">
        <v>98033</v>
      </c>
      <c r="B8550" s="208" t="s">
        <v>8673</v>
      </c>
      <c r="C8550" s="2" t="s">
        <v>183</v>
      </c>
      <c r="D8550" s="209" t="n">
        <v>3575.54</v>
      </c>
      <c r="E8550" s="224" t="n">
        <f aca="false">VLOOKUP(A8550,SINAPI_MO!$A$1:$E$59566,4,0)</f>
        <v>0.481</v>
      </c>
      <c r="F8550" s="225" t="n">
        <f aca="false">ROUND(D8550*E8550,2)</f>
        <v>1719.83</v>
      </c>
    </row>
    <row r="8551" customFormat="false" ht="19.4" hidden="false" customHeight="false" outlineLevel="0" collapsed="false">
      <c r="A8551" s="207" t="n">
        <v>98035</v>
      </c>
      <c r="B8551" s="208" t="s">
        <v>8674</v>
      </c>
      <c r="C8551" s="2" t="s">
        <v>183</v>
      </c>
      <c r="D8551" s="209" t="n">
        <v>3868.36</v>
      </c>
      <c r="E8551" s="224" t="n">
        <f aca="false">VLOOKUP(A8551,SINAPI_MO!$A$1:$E$59566,4,0)</f>
        <v>0.4812</v>
      </c>
      <c r="F8551" s="225" t="n">
        <f aca="false">ROUND(D8551*E8551,2)</f>
        <v>1861.45</v>
      </c>
    </row>
    <row r="8552" customFormat="false" ht="19.4" hidden="false" customHeight="false" outlineLevel="0" collapsed="false">
      <c r="A8552" s="207" t="n">
        <v>98037</v>
      </c>
      <c r="B8552" s="208" t="s">
        <v>8675</v>
      </c>
      <c r="C8552" s="2" t="s">
        <v>183</v>
      </c>
      <c r="D8552" s="209" t="n">
        <v>4166.6</v>
      </c>
      <c r="E8552" s="224" t="n">
        <f aca="false">VLOOKUP(A8552,SINAPI_MO!$A$1:$E$59566,4,0)</f>
        <v>0.4813</v>
      </c>
      <c r="F8552" s="225" t="n">
        <f aca="false">ROUND(D8552*E8552,2)</f>
        <v>2005.38</v>
      </c>
    </row>
    <row r="8553" customFormat="false" ht="19.4" hidden="false" customHeight="false" outlineLevel="0" collapsed="false">
      <c r="A8553" s="207" t="n">
        <v>98021</v>
      </c>
      <c r="B8553" s="208" t="s">
        <v>8676</v>
      </c>
      <c r="C8553" s="2" t="s">
        <v>183</v>
      </c>
      <c r="D8553" s="209" t="n">
        <v>2691.5</v>
      </c>
      <c r="E8553" s="224" t="n">
        <f aca="false">VLOOKUP(A8553,SINAPI_MO!$A$1:$E$59566,4,0)</f>
        <v>0.4803</v>
      </c>
      <c r="F8553" s="225" t="n">
        <f aca="false">ROUND(D8553*E8553,2)</f>
        <v>1292.73</v>
      </c>
    </row>
    <row r="8554" customFormat="false" ht="19.4" hidden="false" customHeight="false" outlineLevel="0" collapsed="false">
      <c r="A8554" s="207" t="n">
        <v>98023</v>
      </c>
      <c r="B8554" s="208" t="s">
        <v>8677</v>
      </c>
      <c r="C8554" s="2" t="s">
        <v>183</v>
      </c>
      <c r="D8554" s="209" t="n">
        <v>2984.36</v>
      </c>
      <c r="E8554" s="224" t="n">
        <f aca="false">VLOOKUP(A8554,SINAPI_MO!$A$1:$E$59566,4,0)</f>
        <v>0.4806</v>
      </c>
      <c r="F8554" s="225" t="n">
        <f aca="false">ROUND(D8554*E8554,2)</f>
        <v>1434.28</v>
      </c>
    </row>
    <row r="8555" customFormat="false" ht="19.4" hidden="false" customHeight="false" outlineLevel="0" collapsed="false">
      <c r="A8555" s="207" t="n">
        <v>98025</v>
      </c>
      <c r="B8555" s="208" t="s">
        <v>8678</v>
      </c>
      <c r="C8555" s="2" t="s">
        <v>183</v>
      </c>
      <c r="D8555" s="209" t="n">
        <v>3277.29</v>
      </c>
      <c r="E8555" s="224" t="n">
        <f aca="false">VLOOKUP(A8555,SINAPI_MO!$A$1:$E$59566,4,0)</f>
        <v>0.4808</v>
      </c>
      <c r="F8555" s="225" t="n">
        <f aca="false">ROUND(D8555*E8555,2)</f>
        <v>1575.72</v>
      </c>
    </row>
    <row r="8556" customFormat="false" ht="19.4" hidden="false" customHeight="false" outlineLevel="0" collapsed="false">
      <c r="A8556" s="207" t="n">
        <v>98027</v>
      </c>
      <c r="B8556" s="208" t="s">
        <v>8679</v>
      </c>
      <c r="C8556" s="2" t="s">
        <v>183</v>
      </c>
      <c r="D8556" s="209" t="n">
        <v>3570.15</v>
      </c>
      <c r="E8556" s="224" t="n">
        <f aca="false">VLOOKUP(A8556,SINAPI_MO!$A$1:$E$59566,4,0)</f>
        <v>0.4811</v>
      </c>
      <c r="F8556" s="225" t="n">
        <f aca="false">ROUND(D8556*E8556,2)</f>
        <v>1717.6</v>
      </c>
    </row>
    <row r="8557" customFormat="false" ht="19.4" hidden="false" customHeight="false" outlineLevel="0" collapsed="false">
      <c r="A8557" s="207" t="n">
        <v>98029</v>
      </c>
      <c r="B8557" s="208" t="s">
        <v>8680</v>
      </c>
      <c r="C8557" s="2" t="s">
        <v>183</v>
      </c>
      <c r="D8557" s="209" t="n">
        <v>3868.36</v>
      </c>
      <c r="E8557" s="224" t="n">
        <f aca="false">VLOOKUP(A8557,SINAPI_MO!$A$1:$E$59566,4,0)</f>
        <v>0.4812</v>
      </c>
      <c r="F8557" s="225" t="n">
        <f aca="false">ROUND(D8557*E8557,2)</f>
        <v>1861.45</v>
      </c>
    </row>
    <row r="8558" customFormat="false" ht="19.4" hidden="false" customHeight="false" outlineLevel="0" collapsed="false">
      <c r="A8558" s="207" t="n">
        <v>98045</v>
      </c>
      <c r="B8558" s="208" t="s">
        <v>8681</v>
      </c>
      <c r="C8558" s="2" t="s">
        <v>183</v>
      </c>
      <c r="D8558" s="209" t="n">
        <v>4464.93</v>
      </c>
      <c r="E8558" s="224" t="n">
        <f aca="false">VLOOKUP(A8558,SINAPI_MO!$A$1:$E$59566,4,0)</f>
        <v>0.4814</v>
      </c>
      <c r="F8558" s="225" t="n">
        <f aca="false">ROUND(D8558*E8558,2)</f>
        <v>2149.42</v>
      </c>
    </row>
    <row r="8559" customFormat="false" ht="19.4" hidden="false" customHeight="false" outlineLevel="0" collapsed="false">
      <c r="A8559" s="207" t="n">
        <v>98047</v>
      </c>
      <c r="B8559" s="208" t="s">
        <v>8682</v>
      </c>
      <c r="C8559" s="2" t="s">
        <v>183</v>
      </c>
      <c r="D8559" s="209" t="n">
        <v>4763.18</v>
      </c>
      <c r="E8559" s="224" t="n">
        <f aca="false">VLOOKUP(A8559,SINAPI_MO!$A$1:$E$59566,4,0)</f>
        <v>0.4815</v>
      </c>
      <c r="F8559" s="225" t="n">
        <f aca="false">ROUND(D8559*E8559,2)</f>
        <v>2293.47</v>
      </c>
    </row>
    <row r="8560" customFormat="false" ht="19.4" hidden="false" customHeight="false" outlineLevel="0" collapsed="false">
      <c r="A8560" s="207" t="n">
        <v>98039</v>
      </c>
      <c r="B8560" s="208" t="s">
        <v>8683</v>
      </c>
      <c r="C8560" s="2" t="s">
        <v>183</v>
      </c>
      <c r="D8560" s="209" t="n">
        <v>3873.74</v>
      </c>
      <c r="E8560" s="224" t="n">
        <f aca="false">VLOOKUP(A8560,SINAPI_MO!$A$1:$E$59566,4,0)</f>
        <v>0.4811</v>
      </c>
      <c r="F8560" s="225" t="n">
        <f aca="false">ROUND(D8560*E8560,2)</f>
        <v>1863.66</v>
      </c>
    </row>
    <row r="8561" customFormat="false" ht="19.4" hidden="false" customHeight="false" outlineLevel="0" collapsed="false">
      <c r="A8561" s="207" t="n">
        <v>98041</v>
      </c>
      <c r="B8561" s="208" t="s">
        <v>8684</v>
      </c>
      <c r="C8561" s="2" t="s">
        <v>183</v>
      </c>
      <c r="D8561" s="209" t="n">
        <v>4166.6</v>
      </c>
      <c r="E8561" s="224" t="n">
        <f aca="false">VLOOKUP(A8561,SINAPI_MO!$A$1:$E$59566,4,0)</f>
        <v>0.4813</v>
      </c>
      <c r="F8561" s="225" t="n">
        <f aca="false">ROUND(D8561*E8561,2)</f>
        <v>2005.38</v>
      </c>
    </row>
    <row r="8562" customFormat="false" ht="19.4" hidden="false" customHeight="false" outlineLevel="0" collapsed="false">
      <c r="A8562" s="207" t="n">
        <v>98043</v>
      </c>
      <c r="B8562" s="208" t="s">
        <v>8685</v>
      </c>
      <c r="C8562" s="2" t="s">
        <v>183</v>
      </c>
      <c r="D8562" s="209" t="n">
        <v>4464.93</v>
      </c>
      <c r="E8562" s="224" t="n">
        <f aca="false">VLOOKUP(A8562,SINAPI_MO!$A$1:$E$59566,4,0)</f>
        <v>0.4814</v>
      </c>
      <c r="F8562" s="225" t="n">
        <f aca="false">ROUND(D8562*E8562,2)</f>
        <v>2149.42</v>
      </c>
    </row>
    <row r="8563" customFormat="false" ht="19.4" hidden="false" customHeight="false" outlineLevel="0" collapsed="false">
      <c r="A8563" s="207" t="n">
        <v>98049</v>
      </c>
      <c r="B8563" s="208" t="s">
        <v>8686</v>
      </c>
      <c r="C8563" s="2" t="s">
        <v>183</v>
      </c>
      <c r="D8563" s="209" t="n">
        <v>5008.82</v>
      </c>
      <c r="E8563" s="224" t="n">
        <f aca="false">VLOOKUP(A8563,SINAPI_MO!$A$1:$E$59566,4,0)</f>
        <v>0.4819</v>
      </c>
      <c r="F8563" s="225" t="n">
        <f aca="false">ROUND(D8563*E8563,2)</f>
        <v>2413.75</v>
      </c>
    </row>
    <row r="8564" customFormat="false" ht="19.4" hidden="false" customHeight="false" outlineLevel="0" collapsed="false">
      <c r="A8564" s="207" t="n">
        <v>101809</v>
      </c>
      <c r="B8564" s="208" t="s">
        <v>8687</v>
      </c>
      <c r="C8564" s="2" t="s">
        <v>170</v>
      </c>
      <c r="D8564" s="209" t="n">
        <v>2979.84</v>
      </c>
      <c r="E8564" s="224" t="n">
        <f aca="false">VLOOKUP(A8564,SINAPI_MO!$A$1:$E$59566,4,0)</f>
        <v>0.4155</v>
      </c>
      <c r="F8564" s="225" t="n">
        <f aca="false">ROUND(D8564*E8564,2)</f>
        <v>1238.12</v>
      </c>
    </row>
    <row r="8565" customFormat="false" ht="19.4" hidden="false" customHeight="false" outlineLevel="0" collapsed="false">
      <c r="A8565" s="207" t="n">
        <v>99280</v>
      </c>
      <c r="B8565" s="208" t="s">
        <v>8688</v>
      </c>
      <c r="C8565" s="2" t="s">
        <v>170</v>
      </c>
      <c r="D8565" s="209" t="n">
        <v>2084.25</v>
      </c>
      <c r="E8565" s="224" t="n">
        <f aca="false">VLOOKUP(A8565,SINAPI_MO!$A$1:$E$59566,4,0)</f>
        <v>0.4827</v>
      </c>
      <c r="F8565" s="225" t="n">
        <f aca="false">ROUND(D8565*E8565,2)</f>
        <v>1006.07</v>
      </c>
    </row>
    <row r="8566" customFormat="false" ht="19.4" hidden="false" customHeight="false" outlineLevel="0" collapsed="false">
      <c r="A8566" s="207" t="n">
        <v>99292</v>
      </c>
      <c r="B8566" s="208" t="s">
        <v>8689</v>
      </c>
      <c r="C8566" s="2" t="s">
        <v>170</v>
      </c>
      <c r="D8566" s="209" t="n">
        <v>2575.69</v>
      </c>
      <c r="E8566" s="224" t="n">
        <f aca="false">VLOOKUP(A8566,SINAPI_MO!$A$1:$E$59566,4,0)</f>
        <v>0.4725</v>
      </c>
      <c r="F8566" s="225" t="n">
        <f aca="false">ROUND(D8566*E8566,2)</f>
        <v>1217.01</v>
      </c>
    </row>
    <row r="8567" customFormat="false" ht="19.4" hidden="false" customHeight="false" outlineLevel="0" collapsed="false">
      <c r="A8567" s="207" t="n">
        <v>99242</v>
      </c>
      <c r="B8567" s="208" t="s">
        <v>8690</v>
      </c>
      <c r="C8567" s="2" t="s">
        <v>170</v>
      </c>
      <c r="D8567" s="209" t="n">
        <v>3069.2</v>
      </c>
      <c r="E8567" s="224" t="n">
        <f aca="false">VLOOKUP(A8567,SINAPI_MO!$A$1:$E$59566,4,0)</f>
        <v>0.4612</v>
      </c>
      <c r="F8567" s="225" t="n">
        <f aca="false">ROUND(D8567*E8567,2)</f>
        <v>1415.52</v>
      </c>
    </row>
    <row r="8568" customFormat="false" ht="19.4" hidden="false" customHeight="false" outlineLevel="0" collapsed="false">
      <c r="A8568" s="207" t="n">
        <v>99248</v>
      </c>
      <c r="B8568" s="208" t="s">
        <v>8691</v>
      </c>
      <c r="C8568" s="2" t="s">
        <v>170</v>
      </c>
      <c r="D8568" s="209" t="n">
        <v>3939.25</v>
      </c>
      <c r="E8568" s="224" t="n">
        <f aca="false">VLOOKUP(A8568,SINAPI_MO!$A$1:$E$59566,4,0)</f>
        <v>0.4449</v>
      </c>
      <c r="F8568" s="225" t="n">
        <f aca="false">ROUND(D8568*E8568,2)</f>
        <v>1752.57</v>
      </c>
    </row>
    <row r="8569" customFormat="false" ht="19.4" hidden="false" customHeight="false" outlineLevel="0" collapsed="false">
      <c r="A8569" s="207" t="n">
        <v>99275</v>
      </c>
      <c r="B8569" s="208" t="s">
        <v>8692</v>
      </c>
      <c r="C8569" s="2" t="s">
        <v>170</v>
      </c>
      <c r="D8569" s="209" t="n">
        <v>1007.15</v>
      </c>
      <c r="E8569" s="224" t="n">
        <f aca="false">VLOOKUP(A8569,SINAPI_MO!$A$1:$E$59566,4,0)</f>
        <v>0.2925</v>
      </c>
      <c r="F8569" s="225" t="n">
        <f aca="false">ROUND(D8569*E8569,2)</f>
        <v>294.59</v>
      </c>
    </row>
    <row r="8570" customFormat="false" ht="19.4" hidden="false" customHeight="false" outlineLevel="0" collapsed="false">
      <c r="A8570" s="207" t="n">
        <v>99285</v>
      </c>
      <c r="B8570" s="208" t="s">
        <v>8693</v>
      </c>
      <c r="C8570" s="2" t="s">
        <v>170</v>
      </c>
      <c r="D8570" s="209" t="n">
        <v>1375.03</v>
      </c>
      <c r="E8570" s="224" t="n">
        <f aca="false">VLOOKUP(A8570,SINAPI_MO!$A$1:$E$59566,4,0)</f>
        <v>0.2577</v>
      </c>
      <c r="F8570" s="225" t="n">
        <f aca="false">ROUND(D8570*E8570,2)</f>
        <v>354.35</v>
      </c>
    </row>
    <row r="8571" customFormat="false" ht="19.4" hidden="false" customHeight="false" outlineLevel="0" collapsed="false">
      <c r="A8571" s="207" t="n">
        <v>102457</v>
      </c>
      <c r="B8571" s="208" t="s">
        <v>8694</v>
      </c>
      <c r="C8571" s="2" t="s">
        <v>170</v>
      </c>
      <c r="D8571" s="209" t="n">
        <v>1730.71</v>
      </c>
      <c r="E8571" s="224" t="n">
        <f aca="false">VLOOKUP(A8571,SINAPI_MO!$A$1:$E$59566,4,0)</f>
        <v>0.2164</v>
      </c>
      <c r="F8571" s="225" t="n">
        <f aca="false">ROUND(D8571*E8571,2)</f>
        <v>374.53</v>
      </c>
    </row>
    <row r="8572" customFormat="false" ht="19.4" hidden="false" customHeight="false" outlineLevel="0" collapsed="false">
      <c r="A8572" s="207" t="n">
        <v>102142</v>
      </c>
      <c r="B8572" s="208" t="s">
        <v>8695</v>
      </c>
      <c r="C8572" s="2" t="s">
        <v>170</v>
      </c>
      <c r="D8572" s="209" t="n">
        <v>2740.68</v>
      </c>
      <c r="E8572" s="224" t="n">
        <f aca="false">VLOOKUP(A8572,SINAPI_MO!$A$1:$E$59566,4,0)</f>
        <v>0.2083</v>
      </c>
      <c r="F8572" s="225" t="n">
        <f aca="false">ROUND(D8572*E8572,2)</f>
        <v>570.88</v>
      </c>
    </row>
    <row r="8573" customFormat="false" ht="19.4" hidden="false" customHeight="false" outlineLevel="0" collapsed="false">
      <c r="A8573" s="207" t="n">
        <v>97980</v>
      </c>
      <c r="B8573" s="208" t="s">
        <v>8696</v>
      </c>
      <c r="C8573" s="2" t="s">
        <v>170</v>
      </c>
      <c r="D8573" s="209" t="n">
        <v>2163.95</v>
      </c>
      <c r="E8573" s="224" t="n">
        <f aca="false">VLOOKUP(A8573,SINAPI_MO!$A$1:$E$59566,4,0)</f>
        <v>0.4673</v>
      </c>
      <c r="F8573" s="225" t="n">
        <f aca="false">ROUND(D8573*E8573,2)</f>
        <v>1011.21</v>
      </c>
    </row>
    <row r="8574" customFormat="false" ht="19.4" hidden="false" customHeight="false" outlineLevel="0" collapsed="false">
      <c r="A8574" s="207" t="n">
        <v>98405</v>
      </c>
      <c r="B8574" s="208" t="s">
        <v>8697</v>
      </c>
      <c r="C8574" s="2" t="s">
        <v>170</v>
      </c>
      <c r="D8574" s="209" t="n">
        <v>2666.57</v>
      </c>
      <c r="E8574" s="224" t="n">
        <f aca="false">VLOOKUP(A8574,SINAPI_MO!$A$1:$E$59566,4,0)</f>
        <v>0.4587</v>
      </c>
      <c r="F8574" s="225" t="n">
        <f aca="false">ROUND(D8574*E8574,2)</f>
        <v>1223.16</v>
      </c>
    </row>
    <row r="8575" customFormat="false" ht="19.4" hidden="false" customHeight="false" outlineLevel="0" collapsed="false">
      <c r="A8575" s="207" t="n">
        <v>97988</v>
      </c>
      <c r="B8575" s="208" t="s">
        <v>8698</v>
      </c>
      <c r="C8575" s="2" t="s">
        <v>170</v>
      </c>
      <c r="D8575" s="209" t="n">
        <v>3170.26</v>
      </c>
      <c r="E8575" s="224" t="n">
        <f aca="false">VLOOKUP(A8575,SINAPI_MO!$A$1:$E$59566,4,0)</f>
        <v>0.4486</v>
      </c>
      <c r="F8575" s="225" t="n">
        <f aca="false">ROUND(D8575*E8575,2)</f>
        <v>1422.18</v>
      </c>
    </row>
    <row r="8576" customFormat="false" ht="19.4" hidden="false" customHeight="false" outlineLevel="0" collapsed="false">
      <c r="A8576" s="207" t="n">
        <v>97992</v>
      </c>
      <c r="B8576" s="208" t="s">
        <v>8699</v>
      </c>
      <c r="C8576" s="2" t="s">
        <v>170</v>
      </c>
      <c r="D8576" s="209" t="n">
        <v>4061.22</v>
      </c>
      <c r="E8576" s="224" t="n">
        <f aca="false">VLOOKUP(A8576,SINAPI_MO!$A$1:$E$59566,4,0)</f>
        <v>0.4335</v>
      </c>
      <c r="F8576" s="225" t="n">
        <f aca="false">ROUND(D8576*E8576,2)</f>
        <v>1760.54</v>
      </c>
    </row>
    <row r="8577" customFormat="false" ht="19.4" hidden="false" customHeight="false" outlineLevel="0" collapsed="false">
      <c r="A8577" s="207" t="n">
        <v>97978</v>
      </c>
      <c r="B8577" s="208" t="s">
        <v>8700</v>
      </c>
      <c r="C8577" s="2" t="s">
        <v>170</v>
      </c>
      <c r="D8577" s="209" t="n">
        <v>1016.03</v>
      </c>
      <c r="E8577" s="224" t="n">
        <f aca="false">VLOOKUP(A8577,SINAPI_MO!$A$1:$E$59566,4,0)</f>
        <v>0.2905</v>
      </c>
      <c r="F8577" s="225" t="n">
        <f aca="false">ROUND(D8577*E8577,2)</f>
        <v>295.16</v>
      </c>
    </row>
    <row r="8578" customFormat="false" ht="19.4" hidden="false" customHeight="false" outlineLevel="0" collapsed="false">
      <c r="A8578" s="207" t="n">
        <v>98410</v>
      </c>
      <c r="B8578" s="208" t="s">
        <v>8701</v>
      </c>
      <c r="C8578" s="2" t="s">
        <v>170</v>
      </c>
      <c r="D8578" s="209" t="n">
        <v>1308.71</v>
      </c>
      <c r="E8578" s="224" t="n">
        <f aca="false">VLOOKUP(A8578,SINAPI_MO!$A$1:$E$59566,4,0)</f>
        <v>0.2334</v>
      </c>
      <c r="F8578" s="225" t="n">
        <f aca="false">ROUND(D8578*E8578,2)</f>
        <v>305.45</v>
      </c>
    </row>
    <row r="8579" customFormat="false" ht="19.4" hidden="false" customHeight="false" outlineLevel="0" collapsed="false">
      <c r="A8579" s="207" t="n">
        <v>102139</v>
      </c>
      <c r="B8579" s="208" t="s">
        <v>8702</v>
      </c>
      <c r="C8579" s="2" t="s">
        <v>170</v>
      </c>
      <c r="D8579" s="209" t="n">
        <v>1801.32</v>
      </c>
      <c r="E8579" s="224" t="n">
        <f aca="false">VLOOKUP(A8579,SINAPI_MO!$A$1:$E$59566,4,0)</f>
        <v>0.2215</v>
      </c>
      <c r="F8579" s="225" t="n">
        <f aca="false">ROUND(D8579*E8579,2)</f>
        <v>398.99</v>
      </c>
    </row>
    <row r="8580" customFormat="false" ht="19.4" hidden="false" customHeight="false" outlineLevel="0" collapsed="false">
      <c r="A8580" s="207" t="n">
        <v>102141</v>
      </c>
      <c r="B8580" s="208" t="s">
        <v>8703</v>
      </c>
      <c r="C8580" s="2" t="s">
        <v>170</v>
      </c>
      <c r="D8580" s="209" t="n">
        <v>2780.78</v>
      </c>
      <c r="E8580" s="224" t="n">
        <f aca="false">VLOOKUP(A8580,SINAPI_MO!$A$1:$E$59566,4,0)</f>
        <v>0.2062</v>
      </c>
      <c r="F8580" s="225" t="n">
        <f aca="false">ROUND(D8580*E8580,2)</f>
        <v>573.4</v>
      </c>
    </row>
    <row r="8581" customFormat="false" ht="19.4" hidden="false" customHeight="false" outlineLevel="0" collapsed="false">
      <c r="A8581" s="207" t="n">
        <v>99290</v>
      </c>
      <c r="B8581" s="208" t="s">
        <v>8704</v>
      </c>
      <c r="C8581" s="2" t="s">
        <v>170</v>
      </c>
      <c r="D8581" s="209" t="n">
        <v>4373.96</v>
      </c>
      <c r="E8581" s="224" t="n">
        <f aca="false">VLOOKUP(A8581,SINAPI_MO!$A$1:$E$59566,4,0)</f>
        <v>0.4118</v>
      </c>
      <c r="F8581" s="225" t="n">
        <f aca="false">ROUND(D8581*E8581,2)</f>
        <v>1801.2</v>
      </c>
    </row>
    <row r="8582" customFormat="false" ht="19.4" hidden="false" customHeight="false" outlineLevel="0" collapsed="false">
      <c r="A8582" s="207" t="n">
        <v>99244</v>
      </c>
      <c r="B8582" s="208" t="s">
        <v>8705</v>
      </c>
      <c r="C8582" s="2" t="s">
        <v>170</v>
      </c>
      <c r="D8582" s="209" t="n">
        <v>5345</v>
      </c>
      <c r="E8582" s="224" t="n">
        <f aca="false">VLOOKUP(A8582,SINAPI_MO!$A$1:$E$59566,4,0)</f>
        <v>0.4042</v>
      </c>
      <c r="F8582" s="225" t="n">
        <f aca="false">ROUND(D8582*E8582,2)</f>
        <v>2160.45</v>
      </c>
    </row>
    <row r="8583" customFormat="false" ht="19.4" hidden="false" customHeight="false" outlineLevel="0" collapsed="false">
      <c r="A8583" s="207" t="n">
        <v>99256</v>
      </c>
      <c r="B8583" s="208" t="s">
        <v>8706</v>
      </c>
      <c r="C8583" s="2" t="s">
        <v>170</v>
      </c>
      <c r="D8583" s="209" t="n">
        <v>6286.64</v>
      </c>
      <c r="E8583" s="224" t="n">
        <f aca="false">VLOOKUP(A8583,SINAPI_MO!$A$1:$E$59566,4,0)</f>
        <v>0.4008</v>
      </c>
      <c r="F8583" s="225" t="n">
        <f aca="false">ROUND(D8583*E8583,2)</f>
        <v>2519.69</v>
      </c>
    </row>
    <row r="8584" customFormat="false" ht="19.4" hidden="false" customHeight="false" outlineLevel="0" collapsed="false">
      <c r="A8584" s="207" t="n">
        <v>99271</v>
      </c>
      <c r="B8584" s="208" t="s">
        <v>8707</v>
      </c>
      <c r="C8584" s="2" t="s">
        <v>170</v>
      </c>
      <c r="D8584" s="209" t="n">
        <v>7228.15</v>
      </c>
      <c r="E8584" s="224" t="n">
        <f aca="false">VLOOKUP(A8584,SINAPI_MO!$A$1:$E$59566,4,0)</f>
        <v>0.3983</v>
      </c>
      <c r="F8584" s="225" t="n">
        <f aca="false">ROUND(D8584*E8584,2)</f>
        <v>2878.97</v>
      </c>
    </row>
    <row r="8585" customFormat="false" ht="19.4" hidden="false" customHeight="false" outlineLevel="0" collapsed="false">
      <c r="A8585" s="207" t="n">
        <v>99284</v>
      </c>
      <c r="B8585" s="208" t="s">
        <v>8708</v>
      </c>
      <c r="C8585" s="2" t="s">
        <v>170</v>
      </c>
      <c r="D8585" s="209" t="n">
        <v>8169.82</v>
      </c>
      <c r="E8585" s="224" t="n">
        <f aca="false">VLOOKUP(A8585,SINAPI_MO!$A$1:$E$59566,4,0)</f>
        <v>0.3964</v>
      </c>
      <c r="F8585" s="225" t="n">
        <f aca="false">ROUND(D8585*E8585,2)</f>
        <v>3238.52</v>
      </c>
    </row>
    <row r="8586" customFormat="false" ht="19.4" hidden="false" customHeight="false" outlineLevel="0" collapsed="false">
      <c r="A8586" s="207" t="n">
        <v>99294</v>
      </c>
      <c r="B8586" s="208" t="s">
        <v>8709</v>
      </c>
      <c r="C8586" s="2" t="s">
        <v>170</v>
      </c>
      <c r="D8586" s="209" t="n">
        <v>9111.38</v>
      </c>
      <c r="E8586" s="224" t="n">
        <f aca="false">VLOOKUP(A8586,SINAPI_MO!$A$1:$E$59566,4,0)</f>
        <v>0.3949</v>
      </c>
      <c r="F8586" s="225" t="n">
        <f aca="false">ROUND(D8586*E8586,2)</f>
        <v>3598.08</v>
      </c>
    </row>
    <row r="8587" customFormat="false" ht="19.4" hidden="false" customHeight="false" outlineLevel="0" collapsed="false">
      <c r="A8587" s="207" t="n">
        <v>99252</v>
      </c>
      <c r="B8587" s="208" t="s">
        <v>8710</v>
      </c>
      <c r="C8587" s="2" t="s">
        <v>170</v>
      </c>
      <c r="D8587" s="209" t="n">
        <v>2782.86</v>
      </c>
      <c r="E8587" s="224" t="n">
        <f aca="false">VLOOKUP(A8587,SINAPI_MO!$A$1:$E$59566,4,0)</f>
        <v>0.4315</v>
      </c>
      <c r="F8587" s="225" t="n">
        <f aca="false">ROUND(D8587*E8587,2)</f>
        <v>1200.8</v>
      </c>
    </row>
    <row r="8588" customFormat="false" ht="19.4" hidden="false" customHeight="false" outlineLevel="0" collapsed="false">
      <c r="A8588" s="207" t="n">
        <v>99259</v>
      </c>
      <c r="B8588" s="208" t="s">
        <v>8711</v>
      </c>
      <c r="C8588" s="2" t="s">
        <v>170</v>
      </c>
      <c r="D8588" s="209" t="n">
        <v>3524.47</v>
      </c>
      <c r="E8588" s="224" t="n">
        <f aca="false">VLOOKUP(A8588,SINAPI_MO!$A$1:$E$59566,4,0)</f>
        <v>0.427</v>
      </c>
      <c r="F8588" s="225" t="n">
        <f aca="false">ROUND(D8588*E8588,2)</f>
        <v>1504.95</v>
      </c>
    </row>
    <row r="8589" customFormat="false" ht="19.4" hidden="false" customHeight="false" outlineLevel="0" collapsed="false">
      <c r="A8589" s="207" t="n">
        <v>99265</v>
      </c>
      <c r="B8589" s="208" t="s">
        <v>8712</v>
      </c>
      <c r="C8589" s="2" t="s">
        <v>170</v>
      </c>
      <c r="D8589" s="209" t="n">
        <v>4266.1</v>
      </c>
      <c r="E8589" s="224" t="n">
        <f aca="false">VLOOKUP(A8589,SINAPI_MO!$A$1:$E$59566,4,0)</f>
        <v>0.424</v>
      </c>
      <c r="F8589" s="225" t="n">
        <f aca="false">ROUND(D8589*E8589,2)</f>
        <v>1808.83</v>
      </c>
    </row>
    <row r="8590" customFormat="false" ht="19.4" hidden="false" customHeight="false" outlineLevel="0" collapsed="false">
      <c r="A8590" s="207" t="n">
        <v>99267</v>
      </c>
      <c r="B8590" s="208" t="s">
        <v>8713</v>
      </c>
      <c r="C8590" s="2" t="s">
        <v>170</v>
      </c>
      <c r="D8590" s="209" t="n">
        <v>5007.74</v>
      </c>
      <c r="E8590" s="224" t="n">
        <f aca="false">VLOOKUP(A8590,SINAPI_MO!$A$1:$E$59566,4,0)</f>
        <v>0.4219</v>
      </c>
      <c r="F8590" s="225" t="n">
        <f aca="false">ROUND(D8590*E8590,2)</f>
        <v>2112.77</v>
      </c>
    </row>
    <row r="8591" customFormat="false" ht="19.4" hidden="false" customHeight="false" outlineLevel="0" collapsed="false">
      <c r="A8591" s="207" t="n">
        <v>99274</v>
      </c>
      <c r="B8591" s="208" t="s">
        <v>8714</v>
      </c>
      <c r="C8591" s="2" t="s">
        <v>170</v>
      </c>
      <c r="D8591" s="209" t="n">
        <v>5786.55</v>
      </c>
      <c r="E8591" s="224" t="n">
        <f aca="false">VLOOKUP(A8591,SINAPI_MO!$A$1:$E$59566,4,0)</f>
        <v>0.4177</v>
      </c>
      <c r="F8591" s="225" t="n">
        <f aca="false">ROUND(D8591*E8591,2)</f>
        <v>2417.04</v>
      </c>
    </row>
    <row r="8592" customFormat="false" ht="19.4" hidden="false" customHeight="false" outlineLevel="0" collapsed="false">
      <c r="A8592" s="207" t="n">
        <v>99279</v>
      </c>
      <c r="B8592" s="208" t="s">
        <v>8715</v>
      </c>
      <c r="C8592" s="2" t="s">
        <v>170</v>
      </c>
      <c r="D8592" s="209" t="n">
        <v>6532.85</v>
      </c>
      <c r="E8592" s="224" t="n">
        <f aca="false">VLOOKUP(A8592,SINAPI_MO!$A$1:$E$59566,4,0)</f>
        <v>0.4165</v>
      </c>
      <c r="F8592" s="225" t="n">
        <f aca="false">ROUND(D8592*E8592,2)</f>
        <v>2720.93</v>
      </c>
    </row>
    <row r="8593" customFormat="false" ht="19.4" hidden="false" customHeight="false" outlineLevel="0" collapsed="false">
      <c r="A8593" s="207" t="n">
        <v>99286</v>
      </c>
      <c r="B8593" s="208" t="s">
        <v>8716</v>
      </c>
      <c r="C8593" s="2" t="s">
        <v>170</v>
      </c>
      <c r="D8593" s="209" t="n">
        <v>7279.2</v>
      </c>
      <c r="E8593" s="224" t="n">
        <f aca="false">VLOOKUP(A8593,SINAPI_MO!$A$1:$E$59566,4,0)</f>
        <v>0.4156</v>
      </c>
      <c r="F8593" s="225" t="n">
        <f aca="false">ROUND(D8593*E8593,2)</f>
        <v>3025.24</v>
      </c>
    </row>
    <row r="8594" customFormat="false" ht="19.4" hidden="false" customHeight="false" outlineLevel="0" collapsed="false">
      <c r="A8594" s="207" t="n">
        <v>99326</v>
      </c>
      <c r="B8594" s="208" t="s">
        <v>8717</v>
      </c>
      <c r="C8594" s="2" t="s">
        <v>170</v>
      </c>
      <c r="D8594" s="209" t="n">
        <v>9020</v>
      </c>
      <c r="E8594" s="224" t="n">
        <f aca="false">VLOOKUP(A8594,SINAPI_MO!$A$1:$E$59566,4,0)</f>
        <v>0.3748</v>
      </c>
      <c r="F8594" s="225" t="n">
        <f aca="false">ROUND(D8594*E8594,2)</f>
        <v>3380.7</v>
      </c>
    </row>
    <row r="8595" customFormat="false" ht="19.4" hidden="false" customHeight="false" outlineLevel="0" collapsed="false">
      <c r="A8595" s="207" t="n">
        <v>99287</v>
      </c>
      <c r="B8595" s="208" t="s">
        <v>8718</v>
      </c>
      <c r="C8595" s="2" t="s">
        <v>170</v>
      </c>
      <c r="D8595" s="209" t="n">
        <v>10392.81</v>
      </c>
      <c r="E8595" s="224" t="n">
        <f aca="false">VLOOKUP(A8595,SINAPI_MO!$A$1:$E$59566,4,0)</f>
        <v>0.3706</v>
      </c>
      <c r="F8595" s="225" t="n">
        <f aca="false">ROUND(D8595*E8595,2)</f>
        <v>3851.58</v>
      </c>
    </row>
    <row r="8596" customFormat="false" ht="19.4" hidden="false" customHeight="false" outlineLevel="0" collapsed="false">
      <c r="A8596" s="207" t="n">
        <v>99298</v>
      </c>
      <c r="B8596" s="208" t="s">
        <v>8719</v>
      </c>
      <c r="C8596" s="2" t="s">
        <v>170</v>
      </c>
      <c r="D8596" s="209" t="n">
        <v>11765.62</v>
      </c>
      <c r="E8596" s="224" t="n">
        <f aca="false">VLOOKUP(A8596,SINAPI_MO!$A$1:$E$59566,4,0)</f>
        <v>0.3673</v>
      </c>
      <c r="F8596" s="225" t="n">
        <f aca="false">ROUND(D8596*E8596,2)</f>
        <v>4321.51</v>
      </c>
    </row>
    <row r="8597" customFormat="false" ht="19.4" hidden="false" customHeight="false" outlineLevel="0" collapsed="false">
      <c r="A8597" s="207" t="n">
        <v>99300</v>
      </c>
      <c r="B8597" s="208" t="s">
        <v>8720</v>
      </c>
      <c r="C8597" s="2" t="s">
        <v>170</v>
      </c>
      <c r="D8597" s="209" t="n">
        <v>13138.46</v>
      </c>
      <c r="E8597" s="224" t="n">
        <f aca="false">VLOOKUP(A8597,SINAPI_MO!$A$1:$E$59566,4,0)</f>
        <v>0.3648</v>
      </c>
      <c r="F8597" s="225" t="n">
        <f aca="false">ROUND(D8597*E8597,2)</f>
        <v>4792.91</v>
      </c>
    </row>
    <row r="8598" customFormat="false" ht="19.4" hidden="false" customHeight="false" outlineLevel="0" collapsed="false">
      <c r="A8598" s="207" t="n">
        <v>99301</v>
      </c>
      <c r="B8598" s="208" t="s">
        <v>8721</v>
      </c>
      <c r="C8598" s="2" t="s">
        <v>170</v>
      </c>
      <c r="D8598" s="209" t="n">
        <v>6472.18</v>
      </c>
      <c r="E8598" s="224" t="n">
        <f aca="false">VLOOKUP(A8598,SINAPI_MO!$A$1:$E$59566,4,0)</f>
        <v>0.3987</v>
      </c>
      <c r="F8598" s="225" t="n">
        <f aca="false">ROUND(D8598*E8598,2)</f>
        <v>2580.46</v>
      </c>
    </row>
    <row r="8599" customFormat="false" ht="19.4" hidden="false" customHeight="false" outlineLevel="0" collapsed="false">
      <c r="A8599" s="207" t="n">
        <v>99312</v>
      </c>
      <c r="B8599" s="208" t="s">
        <v>8722</v>
      </c>
      <c r="C8599" s="2" t="s">
        <v>170</v>
      </c>
      <c r="D8599" s="209" t="n">
        <v>7594.71</v>
      </c>
      <c r="E8599" s="224" t="n">
        <f aca="false">VLOOKUP(A8599,SINAPI_MO!$A$1:$E$59566,4,0)</f>
        <v>0.3943</v>
      </c>
      <c r="F8599" s="225" t="n">
        <f aca="false">ROUND(D8599*E8599,2)</f>
        <v>2994.59</v>
      </c>
    </row>
    <row r="8600" customFormat="false" ht="19.4" hidden="false" customHeight="false" outlineLevel="0" collapsed="false">
      <c r="A8600" s="207" t="n">
        <v>99320</v>
      </c>
      <c r="B8600" s="208" t="s">
        <v>8723</v>
      </c>
      <c r="C8600" s="2" t="s">
        <v>170</v>
      </c>
      <c r="D8600" s="209" t="n">
        <v>8782.38</v>
      </c>
      <c r="E8600" s="224" t="n">
        <f aca="false">VLOOKUP(A8600,SINAPI_MO!$A$1:$E$59566,4,0)</f>
        <v>0.3881</v>
      </c>
      <c r="F8600" s="225" t="n">
        <f aca="false">ROUND(D8600*E8600,2)</f>
        <v>3408.44</v>
      </c>
    </row>
    <row r="8601" customFormat="false" ht="19.4" hidden="false" customHeight="false" outlineLevel="0" collapsed="false">
      <c r="A8601" s="207" t="n">
        <v>99322</v>
      </c>
      <c r="B8601" s="208" t="s">
        <v>8724</v>
      </c>
      <c r="C8601" s="2" t="s">
        <v>170</v>
      </c>
      <c r="D8601" s="209" t="n">
        <v>9913.16</v>
      </c>
      <c r="E8601" s="224" t="n">
        <f aca="false">VLOOKUP(A8601,SINAPI_MO!$A$1:$E$59566,4,0)</f>
        <v>0.3857</v>
      </c>
      <c r="F8601" s="225" t="n">
        <f aca="false">ROUND(D8601*E8601,2)</f>
        <v>3823.51</v>
      </c>
    </row>
    <row r="8602" customFormat="false" ht="19.4" hidden="false" customHeight="false" outlineLevel="0" collapsed="false">
      <c r="A8602" s="207" t="n">
        <v>99324</v>
      </c>
      <c r="B8602" s="208" t="s">
        <v>8725</v>
      </c>
      <c r="C8602" s="2" t="s">
        <v>170</v>
      </c>
      <c r="D8602" s="209" t="n">
        <v>11043.93</v>
      </c>
      <c r="E8602" s="224" t="n">
        <f aca="false">VLOOKUP(A8602,SINAPI_MO!$A$1:$E$59566,4,0)</f>
        <v>0.3837</v>
      </c>
      <c r="F8602" s="225" t="n">
        <f aca="false">ROUND(D8602*E8602,2)</f>
        <v>4237.56</v>
      </c>
    </row>
    <row r="8603" customFormat="false" ht="19.4" hidden="false" customHeight="false" outlineLevel="0" collapsed="false">
      <c r="A8603" s="207" t="n">
        <v>99310</v>
      </c>
      <c r="B8603" s="208" t="s">
        <v>8726</v>
      </c>
      <c r="C8603" s="2" t="s">
        <v>170</v>
      </c>
      <c r="D8603" s="209" t="n">
        <v>15458.23</v>
      </c>
      <c r="E8603" s="224" t="n">
        <f aca="false">VLOOKUP(A8603,SINAPI_MO!$A$1:$E$59566,4,0)</f>
        <v>0.355</v>
      </c>
      <c r="F8603" s="225" t="n">
        <f aca="false">ROUND(D8603*E8603,2)</f>
        <v>5487.67</v>
      </c>
    </row>
    <row r="8604" customFormat="false" ht="19.4" hidden="false" customHeight="false" outlineLevel="0" collapsed="false">
      <c r="A8604" s="207" t="n">
        <v>99313</v>
      </c>
      <c r="B8604" s="208" t="s">
        <v>8727</v>
      </c>
      <c r="C8604" s="2" t="s">
        <v>170</v>
      </c>
      <c r="D8604" s="209" t="n">
        <v>17249.61</v>
      </c>
      <c r="E8604" s="224" t="n">
        <f aca="false">VLOOKUP(A8604,SINAPI_MO!$A$1:$E$59566,4,0)</f>
        <v>0.3519</v>
      </c>
      <c r="F8604" s="225" t="n">
        <f aca="false">ROUND(D8604*E8604,2)</f>
        <v>6070.14</v>
      </c>
    </row>
    <row r="8605" customFormat="false" ht="19.4" hidden="false" customHeight="false" outlineLevel="0" collapsed="false">
      <c r="A8605" s="207" t="n">
        <v>99303</v>
      </c>
      <c r="B8605" s="208" t="s">
        <v>8728</v>
      </c>
      <c r="C8605" s="2" t="s">
        <v>170</v>
      </c>
      <c r="D8605" s="209" t="n">
        <v>12029.72</v>
      </c>
      <c r="E8605" s="224" t="n">
        <f aca="false">VLOOKUP(A8605,SINAPI_MO!$A$1:$E$59566,4,0)</f>
        <v>0.364</v>
      </c>
      <c r="F8605" s="225" t="n">
        <f aca="false">ROUND(D8605*E8605,2)</f>
        <v>4378.82</v>
      </c>
    </row>
    <row r="8606" customFormat="false" ht="19.4" hidden="false" customHeight="false" outlineLevel="0" collapsed="false">
      <c r="A8606" s="207" t="n">
        <v>99305</v>
      </c>
      <c r="B8606" s="208" t="s">
        <v>8729</v>
      </c>
      <c r="C8606" s="2" t="s">
        <v>170</v>
      </c>
      <c r="D8606" s="209" t="n">
        <v>13611.89</v>
      </c>
      <c r="E8606" s="224" t="n">
        <f aca="false">VLOOKUP(A8606,SINAPI_MO!$A$1:$E$59566,4,0)</f>
        <v>0.3603</v>
      </c>
      <c r="F8606" s="225" t="n">
        <f aca="false">ROUND(D8606*E8606,2)</f>
        <v>4904.36</v>
      </c>
    </row>
    <row r="8607" customFormat="false" ht="19.4" hidden="false" customHeight="false" outlineLevel="0" collapsed="false">
      <c r="A8607" s="207" t="n">
        <v>99308</v>
      </c>
      <c r="B8607" s="208" t="s">
        <v>8730</v>
      </c>
      <c r="C8607" s="2" t="s">
        <v>170</v>
      </c>
      <c r="D8607" s="209" t="n">
        <v>15194.08</v>
      </c>
      <c r="E8607" s="224" t="n">
        <f aca="false">VLOOKUP(A8607,SINAPI_MO!$A$1:$E$59566,4,0)</f>
        <v>0.3575</v>
      </c>
      <c r="F8607" s="225" t="n">
        <f aca="false">ROUND(D8607*E8607,2)</f>
        <v>5431.88</v>
      </c>
    </row>
    <row r="8608" customFormat="false" ht="19.4" hidden="false" customHeight="false" outlineLevel="0" collapsed="false">
      <c r="A8608" s="207" t="n">
        <v>99315</v>
      </c>
      <c r="B8608" s="208" t="s">
        <v>8731</v>
      </c>
      <c r="C8608" s="2" t="s">
        <v>170</v>
      </c>
      <c r="D8608" s="209" t="n">
        <v>19305.25</v>
      </c>
      <c r="E8608" s="224" t="n">
        <f aca="false">VLOOKUP(A8608,SINAPI_MO!$A$1:$E$59566,4,0)</f>
        <v>0.3475</v>
      </c>
      <c r="F8608" s="225" t="n">
        <f aca="false">ROUND(D8608*E8608,2)</f>
        <v>6708.57</v>
      </c>
    </row>
    <row r="8609" customFormat="false" ht="19.4" hidden="false" customHeight="false" outlineLevel="0" collapsed="false">
      <c r="A8609" s="207" t="n">
        <v>98008</v>
      </c>
      <c r="B8609" s="208" t="s">
        <v>8732</v>
      </c>
      <c r="C8609" s="2" t="s">
        <v>170</v>
      </c>
      <c r="D8609" s="209" t="n">
        <v>4473.48</v>
      </c>
      <c r="E8609" s="224" t="n">
        <f aca="false">VLOOKUP(A8609,SINAPI_MO!$A$1:$E$59566,4,0)</f>
        <v>0.4041</v>
      </c>
      <c r="F8609" s="225" t="n">
        <f aca="false">ROUND(D8609*E8609,2)</f>
        <v>1807.73</v>
      </c>
    </row>
    <row r="8610" customFormat="false" ht="19.4" hidden="false" customHeight="false" outlineLevel="0" collapsed="false">
      <c r="A8610" s="207" t="n">
        <v>98010</v>
      </c>
      <c r="B8610" s="208" t="s">
        <v>8733</v>
      </c>
      <c r="C8610" s="2" t="s">
        <v>170</v>
      </c>
      <c r="D8610" s="209" t="n">
        <v>5466.42</v>
      </c>
      <c r="E8610" s="224" t="n">
        <f aca="false">VLOOKUP(A8610,SINAPI_MO!$A$1:$E$59566,4,0)</f>
        <v>0.3967</v>
      </c>
      <c r="F8610" s="225" t="n">
        <f aca="false">ROUND(D8610*E8610,2)</f>
        <v>2168.53</v>
      </c>
    </row>
    <row r="8611" customFormat="false" ht="19.4" hidden="false" customHeight="false" outlineLevel="0" collapsed="false">
      <c r="A8611" s="207" t="n">
        <v>98012</v>
      </c>
      <c r="B8611" s="208" t="s">
        <v>8734</v>
      </c>
      <c r="C8611" s="2" t="s">
        <v>170</v>
      </c>
      <c r="D8611" s="209" t="n">
        <v>6429.95</v>
      </c>
      <c r="E8611" s="224" t="n">
        <f aca="false">VLOOKUP(A8611,SINAPI_MO!$A$1:$E$59566,4,0)</f>
        <v>0.3934</v>
      </c>
      <c r="F8611" s="225" t="n">
        <f aca="false">ROUND(D8611*E8611,2)</f>
        <v>2529.54</v>
      </c>
    </row>
    <row r="8612" customFormat="false" ht="19.4" hidden="false" customHeight="false" outlineLevel="0" collapsed="false">
      <c r="A8612" s="207" t="n">
        <v>98014</v>
      </c>
      <c r="B8612" s="208" t="s">
        <v>8735</v>
      </c>
      <c r="C8612" s="2" t="s">
        <v>170</v>
      </c>
      <c r="D8612" s="209" t="n">
        <v>7393.36</v>
      </c>
      <c r="E8612" s="224" t="n">
        <f aca="false">VLOOKUP(A8612,SINAPI_MO!$A$1:$E$59566,4,0)</f>
        <v>0.3909</v>
      </c>
      <c r="F8612" s="225" t="n">
        <f aca="false">ROUND(D8612*E8612,2)</f>
        <v>2890.06</v>
      </c>
    </row>
    <row r="8613" customFormat="false" ht="19.4" hidden="false" customHeight="false" outlineLevel="0" collapsed="false">
      <c r="A8613" s="207" t="n">
        <v>98016</v>
      </c>
      <c r="B8613" s="208" t="s">
        <v>8736</v>
      </c>
      <c r="C8613" s="2" t="s">
        <v>170</v>
      </c>
      <c r="D8613" s="209" t="n">
        <v>8356.94</v>
      </c>
      <c r="E8613" s="224" t="n">
        <f aca="false">VLOOKUP(A8613,SINAPI_MO!$A$1:$E$59566,4,0)</f>
        <v>0.389</v>
      </c>
      <c r="F8613" s="225" t="n">
        <f aca="false">ROUND(D8613*E8613,2)</f>
        <v>3250.85</v>
      </c>
    </row>
    <row r="8614" customFormat="false" ht="19.4" hidden="false" customHeight="false" outlineLevel="0" collapsed="false">
      <c r="A8614" s="207" t="n">
        <v>98018</v>
      </c>
      <c r="B8614" s="208" t="s">
        <v>8737</v>
      </c>
      <c r="C8614" s="2" t="s">
        <v>170</v>
      </c>
      <c r="D8614" s="209" t="n">
        <v>9320.38</v>
      </c>
      <c r="E8614" s="224" t="n">
        <f aca="false">VLOOKUP(A8614,SINAPI_MO!$A$1:$E$59566,4,0)</f>
        <v>0.3875</v>
      </c>
      <c r="F8614" s="225" t="n">
        <f aca="false">ROUND(D8614*E8614,2)</f>
        <v>3611.65</v>
      </c>
    </row>
    <row r="8615" customFormat="false" ht="19.4" hidden="false" customHeight="false" outlineLevel="0" collapsed="false">
      <c r="A8615" s="207" t="n">
        <v>97994</v>
      </c>
      <c r="B8615" s="208" t="s">
        <v>8738</v>
      </c>
      <c r="C8615" s="2" t="s">
        <v>170</v>
      </c>
      <c r="D8615" s="209" t="n">
        <v>2846.16</v>
      </c>
      <c r="E8615" s="224" t="n">
        <f aca="false">VLOOKUP(A8615,SINAPI_MO!$A$1:$E$59566,4,0)</f>
        <v>0.4234</v>
      </c>
      <c r="F8615" s="225" t="n">
        <f aca="false">ROUND(D8615*E8615,2)</f>
        <v>1205.06</v>
      </c>
    </row>
    <row r="8616" customFormat="false" ht="19.4" hidden="false" customHeight="false" outlineLevel="0" collapsed="false">
      <c r="A8616" s="207" t="n">
        <v>97996</v>
      </c>
      <c r="B8616" s="208" t="s">
        <v>8739</v>
      </c>
      <c r="C8616" s="2" t="s">
        <v>170</v>
      </c>
      <c r="D8616" s="209" t="n">
        <v>3605.24</v>
      </c>
      <c r="E8616" s="224" t="n">
        <f aca="false">VLOOKUP(A8616,SINAPI_MO!$A$1:$E$59566,4,0)</f>
        <v>0.4189</v>
      </c>
      <c r="F8616" s="225" t="n">
        <f aca="false">ROUND(D8616*E8616,2)</f>
        <v>1510.24</v>
      </c>
    </row>
    <row r="8617" customFormat="false" ht="19.4" hidden="false" customHeight="false" outlineLevel="0" collapsed="false">
      <c r="A8617" s="207" t="n">
        <v>98407</v>
      </c>
      <c r="B8617" s="208" t="s">
        <v>8740</v>
      </c>
      <c r="C8617" s="2" t="s">
        <v>170</v>
      </c>
      <c r="D8617" s="209" t="n">
        <v>4364.32</v>
      </c>
      <c r="E8617" s="224" t="n">
        <f aca="false">VLOOKUP(A8617,SINAPI_MO!$A$1:$E$59566,4,0)</f>
        <v>0.416</v>
      </c>
      <c r="F8617" s="225" t="n">
        <f aca="false">ROUND(D8617*E8617,2)</f>
        <v>1815.56</v>
      </c>
    </row>
    <row r="8618" customFormat="false" ht="19.4" hidden="false" customHeight="false" outlineLevel="0" collapsed="false">
      <c r="A8618" s="207" t="n">
        <v>98408</v>
      </c>
      <c r="B8618" s="208" t="s">
        <v>8741</v>
      </c>
      <c r="C8618" s="2" t="s">
        <v>170</v>
      </c>
      <c r="D8618" s="209" t="n">
        <v>5123.44</v>
      </c>
      <c r="E8618" s="224" t="n">
        <f aca="false">VLOOKUP(A8618,SINAPI_MO!$A$1:$E$59566,4,0)</f>
        <v>0.4139</v>
      </c>
      <c r="F8618" s="225" t="n">
        <f aca="false">ROUND(D8618*E8618,2)</f>
        <v>2120.59</v>
      </c>
    </row>
    <row r="8619" customFormat="false" ht="19.4" hidden="false" customHeight="false" outlineLevel="0" collapsed="false">
      <c r="A8619" s="207" t="n">
        <v>98002</v>
      </c>
      <c r="B8619" s="208" t="s">
        <v>8742</v>
      </c>
      <c r="C8619" s="2" t="s">
        <v>170</v>
      </c>
      <c r="D8619" s="209" t="n">
        <v>5919.7</v>
      </c>
      <c r="E8619" s="224" t="n">
        <f aca="false">VLOOKUP(A8619,SINAPI_MO!$A$1:$E$59566,4,0)</f>
        <v>0.4098</v>
      </c>
      <c r="F8619" s="225" t="n">
        <f aca="false">ROUND(D8619*E8619,2)</f>
        <v>2425.89</v>
      </c>
    </row>
    <row r="8620" customFormat="false" ht="19.4" hidden="false" customHeight="false" outlineLevel="0" collapsed="false">
      <c r="A8620" s="207" t="n">
        <v>98406</v>
      </c>
      <c r="B8620" s="208" t="s">
        <v>8743</v>
      </c>
      <c r="C8620" s="2" t="s">
        <v>170</v>
      </c>
      <c r="D8620" s="209" t="n">
        <v>6683.48</v>
      </c>
      <c r="E8620" s="224" t="n">
        <f aca="false">VLOOKUP(A8620,SINAPI_MO!$A$1:$E$59566,4,0)</f>
        <v>0.4086</v>
      </c>
      <c r="F8620" s="225" t="n">
        <f aca="false">ROUND(D8620*E8620,2)</f>
        <v>2730.87</v>
      </c>
    </row>
    <row r="8621" customFormat="false" ht="19.4" hidden="false" customHeight="false" outlineLevel="0" collapsed="false">
      <c r="A8621" s="207" t="n">
        <v>98006</v>
      </c>
      <c r="B8621" s="208" t="s">
        <v>8744</v>
      </c>
      <c r="C8621" s="2" t="s">
        <v>170</v>
      </c>
      <c r="D8621" s="209" t="n">
        <v>7447.29</v>
      </c>
      <c r="E8621" s="224" t="n">
        <f aca="false">VLOOKUP(A8621,SINAPI_MO!$A$1:$E$59566,4,0)</f>
        <v>0.4077</v>
      </c>
      <c r="F8621" s="225" t="n">
        <f aca="false">ROUND(D8621*E8621,2)</f>
        <v>3036.26</v>
      </c>
    </row>
    <row r="8622" customFormat="false" ht="19.4" hidden="false" customHeight="false" outlineLevel="0" collapsed="false">
      <c r="A8622" s="207" t="n">
        <v>98030</v>
      </c>
      <c r="B8622" s="208" t="s">
        <v>8745</v>
      </c>
      <c r="C8622" s="2" t="s">
        <v>170</v>
      </c>
      <c r="D8622" s="209" t="n">
        <v>9226.16</v>
      </c>
      <c r="E8622" s="224" t="n">
        <f aca="false">VLOOKUP(A8622,SINAPI_MO!$A$1:$E$59566,4,0)</f>
        <v>0.3679</v>
      </c>
      <c r="F8622" s="225" t="n">
        <f aca="false">ROUND(D8622*E8622,2)</f>
        <v>3394.3</v>
      </c>
    </row>
    <row r="8623" customFormat="false" ht="19.4" hidden="false" customHeight="false" outlineLevel="0" collapsed="false">
      <c r="A8623" s="207" t="n">
        <v>98032</v>
      </c>
      <c r="B8623" s="208" t="s">
        <v>8746</v>
      </c>
      <c r="C8623" s="2" t="s">
        <v>170</v>
      </c>
      <c r="D8623" s="209" t="n">
        <v>10630.96</v>
      </c>
      <c r="E8623" s="224" t="n">
        <f aca="false">VLOOKUP(A8623,SINAPI_MO!$A$1:$E$59566,4,0)</f>
        <v>0.3638</v>
      </c>
      <c r="F8623" s="225" t="n">
        <f aca="false">ROUND(D8623*E8623,2)</f>
        <v>3867.54</v>
      </c>
    </row>
    <row r="8624" customFormat="false" ht="19.4" hidden="false" customHeight="false" outlineLevel="0" collapsed="false">
      <c r="A8624" s="207" t="n">
        <v>98034</v>
      </c>
      <c r="B8624" s="208" t="s">
        <v>8747</v>
      </c>
      <c r="C8624" s="2" t="s">
        <v>170</v>
      </c>
      <c r="D8624" s="209" t="n">
        <v>12035.77</v>
      </c>
      <c r="E8624" s="224" t="n">
        <f aca="false">VLOOKUP(A8624,SINAPI_MO!$A$1:$E$59566,4,0)</f>
        <v>0.3606</v>
      </c>
      <c r="F8624" s="225" t="n">
        <f aca="false">ROUND(D8624*E8624,2)</f>
        <v>4340.1</v>
      </c>
    </row>
    <row r="8625" customFormat="false" ht="19.4" hidden="false" customHeight="false" outlineLevel="0" collapsed="false">
      <c r="A8625" s="207" t="n">
        <v>98036</v>
      </c>
      <c r="B8625" s="208" t="s">
        <v>8748</v>
      </c>
      <c r="C8625" s="2" t="s">
        <v>170</v>
      </c>
      <c r="D8625" s="209" t="n">
        <v>13440.6</v>
      </c>
      <c r="E8625" s="224" t="n">
        <f aca="false">VLOOKUP(A8625,SINAPI_MO!$A$1:$E$59566,4,0)</f>
        <v>0.3581</v>
      </c>
      <c r="F8625" s="225" t="n">
        <f aca="false">ROUND(D8625*E8625,2)</f>
        <v>4813.08</v>
      </c>
    </row>
    <row r="8626" customFormat="false" ht="19.4" hidden="false" customHeight="false" outlineLevel="0" collapsed="false">
      <c r="A8626" s="207" t="n">
        <v>98020</v>
      </c>
      <c r="B8626" s="208" t="s">
        <v>8749</v>
      </c>
      <c r="C8626" s="2" t="s">
        <v>170</v>
      </c>
      <c r="D8626" s="209" t="n">
        <v>6620.1</v>
      </c>
      <c r="E8626" s="224" t="n">
        <f aca="false">VLOOKUP(A8626,SINAPI_MO!$A$1:$E$59566,4,0)</f>
        <v>0.3912</v>
      </c>
      <c r="F8626" s="225" t="n">
        <f aca="false">ROUND(D8626*E8626,2)</f>
        <v>2589.78</v>
      </c>
    </row>
    <row r="8627" customFormat="false" ht="19.4" hidden="false" customHeight="false" outlineLevel="0" collapsed="false">
      <c r="A8627" s="207" t="n">
        <v>98022</v>
      </c>
      <c r="B8627" s="208" t="s">
        <v>8750</v>
      </c>
      <c r="C8627" s="2" t="s">
        <v>170</v>
      </c>
      <c r="D8627" s="209" t="n">
        <v>7768.41</v>
      </c>
      <c r="E8627" s="224" t="n">
        <f aca="false">VLOOKUP(A8627,SINAPI_MO!$A$1:$E$59566,4,0)</f>
        <v>0.387</v>
      </c>
      <c r="F8627" s="225" t="n">
        <f aca="false">ROUND(D8627*E8627,2)</f>
        <v>3006.37</v>
      </c>
    </row>
    <row r="8628" customFormat="false" ht="19.4" hidden="false" customHeight="false" outlineLevel="0" collapsed="false">
      <c r="A8628" s="207" t="n">
        <v>98024</v>
      </c>
      <c r="B8628" s="208" t="s">
        <v>8751</v>
      </c>
      <c r="C8628" s="2" t="s">
        <v>170</v>
      </c>
      <c r="D8628" s="209" t="n">
        <v>8981.89</v>
      </c>
      <c r="E8628" s="224" t="n">
        <f aca="false">VLOOKUP(A8628,SINAPI_MO!$A$1:$E$59566,4,0)</f>
        <v>0.381</v>
      </c>
      <c r="F8628" s="225" t="n">
        <f aca="false">ROUND(D8628*E8628,2)</f>
        <v>3422.1</v>
      </c>
    </row>
    <row r="8629" customFormat="false" ht="19.4" hidden="false" customHeight="false" outlineLevel="0" collapsed="false">
      <c r="A8629" s="207" t="n">
        <v>98026</v>
      </c>
      <c r="B8629" s="208" t="s">
        <v>8752</v>
      </c>
      <c r="C8629" s="2" t="s">
        <v>170</v>
      </c>
      <c r="D8629" s="209" t="n">
        <v>10138.46</v>
      </c>
      <c r="E8629" s="224" t="n">
        <f aca="false">VLOOKUP(A8629,SINAPI_MO!$A$1:$E$59566,4,0)</f>
        <v>0.3786</v>
      </c>
      <c r="F8629" s="225" t="n">
        <f aca="false">ROUND(D8629*E8629,2)</f>
        <v>3838.42</v>
      </c>
    </row>
    <row r="8630" customFormat="false" ht="19.4" hidden="false" customHeight="false" outlineLevel="0" collapsed="false">
      <c r="A8630" s="207" t="n">
        <v>98028</v>
      </c>
      <c r="B8630" s="208" t="s">
        <v>8753</v>
      </c>
      <c r="C8630" s="2" t="s">
        <v>170</v>
      </c>
      <c r="D8630" s="209" t="n">
        <v>11295.03</v>
      </c>
      <c r="E8630" s="224" t="n">
        <f aca="false">VLOOKUP(A8630,SINAPI_MO!$A$1:$E$59566,4,0)</f>
        <v>0.3766</v>
      </c>
      <c r="F8630" s="225" t="n">
        <f aca="false">ROUND(D8630*E8630,2)</f>
        <v>4253.71</v>
      </c>
    </row>
    <row r="8631" customFormat="false" ht="19.4" hidden="false" customHeight="false" outlineLevel="0" collapsed="false">
      <c r="A8631" s="207" t="n">
        <v>98044</v>
      </c>
      <c r="B8631" s="208" t="s">
        <v>8754</v>
      </c>
      <c r="C8631" s="2" t="s">
        <v>170</v>
      </c>
      <c r="D8631" s="209" t="n">
        <v>15813.95</v>
      </c>
      <c r="E8631" s="224" t="n">
        <f aca="false">VLOOKUP(A8631,SINAPI_MO!$A$1:$E$59566,4,0)</f>
        <v>0.3485</v>
      </c>
      <c r="F8631" s="225" t="n">
        <f aca="false">ROUND(D8631*E8631,2)</f>
        <v>5511.16</v>
      </c>
    </row>
    <row r="8632" customFormat="false" ht="19.4" hidden="false" customHeight="false" outlineLevel="0" collapsed="false">
      <c r="A8632" s="207" t="n">
        <v>98046</v>
      </c>
      <c r="B8632" s="208" t="s">
        <v>8755</v>
      </c>
      <c r="C8632" s="2" t="s">
        <v>170</v>
      </c>
      <c r="D8632" s="209" t="n">
        <v>17646.64</v>
      </c>
      <c r="E8632" s="224" t="n">
        <f aca="false">VLOOKUP(A8632,SINAPI_MO!$A$1:$E$59566,4,0)</f>
        <v>0.3454</v>
      </c>
      <c r="F8632" s="225" t="n">
        <f aca="false">ROUND(D8632*E8632,2)</f>
        <v>6095.15</v>
      </c>
    </row>
    <row r="8633" customFormat="false" ht="19.4" hidden="false" customHeight="false" outlineLevel="0" collapsed="false">
      <c r="A8633" s="207" t="n">
        <v>98038</v>
      </c>
      <c r="B8633" s="208" t="s">
        <v>8756</v>
      </c>
      <c r="C8633" s="2" t="s">
        <v>170</v>
      </c>
      <c r="D8633" s="209" t="n">
        <v>12305.99</v>
      </c>
      <c r="E8633" s="224" t="n">
        <f aca="false">VLOOKUP(A8633,SINAPI_MO!$A$1:$E$59566,4,0)</f>
        <v>0.3573</v>
      </c>
      <c r="F8633" s="225" t="n">
        <f aca="false">ROUND(D8633*E8633,2)</f>
        <v>4396.93</v>
      </c>
    </row>
    <row r="8634" customFormat="false" ht="19.4" hidden="false" customHeight="false" outlineLevel="0" collapsed="false">
      <c r="A8634" s="207" t="n">
        <v>98040</v>
      </c>
      <c r="B8634" s="208" t="s">
        <v>8757</v>
      </c>
      <c r="C8634" s="2" t="s">
        <v>170</v>
      </c>
      <c r="D8634" s="209" t="n">
        <v>13924.81</v>
      </c>
      <c r="E8634" s="224" t="n">
        <f aca="false">VLOOKUP(A8634,SINAPI_MO!$A$1:$E$59566,4,0)</f>
        <v>0.3537</v>
      </c>
      <c r="F8634" s="225" t="n">
        <f aca="false">ROUND(D8634*E8634,2)</f>
        <v>4925.21</v>
      </c>
    </row>
    <row r="8635" customFormat="false" ht="19.4" hidden="false" customHeight="false" outlineLevel="0" collapsed="false">
      <c r="A8635" s="207" t="n">
        <v>98042</v>
      </c>
      <c r="B8635" s="208" t="s">
        <v>8758</v>
      </c>
      <c r="C8635" s="2" t="s">
        <v>170</v>
      </c>
      <c r="D8635" s="209" t="n">
        <v>15543.67</v>
      </c>
      <c r="E8635" s="224" t="n">
        <f aca="false">VLOOKUP(A8635,SINAPI_MO!$A$1:$E$59566,4,0)</f>
        <v>0.3509</v>
      </c>
      <c r="F8635" s="225" t="n">
        <f aca="false">ROUND(D8635*E8635,2)</f>
        <v>5454.27</v>
      </c>
    </row>
    <row r="8636" customFormat="false" ht="19.4" hidden="false" customHeight="false" outlineLevel="0" collapsed="false">
      <c r="A8636" s="207" t="n">
        <v>98048</v>
      </c>
      <c r="B8636" s="208" t="s">
        <v>8759</v>
      </c>
      <c r="C8636" s="2" t="s">
        <v>170</v>
      </c>
      <c r="D8636" s="209" t="n">
        <v>19749.72</v>
      </c>
      <c r="E8636" s="224" t="n">
        <f aca="false">VLOOKUP(A8636,SINAPI_MO!$A$1:$E$59566,4,0)</f>
        <v>0.3411</v>
      </c>
      <c r="F8636" s="225" t="n">
        <f aca="false">ROUND(D8636*E8636,2)</f>
        <v>6736.63</v>
      </c>
    </row>
    <row r="8637" customFormat="false" ht="19.4" hidden="false" customHeight="false" outlineLevel="0" collapsed="false">
      <c r="A8637" s="207" t="n">
        <v>97955</v>
      </c>
      <c r="B8637" s="208" t="s">
        <v>8760</v>
      </c>
      <c r="C8637" s="2" t="s">
        <v>170</v>
      </c>
      <c r="D8637" s="209" t="n">
        <v>3284.71</v>
      </c>
      <c r="E8637" s="224" t="n">
        <f aca="false">VLOOKUP(A8637,SINAPI_MO!$A$1:$E$59566,4,0)</f>
        <v>0.2818</v>
      </c>
      <c r="F8637" s="225" t="n">
        <f aca="false">ROUND(D8637*E8637,2)</f>
        <v>925.63</v>
      </c>
    </row>
    <row r="8638" customFormat="false" ht="19.4" hidden="false" customHeight="false" outlineLevel="0" collapsed="false">
      <c r="A8638" s="207" t="n">
        <v>97948</v>
      </c>
      <c r="B8638" s="208" t="s">
        <v>8761</v>
      </c>
      <c r="C8638" s="2" t="s">
        <v>170</v>
      </c>
      <c r="D8638" s="209" t="n">
        <v>3413.11</v>
      </c>
      <c r="E8638" s="224" t="n">
        <f aca="false">VLOOKUP(A8638,SINAPI_MO!$A$1:$E$59566,4,0)</f>
        <v>0.3467</v>
      </c>
      <c r="F8638" s="225" t="n">
        <f aca="false">ROUND(D8638*E8638,2)</f>
        <v>1183.33</v>
      </c>
    </row>
    <row r="8639" customFormat="false" ht="12.8" hidden="false" customHeight="false" outlineLevel="0" collapsed="false">
      <c r="A8639" s="207" t="n">
        <v>97934</v>
      </c>
      <c r="B8639" s="208" t="s">
        <v>8762</v>
      </c>
      <c r="C8639" s="2" t="s">
        <v>170</v>
      </c>
      <c r="D8639" s="209" t="n">
        <v>2484.5</v>
      </c>
      <c r="E8639" s="224" t="n">
        <f aca="false">VLOOKUP(A8639,SINAPI_MO!$A$1:$E$59566,4,0)</f>
        <v>0.2409</v>
      </c>
      <c r="F8639" s="225" t="n">
        <f aca="false">ROUND(D8639*E8639,2)</f>
        <v>598.52</v>
      </c>
    </row>
    <row r="8640" customFormat="false" ht="19.4" hidden="false" customHeight="false" outlineLevel="0" collapsed="false">
      <c r="A8640" s="207" t="n">
        <v>97953</v>
      </c>
      <c r="B8640" s="208" t="s">
        <v>8763</v>
      </c>
      <c r="C8640" s="2" t="s">
        <v>170</v>
      </c>
      <c r="D8640" s="209" t="n">
        <v>1526.44</v>
      </c>
      <c r="E8640" s="224" t="n">
        <f aca="false">VLOOKUP(A8640,SINAPI_MO!$A$1:$E$59566,4,0)</f>
        <v>0.29</v>
      </c>
      <c r="F8640" s="225" t="n">
        <f aca="false">ROUND(D8640*E8640,2)</f>
        <v>442.67</v>
      </c>
    </row>
    <row r="8641" customFormat="false" ht="19.4" hidden="false" customHeight="false" outlineLevel="0" collapsed="false">
      <c r="A8641" s="207" t="n">
        <v>97947</v>
      </c>
      <c r="B8641" s="208" t="s">
        <v>8764</v>
      </c>
      <c r="C8641" s="2" t="s">
        <v>170</v>
      </c>
      <c r="D8641" s="209" t="n">
        <v>1849.3</v>
      </c>
      <c r="E8641" s="224" t="n">
        <f aca="false">VLOOKUP(A8641,SINAPI_MO!$A$1:$E$59566,4,0)</f>
        <v>0.3529</v>
      </c>
      <c r="F8641" s="225" t="n">
        <f aca="false">ROUND(D8641*E8641,2)</f>
        <v>652.62</v>
      </c>
    </row>
    <row r="8642" customFormat="false" ht="12.8" hidden="false" customHeight="false" outlineLevel="0" collapsed="false">
      <c r="A8642" s="207" t="n">
        <v>97933</v>
      </c>
      <c r="B8642" s="208" t="s">
        <v>8765</v>
      </c>
      <c r="C8642" s="2" t="s">
        <v>170</v>
      </c>
      <c r="D8642" s="209" t="n">
        <v>1137.83</v>
      </c>
      <c r="E8642" s="224" t="n">
        <f aca="false">VLOOKUP(A8642,SINAPI_MO!$A$1:$E$59566,4,0)</f>
        <v>0.036</v>
      </c>
      <c r="F8642" s="225" t="n">
        <f aca="false">ROUND(D8642*E8642,2)</f>
        <v>40.96</v>
      </c>
    </row>
    <row r="8643" customFormat="false" ht="19.4" hidden="false" customHeight="false" outlineLevel="0" collapsed="false">
      <c r="A8643" s="207" t="n">
        <v>97961</v>
      </c>
      <c r="B8643" s="208" t="s">
        <v>8766</v>
      </c>
      <c r="C8643" s="2" t="s">
        <v>170</v>
      </c>
      <c r="D8643" s="209" t="n">
        <v>2656.75</v>
      </c>
      <c r="E8643" s="224" t="n">
        <f aca="false">VLOOKUP(A8643,SINAPI_MO!$A$1:$E$59566,4,0)</f>
        <v>0.3445</v>
      </c>
      <c r="F8643" s="225" t="n">
        <f aca="false">ROUND(D8643*E8643,2)</f>
        <v>915.25</v>
      </c>
    </row>
    <row r="8644" customFormat="false" ht="19.4" hidden="false" customHeight="false" outlineLevel="0" collapsed="false">
      <c r="A8644" s="207" t="n">
        <v>97951</v>
      </c>
      <c r="B8644" s="208" t="s">
        <v>8767</v>
      </c>
      <c r="C8644" s="2" t="s">
        <v>170</v>
      </c>
      <c r="D8644" s="209" t="n">
        <v>2974.14</v>
      </c>
      <c r="E8644" s="224" t="n">
        <f aca="false">VLOOKUP(A8644,SINAPI_MO!$A$1:$E$59566,4,0)</f>
        <v>0.4044</v>
      </c>
      <c r="F8644" s="225" t="n">
        <f aca="false">ROUND(D8644*E8644,2)</f>
        <v>1202.74</v>
      </c>
    </row>
    <row r="8645" customFormat="false" ht="19.4" hidden="false" customHeight="false" outlineLevel="0" collapsed="false">
      <c r="A8645" s="207" t="n">
        <v>97973</v>
      </c>
      <c r="B8645" s="208" t="s">
        <v>8768</v>
      </c>
      <c r="C8645" s="2" t="s">
        <v>170</v>
      </c>
      <c r="D8645" s="209" t="n">
        <v>4929.59</v>
      </c>
      <c r="E8645" s="224" t="n">
        <f aca="false">VLOOKUP(A8645,SINAPI_MO!$A$1:$E$59566,4,0)</f>
        <v>0.3397</v>
      </c>
      <c r="F8645" s="225" t="n">
        <f aca="false">ROUND(D8645*E8645,2)</f>
        <v>1674.58</v>
      </c>
    </row>
    <row r="8646" customFormat="false" ht="19.4" hidden="false" customHeight="false" outlineLevel="0" collapsed="false">
      <c r="A8646" s="207" t="n">
        <v>97952</v>
      </c>
      <c r="B8646" s="208" t="s">
        <v>8769</v>
      </c>
      <c r="C8646" s="2" t="s">
        <v>170</v>
      </c>
      <c r="D8646" s="209" t="n">
        <v>5158.41</v>
      </c>
      <c r="E8646" s="224" t="n">
        <f aca="false">VLOOKUP(A8646,SINAPI_MO!$A$1:$E$59566,4,0)</f>
        <v>0.3974</v>
      </c>
      <c r="F8646" s="225" t="n">
        <f aca="false">ROUND(D8646*E8646,2)</f>
        <v>2049.95</v>
      </c>
    </row>
    <row r="8647" customFormat="false" ht="19.4" hidden="false" customHeight="false" outlineLevel="0" collapsed="false">
      <c r="A8647" s="207" t="n">
        <v>97957</v>
      </c>
      <c r="B8647" s="208" t="s">
        <v>8770</v>
      </c>
      <c r="C8647" s="2" t="s">
        <v>170</v>
      </c>
      <c r="D8647" s="209" t="n">
        <v>2921.52</v>
      </c>
      <c r="E8647" s="224" t="n">
        <f aca="false">VLOOKUP(A8647,SINAPI_MO!$A$1:$E$59566,4,0)</f>
        <v>0.426</v>
      </c>
      <c r="F8647" s="225" t="n">
        <f aca="false">ROUND(D8647*E8647,2)</f>
        <v>1244.57</v>
      </c>
    </row>
    <row r="8648" customFormat="false" ht="19.4" hidden="false" customHeight="false" outlineLevel="0" collapsed="false">
      <c r="A8648" s="207" t="n">
        <v>97950</v>
      </c>
      <c r="B8648" s="208" t="s">
        <v>8771</v>
      </c>
      <c r="C8648" s="2" t="s">
        <v>170</v>
      </c>
      <c r="D8648" s="209" t="n">
        <v>3243.72</v>
      </c>
      <c r="E8648" s="224" t="n">
        <f aca="false">VLOOKUP(A8648,SINAPI_MO!$A$1:$E$59566,4,0)</f>
        <v>0.4849</v>
      </c>
      <c r="F8648" s="225" t="n">
        <f aca="false">ROUND(D8648*E8648,2)</f>
        <v>1572.88</v>
      </c>
    </row>
    <row r="8649" customFormat="false" ht="12.8" hidden="false" customHeight="false" outlineLevel="0" collapsed="false">
      <c r="A8649" s="207" t="n">
        <v>97936</v>
      </c>
      <c r="B8649" s="208" t="s">
        <v>8772</v>
      </c>
      <c r="C8649" s="2" t="s">
        <v>170</v>
      </c>
      <c r="D8649" s="209" t="n">
        <v>2085.3</v>
      </c>
      <c r="E8649" s="224" t="n">
        <f aca="false">VLOOKUP(A8649,SINAPI_MO!$A$1:$E$59566,4,0)</f>
        <v>0.4287</v>
      </c>
      <c r="F8649" s="225" t="n">
        <f aca="false">ROUND(D8649*E8649,2)</f>
        <v>893.97</v>
      </c>
    </row>
    <row r="8650" customFormat="false" ht="19.4" hidden="false" customHeight="false" outlineLevel="0" collapsed="false">
      <c r="A8650" s="207" t="n">
        <v>97956</v>
      </c>
      <c r="B8650" s="208" t="s">
        <v>8773</v>
      </c>
      <c r="C8650" s="2" t="s">
        <v>170</v>
      </c>
      <c r="D8650" s="209" t="n">
        <v>1647.79</v>
      </c>
      <c r="E8650" s="224" t="n">
        <f aca="false">VLOOKUP(A8650,SINAPI_MO!$A$1:$E$59566,4,0)</f>
        <v>0.4112</v>
      </c>
      <c r="F8650" s="225" t="n">
        <f aca="false">ROUND(D8650*E8650,2)</f>
        <v>677.57</v>
      </c>
    </row>
    <row r="8651" customFormat="false" ht="19.4" hidden="false" customHeight="false" outlineLevel="0" collapsed="false">
      <c r="A8651" s="207" t="n">
        <v>97949</v>
      </c>
      <c r="B8651" s="208" t="s">
        <v>8774</v>
      </c>
      <c r="C8651" s="2" t="s">
        <v>170</v>
      </c>
      <c r="D8651" s="209" t="n">
        <v>1841.68</v>
      </c>
      <c r="E8651" s="224" t="n">
        <f aca="false">VLOOKUP(A8651,SINAPI_MO!$A$1:$E$59566,4,0)</f>
        <v>0.4806</v>
      </c>
      <c r="F8651" s="225" t="n">
        <f aca="false">ROUND(D8651*E8651,2)</f>
        <v>885.11</v>
      </c>
    </row>
    <row r="8652" customFormat="false" ht="19.4" hidden="false" customHeight="false" outlineLevel="0" collapsed="false">
      <c r="A8652" s="207" t="n">
        <v>97935</v>
      </c>
      <c r="B8652" s="208" t="s">
        <v>8775</v>
      </c>
      <c r="C8652" s="2" t="s">
        <v>170</v>
      </c>
      <c r="D8652" s="209" t="n">
        <v>922.37</v>
      </c>
      <c r="E8652" s="224" t="n">
        <f aca="false">VLOOKUP(A8652,SINAPI_MO!$A$1:$E$59566,4,0)</f>
        <v>0.1956</v>
      </c>
      <c r="F8652" s="225" t="n">
        <f aca="false">ROUND(D8652*E8652,2)</f>
        <v>180.42</v>
      </c>
    </row>
    <row r="8653" customFormat="false" ht="19.4" hidden="false" customHeight="false" outlineLevel="0" collapsed="false">
      <c r="A8653" s="207" t="n">
        <v>99319</v>
      </c>
      <c r="B8653" s="208" t="s">
        <v>8776</v>
      </c>
      <c r="C8653" s="2" t="s">
        <v>183</v>
      </c>
      <c r="D8653" s="209" t="n">
        <v>932.35</v>
      </c>
      <c r="E8653" s="224" t="n">
        <f aca="false">VLOOKUP(A8653,SINAPI_MO!$A$1:$E$59566,4,0)</f>
        <v>0.548</v>
      </c>
      <c r="F8653" s="225" t="n">
        <f aca="false">ROUND(D8653*E8653,2)</f>
        <v>510.93</v>
      </c>
    </row>
    <row r="8654" customFormat="false" ht="12.8" hidden="false" customHeight="false" outlineLevel="0" collapsed="false">
      <c r="A8654" s="207" t="n">
        <v>99318</v>
      </c>
      <c r="B8654" s="208" t="s">
        <v>8777</v>
      </c>
      <c r="C8654" s="2" t="s">
        <v>183</v>
      </c>
      <c r="D8654" s="209" t="n">
        <v>301.5</v>
      </c>
      <c r="E8654" s="224" t="n">
        <f aca="false">VLOOKUP(A8654,SINAPI_MO!$A$1:$E$59566,4,0)</f>
        <v>0.0737</v>
      </c>
      <c r="F8654" s="225" t="n">
        <f aca="false">ROUND(D8654*E8654,2)</f>
        <v>22.22</v>
      </c>
    </row>
    <row r="8655" customFormat="false" ht="19.4" hidden="false" customHeight="false" outlineLevel="0" collapsed="false">
      <c r="A8655" s="207" t="n">
        <v>98051</v>
      </c>
      <c r="B8655" s="208" t="s">
        <v>8778</v>
      </c>
      <c r="C8655" s="2" t="s">
        <v>183</v>
      </c>
      <c r="D8655" s="209" t="n">
        <v>995.82</v>
      </c>
      <c r="E8655" s="224" t="n">
        <f aca="false">VLOOKUP(A8655,SINAPI_MO!$A$1:$E$59566,4,0)</f>
        <v>0.5173</v>
      </c>
      <c r="F8655" s="225" t="n">
        <f aca="false">ROUND(D8655*E8655,2)</f>
        <v>515.14</v>
      </c>
    </row>
    <row r="8656" customFormat="false" ht="12.8" hidden="false" customHeight="false" outlineLevel="0" collapsed="false">
      <c r="A8656" s="207" t="n">
        <v>98050</v>
      </c>
      <c r="B8656" s="208" t="s">
        <v>8779</v>
      </c>
      <c r="C8656" s="2" t="s">
        <v>183</v>
      </c>
      <c r="D8656" s="209" t="n">
        <v>302.47</v>
      </c>
      <c r="E8656" s="224" t="n">
        <f aca="false">VLOOKUP(A8656,SINAPI_MO!$A$1:$E$59566,4,0)</f>
        <v>0.0737</v>
      </c>
      <c r="F8656" s="225" t="n">
        <f aca="false">ROUND(D8656*E8656,2)</f>
        <v>22.29</v>
      </c>
    </row>
    <row r="8657" customFormat="false" ht="19.4" hidden="false" customHeight="false" outlineLevel="0" collapsed="false">
      <c r="A8657" s="207" t="n">
        <v>99272</v>
      </c>
      <c r="B8657" s="208" t="s">
        <v>8780</v>
      </c>
      <c r="C8657" s="2" t="s">
        <v>170</v>
      </c>
      <c r="D8657" s="209" t="n">
        <v>1125.39</v>
      </c>
      <c r="E8657" s="224" t="n">
        <f aca="false">VLOOKUP(A8657,SINAPI_MO!$A$1:$E$59566,4,0)</f>
        <v>0.49</v>
      </c>
      <c r="F8657" s="225" t="n">
        <f aca="false">ROUND(D8657*E8657,2)</f>
        <v>551.44</v>
      </c>
    </row>
    <row r="8658" customFormat="false" ht="19.4" hidden="false" customHeight="false" outlineLevel="0" collapsed="false">
      <c r="A8658" s="207" t="n">
        <v>99273</v>
      </c>
      <c r="B8658" s="208" t="s">
        <v>8781</v>
      </c>
      <c r="C8658" s="2" t="s">
        <v>170</v>
      </c>
      <c r="D8658" s="209" t="n">
        <v>1596.17</v>
      </c>
      <c r="E8658" s="224" t="n">
        <f aca="false">VLOOKUP(A8658,SINAPI_MO!$A$1:$E$59566,4,0)</f>
        <v>0.5065</v>
      </c>
      <c r="F8658" s="225" t="n">
        <f aca="false">ROUND(D8658*E8658,2)</f>
        <v>808.46</v>
      </c>
    </row>
    <row r="8659" customFormat="false" ht="19.4" hidden="false" customHeight="false" outlineLevel="0" collapsed="false">
      <c r="A8659" s="207" t="n">
        <v>99268</v>
      </c>
      <c r="B8659" s="208" t="s">
        <v>8782</v>
      </c>
      <c r="C8659" s="2" t="s">
        <v>170</v>
      </c>
      <c r="D8659" s="209" t="n">
        <v>505.18</v>
      </c>
      <c r="E8659" s="224" t="n">
        <f aca="false">VLOOKUP(A8659,SINAPI_MO!$A$1:$E$59566,4,0)</f>
        <v>0.2335</v>
      </c>
      <c r="F8659" s="225" t="n">
        <f aca="false">ROUND(D8659*E8659,2)</f>
        <v>117.96</v>
      </c>
    </row>
    <row r="8660" customFormat="false" ht="19.4" hidden="false" customHeight="false" outlineLevel="0" collapsed="false">
      <c r="A8660" s="207" t="n">
        <v>99270</v>
      </c>
      <c r="B8660" s="208" t="s">
        <v>8783</v>
      </c>
      <c r="C8660" s="2" t="s">
        <v>170</v>
      </c>
      <c r="D8660" s="209" t="n">
        <v>659.62</v>
      </c>
      <c r="E8660" s="224" t="n">
        <f aca="false">VLOOKUP(A8660,SINAPI_MO!$A$1:$E$59566,4,0)</f>
        <v>0.1979</v>
      </c>
      <c r="F8660" s="225" t="n">
        <f aca="false">ROUND(D8660*E8660,2)</f>
        <v>130.54</v>
      </c>
    </row>
    <row r="8661" customFormat="false" ht="19.4" hidden="false" customHeight="false" outlineLevel="0" collapsed="false">
      <c r="A8661" s="207" t="n">
        <v>97976</v>
      </c>
      <c r="B8661" s="208" t="s">
        <v>8784</v>
      </c>
      <c r="C8661" s="2" t="s">
        <v>170</v>
      </c>
      <c r="D8661" s="209" t="n">
        <v>1170.88</v>
      </c>
      <c r="E8661" s="224" t="n">
        <f aca="false">VLOOKUP(A8661,SINAPI_MO!$A$1:$E$59566,4,0)</f>
        <v>0.4735</v>
      </c>
      <c r="F8661" s="225" t="n">
        <f aca="false">ROUND(D8661*E8661,2)</f>
        <v>554.41</v>
      </c>
    </row>
    <row r="8662" customFormat="false" ht="19.4" hidden="false" customHeight="false" outlineLevel="0" collapsed="false">
      <c r="A8662" s="207" t="n">
        <v>97977</v>
      </c>
      <c r="B8662" s="208" t="s">
        <v>8785</v>
      </c>
      <c r="C8662" s="2" t="s">
        <v>170</v>
      </c>
      <c r="D8662" s="209" t="n">
        <v>1676.81</v>
      </c>
      <c r="E8662" s="224" t="n">
        <f aca="false">VLOOKUP(A8662,SINAPI_MO!$A$1:$E$59566,4,0)</f>
        <v>0.4853</v>
      </c>
      <c r="F8662" s="225" t="n">
        <f aca="false">ROUND(D8662*E8662,2)</f>
        <v>813.76</v>
      </c>
    </row>
    <row r="8663" customFormat="false" ht="19.4" hidden="false" customHeight="false" outlineLevel="0" collapsed="false">
      <c r="A8663" s="207" t="n">
        <v>97974</v>
      </c>
      <c r="B8663" s="208" t="s">
        <v>8786</v>
      </c>
      <c r="C8663" s="2" t="s">
        <v>170</v>
      </c>
      <c r="D8663" s="209" t="n">
        <v>509.7</v>
      </c>
      <c r="E8663" s="224" t="n">
        <f aca="false">VLOOKUP(A8663,SINAPI_MO!$A$1:$E$59566,4,0)</f>
        <v>0.232</v>
      </c>
      <c r="F8663" s="225" t="n">
        <f aca="false">ROUND(D8663*E8663,2)</f>
        <v>118.25</v>
      </c>
    </row>
    <row r="8664" customFormat="false" ht="19.4" hidden="false" customHeight="false" outlineLevel="0" collapsed="false">
      <c r="A8664" s="207" t="n">
        <v>97975</v>
      </c>
      <c r="B8664" s="208" t="s">
        <v>8787</v>
      </c>
      <c r="C8664" s="2" t="s">
        <v>170</v>
      </c>
      <c r="D8664" s="209" t="n">
        <v>664.91</v>
      </c>
      <c r="E8664" s="224" t="n">
        <f aca="false">VLOOKUP(A8664,SINAPI_MO!$A$1:$E$59566,4,0)</f>
        <v>0.1969</v>
      </c>
      <c r="F8664" s="225" t="n">
        <f aca="false">ROUND(D8664*E8664,2)</f>
        <v>130.92</v>
      </c>
    </row>
    <row r="8665" customFormat="false" ht="12.8" hidden="false" customHeight="false" outlineLevel="0" collapsed="false">
      <c r="A8665" s="207" t="n">
        <v>101798</v>
      </c>
      <c r="B8665" s="208" t="s">
        <v>8788</v>
      </c>
      <c r="C8665" s="2" t="s">
        <v>170</v>
      </c>
      <c r="D8665" s="209" t="n">
        <v>335.13</v>
      </c>
      <c r="E8665" s="224" t="n">
        <f aca="false">VLOOKUP(A8665,SINAPI_MO!$A$1:$E$59566,4,0)</f>
        <v>0.1416</v>
      </c>
      <c r="F8665" s="225" t="n">
        <f aca="false">ROUND(D8665*E8665,2)</f>
        <v>47.45</v>
      </c>
    </row>
    <row r="8666" customFormat="false" ht="19.4" hidden="false" customHeight="false" outlineLevel="0" collapsed="false">
      <c r="A8666" s="207" t="n">
        <v>101799</v>
      </c>
      <c r="B8666" s="208" t="s">
        <v>8789</v>
      </c>
      <c r="C8666" s="2" t="s">
        <v>170</v>
      </c>
      <c r="D8666" s="209" t="n">
        <v>806.07</v>
      </c>
      <c r="E8666" s="224" t="n">
        <f aca="false">VLOOKUP(A8666,SINAPI_MO!$A$1:$E$59566,4,0)</f>
        <v>0.0972</v>
      </c>
      <c r="F8666" s="225" t="n">
        <f aca="false">ROUND(D8666*E8666,2)</f>
        <v>78.35</v>
      </c>
    </row>
    <row r="8667" customFormat="false" ht="12.8" hidden="false" customHeight="false" outlineLevel="0" collapsed="false">
      <c r="A8667" s="207" t="n">
        <v>102487</v>
      </c>
      <c r="B8667" s="208" t="s">
        <v>8790</v>
      </c>
      <c r="C8667" s="2" t="s">
        <v>262</v>
      </c>
      <c r="D8667" s="209" t="n">
        <v>625.04</v>
      </c>
      <c r="E8667" s="224" t="n">
        <f aca="false">VLOOKUP(A8667,SINAPI_MO!$A$1:$E$59566,4,0)</f>
        <v>0.4477</v>
      </c>
      <c r="F8667" s="225" t="n">
        <f aca="false">ROUND(D8667*E8667,2)</f>
        <v>279.83</v>
      </c>
    </row>
    <row r="8668" customFormat="false" ht="19.4" hidden="false" customHeight="false" outlineLevel="0" collapsed="false">
      <c r="A8668" s="207" t="n">
        <v>102486</v>
      </c>
      <c r="B8668" s="208" t="s">
        <v>8791</v>
      </c>
      <c r="C8668" s="2" t="s">
        <v>262</v>
      </c>
      <c r="D8668" s="209" t="n">
        <v>668.09</v>
      </c>
      <c r="E8668" s="224" t="n">
        <f aca="false">VLOOKUP(A8668,SINAPI_MO!$A$1:$E$59566,4,0)</f>
        <v>0.2192</v>
      </c>
      <c r="F8668" s="225" t="n">
        <f aca="false">ROUND(D8668*E8668,2)</f>
        <v>146.45</v>
      </c>
    </row>
    <row r="8669" customFormat="false" ht="19.4" hidden="false" customHeight="false" outlineLevel="0" collapsed="false">
      <c r="A8669" s="207" t="n">
        <v>102474</v>
      </c>
      <c r="B8669" s="208" t="s">
        <v>8792</v>
      </c>
      <c r="C8669" s="2" t="s">
        <v>262</v>
      </c>
      <c r="D8669" s="209" t="n">
        <v>617.3</v>
      </c>
      <c r="E8669" s="224" t="n">
        <f aca="false">VLOOKUP(A8669,SINAPI_MO!$A$1:$E$59566,4,0)</f>
        <v>0.1662</v>
      </c>
      <c r="F8669" s="225" t="n">
        <f aca="false">ROUND(D8669*E8669,2)</f>
        <v>102.6</v>
      </c>
    </row>
    <row r="8670" customFormat="false" ht="19.4" hidden="false" customHeight="false" outlineLevel="0" collapsed="false">
      <c r="A8670" s="207" t="n">
        <v>102480</v>
      </c>
      <c r="B8670" s="208" t="s">
        <v>8793</v>
      </c>
      <c r="C8670" s="2" t="s">
        <v>262</v>
      </c>
      <c r="D8670" s="209" t="n">
        <v>608.93</v>
      </c>
      <c r="E8670" s="224" t="n">
        <f aca="false">VLOOKUP(A8670,SINAPI_MO!$A$1:$E$59566,4,0)</f>
        <v>0.1471</v>
      </c>
      <c r="F8670" s="225" t="n">
        <f aca="false">ROUND(D8670*E8670,2)</f>
        <v>89.57</v>
      </c>
    </row>
    <row r="8671" customFormat="false" ht="12.8" hidden="false" customHeight="false" outlineLevel="0" collapsed="false">
      <c r="A8671" s="207" t="n">
        <v>94975</v>
      </c>
      <c r="B8671" s="208" t="s">
        <v>8794</v>
      </c>
      <c r="C8671" s="2" t="s">
        <v>262</v>
      </c>
      <c r="D8671" s="209" t="n">
        <v>526.2</v>
      </c>
      <c r="E8671" s="224" t="n">
        <f aca="false">VLOOKUP(A8671,SINAPI_MO!$A$1:$E$59566,4,0)</f>
        <v>0.2769</v>
      </c>
      <c r="F8671" s="225" t="n">
        <f aca="false">ROUND(D8671*E8671,2)</f>
        <v>145.7</v>
      </c>
    </row>
    <row r="8672" customFormat="false" ht="19.4" hidden="false" customHeight="false" outlineLevel="0" collapsed="false">
      <c r="A8672" s="207" t="n">
        <v>94963</v>
      </c>
      <c r="B8672" s="208" t="s">
        <v>8795</v>
      </c>
      <c r="C8672" s="2" t="s">
        <v>262</v>
      </c>
      <c r="D8672" s="209" t="n">
        <v>476.17</v>
      </c>
      <c r="E8672" s="224" t="n">
        <f aca="false">VLOOKUP(A8672,SINAPI_MO!$A$1:$E$59566,4,0)</f>
        <v>0.2112</v>
      </c>
      <c r="F8672" s="225" t="n">
        <f aca="false">ROUND(D8672*E8672,2)</f>
        <v>100.57</v>
      </c>
    </row>
    <row r="8673" customFormat="false" ht="19.4" hidden="false" customHeight="false" outlineLevel="0" collapsed="false">
      <c r="A8673" s="207" t="n">
        <v>94969</v>
      </c>
      <c r="B8673" s="208" t="s">
        <v>8796</v>
      </c>
      <c r="C8673" s="2" t="s">
        <v>262</v>
      </c>
      <c r="D8673" s="209" t="n">
        <v>467.34</v>
      </c>
      <c r="E8673" s="224" t="n">
        <f aca="false">VLOOKUP(A8673,SINAPI_MO!$A$1:$E$59566,4,0)</f>
        <v>0.1876</v>
      </c>
      <c r="F8673" s="225" t="n">
        <f aca="false">ROUND(D8673*E8673,2)</f>
        <v>87.67</v>
      </c>
    </row>
    <row r="8674" customFormat="false" ht="19.4" hidden="false" customHeight="false" outlineLevel="0" collapsed="false">
      <c r="A8674" s="207" t="n">
        <v>102475</v>
      </c>
      <c r="B8674" s="208" t="s">
        <v>8797</v>
      </c>
      <c r="C8674" s="2" t="s">
        <v>262</v>
      </c>
      <c r="D8674" s="209" t="n">
        <v>672.7</v>
      </c>
      <c r="E8674" s="224" t="n">
        <f aca="false">VLOOKUP(A8674,SINAPI_MO!$A$1:$E$59566,4,0)</f>
        <v>0.1681</v>
      </c>
      <c r="F8674" s="225" t="n">
        <f aca="false">ROUND(D8674*E8674,2)</f>
        <v>113.08</v>
      </c>
    </row>
    <row r="8675" customFormat="false" ht="19.4" hidden="false" customHeight="false" outlineLevel="0" collapsed="false">
      <c r="A8675" s="207" t="n">
        <v>102481</v>
      </c>
      <c r="B8675" s="208" t="s">
        <v>8798</v>
      </c>
      <c r="C8675" s="2" t="s">
        <v>262</v>
      </c>
      <c r="D8675" s="209" t="n">
        <v>656.23</v>
      </c>
      <c r="E8675" s="224" t="n">
        <f aca="false">VLOOKUP(A8675,SINAPI_MO!$A$1:$E$59566,4,0)</f>
        <v>0.1375</v>
      </c>
      <c r="F8675" s="225" t="n">
        <f aca="false">ROUND(D8675*E8675,2)</f>
        <v>90.23</v>
      </c>
    </row>
    <row r="8676" customFormat="false" ht="19.4" hidden="false" customHeight="false" outlineLevel="0" collapsed="false">
      <c r="A8676" s="207" t="n">
        <v>94964</v>
      </c>
      <c r="B8676" s="208" t="s">
        <v>8799</v>
      </c>
      <c r="C8676" s="2" t="s">
        <v>262</v>
      </c>
      <c r="D8676" s="209" t="n">
        <v>525.49</v>
      </c>
      <c r="E8676" s="224" t="n">
        <f aca="false">VLOOKUP(A8676,SINAPI_MO!$A$1:$E$59566,4,0)</f>
        <v>0.2086</v>
      </c>
      <c r="F8676" s="225" t="n">
        <f aca="false">ROUND(D8676*E8676,2)</f>
        <v>109.62</v>
      </c>
    </row>
    <row r="8677" customFormat="false" ht="19.4" hidden="false" customHeight="false" outlineLevel="0" collapsed="false">
      <c r="A8677" s="207" t="n">
        <v>94970</v>
      </c>
      <c r="B8677" s="208" t="s">
        <v>8800</v>
      </c>
      <c r="C8677" s="2" t="s">
        <v>262</v>
      </c>
      <c r="D8677" s="209" t="n">
        <v>508.64</v>
      </c>
      <c r="E8677" s="224" t="n">
        <f aca="false">VLOOKUP(A8677,SINAPI_MO!$A$1:$E$59566,4,0)</f>
        <v>0.172</v>
      </c>
      <c r="F8677" s="225" t="n">
        <f aca="false">ROUND(D8677*E8677,2)</f>
        <v>87.49</v>
      </c>
    </row>
    <row r="8678" customFormat="false" ht="19.4" hidden="false" customHeight="false" outlineLevel="0" collapsed="false">
      <c r="A8678" s="207" t="n">
        <v>102476</v>
      </c>
      <c r="B8678" s="208" t="s">
        <v>8801</v>
      </c>
      <c r="C8678" s="2" t="s">
        <v>262</v>
      </c>
      <c r="D8678" s="209" t="n">
        <v>695.09</v>
      </c>
      <c r="E8678" s="224" t="n">
        <f aca="false">VLOOKUP(A8678,SINAPI_MO!$A$1:$E$59566,4,0)</f>
        <v>0.1399</v>
      </c>
      <c r="F8678" s="225" t="n">
        <f aca="false">ROUND(D8678*E8678,2)</f>
        <v>97.24</v>
      </c>
    </row>
    <row r="8679" customFormat="false" ht="19.4" hidden="false" customHeight="false" outlineLevel="0" collapsed="false">
      <c r="A8679" s="207" t="n">
        <v>102482</v>
      </c>
      <c r="B8679" s="208" t="s">
        <v>8802</v>
      </c>
      <c r="C8679" s="2" t="s">
        <v>262</v>
      </c>
      <c r="D8679" s="209" t="n">
        <v>690.67</v>
      </c>
      <c r="E8679" s="224" t="n">
        <f aca="false">VLOOKUP(A8679,SINAPI_MO!$A$1:$E$59566,4,0)</f>
        <v>0.1247</v>
      </c>
      <c r="F8679" s="225" t="n">
        <f aca="false">ROUND(D8679*E8679,2)</f>
        <v>86.13</v>
      </c>
    </row>
    <row r="8680" customFormat="false" ht="19.4" hidden="false" customHeight="false" outlineLevel="0" collapsed="false">
      <c r="A8680" s="207" t="n">
        <v>94965</v>
      </c>
      <c r="B8680" s="208" t="s">
        <v>8803</v>
      </c>
      <c r="C8680" s="2" t="s">
        <v>262</v>
      </c>
      <c r="D8680" s="209" t="n">
        <v>548.1</v>
      </c>
      <c r="E8680" s="224" t="n">
        <f aca="false">VLOOKUP(A8680,SINAPI_MO!$A$1:$E$59566,4,0)</f>
        <v>0.1825</v>
      </c>
      <c r="F8680" s="225" t="n">
        <f aca="false">ROUND(D8680*E8680,2)</f>
        <v>100.03</v>
      </c>
    </row>
    <row r="8681" customFormat="false" ht="19.4" hidden="false" customHeight="false" outlineLevel="0" collapsed="false">
      <c r="A8681" s="207" t="n">
        <v>94971</v>
      </c>
      <c r="B8681" s="208" t="s">
        <v>8804</v>
      </c>
      <c r="C8681" s="2" t="s">
        <v>262</v>
      </c>
      <c r="D8681" s="209" t="n">
        <v>539.04</v>
      </c>
      <c r="E8681" s="224" t="n">
        <f aca="false">VLOOKUP(A8681,SINAPI_MO!$A$1:$E$59566,4,0)</f>
        <v>0.1587</v>
      </c>
      <c r="F8681" s="225" t="n">
        <f aca="false">ROUND(D8681*E8681,2)</f>
        <v>85.55</v>
      </c>
    </row>
    <row r="8682" customFormat="false" ht="19.4" hidden="false" customHeight="false" outlineLevel="0" collapsed="false">
      <c r="A8682" s="207" t="n">
        <v>102477</v>
      </c>
      <c r="B8682" s="208" t="s">
        <v>8805</v>
      </c>
      <c r="C8682" s="2" t="s">
        <v>262</v>
      </c>
      <c r="D8682" s="209" t="n">
        <v>738.04</v>
      </c>
      <c r="E8682" s="224" t="n">
        <f aca="false">VLOOKUP(A8682,SINAPI_MO!$A$1:$E$59566,4,0)</f>
        <v>0.1454</v>
      </c>
      <c r="F8682" s="225" t="n">
        <f aca="false">ROUND(D8682*E8682,2)</f>
        <v>107.31</v>
      </c>
    </row>
    <row r="8683" customFormat="false" ht="19.4" hidden="false" customHeight="false" outlineLevel="0" collapsed="false">
      <c r="A8683" s="207" t="n">
        <v>102483</v>
      </c>
      <c r="B8683" s="208" t="s">
        <v>8806</v>
      </c>
      <c r="C8683" s="2" t="s">
        <v>262</v>
      </c>
      <c r="D8683" s="209" t="n">
        <v>728.27</v>
      </c>
      <c r="E8683" s="224" t="n">
        <f aca="false">VLOOKUP(A8683,SINAPI_MO!$A$1:$E$59566,4,0)</f>
        <v>0.1222</v>
      </c>
      <c r="F8683" s="225" t="n">
        <f aca="false">ROUND(D8683*E8683,2)</f>
        <v>88.99</v>
      </c>
    </row>
    <row r="8684" customFormat="false" ht="19.4" hidden="false" customHeight="false" outlineLevel="0" collapsed="false">
      <c r="A8684" s="207" t="n">
        <v>94966</v>
      </c>
      <c r="B8684" s="208" t="s">
        <v>8807</v>
      </c>
      <c r="C8684" s="2" t="s">
        <v>262</v>
      </c>
      <c r="D8684" s="209" t="n">
        <v>568.49</v>
      </c>
      <c r="E8684" s="224" t="n">
        <f aca="false">VLOOKUP(A8684,SINAPI_MO!$A$1:$E$59566,4,0)</f>
        <v>0.1745</v>
      </c>
      <c r="F8684" s="225" t="n">
        <f aca="false">ROUND(D8684*E8684,2)</f>
        <v>99.2</v>
      </c>
    </row>
    <row r="8685" customFormat="false" ht="19.4" hidden="false" customHeight="false" outlineLevel="0" collapsed="false">
      <c r="A8685" s="207" t="n">
        <v>94972</v>
      </c>
      <c r="B8685" s="208" t="s">
        <v>8808</v>
      </c>
      <c r="C8685" s="2" t="s">
        <v>262</v>
      </c>
      <c r="D8685" s="209" t="n">
        <v>559.46</v>
      </c>
      <c r="E8685" s="224" t="n">
        <f aca="false">VLOOKUP(A8685,SINAPI_MO!$A$1:$E$59566,4,0)</f>
        <v>0.1517</v>
      </c>
      <c r="F8685" s="225" t="n">
        <f aca="false">ROUND(D8685*E8685,2)</f>
        <v>84.87</v>
      </c>
    </row>
    <row r="8686" customFormat="false" ht="19.4" hidden="false" customHeight="false" outlineLevel="0" collapsed="false">
      <c r="A8686" s="207" t="n">
        <v>102478</v>
      </c>
      <c r="B8686" s="208" t="s">
        <v>8809</v>
      </c>
      <c r="C8686" s="2" t="s">
        <v>262</v>
      </c>
      <c r="D8686" s="209" t="n">
        <v>802.53</v>
      </c>
      <c r="E8686" s="224" t="n">
        <f aca="false">VLOOKUP(A8686,SINAPI_MO!$A$1:$E$59566,4,0)</f>
        <v>0.1212</v>
      </c>
      <c r="F8686" s="225" t="n">
        <f aca="false">ROUND(D8686*E8686,2)</f>
        <v>97.27</v>
      </c>
    </row>
    <row r="8687" customFormat="false" ht="19.4" hidden="false" customHeight="false" outlineLevel="0" collapsed="false">
      <c r="A8687" s="207" t="n">
        <v>102484</v>
      </c>
      <c r="B8687" s="208" t="s">
        <v>8810</v>
      </c>
      <c r="C8687" s="2" t="s">
        <v>262</v>
      </c>
      <c r="D8687" s="209" t="n">
        <v>800.46</v>
      </c>
      <c r="E8687" s="224" t="n">
        <f aca="false">VLOOKUP(A8687,SINAPI_MO!$A$1:$E$59566,4,0)</f>
        <v>0.1111</v>
      </c>
      <c r="F8687" s="225" t="n">
        <f aca="false">ROUND(D8687*E8687,2)</f>
        <v>88.93</v>
      </c>
    </row>
    <row r="8688" customFormat="false" ht="19.4" hidden="false" customHeight="false" outlineLevel="0" collapsed="false">
      <c r="A8688" s="207" t="n">
        <v>94967</v>
      </c>
      <c r="B8688" s="208" t="s">
        <v>8811</v>
      </c>
      <c r="C8688" s="2" t="s">
        <v>262</v>
      </c>
      <c r="D8688" s="209" t="n">
        <v>655.13</v>
      </c>
      <c r="E8688" s="224" t="n">
        <f aca="false">VLOOKUP(A8688,SINAPI_MO!$A$1:$E$59566,4,0)</f>
        <v>0.1609</v>
      </c>
      <c r="F8688" s="225" t="n">
        <f aca="false">ROUND(D8688*E8688,2)</f>
        <v>105.41</v>
      </c>
    </row>
    <row r="8689" customFormat="false" ht="19.4" hidden="false" customHeight="false" outlineLevel="0" collapsed="false">
      <c r="A8689" s="207" t="n">
        <v>94973</v>
      </c>
      <c r="B8689" s="208" t="s">
        <v>8812</v>
      </c>
      <c r="C8689" s="2" t="s">
        <v>262</v>
      </c>
      <c r="D8689" s="209" t="n">
        <v>643.75</v>
      </c>
      <c r="E8689" s="224" t="n">
        <f aca="false">VLOOKUP(A8689,SINAPI_MO!$A$1:$E$59566,4,0)</f>
        <v>0.136</v>
      </c>
      <c r="F8689" s="225" t="n">
        <f aca="false">ROUND(D8689*E8689,2)</f>
        <v>87.55</v>
      </c>
    </row>
    <row r="8690" customFormat="false" ht="19.4" hidden="false" customHeight="false" outlineLevel="0" collapsed="false">
      <c r="A8690" s="207" t="n">
        <v>94974</v>
      </c>
      <c r="B8690" s="208" t="s">
        <v>8813</v>
      </c>
      <c r="C8690" s="2" t="s">
        <v>262</v>
      </c>
      <c r="D8690" s="209" t="n">
        <v>480.31</v>
      </c>
      <c r="E8690" s="224" t="n">
        <f aca="false">VLOOKUP(A8690,SINAPI_MO!$A$1:$E$59566,4,0)</f>
        <v>0.3073</v>
      </c>
      <c r="F8690" s="225" t="n">
        <f aca="false">ROUND(D8690*E8690,2)</f>
        <v>147.6</v>
      </c>
    </row>
    <row r="8691" customFormat="false" ht="19.4" hidden="false" customHeight="false" outlineLevel="0" collapsed="false">
      <c r="A8691" s="207" t="n">
        <v>94962</v>
      </c>
      <c r="B8691" s="208" t="s">
        <v>8814</v>
      </c>
      <c r="C8691" s="2" t="s">
        <v>262</v>
      </c>
      <c r="D8691" s="209" t="n">
        <v>425.24</v>
      </c>
      <c r="E8691" s="224" t="n">
        <f aca="false">VLOOKUP(A8691,SINAPI_MO!$A$1:$E$59566,4,0)</f>
        <v>0.2382</v>
      </c>
      <c r="F8691" s="225" t="n">
        <f aca="false">ROUND(D8691*E8691,2)</f>
        <v>101.29</v>
      </c>
    </row>
    <row r="8692" customFormat="false" ht="19.4" hidden="false" customHeight="false" outlineLevel="0" collapsed="false">
      <c r="A8692" s="207" t="n">
        <v>94968</v>
      </c>
      <c r="B8692" s="208" t="s">
        <v>8815</v>
      </c>
      <c r="C8692" s="2" t="s">
        <v>262</v>
      </c>
      <c r="D8692" s="209" t="n">
        <v>420</v>
      </c>
      <c r="E8692" s="224" t="n">
        <f aca="false">VLOOKUP(A8692,SINAPI_MO!$A$1:$E$59566,4,0)</f>
        <v>0.2168</v>
      </c>
      <c r="F8692" s="225" t="n">
        <f aca="false">ROUND(D8692*E8692,2)</f>
        <v>91.06</v>
      </c>
    </row>
    <row r="8693" customFormat="false" ht="19.4" hidden="false" customHeight="false" outlineLevel="0" collapsed="false">
      <c r="A8693" s="207" t="n">
        <v>102485</v>
      </c>
      <c r="B8693" s="208" t="s">
        <v>8816</v>
      </c>
      <c r="C8693" s="2" t="s">
        <v>262</v>
      </c>
      <c r="D8693" s="209" t="n">
        <v>626.99</v>
      </c>
      <c r="E8693" s="224" t="n">
        <f aca="false">VLOOKUP(A8693,SINAPI_MO!$A$1:$E$59566,4,0)</f>
        <v>0.236</v>
      </c>
      <c r="F8693" s="225" t="n">
        <f aca="false">ROUND(D8693*E8693,2)</f>
        <v>147.97</v>
      </c>
    </row>
    <row r="8694" customFormat="false" ht="19.4" hidden="false" customHeight="false" outlineLevel="0" collapsed="false">
      <c r="A8694" s="207" t="n">
        <v>102473</v>
      </c>
      <c r="B8694" s="208" t="s">
        <v>8817</v>
      </c>
      <c r="C8694" s="2" t="s">
        <v>262</v>
      </c>
      <c r="D8694" s="209" t="n">
        <v>569.21</v>
      </c>
      <c r="E8694" s="224" t="n">
        <f aca="false">VLOOKUP(A8694,SINAPI_MO!$A$1:$E$59566,4,0)</f>
        <v>0.1814</v>
      </c>
      <c r="F8694" s="225" t="n">
        <f aca="false">ROUND(D8694*E8694,2)</f>
        <v>103.25</v>
      </c>
    </row>
    <row r="8695" customFormat="false" ht="19.4" hidden="false" customHeight="false" outlineLevel="0" collapsed="false">
      <c r="A8695" s="207" t="n">
        <v>102479</v>
      </c>
      <c r="B8695" s="208" t="s">
        <v>8818</v>
      </c>
      <c r="C8695" s="2" t="s">
        <v>262</v>
      </c>
      <c r="D8695" s="209" t="n">
        <v>564.5</v>
      </c>
      <c r="E8695" s="224" t="n">
        <f aca="false">VLOOKUP(A8695,SINAPI_MO!$A$1:$E$59566,4,0)</f>
        <v>0.1639</v>
      </c>
      <c r="F8695" s="225" t="n">
        <f aca="false">ROUND(D8695*E8695,2)</f>
        <v>92.52</v>
      </c>
    </row>
    <row r="8696" customFormat="false" ht="28.35" hidden="false" customHeight="false" outlineLevel="0" collapsed="false">
      <c r="A8696" s="207" t="n">
        <v>104835</v>
      </c>
      <c r="B8696" s="208" t="s">
        <v>8819</v>
      </c>
      <c r="C8696" s="2" t="s">
        <v>262</v>
      </c>
      <c r="D8696" s="209" t="n">
        <v>0</v>
      </c>
      <c r="E8696" s="224" t="e">
        <f aca="false">VLOOKUP(A8696,SINAPI_MO!$A$1:$E$59566,4,0)</f>
        <v>#N/A</v>
      </c>
      <c r="F8696" s="225" t="e">
        <f aca="false">ROUND(D8696*E8696,2)</f>
        <v>#N/A</v>
      </c>
    </row>
    <row r="8697" customFormat="false" ht="28.35" hidden="false" customHeight="false" outlineLevel="0" collapsed="false">
      <c r="A8697" s="207" t="n">
        <v>104833</v>
      </c>
      <c r="B8697" s="208" t="s">
        <v>8820</v>
      </c>
      <c r="C8697" s="2" t="s">
        <v>262</v>
      </c>
      <c r="D8697" s="209" t="n">
        <v>0</v>
      </c>
      <c r="E8697" s="224" t="e">
        <f aca="false">VLOOKUP(A8697,SINAPI_MO!$A$1:$E$59566,4,0)</f>
        <v>#N/A</v>
      </c>
      <c r="F8697" s="225" t="e">
        <f aca="false">ROUND(D8697*E8697,2)</f>
        <v>#N/A</v>
      </c>
    </row>
    <row r="8698" customFormat="false" ht="28.35" hidden="false" customHeight="false" outlineLevel="0" collapsed="false">
      <c r="A8698" s="207" t="n">
        <v>104834</v>
      </c>
      <c r="B8698" s="208" t="s">
        <v>8821</v>
      </c>
      <c r="C8698" s="2" t="s">
        <v>262</v>
      </c>
      <c r="D8698" s="209" t="n">
        <v>0</v>
      </c>
      <c r="E8698" s="224" t="e">
        <f aca="false">VLOOKUP(A8698,SINAPI_MO!$A$1:$E$59566,4,0)</f>
        <v>#N/A</v>
      </c>
      <c r="F8698" s="225" t="e">
        <f aca="false">ROUND(D8698*E8698,2)</f>
        <v>#N/A</v>
      </c>
    </row>
    <row r="8699" customFormat="false" ht="28.35" hidden="false" customHeight="false" outlineLevel="0" collapsed="false">
      <c r="A8699" s="207" t="n">
        <v>104836</v>
      </c>
      <c r="B8699" s="208" t="s">
        <v>8822</v>
      </c>
      <c r="C8699" s="2" t="s">
        <v>262</v>
      </c>
      <c r="D8699" s="209" t="n">
        <v>0</v>
      </c>
      <c r="E8699" s="224" t="e">
        <f aca="false">VLOOKUP(A8699,SINAPI_MO!$A$1:$E$59566,4,0)</f>
        <v>#N/A</v>
      </c>
      <c r="F8699" s="225" t="e">
        <f aca="false">ROUND(D8699*E8699,2)</f>
        <v>#N/A</v>
      </c>
    </row>
    <row r="8700" customFormat="false" ht="19.4" hidden="false" customHeight="false" outlineLevel="0" collapsed="false">
      <c r="A8700" s="207" t="n">
        <v>104837</v>
      </c>
      <c r="B8700" s="208" t="s">
        <v>8823</v>
      </c>
      <c r="C8700" s="2" t="s">
        <v>262</v>
      </c>
      <c r="D8700" s="209" t="n">
        <v>0</v>
      </c>
      <c r="E8700" s="224" t="e">
        <f aca="false">VLOOKUP(A8700,SINAPI_MO!$A$1:$E$59566,4,0)</f>
        <v>#N/A</v>
      </c>
      <c r="F8700" s="225" t="e">
        <f aca="false">ROUND(D8700*E8700,2)</f>
        <v>#N/A</v>
      </c>
    </row>
    <row r="8701" customFormat="false" ht="28.35" hidden="false" customHeight="false" outlineLevel="0" collapsed="false">
      <c r="A8701" s="207" t="n">
        <v>104838</v>
      </c>
      <c r="B8701" s="208" t="s">
        <v>8824</v>
      </c>
      <c r="C8701" s="2" t="s">
        <v>262</v>
      </c>
      <c r="D8701" s="209" t="n">
        <v>0</v>
      </c>
      <c r="E8701" s="224" t="e">
        <f aca="false">VLOOKUP(A8701,SINAPI_MO!$A$1:$E$59566,4,0)</f>
        <v>#N/A</v>
      </c>
      <c r="F8701" s="225" t="e">
        <f aca="false">ROUND(D8701*E8701,2)</f>
        <v>#N/A</v>
      </c>
    </row>
    <row r="8702" customFormat="false" ht="19.4" hidden="false" customHeight="false" outlineLevel="0" collapsed="false">
      <c r="A8702" s="207" t="n">
        <v>104839</v>
      </c>
      <c r="B8702" s="208" t="s">
        <v>8825</v>
      </c>
      <c r="C8702" s="2" t="s">
        <v>262</v>
      </c>
      <c r="D8702" s="209" t="n">
        <v>0</v>
      </c>
      <c r="E8702" s="224" t="e">
        <f aca="false">VLOOKUP(A8702,SINAPI_MO!$A$1:$E$59566,4,0)</f>
        <v>#N/A</v>
      </c>
      <c r="F8702" s="225" t="e">
        <f aca="false">ROUND(D8702*E8702,2)</f>
        <v>#N/A</v>
      </c>
    </row>
    <row r="8703" customFormat="false" ht="19.4" hidden="false" customHeight="false" outlineLevel="0" collapsed="false">
      <c r="A8703" s="207" t="n">
        <v>104840</v>
      </c>
      <c r="B8703" s="208" t="s">
        <v>8826</v>
      </c>
      <c r="C8703" s="2" t="s">
        <v>262</v>
      </c>
      <c r="D8703" s="209" t="n">
        <v>0</v>
      </c>
      <c r="E8703" s="224" t="e">
        <f aca="false">VLOOKUP(A8703,SINAPI_MO!$A$1:$E$59566,4,0)</f>
        <v>#N/A</v>
      </c>
      <c r="F8703" s="225" t="e">
        <f aca="false">ROUND(D8703*E8703,2)</f>
        <v>#N/A</v>
      </c>
    </row>
    <row r="8704" customFormat="false" ht="19.4" hidden="false" customHeight="false" outlineLevel="0" collapsed="false">
      <c r="A8704" s="207" t="n">
        <v>104830</v>
      </c>
      <c r="B8704" s="208" t="s">
        <v>8827</v>
      </c>
      <c r="C8704" s="2" t="s">
        <v>262</v>
      </c>
      <c r="D8704" s="209" t="n">
        <v>0</v>
      </c>
      <c r="E8704" s="224" t="e">
        <f aca="false">VLOOKUP(A8704,SINAPI_MO!$A$1:$E$59566,4,0)</f>
        <v>#N/A</v>
      </c>
      <c r="F8704" s="225" t="e">
        <f aca="false">ROUND(D8704*E8704,2)</f>
        <v>#N/A</v>
      </c>
    </row>
    <row r="8705" customFormat="false" ht="19.4" hidden="false" customHeight="false" outlineLevel="0" collapsed="false">
      <c r="A8705" s="207" t="n">
        <v>104829</v>
      </c>
      <c r="B8705" s="208" t="s">
        <v>8828</v>
      </c>
      <c r="C8705" s="2" t="s">
        <v>262</v>
      </c>
      <c r="D8705" s="209" t="n">
        <v>0</v>
      </c>
      <c r="E8705" s="224" t="e">
        <f aca="false">VLOOKUP(A8705,SINAPI_MO!$A$1:$E$59566,4,0)</f>
        <v>#N/A</v>
      </c>
      <c r="F8705" s="225" t="e">
        <f aca="false">ROUND(D8705*E8705,2)</f>
        <v>#N/A</v>
      </c>
    </row>
    <row r="8706" customFormat="false" ht="19.4" hidden="false" customHeight="false" outlineLevel="0" collapsed="false">
      <c r="A8706" s="207" t="n">
        <v>104832</v>
      </c>
      <c r="B8706" s="208" t="s">
        <v>8829</v>
      </c>
      <c r="C8706" s="2" t="s">
        <v>262</v>
      </c>
      <c r="D8706" s="209" t="n">
        <v>0</v>
      </c>
      <c r="E8706" s="224" t="e">
        <f aca="false">VLOOKUP(A8706,SINAPI_MO!$A$1:$E$59566,4,0)</f>
        <v>#N/A</v>
      </c>
      <c r="F8706" s="225" t="e">
        <f aca="false">ROUND(D8706*E8706,2)</f>
        <v>#N/A</v>
      </c>
    </row>
    <row r="8707" customFormat="false" ht="19.4" hidden="false" customHeight="false" outlineLevel="0" collapsed="false">
      <c r="A8707" s="207" t="n">
        <v>104831</v>
      </c>
      <c r="B8707" s="208" t="s">
        <v>8830</v>
      </c>
      <c r="C8707" s="2" t="s">
        <v>262</v>
      </c>
      <c r="D8707" s="209" t="n">
        <v>0</v>
      </c>
      <c r="E8707" s="224" t="e">
        <f aca="false">VLOOKUP(A8707,SINAPI_MO!$A$1:$E$59566,4,0)</f>
        <v>#N/A</v>
      </c>
      <c r="F8707" s="225" t="e">
        <f aca="false">ROUND(D8707*E8707,2)</f>
        <v>#N/A</v>
      </c>
    </row>
    <row r="8708" customFormat="false" ht="12.8" hidden="false" customHeight="false" outlineLevel="0" collapsed="false">
      <c r="A8708" s="207" t="n">
        <v>103773</v>
      </c>
      <c r="B8708" s="208" t="s">
        <v>8831</v>
      </c>
      <c r="C8708" s="2" t="s">
        <v>170</v>
      </c>
      <c r="D8708" s="209" t="n">
        <v>0</v>
      </c>
      <c r="E8708" s="224" t="e">
        <f aca="false">VLOOKUP(A8708,SINAPI_MO!$A$1:$E$59566,4,0)</f>
        <v>#N/A</v>
      </c>
      <c r="F8708" s="225" t="e">
        <f aca="false">ROUND(D8708*E8708,2)</f>
        <v>#N/A</v>
      </c>
    </row>
    <row r="8709" customFormat="false" ht="12.8" hidden="false" customHeight="false" outlineLevel="0" collapsed="false">
      <c r="A8709" s="207" t="n">
        <v>103772</v>
      </c>
      <c r="B8709" s="208" t="s">
        <v>8832</v>
      </c>
      <c r="C8709" s="2" t="s">
        <v>170</v>
      </c>
      <c r="D8709" s="209" t="n">
        <v>0</v>
      </c>
      <c r="E8709" s="224" t="e">
        <f aca="false">VLOOKUP(A8709,SINAPI_MO!$A$1:$E$59566,4,0)</f>
        <v>#N/A</v>
      </c>
      <c r="F8709" s="225" t="e">
        <f aca="false">ROUND(D8709*E8709,2)</f>
        <v>#N/A</v>
      </c>
    </row>
    <row r="8710" customFormat="false" ht="19.4" hidden="false" customHeight="false" outlineLevel="0" collapsed="false">
      <c r="A8710" s="207" t="n">
        <v>103768</v>
      </c>
      <c r="B8710" s="208" t="s">
        <v>8833</v>
      </c>
      <c r="C8710" s="2" t="s">
        <v>170</v>
      </c>
      <c r="D8710" s="209" t="n">
        <v>0</v>
      </c>
      <c r="E8710" s="224" t="e">
        <f aca="false">VLOOKUP(A8710,SINAPI_MO!$A$1:$E$59566,4,0)</f>
        <v>#N/A</v>
      </c>
      <c r="F8710" s="225" t="e">
        <f aca="false">ROUND(D8710*E8710,2)</f>
        <v>#N/A</v>
      </c>
    </row>
    <row r="8711" customFormat="false" ht="19.4" hidden="false" customHeight="false" outlineLevel="0" collapsed="false">
      <c r="A8711" s="207" t="n">
        <v>103767</v>
      </c>
      <c r="B8711" s="208" t="s">
        <v>8834</v>
      </c>
      <c r="C8711" s="2" t="s">
        <v>170</v>
      </c>
      <c r="D8711" s="209" t="n">
        <v>0</v>
      </c>
      <c r="E8711" s="224" t="e">
        <f aca="false">VLOOKUP(A8711,SINAPI_MO!$A$1:$E$59566,4,0)</f>
        <v>#N/A</v>
      </c>
      <c r="F8711" s="225" t="e">
        <f aca="false">ROUND(D8711*E8711,2)</f>
        <v>#N/A</v>
      </c>
    </row>
    <row r="8712" customFormat="false" ht="19.4" hidden="false" customHeight="false" outlineLevel="0" collapsed="false">
      <c r="A8712" s="207" t="n">
        <v>103766</v>
      </c>
      <c r="B8712" s="208" t="s">
        <v>8835</v>
      </c>
      <c r="C8712" s="2" t="s">
        <v>170</v>
      </c>
      <c r="D8712" s="209" t="n">
        <v>0</v>
      </c>
      <c r="E8712" s="224" t="e">
        <f aca="false">VLOOKUP(A8712,SINAPI_MO!$A$1:$E$59566,4,0)</f>
        <v>#N/A</v>
      </c>
      <c r="F8712" s="225" t="e">
        <f aca="false">ROUND(D8712*E8712,2)</f>
        <v>#N/A</v>
      </c>
    </row>
    <row r="8713" customFormat="false" ht="12.8" hidden="false" customHeight="false" outlineLevel="0" collapsed="false">
      <c r="A8713" s="207" t="n">
        <v>103765</v>
      </c>
      <c r="B8713" s="208" t="s">
        <v>8836</v>
      </c>
      <c r="C8713" s="2" t="s">
        <v>170</v>
      </c>
      <c r="D8713" s="209" t="n">
        <v>0</v>
      </c>
      <c r="E8713" s="224" t="e">
        <f aca="false">VLOOKUP(A8713,SINAPI_MO!$A$1:$E$59566,4,0)</f>
        <v>#N/A</v>
      </c>
      <c r="F8713" s="225" t="e">
        <f aca="false">ROUND(D8713*E8713,2)</f>
        <v>#N/A</v>
      </c>
    </row>
    <row r="8714" customFormat="false" ht="12.8" hidden="false" customHeight="false" outlineLevel="0" collapsed="false">
      <c r="A8714" s="207" t="n">
        <v>103771</v>
      </c>
      <c r="B8714" s="208" t="s">
        <v>8837</v>
      </c>
      <c r="C8714" s="2" t="s">
        <v>170</v>
      </c>
      <c r="D8714" s="209" t="n">
        <v>0</v>
      </c>
      <c r="E8714" s="224" t="e">
        <f aca="false">VLOOKUP(A8714,SINAPI_MO!$A$1:$E$59566,4,0)</f>
        <v>#N/A</v>
      </c>
      <c r="F8714" s="225" t="e">
        <f aca="false">ROUND(D8714*E8714,2)</f>
        <v>#N/A</v>
      </c>
    </row>
    <row r="8715" customFormat="false" ht="12.8" hidden="false" customHeight="false" outlineLevel="0" collapsed="false">
      <c r="A8715" s="207" t="n">
        <v>103769</v>
      </c>
      <c r="B8715" s="208" t="s">
        <v>8838</v>
      </c>
      <c r="C8715" s="2" t="s">
        <v>170</v>
      </c>
      <c r="D8715" s="209" t="n">
        <v>4363.22</v>
      </c>
      <c r="E8715" s="224" t="n">
        <f aca="false">VLOOKUP(A8715,SINAPI_MO!$A$1:$E$59566,4,0)</f>
        <v>0.1124</v>
      </c>
      <c r="F8715" s="225" t="n">
        <f aca="false">ROUND(D8715*E8715,2)</f>
        <v>490.43</v>
      </c>
    </row>
    <row r="8716" customFormat="false" ht="12.8" hidden="false" customHeight="false" outlineLevel="0" collapsed="false">
      <c r="A8716" s="207" t="n">
        <v>103770</v>
      </c>
      <c r="B8716" s="208" t="s">
        <v>8839</v>
      </c>
      <c r="C8716" s="2" t="s">
        <v>170</v>
      </c>
      <c r="D8716" s="209" t="n">
        <v>0</v>
      </c>
      <c r="E8716" s="224" t="e">
        <f aca="false">VLOOKUP(A8716,SINAPI_MO!$A$1:$E$59566,4,0)</f>
        <v>#N/A</v>
      </c>
      <c r="F8716" s="225" t="e">
        <f aca="false">ROUND(D8716*E8716,2)</f>
        <v>#N/A</v>
      </c>
    </row>
    <row r="8717" customFormat="false" ht="12.8" hidden="false" customHeight="false" outlineLevel="0" collapsed="false">
      <c r="A8717" s="207" t="n">
        <v>103764</v>
      </c>
      <c r="B8717" s="208" t="s">
        <v>8840</v>
      </c>
      <c r="C8717" s="2" t="s">
        <v>170</v>
      </c>
      <c r="D8717" s="209" t="n">
        <v>0</v>
      </c>
      <c r="E8717" s="224" t="e">
        <f aca="false">VLOOKUP(A8717,SINAPI_MO!$A$1:$E$59566,4,0)</f>
        <v>#N/A</v>
      </c>
      <c r="F8717" s="225" t="e">
        <f aca="false">ROUND(D8717*E8717,2)</f>
        <v>#N/A</v>
      </c>
    </row>
    <row r="8718" customFormat="false" ht="12.8" hidden="false" customHeight="false" outlineLevel="0" collapsed="false">
      <c r="A8718" s="207" t="n">
        <v>103780</v>
      </c>
      <c r="B8718" s="208" t="s">
        <v>8841</v>
      </c>
      <c r="C8718" s="2" t="s">
        <v>175</v>
      </c>
      <c r="D8718" s="209" t="n">
        <v>0</v>
      </c>
      <c r="E8718" s="224" t="e">
        <f aca="false">VLOOKUP(A8718,SINAPI_MO!$A$1:$E$59566,4,0)</f>
        <v>#N/A</v>
      </c>
      <c r="F8718" s="225" t="e">
        <f aca="false">ROUND(D8718*E8718,2)</f>
        <v>#N/A</v>
      </c>
    </row>
    <row r="8719" customFormat="false" ht="12.8" hidden="false" customHeight="false" outlineLevel="0" collapsed="false">
      <c r="A8719" s="207" t="n">
        <v>103781</v>
      </c>
      <c r="B8719" s="208" t="s">
        <v>8842</v>
      </c>
      <c r="C8719" s="2" t="s">
        <v>175</v>
      </c>
      <c r="D8719" s="209" t="n">
        <v>0</v>
      </c>
      <c r="E8719" s="224" t="e">
        <f aca="false">VLOOKUP(A8719,SINAPI_MO!$A$1:$E$59566,4,0)</f>
        <v>#N/A</v>
      </c>
      <c r="F8719" s="225" t="e">
        <f aca="false">ROUND(D8719*E8719,2)</f>
        <v>#N/A</v>
      </c>
    </row>
    <row r="8720" customFormat="false" ht="12.8" hidden="false" customHeight="false" outlineLevel="0" collapsed="false">
      <c r="A8720" s="207" t="n">
        <v>103779</v>
      </c>
      <c r="B8720" s="208" t="s">
        <v>8843</v>
      </c>
      <c r="C8720" s="2" t="s">
        <v>175</v>
      </c>
      <c r="D8720" s="209" t="n">
        <v>0</v>
      </c>
      <c r="E8720" s="224" t="e">
        <f aca="false">VLOOKUP(A8720,SINAPI_MO!$A$1:$E$59566,4,0)</f>
        <v>#N/A</v>
      </c>
      <c r="F8720" s="225" t="e">
        <f aca="false">ROUND(D8720*E8720,2)</f>
        <v>#N/A</v>
      </c>
    </row>
    <row r="8721" customFormat="false" ht="12.8" hidden="false" customHeight="false" outlineLevel="0" collapsed="false">
      <c r="A8721" s="207" t="n">
        <v>103778</v>
      </c>
      <c r="B8721" s="208" t="s">
        <v>8844</v>
      </c>
      <c r="C8721" s="2" t="s">
        <v>175</v>
      </c>
      <c r="D8721" s="209" t="n">
        <v>0</v>
      </c>
      <c r="E8721" s="224" t="e">
        <f aca="false">VLOOKUP(A8721,SINAPI_MO!$A$1:$E$59566,4,0)</f>
        <v>#N/A</v>
      </c>
      <c r="F8721" s="225" t="e">
        <f aca="false">ROUND(D8721*E8721,2)</f>
        <v>#N/A</v>
      </c>
    </row>
    <row r="8722" customFormat="false" ht="12.8" hidden="false" customHeight="false" outlineLevel="0" collapsed="false">
      <c r="A8722" s="207" t="n">
        <v>103924</v>
      </c>
      <c r="B8722" s="208" t="s">
        <v>8845</v>
      </c>
      <c r="C8722" s="2" t="s">
        <v>175</v>
      </c>
      <c r="D8722" s="209" t="n">
        <v>0</v>
      </c>
      <c r="E8722" s="224" t="e">
        <f aca="false">VLOOKUP(A8722,SINAPI_MO!$A$1:$E$59566,4,0)</f>
        <v>#N/A</v>
      </c>
      <c r="F8722" s="225" t="e">
        <f aca="false">ROUND(D8722*E8722,2)</f>
        <v>#N/A</v>
      </c>
    </row>
    <row r="8723" customFormat="false" ht="12.8" hidden="false" customHeight="false" outlineLevel="0" collapsed="false">
      <c r="A8723" s="207" t="n">
        <v>103776</v>
      </c>
      <c r="B8723" s="208" t="s">
        <v>8846</v>
      </c>
      <c r="C8723" s="2" t="s">
        <v>175</v>
      </c>
      <c r="D8723" s="209" t="n">
        <v>0</v>
      </c>
      <c r="E8723" s="224" t="e">
        <f aca="false">VLOOKUP(A8723,SINAPI_MO!$A$1:$E$59566,4,0)</f>
        <v>#N/A</v>
      </c>
      <c r="F8723" s="225" t="e">
        <f aca="false">ROUND(D8723*E8723,2)</f>
        <v>#N/A</v>
      </c>
    </row>
    <row r="8724" customFormat="false" ht="12.8" hidden="false" customHeight="false" outlineLevel="0" collapsed="false">
      <c r="A8724" s="207" t="n">
        <v>103774</v>
      </c>
      <c r="B8724" s="208" t="s">
        <v>8847</v>
      </c>
      <c r="C8724" s="2" t="s">
        <v>175</v>
      </c>
      <c r="D8724" s="209" t="n">
        <v>0</v>
      </c>
      <c r="E8724" s="224" t="e">
        <f aca="false">VLOOKUP(A8724,SINAPI_MO!$A$1:$E$59566,4,0)</f>
        <v>#N/A</v>
      </c>
      <c r="F8724" s="225" t="e">
        <f aca="false">ROUND(D8724*E8724,2)</f>
        <v>#N/A</v>
      </c>
    </row>
    <row r="8725" customFormat="false" ht="12.8" hidden="false" customHeight="false" outlineLevel="0" collapsed="false">
      <c r="A8725" s="207" t="n">
        <v>103775</v>
      </c>
      <c r="B8725" s="208" t="s">
        <v>8848</v>
      </c>
      <c r="C8725" s="2" t="s">
        <v>175</v>
      </c>
      <c r="D8725" s="209" t="n">
        <v>0</v>
      </c>
      <c r="E8725" s="224" t="e">
        <f aca="false">VLOOKUP(A8725,SINAPI_MO!$A$1:$E$59566,4,0)</f>
        <v>#N/A</v>
      </c>
      <c r="F8725" s="225" t="e">
        <f aca="false">ROUND(D8725*E8725,2)</f>
        <v>#N/A</v>
      </c>
    </row>
    <row r="8726" customFormat="false" ht="12.8" hidden="false" customHeight="false" outlineLevel="0" collapsed="false">
      <c r="A8726" s="207" t="n">
        <v>106266</v>
      </c>
      <c r="B8726" s="208" t="s">
        <v>8849</v>
      </c>
      <c r="C8726" s="2" t="s">
        <v>170</v>
      </c>
      <c r="D8726" s="209" t="n">
        <v>0</v>
      </c>
      <c r="E8726" s="224" t="e">
        <f aca="false">VLOOKUP(A8726,SINAPI_MO!$A$1:$E$59566,4,0)</f>
        <v>#N/A</v>
      </c>
      <c r="F8726" s="225" t="e">
        <f aca="false">ROUND(D8726*E8726,2)</f>
        <v>#N/A</v>
      </c>
    </row>
    <row r="8727" customFormat="false" ht="12.8" hidden="false" customHeight="false" outlineLevel="0" collapsed="false">
      <c r="A8727" s="207" t="n">
        <v>106270</v>
      </c>
      <c r="B8727" s="208" t="s">
        <v>8850</v>
      </c>
      <c r="C8727" s="2" t="s">
        <v>170</v>
      </c>
      <c r="D8727" s="209" t="n">
        <v>0</v>
      </c>
      <c r="E8727" s="224" t="e">
        <f aca="false">VLOOKUP(A8727,SINAPI_MO!$A$1:$E$59566,4,0)</f>
        <v>#N/A</v>
      </c>
      <c r="F8727" s="225" t="e">
        <f aca="false">ROUND(D8727*E8727,2)</f>
        <v>#N/A</v>
      </c>
    </row>
    <row r="8728" customFormat="false" ht="12.8" hidden="false" customHeight="false" outlineLevel="0" collapsed="false">
      <c r="A8728" s="207" t="n">
        <v>106271</v>
      </c>
      <c r="B8728" s="208" t="s">
        <v>8851</v>
      </c>
      <c r="C8728" s="2" t="s">
        <v>170</v>
      </c>
      <c r="D8728" s="209" t="n">
        <v>0</v>
      </c>
      <c r="E8728" s="224" t="e">
        <f aca="false">VLOOKUP(A8728,SINAPI_MO!$A$1:$E$59566,4,0)</f>
        <v>#N/A</v>
      </c>
      <c r="F8728" s="225" t="e">
        <f aca="false">ROUND(D8728*E8728,2)</f>
        <v>#N/A</v>
      </c>
    </row>
    <row r="8729" customFormat="false" ht="12.8" hidden="false" customHeight="false" outlineLevel="0" collapsed="false">
      <c r="A8729" s="207" t="n">
        <v>106267</v>
      </c>
      <c r="B8729" s="208" t="s">
        <v>8852</v>
      </c>
      <c r="C8729" s="2" t="s">
        <v>170</v>
      </c>
      <c r="D8729" s="209" t="n">
        <v>0</v>
      </c>
      <c r="E8729" s="224" t="e">
        <f aca="false">VLOOKUP(A8729,SINAPI_MO!$A$1:$E$59566,4,0)</f>
        <v>#N/A</v>
      </c>
      <c r="F8729" s="225" t="e">
        <f aca="false">ROUND(D8729*E8729,2)</f>
        <v>#N/A</v>
      </c>
    </row>
    <row r="8730" customFormat="false" ht="12.8" hidden="false" customHeight="false" outlineLevel="0" collapsed="false">
      <c r="A8730" s="207" t="n">
        <v>106272</v>
      </c>
      <c r="B8730" s="208" t="s">
        <v>8853</v>
      </c>
      <c r="C8730" s="2" t="s">
        <v>170</v>
      </c>
      <c r="D8730" s="209" t="n">
        <v>0</v>
      </c>
      <c r="E8730" s="224" t="e">
        <f aca="false">VLOOKUP(A8730,SINAPI_MO!$A$1:$E$59566,4,0)</f>
        <v>#N/A</v>
      </c>
      <c r="F8730" s="225" t="e">
        <f aca="false">ROUND(D8730*E8730,2)</f>
        <v>#N/A</v>
      </c>
    </row>
    <row r="8731" customFormat="false" ht="12.8" hidden="false" customHeight="false" outlineLevel="0" collapsed="false">
      <c r="A8731" s="207" t="n">
        <v>106268</v>
      </c>
      <c r="B8731" s="208" t="s">
        <v>8854</v>
      </c>
      <c r="C8731" s="2" t="s">
        <v>170</v>
      </c>
      <c r="D8731" s="209" t="n">
        <v>0</v>
      </c>
      <c r="E8731" s="224" t="e">
        <f aca="false">VLOOKUP(A8731,SINAPI_MO!$A$1:$E$59566,4,0)</f>
        <v>#N/A</v>
      </c>
      <c r="F8731" s="225" t="e">
        <f aca="false">ROUND(D8731*E8731,2)</f>
        <v>#N/A</v>
      </c>
    </row>
    <row r="8732" customFormat="false" ht="12.8" hidden="false" customHeight="false" outlineLevel="0" collapsed="false">
      <c r="A8732" s="207" t="n">
        <v>106269</v>
      </c>
      <c r="B8732" s="208" t="s">
        <v>8855</v>
      </c>
      <c r="C8732" s="2" t="s">
        <v>170</v>
      </c>
      <c r="D8732" s="209" t="n">
        <v>0</v>
      </c>
      <c r="E8732" s="224" t="e">
        <f aca="false">VLOOKUP(A8732,SINAPI_MO!$A$1:$E$59566,4,0)</f>
        <v>#N/A</v>
      </c>
      <c r="F8732" s="225" t="e">
        <f aca="false">ROUND(D8732*E8732,2)</f>
        <v>#N/A</v>
      </c>
    </row>
    <row r="8733" customFormat="false" ht="12.8" hidden="false" customHeight="false" outlineLevel="0" collapsed="false">
      <c r="A8733" s="207" t="n">
        <v>106279</v>
      </c>
      <c r="B8733" s="208" t="s">
        <v>8856</v>
      </c>
      <c r="C8733" s="2" t="s">
        <v>170</v>
      </c>
      <c r="D8733" s="209" t="n">
        <v>0</v>
      </c>
      <c r="E8733" s="224" t="e">
        <f aca="false">VLOOKUP(A8733,SINAPI_MO!$A$1:$E$59566,4,0)</f>
        <v>#N/A</v>
      </c>
      <c r="F8733" s="225" t="e">
        <f aca="false">ROUND(D8733*E8733,2)</f>
        <v>#N/A</v>
      </c>
    </row>
    <row r="8734" customFormat="false" ht="12.8" hidden="false" customHeight="false" outlineLevel="0" collapsed="false">
      <c r="A8734" s="207" t="n">
        <v>106280</v>
      </c>
      <c r="B8734" s="208" t="s">
        <v>8857</v>
      </c>
      <c r="C8734" s="2" t="s">
        <v>170</v>
      </c>
      <c r="D8734" s="209" t="n">
        <v>0</v>
      </c>
      <c r="E8734" s="224" t="e">
        <f aca="false">VLOOKUP(A8734,SINAPI_MO!$A$1:$E$59566,4,0)</f>
        <v>#N/A</v>
      </c>
      <c r="F8734" s="225" t="e">
        <f aca="false">ROUND(D8734*E8734,2)</f>
        <v>#N/A</v>
      </c>
    </row>
    <row r="8735" customFormat="false" ht="12.8" hidden="false" customHeight="false" outlineLevel="0" collapsed="false">
      <c r="A8735" s="207" t="n">
        <v>106265</v>
      </c>
      <c r="B8735" s="208" t="s">
        <v>8858</v>
      </c>
      <c r="C8735" s="2" t="s">
        <v>183</v>
      </c>
      <c r="D8735" s="209" t="n">
        <v>0</v>
      </c>
      <c r="E8735" s="224" t="e">
        <f aca="false">VLOOKUP(A8735,SINAPI_MO!$A$1:$E$59566,4,0)</f>
        <v>#N/A</v>
      </c>
      <c r="F8735" s="225" t="e">
        <f aca="false">ROUND(D8735*E8735,2)</f>
        <v>#N/A</v>
      </c>
    </row>
    <row r="8736" customFormat="false" ht="12.8" hidden="false" customHeight="false" outlineLevel="0" collapsed="false">
      <c r="A8736" s="207" t="n">
        <v>106273</v>
      </c>
      <c r="B8736" s="208" t="s">
        <v>8859</v>
      </c>
      <c r="C8736" s="2" t="s">
        <v>170</v>
      </c>
      <c r="D8736" s="209" t="n">
        <v>0</v>
      </c>
      <c r="E8736" s="224" t="e">
        <f aca="false">VLOOKUP(A8736,SINAPI_MO!$A$1:$E$59566,4,0)</f>
        <v>#N/A</v>
      </c>
      <c r="F8736" s="225" t="e">
        <f aca="false">ROUND(D8736*E8736,2)</f>
        <v>#N/A</v>
      </c>
    </row>
    <row r="8737" customFormat="false" ht="12.8" hidden="false" customHeight="false" outlineLevel="0" collapsed="false">
      <c r="A8737" s="207" t="n">
        <v>106274</v>
      </c>
      <c r="B8737" s="208" t="s">
        <v>8860</v>
      </c>
      <c r="C8737" s="2" t="s">
        <v>170</v>
      </c>
      <c r="D8737" s="209" t="n">
        <v>0</v>
      </c>
      <c r="E8737" s="224" t="e">
        <f aca="false">VLOOKUP(A8737,SINAPI_MO!$A$1:$E$59566,4,0)</f>
        <v>#N/A</v>
      </c>
      <c r="F8737" s="225" t="e">
        <f aca="false">ROUND(D8737*E8737,2)</f>
        <v>#N/A</v>
      </c>
    </row>
    <row r="8738" customFormat="false" ht="12.8" hidden="false" customHeight="false" outlineLevel="0" collapsed="false">
      <c r="A8738" s="207" t="n">
        <v>106275</v>
      </c>
      <c r="B8738" s="208" t="s">
        <v>8861</v>
      </c>
      <c r="C8738" s="2" t="s">
        <v>170</v>
      </c>
      <c r="D8738" s="209" t="n">
        <v>0</v>
      </c>
      <c r="E8738" s="224" t="e">
        <f aca="false">VLOOKUP(A8738,SINAPI_MO!$A$1:$E$59566,4,0)</f>
        <v>#N/A</v>
      </c>
      <c r="F8738" s="225" t="e">
        <f aca="false">ROUND(D8738*E8738,2)</f>
        <v>#N/A</v>
      </c>
    </row>
    <row r="8739" customFormat="false" ht="12.8" hidden="false" customHeight="false" outlineLevel="0" collapsed="false">
      <c r="A8739" s="207" t="n">
        <v>106276</v>
      </c>
      <c r="B8739" s="208" t="s">
        <v>8862</v>
      </c>
      <c r="C8739" s="2" t="s">
        <v>170</v>
      </c>
      <c r="D8739" s="209" t="n">
        <v>0</v>
      </c>
      <c r="E8739" s="224" t="e">
        <f aca="false">VLOOKUP(A8739,SINAPI_MO!$A$1:$E$59566,4,0)</f>
        <v>#N/A</v>
      </c>
      <c r="F8739" s="225" t="e">
        <f aca="false">ROUND(D8739*E8739,2)</f>
        <v>#N/A</v>
      </c>
    </row>
    <row r="8740" customFormat="false" ht="12.8" hidden="false" customHeight="false" outlineLevel="0" collapsed="false">
      <c r="A8740" s="207" t="n">
        <v>106277</v>
      </c>
      <c r="B8740" s="208" t="s">
        <v>8863</v>
      </c>
      <c r="C8740" s="2" t="s">
        <v>170</v>
      </c>
      <c r="D8740" s="209" t="n">
        <v>0</v>
      </c>
      <c r="E8740" s="224" t="e">
        <f aca="false">VLOOKUP(A8740,SINAPI_MO!$A$1:$E$59566,4,0)</f>
        <v>#N/A</v>
      </c>
      <c r="F8740" s="225" t="e">
        <f aca="false">ROUND(D8740*E8740,2)</f>
        <v>#N/A</v>
      </c>
    </row>
    <row r="8741" customFormat="false" ht="12.8" hidden="false" customHeight="false" outlineLevel="0" collapsed="false">
      <c r="A8741" s="207" t="n">
        <v>106278</v>
      </c>
      <c r="B8741" s="208" t="s">
        <v>8864</v>
      </c>
      <c r="C8741" s="2" t="s">
        <v>170</v>
      </c>
      <c r="D8741" s="209" t="n">
        <v>0</v>
      </c>
      <c r="E8741" s="224" t="e">
        <f aca="false">VLOOKUP(A8741,SINAPI_MO!$A$1:$E$59566,4,0)</f>
        <v>#N/A</v>
      </c>
      <c r="F8741" s="225" t="e">
        <f aca="false">ROUND(D8741*E8741,2)</f>
        <v>#N/A</v>
      </c>
    </row>
    <row r="8742" customFormat="false" ht="19.4" hidden="false" customHeight="false" outlineLevel="0" collapsed="false">
      <c r="A8742" s="207" t="n">
        <v>106295</v>
      </c>
      <c r="B8742" s="208" t="s">
        <v>8865</v>
      </c>
      <c r="C8742" s="2" t="s">
        <v>170</v>
      </c>
      <c r="D8742" s="209" t="n">
        <v>268.91</v>
      </c>
      <c r="E8742" s="224" t="n">
        <f aca="false">VLOOKUP(A8742,SINAPI_MO!$A$1:$E$59566,4,0)</f>
        <v>0.1197</v>
      </c>
      <c r="F8742" s="225" t="n">
        <f aca="false">ROUND(D8742*E8742,2)</f>
        <v>32.19</v>
      </c>
    </row>
    <row r="8743" customFormat="false" ht="19.4" hidden="false" customHeight="false" outlineLevel="0" collapsed="false">
      <c r="A8743" s="207" t="n">
        <v>106300</v>
      </c>
      <c r="B8743" s="208" t="s">
        <v>8866</v>
      </c>
      <c r="C8743" s="2" t="s">
        <v>170</v>
      </c>
      <c r="D8743" s="209" t="n">
        <v>628.2</v>
      </c>
      <c r="E8743" s="224" t="n">
        <f aca="false">VLOOKUP(A8743,SINAPI_MO!$A$1:$E$59566,4,0)</f>
        <v>0.213</v>
      </c>
      <c r="F8743" s="225" t="n">
        <f aca="false">ROUND(D8743*E8743,2)</f>
        <v>133.81</v>
      </c>
    </row>
    <row r="8744" customFormat="false" ht="19.4" hidden="false" customHeight="false" outlineLevel="0" collapsed="false">
      <c r="A8744" s="207" t="n">
        <v>106293</v>
      </c>
      <c r="B8744" s="208" t="s">
        <v>8867</v>
      </c>
      <c r="C8744" s="2" t="s">
        <v>170</v>
      </c>
      <c r="D8744" s="209" t="n">
        <v>213.51</v>
      </c>
      <c r="E8744" s="224" t="n">
        <f aca="false">VLOOKUP(A8744,SINAPI_MO!$A$1:$E$59566,4,0)</f>
        <v>0.0873</v>
      </c>
      <c r="F8744" s="225" t="n">
        <f aca="false">ROUND(D8744*E8744,2)</f>
        <v>18.64</v>
      </c>
    </row>
    <row r="8745" customFormat="false" ht="19.4" hidden="false" customHeight="false" outlineLevel="0" collapsed="false">
      <c r="A8745" s="207" t="n">
        <v>106297</v>
      </c>
      <c r="B8745" s="208" t="s">
        <v>8868</v>
      </c>
      <c r="C8745" s="2" t="s">
        <v>170</v>
      </c>
      <c r="D8745" s="209" t="n">
        <v>319.74</v>
      </c>
      <c r="E8745" s="224" t="n">
        <f aca="false">VLOOKUP(A8745,SINAPI_MO!$A$1:$E$59566,4,0)</f>
        <v>0.1642</v>
      </c>
      <c r="F8745" s="225" t="n">
        <f aca="false">ROUND(D8745*E8745,2)</f>
        <v>52.5</v>
      </c>
    </row>
    <row r="8746" customFormat="false" ht="19.4" hidden="false" customHeight="false" outlineLevel="0" collapsed="false">
      <c r="A8746" s="207" t="n">
        <v>106298</v>
      </c>
      <c r="B8746" s="208" t="s">
        <v>8869</v>
      </c>
      <c r="C8746" s="2" t="s">
        <v>170</v>
      </c>
      <c r="D8746" s="209" t="n">
        <v>488.72</v>
      </c>
      <c r="E8746" s="224" t="n">
        <f aca="false">VLOOKUP(A8746,SINAPI_MO!$A$1:$E$59566,4,0)</f>
        <v>0.1629</v>
      </c>
      <c r="F8746" s="225" t="n">
        <f aca="false">ROUND(D8746*E8746,2)</f>
        <v>79.61</v>
      </c>
    </row>
    <row r="8747" customFormat="false" ht="19.4" hidden="false" customHeight="false" outlineLevel="0" collapsed="false">
      <c r="A8747" s="207" t="n">
        <v>106301</v>
      </c>
      <c r="B8747" s="208" t="s">
        <v>8870</v>
      </c>
      <c r="C8747" s="2" t="s">
        <v>170</v>
      </c>
      <c r="D8747" s="209" t="n">
        <v>939.11</v>
      </c>
      <c r="E8747" s="224" t="n">
        <f aca="false">VLOOKUP(A8747,SINAPI_MO!$A$1:$E$59566,4,0)</f>
        <v>0.229</v>
      </c>
      <c r="F8747" s="225" t="n">
        <f aca="false">ROUND(D8747*E8747,2)</f>
        <v>215.06</v>
      </c>
    </row>
    <row r="8748" customFormat="false" ht="19.4" hidden="false" customHeight="false" outlineLevel="0" collapsed="false">
      <c r="A8748" s="207" t="n">
        <v>106292</v>
      </c>
      <c r="B8748" s="208" t="s">
        <v>8871</v>
      </c>
      <c r="C8748" s="2" t="s">
        <v>170</v>
      </c>
      <c r="D8748" s="209" t="n">
        <v>202.73</v>
      </c>
      <c r="E8748" s="224" t="n">
        <f aca="false">VLOOKUP(A8748,SINAPI_MO!$A$1:$E$59566,4,0)</f>
        <v>0.0919</v>
      </c>
      <c r="F8748" s="225" t="n">
        <f aca="false">ROUND(D8748*E8748,2)</f>
        <v>18.63</v>
      </c>
    </row>
    <row r="8749" customFormat="false" ht="19.4" hidden="false" customHeight="false" outlineLevel="0" collapsed="false">
      <c r="A8749" s="207" t="n">
        <v>106282</v>
      </c>
      <c r="B8749" s="208" t="s">
        <v>8872</v>
      </c>
      <c r="C8749" s="2" t="s">
        <v>170</v>
      </c>
      <c r="D8749" s="209" t="n">
        <v>77.26</v>
      </c>
      <c r="E8749" s="224" t="n">
        <f aca="false">VLOOKUP(A8749,SINAPI_MO!$A$1:$E$59566,4,0)</f>
        <v>0.1809</v>
      </c>
      <c r="F8749" s="225" t="n">
        <f aca="false">ROUND(D8749*E8749,2)</f>
        <v>13.98</v>
      </c>
    </row>
    <row r="8750" customFormat="false" ht="19.4" hidden="false" customHeight="false" outlineLevel="0" collapsed="false">
      <c r="A8750" s="207" t="n">
        <v>106283</v>
      </c>
      <c r="B8750" s="208" t="s">
        <v>8873</v>
      </c>
      <c r="C8750" s="2" t="s">
        <v>170</v>
      </c>
      <c r="D8750" s="209" t="n">
        <v>77.26</v>
      </c>
      <c r="E8750" s="224" t="n">
        <f aca="false">VLOOKUP(A8750,SINAPI_MO!$A$1:$E$59566,4,0)</f>
        <v>0.1809</v>
      </c>
      <c r="F8750" s="225" t="n">
        <f aca="false">ROUND(D8750*E8750,2)</f>
        <v>13.98</v>
      </c>
    </row>
    <row r="8751" customFormat="false" ht="19.4" hidden="false" customHeight="false" outlineLevel="0" collapsed="false">
      <c r="A8751" s="207" t="n">
        <v>106286</v>
      </c>
      <c r="B8751" s="208" t="s">
        <v>8874</v>
      </c>
      <c r="C8751" s="2" t="s">
        <v>170</v>
      </c>
      <c r="D8751" s="209" t="n">
        <v>87.41</v>
      </c>
      <c r="E8751" s="224" t="n">
        <f aca="false">VLOOKUP(A8751,SINAPI_MO!$A$1:$E$59566,4,0)</f>
        <v>0.2761</v>
      </c>
      <c r="F8751" s="225" t="n">
        <f aca="false">ROUND(D8751*E8751,2)</f>
        <v>24.13</v>
      </c>
    </row>
    <row r="8752" customFormat="false" ht="19.4" hidden="false" customHeight="false" outlineLevel="0" collapsed="false">
      <c r="A8752" s="207" t="n">
        <v>106287</v>
      </c>
      <c r="B8752" s="208" t="s">
        <v>8875</v>
      </c>
      <c r="C8752" s="2" t="s">
        <v>170</v>
      </c>
      <c r="D8752" s="209" t="n">
        <v>104.82</v>
      </c>
      <c r="E8752" s="224" t="n">
        <f aca="false">VLOOKUP(A8752,SINAPI_MO!$A$1:$E$59566,4,0)</f>
        <v>0.3757</v>
      </c>
      <c r="F8752" s="225" t="n">
        <f aca="false">ROUND(D8752*E8752,2)</f>
        <v>39.38</v>
      </c>
    </row>
    <row r="8753" customFormat="false" ht="19.4" hidden="false" customHeight="false" outlineLevel="0" collapsed="false">
      <c r="A8753" s="207" t="n">
        <v>106288</v>
      </c>
      <c r="B8753" s="208" t="s">
        <v>8876</v>
      </c>
      <c r="C8753" s="2" t="s">
        <v>170</v>
      </c>
      <c r="D8753" s="209" t="n">
        <v>127</v>
      </c>
      <c r="E8753" s="224" t="n">
        <f aca="false">VLOOKUP(A8753,SINAPI_MO!$A$1:$E$59566,4,0)</f>
        <v>0.4701</v>
      </c>
      <c r="F8753" s="225" t="n">
        <f aca="false">ROUND(D8753*E8753,2)</f>
        <v>59.7</v>
      </c>
    </row>
    <row r="8754" customFormat="false" ht="19.4" hidden="false" customHeight="false" outlineLevel="0" collapsed="false">
      <c r="A8754" s="207" t="n">
        <v>106289</v>
      </c>
      <c r="B8754" s="208" t="s">
        <v>8877</v>
      </c>
      <c r="C8754" s="2" t="s">
        <v>170</v>
      </c>
      <c r="D8754" s="209" t="n">
        <v>168.6</v>
      </c>
      <c r="E8754" s="224" t="n">
        <f aca="false">VLOOKUP(A8754,SINAPI_MO!$A$1:$E$59566,4,0)</f>
        <v>0.5951</v>
      </c>
      <c r="F8754" s="225" t="n">
        <f aca="false">ROUND(D8754*E8754,2)</f>
        <v>100.33</v>
      </c>
    </row>
    <row r="8755" customFormat="false" ht="19.4" hidden="false" customHeight="false" outlineLevel="0" collapsed="false">
      <c r="A8755" s="207" t="n">
        <v>106290</v>
      </c>
      <c r="B8755" s="208" t="s">
        <v>8878</v>
      </c>
      <c r="C8755" s="2" t="s">
        <v>170</v>
      </c>
      <c r="D8755" s="209" t="n">
        <v>231.83</v>
      </c>
      <c r="E8755" s="224" t="n">
        <f aca="false">VLOOKUP(A8755,SINAPI_MO!$A$1:$E$59566,4,0)</f>
        <v>0.6957</v>
      </c>
      <c r="F8755" s="225" t="n">
        <f aca="false">ROUND(D8755*E8755,2)</f>
        <v>161.28</v>
      </c>
    </row>
    <row r="8756" customFormat="false" ht="19.4" hidden="false" customHeight="false" outlineLevel="0" collapsed="false">
      <c r="A8756" s="207" t="n">
        <v>106291</v>
      </c>
      <c r="B8756" s="208" t="s">
        <v>8879</v>
      </c>
      <c r="C8756" s="2" t="s">
        <v>170</v>
      </c>
      <c r="D8756" s="209" t="n">
        <v>339.78</v>
      </c>
      <c r="E8756" s="224" t="n">
        <f aca="false">VLOOKUP(A8756,SINAPI_MO!$A$1:$E$59566,4,0)</f>
        <v>0.7438</v>
      </c>
      <c r="F8756" s="225" t="n">
        <f aca="false">ROUND(D8756*E8756,2)</f>
        <v>252.73</v>
      </c>
    </row>
    <row r="8757" customFormat="false" ht="12.8" hidden="false" customHeight="false" outlineLevel="0" collapsed="false">
      <c r="A8757" s="207" t="n">
        <v>102136</v>
      </c>
      <c r="B8757" s="208" t="s">
        <v>8880</v>
      </c>
      <c r="C8757" s="2" t="s">
        <v>170</v>
      </c>
      <c r="D8757" s="209" t="n">
        <v>140.09</v>
      </c>
      <c r="E8757" s="224" t="n">
        <f aca="false">VLOOKUP(A8757,SINAPI_MO!$A$1:$E$59566,4,0)</f>
        <v>0.8984</v>
      </c>
      <c r="F8757" s="225" t="n">
        <f aca="false">ROUND(D8757*E8757,2)</f>
        <v>125.86</v>
      </c>
    </row>
    <row r="8758" customFormat="false" ht="19.4" hidden="false" customHeight="false" outlineLevel="0" collapsed="false">
      <c r="A8758" s="207" t="n">
        <v>106263</v>
      </c>
      <c r="B8758" s="208" t="s">
        <v>8881</v>
      </c>
      <c r="C8758" s="2" t="s">
        <v>170</v>
      </c>
      <c r="D8758" s="209" t="n">
        <v>182.24</v>
      </c>
      <c r="E8758" s="224" t="n">
        <f aca="false">VLOOKUP(A8758,SINAPI_MO!$A$1:$E$59566,4,0)</f>
        <v>0.9135</v>
      </c>
      <c r="F8758" s="225" t="n">
        <f aca="false">ROUND(D8758*E8758,2)</f>
        <v>166.48</v>
      </c>
    </row>
    <row r="8759" customFormat="false" ht="12.8" hidden="false" customHeight="false" outlineLevel="0" collapsed="false">
      <c r="A8759" s="207" t="n">
        <v>106259</v>
      </c>
      <c r="B8759" s="208" t="s">
        <v>8882</v>
      </c>
      <c r="C8759" s="2" t="s">
        <v>170</v>
      </c>
      <c r="D8759" s="209" t="n">
        <v>0</v>
      </c>
      <c r="E8759" s="224" t="e">
        <f aca="false">VLOOKUP(A8759,SINAPI_MO!$A$1:$E$59566,4,0)</f>
        <v>#N/A</v>
      </c>
      <c r="F8759" s="225" t="e">
        <f aca="false">ROUND(D8759*E8759,2)</f>
        <v>#N/A</v>
      </c>
    </row>
    <row r="8760" customFormat="false" ht="12.8" hidden="false" customHeight="false" outlineLevel="0" collapsed="false">
      <c r="A8760" s="207" t="n">
        <v>106261</v>
      </c>
      <c r="B8760" s="208" t="s">
        <v>8883</v>
      </c>
      <c r="C8760" s="2" t="s">
        <v>170</v>
      </c>
      <c r="D8760" s="209" t="n">
        <v>0</v>
      </c>
      <c r="E8760" s="224" t="e">
        <f aca="false">VLOOKUP(A8760,SINAPI_MO!$A$1:$E$59566,4,0)</f>
        <v>#N/A</v>
      </c>
      <c r="F8760" s="225" t="e">
        <f aca="false">ROUND(D8760*E8760,2)</f>
        <v>#N/A</v>
      </c>
    </row>
    <row r="8761" customFormat="false" ht="12.8" hidden="false" customHeight="false" outlineLevel="0" collapsed="false">
      <c r="A8761" s="207" t="n">
        <v>106260</v>
      </c>
      <c r="B8761" s="208" t="s">
        <v>8884</v>
      </c>
      <c r="C8761" s="2" t="s">
        <v>170</v>
      </c>
      <c r="D8761" s="209" t="n">
        <v>0</v>
      </c>
      <c r="E8761" s="224" t="e">
        <f aca="false">VLOOKUP(A8761,SINAPI_MO!$A$1:$E$59566,4,0)</f>
        <v>#N/A</v>
      </c>
      <c r="F8761" s="225" t="e">
        <f aca="false">ROUND(D8761*E8761,2)</f>
        <v>#N/A</v>
      </c>
    </row>
    <row r="8762" customFormat="false" ht="12.8" hidden="false" customHeight="false" outlineLevel="0" collapsed="false">
      <c r="A8762" s="207" t="n">
        <v>102134</v>
      </c>
      <c r="B8762" s="208" t="s">
        <v>8885</v>
      </c>
      <c r="C8762" s="2" t="s">
        <v>170</v>
      </c>
      <c r="D8762" s="209" t="n">
        <v>0</v>
      </c>
      <c r="E8762" s="224" t="e">
        <f aca="false">VLOOKUP(A8762,SINAPI_MO!$A$1:$E$59566,4,0)</f>
        <v>#N/A</v>
      </c>
      <c r="F8762" s="225" t="e">
        <f aca="false">ROUND(D8762*E8762,2)</f>
        <v>#N/A</v>
      </c>
    </row>
    <row r="8763" customFormat="false" ht="12.8" hidden="false" customHeight="false" outlineLevel="0" collapsed="false">
      <c r="A8763" s="207" t="n">
        <v>106262</v>
      </c>
      <c r="B8763" s="208" t="s">
        <v>8886</v>
      </c>
      <c r="C8763" s="2" t="s">
        <v>170</v>
      </c>
      <c r="D8763" s="209" t="n">
        <v>0</v>
      </c>
      <c r="E8763" s="224" t="e">
        <f aca="false">VLOOKUP(A8763,SINAPI_MO!$A$1:$E$59566,4,0)</f>
        <v>#N/A</v>
      </c>
      <c r="F8763" s="225" t="e">
        <f aca="false">ROUND(D8763*E8763,2)</f>
        <v>#N/A</v>
      </c>
    </row>
    <row r="8764" customFormat="false" ht="12.8" hidden="false" customHeight="false" outlineLevel="0" collapsed="false">
      <c r="A8764" s="207" t="n">
        <v>102135</v>
      </c>
      <c r="B8764" s="208" t="s">
        <v>8887</v>
      </c>
      <c r="C8764" s="2" t="s">
        <v>170</v>
      </c>
      <c r="D8764" s="209" t="n">
        <v>0</v>
      </c>
      <c r="E8764" s="224" t="e">
        <f aca="false">VLOOKUP(A8764,SINAPI_MO!$A$1:$E$59566,4,0)</f>
        <v>#N/A</v>
      </c>
      <c r="F8764" s="225" t="e">
        <f aca="false">ROUND(D8764*E8764,2)</f>
        <v>#N/A</v>
      </c>
    </row>
    <row r="8765" customFormat="false" ht="12.8" hidden="false" customHeight="false" outlineLevel="0" collapsed="false">
      <c r="A8765" s="207" t="n">
        <v>106302</v>
      </c>
      <c r="B8765" s="208" t="s">
        <v>8888</v>
      </c>
      <c r="C8765" s="2" t="s">
        <v>170</v>
      </c>
      <c r="D8765" s="209" t="n">
        <v>0</v>
      </c>
      <c r="E8765" s="224" t="e">
        <f aca="false">VLOOKUP(A8765,SINAPI_MO!$A$1:$E$59566,4,0)</f>
        <v>#N/A</v>
      </c>
      <c r="F8765" s="225" t="e">
        <f aca="false">ROUND(D8765*E8765,2)</f>
        <v>#N/A</v>
      </c>
    </row>
    <row r="8766" customFormat="false" ht="12.8" hidden="false" customHeight="false" outlineLevel="0" collapsed="false">
      <c r="A8766" s="207" t="n">
        <v>106284</v>
      </c>
      <c r="B8766" s="208" t="s">
        <v>8889</v>
      </c>
      <c r="C8766" s="2" t="s">
        <v>170</v>
      </c>
      <c r="D8766" s="209" t="n">
        <v>0</v>
      </c>
      <c r="E8766" s="224" t="e">
        <f aca="false">VLOOKUP(A8766,SINAPI_MO!$A$1:$E$59566,4,0)</f>
        <v>#N/A</v>
      </c>
      <c r="F8766" s="225" t="e">
        <f aca="false">ROUND(D8766*E8766,2)</f>
        <v>#N/A</v>
      </c>
    </row>
    <row r="8767" customFormat="false" ht="12.8" hidden="false" customHeight="false" outlineLevel="0" collapsed="false">
      <c r="A8767" s="207" t="n">
        <v>106285</v>
      </c>
      <c r="B8767" s="208" t="s">
        <v>8890</v>
      </c>
      <c r="C8767" s="2" t="s">
        <v>170</v>
      </c>
      <c r="D8767" s="209" t="n">
        <v>0</v>
      </c>
      <c r="E8767" s="224" t="e">
        <f aca="false">VLOOKUP(A8767,SINAPI_MO!$A$1:$E$59566,4,0)</f>
        <v>#N/A</v>
      </c>
      <c r="F8767" s="225" t="e">
        <f aca="false">ROUND(D8767*E8767,2)</f>
        <v>#N/A</v>
      </c>
    </row>
    <row r="8768" customFormat="false" ht="19.4" hidden="false" customHeight="false" outlineLevel="0" collapsed="false">
      <c r="A8768" s="207" t="n">
        <v>106296</v>
      </c>
      <c r="B8768" s="208" t="s">
        <v>8891</v>
      </c>
      <c r="C8768" s="2" t="s">
        <v>170</v>
      </c>
      <c r="D8768" s="209" t="n">
        <v>0</v>
      </c>
      <c r="E8768" s="224" t="e">
        <f aca="false">VLOOKUP(A8768,SINAPI_MO!$A$1:$E$59566,4,0)</f>
        <v>#N/A</v>
      </c>
      <c r="F8768" s="225" t="e">
        <f aca="false">ROUND(D8768*E8768,2)</f>
        <v>#N/A</v>
      </c>
    </row>
    <row r="8769" customFormat="false" ht="19.4" hidden="false" customHeight="false" outlineLevel="0" collapsed="false">
      <c r="A8769" s="207" t="n">
        <v>106299</v>
      </c>
      <c r="B8769" s="208" t="s">
        <v>8892</v>
      </c>
      <c r="C8769" s="2" t="s">
        <v>170</v>
      </c>
      <c r="D8769" s="209" t="n">
        <v>283.15</v>
      </c>
      <c r="E8769" s="224" t="n">
        <f aca="false">VLOOKUP(A8769,SINAPI_MO!$A$1:$E$59566,4,0)</f>
        <v>0.2811</v>
      </c>
      <c r="F8769" s="225" t="n">
        <f aca="false">ROUND(D8769*E8769,2)</f>
        <v>79.59</v>
      </c>
    </row>
    <row r="8770" customFormat="false" ht="12.8" hidden="false" customHeight="false" outlineLevel="0" collapsed="false">
      <c r="A8770" s="207" t="n">
        <v>106294</v>
      </c>
      <c r="B8770" s="208" t="s">
        <v>8893</v>
      </c>
      <c r="C8770" s="2" t="s">
        <v>170</v>
      </c>
      <c r="D8770" s="209" t="n">
        <v>0</v>
      </c>
      <c r="E8770" s="224" t="e">
        <f aca="false">VLOOKUP(A8770,SINAPI_MO!$A$1:$E$59566,4,0)</f>
        <v>#N/A</v>
      </c>
      <c r="F8770" s="225" t="e">
        <f aca="false">ROUND(D8770*E8770,2)</f>
        <v>#N/A</v>
      </c>
    </row>
    <row r="8771" customFormat="false" ht="12.8" hidden="false" customHeight="false" outlineLevel="0" collapsed="false">
      <c r="A8771" s="207" t="n">
        <v>106281</v>
      </c>
      <c r="B8771" s="208" t="s">
        <v>8894</v>
      </c>
      <c r="C8771" s="2" t="s">
        <v>170</v>
      </c>
      <c r="D8771" s="209" t="n">
        <v>0</v>
      </c>
      <c r="E8771" s="224" t="e">
        <f aca="false">VLOOKUP(A8771,SINAPI_MO!$A$1:$E$59566,4,0)</f>
        <v>#N/A</v>
      </c>
      <c r="F8771" s="225" t="e">
        <f aca="false">ROUND(D8771*E8771,2)</f>
        <v>#N/A</v>
      </c>
    </row>
    <row r="8772" customFormat="false" ht="12.8" hidden="false" customHeight="false" outlineLevel="0" collapsed="false">
      <c r="A8772" s="207" t="n">
        <v>106264</v>
      </c>
      <c r="B8772" s="208" t="s">
        <v>8895</v>
      </c>
      <c r="C8772" s="2" t="s">
        <v>183</v>
      </c>
      <c r="D8772" s="209" t="n">
        <v>0</v>
      </c>
      <c r="E8772" s="224" t="e">
        <f aca="false">VLOOKUP(A8772,SINAPI_MO!$A$1:$E$59566,4,0)</f>
        <v>#N/A</v>
      </c>
      <c r="F8772" s="225" t="e">
        <f aca="false">ROUND(D8772*E8772,2)</f>
        <v>#N/A</v>
      </c>
    </row>
    <row r="8773" customFormat="false" ht="12.8" hidden="false" customHeight="false" outlineLevel="0" collapsed="false">
      <c r="A8773" s="207" t="n">
        <v>97097</v>
      </c>
      <c r="B8773" s="208" t="s">
        <v>8896</v>
      </c>
      <c r="C8773" s="2" t="s">
        <v>175</v>
      </c>
      <c r="D8773" s="209" t="n">
        <v>38.62</v>
      </c>
      <c r="E8773" s="224" t="n">
        <f aca="false">VLOOKUP(A8773,SINAPI_MO!$A$1:$E$59566,4,0)</f>
        <v>0.064</v>
      </c>
      <c r="F8773" s="225" t="n">
        <f aca="false">ROUND(D8773*E8773,2)</f>
        <v>2.47</v>
      </c>
    </row>
    <row r="8774" customFormat="false" ht="12.8" hidden="false" customHeight="false" outlineLevel="0" collapsed="false">
      <c r="A8774" s="207" t="n">
        <v>97089</v>
      </c>
      <c r="B8774" s="208" t="s">
        <v>8897</v>
      </c>
      <c r="C8774" s="2" t="s">
        <v>441</v>
      </c>
      <c r="D8774" s="209" t="n">
        <v>15.28</v>
      </c>
      <c r="E8774" s="224" t="n">
        <f aca="false">VLOOKUP(A8774,SINAPI_MO!$A$1:$E$59566,4,0)</f>
        <v>0.0864</v>
      </c>
      <c r="F8774" s="225" t="n">
        <f aca="false">ROUND(D8774*E8774,2)</f>
        <v>1.32</v>
      </c>
    </row>
    <row r="8775" customFormat="false" ht="12.8" hidden="false" customHeight="false" outlineLevel="0" collapsed="false">
      <c r="A8775" s="207" t="n">
        <v>97090</v>
      </c>
      <c r="B8775" s="208" t="s">
        <v>8898</v>
      </c>
      <c r="C8775" s="2" t="s">
        <v>441</v>
      </c>
      <c r="D8775" s="209" t="n">
        <v>14.97</v>
      </c>
      <c r="E8775" s="224" t="n">
        <f aca="false">VLOOKUP(A8775,SINAPI_MO!$A$1:$E$59566,4,0)</f>
        <v>0.0755</v>
      </c>
      <c r="F8775" s="225" t="n">
        <f aca="false">ROUND(D8775*E8775,2)</f>
        <v>1.13</v>
      </c>
    </row>
    <row r="8776" customFormat="false" ht="12.8" hidden="false" customHeight="false" outlineLevel="0" collapsed="false">
      <c r="A8776" s="207" t="n">
        <v>97091</v>
      </c>
      <c r="B8776" s="208" t="s">
        <v>8899</v>
      </c>
      <c r="C8776" s="2" t="s">
        <v>441</v>
      </c>
      <c r="D8776" s="209" t="n">
        <v>14.49</v>
      </c>
      <c r="E8776" s="224" t="n">
        <f aca="false">VLOOKUP(A8776,SINAPI_MO!$A$1:$E$59566,4,0)</f>
        <v>0.0704</v>
      </c>
      <c r="F8776" s="225" t="n">
        <f aca="false">ROUND(D8776*E8776,2)</f>
        <v>1.02</v>
      </c>
    </row>
    <row r="8777" customFormat="false" ht="12.8" hidden="false" customHeight="false" outlineLevel="0" collapsed="false">
      <c r="A8777" s="207" t="n">
        <v>97092</v>
      </c>
      <c r="B8777" s="208" t="s">
        <v>8900</v>
      </c>
      <c r="C8777" s="2" t="s">
        <v>441</v>
      </c>
      <c r="D8777" s="209" t="n">
        <v>14</v>
      </c>
      <c r="E8777" s="224" t="n">
        <f aca="false">VLOOKUP(A8777,SINAPI_MO!$A$1:$E$59566,4,0)</f>
        <v>0.0614</v>
      </c>
      <c r="F8777" s="225" t="n">
        <f aca="false">ROUND(D8777*E8777,2)</f>
        <v>0.86</v>
      </c>
    </row>
    <row r="8778" customFormat="false" ht="12.8" hidden="false" customHeight="false" outlineLevel="0" collapsed="false">
      <c r="A8778" s="207" t="n">
        <v>103053</v>
      </c>
      <c r="B8778" s="208" t="s">
        <v>8901</v>
      </c>
      <c r="C8778" s="2" t="s">
        <v>441</v>
      </c>
      <c r="D8778" s="209" t="n">
        <v>0</v>
      </c>
      <c r="E8778" s="224" t="e">
        <f aca="false">VLOOKUP(A8778,SINAPI_MO!$A$1:$E$59566,4,0)</f>
        <v>#N/A</v>
      </c>
      <c r="F8778" s="225" t="e">
        <f aca="false">ROUND(D8778*E8778,2)</f>
        <v>#N/A</v>
      </c>
    </row>
    <row r="8779" customFormat="false" ht="12.8" hidden="false" customHeight="false" outlineLevel="0" collapsed="false">
      <c r="A8779" s="207" t="n">
        <v>97093</v>
      </c>
      <c r="B8779" s="208" t="s">
        <v>8902</v>
      </c>
      <c r="C8779" s="2" t="s">
        <v>441</v>
      </c>
      <c r="D8779" s="209" t="n">
        <v>13.11</v>
      </c>
      <c r="E8779" s="224" t="n">
        <f aca="false">VLOOKUP(A8779,SINAPI_MO!$A$1:$E$59566,4,0)</f>
        <v>0.0511</v>
      </c>
      <c r="F8779" s="225" t="n">
        <f aca="false">ROUND(D8779*E8779,2)</f>
        <v>0.67</v>
      </c>
    </row>
    <row r="8780" customFormat="false" ht="12.8" hidden="false" customHeight="false" outlineLevel="0" collapsed="false">
      <c r="A8780" s="207" t="n">
        <v>103054</v>
      </c>
      <c r="B8780" s="208" t="s">
        <v>8903</v>
      </c>
      <c r="C8780" s="2" t="s">
        <v>441</v>
      </c>
      <c r="D8780" s="209" t="n">
        <v>0</v>
      </c>
      <c r="E8780" s="224" t="e">
        <f aca="false">VLOOKUP(A8780,SINAPI_MO!$A$1:$E$59566,4,0)</f>
        <v>#N/A</v>
      </c>
      <c r="F8780" s="225" t="e">
        <f aca="false">ROUND(D8780*E8780,2)</f>
        <v>#N/A</v>
      </c>
    </row>
    <row r="8781" customFormat="false" ht="12.8" hidden="false" customHeight="false" outlineLevel="0" collapsed="false">
      <c r="A8781" s="207" t="n">
        <v>97088</v>
      </c>
      <c r="B8781" s="208" t="s">
        <v>8904</v>
      </c>
      <c r="C8781" s="2" t="s">
        <v>441</v>
      </c>
      <c r="D8781" s="209" t="n">
        <v>16.73</v>
      </c>
      <c r="E8781" s="224" t="n">
        <f aca="false">VLOOKUP(A8781,SINAPI_MO!$A$1:$E$59566,4,0)</f>
        <v>0.0915</v>
      </c>
      <c r="F8781" s="225" t="n">
        <f aca="false">ROUND(D8781*E8781,2)</f>
        <v>1.53</v>
      </c>
    </row>
    <row r="8782" customFormat="false" ht="12.8" hidden="false" customHeight="false" outlineLevel="0" collapsed="false">
      <c r="A8782" s="207" t="n">
        <v>97087</v>
      </c>
      <c r="B8782" s="208" t="s">
        <v>8905</v>
      </c>
      <c r="C8782" s="2" t="s">
        <v>175</v>
      </c>
      <c r="D8782" s="209" t="n">
        <v>2.79</v>
      </c>
      <c r="E8782" s="224" t="n">
        <f aca="false">VLOOKUP(A8782,SINAPI_MO!$A$1:$E$59566,4,0)</f>
        <v>0.1792</v>
      </c>
      <c r="F8782" s="225" t="n">
        <f aca="false">ROUND(D8782*E8782,2)</f>
        <v>0.5</v>
      </c>
    </row>
    <row r="8783" customFormat="false" ht="19.4" hidden="false" customHeight="false" outlineLevel="0" collapsed="false">
      <c r="A8783" s="207" t="n">
        <v>97083</v>
      </c>
      <c r="B8783" s="208" t="s">
        <v>8906</v>
      </c>
      <c r="C8783" s="2" t="s">
        <v>175</v>
      </c>
      <c r="D8783" s="209" t="n">
        <v>3.55</v>
      </c>
      <c r="E8783" s="224" t="n">
        <f aca="false">VLOOKUP(A8783,SINAPI_MO!$A$1:$E$59566,4,0)</f>
        <v>0.9408</v>
      </c>
      <c r="F8783" s="225" t="n">
        <f aca="false">ROUND(D8783*E8783,2)</f>
        <v>3.34</v>
      </c>
    </row>
    <row r="8784" customFormat="false" ht="19.4" hidden="false" customHeight="false" outlineLevel="0" collapsed="false">
      <c r="A8784" s="207" t="n">
        <v>97084</v>
      </c>
      <c r="B8784" s="208" t="s">
        <v>8907</v>
      </c>
      <c r="C8784" s="2" t="s">
        <v>175</v>
      </c>
      <c r="D8784" s="209" t="n">
        <v>0.74</v>
      </c>
      <c r="E8784" s="224" t="n">
        <f aca="false">VLOOKUP(A8784,SINAPI_MO!$A$1:$E$59566,4,0)</f>
        <v>0.9324</v>
      </c>
      <c r="F8784" s="225" t="n">
        <f aca="false">ROUND(D8784*E8784,2)</f>
        <v>0.69</v>
      </c>
    </row>
    <row r="8785" customFormat="false" ht="19.4" hidden="false" customHeight="false" outlineLevel="0" collapsed="false">
      <c r="A8785" s="207" t="n">
        <v>97096</v>
      </c>
      <c r="B8785" s="208" t="s">
        <v>8908</v>
      </c>
      <c r="C8785" s="2" t="s">
        <v>262</v>
      </c>
      <c r="D8785" s="209" t="n">
        <v>675.45</v>
      </c>
      <c r="E8785" s="224" t="n">
        <f aca="false">VLOOKUP(A8785,SINAPI_MO!$A$1:$E$59566,4,0)</f>
        <v>0.0314</v>
      </c>
      <c r="F8785" s="225" t="n">
        <f aca="false">ROUND(D8785*E8785,2)</f>
        <v>21.21</v>
      </c>
    </row>
    <row r="8786" customFormat="false" ht="12.8" hidden="false" customHeight="false" outlineLevel="0" collapsed="false">
      <c r="A8786" s="207" t="n">
        <v>97082</v>
      </c>
      <c r="B8786" s="208" t="s">
        <v>8909</v>
      </c>
      <c r="C8786" s="2" t="s">
        <v>262</v>
      </c>
      <c r="D8786" s="209" t="n">
        <v>68.18</v>
      </c>
      <c r="E8786" s="224" t="n">
        <f aca="false">VLOOKUP(A8786,SINAPI_MO!$A$1:$E$59566,4,0)</f>
        <v>1</v>
      </c>
      <c r="F8786" s="225" t="n">
        <f aca="false">ROUND(D8786*E8786,2)</f>
        <v>68.18</v>
      </c>
    </row>
    <row r="8787" customFormat="false" ht="12.8" hidden="false" customHeight="false" outlineLevel="0" collapsed="false">
      <c r="A8787" s="207" t="n">
        <v>103076</v>
      </c>
      <c r="B8787" s="208" t="s">
        <v>8910</v>
      </c>
      <c r="C8787" s="2" t="s">
        <v>175</v>
      </c>
      <c r="D8787" s="209" t="n">
        <v>157.02</v>
      </c>
      <c r="E8787" s="224" t="n">
        <f aca="false">VLOOKUP(A8787,SINAPI_MO!$A$1:$E$59566,4,0)</f>
        <v>0.1569</v>
      </c>
      <c r="F8787" s="225" t="n">
        <f aca="false">ROUND(D8787*E8787,2)</f>
        <v>24.64</v>
      </c>
    </row>
    <row r="8788" customFormat="false" ht="12.8" hidden="false" customHeight="false" outlineLevel="0" collapsed="false">
      <c r="A8788" s="207" t="n">
        <v>103067</v>
      </c>
      <c r="B8788" s="208" t="s">
        <v>8911</v>
      </c>
      <c r="C8788" s="2" t="s">
        <v>175</v>
      </c>
      <c r="D8788" s="209" t="n">
        <v>0</v>
      </c>
      <c r="E8788" s="224" t="e">
        <f aca="false">VLOOKUP(A8788,SINAPI_MO!$A$1:$E$59566,4,0)</f>
        <v>#N/A</v>
      </c>
      <c r="F8788" s="225" t="e">
        <f aca="false">ROUND(D8788*E8788,2)</f>
        <v>#N/A</v>
      </c>
    </row>
    <row r="8789" customFormat="false" ht="12.8" hidden="false" customHeight="false" outlineLevel="0" collapsed="false">
      <c r="A8789" s="207" t="n">
        <v>103077</v>
      </c>
      <c r="B8789" s="208" t="s">
        <v>8912</v>
      </c>
      <c r="C8789" s="2" t="s">
        <v>175</v>
      </c>
      <c r="D8789" s="209" t="n">
        <v>204.25</v>
      </c>
      <c r="E8789" s="224" t="n">
        <f aca="false">VLOOKUP(A8789,SINAPI_MO!$A$1:$E$59566,4,0)</f>
        <v>0.1366</v>
      </c>
      <c r="F8789" s="225" t="n">
        <f aca="false">ROUND(D8789*E8789,2)</f>
        <v>27.9</v>
      </c>
    </row>
    <row r="8790" customFormat="false" ht="12.8" hidden="false" customHeight="false" outlineLevel="0" collapsed="false">
      <c r="A8790" s="207" t="n">
        <v>103068</v>
      </c>
      <c r="B8790" s="208" t="s">
        <v>8913</v>
      </c>
      <c r="C8790" s="2" t="s">
        <v>175</v>
      </c>
      <c r="D8790" s="209" t="n">
        <v>0</v>
      </c>
      <c r="E8790" s="224" t="e">
        <f aca="false">VLOOKUP(A8790,SINAPI_MO!$A$1:$E$59566,4,0)</f>
        <v>#N/A</v>
      </c>
      <c r="F8790" s="225" t="e">
        <f aca="false">ROUND(D8790*E8790,2)</f>
        <v>#N/A</v>
      </c>
    </row>
    <row r="8791" customFormat="false" ht="12.8" hidden="false" customHeight="false" outlineLevel="0" collapsed="false">
      <c r="A8791" s="207" t="n">
        <v>103078</v>
      </c>
      <c r="B8791" s="208" t="s">
        <v>8914</v>
      </c>
      <c r="C8791" s="2" t="s">
        <v>175</v>
      </c>
      <c r="D8791" s="209" t="n">
        <v>247.78</v>
      </c>
      <c r="E8791" s="224" t="n">
        <f aca="false">VLOOKUP(A8791,SINAPI_MO!$A$1:$E$59566,4,0)</f>
        <v>0.1256</v>
      </c>
      <c r="F8791" s="225" t="n">
        <f aca="false">ROUND(D8791*E8791,2)</f>
        <v>31.12</v>
      </c>
    </row>
    <row r="8792" customFormat="false" ht="12.8" hidden="false" customHeight="false" outlineLevel="0" collapsed="false">
      <c r="A8792" s="207" t="n">
        <v>103069</v>
      </c>
      <c r="B8792" s="208" t="s">
        <v>8915</v>
      </c>
      <c r="C8792" s="2" t="s">
        <v>175</v>
      </c>
      <c r="D8792" s="209" t="n">
        <v>0</v>
      </c>
      <c r="E8792" s="224" t="e">
        <f aca="false">VLOOKUP(A8792,SINAPI_MO!$A$1:$E$59566,4,0)</f>
        <v>#N/A</v>
      </c>
      <c r="F8792" s="225" t="e">
        <f aca="false">ROUND(D8792*E8792,2)</f>
        <v>#N/A</v>
      </c>
    </row>
    <row r="8793" customFormat="false" ht="12.8" hidden="false" customHeight="false" outlineLevel="0" collapsed="false">
      <c r="A8793" s="207" t="n">
        <v>103079</v>
      </c>
      <c r="B8793" s="208" t="s">
        <v>8916</v>
      </c>
      <c r="C8793" s="2" t="s">
        <v>175</v>
      </c>
      <c r="D8793" s="209" t="n">
        <v>298.2</v>
      </c>
      <c r="E8793" s="224" t="n">
        <f aca="false">VLOOKUP(A8793,SINAPI_MO!$A$1:$E$59566,4,0)</f>
        <v>0.1153</v>
      </c>
      <c r="F8793" s="225" t="n">
        <f aca="false">ROUND(D8793*E8793,2)</f>
        <v>34.38</v>
      </c>
    </row>
    <row r="8794" customFormat="false" ht="12.8" hidden="false" customHeight="false" outlineLevel="0" collapsed="false">
      <c r="A8794" s="207" t="n">
        <v>103070</v>
      </c>
      <c r="B8794" s="208" t="s">
        <v>8917</v>
      </c>
      <c r="C8794" s="2" t="s">
        <v>175</v>
      </c>
      <c r="D8794" s="209" t="n">
        <v>0</v>
      </c>
      <c r="E8794" s="224" t="e">
        <f aca="false">VLOOKUP(A8794,SINAPI_MO!$A$1:$E$59566,4,0)</f>
        <v>#N/A</v>
      </c>
      <c r="F8794" s="225" t="e">
        <f aca="false">ROUND(D8794*E8794,2)</f>
        <v>#N/A</v>
      </c>
    </row>
    <row r="8795" customFormat="false" ht="12.8" hidden="false" customHeight="false" outlineLevel="0" collapsed="false">
      <c r="A8795" s="207" t="n">
        <v>103080</v>
      </c>
      <c r="B8795" s="208" t="s">
        <v>8918</v>
      </c>
      <c r="C8795" s="2" t="s">
        <v>175</v>
      </c>
      <c r="D8795" s="209" t="n">
        <v>364.94</v>
      </c>
      <c r="E8795" s="224" t="n">
        <f aca="false">VLOOKUP(A8795,SINAPI_MO!$A$1:$E$59566,4,0)</f>
        <v>0.1044</v>
      </c>
      <c r="F8795" s="225" t="n">
        <f aca="false">ROUND(D8795*E8795,2)</f>
        <v>38.1</v>
      </c>
    </row>
    <row r="8796" customFormat="false" ht="12.8" hidden="false" customHeight="false" outlineLevel="0" collapsed="false">
      <c r="A8796" s="207" t="n">
        <v>103071</v>
      </c>
      <c r="B8796" s="208" t="s">
        <v>8919</v>
      </c>
      <c r="C8796" s="2" t="s">
        <v>175</v>
      </c>
      <c r="D8796" s="209" t="n">
        <v>0</v>
      </c>
      <c r="E8796" s="224" t="e">
        <f aca="false">VLOOKUP(A8796,SINAPI_MO!$A$1:$E$59566,4,0)</f>
        <v>#N/A</v>
      </c>
      <c r="F8796" s="225" t="e">
        <f aca="false">ROUND(D8796*E8796,2)</f>
        <v>#N/A</v>
      </c>
    </row>
    <row r="8797" customFormat="false" ht="19.4" hidden="false" customHeight="false" outlineLevel="0" collapsed="false">
      <c r="A8797" s="207" t="n">
        <v>103075</v>
      </c>
      <c r="B8797" s="208" t="s">
        <v>8920</v>
      </c>
      <c r="C8797" s="2" t="s">
        <v>175</v>
      </c>
      <c r="D8797" s="209" t="n">
        <v>220.55</v>
      </c>
      <c r="E8797" s="224" t="n">
        <f aca="false">VLOOKUP(A8797,SINAPI_MO!$A$1:$E$59566,4,0)</f>
        <v>0.1273</v>
      </c>
      <c r="F8797" s="225" t="n">
        <f aca="false">ROUND(D8797*E8797,2)</f>
        <v>28.08</v>
      </c>
    </row>
    <row r="8798" customFormat="false" ht="19.4" hidden="false" customHeight="false" outlineLevel="0" collapsed="false">
      <c r="A8798" s="207" t="n">
        <v>103062</v>
      </c>
      <c r="B8798" s="208" t="s">
        <v>8921</v>
      </c>
      <c r="C8798" s="2" t="s">
        <v>175</v>
      </c>
      <c r="D8798" s="209" t="n">
        <v>0</v>
      </c>
      <c r="E8798" s="224" t="e">
        <f aca="false">VLOOKUP(A8798,SINAPI_MO!$A$1:$E$59566,4,0)</f>
        <v>#N/A</v>
      </c>
      <c r="F8798" s="225" t="e">
        <f aca="false">ROUND(D8798*E8798,2)</f>
        <v>#N/A</v>
      </c>
    </row>
    <row r="8799" customFormat="false" ht="19.4" hidden="false" customHeight="false" outlineLevel="0" collapsed="false">
      <c r="A8799" s="207" t="n">
        <v>103065</v>
      </c>
      <c r="B8799" s="208" t="s">
        <v>8922</v>
      </c>
      <c r="C8799" s="2" t="s">
        <v>175</v>
      </c>
      <c r="D8799" s="209" t="n">
        <v>0</v>
      </c>
      <c r="E8799" s="224" t="e">
        <f aca="false">VLOOKUP(A8799,SINAPI_MO!$A$1:$E$59566,4,0)</f>
        <v>#N/A</v>
      </c>
      <c r="F8799" s="225" t="e">
        <f aca="false">ROUND(D8799*E8799,2)</f>
        <v>#N/A</v>
      </c>
    </row>
    <row r="8800" customFormat="false" ht="19.4" hidden="false" customHeight="false" outlineLevel="0" collapsed="false">
      <c r="A8800" s="207" t="n">
        <v>103063</v>
      </c>
      <c r="B8800" s="208" t="s">
        <v>8923</v>
      </c>
      <c r="C8800" s="2" t="s">
        <v>175</v>
      </c>
      <c r="D8800" s="209" t="n">
        <v>0</v>
      </c>
      <c r="E8800" s="224" t="e">
        <f aca="false">VLOOKUP(A8800,SINAPI_MO!$A$1:$E$59566,4,0)</f>
        <v>#N/A</v>
      </c>
      <c r="F8800" s="225" t="e">
        <f aca="false">ROUND(D8800*E8800,2)</f>
        <v>#N/A</v>
      </c>
    </row>
    <row r="8801" customFormat="false" ht="19.4" hidden="false" customHeight="false" outlineLevel="0" collapsed="false">
      <c r="A8801" s="207" t="n">
        <v>103066</v>
      </c>
      <c r="B8801" s="208" t="s">
        <v>8924</v>
      </c>
      <c r="C8801" s="2" t="s">
        <v>175</v>
      </c>
      <c r="D8801" s="209" t="n">
        <v>0</v>
      </c>
      <c r="E8801" s="224" t="e">
        <f aca="false">VLOOKUP(A8801,SINAPI_MO!$A$1:$E$59566,4,0)</f>
        <v>#N/A</v>
      </c>
      <c r="F8801" s="225" t="e">
        <f aca="false">ROUND(D8801*E8801,2)</f>
        <v>#N/A</v>
      </c>
    </row>
    <row r="8802" customFormat="false" ht="19.4" hidden="false" customHeight="false" outlineLevel="0" collapsed="false">
      <c r="A8802" s="207" t="n">
        <v>103064</v>
      </c>
      <c r="B8802" s="208" t="s">
        <v>8925</v>
      </c>
      <c r="C8802" s="2" t="s">
        <v>175</v>
      </c>
      <c r="D8802" s="209" t="n">
        <v>0</v>
      </c>
      <c r="E8802" s="224" t="e">
        <f aca="false">VLOOKUP(A8802,SINAPI_MO!$A$1:$E$59566,4,0)</f>
        <v>#N/A</v>
      </c>
      <c r="F8802" s="225" t="e">
        <f aca="false">ROUND(D8802*E8802,2)</f>
        <v>#N/A</v>
      </c>
    </row>
    <row r="8803" customFormat="false" ht="19.4" hidden="false" customHeight="false" outlineLevel="0" collapsed="false">
      <c r="A8803" s="207" t="n">
        <v>103074</v>
      </c>
      <c r="B8803" s="208" t="s">
        <v>8926</v>
      </c>
      <c r="C8803" s="2" t="s">
        <v>175</v>
      </c>
      <c r="D8803" s="209" t="n">
        <v>181.93</v>
      </c>
      <c r="E8803" s="224" t="n">
        <f aca="false">VLOOKUP(A8803,SINAPI_MO!$A$1:$E$59566,4,0)</f>
        <v>0.1407</v>
      </c>
      <c r="F8803" s="225" t="n">
        <f aca="false">ROUND(D8803*E8803,2)</f>
        <v>25.6</v>
      </c>
    </row>
    <row r="8804" customFormat="false" ht="19.4" hidden="false" customHeight="false" outlineLevel="0" collapsed="false">
      <c r="A8804" s="207" t="n">
        <v>103057</v>
      </c>
      <c r="B8804" s="208" t="s">
        <v>8927</v>
      </c>
      <c r="C8804" s="2" t="s">
        <v>175</v>
      </c>
      <c r="D8804" s="209" t="n">
        <v>0</v>
      </c>
      <c r="E8804" s="224" t="e">
        <f aca="false">VLOOKUP(A8804,SINAPI_MO!$A$1:$E$59566,4,0)</f>
        <v>#N/A</v>
      </c>
      <c r="F8804" s="225" t="e">
        <f aca="false">ROUND(D8804*E8804,2)</f>
        <v>#N/A</v>
      </c>
    </row>
    <row r="8805" customFormat="false" ht="19.4" hidden="false" customHeight="false" outlineLevel="0" collapsed="false">
      <c r="A8805" s="207" t="n">
        <v>103060</v>
      </c>
      <c r="B8805" s="208" t="s">
        <v>8928</v>
      </c>
      <c r="C8805" s="2" t="s">
        <v>175</v>
      </c>
      <c r="D8805" s="209" t="n">
        <v>0</v>
      </c>
      <c r="E8805" s="224" t="e">
        <f aca="false">VLOOKUP(A8805,SINAPI_MO!$A$1:$E$59566,4,0)</f>
        <v>#N/A</v>
      </c>
      <c r="F8805" s="225" t="e">
        <f aca="false">ROUND(D8805*E8805,2)</f>
        <v>#N/A</v>
      </c>
    </row>
    <row r="8806" customFormat="false" ht="19.4" hidden="false" customHeight="false" outlineLevel="0" collapsed="false">
      <c r="A8806" s="207" t="n">
        <v>103058</v>
      </c>
      <c r="B8806" s="208" t="s">
        <v>8929</v>
      </c>
      <c r="C8806" s="2" t="s">
        <v>175</v>
      </c>
      <c r="D8806" s="209" t="n">
        <v>0</v>
      </c>
      <c r="E8806" s="224" t="e">
        <f aca="false">VLOOKUP(A8806,SINAPI_MO!$A$1:$E$59566,4,0)</f>
        <v>#N/A</v>
      </c>
      <c r="F8806" s="225" t="e">
        <f aca="false">ROUND(D8806*E8806,2)</f>
        <v>#N/A</v>
      </c>
    </row>
    <row r="8807" customFormat="false" ht="19.4" hidden="false" customHeight="false" outlineLevel="0" collapsed="false">
      <c r="A8807" s="207" t="n">
        <v>103061</v>
      </c>
      <c r="B8807" s="208" t="s">
        <v>8930</v>
      </c>
      <c r="C8807" s="2" t="s">
        <v>175</v>
      </c>
      <c r="D8807" s="209" t="n">
        <v>0</v>
      </c>
      <c r="E8807" s="224" t="e">
        <f aca="false">VLOOKUP(A8807,SINAPI_MO!$A$1:$E$59566,4,0)</f>
        <v>#N/A</v>
      </c>
      <c r="F8807" s="225" t="e">
        <f aca="false">ROUND(D8807*E8807,2)</f>
        <v>#N/A</v>
      </c>
    </row>
    <row r="8808" customFormat="false" ht="19.4" hidden="false" customHeight="false" outlineLevel="0" collapsed="false">
      <c r="A8808" s="207" t="n">
        <v>103059</v>
      </c>
      <c r="B8808" s="208" t="s">
        <v>8931</v>
      </c>
      <c r="C8808" s="2" t="s">
        <v>175</v>
      </c>
      <c r="D8808" s="209" t="n">
        <v>0</v>
      </c>
      <c r="E8808" s="224" t="e">
        <f aca="false">VLOOKUP(A8808,SINAPI_MO!$A$1:$E$59566,4,0)</f>
        <v>#N/A</v>
      </c>
      <c r="F8808" s="225" t="e">
        <f aca="false">ROUND(D8808*E8808,2)</f>
        <v>#N/A</v>
      </c>
    </row>
    <row r="8809" customFormat="false" ht="12.8" hidden="false" customHeight="false" outlineLevel="0" collapsed="false">
      <c r="A8809" s="207" t="n">
        <v>97101</v>
      </c>
      <c r="B8809" s="208" t="s">
        <v>8932</v>
      </c>
      <c r="C8809" s="2" t="s">
        <v>175</v>
      </c>
      <c r="D8809" s="209" t="n">
        <v>183.7</v>
      </c>
      <c r="E8809" s="224" t="n">
        <f aca="false">VLOOKUP(A8809,SINAPI_MO!$A$1:$E$59566,4,0)</f>
        <v>0.1517</v>
      </c>
      <c r="F8809" s="225" t="n">
        <f aca="false">ROUND(D8809*E8809,2)</f>
        <v>27.87</v>
      </c>
    </row>
    <row r="8810" customFormat="false" ht="12.8" hidden="false" customHeight="false" outlineLevel="0" collapsed="false">
      <c r="A8810" s="207" t="n">
        <v>97098</v>
      </c>
      <c r="B8810" s="208" t="s">
        <v>8933</v>
      </c>
      <c r="C8810" s="2" t="s">
        <v>175</v>
      </c>
      <c r="D8810" s="209" t="n">
        <v>0</v>
      </c>
      <c r="E8810" s="224" t="e">
        <f aca="false">VLOOKUP(A8810,SINAPI_MO!$A$1:$E$59566,4,0)</f>
        <v>#N/A</v>
      </c>
      <c r="F8810" s="225" t="e">
        <f aca="false">ROUND(D8810*E8810,2)</f>
        <v>#N/A</v>
      </c>
    </row>
    <row r="8811" customFormat="false" ht="12.8" hidden="false" customHeight="false" outlineLevel="0" collapsed="false">
      <c r="A8811" s="207" t="n">
        <v>97102</v>
      </c>
      <c r="B8811" s="208" t="s">
        <v>8934</v>
      </c>
      <c r="C8811" s="2" t="s">
        <v>175</v>
      </c>
      <c r="D8811" s="209" t="n">
        <v>230.93</v>
      </c>
      <c r="E8811" s="224" t="n">
        <f aca="false">VLOOKUP(A8811,SINAPI_MO!$A$1:$E$59566,4,0)</f>
        <v>0.1348</v>
      </c>
      <c r="F8811" s="225" t="n">
        <f aca="false">ROUND(D8811*E8811,2)</f>
        <v>31.13</v>
      </c>
    </row>
    <row r="8812" customFormat="false" ht="12.8" hidden="false" customHeight="false" outlineLevel="0" collapsed="false">
      <c r="A8812" s="207" t="n">
        <v>97099</v>
      </c>
      <c r="B8812" s="208" t="s">
        <v>8935</v>
      </c>
      <c r="C8812" s="2" t="s">
        <v>175</v>
      </c>
      <c r="D8812" s="209" t="n">
        <v>0</v>
      </c>
      <c r="E8812" s="224" t="e">
        <f aca="false">VLOOKUP(A8812,SINAPI_MO!$A$1:$E$59566,4,0)</f>
        <v>#N/A</v>
      </c>
      <c r="F8812" s="225" t="e">
        <f aca="false">ROUND(D8812*E8812,2)</f>
        <v>#N/A</v>
      </c>
    </row>
    <row r="8813" customFormat="false" ht="12.8" hidden="false" customHeight="false" outlineLevel="0" collapsed="false">
      <c r="A8813" s="207" t="n">
        <v>97103</v>
      </c>
      <c r="B8813" s="208" t="s">
        <v>8936</v>
      </c>
      <c r="C8813" s="2" t="s">
        <v>175</v>
      </c>
      <c r="D8813" s="209" t="n">
        <v>274.46</v>
      </c>
      <c r="E8813" s="224" t="n">
        <f aca="false">VLOOKUP(A8813,SINAPI_MO!$A$1:$E$59566,4,0)</f>
        <v>0.1252</v>
      </c>
      <c r="F8813" s="225" t="n">
        <f aca="false">ROUND(D8813*E8813,2)</f>
        <v>34.36</v>
      </c>
    </row>
    <row r="8814" customFormat="false" ht="12.8" hidden="false" customHeight="false" outlineLevel="0" collapsed="false">
      <c r="A8814" s="207" t="n">
        <v>97100</v>
      </c>
      <c r="B8814" s="208" t="s">
        <v>8937</v>
      </c>
      <c r="C8814" s="2" t="s">
        <v>175</v>
      </c>
      <c r="D8814" s="209" t="n">
        <v>0</v>
      </c>
      <c r="E8814" s="224" t="e">
        <f aca="false">VLOOKUP(A8814,SINAPI_MO!$A$1:$E$59566,4,0)</f>
        <v>#N/A</v>
      </c>
      <c r="F8814" s="225" t="e">
        <f aca="false">ROUND(D8814*E8814,2)</f>
        <v>#N/A</v>
      </c>
    </row>
    <row r="8815" customFormat="false" ht="12.8" hidden="false" customHeight="false" outlineLevel="0" collapsed="false">
      <c r="A8815" s="207" t="n">
        <v>103072</v>
      </c>
      <c r="B8815" s="208" t="s">
        <v>8938</v>
      </c>
      <c r="C8815" s="2" t="s">
        <v>175</v>
      </c>
      <c r="D8815" s="209" t="n">
        <v>324.88</v>
      </c>
      <c r="E8815" s="224" t="n">
        <f aca="false">VLOOKUP(A8815,SINAPI_MO!$A$1:$E$59566,4,0)</f>
        <v>0.1158</v>
      </c>
      <c r="F8815" s="225" t="n">
        <f aca="false">ROUND(D8815*E8815,2)</f>
        <v>37.62</v>
      </c>
    </row>
    <row r="8816" customFormat="false" ht="12.8" hidden="false" customHeight="false" outlineLevel="0" collapsed="false">
      <c r="A8816" s="207" t="n">
        <v>103055</v>
      </c>
      <c r="B8816" s="208" t="s">
        <v>8939</v>
      </c>
      <c r="C8816" s="2" t="s">
        <v>175</v>
      </c>
      <c r="D8816" s="209" t="n">
        <v>0</v>
      </c>
      <c r="E8816" s="224" t="e">
        <f aca="false">VLOOKUP(A8816,SINAPI_MO!$A$1:$E$59566,4,0)</f>
        <v>#N/A</v>
      </c>
      <c r="F8816" s="225" t="e">
        <f aca="false">ROUND(D8816*E8816,2)</f>
        <v>#N/A</v>
      </c>
    </row>
    <row r="8817" customFormat="false" ht="12.8" hidden="false" customHeight="false" outlineLevel="0" collapsed="false">
      <c r="A8817" s="207" t="n">
        <v>103073</v>
      </c>
      <c r="B8817" s="208" t="s">
        <v>8940</v>
      </c>
      <c r="C8817" s="2" t="s">
        <v>175</v>
      </c>
      <c r="D8817" s="209" t="n">
        <v>391.62</v>
      </c>
      <c r="E8817" s="224" t="n">
        <f aca="false">VLOOKUP(A8817,SINAPI_MO!$A$1:$E$59566,4,0)</f>
        <v>0.1056</v>
      </c>
      <c r="F8817" s="225" t="n">
        <f aca="false">ROUND(D8817*E8817,2)</f>
        <v>41.36</v>
      </c>
    </row>
    <row r="8818" customFormat="false" ht="12.8" hidden="false" customHeight="false" outlineLevel="0" collapsed="false">
      <c r="A8818" s="207" t="n">
        <v>103056</v>
      </c>
      <c r="B8818" s="208" t="s">
        <v>8941</v>
      </c>
      <c r="C8818" s="2" t="s">
        <v>175</v>
      </c>
      <c r="D8818" s="209" t="n">
        <v>0</v>
      </c>
      <c r="E8818" s="224" t="e">
        <f aca="false">VLOOKUP(A8818,SINAPI_MO!$A$1:$E$59566,4,0)</f>
        <v>#N/A</v>
      </c>
      <c r="F8818" s="225" t="e">
        <f aca="false">ROUND(D8818*E8818,2)</f>
        <v>#N/A</v>
      </c>
    </row>
    <row r="8819" customFormat="false" ht="19.4" hidden="false" customHeight="false" outlineLevel="0" collapsed="false">
      <c r="A8819" s="207" t="n">
        <v>97086</v>
      </c>
      <c r="B8819" s="208" t="s">
        <v>8942</v>
      </c>
      <c r="C8819" s="2" t="s">
        <v>175</v>
      </c>
      <c r="D8819" s="209" t="n">
        <v>129.6</v>
      </c>
      <c r="E8819" s="224" t="n">
        <f aca="false">VLOOKUP(A8819,SINAPI_MO!$A$1:$E$59566,4,0)</f>
        <v>0.7707</v>
      </c>
      <c r="F8819" s="225" t="n">
        <f aca="false">ROUND(D8819*E8819,2)</f>
        <v>99.88</v>
      </c>
    </row>
    <row r="8820" customFormat="false" ht="19.4" hidden="false" customHeight="false" outlineLevel="0" collapsed="false">
      <c r="A8820" s="207" t="n">
        <v>97085</v>
      </c>
      <c r="B8820" s="208" t="s">
        <v>8943</v>
      </c>
      <c r="C8820" s="2" t="s">
        <v>175</v>
      </c>
      <c r="D8820" s="209" t="n">
        <v>0</v>
      </c>
      <c r="E8820" s="224" t="e">
        <f aca="false">VLOOKUP(A8820,SINAPI_MO!$A$1:$E$59566,4,0)</f>
        <v>#N/A</v>
      </c>
      <c r="F8820" s="225" t="e">
        <f aca="false">ROUND(D8820*E8820,2)</f>
        <v>#N/A</v>
      </c>
    </row>
    <row r="8821" customFormat="false" ht="12.8" hidden="false" customHeight="false" outlineLevel="0" collapsed="false">
      <c r="A8821" s="207" t="n">
        <v>104766</v>
      </c>
      <c r="B8821" s="208" t="s">
        <v>8944</v>
      </c>
      <c r="C8821" s="2" t="s">
        <v>183</v>
      </c>
      <c r="D8821" s="209" t="n">
        <v>16.79</v>
      </c>
      <c r="E8821" s="224" t="n">
        <f aca="false">VLOOKUP(A8821,SINAPI_MO!$A$1:$E$59566,4,0)</f>
        <v>0.8398</v>
      </c>
      <c r="F8821" s="225" t="n">
        <f aca="false">ROUND(D8821*E8821,2)</f>
        <v>14.1</v>
      </c>
    </row>
    <row r="8822" customFormat="false" ht="19.4" hidden="false" customHeight="false" outlineLevel="0" collapsed="false">
      <c r="A8822" s="207" t="n">
        <v>90467</v>
      </c>
      <c r="B8822" s="208" t="s">
        <v>8945</v>
      </c>
      <c r="C8822" s="2" t="s">
        <v>183</v>
      </c>
      <c r="D8822" s="209" t="n">
        <v>23.79</v>
      </c>
      <c r="E8822" s="224" t="n">
        <f aca="false">VLOOKUP(A8822,SINAPI_MO!$A$1:$E$59566,4,0)</f>
        <v>0.8247</v>
      </c>
      <c r="F8822" s="225" t="n">
        <f aca="false">ROUND(D8822*E8822,2)</f>
        <v>19.62</v>
      </c>
    </row>
    <row r="8823" customFormat="false" ht="19.4" hidden="false" customHeight="false" outlineLevel="0" collapsed="false">
      <c r="A8823" s="207" t="n">
        <v>90466</v>
      </c>
      <c r="B8823" s="208" t="s">
        <v>8946</v>
      </c>
      <c r="C8823" s="2" t="s">
        <v>183</v>
      </c>
      <c r="D8823" s="209" t="n">
        <v>15.82</v>
      </c>
      <c r="E8823" s="224" t="n">
        <f aca="false">VLOOKUP(A8823,SINAPI_MO!$A$1:$E$59566,4,0)</f>
        <v>0.83</v>
      </c>
      <c r="F8823" s="225" t="n">
        <f aca="false">ROUND(D8823*E8823,2)</f>
        <v>13.13</v>
      </c>
    </row>
    <row r="8824" customFormat="false" ht="19.4" hidden="false" customHeight="false" outlineLevel="0" collapsed="false">
      <c r="A8824" s="207" t="n">
        <v>90469</v>
      </c>
      <c r="B8824" s="208" t="s">
        <v>8947</v>
      </c>
      <c r="C8824" s="2" t="s">
        <v>183</v>
      </c>
      <c r="D8824" s="209" t="n">
        <v>12.07</v>
      </c>
      <c r="E8824" s="224" t="n">
        <f aca="false">VLOOKUP(A8824,SINAPI_MO!$A$1:$E$59566,4,0)</f>
        <v>0.6545</v>
      </c>
      <c r="F8824" s="225" t="n">
        <f aca="false">ROUND(D8824*E8824,2)</f>
        <v>7.9</v>
      </c>
    </row>
    <row r="8825" customFormat="false" ht="19.4" hidden="false" customHeight="false" outlineLevel="0" collapsed="false">
      <c r="A8825" s="207" t="n">
        <v>90470</v>
      </c>
      <c r="B8825" s="208" t="s">
        <v>8948</v>
      </c>
      <c r="C8825" s="2" t="s">
        <v>183</v>
      </c>
      <c r="D8825" s="209" t="n">
        <v>16.06</v>
      </c>
      <c r="E8825" s="224" t="n">
        <f aca="false">VLOOKUP(A8825,SINAPI_MO!$A$1:$E$59566,4,0)</f>
        <v>0.6295</v>
      </c>
      <c r="F8825" s="225" t="n">
        <f aca="false">ROUND(D8825*E8825,2)</f>
        <v>10.11</v>
      </c>
    </row>
    <row r="8826" customFormat="false" ht="19.4" hidden="false" customHeight="false" outlineLevel="0" collapsed="false">
      <c r="A8826" s="207" t="n">
        <v>90468</v>
      </c>
      <c r="B8826" s="208" t="s">
        <v>8949</v>
      </c>
      <c r="C8826" s="2" t="s">
        <v>183</v>
      </c>
      <c r="D8826" s="209" t="n">
        <v>7.94</v>
      </c>
      <c r="E8826" s="224" t="n">
        <f aca="false">VLOOKUP(A8826,SINAPI_MO!$A$1:$E$59566,4,0)</f>
        <v>0.6612</v>
      </c>
      <c r="F8826" s="225" t="n">
        <f aca="false">ROUND(D8826*E8826,2)</f>
        <v>5.25</v>
      </c>
    </row>
    <row r="8827" customFormat="false" ht="12.8" hidden="false" customHeight="false" outlineLevel="0" collapsed="false">
      <c r="A8827" s="207" t="n">
        <v>91188</v>
      </c>
      <c r="B8827" s="208" t="s">
        <v>8950</v>
      </c>
      <c r="C8827" s="2" t="s">
        <v>170</v>
      </c>
      <c r="D8827" s="209" t="n">
        <v>13.69</v>
      </c>
      <c r="E8827" s="224" t="n">
        <f aca="false">VLOOKUP(A8827,SINAPI_MO!$A$1:$E$59566,4,0)</f>
        <v>0.7327</v>
      </c>
      <c r="F8827" s="225" t="n">
        <f aca="false">ROUND(D8827*E8827,2)</f>
        <v>10.03</v>
      </c>
    </row>
    <row r="8828" customFormat="false" ht="12.8" hidden="false" customHeight="false" outlineLevel="0" collapsed="false">
      <c r="A8828" s="207" t="n">
        <v>91189</v>
      </c>
      <c r="B8828" s="208" t="s">
        <v>8951</v>
      </c>
      <c r="C8828" s="2" t="s">
        <v>170</v>
      </c>
      <c r="D8828" s="209" t="n">
        <v>77.05</v>
      </c>
      <c r="E8828" s="224" t="n">
        <f aca="false">VLOOKUP(A8828,SINAPI_MO!$A$1:$E$59566,4,0)</f>
        <v>0.557</v>
      </c>
      <c r="F8828" s="225" t="n">
        <f aca="false">ROUND(D8828*E8828,2)</f>
        <v>42.92</v>
      </c>
    </row>
    <row r="8829" customFormat="false" ht="19.4" hidden="false" customHeight="false" outlineLevel="0" collapsed="false">
      <c r="A8829" s="207" t="n">
        <v>91192</v>
      </c>
      <c r="B8829" s="208" t="s">
        <v>8952</v>
      </c>
      <c r="C8829" s="2" t="s">
        <v>170</v>
      </c>
      <c r="D8829" s="209" t="n">
        <v>23.26</v>
      </c>
      <c r="E8829" s="224" t="n">
        <f aca="false">VLOOKUP(A8829,SINAPI_MO!$A$1:$E$59566,4,0)</f>
        <v>0.5176</v>
      </c>
      <c r="F8829" s="225" t="n">
        <f aca="false">ROUND(D8829*E8829,2)</f>
        <v>12.04</v>
      </c>
    </row>
    <row r="8830" customFormat="false" ht="12.8" hidden="false" customHeight="false" outlineLevel="0" collapsed="false">
      <c r="A8830" s="207" t="n">
        <v>91190</v>
      </c>
      <c r="B8830" s="208" t="s">
        <v>8953</v>
      </c>
      <c r="C8830" s="2" t="s">
        <v>170</v>
      </c>
      <c r="D8830" s="209" t="n">
        <v>11</v>
      </c>
      <c r="E8830" s="224" t="n">
        <f aca="false">VLOOKUP(A8830,SINAPI_MO!$A$1:$E$59566,4,0)</f>
        <v>0.7127</v>
      </c>
      <c r="F8830" s="225" t="n">
        <f aca="false">ROUND(D8830*E8830,2)</f>
        <v>7.84</v>
      </c>
    </row>
    <row r="8831" customFormat="false" ht="12.8" hidden="false" customHeight="false" outlineLevel="0" collapsed="false">
      <c r="A8831" s="207" t="n">
        <v>91191</v>
      </c>
      <c r="B8831" s="208" t="s">
        <v>8954</v>
      </c>
      <c r="C8831" s="2" t="s">
        <v>170</v>
      </c>
      <c r="D8831" s="209" t="n">
        <v>15.4</v>
      </c>
      <c r="E8831" s="224" t="n">
        <f aca="false">VLOOKUP(A8831,SINAPI_MO!$A$1:$E$59566,4,0)</f>
        <v>0.6065</v>
      </c>
      <c r="F8831" s="225" t="n">
        <f aca="false">ROUND(D8831*E8831,2)</f>
        <v>9.34</v>
      </c>
    </row>
    <row r="8832" customFormat="false" ht="19.4" hidden="false" customHeight="false" outlineLevel="0" collapsed="false">
      <c r="A8832" s="207" t="n">
        <v>95541</v>
      </c>
      <c r="B8832" s="208" t="s">
        <v>8955</v>
      </c>
      <c r="C8832" s="2" t="s">
        <v>170</v>
      </c>
      <c r="D8832" s="209" t="n">
        <v>25.23</v>
      </c>
      <c r="E8832" s="224" t="n">
        <f aca="false">VLOOKUP(A8832,SINAPI_MO!$A$1:$E$59566,4,0)</f>
        <v>1</v>
      </c>
      <c r="F8832" s="225" t="n">
        <f aca="false">ROUND(D8832*E8832,2)</f>
        <v>25.23</v>
      </c>
    </row>
    <row r="8833" customFormat="false" ht="19.4" hidden="false" customHeight="false" outlineLevel="0" collapsed="false">
      <c r="A8833" s="207" t="n">
        <v>96564</v>
      </c>
      <c r="B8833" s="208" t="s">
        <v>8956</v>
      </c>
      <c r="C8833" s="2" t="s">
        <v>183</v>
      </c>
      <c r="D8833" s="209" t="n">
        <v>0</v>
      </c>
      <c r="E8833" s="224" t="e">
        <f aca="false">VLOOKUP(A8833,SINAPI_MO!$A$1:$E$59566,4,0)</f>
        <v>#N/A</v>
      </c>
      <c r="F8833" s="225" t="e">
        <f aca="false">ROUND(D8833*E8833,2)</f>
        <v>#N/A</v>
      </c>
    </row>
    <row r="8834" customFormat="false" ht="19.4" hidden="false" customHeight="false" outlineLevel="0" collapsed="false">
      <c r="A8834" s="207" t="n">
        <v>104785</v>
      </c>
      <c r="B8834" s="208" t="s">
        <v>8957</v>
      </c>
      <c r="C8834" s="2" t="s">
        <v>183</v>
      </c>
      <c r="D8834" s="209" t="n">
        <v>12.57</v>
      </c>
      <c r="E8834" s="224" t="n">
        <f aca="false">VLOOKUP(A8834,SINAPI_MO!$A$1:$E$59566,4,0)</f>
        <v>0.5537</v>
      </c>
      <c r="F8834" s="225" t="n">
        <f aca="false">ROUND(D8834*E8834,2)</f>
        <v>6.96</v>
      </c>
    </row>
    <row r="8835" customFormat="false" ht="19.4" hidden="false" customHeight="false" outlineLevel="0" collapsed="false">
      <c r="A8835" s="207" t="n">
        <v>91166</v>
      </c>
      <c r="B8835" s="208" t="s">
        <v>8958</v>
      </c>
      <c r="C8835" s="2" t="s">
        <v>183</v>
      </c>
      <c r="D8835" s="209" t="n">
        <v>4.11</v>
      </c>
      <c r="E8835" s="224" t="n">
        <f aca="false">VLOOKUP(A8835,SINAPI_MO!$A$1:$E$59566,4,0)</f>
        <v>0.4574</v>
      </c>
      <c r="F8835" s="225" t="n">
        <f aca="false">ROUND(D8835*E8835,2)</f>
        <v>1.88</v>
      </c>
    </row>
    <row r="8836" customFormat="false" ht="19.4" hidden="false" customHeight="false" outlineLevel="0" collapsed="false">
      <c r="A8836" s="207" t="n">
        <v>91167</v>
      </c>
      <c r="B8836" s="208" t="s">
        <v>8959</v>
      </c>
      <c r="C8836" s="2" t="s">
        <v>183</v>
      </c>
      <c r="D8836" s="209" t="n">
        <v>9.65</v>
      </c>
      <c r="E8836" s="224" t="n">
        <f aca="false">VLOOKUP(A8836,SINAPI_MO!$A$1:$E$59566,4,0)</f>
        <v>0.7264</v>
      </c>
      <c r="F8836" s="225" t="n">
        <f aca="false">ROUND(D8836*E8836,2)</f>
        <v>7.01</v>
      </c>
    </row>
    <row r="8837" customFormat="false" ht="19.4" hidden="false" customHeight="false" outlineLevel="0" collapsed="false">
      <c r="A8837" s="207" t="n">
        <v>91176</v>
      </c>
      <c r="B8837" s="208" t="s">
        <v>8960</v>
      </c>
      <c r="C8837" s="2" t="s">
        <v>183</v>
      </c>
      <c r="D8837" s="209" t="n">
        <v>17.25</v>
      </c>
      <c r="E8837" s="224" t="n">
        <f aca="false">VLOOKUP(A8837,SINAPI_MO!$A$1:$E$59566,4,0)</f>
        <v>0.5345</v>
      </c>
      <c r="F8837" s="225" t="n">
        <f aca="false">ROUND(D8837*E8837,2)</f>
        <v>9.22</v>
      </c>
    </row>
    <row r="8838" customFormat="false" ht="19.4" hidden="false" customHeight="false" outlineLevel="0" collapsed="false">
      <c r="A8838" s="207" t="n">
        <v>91182</v>
      </c>
      <c r="B8838" s="208" t="s">
        <v>8961</v>
      </c>
      <c r="C8838" s="2" t="s">
        <v>183</v>
      </c>
      <c r="D8838" s="209" t="n">
        <v>24.64</v>
      </c>
      <c r="E8838" s="224" t="n">
        <f aca="false">VLOOKUP(A8838,SINAPI_MO!$A$1:$E$59566,4,0)</f>
        <v>0.8803</v>
      </c>
      <c r="F8838" s="225" t="n">
        <f aca="false">ROUND(D8838*E8838,2)</f>
        <v>21.69</v>
      </c>
    </row>
    <row r="8839" customFormat="false" ht="28.35" hidden="false" customHeight="false" outlineLevel="0" collapsed="false">
      <c r="A8839" s="207" t="n">
        <v>91186</v>
      </c>
      <c r="B8839" s="208" t="s">
        <v>8962</v>
      </c>
      <c r="C8839" s="2" t="s">
        <v>183</v>
      </c>
      <c r="D8839" s="209" t="n">
        <v>27.19</v>
      </c>
      <c r="E8839" s="224" t="n">
        <f aca="false">VLOOKUP(A8839,SINAPI_MO!$A$1:$E$59566,4,0)</f>
        <v>0.8871</v>
      </c>
      <c r="F8839" s="225" t="n">
        <f aca="false">ROUND(D8839*E8839,2)</f>
        <v>24.12</v>
      </c>
    </row>
    <row r="8840" customFormat="false" ht="28.35" hidden="false" customHeight="false" outlineLevel="0" collapsed="false">
      <c r="A8840" s="207" t="n">
        <v>91171</v>
      </c>
      <c r="B8840" s="208" t="s">
        <v>8963</v>
      </c>
      <c r="C8840" s="2" t="s">
        <v>183</v>
      </c>
      <c r="D8840" s="209" t="n">
        <v>16.02</v>
      </c>
      <c r="E8840" s="224" t="n">
        <f aca="false">VLOOKUP(A8840,SINAPI_MO!$A$1:$E$59566,4,0)</f>
        <v>0.6504</v>
      </c>
      <c r="F8840" s="225" t="n">
        <f aca="false">ROUND(D8840*E8840,2)</f>
        <v>10.42</v>
      </c>
    </row>
    <row r="8841" customFormat="false" ht="28.35" hidden="false" customHeight="false" outlineLevel="0" collapsed="false">
      <c r="A8841" s="207" t="n">
        <v>91187</v>
      </c>
      <c r="B8841" s="208" t="s">
        <v>8964</v>
      </c>
      <c r="C8841" s="2" t="s">
        <v>183</v>
      </c>
      <c r="D8841" s="209" t="n">
        <v>24.48</v>
      </c>
      <c r="E8841" s="224" t="n">
        <f aca="false">VLOOKUP(A8841,SINAPI_MO!$A$1:$E$59566,4,0)</f>
        <v>0.8975</v>
      </c>
      <c r="F8841" s="225" t="n">
        <f aca="false">ROUND(D8841*E8841,2)</f>
        <v>21.97</v>
      </c>
    </row>
    <row r="8842" customFormat="false" ht="28.35" hidden="false" customHeight="false" outlineLevel="0" collapsed="false">
      <c r="A8842" s="207" t="n">
        <v>91172</v>
      </c>
      <c r="B8842" s="208" t="s">
        <v>8965</v>
      </c>
      <c r="C8842" s="2" t="s">
        <v>183</v>
      </c>
      <c r="D8842" s="209" t="n">
        <v>19.78</v>
      </c>
      <c r="E8842" s="224" t="n">
        <f aca="false">VLOOKUP(A8842,SINAPI_MO!$A$1:$E$59566,4,0)</f>
        <v>0.5976</v>
      </c>
      <c r="F8842" s="225" t="n">
        <f aca="false">ROUND(D8842*E8842,2)</f>
        <v>11.82</v>
      </c>
    </row>
    <row r="8843" customFormat="false" ht="19.4" hidden="false" customHeight="false" outlineLevel="0" collapsed="false">
      <c r="A8843" s="207" t="n">
        <v>91185</v>
      </c>
      <c r="B8843" s="208" t="s">
        <v>8966</v>
      </c>
      <c r="C8843" s="2" t="s">
        <v>183</v>
      </c>
      <c r="D8843" s="209" t="n">
        <v>24.64</v>
      </c>
      <c r="E8843" s="224" t="n">
        <f aca="false">VLOOKUP(A8843,SINAPI_MO!$A$1:$E$59566,4,0)</f>
        <v>0.8803</v>
      </c>
      <c r="F8843" s="225" t="n">
        <f aca="false">ROUND(D8843*E8843,2)</f>
        <v>21.69</v>
      </c>
    </row>
    <row r="8844" customFormat="false" ht="19.4" hidden="false" customHeight="false" outlineLevel="0" collapsed="false">
      <c r="A8844" s="207" t="n">
        <v>91170</v>
      </c>
      <c r="B8844" s="208" t="s">
        <v>8967</v>
      </c>
      <c r="C8844" s="2" t="s">
        <v>183</v>
      </c>
      <c r="D8844" s="209" t="n">
        <v>9.65</v>
      </c>
      <c r="E8844" s="224" t="n">
        <f aca="false">VLOOKUP(A8844,SINAPI_MO!$A$1:$E$59566,4,0)</f>
        <v>0.7264</v>
      </c>
      <c r="F8844" s="225" t="n">
        <f aca="false">ROUND(D8844*E8844,2)</f>
        <v>7.01</v>
      </c>
    </row>
    <row r="8845" customFormat="false" ht="28.35" hidden="false" customHeight="false" outlineLevel="0" collapsed="false">
      <c r="A8845" s="207" t="n">
        <v>91180</v>
      </c>
      <c r="B8845" s="208" t="s">
        <v>8968</v>
      </c>
      <c r="C8845" s="2" t="s">
        <v>183</v>
      </c>
      <c r="D8845" s="209" t="n">
        <v>23.16</v>
      </c>
      <c r="E8845" s="224" t="n">
        <f aca="false">VLOOKUP(A8845,SINAPI_MO!$A$1:$E$59566,4,0)</f>
        <v>0.5389</v>
      </c>
      <c r="F8845" s="225" t="n">
        <f aca="false">ROUND(D8845*E8845,2)</f>
        <v>12.48</v>
      </c>
    </row>
    <row r="8846" customFormat="false" ht="28.35" hidden="false" customHeight="false" outlineLevel="0" collapsed="false">
      <c r="A8846" s="207" t="n">
        <v>91181</v>
      </c>
      <c r="B8846" s="208" t="s">
        <v>8969</v>
      </c>
      <c r="C8846" s="2" t="s">
        <v>183</v>
      </c>
      <c r="D8846" s="209" t="n">
        <v>24.38</v>
      </c>
      <c r="E8846" s="224" t="n">
        <f aca="false">VLOOKUP(A8846,SINAPI_MO!$A$1:$E$59566,4,0)</f>
        <v>0.5472</v>
      </c>
      <c r="F8846" s="225" t="n">
        <f aca="false">ROUND(D8846*E8846,2)</f>
        <v>13.34</v>
      </c>
    </row>
    <row r="8847" customFormat="false" ht="28.35" hidden="false" customHeight="false" outlineLevel="0" collapsed="false">
      <c r="A8847" s="207" t="n">
        <v>91179</v>
      </c>
      <c r="B8847" s="208" t="s">
        <v>8970</v>
      </c>
      <c r="C8847" s="2" t="s">
        <v>183</v>
      </c>
      <c r="D8847" s="209" t="n">
        <v>17.25</v>
      </c>
      <c r="E8847" s="224" t="n">
        <f aca="false">VLOOKUP(A8847,SINAPI_MO!$A$1:$E$59566,4,0)</f>
        <v>0.5345</v>
      </c>
      <c r="F8847" s="225" t="n">
        <f aca="false">ROUND(D8847*E8847,2)</f>
        <v>9.22</v>
      </c>
    </row>
    <row r="8848" customFormat="false" ht="28.35" hidden="false" customHeight="false" outlineLevel="0" collapsed="false">
      <c r="A8848" s="207" t="n">
        <v>91174</v>
      </c>
      <c r="B8848" s="208" t="s">
        <v>8971</v>
      </c>
      <c r="C8848" s="2" t="s">
        <v>183</v>
      </c>
      <c r="D8848" s="209" t="n">
        <v>6.4</v>
      </c>
      <c r="E8848" s="224" t="n">
        <f aca="false">VLOOKUP(A8848,SINAPI_MO!$A$1:$E$59566,4,0)</f>
        <v>0.65</v>
      </c>
      <c r="F8848" s="225" t="n">
        <f aca="false">ROUND(D8848*E8848,2)</f>
        <v>4.16</v>
      </c>
    </row>
    <row r="8849" customFormat="false" ht="28.35" hidden="false" customHeight="false" outlineLevel="0" collapsed="false">
      <c r="A8849" s="207" t="n">
        <v>91175</v>
      </c>
      <c r="B8849" s="208" t="s">
        <v>8972</v>
      </c>
      <c r="C8849" s="2" t="s">
        <v>183</v>
      </c>
      <c r="D8849" s="209" t="n">
        <v>10.68</v>
      </c>
      <c r="E8849" s="224" t="n">
        <f aca="false">VLOOKUP(A8849,SINAPI_MO!$A$1:$E$59566,4,0)</f>
        <v>0.5974</v>
      </c>
      <c r="F8849" s="225" t="n">
        <f aca="false">ROUND(D8849*E8849,2)</f>
        <v>6.38</v>
      </c>
    </row>
    <row r="8850" customFormat="false" ht="19.4" hidden="false" customHeight="false" outlineLevel="0" collapsed="false">
      <c r="A8850" s="207" t="n">
        <v>91173</v>
      </c>
      <c r="B8850" s="208" t="s">
        <v>8973</v>
      </c>
      <c r="C8850" s="2" t="s">
        <v>183</v>
      </c>
      <c r="D8850" s="209" t="n">
        <v>3.59</v>
      </c>
      <c r="E8850" s="224" t="n">
        <f aca="false">VLOOKUP(A8850,SINAPI_MO!$A$1:$E$59566,4,0)</f>
        <v>0.727</v>
      </c>
      <c r="F8850" s="225" t="n">
        <f aca="false">ROUND(D8850*E8850,2)</f>
        <v>2.61</v>
      </c>
    </row>
    <row r="8851" customFormat="false" ht="19.4" hidden="false" customHeight="false" outlineLevel="0" collapsed="false">
      <c r="A8851" s="207" t="n">
        <v>104759</v>
      </c>
      <c r="B8851" s="208" t="s">
        <v>8974</v>
      </c>
      <c r="C8851" s="2" t="s">
        <v>170</v>
      </c>
      <c r="D8851" s="209" t="n">
        <v>43.31</v>
      </c>
      <c r="E8851" s="224" t="n">
        <f aca="false">VLOOKUP(A8851,SINAPI_MO!$A$1:$E$59566,4,0)</f>
        <v>1</v>
      </c>
      <c r="F8851" s="225" t="n">
        <f aca="false">ROUND(D8851*E8851,2)</f>
        <v>43.31</v>
      </c>
    </row>
    <row r="8852" customFormat="false" ht="19.4" hidden="false" customHeight="false" outlineLevel="0" collapsed="false">
      <c r="A8852" s="207" t="n">
        <v>104760</v>
      </c>
      <c r="B8852" s="208" t="s">
        <v>8975</v>
      </c>
      <c r="C8852" s="2" t="s">
        <v>170</v>
      </c>
      <c r="D8852" s="209" t="n">
        <v>63.25</v>
      </c>
      <c r="E8852" s="224" t="n">
        <f aca="false">VLOOKUP(A8852,SINAPI_MO!$A$1:$E$59566,4,0)</f>
        <v>1</v>
      </c>
      <c r="F8852" s="225" t="n">
        <f aca="false">ROUND(D8852*E8852,2)</f>
        <v>63.25</v>
      </c>
    </row>
    <row r="8853" customFormat="false" ht="12.8" hidden="false" customHeight="false" outlineLevel="0" collapsed="false">
      <c r="A8853" s="207" t="n">
        <v>104758</v>
      </c>
      <c r="B8853" s="208" t="s">
        <v>8976</v>
      </c>
      <c r="C8853" s="2" t="s">
        <v>170</v>
      </c>
      <c r="D8853" s="209" t="n">
        <v>16.24</v>
      </c>
      <c r="E8853" s="224" t="n">
        <f aca="false">VLOOKUP(A8853,SINAPI_MO!$A$1:$E$59566,4,0)</f>
        <v>1</v>
      </c>
      <c r="F8853" s="225" t="n">
        <f aca="false">ROUND(D8853*E8853,2)</f>
        <v>16.24</v>
      </c>
    </row>
    <row r="8854" customFormat="false" ht="19.4" hidden="false" customHeight="false" outlineLevel="0" collapsed="false">
      <c r="A8854" s="207" t="n">
        <v>90437</v>
      </c>
      <c r="B8854" s="208" t="s">
        <v>8977</v>
      </c>
      <c r="C8854" s="2" t="s">
        <v>170</v>
      </c>
      <c r="D8854" s="209" t="n">
        <v>40.17</v>
      </c>
      <c r="E8854" s="224" t="n">
        <f aca="false">VLOOKUP(A8854,SINAPI_MO!$A$1:$E$59566,4,0)</f>
        <v>1</v>
      </c>
      <c r="F8854" s="225" t="n">
        <f aca="false">ROUND(D8854*E8854,2)</f>
        <v>40.17</v>
      </c>
    </row>
    <row r="8855" customFormat="false" ht="19.4" hidden="false" customHeight="false" outlineLevel="0" collapsed="false">
      <c r="A8855" s="207" t="n">
        <v>90438</v>
      </c>
      <c r="B8855" s="208" t="s">
        <v>8978</v>
      </c>
      <c r="C8855" s="2" t="s">
        <v>170</v>
      </c>
      <c r="D8855" s="209" t="n">
        <v>58.67</v>
      </c>
      <c r="E8855" s="224" t="n">
        <f aca="false">VLOOKUP(A8855,SINAPI_MO!$A$1:$E$59566,4,0)</f>
        <v>1</v>
      </c>
      <c r="F8855" s="225" t="n">
        <f aca="false">ROUND(D8855*E8855,2)</f>
        <v>58.67</v>
      </c>
    </row>
    <row r="8856" customFormat="false" ht="12.8" hidden="false" customHeight="false" outlineLevel="0" collapsed="false">
      <c r="A8856" s="207" t="n">
        <v>90436</v>
      </c>
      <c r="B8856" s="208" t="s">
        <v>8979</v>
      </c>
      <c r="C8856" s="2" t="s">
        <v>170</v>
      </c>
      <c r="D8856" s="209" t="n">
        <v>15.07</v>
      </c>
      <c r="E8856" s="224" t="n">
        <f aca="false">VLOOKUP(A8856,SINAPI_MO!$A$1:$E$59566,4,0)</f>
        <v>1</v>
      </c>
      <c r="F8856" s="225" t="n">
        <f aca="false">ROUND(D8856*E8856,2)</f>
        <v>15.07</v>
      </c>
    </row>
    <row r="8857" customFormat="false" ht="19.4" hidden="false" customHeight="false" outlineLevel="0" collapsed="false">
      <c r="A8857" s="207" t="n">
        <v>104770</v>
      </c>
      <c r="B8857" s="208" t="s">
        <v>8980</v>
      </c>
      <c r="C8857" s="2" t="s">
        <v>170</v>
      </c>
      <c r="D8857" s="209" t="n">
        <v>1.84</v>
      </c>
      <c r="E8857" s="224" t="n">
        <f aca="false">VLOOKUP(A8857,SINAPI_MO!$A$1:$E$59566,4,0)</f>
        <v>1</v>
      </c>
      <c r="F8857" s="225" t="n">
        <f aca="false">ROUND(D8857*E8857,2)</f>
        <v>1.84</v>
      </c>
    </row>
    <row r="8858" customFormat="false" ht="19.4" hidden="false" customHeight="false" outlineLevel="0" collapsed="false">
      <c r="A8858" s="207" t="n">
        <v>104772</v>
      </c>
      <c r="B8858" s="208" t="s">
        <v>8981</v>
      </c>
      <c r="C8858" s="2" t="s">
        <v>170</v>
      </c>
      <c r="D8858" s="209" t="n">
        <v>2.68</v>
      </c>
      <c r="E8858" s="224" t="n">
        <f aca="false">VLOOKUP(A8858,SINAPI_MO!$A$1:$E$59566,4,0)</f>
        <v>1</v>
      </c>
      <c r="F8858" s="225" t="n">
        <f aca="false">ROUND(D8858*E8858,2)</f>
        <v>2.68</v>
      </c>
    </row>
    <row r="8859" customFormat="false" ht="12.8" hidden="false" customHeight="false" outlineLevel="0" collapsed="false">
      <c r="A8859" s="207" t="n">
        <v>104768</v>
      </c>
      <c r="B8859" s="208" t="s">
        <v>8982</v>
      </c>
      <c r="C8859" s="2" t="s">
        <v>170</v>
      </c>
      <c r="D8859" s="209" t="n">
        <v>0.69</v>
      </c>
      <c r="E8859" s="224" t="n">
        <f aca="false">VLOOKUP(A8859,SINAPI_MO!$A$1:$E$59566,4,0)</f>
        <v>1</v>
      </c>
      <c r="F8859" s="225" t="n">
        <f aca="false">ROUND(D8859*E8859,2)</f>
        <v>0.69</v>
      </c>
    </row>
    <row r="8860" customFormat="false" ht="19.4" hidden="false" customHeight="false" outlineLevel="0" collapsed="false">
      <c r="A8860" s="207" t="n">
        <v>104769</v>
      </c>
      <c r="B8860" s="208" t="s">
        <v>8983</v>
      </c>
      <c r="C8860" s="2" t="s">
        <v>170</v>
      </c>
      <c r="D8860" s="209" t="n">
        <v>1.7</v>
      </c>
      <c r="E8860" s="224" t="n">
        <f aca="false">VLOOKUP(A8860,SINAPI_MO!$A$1:$E$59566,4,0)</f>
        <v>1</v>
      </c>
      <c r="F8860" s="225" t="n">
        <f aca="false">ROUND(D8860*E8860,2)</f>
        <v>1.7</v>
      </c>
    </row>
    <row r="8861" customFormat="false" ht="19.4" hidden="false" customHeight="false" outlineLevel="0" collapsed="false">
      <c r="A8861" s="207" t="n">
        <v>104771</v>
      </c>
      <c r="B8861" s="208" t="s">
        <v>8984</v>
      </c>
      <c r="C8861" s="2" t="s">
        <v>170</v>
      </c>
      <c r="D8861" s="209" t="n">
        <v>2.49</v>
      </c>
      <c r="E8861" s="224" t="n">
        <f aca="false">VLOOKUP(A8861,SINAPI_MO!$A$1:$E$59566,4,0)</f>
        <v>1</v>
      </c>
      <c r="F8861" s="225" t="n">
        <f aca="false">ROUND(D8861*E8861,2)</f>
        <v>2.49</v>
      </c>
    </row>
    <row r="8862" customFormat="false" ht="12.8" hidden="false" customHeight="false" outlineLevel="0" collapsed="false">
      <c r="A8862" s="207" t="n">
        <v>104767</v>
      </c>
      <c r="B8862" s="208" t="s">
        <v>8985</v>
      </c>
      <c r="C8862" s="2" t="s">
        <v>170</v>
      </c>
      <c r="D8862" s="209" t="n">
        <v>0.63</v>
      </c>
      <c r="E8862" s="224" t="n">
        <f aca="false">VLOOKUP(A8862,SINAPI_MO!$A$1:$E$59566,4,0)</f>
        <v>1</v>
      </c>
      <c r="F8862" s="225" t="n">
        <f aca="false">ROUND(D8862*E8862,2)</f>
        <v>0.63</v>
      </c>
    </row>
    <row r="8863" customFormat="false" ht="19.4" hidden="false" customHeight="false" outlineLevel="0" collapsed="false">
      <c r="A8863" s="207" t="n">
        <v>104762</v>
      </c>
      <c r="B8863" s="208" t="s">
        <v>8986</v>
      </c>
      <c r="C8863" s="2" t="s">
        <v>170</v>
      </c>
      <c r="D8863" s="209" t="n">
        <v>7.01</v>
      </c>
      <c r="E8863" s="224" t="n">
        <f aca="false">VLOOKUP(A8863,SINAPI_MO!$A$1:$E$59566,4,0)</f>
        <v>0.7903</v>
      </c>
      <c r="F8863" s="225" t="n">
        <f aca="false">ROUND(D8863*E8863,2)</f>
        <v>5.54</v>
      </c>
    </row>
    <row r="8864" customFormat="false" ht="19.4" hidden="false" customHeight="false" outlineLevel="0" collapsed="false">
      <c r="A8864" s="207" t="n">
        <v>104763</v>
      </c>
      <c r="B8864" s="208" t="s">
        <v>8987</v>
      </c>
      <c r="C8864" s="2" t="s">
        <v>170</v>
      </c>
      <c r="D8864" s="209" t="n">
        <v>10.23</v>
      </c>
      <c r="E8864" s="224" t="n">
        <f aca="false">VLOOKUP(A8864,SINAPI_MO!$A$1:$E$59566,4,0)</f>
        <v>0.7908</v>
      </c>
      <c r="F8864" s="225" t="n">
        <f aca="false">ROUND(D8864*E8864,2)</f>
        <v>8.09</v>
      </c>
    </row>
    <row r="8865" customFormat="false" ht="19.4" hidden="false" customHeight="false" outlineLevel="0" collapsed="false">
      <c r="A8865" s="207" t="n">
        <v>104761</v>
      </c>
      <c r="B8865" s="208" t="s">
        <v>8988</v>
      </c>
      <c r="C8865" s="2" t="s">
        <v>170</v>
      </c>
      <c r="D8865" s="209" t="n">
        <v>2.63</v>
      </c>
      <c r="E8865" s="224" t="n">
        <f aca="false">VLOOKUP(A8865,SINAPI_MO!$A$1:$E$59566,4,0)</f>
        <v>0.7909</v>
      </c>
      <c r="F8865" s="225" t="n">
        <f aca="false">ROUND(D8865*E8865,2)</f>
        <v>2.08</v>
      </c>
    </row>
    <row r="8866" customFormat="false" ht="19.4" hidden="false" customHeight="false" outlineLevel="0" collapsed="false">
      <c r="A8866" s="207" t="n">
        <v>90440</v>
      </c>
      <c r="B8866" s="208" t="s">
        <v>8989</v>
      </c>
      <c r="C8866" s="2" t="s">
        <v>170</v>
      </c>
      <c r="D8866" s="209" t="n">
        <v>6.8</v>
      </c>
      <c r="E8866" s="224" t="n">
        <f aca="false">VLOOKUP(A8866,SINAPI_MO!$A$1:$E$59566,4,0)</f>
        <v>0.7838</v>
      </c>
      <c r="F8866" s="225" t="n">
        <f aca="false">ROUND(D8866*E8866,2)</f>
        <v>5.33</v>
      </c>
    </row>
    <row r="8867" customFormat="false" ht="19.4" hidden="false" customHeight="false" outlineLevel="0" collapsed="false">
      <c r="A8867" s="207" t="n">
        <v>90441</v>
      </c>
      <c r="B8867" s="208" t="s">
        <v>8990</v>
      </c>
      <c r="C8867" s="2" t="s">
        <v>170</v>
      </c>
      <c r="D8867" s="209" t="n">
        <v>9.93</v>
      </c>
      <c r="E8867" s="224" t="n">
        <f aca="false">VLOOKUP(A8867,SINAPI_MO!$A$1:$E$59566,4,0)</f>
        <v>0.7845</v>
      </c>
      <c r="F8867" s="225" t="n">
        <f aca="false">ROUND(D8867*E8867,2)</f>
        <v>7.79</v>
      </c>
    </row>
    <row r="8868" customFormat="false" ht="19.4" hidden="false" customHeight="false" outlineLevel="0" collapsed="false">
      <c r="A8868" s="207" t="n">
        <v>90439</v>
      </c>
      <c r="B8868" s="208" t="s">
        <v>8991</v>
      </c>
      <c r="C8868" s="2" t="s">
        <v>170</v>
      </c>
      <c r="D8868" s="209" t="n">
        <v>2.55</v>
      </c>
      <c r="E8868" s="224" t="n">
        <f aca="false">VLOOKUP(A8868,SINAPI_MO!$A$1:$E$59566,4,0)</f>
        <v>0.7843</v>
      </c>
      <c r="F8868" s="225" t="n">
        <f aca="false">ROUND(D8868*E8868,2)</f>
        <v>2</v>
      </c>
    </row>
    <row r="8869" customFormat="false" ht="19.4" hidden="false" customHeight="false" outlineLevel="0" collapsed="false">
      <c r="A8869" s="207" t="n">
        <v>104776</v>
      </c>
      <c r="B8869" s="208" t="s">
        <v>8992</v>
      </c>
      <c r="C8869" s="2" t="s">
        <v>170</v>
      </c>
      <c r="D8869" s="209" t="n">
        <v>6.61</v>
      </c>
      <c r="E8869" s="224" t="n">
        <f aca="false">VLOOKUP(A8869,SINAPI_MO!$A$1:$E$59566,4,0)</f>
        <v>0.8608</v>
      </c>
      <c r="F8869" s="225" t="n">
        <f aca="false">ROUND(D8869*E8869,2)</f>
        <v>5.69</v>
      </c>
    </row>
    <row r="8870" customFormat="false" ht="19.4" hidden="false" customHeight="false" outlineLevel="0" collapsed="false">
      <c r="A8870" s="207" t="n">
        <v>104778</v>
      </c>
      <c r="B8870" s="208" t="s">
        <v>8993</v>
      </c>
      <c r="C8870" s="2" t="s">
        <v>170</v>
      </c>
      <c r="D8870" s="209" t="n">
        <v>9.66</v>
      </c>
      <c r="E8870" s="224" t="n">
        <f aca="false">VLOOKUP(A8870,SINAPI_MO!$A$1:$E$59566,4,0)</f>
        <v>0.8602</v>
      </c>
      <c r="F8870" s="225" t="n">
        <f aca="false">ROUND(D8870*E8870,2)</f>
        <v>8.31</v>
      </c>
    </row>
    <row r="8871" customFormat="false" ht="19.4" hidden="false" customHeight="false" outlineLevel="0" collapsed="false">
      <c r="A8871" s="207" t="n">
        <v>104774</v>
      </c>
      <c r="B8871" s="208" t="s">
        <v>8994</v>
      </c>
      <c r="C8871" s="2" t="s">
        <v>170</v>
      </c>
      <c r="D8871" s="209" t="n">
        <v>2.47</v>
      </c>
      <c r="E8871" s="224" t="n">
        <f aca="false">VLOOKUP(A8871,SINAPI_MO!$A$1:$E$59566,4,0)</f>
        <v>0.8623</v>
      </c>
      <c r="F8871" s="225" t="n">
        <f aca="false">ROUND(D8871*E8871,2)</f>
        <v>2.13</v>
      </c>
    </row>
    <row r="8872" customFormat="false" ht="19.4" hidden="false" customHeight="false" outlineLevel="0" collapsed="false">
      <c r="A8872" s="207" t="n">
        <v>104775</v>
      </c>
      <c r="B8872" s="208" t="s">
        <v>8995</v>
      </c>
      <c r="C8872" s="2" t="s">
        <v>170</v>
      </c>
      <c r="D8872" s="209" t="n">
        <v>6.2</v>
      </c>
      <c r="E8872" s="224" t="n">
        <f aca="false">VLOOKUP(A8872,SINAPI_MO!$A$1:$E$59566,4,0)</f>
        <v>0.8516</v>
      </c>
      <c r="F8872" s="225" t="n">
        <f aca="false">ROUND(D8872*E8872,2)</f>
        <v>5.28</v>
      </c>
    </row>
    <row r="8873" customFormat="false" ht="19.4" hidden="false" customHeight="false" outlineLevel="0" collapsed="false">
      <c r="A8873" s="207" t="n">
        <v>104777</v>
      </c>
      <c r="B8873" s="208" t="s">
        <v>8996</v>
      </c>
      <c r="C8873" s="2" t="s">
        <v>170</v>
      </c>
      <c r="D8873" s="209" t="n">
        <v>9.06</v>
      </c>
      <c r="E8873" s="224" t="n">
        <f aca="false">VLOOKUP(A8873,SINAPI_MO!$A$1:$E$59566,4,0)</f>
        <v>0.851</v>
      </c>
      <c r="F8873" s="225" t="n">
        <f aca="false">ROUND(D8873*E8873,2)</f>
        <v>7.71</v>
      </c>
    </row>
    <row r="8874" customFormat="false" ht="19.4" hidden="false" customHeight="false" outlineLevel="0" collapsed="false">
      <c r="A8874" s="207" t="n">
        <v>104773</v>
      </c>
      <c r="B8874" s="208" t="s">
        <v>8997</v>
      </c>
      <c r="C8874" s="2" t="s">
        <v>170</v>
      </c>
      <c r="D8874" s="209" t="n">
        <v>2.32</v>
      </c>
      <c r="E8874" s="224" t="n">
        <f aca="false">VLOOKUP(A8874,SINAPI_MO!$A$1:$E$59566,4,0)</f>
        <v>0.8534</v>
      </c>
      <c r="F8874" s="225" t="n">
        <f aca="false">ROUND(D8874*E8874,2)</f>
        <v>1.98</v>
      </c>
    </row>
    <row r="8875" customFormat="false" ht="19.4" hidden="false" customHeight="false" outlineLevel="0" collapsed="false">
      <c r="A8875" s="207" t="n">
        <v>104782</v>
      </c>
      <c r="B8875" s="208" t="s">
        <v>8998</v>
      </c>
      <c r="C8875" s="2" t="s">
        <v>170</v>
      </c>
      <c r="D8875" s="209" t="n">
        <v>78.11</v>
      </c>
      <c r="E8875" s="224" t="n">
        <f aca="false">VLOOKUP(A8875,SINAPI_MO!$A$1:$E$59566,4,0)</f>
        <v>0.0924</v>
      </c>
      <c r="F8875" s="225" t="n">
        <f aca="false">ROUND(D8875*E8875,2)</f>
        <v>7.22</v>
      </c>
    </row>
    <row r="8876" customFormat="false" ht="19.4" hidden="false" customHeight="false" outlineLevel="0" collapsed="false">
      <c r="A8876" s="207" t="n">
        <v>90451</v>
      </c>
      <c r="B8876" s="208" t="s">
        <v>8999</v>
      </c>
      <c r="C8876" s="2" t="s">
        <v>170</v>
      </c>
      <c r="D8876" s="209" t="n">
        <v>6.67</v>
      </c>
      <c r="E8876" s="224" t="n">
        <f aca="false">VLOOKUP(A8876,SINAPI_MO!$A$1:$E$59566,4,0)</f>
        <v>0.6282</v>
      </c>
      <c r="F8876" s="225" t="n">
        <f aca="false">ROUND(D8876*E8876,2)</f>
        <v>4.19</v>
      </c>
    </row>
    <row r="8877" customFormat="false" ht="19.4" hidden="false" customHeight="false" outlineLevel="0" collapsed="false">
      <c r="A8877" s="207" t="n">
        <v>90452</v>
      </c>
      <c r="B8877" s="208" t="s">
        <v>9000</v>
      </c>
      <c r="C8877" s="2" t="s">
        <v>170</v>
      </c>
      <c r="D8877" s="209" t="n">
        <v>27.12</v>
      </c>
      <c r="E8877" s="224" t="n">
        <f aca="false">VLOOKUP(A8877,SINAPI_MO!$A$1:$E$59566,4,0)</f>
        <v>0.271</v>
      </c>
      <c r="F8877" s="225" t="n">
        <f aca="false">ROUND(D8877*E8877,2)</f>
        <v>7.35</v>
      </c>
    </row>
    <row r="8878" customFormat="false" ht="19.4" hidden="false" customHeight="false" outlineLevel="0" collapsed="false">
      <c r="A8878" s="207" t="n">
        <v>90455</v>
      </c>
      <c r="B8878" s="208" t="s">
        <v>9001</v>
      </c>
      <c r="C8878" s="2" t="s">
        <v>170</v>
      </c>
      <c r="D8878" s="209" t="n">
        <v>8.4</v>
      </c>
      <c r="E8878" s="224" t="n">
        <f aca="false">VLOOKUP(A8878,SINAPI_MO!$A$1:$E$59566,4,0)</f>
        <v>0.6238</v>
      </c>
      <c r="F8878" s="225" t="n">
        <f aca="false">ROUND(D8878*E8878,2)</f>
        <v>5.24</v>
      </c>
    </row>
    <row r="8879" customFormat="false" ht="19.4" hidden="false" customHeight="false" outlineLevel="0" collapsed="false">
      <c r="A8879" s="207" t="n">
        <v>104784</v>
      </c>
      <c r="B8879" s="208" t="s">
        <v>9002</v>
      </c>
      <c r="C8879" s="2" t="s">
        <v>170</v>
      </c>
      <c r="D8879" s="209" t="n">
        <v>14.67</v>
      </c>
      <c r="E8879" s="224" t="n">
        <f aca="false">VLOOKUP(A8879,SINAPI_MO!$A$1:$E$59566,4,0)</f>
        <v>0.4976</v>
      </c>
      <c r="F8879" s="225" t="n">
        <f aca="false">ROUND(D8879*E8879,2)</f>
        <v>7.3</v>
      </c>
    </row>
    <row r="8880" customFormat="false" ht="19.4" hidden="false" customHeight="false" outlineLevel="0" collapsed="false">
      <c r="A8880" s="207" t="n">
        <v>90453</v>
      </c>
      <c r="B8880" s="208" t="s">
        <v>9003</v>
      </c>
      <c r="C8880" s="2" t="s">
        <v>170</v>
      </c>
      <c r="D8880" s="209" t="n">
        <v>4.03</v>
      </c>
      <c r="E8880" s="224" t="n">
        <f aca="false">VLOOKUP(A8880,SINAPI_MO!$A$1:$E$59566,4,0)</f>
        <v>0.5856</v>
      </c>
      <c r="F8880" s="225" t="n">
        <f aca="false">ROUND(D8880*E8880,2)</f>
        <v>2.36</v>
      </c>
    </row>
    <row r="8881" customFormat="false" ht="19.4" hidden="false" customHeight="false" outlineLevel="0" collapsed="false">
      <c r="A8881" s="207" t="n">
        <v>104783</v>
      </c>
      <c r="B8881" s="208" t="s">
        <v>9004</v>
      </c>
      <c r="C8881" s="2" t="s">
        <v>170</v>
      </c>
      <c r="D8881" s="209" t="n">
        <v>5.19</v>
      </c>
      <c r="E8881" s="224" t="n">
        <f aca="false">VLOOKUP(A8881,SINAPI_MO!$A$1:$E$59566,4,0)</f>
        <v>0.5337</v>
      </c>
      <c r="F8881" s="225" t="n">
        <f aca="false">ROUND(D8881*E8881,2)</f>
        <v>2.77</v>
      </c>
    </row>
    <row r="8882" customFormat="false" ht="19.4" hidden="false" customHeight="false" outlineLevel="0" collapsed="false">
      <c r="A8882" s="207" t="n">
        <v>90454</v>
      </c>
      <c r="B8882" s="208" t="s">
        <v>9005</v>
      </c>
      <c r="C8882" s="2" t="s">
        <v>170</v>
      </c>
      <c r="D8882" s="209" t="n">
        <v>6.6</v>
      </c>
      <c r="E8882" s="224" t="n">
        <f aca="false">VLOOKUP(A8882,SINAPI_MO!$A$1:$E$59566,4,0)</f>
        <v>0.5439</v>
      </c>
      <c r="F8882" s="225" t="n">
        <f aca="false">ROUND(D8882*E8882,2)</f>
        <v>3.59</v>
      </c>
    </row>
    <row r="8883" customFormat="false" ht="12.8" hidden="false" customHeight="false" outlineLevel="0" collapsed="false">
      <c r="A8883" s="207" t="n">
        <v>90459</v>
      </c>
      <c r="B8883" s="208" t="s">
        <v>9006</v>
      </c>
      <c r="C8883" s="2" t="s">
        <v>170</v>
      </c>
      <c r="D8883" s="209" t="n">
        <v>49.42</v>
      </c>
      <c r="E8883" s="224" t="n">
        <f aca="false">VLOOKUP(A8883,SINAPI_MO!$A$1:$E$59566,4,0)</f>
        <v>1</v>
      </c>
      <c r="F8883" s="225" t="n">
        <f aca="false">ROUND(D8883*E8883,2)</f>
        <v>49.42</v>
      </c>
    </row>
    <row r="8884" customFormat="false" ht="12.8" hidden="false" customHeight="false" outlineLevel="0" collapsed="false">
      <c r="A8884" s="207" t="n">
        <v>90456</v>
      </c>
      <c r="B8884" s="208" t="s">
        <v>9007</v>
      </c>
      <c r="C8884" s="2" t="s">
        <v>170</v>
      </c>
      <c r="D8884" s="209" t="n">
        <v>5.78</v>
      </c>
      <c r="E8884" s="224" t="n">
        <f aca="false">VLOOKUP(A8884,SINAPI_MO!$A$1:$E$59566,4,0)</f>
        <v>1</v>
      </c>
      <c r="F8884" s="225" t="n">
        <f aca="false">ROUND(D8884*E8884,2)</f>
        <v>5.78</v>
      </c>
    </row>
    <row r="8885" customFormat="false" ht="12.8" hidden="false" customHeight="false" outlineLevel="0" collapsed="false">
      <c r="A8885" s="207" t="n">
        <v>90458</v>
      </c>
      <c r="B8885" s="208" t="s">
        <v>9008</v>
      </c>
      <c r="C8885" s="2" t="s">
        <v>170</v>
      </c>
      <c r="D8885" s="209" t="n">
        <v>37.64</v>
      </c>
      <c r="E8885" s="224" t="n">
        <f aca="false">VLOOKUP(A8885,SINAPI_MO!$A$1:$E$59566,4,0)</f>
        <v>1</v>
      </c>
      <c r="F8885" s="225" t="n">
        <f aca="false">ROUND(D8885*E8885,2)</f>
        <v>37.64</v>
      </c>
    </row>
    <row r="8886" customFormat="false" ht="12.8" hidden="false" customHeight="false" outlineLevel="0" collapsed="false">
      <c r="A8886" s="207" t="n">
        <v>90457</v>
      </c>
      <c r="B8886" s="208" t="s">
        <v>9009</v>
      </c>
      <c r="C8886" s="2" t="s">
        <v>170</v>
      </c>
      <c r="D8886" s="209" t="n">
        <v>13.19</v>
      </c>
      <c r="E8886" s="224" t="n">
        <f aca="false">VLOOKUP(A8886,SINAPI_MO!$A$1:$E$59566,4,0)</f>
        <v>1</v>
      </c>
      <c r="F8886" s="225" t="n">
        <f aca="false">ROUND(D8886*E8886,2)</f>
        <v>13.19</v>
      </c>
    </row>
    <row r="8887" customFormat="false" ht="12.8" hidden="false" customHeight="false" outlineLevel="0" collapsed="false">
      <c r="A8887" s="207" t="n">
        <v>90447</v>
      </c>
      <c r="B8887" s="208" t="s">
        <v>9010</v>
      </c>
      <c r="C8887" s="2" t="s">
        <v>183</v>
      </c>
      <c r="D8887" s="209" t="n">
        <v>8.72</v>
      </c>
      <c r="E8887" s="224" t="n">
        <f aca="false">VLOOKUP(A8887,SINAPI_MO!$A$1:$E$59566,4,0)</f>
        <v>1</v>
      </c>
      <c r="F8887" s="225" t="n">
        <f aca="false">ROUND(D8887*E8887,2)</f>
        <v>8.72</v>
      </c>
    </row>
    <row r="8888" customFormat="false" ht="19.4" hidden="false" customHeight="false" outlineLevel="0" collapsed="false">
      <c r="A8888" s="207" t="n">
        <v>91222</v>
      </c>
      <c r="B8888" s="208" t="s">
        <v>9011</v>
      </c>
      <c r="C8888" s="2" t="s">
        <v>183</v>
      </c>
      <c r="D8888" s="209" t="n">
        <v>9</v>
      </c>
      <c r="E8888" s="224" t="n">
        <f aca="false">VLOOKUP(A8888,SINAPI_MO!$A$1:$E$59566,4,0)</f>
        <v>1</v>
      </c>
      <c r="F8888" s="225" t="n">
        <f aca="false">ROUND(D8888*E8888,2)</f>
        <v>9</v>
      </c>
    </row>
    <row r="8889" customFormat="false" ht="19.4" hidden="false" customHeight="false" outlineLevel="0" collapsed="false">
      <c r="A8889" s="207" t="n">
        <v>90443</v>
      </c>
      <c r="B8889" s="208" t="s">
        <v>9012</v>
      </c>
      <c r="C8889" s="2" t="s">
        <v>183</v>
      </c>
      <c r="D8889" s="209" t="n">
        <v>8.09</v>
      </c>
      <c r="E8889" s="224" t="n">
        <f aca="false">VLOOKUP(A8889,SINAPI_MO!$A$1:$E$59566,4,0)</f>
        <v>1</v>
      </c>
      <c r="F8889" s="225" t="n">
        <f aca="false">ROUND(D8889*E8889,2)</f>
        <v>8.09</v>
      </c>
    </row>
    <row r="8890" customFormat="false" ht="12.8" hidden="false" customHeight="false" outlineLevel="0" collapsed="false">
      <c r="A8890" s="207" t="n">
        <v>104780</v>
      </c>
      <c r="B8890" s="208" t="s">
        <v>9013</v>
      </c>
      <c r="C8890" s="2" t="s">
        <v>183</v>
      </c>
      <c r="D8890" s="209" t="n">
        <v>7.33</v>
      </c>
      <c r="E8890" s="224" t="n">
        <f aca="false">VLOOKUP(A8890,SINAPI_MO!$A$1:$E$59566,4,0)</f>
        <v>0.9877</v>
      </c>
      <c r="F8890" s="225" t="n">
        <f aca="false">ROUND(D8890*E8890,2)</f>
        <v>7.24</v>
      </c>
    </row>
    <row r="8891" customFormat="false" ht="19.4" hidden="false" customHeight="false" outlineLevel="0" collapsed="false">
      <c r="A8891" s="207" t="n">
        <v>104781</v>
      </c>
      <c r="B8891" s="208" t="s">
        <v>9014</v>
      </c>
      <c r="C8891" s="2" t="s">
        <v>183</v>
      </c>
      <c r="D8891" s="209" t="n">
        <v>8.43</v>
      </c>
      <c r="E8891" s="224" t="n">
        <f aca="false">VLOOKUP(A8891,SINAPI_MO!$A$1:$E$59566,4,0)</f>
        <v>0.987</v>
      </c>
      <c r="F8891" s="225" t="n">
        <f aca="false">ROUND(D8891*E8891,2)</f>
        <v>8.32</v>
      </c>
    </row>
    <row r="8892" customFormat="false" ht="19.4" hidden="false" customHeight="false" outlineLevel="0" collapsed="false">
      <c r="A8892" s="207" t="n">
        <v>104779</v>
      </c>
      <c r="B8892" s="208" t="s">
        <v>9015</v>
      </c>
      <c r="C8892" s="2" t="s">
        <v>183</v>
      </c>
      <c r="D8892" s="209" t="n">
        <v>7.29</v>
      </c>
      <c r="E8892" s="224" t="n">
        <f aca="false">VLOOKUP(A8892,SINAPI_MO!$A$1:$E$59566,4,0)</f>
        <v>0.9877</v>
      </c>
      <c r="F8892" s="225" t="n">
        <f aca="false">ROUND(D8892*E8892,2)</f>
        <v>7.2</v>
      </c>
    </row>
    <row r="8893" customFormat="false" ht="19.4" hidden="false" customHeight="false" outlineLevel="0" collapsed="false">
      <c r="A8893" s="207" t="n">
        <v>104787</v>
      </c>
      <c r="B8893" s="208" t="s">
        <v>9016</v>
      </c>
      <c r="C8893" s="2" t="s">
        <v>183</v>
      </c>
      <c r="D8893" s="209" t="n">
        <v>2.24</v>
      </c>
      <c r="E8893" s="224" t="n">
        <f aca="false">VLOOKUP(A8893,SINAPI_MO!$A$1:$E$59566,4,0)</f>
        <v>0.7857</v>
      </c>
      <c r="F8893" s="225" t="n">
        <f aca="false">ROUND(D8893*E8893,2)</f>
        <v>1.76</v>
      </c>
    </row>
    <row r="8894" customFormat="false" ht="19.4" hidden="false" customHeight="false" outlineLevel="0" collapsed="false">
      <c r="A8894" s="207" t="n">
        <v>104788</v>
      </c>
      <c r="B8894" s="208" t="s">
        <v>9017</v>
      </c>
      <c r="C8894" s="2" t="s">
        <v>183</v>
      </c>
      <c r="D8894" s="209" t="n">
        <v>2.98</v>
      </c>
      <c r="E8894" s="224" t="n">
        <f aca="false">VLOOKUP(A8894,SINAPI_MO!$A$1:$E$59566,4,0)</f>
        <v>0.7852</v>
      </c>
      <c r="F8894" s="225" t="n">
        <f aca="false">ROUND(D8894*E8894,2)</f>
        <v>2.34</v>
      </c>
    </row>
    <row r="8895" customFormat="false" ht="19.4" hidden="false" customHeight="false" outlineLevel="0" collapsed="false">
      <c r="A8895" s="207" t="n">
        <v>104786</v>
      </c>
      <c r="B8895" s="208" t="s">
        <v>9018</v>
      </c>
      <c r="C8895" s="2" t="s">
        <v>183</v>
      </c>
      <c r="D8895" s="209" t="n">
        <v>1.69</v>
      </c>
      <c r="E8895" s="224" t="n">
        <f aca="false">VLOOKUP(A8895,SINAPI_MO!$A$1:$E$59566,4,0)</f>
        <v>0.787</v>
      </c>
      <c r="F8895" s="225" t="n">
        <f aca="false">ROUND(D8895*E8895,2)</f>
        <v>1.33</v>
      </c>
    </row>
    <row r="8896" customFormat="false" ht="19.4" hidden="false" customHeight="false" outlineLevel="0" collapsed="false">
      <c r="A8896" s="207" t="n">
        <v>90445</v>
      </c>
      <c r="B8896" s="208" t="s">
        <v>9019</v>
      </c>
      <c r="C8896" s="2" t="s">
        <v>183</v>
      </c>
      <c r="D8896" s="209" t="n">
        <v>11.91</v>
      </c>
      <c r="E8896" s="224" t="n">
        <f aca="false">VLOOKUP(A8896,SINAPI_MO!$A$1:$E$59566,4,0)</f>
        <v>0.9521</v>
      </c>
      <c r="F8896" s="225" t="n">
        <f aca="false">ROUND(D8896*E8896,2)</f>
        <v>11.34</v>
      </c>
    </row>
    <row r="8897" customFormat="false" ht="19.4" hidden="false" customHeight="false" outlineLevel="0" collapsed="false">
      <c r="A8897" s="207" t="n">
        <v>90446</v>
      </c>
      <c r="B8897" s="208" t="s">
        <v>9020</v>
      </c>
      <c r="C8897" s="2" t="s">
        <v>183</v>
      </c>
      <c r="D8897" s="209" t="n">
        <v>15.82</v>
      </c>
      <c r="E8897" s="224" t="n">
        <f aca="false">VLOOKUP(A8897,SINAPI_MO!$A$1:$E$59566,4,0)</f>
        <v>0.9526</v>
      </c>
      <c r="F8897" s="225" t="n">
        <f aca="false">ROUND(D8897*E8897,2)</f>
        <v>15.07</v>
      </c>
    </row>
    <row r="8898" customFormat="false" ht="19.4" hidden="false" customHeight="false" outlineLevel="0" collapsed="false">
      <c r="A8898" s="207" t="n">
        <v>90444</v>
      </c>
      <c r="B8898" s="208" t="s">
        <v>9021</v>
      </c>
      <c r="C8898" s="2" t="s">
        <v>183</v>
      </c>
      <c r="D8898" s="209" t="n">
        <v>8.97</v>
      </c>
      <c r="E8898" s="224" t="n">
        <f aca="false">VLOOKUP(A8898,SINAPI_MO!$A$1:$E$59566,4,0)</f>
        <v>0.9532</v>
      </c>
      <c r="F8898" s="225" t="n">
        <f aca="false">ROUND(D8898*E8898,2)</f>
        <v>8.55</v>
      </c>
    </row>
    <row r="8899" customFormat="false" ht="19.4" hidden="false" customHeight="false" outlineLevel="0" collapsed="false">
      <c r="A8899" s="207" t="n">
        <v>104764</v>
      </c>
      <c r="B8899" s="208" t="s">
        <v>9022</v>
      </c>
      <c r="C8899" s="2" t="s">
        <v>183</v>
      </c>
      <c r="D8899" s="209" t="n">
        <v>20.61</v>
      </c>
      <c r="E8899" s="224" t="n">
        <f aca="false">VLOOKUP(A8899,SINAPI_MO!$A$1:$E$59566,4,0)</f>
        <v>0.4537</v>
      </c>
      <c r="F8899" s="225" t="n">
        <f aca="false">ROUND(D8899*E8899,2)</f>
        <v>9.35</v>
      </c>
    </row>
    <row r="8900" customFormat="false" ht="19.4" hidden="false" customHeight="false" outlineLevel="0" collapsed="false">
      <c r="A8900" s="207" t="n">
        <v>90460</v>
      </c>
      <c r="B8900" s="208" t="s">
        <v>9023</v>
      </c>
      <c r="C8900" s="2" t="s">
        <v>183</v>
      </c>
      <c r="D8900" s="209" t="n">
        <v>24.77</v>
      </c>
      <c r="E8900" s="224" t="n">
        <f aca="false">VLOOKUP(A8900,SINAPI_MO!$A$1:$E$59566,4,0)</f>
        <v>0.35</v>
      </c>
      <c r="F8900" s="225" t="n">
        <f aca="false">ROUND(D8900*E8900,2)</f>
        <v>8.67</v>
      </c>
    </row>
    <row r="8901" customFormat="false" ht="19.4" hidden="false" customHeight="false" outlineLevel="0" collapsed="false">
      <c r="A8901" s="207" t="n">
        <v>90462</v>
      </c>
      <c r="B8901" s="208" t="s">
        <v>9024</v>
      </c>
      <c r="C8901" s="2" t="s">
        <v>183</v>
      </c>
      <c r="D8901" s="209" t="n">
        <v>4.26</v>
      </c>
      <c r="E8901" s="224" t="n">
        <f aca="false">VLOOKUP(A8901,SINAPI_MO!$A$1:$E$59566,4,0)</f>
        <v>0.3615</v>
      </c>
      <c r="F8901" s="225" t="n">
        <f aca="false">ROUND(D8901*E8901,2)</f>
        <v>1.54</v>
      </c>
    </row>
    <row r="8902" customFormat="false" ht="19.4" hidden="false" customHeight="false" outlineLevel="0" collapsed="false">
      <c r="A8902" s="207" t="n">
        <v>104765</v>
      </c>
      <c r="B8902" s="208" t="s">
        <v>9025</v>
      </c>
      <c r="C8902" s="2" t="s">
        <v>183</v>
      </c>
      <c r="D8902" s="209" t="n">
        <v>16.9</v>
      </c>
      <c r="E8902" s="224" t="n">
        <f aca="false">VLOOKUP(A8902,SINAPI_MO!$A$1:$E$59566,4,0)</f>
        <v>0.6408</v>
      </c>
      <c r="F8902" s="225" t="n">
        <f aca="false">ROUND(D8902*E8902,2)</f>
        <v>10.83</v>
      </c>
    </row>
    <row r="8903" customFormat="false" ht="19.4" hidden="false" customHeight="false" outlineLevel="0" collapsed="false">
      <c r="A8903" s="207" t="n">
        <v>90461</v>
      </c>
      <c r="B8903" s="208" t="s">
        <v>9026</v>
      </c>
      <c r="C8903" s="2" t="s">
        <v>183</v>
      </c>
      <c r="D8903" s="209" t="n">
        <v>18.72</v>
      </c>
      <c r="E8903" s="224" t="n">
        <f aca="false">VLOOKUP(A8903,SINAPI_MO!$A$1:$E$59566,4,0)</f>
        <v>0.5358</v>
      </c>
      <c r="F8903" s="225" t="n">
        <f aca="false">ROUND(D8903*E8903,2)</f>
        <v>10.03</v>
      </c>
    </row>
    <row r="8904" customFormat="false" ht="19.4" hidden="false" customHeight="false" outlineLevel="0" collapsed="false">
      <c r="A8904" s="207" t="n">
        <v>90463</v>
      </c>
      <c r="B8904" s="208" t="s">
        <v>9027</v>
      </c>
      <c r="C8904" s="2" t="s">
        <v>183</v>
      </c>
      <c r="D8904" s="209" t="n">
        <v>3.67</v>
      </c>
      <c r="E8904" s="224" t="n">
        <f aca="false">VLOOKUP(A8904,SINAPI_MO!$A$1:$E$59566,4,0)</f>
        <v>0.4877</v>
      </c>
      <c r="F8904" s="225" t="n">
        <f aca="false">ROUND(D8904*E8904,2)</f>
        <v>1.79</v>
      </c>
    </row>
    <row r="8905" customFormat="false" ht="19.4" hidden="false" customHeight="false" outlineLevel="0" collapsed="false">
      <c r="A8905" s="207" t="n">
        <v>96560</v>
      </c>
      <c r="B8905" s="208" t="s">
        <v>9028</v>
      </c>
      <c r="C8905" s="2" t="s">
        <v>175</v>
      </c>
      <c r="D8905" s="209" t="n">
        <v>33.83</v>
      </c>
      <c r="E8905" s="224" t="n">
        <f aca="false">VLOOKUP(A8905,SINAPI_MO!$A$1:$E$59566,4,0)</f>
        <v>0.5084</v>
      </c>
      <c r="F8905" s="225" t="n">
        <f aca="false">ROUND(D8905*E8905,2)</f>
        <v>17.2</v>
      </c>
    </row>
    <row r="8906" customFormat="false" ht="19.4" hidden="false" customHeight="false" outlineLevel="0" collapsed="false">
      <c r="A8906" s="207" t="n">
        <v>96559</v>
      </c>
      <c r="B8906" s="208" t="s">
        <v>9029</v>
      </c>
      <c r="C8906" s="2" t="s">
        <v>175</v>
      </c>
      <c r="D8906" s="209" t="n">
        <v>35.27</v>
      </c>
      <c r="E8906" s="224" t="n">
        <f aca="false">VLOOKUP(A8906,SINAPI_MO!$A$1:$E$59566,4,0)</f>
        <v>0.3368</v>
      </c>
      <c r="F8906" s="225" t="n">
        <f aca="false">ROUND(D8906*E8906,2)</f>
        <v>11.88</v>
      </c>
    </row>
    <row r="8907" customFormat="false" ht="19.4" hidden="false" customHeight="false" outlineLevel="0" collapsed="false">
      <c r="A8907" s="207" t="n">
        <v>96562</v>
      </c>
      <c r="B8907" s="208" t="s">
        <v>9030</v>
      </c>
      <c r="C8907" s="2" t="s">
        <v>183</v>
      </c>
      <c r="D8907" s="209" t="n">
        <v>51.99</v>
      </c>
      <c r="E8907" s="224" t="n">
        <f aca="false">VLOOKUP(A8907,SINAPI_MO!$A$1:$E$59566,4,0)</f>
        <v>0.5188</v>
      </c>
      <c r="F8907" s="225" t="n">
        <f aca="false">ROUND(D8907*E8907,2)</f>
        <v>26.97</v>
      </c>
    </row>
    <row r="8908" customFormat="false" ht="19.4" hidden="false" customHeight="false" outlineLevel="0" collapsed="false">
      <c r="A8908" s="207" t="n">
        <v>96563</v>
      </c>
      <c r="B8908" s="208" t="s">
        <v>9031</v>
      </c>
      <c r="C8908" s="2" t="s">
        <v>183</v>
      </c>
      <c r="D8908" s="209" t="n">
        <v>58.51</v>
      </c>
      <c r="E8908" s="224" t="n">
        <f aca="false">VLOOKUP(A8908,SINAPI_MO!$A$1:$E$59566,4,0)</f>
        <v>0.4609</v>
      </c>
      <c r="F8908" s="225" t="n">
        <f aca="false">ROUND(D8908*E8908,2)</f>
        <v>26.97</v>
      </c>
    </row>
    <row r="8909" customFormat="false" ht="12.8" hidden="false" customHeight="false" outlineLevel="0" collapsed="false">
      <c r="A8909" s="207" t="n">
        <v>102469</v>
      </c>
      <c r="B8909" s="208" t="s">
        <v>9032</v>
      </c>
      <c r="C8909" s="2" t="s">
        <v>175</v>
      </c>
      <c r="D8909" s="209" t="n">
        <v>0</v>
      </c>
      <c r="E8909" s="224" t="e">
        <f aca="false">VLOOKUP(A8909,SINAPI_MO!$A$1:$E$59566,4,0)</f>
        <v>#N/A</v>
      </c>
      <c r="F8909" s="225" t="e">
        <f aca="false">ROUND(D8909*E8909,2)</f>
        <v>#N/A</v>
      </c>
    </row>
    <row r="8910" customFormat="false" ht="12.8" hidden="false" customHeight="false" outlineLevel="0" collapsed="false">
      <c r="A8910" s="207" t="n">
        <v>104388</v>
      </c>
      <c r="B8910" s="208" t="s">
        <v>9033</v>
      </c>
      <c r="C8910" s="2" t="s">
        <v>175</v>
      </c>
      <c r="D8910" s="209" t="n">
        <v>0</v>
      </c>
      <c r="E8910" s="224" t="e">
        <f aca="false">VLOOKUP(A8910,SINAPI_MO!$A$1:$E$59566,4,0)</f>
        <v>#N/A</v>
      </c>
      <c r="F8910" s="225" t="e">
        <f aca="false">ROUND(D8910*E8910,2)</f>
        <v>#N/A</v>
      </c>
    </row>
    <row r="8911" customFormat="false" ht="12.8" hidden="false" customHeight="false" outlineLevel="0" collapsed="false">
      <c r="A8911" s="207" t="n">
        <v>104387</v>
      </c>
      <c r="B8911" s="208" t="s">
        <v>9034</v>
      </c>
      <c r="C8911" s="2" t="s">
        <v>262</v>
      </c>
      <c r="D8911" s="209" t="n">
        <v>0</v>
      </c>
      <c r="E8911" s="224" t="e">
        <f aca="false">VLOOKUP(A8911,SINAPI_MO!$A$1:$E$59566,4,0)</f>
        <v>#N/A</v>
      </c>
      <c r="F8911" s="225" t="e">
        <f aca="false">ROUND(D8911*E8911,2)</f>
        <v>#N/A</v>
      </c>
    </row>
    <row r="8912" customFormat="false" ht="12.8" hidden="false" customHeight="false" outlineLevel="0" collapsed="false">
      <c r="A8912" s="207" t="n">
        <v>104364</v>
      </c>
      <c r="B8912" s="208" t="s">
        <v>9035</v>
      </c>
      <c r="C8912" s="2" t="s">
        <v>262</v>
      </c>
      <c r="D8912" s="209" t="n">
        <v>0</v>
      </c>
      <c r="E8912" s="224" t="e">
        <f aca="false">VLOOKUP(A8912,SINAPI_MO!$A$1:$E$59566,4,0)</f>
        <v>#N/A</v>
      </c>
      <c r="F8912" s="225" t="e">
        <f aca="false">ROUND(D8912*E8912,2)</f>
        <v>#N/A</v>
      </c>
    </row>
    <row r="8913" customFormat="false" ht="12.8" hidden="false" customHeight="false" outlineLevel="0" collapsed="false">
      <c r="A8913" s="207" t="n">
        <v>102097</v>
      </c>
      <c r="B8913" s="208" t="s">
        <v>9036</v>
      </c>
      <c r="C8913" s="2" t="s">
        <v>262</v>
      </c>
      <c r="D8913" s="209" t="n">
        <v>0</v>
      </c>
      <c r="E8913" s="224" t="e">
        <f aca="false">VLOOKUP(A8913,SINAPI_MO!$A$1:$E$59566,4,0)</f>
        <v>#N/A</v>
      </c>
      <c r="F8913" s="225" t="e">
        <f aca="false">ROUND(D8913*E8913,2)</f>
        <v>#N/A</v>
      </c>
    </row>
    <row r="8914" customFormat="false" ht="12.8" hidden="false" customHeight="false" outlineLevel="0" collapsed="false">
      <c r="A8914" s="207" t="n">
        <v>104365</v>
      </c>
      <c r="B8914" s="208" t="s">
        <v>9037</v>
      </c>
      <c r="C8914" s="2" t="s">
        <v>262</v>
      </c>
      <c r="D8914" s="209" t="n">
        <v>0</v>
      </c>
      <c r="E8914" s="224" t="e">
        <f aca="false">VLOOKUP(A8914,SINAPI_MO!$A$1:$E$59566,4,0)</f>
        <v>#N/A</v>
      </c>
      <c r="F8914" s="225" t="e">
        <f aca="false">ROUND(D8914*E8914,2)</f>
        <v>#N/A</v>
      </c>
    </row>
    <row r="8915" customFormat="false" ht="19.4" hidden="false" customHeight="false" outlineLevel="0" collapsed="false">
      <c r="A8915" s="207" t="n">
        <v>101870</v>
      </c>
      <c r="B8915" s="208" t="s">
        <v>9038</v>
      </c>
      <c r="C8915" s="2" t="s">
        <v>175</v>
      </c>
      <c r="D8915" s="209" t="n">
        <v>39.28</v>
      </c>
      <c r="E8915" s="224" t="n">
        <f aca="false">VLOOKUP(A8915,SINAPI_MO!$A$1:$E$59566,4,0)</f>
        <v>0.8427</v>
      </c>
      <c r="F8915" s="225" t="n">
        <f aca="false">ROUND(D8915*E8915,2)</f>
        <v>33.1</v>
      </c>
    </row>
    <row r="8916" customFormat="false" ht="19.4" hidden="false" customHeight="false" outlineLevel="0" collapsed="false">
      <c r="A8916" s="207" t="n">
        <v>101866</v>
      </c>
      <c r="B8916" s="208" t="s">
        <v>9039</v>
      </c>
      <c r="C8916" s="2" t="s">
        <v>175</v>
      </c>
      <c r="D8916" s="209" t="n">
        <v>33.32</v>
      </c>
      <c r="E8916" s="224" t="n">
        <f aca="false">VLOOKUP(A8916,SINAPI_MO!$A$1:$E$59566,4,0)</f>
        <v>0.8175</v>
      </c>
      <c r="F8916" s="225" t="n">
        <f aca="false">ROUND(D8916*E8916,2)</f>
        <v>27.24</v>
      </c>
    </row>
    <row r="8917" customFormat="false" ht="19.4" hidden="false" customHeight="false" outlineLevel="0" collapsed="false">
      <c r="A8917" s="207" t="n">
        <v>101867</v>
      </c>
      <c r="B8917" s="208" t="s">
        <v>9040</v>
      </c>
      <c r="C8917" s="2" t="s">
        <v>175</v>
      </c>
      <c r="D8917" s="209" t="n">
        <v>37.9</v>
      </c>
      <c r="E8917" s="224" t="n">
        <f aca="false">VLOOKUP(A8917,SINAPI_MO!$A$1:$E$59566,4,0)</f>
        <v>0.838</v>
      </c>
      <c r="F8917" s="225" t="n">
        <f aca="false">ROUND(D8917*E8917,2)</f>
        <v>31.76</v>
      </c>
    </row>
    <row r="8918" customFormat="false" ht="19.4" hidden="false" customHeight="false" outlineLevel="0" collapsed="false">
      <c r="A8918" s="207" t="n">
        <v>101868</v>
      </c>
      <c r="B8918" s="208" t="s">
        <v>9041</v>
      </c>
      <c r="C8918" s="2" t="s">
        <v>175</v>
      </c>
      <c r="D8918" s="209" t="n">
        <v>30.13</v>
      </c>
      <c r="E8918" s="224" t="n">
        <f aca="false">VLOOKUP(A8918,SINAPI_MO!$A$1:$E$59566,4,0)</f>
        <v>0.7982</v>
      </c>
      <c r="F8918" s="225" t="n">
        <f aca="false">ROUND(D8918*E8918,2)</f>
        <v>24.05</v>
      </c>
    </row>
    <row r="8919" customFormat="false" ht="19.4" hidden="false" customHeight="false" outlineLevel="0" collapsed="false">
      <c r="A8919" s="207" t="n">
        <v>101869</v>
      </c>
      <c r="B8919" s="208" t="s">
        <v>9042</v>
      </c>
      <c r="C8919" s="2" t="s">
        <v>175</v>
      </c>
      <c r="D8919" s="209" t="n">
        <v>34.7</v>
      </c>
      <c r="E8919" s="224" t="n">
        <f aca="false">VLOOKUP(A8919,SINAPI_MO!$A$1:$E$59566,4,0)</f>
        <v>0.8236</v>
      </c>
      <c r="F8919" s="225" t="n">
        <f aca="false">ROUND(D8919*E8919,2)</f>
        <v>28.58</v>
      </c>
    </row>
    <row r="8920" customFormat="false" ht="19.4" hidden="false" customHeight="false" outlineLevel="0" collapsed="false">
      <c r="A8920" s="207" t="n">
        <v>101856</v>
      </c>
      <c r="B8920" s="208" t="s">
        <v>9043</v>
      </c>
      <c r="C8920" s="2" t="s">
        <v>175</v>
      </c>
      <c r="D8920" s="209" t="n">
        <v>27.32</v>
      </c>
      <c r="E8920" s="224" t="n">
        <f aca="false">VLOOKUP(A8920,SINAPI_MO!$A$1:$E$59566,4,0)</f>
        <v>0.7786</v>
      </c>
      <c r="F8920" s="225" t="n">
        <f aca="false">ROUND(D8920*E8920,2)</f>
        <v>21.27</v>
      </c>
    </row>
    <row r="8921" customFormat="false" ht="19.4" hidden="false" customHeight="false" outlineLevel="0" collapsed="false">
      <c r="A8921" s="207" t="n">
        <v>101865</v>
      </c>
      <c r="B8921" s="208" t="s">
        <v>9044</v>
      </c>
      <c r="C8921" s="2" t="s">
        <v>175</v>
      </c>
      <c r="D8921" s="209" t="n">
        <v>37.44</v>
      </c>
      <c r="E8921" s="224" t="n">
        <f aca="false">VLOOKUP(A8921,SINAPI_MO!$A$1:$E$59566,4,0)</f>
        <v>0.8352</v>
      </c>
      <c r="F8921" s="225" t="n">
        <f aca="false">ROUND(D8921*E8921,2)</f>
        <v>31.27</v>
      </c>
    </row>
    <row r="8922" customFormat="false" ht="19.4" hidden="false" customHeight="false" outlineLevel="0" collapsed="false">
      <c r="A8922" s="207" t="n">
        <v>101861</v>
      </c>
      <c r="B8922" s="208" t="s">
        <v>9045</v>
      </c>
      <c r="C8922" s="2" t="s">
        <v>175</v>
      </c>
      <c r="D8922" s="209" t="n">
        <v>33.09</v>
      </c>
      <c r="E8922" s="224" t="n">
        <f aca="false">VLOOKUP(A8922,SINAPI_MO!$A$1:$E$59566,4,0)</f>
        <v>0.8163</v>
      </c>
      <c r="F8922" s="225" t="n">
        <f aca="false">ROUND(D8922*E8922,2)</f>
        <v>27.01</v>
      </c>
    </row>
    <row r="8923" customFormat="false" ht="19.4" hidden="false" customHeight="false" outlineLevel="0" collapsed="false">
      <c r="A8923" s="207" t="n">
        <v>101862</v>
      </c>
      <c r="B8923" s="208" t="s">
        <v>9046</v>
      </c>
      <c r="C8923" s="2" t="s">
        <v>175</v>
      </c>
      <c r="D8923" s="209" t="n">
        <v>36.06</v>
      </c>
      <c r="E8923" s="224" t="n">
        <f aca="false">VLOOKUP(A8923,SINAPI_MO!$A$1:$E$59566,4,0)</f>
        <v>0.83</v>
      </c>
      <c r="F8923" s="225" t="n">
        <f aca="false">ROUND(D8923*E8923,2)</f>
        <v>29.93</v>
      </c>
    </row>
    <row r="8924" customFormat="false" ht="19.4" hidden="false" customHeight="false" outlineLevel="0" collapsed="false">
      <c r="A8924" s="207" t="n">
        <v>101863</v>
      </c>
      <c r="B8924" s="208" t="s">
        <v>9047</v>
      </c>
      <c r="C8924" s="2" t="s">
        <v>175</v>
      </c>
      <c r="D8924" s="209" t="n">
        <v>28.3</v>
      </c>
      <c r="E8924" s="224" t="n">
        <f aca="false">VLOOKUP(A8924,SINAPI_MO!$A$1:$E$59566,4,0)</f>
        <v>0.7859</v>
      </c>
      <c r="F8924" s="225" t="n">
        <f aca="false">ROUND(D8924*E8924,2)</f>
        <v>22.24</v>
      </c>
    </row>
    <row r="8925" customFormat="false" ht="19.4" hidden="false" customHeight="false" outlineLevel="0" collapsed="false">
      <c r="A8925" s="207" t="n">
        <v>101864</v>
      </c>
      <c r="B8925" s="208" t="s">
        <v>9048</v>
      </c>
      <c r="C8925" s="2" t="s">
        <v>175</v>
      </c>
      <c r="D8925" s="209" t="n">
        <v>32.87</v>
      </c>
      <c r="E8925" s="224" t="n">
        <f aca="false">VLOOKUP(A8925,SINAPI_MO!$A$1:$E$59566,4,0)</f>
        <v>0.8141</v>
      </c>
      <c r="F8925" s="225" t="n">
        <f aca="false">ROUND(D8925*E8925,2)</f>
        <v>26.76</v>
      </c>
    </row>
    <row r="8926" customFormat="false" ht="19.4" hidden="false" customHeight="false" outlineLevel="0" collapsed="false">
      <c r="A8926" s="207" t="n">
        <v>101860</v>
      </c>
      <c r="B8926" s="208" t="s">
        <v>9049</v>
      </c>
      <c r="C8926" s="2" t="s">
        <v>175</v>
      </c>
      <c r="D8926" s="209" t="n">
        <v>35.38</v>
      </c>
      <c r="E8926" s="224" t="n">
        <f aca="false">VLOOKUP(A8926,SINAPI_MO!$A$1:$E$59566,4,0)</f>
        <v>0.8262</v>
      </c>
      <c r="F8926" s="225" t="n">
        <f aca="false">ROUND(D8926*E8926,2)</f>
        <v>29.23</v>
      </c>
    </row>
    <row r="8927" customFormat="false" ht="19.4" hidden="false" customHeight="false" outlineLevel="0" collapsed="false">
      <c r="A8927" s="207" t="n">
        <v>101857</v>
      </c>
      <c r="B8927" s="208" t="s">
        <v>9050</v>
      </c>
      <c r="C8927" s="2" t="s">
        <v>175</v>
      </c>
      <c r="D8927" s="209" t="n">
        <v>34.09</v>
      </c>
      <c r="E8927" s="224" t="n">
        <f aca="false">VLOOKUP(A8927,SINAPI_MO!$A$1:$E$59566,4,0)</f>
        <v>0.8208</v>
      </c>
      <c r="F8927" s="225" t="n">
        <f aca="false">ROUND(D8927*E8927,2)</f>
        <v>27.98</v>
      </c>
    </row>
    <row r="8928" customFormat="false" ht="19.4" hidden="false" customHeight="false" outlineLevel="0" collapsed="false">
      <c r="A8928" s="207" t="n">
        <v>101858</v>
      </c>
      <c r="B8928" s="208" t="s">
        <v>9051</v>
      </c>
      <c r="C8928" s="2" t="s">
        <v>175</v>
      </c>
      <c r="D8928" s="209" t="n">
        <v>27.89</v>
      </c>
      <c r="E8928" s="224" t="n">
        <f aca="false">VLOOKUP(A8928,SINAPI_MO!$A$1:$E$59566,4,0)</f>
        <v>0.7827</v>
      </c>
      <c r="F8928" s="225" t="n">
        <f aca="false">ROUND(D8928*E8928,2)</f>
        <v>21.83</v>
      </c>
    </row>
    <row r="8929" customFormat="false" ht="19.4" hidden="false" customHeight="false" outlineLevel="0" collapsed="false">
      <c r="A8929" s="207" t="n">
        <v>101859</v>
      </c>
      <c r="B8929" s="208" t="s">
        <v>9052</v>
      </c>
      <c r="C8929" s="2" t="s">
        <v>175</v>
      </c>
      <c r="D8929" s="209" t="n">
        <v>30.8</v>
      </c>
      <c r="E8929" s="224" t="n">
        <f aca="false">VLOOKUP(A8929,SINAPI_MO!$A$1:$E$59566,4,0)</f>
        <v>0.8023</v>
      </c>
      <c r="F8929" s="225" t="n">
        <f aca="false">ROUND(D8929*E8929,2)</f>
        <v>24.71</v>
      </c>
    </row>
    <row r="8930" customFormat="false" ht="19.4" hidden="false" customHeight="false" outlineLevel="0" collapsed="false">
      <c r="A8930" s="207" t="n">
        <v>101852</v>
      </c>
      <c r="B8930" s="208" t="s">
        <v>9053</v>
      </c>
      <c r="C8930" s="2" t="s">
        <v>175</v>
      </c>
      <c r="D8930" s="209" t="n">
        <v>76.77</v>
      </c>
      <c r="E8930" s="224" t="n">
        <f aca="false">VLOOKUP(A8930,SINAPI_MO!$A$1:$E$59566,4,0)</f>
        <v>0.5975</v>
      </c>
      <c r="F8930" s="225" t="n">
        <f aca="false">ROUND(D8930*E8930,2)</f>
        <v>45.87</v>
      </c>
    </row>
    <row r="8931" customFormat="false" ht="19.4" hidden="false" customHeight="false" outlineLevel="0" collapsed="false">
      <c r="A8931" s="207" t="n">
        <v>104385</v>
      </c>
      <c r="B8931" s="208" t="s">
        <v>9054</v>
      </c>
      <c r="C8931" s="2" t="s">
        <v>175</v>
      </c>
      <c r="D8931" s="209" t="n">
        <v>0</v>
      </c>
      <c r="E8931" s="224" t="e">
        <f aca="false">VLOOKUP(A8931,SINAPI_MO!$A$1:$E$59566,4,0)</f>
        <v>#N/A</v>
      </c>
      <c r="F8931" s="225" t="e">
        <f aca="false">ROUND(D8931*E8931,2)</f>
        <v>#N/A</v>
      </c>
    </row>
    <row r="8932" customFormat="false" ht="19.4" hidden="false" customHeight="false" outlineLevel="0" collapsed="false">
      <c r="A8932" s="207" t="n">
        <v>101850</v>
      </c>
      <c r="B8932" s="208" t="s">
        <v>9055</v>
      </c>
      <c r="C8932" s="2" t="s">
        <v>175</v>
      </c>
      <c r="D8932" s="209" t="n">
        <v>60.69</v>
      </c>
      <c r="E8932" s="224" t="n">
        <f aca="false">VLOOKUP(A8932,SINAPI_MO!$A$1:$E$59566,4,0)</f>
        <v>0.6508</v>
      </c>
      <c r="F8932" s="225" t="n">
        <f aca="false">ROUND(D8932*E8932,2)</f>
        <v>39.5</v>
      </c>
    </row>
    <row r="8933" customFormat="false" ht="19.4" hidden="false" customHeight="false" outlineLevel="0" collapsed="false">
      <c r="A8933" s="207" t="n">
        <v>101855</v>
      </c>
      <c r="B8933" s="208" t="s">
        <v>9056</v>
      </c>
      <c r="C8933" s="2" t="s">
        <v>175</v>
      </c>
      <c r="D8933" s="209" t="n">
        <v>82.91</v>
      </c>
      <c r="E8933" s="224" t="n">
        <f aca="false">VLOOKUP(A8933,SINAPI_MO!$A$1:$E$59566,4,0)</f>
        <v>0.4956</v>
      </c>
      <c r="F8933" s="225" t="n">
        <f aca="false">ROUND(D8933*E8933,2)</f>
        <v>41.09</v>
      </c>
    </row>
    <row r="8934" customFormat="false" ht="19.4" hidden="false" customHeight="false" outlineLevel="0" collapsed="false">
      <c r="A8934" s="207" t="n">
        <v>104386</v>
      </c>
      <c r="B8934" s="208" t="s">
        <v>9057</v>
      </c>
      <c r="C8934" s="2" t="s">
        <v>175</v>
      </c>
      <c r="D8934" s="209" t="n">
        <v>0</v>
      </c>
      <c r="E8934" s="224" t="e">
        <f aca="false">VLOOKUP(A8934,SINAPI_MO!$A$1:$E$59566,4,0)</f>
        <v>#N/A</v>
      </c>
      <c r="F8934" s="225" t="e">
        <f aca="false">ROUND(D8934*E8934,2)</f>
        <v>#N/A</v>
      </c>
    </row>
    <row r="8935" customFormat="false" ht="19.4" hidden="false" customHeight="false" outlineLevel="0" collapsed="false">
      <c r="A8935" s="207" t="n">
        <v>101853</v>
      </c>
      <c r="B8935" s="208" t="s">
        <v>9058</v>
      </c>
      <c r="C8935" s="2" t="s">
        <v>175</v>
      </c>
      <c r="D8935" s="209" t="n">
        <v>54.11</v>
      </c>
      <c r="E8935" s="224" t="n">
        <f aca="false">VLOOKUP(A8935,SINAPI_MO!$A$1:$E$59566,4,0)</f>
        <v>0.5955</v>
      </c>
      <c r="F8935" s="225" t="n">
        <f aca="false">ROUND(D8935*E8935,2)</f>
        <v>32.22</v>
      </c>
    </row>
    <row r="8936" customFormat="false" ht="19.4" hidden="false" customHeight="false" outlineLevel="0" collapsed="false">
      <c r="A8936" s="207" t="n">
        <v>101849</v>
      </c>
      <c r="B8936" s="208" t="s">
        <v>9059</v>
      </c>
      <c r="C8936" s="2" t="s">
        <v>262</v>
      </c>
      <c r="D8936" s="209" t="n">
        <v>187.32</v>
      </c>
      <c r="E8936" s="224" t="n">
        <f aca="false">VLOOKUP(A8936,SINAPI_MO!$A$1:$E$59566,4,0)</f>
        <v>0.0843</v>
      </c>
      <c r="F8936" s="225" t="n">
        <f aca="false">ROUND(D8936*E8936,2)</f>
        <v>15.79</v>
      </c>
    </row>
    <row r="8937" customFormat="false" ht="19.4" hidden="false" customHeight="false" outlineLevel="0" collapsed="false">
      <c r="A8937" s="207" t="n">
        <v>101841</v>
      </c>
      <c r="B8937" s="208" t="s">
        <v>9060</v>
      </c>
      <c r="C8937" s="2" t="s">
        <v>262</v>
      </c>
      <c r="D8937" s="209" t="n">
        <v>108.7</v>
      </c>
      <c r="E8937" s="224" t="n">
        <f aca="false">VLOOKUP(A8937,SINAPI_MO!$A$1:$E$59566,4,0)</f>
        <v>0.1077</v>
      </c>
      <c r="F8937" s="225" t="n">
        <f aca="false">ROUND(D8937*E8937,2)</f>
        <v>11.71</v>
      </c>
    </row>
    <row r="8938" customFormat="false" ht="19.4" hidden="false" customHeight="false" outlineLevel="0" collapsed="false">
      <c r="A8938" s="207" t="n">
        <v>101843</v>
      </c>
      <c r="B8938" s="208" t="s">
        <v>9061</v>
      </c>
      <c r="C8938" s="2" t="s">
        <v>262</v>
      </c>
      <c r="D8938" s="209" t="n">
        <v>187.3</v>
      </c>
      <c r="E8938" s="224" t="n">
        <f aca="false">VLOOKUP(A8938,SINAPI_MO!$A$1:$E$59566,4,0)</f>
        <v>0.0625</v>
      </c>
      <c r="F8938" s="225" t="n">
        <f aca="false">ROUND(D8938*E8938,2)</f>
        <v>11.71</v>
      </c>
    </row>
    <row r="8939" customFormat="false" ht="19.4" hidden="false" customHeight="false" outlineLevel="0" collapsed="false">
      <c r="A8939" s="207" t="n">
        <v>101844</v>
      </c>
      <c r="B8939" s="208" t="s">
        <v>9062</v>
      </c>
      <c r="C8939" s="2" t="s">
        <v>262</v>
      </c>
      <c r="D8939" s="209" t="n">
        <v>224.08</v>
      </c>
      <c r="E8939" s="224" t="n">
        <f aca="false">VLOOKUP(A8939,SINAPI_MO!$A$1:$E$59566,4,0)</f>
        <v>0.0523</v>
      </c>
      <c r="F8939" s="225" t="n">
        <f aca="false">ROUND(D8939*E8939,2)</f>
        <v>11.72</v>
      </c>
    </row>
    <row r="8940" customFormat="false" ht="19.4" hidden="false" customHeight="false" outlineLevel="0" collapsed="false">
      <c r="A8940" s="207" t="n">
        <v>101845</v>
      </c>
      <c r="B8940" s="208" t="s">
        <v>9063</v>
      </c>
      <c r="C8940" s="2" t="s">
        <v>262</v>
      </c>
      <c r="D8940" s="209" t="n">
        <v>260.35</v>
      </c>
      <c r="E8940" s="224" t="n">
        <f aca="false">VLOOKUP(A8940,SINAPI_MO!$A$1:$E$59566,4,0)</f>
        <v>0.045</v>
      </c>
      <c r="F8940" s="225" t="n">
        <f aca="false">ROUND(D8940*E8940,2)</f>
        <v>11.72</v>
      </c>
    </row>
    <row r="8941" customFormat="false" ht="19.4" hidden="false" customHeight="false" outlineLevel="0" collapsed="false">
      <c r="A8941" s="207" t="n">
        <v>101842</v>
      </c>
      <c r="B8941" s="208" t="s">
        <v>9064</v>
      </c>
      <c r="C8941" s="2" t="s">
        <v>262</v>
      </c>
      <c r="D8941" s="209" t="n">
        <v>95.13</v>
      </c>
      <c r="E8941" s="224" t="n">
        <f aca="false">VLOOKUP(A8941,SINAPI_MO!$A$1:$E$59566,4,0)</f>
        <v>0.1231</v>
      </c>
      <c r="F8941" s="225" t="n">
        <f aca="false">ROUND(D8941*E8941,2)</f>
        <v>11.71</v>
      </c>
    </row>
    <row r="8942" customFormat="false" ht="19.4" hidden="false" customHeight="false" outlineLevel="0" collapsed="false">
      <c r="A8942" s="207" t="n">
        <v>101846</v>
      </c>
      <c r="B8942" s="208" t="s">
        <v>9065</v>
      </c>
      <c r="C8942" s="2" t="s">
        <v>262</v>
      </c>
      <c r="D8942" s="209" t="n">
        <v>174.27</v>
      </c>
      <c r="E8942" s="224" t="n">
        <f aca="false">VLOOKUP(A8942,SINAPI_MO!$A$1:$E$59566,4,0)</f>
        <v>0.0672</v>
      </c>
      <c r="F8942" s="225" t="n">
        <f aca="false">ROUND(D8942*E8942,2)</f>
        <v>11.71</v>
      </c>
    </row>
    <row r="8943" customFormat="false" ht="19.4" hidden="false" customHeight="false" outlineLevel="0" collapsed="false">
      <c r="A8943" s="207" t="n">
        <v>101847</v>
      </c>
      <c r="B8943" s="208" t="s">
        <v>9066</v>
      </c>
      <c r="C8943" s="2" t="s">
        <v>262</v>
      </c>
      <c r="D8943" s="209" t="n">
        <v>211.31</v>
      </c>
      <c r="E8943" s="224" t="n">
        <f aca="false">VLOOKUP(A8943,SINAPI_MO!$A$1:$E$59566,4,0)</f>
        <v>0.0554</v>
      </c>
      <c r="F8943" s="225" t="n">
        <f aca="false">ROUND(D8943*E8943,2)</f>
        <v>11.71</v>
      </c>
    </row>
    <row r="8944" customFormat="false" ht="19.4" hidden="false" customHeight="false" outlineLevel="0" collapsed="false">
      <c r="A8944" s="207" t="n">
        <v>101848</v>
      </c>
      <c r="B8944" s="208" t="s">
        <v>9067</v>
      </c>
      <c r="C8944" s="2" t="s">
        <v>262</v>
      </c>
      <c r="D8944" s="209" t="n">
        <v>247.85</v>
      </c>
      <c r="E8944" s="224" t="n">
        <f aca="false">VLOOKUP(A8944,SINAPI_MO!$A$1:$E$59566,4,0)</f>
        <v>0.0472</v>
      </c>
      <c r="F8944" s="225" t="n">
        <f aca="false">ROUND(D8944*E8944,2)</f>
        <v>11.7</v>
      </c>
    </row>
    <row r="8945" customFormat="false" ht="19.4" hidden="false" customHeight="false" outlineLevel="0" collapsed="false">
      <c r="A8945" s="207" t="n">
        <v>101839</v>
      </c>
      <c r="B8945" s="208" t="s">
        <v>9068</v>
      </c>
      <c r="C8945" s="2" t="s">
        <v>262</v>
      </c>
      <c r="D8945" s="209" t="n">
        <v>147.48</v>
      </c>
      <c r="E8945" s="224" t="n">
        <f aca="false">VLOOKUP(A8945,SINAPI_MO!$A$1:$E$59566,4,0)</f>
        <v>0.0794</v>
      </c>
      <c r="F8945" s="225" t="n">
        <f aca="false">ROUND(D8945*E8945,2)</f>
        <v>11.71</v>
      </c>
    </row>
    <row r="8946" customFormat="false" ht="19.4" hidden="false" customHeight="false" outlineLevel="0" collapsed="false">
      <c r="A8946" s="207" t="n">
        <v>101840</v>
      </c>
      <c r="B8946" s="208" t="s">
        <v>9069</v>
      </c>
      <c r="C8946" s="2" t="s">
        <v>262</v>
      </c>
      <c r="D8946" s="209" t="n">
        <v>236.07</v>
      </c>
      <c r="E8946" s="224" t="n">
        <f aca="false">VLOOKUP(A8946,SINAPI_MO!$A$1:$E$59566,4,0)</f>
        <v>0.1594</v>
      </c>
      <c r="F8946" s="225" t="n">
        <f aca="false">ROUND(D8946*E8946,2)</f>
        <v>37.63</v>
      </c>
    </row>
    <row r="8947" customFormat="false" ht="19.4" hidden="false" customHeight="false" outlineLevel="0" collapsed="false">
      <c r="A8947" s="207" t="n">
        <v>101837</v>
      </c>
      <c r="B8947" s="208" t="s">
        <v>9070</v>
      </c>
      <c r="C8947" s="2" t="s">
        <v>262</v>
      </c>
      <c r="D8947" s="209" t="n">
        <v>69.61</v>
      </c>
      <c r="E8947" s="224" t="n">
        <f aca="false">VLOOKUP(A8947,SINAPI_MO!$A$1:$E$59566,4,0)</f>
        <v>0.1682</v>
      </c>
      <c r="F8947" s="225" t="n">
        <f aca="false">ROUND(D8947*E8947,2)</f>
        <v>11.71</v>
      </c>
    </row>
    <row r="8948" customFormat="false" ht="19.4" hidden="false" customHeight="false" outlineLevel="0" collapsed="false">
      <c r="A8948" s="207" t="n">
        <v>101838</v>
      </c>
      <c r="B8948" s="208" t="s">
        <v>9071</v>
      </c>
      <c r="C8948" s="2" t="s">
        <v>262</v>
      </c>
      <c r="D8948" s="209" t="n">
        <v>109.08</v>
      </c>
      <c r="E8948" s="224" t="n">
        <f aca="false">VLOOKUP(A8948,SINAPI_MO!$A$1:$E$59566,4,0)</f>
        <v>0.1074</v>
      </c>
      <c r="F8948" s="225" t="n">
        <f aca="false">ROUND(D8948*E8948,2)</f>
        <v>11.72</v>
      </c>
    </row>
    <row r="8949" customFormat="false" ht="19.4" hidden="false" customHeight="false" outlineLevel="0" collapsed="false">
      <c r="A8949" s="207" t="n">
        <v>101836</v>
      </c>
      <c r="B8949" s="208" t="s">
        <v>9072</v>
      </c>
      <c r="C8949" s="2" t="s">
        <v>262</v>
      </c>
      <c r="D8949" s="209" t="n">
        <v>27.22</v>
      </c>
      <c r="E8949" s="224" t="n">
        <f aca="false">VLOOKUP(A8949,SINAPI_MO!$A$1:$E$59566,4,0)</f>
        <v>0.4302</v>
      </c>
      <c r="F8949" s="225" t="n">
        <f aca="false">ROUND(D8949*E8949,2)</f>
        <v>11.71</v>
      </c>
    </row>
    <row r="8950" customFormat="false" ht="19.4" hidden="false" customHeight="false" outlineLevel="0" collapsed="false">
      <c r="A8950" s="207" t="n">
        <v>101835</v>
      </c>
      <c r="B8950" s="208" t="s">
        <v>9073</v>
      </c>
      <c r="C8950" s="2" t="s">
        <v>262</v>
      </c>
      <c r="D8950" s="209" t="n">
        <v>299.28</v>
      </c>
      <c r="E8950" s="224" t="n">
        <f aca="false">VLOOKUP(A8950,SINAPI_MO!$A$1:$E$59566,4,0)</f>
        <v>0.4689</v>
      </c>
      <c r="F8950" s="225" t="n">
        <f aca="false">ROUND(D8950*E8950,2)</f>
        <v>140.33</v>
      </c>
    </row>
    <row r="8951" customFormat="false" ht="19.4" hidden="false" customHeight="false" outlineLevel="0" collapsed="false">
      <c r="A8951" s="207" t="n">
        <v>101827</v>
      </c>
      <c r="B8951" s="208" t="s">
        <v>9074</v>
      </c>
      <c r="C8951" s="2" t="s">
        <v>262</v>
      </c>
      <c r="D8951" s="209" t="n">
        <v>220.66</v>
      </c>
      <c r="E8951" s="224" t="n">
        <f aca="false">VLOOKUP(A8951,SINAPI_MO!$A$1:$E$59566,4,0)</f>
        <v>0.6175</v>
      </c>
      <c r="F8951" s="225" t="n">
        <f aca="false">ROUND(D8951*E8951,2)</f>
        <v>136.26</v>
      </c>
    </row>
    <row r="8952" customFormat="false" ht="19.4" hidden="false" customHeight="false" outlineLevel="0" collapsed="false">
      <c r="A8952" s="207" t="n">
        <v>101829</v>
      </c>
      <c r="B8952" s="208" t="s">
        <v>9075</v>
      </c>
      <c r="C8952" s="2" t="s">
        <v>262</v>
      </c>
      <c r="D8952" s="209" t="n">
        <v>299.26</v>
      </c>
      <c r="E8952" s="224" t="n">
        <f aca="false">VLOOKUP(A8952,SINAPI_MO!$A$1:$E$59566,4,0)</f>
        <v>0.4553</v>
      </c>
      <c r="F8952" s="225" t="n">
        <f aca="false">ROUND(D8952*E8952,2)</f>
        <v>136.25</v>
      </c>
    </row>
    <row r="8953" customFormat="false" ht="19.4" hidden="false" customHeight="false" outlineLevel="0" collapsed="false">
      <c r="A8953" s="207" t="n">
        <v>101830</v>
      </c>
      <c r="B8953" s="208" t="s">
        <v>9076</v>
      </c>
      <c r="C8953" s="2" t="s">
        <v>262</v>
      </c>
      <c r="D8953" s="209" t="n">
        <v>336.04</v>
      </c>
      <c r="E8953" s="224" t="n">
        <f aca="false">VLOOKUP(A8953,SINAPI_MO!$A$1:$E$59566,4,0)</f>
        <v>0.4055</v>
      </c>
      <c r="F8953" s="225" t="n">
        <f aca="false">ROUND(D8953*E8953,2)</f>
        <v>136.26</v>
      </c>
    </row>
    <row r="8954" customFormat="false" ht="19.4" hidden="false" customHeight="false" outlineLevel="0" collapsed="false">
      <c r="A8954" s="207" t="n">
        <v>101831</v>
      </c>
      <c r="B8954" s="208" t="s">
        <v>9077</v>
      </c>
      <c r="C8954" s="2" t="s">
        <v>262</v>
      </c>
      <c r="D8954" s="209" t="n">
        <v>372.31</v>
      </c>
      <c r="E8954" s="224" t="n">
        <f aca="false">VLOOKUP(A8954,SINAPI_MO!$A$1:$E$59566,4,0)</f>
        <v>0.366</v>
      </c>
      <c r="F8954" s="225" t="n">
        <f aca="false">ROUND(D8954*E8954,2)</f>
        <v>136.27</v>
      </c>
    </row>
    <row r="8955" customFormat="false" ht="19.4" hidden="false" customHeight="false" outlineLevel="0" collapsed="false">
      <c r="A8955" s="207" t="n">
        <v>101828</v>
      </c>
      <c r="B8955" s="208" t="s">
        <v>9078</v>
      </c>
      <c r="C8955" s="2" t="s">
        <v>262</v>
      </c>
      <c r="D8955" s="209" t="n">
        <v>207.09</v>
      </c>
      <c r="E8955" s="224" t="n">
        <f aca="false">VLOOKUP(A8955,SINAPI_MO!$A$1:$E$59566,4,0)</f>
        <v>0.658</v>
      </c>
      <c r="F8955" s="225" t="n">
        <f aca="false">ROUND(D8955*E8955,2)</f>
        <v>136.27</v>
      </c>
    </row>
    <row r="8956" customFormat="false" ht="19.4" hidden="false" customHeight="false" outlineLevel="0" collapsed="false">
      <c r="A8956" s="207" t="n">
        <v>101832</v>
      </c>
      <c r="B8956" s="208" t="s">
        <v>9079</v>
      </c>
      <c r="C8956" s="2" t="s">
        <v>262</v>
      </c>
      <c r="D8956" s="209" t="n">
        <v>286.23</v>
      </c>
      <c r="E8956" s="224" t="n">
        <f aca="false">VLOOKUP(A8956,SINAPI_MO!$A$1:$E$59566,4,0)</f>
        <v>0.4761</v>
      </c>
      <c r="F8956" s="225" t="n">
        <f aca="false">ROUND(D8956*E8956,2)</f>
        <v>136.27</v>
      </c>
    </row>
    <row r="8957" customFormat="false" ht="19.4" hidden="false" customHeight="false" outlineLevel="0" collapsed="false">
      <c r="A8957" s="207" t="n">
        <v>101833</v>
      </c>
      <c r="B8957" s="208" t="s">
        <v>9080</v>
      </c>
      <c r="C8957" s="2" t="s">
        <v>262</v>
      </c>
      <c r="D8957" s="209" t="n">
        <v>323.27</v>
      </c>
      <c r="E8957" s="224" t="n">
        <f aca="false">VLOOKUP(A8957,SINAPI_MO!$A$1:$E$59566,4,0)</f>
        <v>0.4215</v>
      </c>
      <c r="F8957" s="225" t="n">
        <f aca="false">ROUND(D8957*E8957,2)</f>
        <v>136.26</v>
      </c>
    </row>
    <row r="8958" customFormat="false" ht="19.4" hidden="false" customHeight="false" outlineLevel="0" collapsed="false">
      <c r="A8958" s="207" t="n">
        <v>101834</v>
      </c>
      <c r="B8958" s="208" t="s">
        <v>9081</v>
      </c>
      <c r="C8958" s="2" t="s">
        <v>262</v>
      </c>
      <c r="D8958" s="209" t="n">
        <v>359.81</v>
      </c>
      <c r="E8958" s="224" t="n">
        <f aca="false">VLOOKUP(A8958,SINAPI_MO!$A$1:$E$59566,4,0)</f>
        <v>0.3787</v>
      </c>
      <c r="F8958" s="225" t="n">
        <f aca="false">ROUND(D8958*E8958,2)</f>
        <v>136.26</v>
      </c>
    </row>
    <row r="8959" customFormat="false" ht="19.4" hidden="false" customHeight="false" outlineLevel="0" collapsed="false">
      <c r="A8959" s="207" t="n">
        <v>101825</v>
      </c>
      <c r="B8959" s="208" t="s">
        <v>9082</v>
      </c>
      <c r="C8959" s="2" t="s">
        <v>262</v>
      </c>
      <c r="D8959" s="209" t="n">
        <v>259.44</v>
      </c>
      <c r="E8959" s="224" t="n">
        <f aca="false">VLOOKUP(A8959,SINAPI_MO!$A$1:$E$59566,4,0)</f>
        <v>0.5252</v>
      </c>
      <c r="F8959" s="225" t="n">
        <f aca="false">ROUND(D8959*E8959,2)</f>
        <v>136.26</v>
      </c>
    </row>
    <row r="8960" customFormat="false" ht="19.4" hidden="false" customHeight="false" outlineLevel="0" collapsed="false">
      <c r="A8960" s="207" t="n">
        <v>101826</v>
      </c>
      <c r="B8960" s="208" t="s">
        <v>9083</v>
      </c>
      <c r="C8960" s="2" t="s">
        <v>262</v>
      </c>
      <c r="D8960" s="209" t="n">
        <v>297.34</v>
      </c>
      <c r="E8960" s="224" t="n">
        <f aca="false">VLOOKUP(A8960,SINAPI_MO!$A$1:$E$59566,4,0)</f>
        <v>0.4583</v>
      </c>
      <c r="F8960" s="225" t="n">
        <f aca="false">ROUND(D8960*E8960,2)</f>
        <v>136.27</v>
      </c>
    </row>
    <row r="8961" customFormat="false" ht="19.4" hidden="false" customHeight="false" outlineLevel="0" collapsed="false">
      <c r="A8961" s="207" t="n">
        <v>101823</v>
      </c>
      <c r="B8961" s="208" t="s">
        <v>9084</v>
      </c>
      <c r="C8961" s="2" t="s">
        <v>262</v>
      </c>
      <c r="D8961" s="209" t="n">
        <v>181.57</v>
      </c>
      <c r="E8961" s="224" t="n">
        <f aca="false">VLOOKUP(A8961,SINAPI_MO!$A$1:$E$59566,4,0)</f>
        <v>0.7505</v>
      </c>
      <c r="F8961" s="225" t="n">
        <f aca="false">ROUND(D8961*E8961,2)</f>
        <v>136.27</v>
      </c>
    </row>
    <row r="8962" customFormat="false" ht="19.4" hidden="false" customHeight="false" outlineLevel="0" collapsed="false">
      <c r="A8962" s="207" t="n">
        <v>101824</v>
      </c>
      <c r="B8962" s="208" t="s">
        <v>9085</v>
      </c>
      <c r="C8962" s="2" t="s">
        <v>262</v>
      </c>
      <c r="D8962" s="209" t="n">
        <v>221.04</v>
      </c>
      <c r="E8962" s="224" t="n">
        <f aca="false">VLOOKUP(A8962,SINAPI_MO!$A$1:$E$59566,4,0)</f>
        <v>0.6164</v>
      </c>
      <c r="F8962" s="225" t="n">
        <f aca="false">ROUND(D8962*E8962,2)</f>
        <v>136.25</v>
      </c>
    </row>
    <row r="8963" customFormat="false" ht="19.4" hidden="false" customHeight="false" outlineLevel="0" collapsed="false">
      <c r="A8963" s="207" t="n">
        <v>101822</v>
      </c>
      <c r="B8963" s="208" t="s">
        <v>9086</v>
      </c>
      <c r="C8963" s="2" t="s">
        <v>262</v>
      </c>
      <c r="D8963" s="209" t="n">
        <v>139.18</v>
      </c>
      <c r="E8963" s="224" t="n">
        <f aca="false">VLOOKUP(A8963,SINAPI_MO!$A$1:$E$59566,4,0)</f>
        <v>0.979</v>
      </c>
      <c r="F8963" s="225" t="n">
        <f aca="false">ROUND(D8963*E8963,2)</f>
        <v>136.26</v>
      </c>
    </row>
    <row r="8964" customFormat="false" ht="19.4" hidden="false" customHeight="false" outlineLevel="0" collapsed="false">
      <c r="A8964" s="207" t="n">
        <v>101819</v>
      </c>
      <c r="B8964" s="208" t="s">
        <v>9087</v>
      </c>
      <c r="C8964" s="2" t="s">
        <v>175</v>
      </c>
      <c r="D8964" s="209" t="n">
        <v>69.1</v>
      </c>
      <c r="E8964" s="224" t="n">
        <f aca="false">VLOOKUP(A8964,SINAPI_MO!$A$1:$E$59566,4,0)</f>
        <v>0.6776</v>
      </c>
      <c r="F8964" s="225" t="n">
        <f aca="false">ROUND(D8964*E8964,2)</f>
        <v>46.82</v>
      </c>
    </row>
    <row r="8965" customFormat="false" ht="28.35" hidden="false" customHeight="false" outlineLevel="0" collapsed="false">
      <c r="A8965" s="207" t="n">
        <v>104370</v>
      </c>
      <c r="B8965" s="208" t="s">
        <v>9088</v>
      </c>
      <c r="C8965" s="2" t="s">
        <v>175</v>
      </c>
      <c r="D8965" s="209" t="n">
        <v>0</v>
      </c>
      <c r="E8965" s="224" t="e">
        <f aca="false">VLOOKUP(A8965,SINAPI_MO!$A$1:$E$59566,4,0)</f>
        <v>#N/A</v>
      </c>
      <c r="F8965" s="225" t="e">
        <f aca="false">ROUND(D8965*E8965,2)</f>
        <v>#N/A</v>
      </c>
    </row>
    <row r="8966" customFormat="false" ht="19.4" hidden="false" customHeight="false" outlineLevel="0" collapsed="false">
      <c r="A8966" s="207" t="n">
        <v>101817</v>
      </c>
      <c r="B8966" s="208" t="s">
        <v>9089</v>
      </c>
      <c r="C8966" s="2" t="s">
        <v>175</v>
      </c>
      <c r="D8966" s="209" t="n">
        <v>53.2</v>
      </c>
      <c r="E8966" s="224" t="n">
        <f aca="false">VLOOKUP(A8966,SINAPI_MO!$A$1:$E$59566,4,0)</f>
        <v>0.7492</v>
      </c>
      <c r="F8966" s="225" t="n">
        <f aca="false">ROUND(D8966*E8966,2)</f>
        <v>39.86</v>
      </c>
    </row>
    <row r="8967" customFormat="false" ht="19.4" hidden="false" customHeight="false" outlineLevel="0" collapsed="false">
      <c r="A8967" s="207" t="n">
        <v>101816</v>
      </c>
      <c r="B8967" s="208" t="s">
        <v>9090</v>
      </c>
      <c r="C8967" s="2" t="s">
        <v>175</v>
      </c>
      <c r="D8967" s="209" t="n">
        <v>76.96</v>
      </c>
      <c r="E8967" s="224" t="n">
        <f aca="false">VLOOKUP(A8967,SINAPI_MO!$A$1:$E$59566,4,0)</f>
        <v>0.5487</v>
      </c>
      <c r="F8967" s="225" t="n">
        <f aca="false">ROUND(D8967*E8967,2)</f>
        <v>42.23</v>
      </c>
    </row>
    <row r="8968" customFormat="false" ht="28.35" hidden="false" customHeight="false" outlineLevel="0" collapsed="false">
      <c r="A8968" s="207" t="n">
        <v>104369</v>
      </c>
      <c r="B8968" s="208" t="s">
        <v>9091</v>
      </c>
      <c r="C8968" s="2" t="s">
        <v>175</v>
      </c>
      <c r="D8968" s="209" t="n">
        <v>0</v>
      </c>
      <c r="E8968" s="224" t="e">
        <f aca="false">VLOOKUP(A8968,SINAPI_MO!$A$1:$E$59566,4,0)</f>
        <v>#N/A</v>
      </c>
      <c r="F8968" s="225" t="e">
        <f aca="false">ROUND(D8968*E8968,2)</f>
        <v>#N/A</v>
      </c>
    </row>
    <row r="8969" customFormat="false" ht="19.4" hidden="false" customHeight="false" outlineLevel="0" collapsed="false">
      <c r="A8969" s="207" t="n">
        <v>101820</v>
      </c>
      <c r="B8969" s="208" t="s">
        <v>9092</v>
      </c>
      <c r="C8969" s="2" t="s">
        <v>175</v>
      </c>
      <c r="D8969" s="209" t="n">
        <v>44.42</v>
      </c>
      <c r="E8969" s="224" t="n">
        <f aca="false">VLOOKUP(A8969,SINAPI_MO!$A$1:$E$59566,4,0)</f>
        <v>0.8586</v>
      </c>
      <c r="F8969" s="225" t="n">
        <f aca="false">ROUND(D8969*E8969,2)</f>
        <v>38.14</v>
      </c>
    </row>
    <row r="8970" customFormat="false" ht="19.4" hidden="false" customHeight="false" outlineLevel="0" collapsed="false">
      <c r="A8970" s="207" t="n">
        <v>102988</v>
      </c>
      <c r="B8970" s="208" t="s">
        <v>9093</v>
      </c>
      <c r="C8970" s="2" t="s">
        <v>175</v>
      </c>
      <c r="D8970" s="209" t="n">
        <v>59.57</v>
      </c>
      <c r="E8970" s="224" t="n">
        <f aca="false">VLOOKUP(A8970,SINAPI_MO!$A$1:$E$59566,4,0)</f>
        <v>0.8922</v>
      </c>
      <c r="F8970" s="225" t="n">
        <f aca="false">ROUND(D8970*E8970,2)</f>
        <v>53.15</v>
      </c>
    </row>
    <row r="8971" customFormat="false" ht="19.4" hidden="false" customHeight="false" outlineLevel="0" collapsed="false">
      <c r="A8971" s="207" t="n">
        <v>101814</v>
      </c>
      <c r="B8971" s="208" t="s">
        <v>9094</v>
      </c>
      <c r="C8971" s="2" t="s">
        <v>175</v>
      </c>
      <c r="D8971" s="209" t="n">
        <v>48.23</v>
      </c>
      <c r="E8971" s="224" t="n">
        <f aca="false">VLOOKUP(A8971,SINAPI_MO!$A$1:$E$59566,4,0)</f>
        <v>0.679</v>
      </c>
      <c r="F8971" s="225" t="n">
        <f aca="false">ROUND(D8971*E8971,2)</f>
        <v>32.75</v>
      </c>
    </row>
    <row r="8972" customFormat="false" ht="19.4" hidden="false" customHeight="false" outlineLevel="0" collapsed="false">
      <c r="A8972" s="207" t="n">
        <v>102098</v>
      </c>
      <c r="B8972" s="208" t="s">
        <v>9095</v>
      </c>
      <c r="C8972" s="2" t="s">
        <v>262</v>
      </c>
      <c r="D8972" s="209" t="n">
        <v>2582.25</v>
      </c>
      <c r="E8972" s="224" t="n">
        <f aca="false">VLOOKUP(A8972,SINAPI_MO!$A$1:$E$59566,4,0)</f>
        <v>0.123</v>
      </c>
      <c r="F8972" s="225" t="n">
        <f aca="false">ROUND(D8972*E8972,2)</f>
        <v>317.62</v>
      </c>
    </row>
    <row r="8973" customFormat="false" ht="19.4" hidden="false" customHeight="false" outlineLevel="0" collapsed="false">
      <c r="A8973" s="207" t="n">
        <v>104366</v>
      </c>
      <c r="B8973" s="208" t="s">
        <v>9096</v>
      </c>
      <c r="C8973" s="2" t="s">
        <v>262</v>
      </c>
      <c r="D8973" s="209" t="n">
        <v>0</v>
      </c>
      <c r="E8973" s="224" t="e">
        <f aca="false">VLOOKUP(A8973,SINAPI_MO!$A$1:$E$59566,4,0)</f>
        <v>#N/A</v>
      </c>
      <c r="F8973" s="225" t="e">
        <f aca="false">ROUND(D8973*E8973,2)</f>
        <v>#N/A</v>
      </c>
    </row>
    <row r="8974" customFormat="false" ht="19.4" hidden="false" customHeight="false" outlineLevel="0" collapsed="false">
      <c r="A8974" s="207" t="n">
        <v>102099</v>
      </c>
      <c r="B8974" s="208" t="s">
        <v>9097</v>
      </c>
      <c r="C8974" s="2" t="s">
        <v>262</v>
      </c>
      <c r="D8974" s="209" t="n">
        <v>0</v>
      </c>
      <c r="E8974" s="224" t="e">
        <f aca="false">VLOOKUP(A8974,SINAPI_MO!$A$1:$E$59566,4,0)</f>
        <v>#N/A</v>
      </c>
      <c r="F8974" s="225" t="e">
        <f aca="false">ROUND(D8974*E8974,2)</f>
        <v>#N/A</v>
      </c>
    </row>
    <row r="8975" customFormat="false" ht="19.4" hidden="false" customHeight="false" outlineLevel="0" collapsed="false">
      <c r="A8975" s="207" t="n">
        <v>104367</v>
      </c>
      <c r="B8975" s="208" t="s">
        <v>9098</v>
      </c>
      <c r="C8975" s="2" t="s">
        <v>262</v>
      </c>
      <c r="D8975" s="209" t="n">
        <v>0</v>
      </c>
      <c r="E8975" s="224" t="e">
        <f aca="false">VLOOKUP(A8975,SINAPI_MO!$A$1:$E$59566,4,0)</f>
        <v>#N/A</v>
      </c>
      <c r="F8975" s="225" t="e">
        <f aca="false">ROUND(D8975*E8975,2)</f>
        <v>#N/A</v>
      </c>
    </row>
    <row r="8976" customFormat="false" ht="19.4" hidden="false" customHeight="false" outlineLevel="0" collapsed="false">
      <c r="A8976" s="207" t="n">
        <v>92994</v>
      </c>
      <c r="B8976" s="208" t="s">
        <v>9099</v>
      </c>
      <c r="C8976" s="2" t="s">
        <v>183</v>
      </c>
      <c r="D8976" s="209" t="n">
        <v>133.18</v>
      </c>
      <c r="E8976" s="224" t="n">
        <f aca="false">VLOOKUP(A8976,SINAPI_MO!$A$1:$E$59566,4,0)</f>
        <v>0.0601</v>
      </c>
      <c r="F8976" s="225" t="n">
        <f aca="false">ROUND(D8976*E8976,2)</f>
        <v>8</v>
      </c>
    </row>
    <row r="8977" customFormat="false" ht="19.4" hidden="false" customHeight="false" outlineLevel="0" collapsed="false">
      <c r="A8977" s="207" t="n">
        <v>92996</v>
      </c>
      <c r="B8977" s="208" t="s">
        <v>9100</v>
      </c>
      <c r="C8977" s="2" t="s">
        <v>183</v>
      </c>
      <c r="D8977" s="209" t="n">
        <v>161.12</v>
      </c>
      <c r="E8977" s="224" t="n">
        <f aca="false">VLOOKUP(A8977,SINAPI_MO!$A$1:$E$59566,4,0)</f>
        <v>0.0588</v>
      </c>
      <c r="F8977" s="225" t="n">
        <f aca="false">ROUND(D8977*E8977,2)</f>
        <v>9.47</v>
      </c>
    </row>
    <row r="8978" customFormat="false" ht="19.4" hidden="false" customHeight="false" outlineLevel="0" collapsed="false">
      <c r="A8978" s="207" t="n">
        <v>92998</v>
      </c>
      <c r="B8978" s="208" t="s">
        <v>9101</v>
      </c>
      <c r="C8978" s="2" t="s">
        <v>183</v>
      </c>
      <c r="D8978" s="209" t="n">
        <v>197.44</v>
      </c>
      <c r="E8978" s="224" t="n">
        <f aca="false">VLOOKUP(A8978,SINAPI_MO!$A$1:$E$59566,4,0)</f>
        <v>0.0567</v>
      </c>
      <c r="F8978" s="225" t="n">
        <f aca="false">ROUND(D8978*E8978,2)</f>
        <v>11.19</v>
      </c>
    </row>
    <row r="8979" customFormat="false" ht="19.4" hidden="false" customHeight="false" outlineLevel="0" collapsed="false">
      <c r="A8979" s="207" t="n">
        <v>93000</v>
      </c>
      <c r="B8979" s="208" t="s">
        <v>9102</v>
      </c>
      <c r="C8979" s="2" t="s">
        <v>183</v>
      </c>
      <c r="D8979" s="209" t="n">
        <v>261.37</v>
      </c>
      <c r="E8979" s="224" t="n">
        <f aca="false">VLOOKUP(A8979,SINAPI_MO!$A$1:$E$59566,4,0)</f>
        <v>0.0531</v>
      </c>
      <c r="F8979" s="225" t="n">
        <f aca="false">ROUND(D8979*E8979,2)</f>
        <v>13.88</v>
      </c>
    </row>
    <row r="8980" customFormat="false" ht="19.4" hidden="false" customHeight="false" outlineLevel="0" collapsed="false">
      <c r="A8980" s="207" t="n">
        <v>92984</v>
      </c>
      <c r="B8980" s="208" t="s">
        <v>9103</v>
      </c>
      <c r="C8980" s="2" t="s">
        <v>183</v>
      </c>
      <c r="D8980" s="209" t="n">
        <v>28.62</v>
      </c>
      <c r="E8980" s="224" t="n">
        <f aca="false">VLOOKUP(A8980,SINAPI_MO!$A$1:$E$59566,4,0)</f>
        <v>0.1174</v>
      </c>
      <c r="F8980" s="225" t="n">
        <f aca="false">ROUND(D8980*E8980,2)</f>
        <v>3.36</v>
      </c>
    </row>
    <row r="8981" customFormat="false" ht="19.4" hidden="false" customHeight="false" outlineLevel="0" collapsed="false">
      <c r="A8981" s="207" t="n">
        <v>93002</v>
      </c>
      <c r="B8981" s="208" t="s">
        <v>9104</v>
      </c>
      <c r="C8981" s="2" t="s">
        <v>183</v>
      </c>
      <c r="D8981" s="209" t="n">
        <v>337.92</v>
      </c>
      <c r="E8981" s="224" t="n">
        <f aca="false">VLOOKUP(A8981,SINAPI_MO!$A$1:$E$59566,4,0)</f>
        <v>0.0498</v>
      </c>
      <c r="F8981" s="225" t="n">
        <f aca="false">ROUND(D8981*E8981,2)</f>
        <v>16.83</v>
      </c>
    </row>
    <row r="8982" customFormat="false" ht="19.4" hidden="false" customHeight="false" outlineLevel="0" collapsed="false">
      <c r="A8982" s="207" t="n">
        <v>92986</v>
      </c>
      <c r="B8982" s="208" t="s">
        <v>9105</v>
      </c>
      <c r="C8982" s="2" t="s">
        <v>183</v>
      </c>
      <c r="D8982" s="209" t="n">
        <v>39.51</v>
      </c>
      <c r="E8982" s="224" t="n">
        <f aca="false">VLOOKUP(A8982,SINAPI_MO!$A$1:$E$59566,4,0)</f>
        <v>0.0972</v>
      </c>
      <c r="F8982" s="225" t="n">
        <f aca="false">ROUND(D8982*E8982,2)</f>
        <v>3.84</v>
      </c>
    </row>
    <row r="8983" customFormat="false" ht="19.4" hidden="false" customHeight="false" outlineLevel="0" collapsed="false">
      <c r="A8983" s="207" t="n">
        <v>92988</v>
      </c>
      <c r="B8983" s="208" t="s">
        <v>9106</v>
      </c>
      <c r="C8983" s="2" t="s">
        <v>183</v>
      </c>
      <c r="D8983" s="209" t="n">
        <v>57.3</v>
      </c>
      <c r="E8983" s="224" t="n">
        <f aca="false">VLOOKUP(A8983,SINAPI_MO!$A$1:$E$59566,4,0)</f>
        <v>0.0799</v>
      </c>
      <c r="F8983" s="225" t="n">
        <f aca="false">ROUND(D8983*E8983,2)</f>
        <v>4.58</v>
      </c>
    </row>
    <row r="8984" customFormat="false" ht="19.4" hidden="false" customHeight="false" outlineLevel="0" collapsed="false">
      <c r="A8984" s="207" t="n">
        <v>92990</v>
      </c>
      <c r="B8984" s="208" t="s">
        <v>9107</v>
      </c>
      <c r="C8984" s="2" t="s">
        <v>183</v>
      </c>
      <c r="D8984" s="209" t="n">
        <v>79.3</v>
      </c>
      <c r="E8984" s="224" t="n">
        <f aca="false">VLOOKUP(A8984,SINAPI_MO!$A$1:$E$59566,4,0)</f>
        <v>0.0701</v>
      </c>
      <c r="F8984" s="225" t="n">
        <f aca="false">ROUND(D8984*E8984,2)</f>
        <v>5.56</v>
      </c>
    </row>
    <row r="8985" customFormat="false" ht="19.4" hidden="false" customHeight="false" outlineLevel="0" collapsed="false">
      <c r="A8985" s="207" t="n">
        <v>92992</v>
      </c>
      <c r="B8985" s="208" t="s">
        <v>9108</v>
      </c>
      <c r="C8985" s="2" t="s">
        <v>183</v>
      </c>
      <c r="D8985" s="209" t="n">
        <v>102.51</v>
      </c>
      <c r="E8985" s="224" t="n">
        <f aca="false">VLOOKUP(A8985,SINAPI_MO!$A$1:$E$59566,4,0)</f>
        <v>0.0661</v>
      </c>
      <c r="F8985" s="225" t="n">
        <f aca="false">ROUND(D8985*E8985,2)</f>
        <v>6.78</v>
      </c>
    </row>
    <row r="8986" customFormat="false" ht="19.4" hidden="false" customHeight="false" outlineLevel="0" collapsed="false">
      <c r="A8986" s="207" t="n">
        <v>103491</v>
      </c>
      <c r="B8986" s="208" t="s">
        <v>9109</v>
      </c>
      <c r="C8986" s="2" t="s">
        <v>262</v>
      </c>
      <c r="D8986" s="209" t="n">
        <v>626.82</v>
      </c>
      <c r="E8986" s="224" t="n">
        <f aca="false">VLOOKUP(A8986,SINAPI_MO!$A$1:$E$59566,4,0)</f>
        <v>0.4752</v>
      </c>
      <c r="F8986" s="225" t="n">
        <f aca="false">ROUND(D8986*E8986,2)</f>
        <v>297.86</v>
      </c>
    </row>
    <row r="8987" customFormat="false" ht="19.4" hidden="false" customHeight="false" outlineLevel="0" collapsed="false">
      <c r="A8987" s="207" t="n">
        <v>93026</v>
      </c>
      <c r="B8987" s="208" t="s">
        <v>9110</v>
      </c>
      <c r="C8987" s="2" t="s">
        <v>170</v>
      </c>
      <c r="D8987" s="209" t="n">
        <v>92.54</v>
      </c>
      <c r="E8987" s="224" t="n">
        <f aca="false">VLOOKUP(A8987,SINAPI_MO!$A$1:$E$59566,4,0)</f>
        <v>0.3819</v>
      </c>
      <c r="F8987" s="225" t="n">
        <f aca="false">ROUND(D8987*E8987,2)</f>
        <v>35.34</v>
      </c>
    </row>
    <row r="8988" customFormat="false" ht="19.4" hidden="false" customHeight="false" outlineLevel="0" collapsed="false">
      <c r="A8988" s="207" t="n">
        <v>93018</v>
      </c>
      <c r="B8988" s="208" t="s">
        <v>9111</v>
      </c>
      <c r="C8988" s="2" t="s">
        <v>170</v>
      </c>
      <c r="D8988" s="209" t="n">
        <v>25.46</v>
      </c>
      <c r="E8988" s="224" t="n">
        <f aca="false">VLOOKUP(A8988,SINAPI_MO!$A$1:$E$59566,4,0)</f>
        <v>0.7306</v>
      </c>
      <c r="F8988" s="225" t="n">
        <f aca="false">ROUND(D8988*E8988,2)</f>
        <v>18.6</v>
      </c>
    </row>
    <row r="8989" customFormat="false" ht="19.4" hidden="false" customHeight="false" outlineLevel="0" collapsed="false">
      <c r="A8989" s="207" t="n">
        <v>93020</v>
      </c>
      <c r="B8989" s="208" t="s">
        <v>9112</v>
      </c>
      <c r="C8989" s="2" t="s">
        <v>170</v>
      </c>
      <c r="D8989" s="209" t="n">
        <v>32.52</v>
      </c>
      <c r="E8989" s="224" t="n">
        <f aca="false">VLOOKUP(A8989,SINAPI_MO!$A$1:$E$59566,4,0)</f>
        <v>0.6574</v>
      </c>
      <c r="F8989" s="225" t="n">
        <f aca="false">ROUND(D8989*E8989,2)</f>
        <v>21.38</v>
      </c>
    </row>
    <row r="8990" customFormat="false" ht="19.4" hidden="false" customHeight="false" outlineLevel="0" collapsed="false">
      <c r="A8990" s="207" t="n">
        <v>93022</v>
      </c>
      <c r="B8990" s="208" t="s">
        <v>9113</v>
      </c>
      <c r="C8990" s="2" t="s">
        <v>170</v>
      </c>
      <c r="D8990" s="209" t="n">
        <v>54</v>
      </c>
      <c r="E8990" s="224" t="n">
        <f aca="false">VLOOKUP(A8990,SINAPI_MO!$A$1:$E$59566,4,0)</f>
        <v>0.4735</v>
      </c>
      <c r="F8990" s="225" t="n">
        <f aca="false">ROUND(D8990*E8990,2)</f>
        <v>25.57</v>
      </c>
    </row>
    <row r="8991" customFormat="false" ht="19.4" hidden="false" customHeight="false" outlineLevel="0" collapsed="false">
      <c r="A8991" s="207" t="n">
        <v>93024</v>
      </c>
      <c r="B8991" s="208" t="s">
        <v>9114</v>
      </c>
      <c r="C8991" s="2" t="s">
        <v>170</v>
      </c>
      <c r="D8991" s="209" t="n">
        <v>56.83</v>
      </c>
      <c r="E8991" s="224" t="n">
        <f aca="false">VLOOKUP(A8991,SINAPI_MO!$A$1:$E$59566,4,0)</f>
        <v>0.499</v>
      </c>
      <c r="F8991" s="225" t="n">
        <f aca="false">ROUND(D8991*E8991,2)</f>
        <v>28.36</v>
      </c>
    </row>
    <row r="8992" customFormat="false" ht="19.4" hidden="false" customHeight="false" outlineLevel="0" collapsed="false">
      <c r="A8992" s="207" t="n">
        <v>97670</v>
      </c>
      <c r="B8992" s="208" t="s">
        <v>9115</v>
      </c>
      <c r="C8992" s="2" t="s">
        <v>183</v>
      </c>
      <c r="D8992" s="209" t="n">
        <v>30.88</v>
      </c>
      <c r="E8992" s="224" t="n">
        <f aca="false">VLOOKUP(A8992,SINAPI_MO!$A$1:$E$59566,4,0)</f>
        <v>0.308</v>
      </c>
      <c r="F8992" s="225" t="n">
        <f aca="false">ROUND(D8992*E8992,2)</f>
        <v>9.51</v>
      </c>
    </row>
    <row r="8993" customFormat="false" ht="19.4" hidden="false" customHeight="false" outlineLevel="0" collapsed="false">
      <c r="A8993" s="207" t="n">
        <v>103486</v>
      </c>
      <c r="B8993" s="208" t="s">
        <v>9116</v>
      </c>
      <c r="C8993" s="2" t="s">
        <v>183</v>
      </c>
      <c r="D8993" s="209" t="n">
        <v>0</v>
      </c>
      <c r="E8993" s="224" t="e">
        <f aca="false">VLOOKUP(A8993,SINAPI_MO!$A$1:$E$59566,4,0)</f>
        <v>#N/A</v>
      </c>
      <c r="F8993" s="225" t="e">
        <f aca="false">ROUND(D8993*E8993,2)</f>
        <v>#N/A</v>
      </c>
    </row>
    <row r="8994" customFormat="false" ht="19.4" hidden="false" customHeight="false" outlineLevel="0" collapsed="false">
      <c r="A8994" s="207" t="n">
        <v>103487</v>
      </c>
      <c r="B8994" s="208" t="s">
        <v>9117</v>
      </c>
      <c r="C8994" s="2" t="s">
        <v>183</v>
      </c>
      <c r="D8994" s="209" t="n">
        <v>0</v>
      </c>
      <c r="E8994" s="224" t="e">
        <f aca="false">VLOOKUP(A8994,SINAPI_MO!$A$1:$E$59566,4,0)</f>
        <v>#N/A</v>
      </c>
      <c r="F8994" s="225" t="e">
        <f aca="false">ROUND(D8994*E8994,2)</f>
        <v>#N/A</v>
      </c>
    </row>
    <row r="8995" customFormat="false" ht="19.4" hidden="false" customHeight="false" outlineLevel="0" collapsed="false">
      <c r="A8995" s="207" t="n">
        <v>103488</v>
      </c>
      <c r="B8995" s="208" t="s">
        <v>9118</v>
      </c>
      <c r="C8995" s="2" t="s">
        <v>183</v>
      </c>
      <c r="D8995" s="209" t="n">
        <v>0</v>
      </c>
      <c r="E8995" s="224" t="e">
        <f aca="false">VLOOKUP(A8995,SINAPI_MO!$A$1:$E$59566,4,0)</f>
        <v>#N/A</v>
      </c>
      <c r="F8995" s="225" t="e">
        <f aca="false">ROUND(D8995*E8995,2)</f>
        <v>#N/A</v>
      </c>
    </row>
    <row r="8996" customFormat="false" ht="19.4" hidden="false" customHeight="false" outlineLevel="0" collapsed="false">
      <c r="A8996" s="207" t="n">
        <v>103489</v>
      </c>
      <c r="B8996" s="208" t="s">
        <v>9119</v>
      </c>
      <c r="C8996" s="2" t="s">
        <v>183</v>
      </c>
      <c r="D8996" s="209" t="n">
        <v>0</v>
      </c>
      <c r="E8996" s="224" t="e">
        <f aca="false">VLOOKUP(A8996,SINAPI_MO!$A$1:$E$59566,4,0)</f>
        <v>#N/A</v>
      </c>
      <c r="F8996" s="225" t="e">
        <f aca="false">ROUND(D8996*E8996,2)</f>
        <v>#N/A</v>
      </c>
    </row>
    <row r="8997" customFormat="false" ht="19.4" hidden="false" customHeight="false" outlineLevel="0" collapsed="false">
      <c r="A8997" s="207" t="n">
        <v>97667</v>
      </c>
      <c r="B8997" s="208" t="s">
        <v>9120</v>
      </c>
      <c r="C8997" s="2" t="s">
        <v>183</v>
      </c>
      <c r="D8997" s="209" t="n">
        <v>11.33</v>
      </c>
      <c r="E8997" s="224" t="n">
        <f aca="false">VLOOKUP(A8997,SINAPI_MO!$A$1:$E$59566,4,0)</f>
        <v>0.3274</v>
      </c>
      <c r="F8997" s="225" t="n">
        <f aca="false">ROUND(D8997*E8997,2)</f>
        <v>3.71</v>
      </c>
    </row>
    <row r="8998" customFormat="false" ht="19.4" hidden="false" customHeight="false" outlineLevel="0" collapsed="false">
      <c r="A8998" s="207" t="n">
        <v>97668</v>
      </c>
      <c r="B8998" s="208" t="s">
        <v>9121</v>
      </c>
      <c r="C8998" s="2" t="s">
        <v>183</v>
      </c>
      <c r="D8998" s="209" t="n">
        <v>16.16</v>
      </c>
      <c r="E8998" s="224" t="n">
        <f aca="false">VLOOKUP(A8998,SINAPI_MO!$A$1:$E$59566,4,0)</f>
        <v>0.323</v>
      </c>
      <c r="F8998" s="225" t="n">
        <f aca="false">ROUND(D8998*E8998,2)</f>
        <v>5.22</v>
      </c>
    </row>
    <row r="8999" customFormat="false" ht="19.4" hidden="false" customHeight="false" outlineLevel="0" collapsed="false">
      <c r="A8999" s="207" t="n">
        <v>97669</v>
      </c>
      <c r="B8999" s="208" t="s">
        <v>9122</v>
      </c>
      <c r="C8999" s="2" t="s">
        <v>183</v>
      </c>
      <c r="D8999" s="209" t="n">
        <v>23.67</v>
      </c>
      <c r="E8999" s="224" t="n">
        <f aca="false">VLOOKUP(A8999,SINAPI_MO!$A$1:$E$59566,4,0)</f>
        <v>0.3523</v>
      </c>
      <c r="F8999" s="225" t="n">
        <f aca="false">ROUND(D8999*E8999,2)</f>
        <v>8.34</v>
      </c>
    </row>
    <row r="9000" customFormat="false" ht="19.4" hidden="false" customHeight="false" outlineLevel="0" collapsed="false">
      <c r="A9000" s="207" t="n">
        <v>93012</v>
      </c>
      <c r="B9000" s="208" t="s">
        <v>9123</v>
      </c>
      <c r="C9000" s="2" t="s">
        <v>183</v>
      </c>
      <c r="D9000" s="209" t="n">
        <v>95.29</v>
      </c>
      <c r="E9000" s="224" t="n">
        <f aca="false">VLOOKUP(A9000,SINAPI_MO!$A$1:$E$59566,4,0)</f>
        <v>0.1235</v>
      </c>
      <c r="F9000" s="225" t="n">
        <f aca="false">ROUND(D9000*E9000,2)</f>
        <v>11.77</v>
      </c>
    </row>
    <row r="9001" customFormat="false" ht="19.4" hidden="false" customHeight="false" outlineLevel="0" collapsed="false">
      <c r="A9001" s="207" t="n">
        <v>93008</v>
      </c>
      <c r="B9001" s="208" t="s">
        <v>9124</v>
      </c>
      <c r="C9001" s="2" t="s">
        <v>183</v>
      </c>
      <c r="D9001" s="209" t="n">
        <v>23.92</v>
      </c>
      <c r="E9001" s="224" t="n">
        <f aca="false">VLOOKUP(A9001,SINAPI_MO!$A$1:$E$59566,4,0)</f>
        <v>0.2588</v>
      </c>
      <c r="F9001" s="225" t="n">
        <f aca="false">ROUND(D9001*E9001,2)</f>
        <v>6.19</v>
      </c>
    </row>
    <row r="9002" customFormat="false" ht="19.4" hidden="false" customHeight="false" outlineLevel="0" collapsed="false">
      <c r="A9002" s="207" t="n">
        <v>93009</v>
      </c>
      <c r="B9002" s="208" t="s">
        <v>9125</v>
      </c>
      <c r="C9002" s="2" t="s">
        <v>183</v>
      </c>
      <c r="D9002" s="209" t="n">
        <v>36.1</v>
      </c>
      <c r="E9002" s="224" t="n">
        <f aca="false">VLOOKUP(A9002,SINAPI_MO!$A$1:$E$59566,4,0)</f>
        <v>0.1975</v>
      </c>
      <c r="F9002" s="225" t="n">
        <f aca="false">ROUND(D9002*E9002,2)</f>
        <v>7.13</v>
      </c>
    </row>
    <row r="9003" customFormat="false" ht="19.4" hidden="false" customHeight="false" outlineLevel="0" collapsed="false">
      <c r="A9003" s="207" t="n">
        <v>93010</v>
      </c>
      <c r="B9003" s="208" t="s">
        <v>9126</v>
      </c>
      <c r="C9003" s="2" t="s">
        <v>183</v>
      </c>
      <c r="D9003" s="209" t="n">
        <v>50.79</v>
      </c>
      <c r="E9003" s="224" t="n">
        <f aca="false">VLOOKUP(A9003,SINAPI_MO!$A$1:$E$59566,4,0)</f>
        <v>0.1677</v>
      </c>
      <c r="F9003" s="225" t="n">
        <f aca="false">ROUND(D9003*E9003,2)</f>
        <v>8.52</v>
      </c>
    </row>
    <row r="9004" customFormat="false" ht="19.4" hidden="false" customHeight="false" outlineLevel="0" collapsed="false">
      <c r="A9004" s="207" t="n">
        <v>93011</v>
      </c>
      <c r="B9004" s="208" t="s">
        <v>9127</v>
      </c>
      <c r="C9004" s="2" t="s">
        <v>183</v>
      </c>
      <c r="D9004" s="209" t="n">
        <v>62.44</v>
      </c>
      <c r="E9004" s="224" t="n">
        <f aca="false">VLOOKUP(A9004,SINAPI_MO!$A$1:$E$59566,4,0)</f>
        <v>0.1512</v>
      </c>
      <c r="F9004" s="225" t="n">
        <f aca="false">ROUND(D9004*E9004,2)</f>
        <v>9.44</v>
      </c>
    </row>
    <row r="9005" customFormat="false" ht="19.4" hidden="false" customHeight="false" outlineLevel="0" collapsed="false">
      <c r="A9005" s="207" t="n">
        <v>103492</v>
      </c>
      <c r="B9005" s="208" t="s">
        <v>9128</v>
      </c>
      <c r="C9005" s="2" t="s">
        <v>183</v>
      </c>
      <c r="D9005" s="209" t="n">
        <v>0</v>
      </c>
      <c r="E9005" s="224" t="e">
        <f aca="false">VLOOKUP(A9005,SINAPI_MO!$A$1:$E$59566,4,0)</f>
        <v>#N/A</v>
      </c>
      <c r="F9005" s="225" t="e">
        <f aca="false">ROUND(D9005*E9005,2)</f>
        <v>#N/A</v>
      </c>
    </row>
    <row r="9006" customFormat="false" ht="19.4" hidden="false" customHeight="false" outlineLevel="0" collapsed="false">
      <c r="A9006" s="207" t="n">
        <v>93017</v>
      </c>
      <c r="B9006" s="208" t="s">
        <v>9129</v>
      </c>
      <c r="C9006" s="2" t="s">
        <v>170</v>
      </c>
      <c r="D9006" s="209" t="n">
        <v>56.06</v>
      </c>
      <c r="E9006" s="224" t="n">
        <f aca="false">VLOOKUP(A9006,SINAPI_MO!$A$1:$E$59566,4,0)</f>
        <v>0.4201</v>
      </c>
      <c r="F9006" s="225" t="n">
        <f aca="false">ROUND(D9006*E9006,2)</f>
        <v>23.55</v>
      </c>
    </row>
    <row r="9007" customFormat="false" ht="19.4" hidden="false" customHeight="false" outlineLevel="0" collapsed="false">
      <c r="A9007" s="207" t="n">
        <v>93013</v>
      </c>
      <c r="B9007" s="208" t="s">
        <v>9130</v>
      </c>
      <c r="C9007" s="2" t="s">
        <v>170</v>
      </c>
      <c r="D9007" s="209" t="n">
        <v>16.68</v>
      </c>
      <c r="E9007" s="224" t="n">
        <f aca="false">VLOOKUP(A9007,SINAPI_MO!$A$1:$E$59566,4,0)</f>
        <v>0.7434</v>
      </c>
      <c r="F9007" s="225" t="n">
        <f aca="false">ROUND(D9007*E9007,2)</f>
        <v>12.4</v>
      </c>
    </row>
    <row r="9008" customFormat="false" ht="19.4" hidden="false" customHeight="false" outlineLevel="0" collapsed="false">
      <c r="A9008" s="207" t="n">
        <v>93014</v>
      </c>
      <c r="B9008" s="208" t="s">
        <v>9131</v>
      </c>
      <c r="C9008" s="2" t="s">
        <v>170</v>
      </c>
      <c r="D9008" s="209" t="n">
        <v>20.44</v>
      </c>
      <c r="E9008" s="224" t="n">
        <f aca="false">VLOOKUP(A9008,SINAPI_MO!$A$1:$E$59566,4,0)</f>
        <v>0.6972</v>
      </c>
      <c r="F9008" s="225" t="n">
        <f aca="false">ROUND(D9008*E9008,2)</f>
        <v>14.25</v>
      </c>
    </row>
    <row r="9009" customFormat="false" ht="19.4" hidden="false" customHeight="false" outlineLevel="0" collapsed="false">
      <c r="A9009" s="207" t="n">
        <v>93015</v>
      </c>
      <c r="B9009" s="208" t="s">
        <v>9132</v>
      </c>
      <c r="C9009" s="2" t="s">
        <v>170</v>
      </c>
      <c r="D9009" s="209" t="n">
        <v>30.83</v>
      </c>
      <c r="E9009" s="224" t="n">
        <f aca="false">VLOOKUP(A9009,SINAPI_MO!$A$1:$E$59566,4,0)</f>
        <v>0.553</v>
      </c>
      <c r="F9009" s="225" t="n">
        <f aca="false">ROUND(D9009*E9009,2)</f>
        <v>17.05</v>
      </c>
    </row>
    <row r="9010" customFormat="false" ht="19.4" hidden="false" customHeight="false" outlineLevel="0" collapsed="false">
      <c r="A9010" s="207" t="n">
        <v>93016</v>
      </c>
      <c r="B9010" s="208" t="s">
        <v>9133</v>
      </c>
      <c r="C9010" s="2" t="s">
        <v>170</v>
      </c>
      <c r="D9010" s="209" t="n">
        <v>37.4</v>
      </c>
      <c r="E9010" s="224" t="n">
        <f aca="false">VLOOKUP(A9010,SINAPI_MO!$A$1:$E$59566,4,0)</f>
        <v>0.5053</v>
      </c>
      <c r="F9010" s="225" t="n">
        <f aca="false">ROUND(D9010*E9010,2)</f>
        <v>18.9</v>
      </c>
    </row>
    <row r="9011" customFormat="false" ht="19.4" hidden="false" customHeight="false" outlineLevel="0" collapsed="false">
      <c r="A9011" s="207" t="n">
        <v>103490</v>
      </c>
      <c r="B9011" s="208" t="s">
        <v>9134</v>
      </c>
      <c r="C9011" s="2" t="s">
        <v>262</v>
      </c>
      <c r="D9011" s="209" t="n">
        <v>3260.87</v>
      </c>
      <c r="E9011" s="224" t="n">
        <f aca="false">VLOOKUP(A9011,SINAPI_MO!$A$1:$E$59566,4,0)</f>
        <v>0.7038</v>
      </c>
      <c r="F9011" s="225" t="n">
        <f aca="false">ROUND(D9011*E9011,2)</f>
        <v>2295</v>
      </c>
    </row>
    <row r="9012" customFormat="false" ht="12.8" hidden="false" customHeight="false" outlineLevel="0" collapsed="false">
      <c r="A9012" s="207" t="n">
        <v>106082</v>
      </c>
      <c r="B9012" s="208" t="s">
        <v>9135</v>
      </c>
      <c r="C9012" s="2" t="s">
        <v>170</v>
      </c>
      <c r="D9012" s="209" t="n">
        <v>17.07</v>
      </c>
      <c r="E9012" s="224" t="n">
        <f aca="false">VLOOKUP(A9012,SINAPI_MO!$A$1:$E$59566,4,0)</f>
        <v>0.5331</v>
      </c>
      <c r="F9012" s="225" t="n">
        <f aca="false">ROUND(D9012*E9012,2)</f>
        <v>9.1</v>
      </c>
    </row>
    <row r="9013" customFormat="false" ht="12.8" hidden="false" customHeight="false" outlineLevel="0" collapsed="false">
      <c r="A9013" s="207" t="n">
        <v>98306</v>
      </c>
      <c r="B9013" s="208" t="s">
        <v>9136</v>
      </c>
      <c r="C9013" s="2" t="s">
        <v>170</v>
      </c>
      <c r="D9013" s="209" t="n">
        <v>61.88</v>
      </c>
      <c r="E9013" s="224" t="n">
        <f aca="false">VLOOKUP(A9013,SINAPI_MO!$A$1:$E$59566,4,0)</f>
        <v>0.5039</v>
      </c>
      <c r="F9013" s="225" t="n">
        <f aca="false">ROUND(D9013*E9013,2)</f>
        <v>31.18</v>
      </c>
    </row>
    <row r="9014" customFormat="false" ht="12.8" hidden="false" customHeight="false" outlineLevel="0" collapsed="false">
      <c r="A9014" s="207" t="n">
        <v>100553</v>
      </c>
      <c r="B9014" s="208" t="s">
        <v>9137</v>
      </c>
      <c r="C9014" s="2" t="s">
        <v>183</v>
      </c>
      <c r="D9014" s="209" t="n">
        <v>26.36</v>
      </c>
      <c r="E9014" s="224" t="n">
        <f aca="false">VLOOKUP(A9014,SINAPI_MO!$A$1:$E$59566,4,0)</f>
        <v>0.1753</v>
      </c>
      <c r="F9014" s="225" t="n">
        <f aca="false">ROUND(D9014*E9014,2)</f>
        <v>4.62</v>
      </c>
    </row>
    <row r="9015" customFormat="false" ht="12.8" hidden="false" customHeight="false" outlineLevel="0" collapsed="false">
      <c r="A9015" s="207" t="n">
        <v>100554</v>
      </c>
      <c r="B9015" s="208" t="s">
        <v>9138</v>
      </c>
      <c r="C9015" s="2" t="s">
        <v>183</v>
      </c>
      <c r="D9015" s="209" t="n">
        <v>6.56</v>
      </c>
      <c r="E9015" s="224" t="n">
        <f aca="false">VLOOKUP(A9015,SINAPI_MO!$A$1:$E$59566,4,0)</f>
        <v>0.7043</v>
      </c>
      <c r="F9015" s="225" t="n">
        <f aca="false">ROUND(D9015*E9015,2)</f>
        <v>4.62</v>
      </c>
    </row>
    <row r="9016" customFormat="false" ht="12.8" hidden="false" customHeight="false" outlineLevel="0" collapsed="false">
      <c r="A9016" s="207" t="n">
        <v>98300</v>
      </c>
      <c r="B9016" s="208" t="s">
        <v>9139</v>
      </c>
      <c r="C9016" s="2" t="s">
        <v>183</v>
      </c>
      <c r="D9016" s="209" t="n">
        <v>6.64</v>
      </c>
      <c r="E9016" s="224" t="n">
        <f aca="false">VLOOKUP(A9016,SINAPI_MO!$A$1:$E$59566,4,0)</f>
        <v>0.6958</v>
      </c>
      <c r="F9016" s="225" t="n">
        <f aca="false">ROUND(D9016*E9016,2)</f>
        <v>4.62</v>
      </c>
    </row>
    <row r="9017" customFormat="false" ht="12.8" hidden="false" customHeight="false" outlineLevel="0" collapsed="false">
      <c r="A9017" s="207" t="n">
        <v>98295</v>
      </c>
      <c r="B9017" s="208" t="s">
        <v>9140</v>
      </c>
      <c r="C9017" s="2" t="s">
        <v>183</v>
      </c>
      <c r="D9017" s="209" t="n">
        <v>6.33</v>
      </c>
      <c r="E9017" s="224" t="n">
        <f aca="false">VLOOKUP(A9017,SINAPI_MO!$A$1:$E$59566,4,0)</f>
        <v>0.0711</v>
      </c>
      <c r="F9017" s="225" t="n">
        <f aca="false">ROUND(D9017*E9017,2)</f>
        <v>0.45</v>
      </c>
    </row>
    <row r="9018" customFormat="false" ht="12.8" hidden="false" customHeight="false" outlineLevel="0" collapsed="false">
      <c r="A9018" s="207" t="n">
        <v>98294</v>
      </c>
      <c r="B9018" s="208" t="s">
        <v>9141</v>
      </c>
      <c r="C9018" s="2" t="s">
        <v>183</v>
      </c>
      <c r="D9018" s="209" t="n">
        <v>8.48</v>
      </c>
      <c r="E9018" s="224" t="n">
        <f aca="false">VLOOKUP(A9018,SINAPI_MO!$A$1:$E$59566,4,0)</f>
        <v>0.3066</v>
      </c>
      <c r="F9018" s="225" t="n">
        <f aca="false">ROUND(D9018*E9018,2)</f>
        <v>2.6</v>
      </c>
    </row>
    <row r="9019" customFormat="false" ht="12.8" hidden="false" customHeight="false" outlineLevel="0" collapsed="false">
      <c r="A9019" s="207" t="n">
        <v>98297</v>
      </c>
      <c r="B9019" s="208" t="s">
        <v>9142</v>
      </c>
      <c r="C9019" s="2" t="s">
        <v>183</v>
      </c>
      <c r="D9019" s="209" t="n">
        <v>8.93</v>
      </c>
      <c r="E9019" s="224" t="n">
        <f aca="false">VLOOKUP(A9019,SINAPI_MO!$A$1:$E$59566,4,0)</f>
        <v>0.0526</v>
      </c>
      <c r="F9019" s="225" t="n">
        <f aca="false">ROUND(D9019*E9019,2)</f>
        <v>0.47</v>
      </c>
    </row>
    <row r="9020" customFormat="false" ht="12.8" hidden="false" customHeight="false" outlineLevel="0" collapsed="false">
      <c r="A9020" s="207" t="n">
        <v>98296</v>
      </c>
      <c r="B9020" s="208" t="s">
        <v>9143</v>
      </c>
      <c r="C9020" s="2" t="s">
        <v>183</v>
      </c>
      <c r="D9020" s="209" t="n">
        <v>11.15</v>
      </c>
      <c r="E9020" s="224" t="n">
        <f aca="false">VLOOKUP(A9020,SINAPI_MO!$A$1:$E$59566,4,0)</f>
        <v>0.2413</v>
      </c>
      <c r="F9020" s="225" t="n">
        <f aca="false">ROUND(D9020*E9020,2)</f>
        <v>2.69</v>
      </c>
    </row>
    <row r="9021" customFormat="false" ht="12.8" hidden="false" customHeight="false" outlineLevel="0" collapsed="false">
      <c r="A9021" s="207" t="n">
        <v>98299</v>
      </c>
      <c r="B9021" s="208" t="s">
        <v>9144</v>
      </c>
      <c r="C9021" s="2" t="s">
        <v>183</v>
      </c>
      <c r="D9021" s="209" t="n">
        <v>22.75</v>
      </c>
      <c r="E9021" s="224" t="n">
        <f aca="false">VLOOKUP(A9021,SINAPI_MO!$A$1:$E$59566,4,0)</f>
        <v>0.0207</v>
      </c>
      <c r="F9021" s="225" t="n">
        <f aca="false">ROUND(D9021*E9021,2)</f>
        <v>0.47</v>
      </c>
    </row>
    <row r="9022" customFormat="false" ht="12.8" hidden="false" customHeight="false" outlineLevel="0" collapsed="false">
      <c r="A9022" s="207" t="n">
        <v>98298</v>
      </c>
      <c r="B9022" s="208" t="s">
        <v>9145</v>
      </c>
      <c r="C9022" s="2" t="s">
        <v>183</v>
      </c>
      <c r="D9022" s="209" t="n">
        <v>24.97</v>
      </c>
      <c r="E9022" s="224" t="n">
        <f aca="false">VLOOKUP(A9022,SINAPI_MO!$A$1:$E$59566,4,0)</f>
        <v>0.1077</v>
      </c>
      <c r="F9022" s="225" t="n">
        <f aca="false">ROUND(D9022*E9022,2)</f>
        <v>2.69</v>
      </c>
    </row>
    <row r="9023" customFormat="false" ht="12.8" hidden="false" customHeight="false" outlineLevel="0" collapsed="false">
      <c r="A9023" s="207" t="n">
        <v>98261</v>
      </c>
      <c r="B9023" s="208" t="s">
        <v>9146</v>
      </c>
      <c r="C9023" s="2" t="s">
        <v>183</v>
      </c>
      <c r="D9023" s="209" t="n">
        <v>3.42</v>
      </c>
      <c r="E9023" s="224" t="n">
        <f aca="false">VLOOKUP(A9023,SINAPI_MO!$A$1:$E$59566,4,0)</f>
        <v>0.7807</v>
      </c>
      <c r="F9023" s="225" t="n">
        <f aca="false">ROUND(D9023*E9023,2)</f>
        <v>2.67</v>
      </c>
    </row>
    <row r="9024" customFormat="false" ht="19.4" hidden="false" customHeight="false" outlineLevel="0" collapsed="false">
      <c r="A9024" s="207" t="n">
        <v>98287</v>
      </c>
      <c r="B9024" s="208" t="s">
        <v>9147</v>
      </c>
      <c r="C9024" s="2" t="s">
        <v>183</v>
      </c>
      <c r="D9024" s="209" t="n">
        <v>1.38</v>
      </c>
      <c r="E9024" s="224" t="n">
        <f aca="false">VLOOKUP(A9024,SINAPI_MO!$A$1:$E$59566,4,0)</f>
        <v>0.4565</v>
      </c>
      <c r="F9024" s="225" t="n">
        <f aca="false">ROUND(D9024*E9024,2)</f>
        <v>0.63</v>
      </c>
    </row>
    <row r="9025" customFormat="false" ht="19.4" hidden="false" customHeight="false" outlineLevel="0" collapsed="false">
      <c r="A9025" s="207" t="n">
        <v>98280</v>
      </c>
      <c r="B9025" s="208" t="s">
        <v>9148</v>
      </c>
      <c r="C9025" s="2" t="s">
        <v>183</v>
      </c>
      <c r="D9025" s="209" t="n">
        <v>6.79</v>
      </c>
      <c r="E9025" s="224" t="n">
        <f aca="false">VLOOKUP(A9025,SINAPI_MO!$A$1:$E$59566,4,0)</f>
        <v>0.8895</v>
      </c>
      <c r="F9025" s="225" t="n">
        <f aca="false">ROUND(D9025*E9025,2)</f>
        <v>6.04</v>
      </c>
    </row>
    <row r="9026" customFormat="false" ht="19.4" hidden="false" customHeight="false" outlineLevel="0" collapsed="false">
      <c r="A9026" s="207" t="n">
        <v>98288</v>
      </c>
      <c r="B9026" s="208" t="s">
        <v>9149</v>
      </c>
      <c r="C9026" s="2" t="s">
        <v>183</v>
      </c>
      <c r="D9026" s="209" t="n">
        <v>2.21</v>
      </c>
      <c r="E9026" s="224" t="n">
        <f aca="false">VLOOKUP(A9026,SINAPI_MO!$A$1:$E$59566,4,0)</f>
        <v>0.3439</v>
      </c>
      <c r="F9026" s="225" t="n">
        <f aca="false">ROUND(D9026*E9026,2)</f>
        <v>0.76</v>
      </c>
    </row>
    <row r="9027" customFormat="false" ht="19.4" hidden="false" customHeight="false" outlineLevel="0" collapsed="false">
      <c r="A9027" s="207" t="n">
        <v>98281</v>
      </c>
      <c r="B9027" s="208" t="s">
        <v>9150</v>
      </c>
      <c r="C9027" s="2" t="s">
        <v>183</v>
      </c>
      <c r="D9027" s="209" t="n">
        <v>7.61</v>
      </c>
      <c r="E9027" s="224" t="n">
        <f aca="false">VLOOKUP(A9027,SINAPI_MO!$A$1:$E$59566,4,0)</f>
        <v>0.8095</v>
      </c>
      <c r="F9027" s="225" t="n">
        <f aca="false">ROUND(D9027*E9027,2)</f>
        <v>6.16</v>
      </c>
    </row>
    <row r="9028" customFormat="false" ht="19.4" hidden="false" customHeight="false" outlineLevel="0" collapsed="false">
      <c r="A9028" s="207" t="n">
        <v>98262</v>
      </c>
      <c r="B9028" s="208" t="s">
        <v>9151</v>
      </c>
      <c r="C9028" s="2" t="s">
        <v>183</v>
      </c>
      <c r="D9028" s="209" t="n">
        <v>4.23</v>
      </c>
      <c r="E9028" s="224" t="n">
        <f aca="false">VLOOKUP(A9028,SINAPI_MO!$A$1:$E$59566,4,0)</f>
        <v>0.6572</v>
      </c>
      <c r="F9028" s="225" t="n">
        <f aca="false">ROUND(D9028*E9028,2)</f>
        <v>2.78</v>
      </c>
    </row>
    <row r="9029" customFormat="false" ht="19.4" hidden="false" customHeight="false" outlineLevel="0" collapsed="false">
      <c r="A9029" s="207" t="n">
        <v>98289</v>
      </c>
      <c r="B9029" s="208" t="s">
        <v>9152</v>
      </c>
      <c r="C9029" s="2" t="s">
        <v>183</v>
      </c>
      <c r="D9029" s="209" t="n">
        <v>2.4</v>
      </c>
      <c r="E9029" s="224" t="n">
        <f aca="false">VLOOKUP(A9029,SINAPI_MO!$A$1:$E$59566,4,0)</f>
        <v>0.3583</v>
      </c>
      <c r="F9029" s="225" t="n">
        <f aca="false">ROUND(D9029*E9029,2)</f>
        <v>0.86</v>
      </c>
    </row>
    <row r="9030" customFormat="false" ht="19.4" hidden="false" customHeight="false" outlineLevel="0" collapsed="false">
      <c r="A9030" s="207" t="n">
        <v>98282</v>
      </c>
      <c r="B9030" s="208" t="s">
        <v>9153</v>
      </c>
      <c r="C9030" s="2" t="s">
        <v>183</v>
      </c>
      <c r="D9030" s="209" t="n">
        <v>7.81</v>
      </c>
      <c r="E9030" s="224" t="n">
        <f aca="false">VLOOKUP(A9030,SINAPI_MO!$A$1:$E$59566,4,0)</f>
        <v>0.8028</v>
      </c>
      <c r="F9030" s="225" t="n">
        <f aca="false">ROUND(D9030*E9030,2)</f>
        <v>6.27</v>
      </c>
    </row>
    <row r="9031" customFormat="false" ht="19.4" hidden="false" customHeight="false" outlineLevel="0" collapsed="false">
      <c r="A9031" s="207" t="n">
        <v>98263</v>
      </c>
      <c r="B9031" s="208" t="s">
        <v>9154</v>
      </c>
      <c r="C9031" s="2" t="s">
        <v>183</v>
      </c>
      <c r="D9031" s="209" t="n">
        <v>4.43</v>
      </c>
      <c r="E9031" s="224" t="n">
        <f aca="false">VLOOKUP(A9031,SINAPI_MO!$A$1:$E$59566,4,0)</f>
        <v>0.6524</v>
      </c>
      <c r="F9031" s="225" t="n">
        <f aca="false">ROUND(D9031*E9031,2)</f>
        <v>2.89</v>
      </c>
    </row>
    <row r="9032" customFormat="false" ht="19.4" hidden="false" customHeight="false" outlineLevel="0" collapsed="false">
      <c r="A9032" s="207" t="n">
        <v>98290</v>
      </c>
      <c r="B9032" s="208" t="s">
        <v>9155</v>
      </c>
      <c r="C9032" s="2" t="s">
        <v>183</v>
      </c>
      <c r="D9032" s="209" t="n">
        <v>3.3</v>
      </c>
      <c r="E9032" s="224" t="n">
        <f aca="false">VLOOKUP(A9032,SINAPI_MO!$A$1:$E$59566,4,0)</f>
        <v>0.2909</v>
      </c>
      <c r="F9032" s="225" t="n">
        <f aca="false">ROUND(D9032*E9032,2)</f>
        <v>0.96</v>
      </c>
    </row>
    <row r="9033" customFormat="false" ht="19.4" hidden="false" customHeight="false" outlineLevel="0" collapsed="false">
      <c r="A9033" s="207" t="n">
        <v>98283</v>
      </c>
      <c r="B9033" s="208" t="s">
        <v>9156</v>
      </c>
      <c r="C9033" s="2" t="s">
        <v>183</v>
      </c>
      <c r="D9033" s="209" t="n">
        <v>8.7</v>
      </c>
      <c r="E9033" s="224" t="n">
        <f aca="false">VLOOKUP(A9033,SINAPI_MO!$A$1:$E$59566,4,0)</f>
        <v>0.731</v>
      </c>
      <c r="F9033" s="225" t="n">
        <f aca="false">ROUND(D9033*E9033,2)</f>
        <v>6.36</v>
      </c>
    </row>
    <row r="9034" customFormat="false" ht="19.4" hidden="false" customHeight="false" outlineLevel="0" collapsed="false">
      <c r="A9034" s="207" t="n">
        <v>98264</v>
      </c>
      <c r="B9034" s="208" t="s">
        <v>9157</v>
      </c>
      <c r="C9034" s="2" t="s">
        <v>183</v>
      </c>
      <c r="D9034" s="209" t="n">
        <v>5.32</v>
      </c>
      <c r="E9034" s="224" t="n">
        <f aca="false">VLOOKUP(A9034,SINAPI_MO!$A$1:$E$59566,4,0)</f>
        <v>0.5602</v>
      </c>
      <c r="F9034" s="225" t="n">
        <f aca="false">ROUND(D9034*E9034,2)</f>
        <v>2.98</v>
      </c>
    </row>
    <row r="9035" customFormat="false" ht="12.8" hidden="false" customHeight="false" outlineLevel="0" collapsed="false">
      <c r="A9035" s="207" t="n">
        <v>98273</v>
      </c>
      <c r="B9035" s="208" t="s">
        <v>9158</v>
      </c>
      <c r="C9035" s="2" t="s">
        <v>183</v>
      </c>
      <c r="D9035" s="209" t="n">
        <v>2.69</v>
      </c>
      <c r="E9035" s="224" t="n">
        <f aca="false">VLOOKUP(A9035,SINAPI_MO!$A$1:$E$59566,4,0)</f>
        <v>0.1301</v>
      </c>
      <c r="F9035" s="225" t="n">
        <f aca="false">ROUND(D9035*E9035,2)</f>
        <v>0.35</v>
      </c>
    </row>
    <row r="9036" customFormat="false" ht="19.4" hidden="false" customHeight="false" outlineLevel="0" collapsed="false">
      <c r="A9036" s="207" t="n">
        <v>98291</v>
      </c>
      <c r="B9036" s="208" t="s">
        <v>9159</v>
      </c>
      <c r="C9036" s="2" t="s">
        <v>183</v>
      </c>
      <c r="D9036" s="209" t="n">
        <v>3.87</v>
      </c>
      <c r="E9036" s="224" t="n">
        <f aca="false">VLOOKUP(A9036,SINAPI_MO!$A$1:$E$59566,4,0)</f>
        <v>0.2636</v>
      </c>
      <c r="F9036" s="225" t="n">
        <f aca="false">ROUND(D9036*E9036,2)</f>
        <v>1.02</v>
      </c>
    </row>
    <row r="9037" customFormat="false" ht="19.4" hidden="false" customHeight="false" outlineLevel="0" collapsed="false">
      <c r="A9037" s="207" t="n">
        <v>98284</v>
      </c>
      <c r="B9037" s="208" t="s">
        <v>9160</v>
      </c>
      <c r="C9037" s="2" t="s">
        <v>183</v>
      </c>
      <c r="D9037" s="209" t="n">
        <v>9.28</v>
      </c>
      <c r="E9037" s="224" t="n">
        <f aca="false">VLOOKUP(A9037,SINAPI_MO!$A$1:$E$59566,4,0)</f>
        <v>0.6929</v>
      </c>
      <c r="F9037" s="225" t="n">
        <f aca="false">ROUND(D9037*E9037,2)</f>
        <v>6.43</v>
      </c>
    </row>
    <row r="9038" customFormat="false" ht="19.4" hidden="false" customHeight="false" outlineLevel="0" collapsed="false">
      <c r="A9038" s="207" t="n">
        <v>98265</v>
      </c>
      <c r="B9038" s="208" t="s">
        <v>9161</v>
      </c>
      <c r="C9038" s="2" t="s">
        <v>183</v>
      </c>
      <c r="D9038" s="209" t="n">
        <v>5.91</v>
      </c>
      <c r="E9038" s="224" t="n">
        <f aca="false">VLOOKUP(A9038,SINAPI_MO!$A$1:$E$59566,4,0)</f>
        <v>0.5178</v>
      </c>
      <c r="F9038" s="225" t="n">
        <f aca="false">ROUND(D9038*E9038,2)</f>
        <v>3.06</v>
      </c>
    </row>
    <row r="9039" customFormat="false" ht="12.8" hidden="false" customHeight="false" outlineLevel="0" collapsed="false">
      <c r="A9039" s="207" t="n">
        <v>98274</v>
      </c>
      <c r="B9039" s="208" t="s">
        <v>9162</v>
      </c>
      <c r="C9039" s="2" t="s">
        <v>183</v>
      </c>
      <c r="D9039" s="209" t="n">
        <v>3.27</v>
      </c>
      <c r="E9039" s="224" t="n">
        <f aca="false">VLOOKUP(A9039,SINAPI_MO!$A$1:$E$59566,4,0)</f>
        <v>0.1284</v>
      </c>
      <c r="F9039" s="225" t="n">
        <f aca="false">ROUND(D9039*E9039,2)</f>
        <v>0.42</v>
      </c>
    </row>
    <row r="9040" customFormat="false" ht="19.4" hidden="false" customHeight="false" outlineLevel="0" collapsed="false">
      <c r="A9040" s="207" t="n">
        <v>98292</v>
      </c>
      <c r="B9040" s="208" t="s">
        <v>9163</v>
      </c>
      <c r="C9040" s="2" t="s">
        <v>183</v>
      </c>
      <c r="D9040" s="209" t="n">
        <v>4.69</v>
      </c>
      <c r="E9040" s="224" t="n">
        <f aca="false">VLOOKUP(A9040,SINAPI_MO!$A$1:$E$59566,4,0)</f>
        <v>0.226</v>
      </c>
      <c r="F9040" s="225" t="n">
        <f aca="false">ROUND(D9040*E9040,2)</f>
        <v>1.06</v>
      </c>
    </row>
    <row r="9041" customFormat="false" ht="19.4" hidden="false" customHeight="false" outlineLevel="0" collapsed="false">
      <c r="A9041" s="207" t="n">
        <v>98285</v>
      </c>
      <c r="B9041" s="208" t="s">
        <v>9164</v>
      </c>
      <c r="C9041" s="2" t="s">
        <v>183</v>
      </c>
      <c r="D9041" s="209" t="n">
        <v>10.09</v>
      </c>
      <c r="E9041" s="224" t="n">
        <f aca="false">VLOOKUP(A9041,SINAPI_MO!$A$1:$E$59566,4,0)</f>
        <v>0.6402</v>
      </c>
      <c r="F9041" s="225" t="n">
        <f aca="false">ROUND(D9041*E9041,2)</f>
        <v>6.46</v>
      </c>
    </row>
    <row r="9042" customFormat="false" ht="19.4" hidden="false" customHeight="false" outlineLevel="0" collapsed="false">
      <c r="A9042" s="207" t="n">
        <v>98266</v>
      </c>
      <c r="B9042" s="208" t="s">
        <v>9165</v>
      </c>
      <c r="C9042" s="2" t="s">
        <v>183</v>
      </c>
      <c r="D9042" s="209" t="n">
        <v>6.72</v>
      </c>
      <c r="E9042" s="224" t="n">
        <f aca="false">VLOOKUP(A9042,SINAPI_MO!$A$1:$E$59566,4,0)</f>
        <v>0.4598</v>
      </c>
      <c r="F9042" s="225" t="n">
        <f aca="false">ROUND(D9042*E9042,2)</f>
        <v>3.09</v>
      </c>
    </row>
    <row r="9043" customFormat="false" ht="12.8" hidden="false" customHeight="false" outlineLevel="0" collapsed="false">
      <c r="A9043" s="207" t="n">
        <v>98275</v>
      </c>
      <c r="B9043" s="208" t="s">
        <v>9166</v>
      </c>
      <c r="C9043" s="2" t="s">
        <v>183</v>
      </c>
      <c r="D9043" s="209" t="n">
        <v>4.09</v>
      </c>
      <c r="E9043" s="224" t="n">
        <f aca="false">VLOOKUP(A9043,SINAPI_MO!$A$1:$E$59566,4,0)</f>
        <v>0.1125</v>
      </c>
      <c r="F9043" s="225" t="n">
        <f aca="false">ROUND(D9043*E9043,2)</f>
        <v>0.46</v>
      </c>
    </row>
    <row r="9044" customFormat="false" ht="19.4" hidden="false" customHeight="false" outlineLevel="0" collapsed="false">
      <c r="A9044" s="207" t="n">
        <v>98293</v>
      </c>
      <c r="B9044" s="208" t="s">
        <v>9167</v>
      </c>
      <c r="C9044" s="2" t="s">
        <v>183</v>
      </c>
      <c r="D9044" s="209" t="n">
        <v>8.61</v>
      </c>
      <c r="E9044" s="224" t="n">
        <f aca="false">VLOOKUP(A9044,SINAPI_MO!$A$1:$E$59566,4,0)</f>
        <v>0.2288</v>
      </c>
      <c r="F9044" s="225" t="n">
        <f aca="false">ROUND(D9044*E9044,2)</f>
        <v>1.97</v>
      </c>
    </row>
    <row r="9045" customFormat="false" ht="19.4" hidden="false" customHeight="false" outlineLevel="0" collapsed="false">
      <c r="A9045" s="207" t="n">
        <v>98286</v>
      </c>
      <c r="B9045" s="208" t="s">
        <v>9168</v>
      </c>
      <c r="C9045" s="2" t="s">
        <v>183</v>
      </c>
      <c r="D9045" s="209" t="n">
        <v>14.01</v>
      </c>
      <c r="E9045" s="224" t="n">
        <f aca="false">VLOOKUP(A9045,SINAPI_MO!$A$1:$E$59566,4,0)</f>
        <v>0.5261</v>
      </c>
      <c r="F9045" s="225" t="n">
        <f aca="false">ROUND(D9045*E9045,2)</f>
        <v>7.37</v>
      </c>
    </row>
    <row r="9046" customFormat="false" ht="12.8" hidden="false" customHeight="false" outlineLevel="0" collapsed="false">
      <c r="A9046" s="207" t="n">
        <v>98267</v>
      </c>
      <c r="B9046" s="208" t="s">
        <v>9169</v>
      </c>
      <c r="C9046" s="2" t="s">
        <v>183</v>
      </c>
      <c r="D9046" s="209" t="n">
        <v>10.63</v>
      </c>
      <c r="E9046" s="224" t="n">
        <f aca="false">VLOOKUP(A9046,SINAPI_MO!$A$1:$E$59566,4,0)</f>
        <v>0.3754</v>
      </c>
      <c r="F9046" s="225" t="n">
        <f aca="false">ROUND(D9046*E9046,2)</f>
        <v>3.99</v>
      </c>
    </row>
    <row r="9047" customFormat="false" ht="12.8" hidden="false" customHeight="false" outlineLevel="0" collapsed="false">
      <c r="A9047" s="207" t="n">
        <v>98276</v>
      </c>
      <c r="B9047" s="208" t="s">
        <v>9170</v>
      </c>
      <c r="C9047" s="2" t="s">
        <v>183</v>
      </c>
      <c r="D9047" s="209" t="n">
        <v>8.01</v>
      </c>
      <c r="E9047" s="224" t="n">
        <f aca="false">VLOOKUP(A9047,SINAPI_MO!$A$1:$E$59566,4,0)</f>
        <v>0.171</v>
      </c>
      <c r="F9047" s="225" t="n">
        <f aca="false">ROUND(D9047*E9047,2)</f>
        <v>1.37</v>
      </c>
    </row>
    <row r="9048" customFormat="false" ht="12.8" hidden="false" customHeight="false" outlineLevel="0" collapsed="false">
      <c r="A9048" s="207" t="n">
        <v>98268</v>
      </c>
      <c r="B9048" s="208" t="s">
        <v>9171</v>
      </c>
      <c r="C9048" s="2" t="s">
        <v>183</v>
      </c>
      <c r="D9048" s="209" t="n">
        <v>17.16</v>
      </c>
      <c r="E9048" s="224" t="n">
        <f aca="false">VLOOKUP(A9048,SINAPI_MO!$A$1:$E$59566,4,0)</f>
        <v>0.264</v>
      </c>
      <c r="F9048" s="225" t="n">
        <f aca="false">ROUND(D9048*E9048,2)</f>
        <v>4.53</v>
      </c>
    </row>
    <row r="9049" customFormat="false" ht="12.8" hidden="false" customHeight="false" outlineLevel="0" collapsed="false">
      <c r="A9049" s="207" t="n">
        <v>98277</v>
      </c>
      <c r="B9049" s="208" t="s">
        <v>9172</v>
      </c>
      <c r="C9049" s="2" t="s">
        <v>183</v>
      </c>
      <c r="D9049" s="209" t="n">
        <v>14.53</v>
      </c>
      <c r="E9049" s="224" t="n">
        <f aca="false">VLOOKUP(A9049,SINAPI_MO!$A$1:$E$59566,4,0)</f>
        <v>0.1308</v>
      </c>
      <c r="F9049" s="225" t="n">
        <f aca="false">ROUND(D9049*E9049,2)</f>
        <v>1.9</v>
      </c>
    </row>
    <row r="9050" customFormat="false" ht="12.8" hidden="false" customHeight="false" outlineLevel="0" collapsed="false">
      <c r="A9050" s="207" t="n">
        <v>98272</v>
      </c>
      <c r="B9050" s="208" t="s">
        <v>9173</v>
      </c>
      <c r="C9050" s="2" t="s">
        <v>183</v>
      </c>
      <c r="D9050" s="209" t="n">
        <v>114.35</v>
      </c>
      <c r="E9050" s="224" t="n">
        <f aca="false">VLOOKUP(A9050,SINAPI_MO!$A$1:$E$59566,4,0)</f>
        <v>0.0723</v>
      </c>
      <c r="F9050" s="225" t="n">
        <f aca="false">ROUND(D9050*E9050,2)</f>
        <v>8.27</v>
      </c>
    </row>
    <row r="9051" customFormat="false" ht="12.8" hidden="false" customHeight="false" outlineLevel="0" collapsed="false">
      <c r="A9051" s="207" t="n">
        <v>98269</v>
      </c>
      <c r="B9051" s="208" t="s">
        <v>9174</v>
      </c>
      <c r="C9051" s="2" t="s">
        <v>183</v>
      </c>
      <c r="D9051" s="209" t="n">
        <v>23.47</v>
      </c>
      <c r="E9051" s="224" t="n">
        <f aca="false">VLOOKUP(A9051,SINAPI_MO!$A$1:$E$59566,4,0)</f>
        <v>0.2122</v>
      </c>
      <c r="F9051" s="225" t="n">
        <f aca="false">ROUND(D9051*E9051,2)</f>
        <v>4.98</v>
      </c>
    </row>
    <row r="9052" customFormat="false" ht="12.8" hidden="false" customHeight="false" outlineLevel="0" collapsed="false">
      <c r="A9052" s="207" t="n">
        <v>98278</v>
      </c>
      <c r="B9052" s="208" t="s">
        <v>9175</v>
      </c>
      <c r="C9052" s="2" t="s">
        <v>183</v>
      </c>
      <c r="D9052" s="209" t="n">
        <v>20.83</v>
      </c>
      <c r="E9052" s="224" t="n">
        <f aca="false">VLOOKUP(A9052,SINAPI_MO!$A$1:$E$59566,4,0)</f>
        <v>0.1123</v>
      </c>
      <c r="F9052" s="225" t="n">
        <f aca="false">ROUND(D9052*E9052,2)</f>
        <v>2.34</v>
      </c>
    </row>
    <row r="9053" customFormat="false" ht="12.8" hidden="false" customHeight="false" outlineLevel="0" collapsed="false">
      <c r="A9053" s="207" t="n">
        <v>98270</v>
      </c>
      <c r="B9053" s="208" t="s">
        <v>9176</v>
      </c>
      <c r="C9053" s="2" t="s">
        <v>183</v>
      </c>
      <c r="D9053" s="209" t="n">
        <v>35.4</v>
      </c>
      <c r="E9053" s="224" t="n">
        <f aca="false">VLOOKUP(A9053,SINAPI_MO!$A$1:$E$59566,4,0)</f>
        <v>0.1554</v>
      </c>
      <c r="F9053" s="225" t="n">
        <f aca="false">ROUND(D9053*E9053,2)</f>
        <v>5.5</v>
      </c>
    </row>
    <row r="9054" customFormat="false" ht="12.8" hidden="false" customHeight="false" outlineLevel="0" collapsed="false">
      <c r="A9054" s="207" t="n">
        <v>98279</v>
      </c>
      <c r="B9054" s="208" t="s">
        <v>9177</v>
      </c>
      <c r="C9054" s="2" t="s">
        <v>183</v>
      </c>
      <c r="D9054" s="209" t="n">
        <v>32.78</v>
      </c>
      <c r="E9054" s="224" t="n">
        <f aca="false">VLOOKUP(A9054,SINAPI_MO!$A$1:$E$59566,4,0)</f>
        <v>0.0879</v>
      </c>
      <c r="F9054" s="225" t="n">
        <f aca="false">ROUND(D9054*E9054,2)</f>
        <v>2.88</v>
      </c>
    </row>
    <row r="9055" customFormat="false" ht="12.8" hidden="false" customHeight="false" outlineLevel="0" collapsed="false">
      <c r="A9055" s="207" t="n">
        <v>98271</v>
      </c>
      <c r="B9055" s="208" t="s">
        <v>9178</v>
      </c>
      <c r="C9055" s="2" t="s">
        <v>183</v>
      </c>
      <c r="D9055" s="209" t="n">
        <v>49.81</v>
      </c>
      <c r="E9055" s="224" t="n">
        <f aca="false">VLOOKUP(A9055,SINAPI_MO!$A$1:$E$59566,4,0)</f>
        <v>0.1213</v>
      </c>
      <c r="F9055" s="225" t="n">
        <f aca="false">ROUND(D9055*E9055,2)</f>
        <v>6.04</v>
      </c>
    </row>
    <row r="9056" customFormat="false" ht="12.8" hidden="false" customHeight="false" outlineLevel="0" collapsed="false">
      <c r="A9056" s="207" t="n">
        <v>98400</v>
      </c>
      <c r="B9056" s="208" t="s">
        <v>9179</v>
      </c>
      <c r="C9056" s="2" t="s">
        <v>183</v>
      </c>
      <c r="D9056" s="209" t="n">
        <v>13.09</v>
      </c>
      <c r="E9056" s="224" t="n">
        <f aca="false">VLOOKUP(A9056,SINAPI_MO!$A$1:$E$59566,4,0)</f>
        <v>0.3048</v>
      </c>
      <c r="F9056" s="225" t="n">
        <f aca="false">ROUND(D9056*E9056,2)</f>
        <v>3.99</v>
      </c>
    </row>
    <row r="9057" customFormat="false" ht="12.8" hidden="false" customHeight="false" outlineLevel="0" collapsed="false">
      <c r="A9057" s="207" t="n">
        <v>98401</v>
      </c>
      <c r="B9057" s="208" t="s">
        <v>9180</v>
      </c>
      <c r="C9057" s="2" t="s">
        <v>183</v>
      </c>
      <c r="D9057" s="209" t="n">
        <v>20.56</v>
      </c>
      <c r="E9057" s="224" t="n">
        <f aca="false">VLOOKUP(A9057,SINAPI_MO!$A$1:$E$59566,4,0)</f>
        <v>0.2203</v>
      </c>
      <c r="F9057" s="225" t="n">
        <f aca="false">ROUND(D9057*E9057,2)</f>
        <v>4.53</v>
      </c>
    </row>
    <row r="9058" customFormat="false" ht="12.8" hidden="false" customHeight="false" outlineLevel="0" collapsed="false">
      <c r="A9058" s="207" t="n">
        <v>98402</v>
      </c>
      <c r="B9058" s="208" t="s">
        <v>9181</v>
      </c>
      <c r="C9058" s="2" t="s">
        <v>183</v>
      </c>
      <c r="D9058" s="209" t="n">
        <v>23.99</v>
      </c>
      <c r="E9058" s="224" t="n">
        <f aca="false">VLOOKUP(A9058,SINAPI_MO!$A$1:$E$59566,4,0)</f>
        <v>0.2076</v>
      </c>
      <c r="F9058" s="225" t="n">
        <f aca="false">ROUND(D9058*E9058,2)</f>
        <v>4.98</v>
      </c>
    </row>
    <row r="9059" customFormat="false" ht="12.8" hidden="false" customHeight="false" outlineLevel="0" collapsed="false">
      <c r="A9059" s="207" t="n">
        <v>100556</v>
      </c>
      <c r="B9059" s="208" t="s">
        <v>9182</v>
      </c>
      <c r="C9059" s="2" t="s">
        <v>170</v>
      </c>
      <c r="D9059" s="209" t="n">
        <v>34.33</v>
      </c>
      <c r="E9059" s="224" t="n">
        <f aca="false">VLOOKUP(A9059,SINAPI_MO!$A$1:$E$59566,4,0)</f>
        <v>0.3152</v>
      </c>
      <c r="F9059" s="225" t="n">
        <f aca="false">ROUND(D9059*E9059,2)</f>
        <v>10.82</v>
      </c>
    </row>
    <row r="9060" customFormat="false" ht="12.8" hidden="false" customHeight="false" outlineLevel="0" collapsed="false">
      <c r="A9060" s="207" t="n">
        <v>106083</v>
      </c>
      <c r="B9060" s="208" t="s">
        <v>9183</v>
      </c>
      <c r="C9060" s="2" t="s">
        <v>170</v>
      </c>
      <c r="D9060" s="209" t="n">
        <v>0</v>
      </c>
      <c r="E9060" s="224" t="e">
        <f aca="false">VLOOKUP(A9060,SINAPI_MO!$A$1:$E$59566,4,0)</f>
        <v>#N/A</v>
      </c>
      <c r="F9060" s="225" t="e">
        <f aca="false">ROUND(D9060*E9060,2)</f>
        <v>#N/A</v>
      </c>
    </row>
    <row r="9061" customFormat="false" ht="12.8" hidden="false" customHeight="false" outlineLevel="0" collapsed="false">
      <c r="A9061" s="207" t="n">
        <v>100557</v>
      </c>
      <c r="B9061" s="208" t="s">
        <v>9184</v>
      </c>
      <c r="C9061" s="2" t="s">
        <v>170</v>
      </c>
      <c r="D9061" s="209" t="n">
        <v>490</v>
      </c>
      <c r="E9061" s="224" t="n">
        <f aca="false">VLOOKUP(A9061,SINAPI_MO!$A$1:$E$59566,4,0)</f>
        <v>0.1034</v>
      </c>
      <c r="F9061" s="225" t="n">
        <f aca="false">ROUND(D9061*E9061,2)</f>
        <v>50.67</v>
      </c>
    </row>
    <row r="9062" customFormat="false" ht="12.8" hidden="false" customHeight="false" outlineLevel="0" collapsed="false">
      <c r="A9062" s="207" t="n">
        <v>106088</v>
      </c>
      <c r="B9062" s="208" t="s">
        <v>9185</v>
      </c>
      <c r="C9062" s="2" t="s">
        <v>170</v>
      </c>
      <c r="D9062" s="209" t="n">
        <v>0</v>
      </c>
      <c r="E9062" s="224" t="e">
        <f aca="false">VLOOKUP(A9062,SINAPI_MO!$A$1:$E$59566,4,0)</f>
        <v>#N/A</v>
      </c>
      <c r="F9062" s="225" t="e">
        <f aca="false">ROUND(D9062*E9062,2)</f>
        <v>#N/A</v>
      </c>
    </row>
    <row r="9063" customFormat="false" ht="12.8" hidden="false" customHeight="false" outlineLevel="0" collapsed="false">
      <c r="A9063" s="207" t="n">
        <v>106081</v>
      </c>
      <c r="B9063" s="208" t="s">
        <v>9186</v>
      </c>
      <c r="C9063" s="2" t="s">
        <v>170</v>
      </c>
      <c r="D9063" s="209" t="n">
        <v>0</v>
      </c>
      <c r="E9063" s="224" t="e">
        <f aca="false">VLOOKUP(A9063,SINAPI_MO!$A$1:$E$59566,4,0)</f>
        <v>#N/A</v>
      </c>
      <c r="F9063" s="225" t="e">
        <f aca="false">ROUND(D9063*E9063,2)</f>
        <v>#N/A</v>
      </c>
    </row>
    <row r="9064" customFormat="false" ht="12.8" hidden="false" customHeight="false" outlineLevel="0" collapsed="false">
      <c r="A9064" s="207" t="n">
        <v>106080</v>
      </c>
      <c r="B9064" s="208" t="s">
        <v>9187</v>
      </c>
      <c r="C9064" s="2" t="s">
        <v>170</v>
      </c>
      <c r="D9064" s="209" t="n">
        <v>0</v>
      </c>
      <c r="E9064" s="224" t="e">
        <f aca="false">VLOOKUP(A9064,SINAPI_MO!$A$1:$E$59566,4,0)</f>
        <v>#N/A</v>
      </c>
      <c r="F9064" s="225" t="e">
        <f aca="false">ROUND(D9064*E9064,2)</f>
        <v>#N/A</v>
      </c>
    </row>
    <row r="9065" customFormat="false" ht="12.8" hidden="false" customHeight="false" outlineLevel="0" collapsed="false">
      <c r="A9065" s="207" t="n">
        <v>98301</v>
      </c>
      <c r="B9065" s="208" t="s">
        <v>9188</v>
      </c>
      <c r="C9065" s="2" t="s">
        <v>170</v>
      </c>
      <c r="D9065" s="209" t="n">
        <v>630.52</v>
      </c>
      <c r="E9065" s="224" t="n">
        <f aca="false">VLOOKUP(A9065,SINAPI_MO!$A$1:$E$59566,4,0)</f>
        <v>0.4498</v>
      </c>
      <c r="F9065" s="225" t="n">
        <f aca="false">ROUND(D9065*E9065,2)</f>
        <v>283.61</v>
      </c>
    </row>
    <row r="9066" customFormat="false" ht="12.8" hidden="false" customHeight="false" outlineLevel="0" collapsed="false">
      <c r="A9066" s="207" t="n">
        <v>98302</v>
      </c>
      <c r="B9066" s="208" t="s">
        <v>9189</v>
      </c>
      <c r="C9066" s="2" t="s">
        <v>170</v>
      </c>
      <c r="D9066" s="209" t="n">
        <v>1212.71</v>
      </c>
      <c r="E9066" s="224" t="n">
        <f aca="false">VLOOKUP(A9066,SINAPI_MO!$A$1:$E$59566,4,0)</f>
        <v>0.2338</v>
      </c>
      <c r="F9066" s="225" t="n">
        <f aca="false">ROUND(D9066*E9066,2)</f>
        <v>283.53</v>
      </c>
    </row>
    <row r="9067" customFormat="false" ht="12.8" hidden="false" customHeight="false" outlineLevel="0" collapsed="false">
      <c r="A9067" s="207" t="n">
        <v>98593</v>
      </c>
      <c r="B9067" s="208" t="s">
        <v>9190</v>
      </c>
      <c r="C9067" s="2" t="s">
        <v>170</v>
      </c>
      <c r="D9067" s="209" t="n">
        <v>2651.25</v>
      </c>
      <c r="E9067" s="224" t="n">
        <f aca="false">VLOOKUP(A9067,SINAPI_MO!$A$1:$E$59566,4,0)</f>
        <v>0.2126</v>
      </c>
      <c r="F9067" s="225" t="n">
        <f aca="false">ROUND(D9067*E9067,2)</f>
        <v>563.66</v>
      </c>
    </row>
    <row r="9068" customFormat="false" ht="12.8" hidden="false" customHeight="false" outlineLevel="0" collapsed="false">
      <c r="A9068" s="207" t="n">
        <v>98304</v>
      </c>
      <c r="B9068" s="208" t="s">
        <v>9191</v>
      </c>
      <c r="C9068" s="2" t="s">
        <v>170</v>
      </c>
      <c r="D9068" s="209" t="n">
        <v>3838.35</v>
      </c>
      <c r="E9068" s="224" t="n">
        <f aca="false">VLOOKUP(A9068,SINAPI_MO!$A$1:$E$59566,4,0)</f>
        <v>0.1468</v>
      </c>
      <c r="F9068" s="225" t="n">
        <f aca="false">ROUND(D9068*E9068,2)</f>
        <v>563.47</v>
      </c>
    </row>
    <row r="9069" customFormat="false" ht="12.8" hidden="false" customHeight="false" outlineLevel="0" collapsed="false">
      <c r="A9069" s="207" t="n">
        <v>106079</v>
      </c>
      <c r="B9069" s="208" t="s">
        <v>9192</v>
      </c>
      <c r="C9069" s="2" t="s">
        <v>170</v>
      </c>
      <c r="D9069" s="209" t="n">
        <v>0</v>
      </c>
      <c r="E9069" s="224" t="e">
        <f aca="false">VLOOKUP(A9069,SINAPI_MO!$A$1:$E$59566,4,0)</f>
        <v>#N/A</v>
      </c>
      <c r="F9069" s="225" t="e">
        <f aca="false">ROUND(D9069*E9069,2)</f>
        <v>#N/A</v>
      </c>
    </row>
    <row r="9070" customFormat="false" ht="19.4" hidden="false" customHeight="false" outlineLevel="0" collapsed="false">
      <c r="A9070" s="207" t="n">
        <v>100561</v>
      </c>
      <c r="B9070" s="208" t="s">
        <v>9193</v>
      </c>
      <c r="C9070" s="2" t="s">
        <v>170</v>
      </c>
      <c r="D9070" s="209" t="n">
        <v>174.57</v>
      </c>
      <c r="E9070" s="224" t="n">
        <f aca="false">VLOOKUP(A9070,SINAPI_MO!$A$1:$E$59566,4,0)</f>
        <v>0.1522</v>
      </c>
      <c r="F9070" s="225" t="n">
        <f aca="false">ROUND(D9070*E9070,2)</f>
        <v>26.57</v>
      </c>
    </row>
    <row r="9071" customFormat="false" ht="19.4" hidden="false" customHeight="false" outlineLevel="0" collapsed="false">
      <c r="A9071" s="207" t="n">
        <v>100562</v>
      </c>
      <c r="B9071" s="208" t="s">
        <v>9194</v>
      </c>
      <c r="C9071" s="2" t="s">
        <v>170</v>
      </c>
      <c r="D9071" s="209" t="n">
        <v>280.38</v>
      </c>
      <c r="E9071" s="224" t="n">
        <f aca="false">VLOOKUP(A9071,SINAPI_MO!$A$1:$E$59566,4,0)</f>
        <v>0.1156</v>
      </c>
      <c r="F9071" s="225" t="n">
        <f aca="false">ROUND(D9071*E9071,2)</f>
        <v>32.41</v>
      </c>
    </row>
    <row r="9072" customFormat="false" ht="19.4" hidden="false" customHeight="false" outlineLevel="0" collapsed="false">
      <c r="A9072" s="207" t="n">
        <v>100560</v>
      </c>
      <c r="B9072" s="208" t="s">
        <v>9195</v>
      </c>
      <c r="C9072" s="2" t="s">
        <v>170</v>
      </c>
      <c r="D9072" s="209" t="n">
        <v>87.87</v>
      </c>
      <c r="E9072" s="224" t="n">
        <f aca="false">VLOOKUP(A9072,SINAPI_MO!$A$1:$E$59566,4,0)</f>
        <v>0.2503</v>
      </c>
      <c r="F9072" s="225" t="n">
        <f aca="false">ROUND(D9072*E9072,2)</f>
        <v>21.99</v>
      </c>
    </row>
    <row r="9073" customFormat="false" ht="19.4" hidden="false" customHeight="false" outlineLevel="0" collapsed="false">
      <c r="A9073" s="207" t="n">
        <v>100563</v>
      </c>
      <c r="B9073" s="208" t="s">
        <v>9196</v>
      </c>
      <c r="C9073" s="2" t="s">
        <v>170</v>
      </c>
      <c r="D9073" s="209" t="n">
        <v>412.96</v>
      </c>
      <c r="E9073" s="224" t="n">
        <f aca="false">VLOOKUP(A9073,SINAPI_MO!$A$1:$E$59566,4,0)</f>
        <v>0.0957</v>
      </c>
      <c r="F9073" s="225" t="n">
        <f aca="false">ROUND(D9073*E9073,2)</f>
        <v>39.52</v>
      </c>
    </row>
    <row r="9074" customFormat="false" ht="12.8" hidden="false" customHeight="false" outlineLevel="0" collapsed="false">
      <c r="A9074" s="207" t="n">
        <v>100555</v>
      </c>
      <c r="B9074" s="208" t="s">
        <v>9197</v>
      </c>
      <c r="C9074" s="2" t="s">
        <v>170</v>
      </c>
      <c r="D9074" s="209" t="n">
        <v>1434.42</v>
      </c>
      <c r="E9074" s="224" t="n">
        <f aca="false">VLOOKUP(A9074,SINAPI_MO!$A$1:$E$59566,4,0)</f>
        <v>0.0327</v>
      </c>
      <c r="F9074" s="225" t="n">
        <f aca="false">ROUND(D9074*E9074,2)</f>
        <v>46.91</v>
      </c>
    </row>
    <row r="9075" customFormat="false" ht="12.8" hidden="false" customHeight="false" outlineLevel="0" collapsed="false">
      <c r="A9075" s="207" t="n">
        <v>106084</v>
      </c>
      <c r="B9075" s="208" t="s">
        <v>9198</v>
      </c>
      <c r="C9075" s="2" t="s">
        <v>170</v>
      </c>
      <c r="D9075" s="209" t="n">
        <v>0</v>
      </c>
      <c r="E9075" s="224" t="e">
        <f aca="false">VLOOKUP(A9075,SINAPI_MO!$A$1:$E$59566,4,0)</f>
        <v>#N/A</v>
      </c>
      <c r="F9075" s="225" t="e">
        <f aca="false">ROUND(D9075*E9075,2)</f>
        <v>#N/A</v>
      </c>
    </row>
    <row r="9076" customFormat="false" ht="12.8" hidden="false" customHeight="false" outlineLevel="0" collapsed="false">
      <c r="A9076" s="207" t="n">
        <v>106087</v>
      </c>
      <c r="B9076" s="208" t="s">
        <v>9199</v>
      </c>
      <c r="C9076" s="2" t="s">
        <v>170</v>
      </c>
      <c r="D9076" s="209" t="n">
        <v>0</v>
      </c>
      <c r="E9076" s="224" t="e">
        <f aca="false">VLOOKUP(A9076,SINAPI_MO!$A$1:$E$59566,4,0)</f>
        <v>#N/A</v>
      </c>
      <c r="F9076" s="225" t="e">
        <f aca="false">ROUND(D9076*E9076,2)</f>
        <v>#N/A</v>
      </c>
    </row>
    <row r="9077" customFormat="false" ht="12.8" hidden="false" customHeight="false" outlineLevel="0" collapsed="false">
      <c r="A9077" s="207" t="n">
        <v>106085</v>
      </c>
      <c r="B9077" s="208" t="s">
        <v>9200</v>
      </c>
      <c r="C9077" s="2" t="s">
        <v>170</v>
      </c>
      <c r="D9077" s="209" t="n">
        <v>0</v>
      </c>
      <c r="E9077" s="224" t="e">
        <f aca="false">VLOOKUP(A9077,SINAPI_MO!$A$1:$E$59566,4,0)</f>
        <v>#N/A</v>
      </c>
      <c r="F9077" s="225" t="e">
        <f aca="false">ROUND(D9077*E9077,2)</f>
        <v>#N/A</v>
      </c>
    </row>
    <row r="9078" customFormat="false" ht="12.8" hidden="false" customHeight="false" outlineLevel="0" collapsed="false">
      <c r="A9078" s="207" t="n">
        <v>106086</v>
      </c>
      <c r="B9078" s="208" t="s">
        <v>9201</v>
      </c>
      <c r="C9078" s="2" t="s">
        <v>170</v>
      </c>
      <c r="D9078" s="209" t="n">
        <v>0</v>
      </c>
      <c r="E9078" s="224" t="e">
        <f aca="false">VLOOKUP(A9078,SINAPI_MO!$A$1:$E$59566,4,0)</f>
        <v>#N/A</v>
      </c>
      <c r="F9078" s="225" t="e">
        <f aca="false">ROUND(D9078*E9078,2)</f>
        <v>#N/A</v>
      </c>
    </row>
    <row r="9079" customFormat="false" ht="12.8" hidden="false" customHeight="false" outlineLevel="0" collapsed="false">
      <c r="A9079" s="207" t="n">
        <v>98305</v>
      </c>
      <c r="B9079" s="208" t="s">
        <v>9202</v>
      </c>
      <c r="C9079" s="2" t="s">
        <v>170</v>
      </c>
      <c r="D9079" s="209" t="n">
        <v>2870.24</v>
      </c>
      <c r="E9079" s="224" t="n">
        <f aca="false">VLOOKUP(A9079,SINAPI_MO!$A$1:$E$59566,4,0)</f>
        <v>0.0163</v>
      </c>
      <c r="F9079" s="225" t="n">
        <f aca="false">ROUND(D9079*E9079,2)</f>
        <v>46.78</v>
      </c>
    </row>
    <row r="9080" customFormat="false" ht="12.8" hidden="false" customHeight="false" outlineLevel="0" collapsed="false">
      <c r="A9080" s="207" t="n">
        <v>98307</v>
      </c>
      <c r="B9080" s="208" t="s">
        <v>9203</v>
      </c>
      <c r="C9080" s="2" t="s">
        <v>170</v>
      </c>
      <c r="D9080" s="209" t="n">
        <v>59.65</v>
      </c>
      <c r="E9080" s="224" t="n">
        <f aca="false">VLOOKUP(A9080,SINAPI_MO!$A$1:$E$59566,4,0)</f>
        <v>0.3544</v>
      </c>
      <c r="F9080" s="225" t="n">
        <f aca="false">ROUND(D9080*E9080,2)</f>
        <v>21.14</v>
      </c>
    </row>
    <row r="9081" customFormat="false" ht="12.8" hidden="false" customHeight="false" outlineLevel="0" collapsed="false">
      <c r="A9081" s="207" t="n">
        <v>98308</v>
      </c>
      <c r="B9081" s="208" t="s">
        <v>9204</v>
      </c>
      <c r="C9081" s="2" t="s">
        <v>170</v>
      </c>
      <c r="D9081" s="209" t="n">
        <v>42.96</v>
      </c>
      <c r="E9081" s="224" t="n">
        <f aca="false">VLOOKUP(A9081,SINAPI_MO!$A$1:$E$59566,4,0)</f>
        <v>0.4921</v>
      </c>
      <c r="F9081" s="225" t="n">
        <f aca="false">ROUND(D9081*E9081,2)</f>
        <v>21.14</v>
      </c>
    </row>
    <row r="9082" customFormat="false" ht="12.8" hidden="false" customHeight="false" outlineLevel="0" collapsed="false">
      <c r="A9082" s="207" t="n">
        <v>106077</v>
      </c>
      <c r="B9082" s="208" t="s">
        <v>9205</v>
      </c>
      <c r="C9082" s="2" t="s">
        <v>170</v>
      </c>
      <c r="D9082" s="209" t="n">
        <v>0</v>
      </c>
      <c r="E9082" s="224" t="e">
        <f aca="false">VLOOKUP(A9082,SINAPI_MO!$A$1:$E$59566,4,0)</f>
        <v>#N/A</v>
      </c>
      <c r="F9082" s="225" t="e">
        <f aca="false">ROUND(D9082*E9082,2)</f>
        <v>#N/A</v>
      </c>
    </row>
    <row r="9083" customFormat="false" ht="12.8" hidden="false" customHeight="false" outlineLevel="0" collapsed="false">
      <c r="A9083" s="207" t="n">
        <v>106078</v>
      </c>
      <c r="B9083" s="208" t="s">
        <v>9206</v>
      </c>
      <c r="C9083" s="2" t="s">
        <v>170</v>
      </c>
      <c r="D9083" s="209" t="n">
        <v>0</v>
      </c>
      <c r="E9083" s="224" t="e">
        <f aca="false">VLOOKUP(A9083,SINAPI_MO!$A$1:$E$59566,4,0)</f>
        <v>#N/A</v>
      </c>
      <c r="F9083" s="225" t="e">
        <f aca="false">ROUND(D9083*E9083,2)</f>
        <v>#N/A</v>
      </c>
    </row>
    <row r="9084" customFormat="false" ht="19.4" hidden="false" customHeight="false" outlineLevel="0" collapsed="false">
      <c r="A9084" s="207" t="n">
        <v>103401</v>
      </c>
      <c r="B9084" s="208" t="s">
        <v>9207</v>
      </c>
      <c r="C9084" s="2" t="s">
        <v>170</v>
      </c>
      <c r="D9084" s="209" t="n">
        <v>21.17</v>
      </c>
      <c r="E9084" s="224" t="n">
        <f aca="false">VLOOKUP(A9084,SINAPI_MO!$A$1:$E$59566,4,0)</f>
        <v>1</v>
      </c>
      <c r="F9084" s="225" t="n">
        <f aca="false">ROUND(D9084*E9084,2)</f>
        <v>21.17</v>
      </c>
    </row>
    <row r="9085" customFormat="false" ht="19.4" hidden="false" customHeight="false" outlineLevel="0" collapsed="false">
      <c r="A9085" s="207" t="n">
        <v>103402</v>
      </c>
      <c r="B9085" s="208" t="s">
        <v>9208</v>
      </c>
      <c r="C9085" s="2" t="s">
        <v>170</v>
      </c>
      <c r="D9085" s="209" t="n">
        <v>30.8</v>
      </c>
      <c r="E9085" s="224" t="n">
        <f aca="false">VLOOKUP(A9085,SINAPI_MO!$A$1:$E$59566,4,0)</f>
        <v>1</v>
      </c>
      <c r="F9085" s="225" t="n">
        <f aca="false">ROUND(D9085*E9085,2)</f>
        <v>30.8</v>
      </c>
    </row>
    <row r="9086" customFormat="false" ht="19.4" hidden="false" customHeight="false" outlineLevel="0" collapsed="false">
      <c r="A9086" s="207" t="n">
        <v>103403</v>
      </c>
      <c r="B9086" s="208" t="s">
        <v>9209</v>
      </c>
      <c r="C9086" s="2" t="s">
        <v>170</v>
      </c>
      <c r="D9086" s="209" t="n">
        <v>34.65</v>
      </c>
      <c r="E9086" s="224" t="n">
        <f aca="false">VLOOKUP(A9086,SINAPI_MO!$A$1:$E$59566,4,0)</f>
        <v>1</v>
      </c>
      <c r="F9086" s="225" t="n">
        <f aca="false">ROUND(D9086*E9086,2)</f>
        <v>34.65</v>
      </c>
    </row>
    <row r="9087" customFormat="false" ht="19.4" hidden="false" customHeight="false" outlineLevel="0" collapsed="false">
      <c r="A9087" s="207" t="n">
        <v>103397</v>
      </c>
      <c r="B9087" s="208" t="s">
        <v>9210</v>
      </c>
      <c r="C9087" s="2" t="s">
        <v>170</v>
      </c>
      <c r="D9087" s="209" t="n">
        <v>3.84</v>
      </c>
      <c r="E9087" s="224" t="n">
        <f aca="false">VLOOKUP(A9087,SINAPI_MO!$A$1:$E$59566,4,0)</f>
        <v>1</v>
      </c>
      <c r="F9087" s="225" t="n">
        <f aca="false">ROUND(D9087*E9087,2)</f>
        <v>3.84</v>
      </c>
    </row>
    <row r="9088" customFormat="false" ht="19.4" hidden="false" customHeight="false" outlineLevel="0" collapsed="false">
      <c r="A9088" s="207" t="n">
        <v>103404</v>
      </c>
      <c r="B9088" s="208" t="s">
        <v>9211</v>
      </c>
      <c r="C9088" s="2" t="s">
        <v>170</v>
      </c>
      <c r="D9088" s="209" t="n">
        <v>38.5</v>
      </c>
      <c r="E9088" s="224" t="n">
        <f aca="false">VLOOKUP(A9088,SINAPI_MO!$A$1:$E$59566,4,0)</f>
        <v>1</v>
      </c>
      <c r="F9088" s="225" t="n">
        <f aca="false">ROUND(D9088*E9088,2)</f>
        <v>38.5</v>
      </c>
    </row>
    <row r="9089" customFormat="false" ht="19.4" hidden="false" customHeight="false" outlineLevel="0" collapsed="false">
      <c r="A9089" s="207" t="n">
        <v>103405</v>
      </c>
      <c r="B9089" s="208" t="s">
        <v>9212</v>
      </c>
      <c r="C9089" s="2" t="s">
        <v>170</v>
      </c>
      <c r="D9089" s="209" t="n">
        <v>43.31</v>
      </c>
      <c r="E9089" s="224" t="n">
        <f aca="false">VLOOKUP(A9089,SINAPI_MO!$A$1:$E$59566,4,0)</f>
        <v>1</v>
      </c>
      <c r="F9089" s="225" t="n">
        <f aca="false">ROUND(D9089*E9089,2)</f>
        <v>43.31</v>
      </c>
    </row>
    <row r="9090" customFormat="false" ht="19.4" hidden="false" customHeight="false" outlineLevel="0" collapsed="false">
      <c r="A9090" s="207" t="n">
        <v>103406</v>
      </c>
      <c r="B9090" s="208" t="s">
        <v>9213</v>
      </c>
      <c r="C9090" s="2" t="s">
        <v>170</v>
      </c>
      <c r="D9090" s="209" t="n">
        <v>48.12</v>
      </c>
      <c r="E9090" s="224" t="n">
        <f aca="false">VLOOKUP(A9090,SINAPI_MO!$A$1:$E$59566,4,0)</f>
        <v>1</v>
      </c>
      <c r="F9090" s="225" t="n">
        <f aca="false">ROUND(D9090*E9090,2)</f>
        <v>48.12</v>
      </c>
    </row>
    <row r="9091" customFormat="false" ht="19.4" hidden="false" customHeight="false" outlineLevel="0" collapsed="false">
      <c r="A9091" s="207" t="n">
        <v>103407</v>
      </c>
      <c r="B9091" s="208" t="s">
        <v>9214</v>
      </c>
      <c r="C9091" s="2" t="s">
        <v>170</v>
      </c>
      <c r="D9091" s="209" t="n">
        <v>53.89</v>
      </c>
      <c r="E9091" s="224" t="n">
        <f aca="false">VLOOKUP(A9091,SINAPI_MO!$A$1:$E$59566,4,0)</f>
        <v>1</v>
      </c>
      <c r="F9091" s="225" t="n">
        <f aca="false">ROUND(D9091*E9091,2)</f>
        <v>53.89</v>
      </c>
    </row>
    <row r="9092" customFormat="false" ht="19.4" hidden="false" customHeight="false" outlineLevel="0" collapsed="false">
      <c r="A9092" s="207" t="n">
        <v>103408</v>
      </c>
      <c r="B9092" s="208" t="s">
        <v>9215</v>
      </c>
      <c r="C9092" s="2" t="s">
        <v>170</v>
      </c>
      <c r="D9092" s="209" t="n">
        <v>60.64</v>
      </c>
      <c r="E9092" s="224" t="n">
        <f aca="false">VLOOKUP(A9092,SINAPI_MO!$A$1:$E$59566,4,0)</f>
        <v>1</v>
      </c>
      <c r="F9092" s="225" t="n">
        <f aca="false">ROUND(D9092*E9092,2)</f>
        <v>60.64</v>
      </c>
    </row>
    <row r="9093" customFormat="false" ht="19.4" hidden="false" customHeight="false" outlineLevel="0" collapsed="false">
      <c r="A9093" s="207" t="n">
        <v>103398</v>
      </c>
      <c r="B9093" s="208" t="s">
        <v>9216</v>
      </c>
      <c r="C9093" s="2" t="s">
        <v>170</v>
      </c>
      <c r="D9093" s="209" t="n">
        <v>6.15</v>
      </c>
      <c r="E9093" s="224" t="n">
        <f aca="false">VLOOKUP(A9093,SINAPI_MO!$A$1:$E$59566,4,0)</f>
        <v>1</v>
      </c>
      <c r="F9093" s="225" t="n">
        <f aca="false">ROUND(D9093*E9093,2)</f>
        <v>6.15</v>
      </c>
    </row>
    <row r="9094" customFormat="false" ht="19.4" hidden="false" customHeight="false" outlineLevel="0" collapsed="false">
      <c r="A9094" s="207" t="n">
        <v>103409</v>
      </c>
      <c r="B9094" s="208" t="s">
        <v>9217</v>
      </c>
      <c r="C9094" s="2" t="s">
        <v>170</v>
      </c>
      <c r="D9094" s="209" t="n">
        <v>68.33</v>
      </c>
      <c r="E9094" s="224" t="n">
        <f aca="false">VLOOKUP(A9094,SINAPI_MO!$A$1:$E$59566,4,0)</f>
        <v>1</v>
      </c>
      <c r="F9094" s="225" t="n">
        <f aca="false">ROUND(D9094*E9094,2)</f>
        <v>68.33</v>
      </c>
    </row>
    <row r="9095" customFormat="false" ht="19.4" hidden="false" customHeight="false" outlineLevel="0" collapsed="false">
      <c r="A9095" s="207" t="n">
        <v>103410</v>
      </c>
      <c r="B9095" s="208" t="s">
        <v>9218</v>
      </c>
      <c r="C9095" s="2" t="s">
        <v>170</v>
      </c>
      <c r="D9095" s="209" t="n">
        <v>77</v>
      </c>
      <c r="E9095" s="224" t="n">
        <f aca="false">VLOOKUP(A9095,SINAPI_MO!$A$1:$E$59566,4,0)</f>
        <v>1</v>
      </c>
      <c r="F9095" s="225" t="n">
        <f aca="false">ROUND(D9095*E9095,2)</f>
        <v>77</v>
      </c>
    </row>
    <row r="9096" customFormat="false" ht="19.4" hidden="false" customHeight="false" outlineLevel="0" collapsed="false">
      <c r="A9096" s="207" t="n">
        <v>103399</v>
      </c>
      <c r="B9096" s="208" t="s">
        <v>9219</v>
      </c>
      <c r="C9096" s="2" t="s">
        <v>170</v>
      </c>
      <c r="D9096" s="209" t="n">
        <v>12.11</v>
      </c>
      <c r="E9096" s="224" t="n">
        <f aca="false">VLOOKUP(A9096,SINAPI_MO!$A$1:$E$59566,4,0)</f>
        <v>1</v>
      </c>
      <c r="F9096" s="225" t="n">
        <f aca="false">ROUND(D9096*E9096,2)</f>
        <v>12.11</v>
      </c>
    </row>
    <row r="9097" customFormat="false" ht="19.4" hidden="false" customHeight="false" outlineLevel="0" collapsed="false">
      <c r="A9097" s="207" t="n">
        <v>103400</v>
      </c>
      <c r="B9097" s="208" t="s">
        <v>9220</v>
      </c>
      <c r="C9097" s="2" t="s">
        <v>170</v>
      </c>
      <c r="D9097" s="209" t="n">
        <v>17.32</v>
      </c>
      <c r="E9097" s="224" t="n">
        <f aca="false">VLOOKUP(A9097,SINAPI_MO!$A$1:$E$59566,4,0)</f>
        <v>1</v>
      </c>
      <c r="F9097" s="225" t="n">
        <f aca="false">ROUND(D9097*E9097,2)</f>
        <v>17.32</v>
      </c>
    </row>
    <row r="9098" customFormat="false" ht="19.4" hidden="false" customHeight="false" outlineLevel="0" collapsed="false">
      <c r="A9098" s="207" t="n">
        <v>103415</v>
      </c>
      <c r="B9098" s="208" t="s">
        <v>9221</v>
      </c>
      <c r="C9098" s="2" t="s">
        <v>170</v>
      </c>
      <c r="D9098" s="209" t="n">
        <v>42.35</v>
      </c>
      <c r="E9098" s="224" t="n">
        <f aca="false">VLOOKUP(A9098,SINAPI_MO!$A$1:$E$59566,4,0)</f>
        <v>1</v>
      </c>
      <c r="F9098" s="225" t="n">
        <f aca="false">ROUND(D9098*E9098,2)</f>
        <v>42.35</v>
      </c>
    </row>
    <row r="9099" customFormat="false" ht="19.4" hidden="false" customHeight="false" outlineLevel="0" collapsed="false">
      <c r="A9099" s="207" t="n">
        <v>103416</v>
      </c>
      <c r="B9099" s="208" t="s">
        <v>9222</v>
      </c>
      <c r="C9099" s="2" t="s">
        <v>170</v>
      </c>
      <c r="D9099" s="209" t="n">
        <v>61.6</v>
      </c>
      <c r="E9099" s="224" t="n">
        <f aca="false">VLOOKUP(A9099,SINAPI_MO!$A$1:$E$59566,4,0)</f>
        <v>1</v>
      </c>
      <c r="F9099" s="225" t="n">
        <f aca="false">ROUND(D9099*E9099,2)</f>
        <v>61.6</v>
      </c>
    </row>
    <row r="9100" customFormat="false" ht="19.4" hidden="false" customHeight="false" outlineLevel="0" collapsed="false">
      <c r="A9100" s="207" t="n">
        <v>103417</v>
      </c>
      <c r="B9100" s="208" t="s">
        <v>9223</v>
      </c>
      <c r="C9100" s="2" t="s">
        <v>170</v>
      </c>
      <c r="D9100" s="209" t="n">
        <v>69.3</v>
      </c>
      <c r="E9100" s="224" t="n">
        <f aca="false">VLOOKUP(A9100,SINAPI_MO!$A$1:$E$59566,4,0)</f>
        <v>1</v>
      </c>
      <c r="F9100" s="225" t="n">
        <f aca="false">ROUND(D9100*E9100,2)</f>
        <v>69.3</v>
      </c>
    </row>
    <row r="9101" customFormat="false" ht="19.4" hidden="false" customHeight="false" outlineLevel="0" collapsed="false">
      <c r="A9101" s="207" t="n">
        <v>103411</v>
      </c>
      <c r="B9101" s="208" t="s">
        <v>9224</v>
      </c>
      <c r="C9101" s="2" t="s">
        <v>170</v>
      </c>
      <c r="D9101" s="209" t="n">
        <v>7.69</v>
      </c>
      <c r="E9101" s="224" t="n">
        <f aca="false">VLOOKUP(A9101,SINAPI_MO!$A$1:$E$59566,4,0)</f>
        <v>1</v>
      </c>
      <c r="F9101" s="225" t="n">
        <f aca="false">ROUND(D9101*E9101,2)</f>
        <v>7.69</v>
      </c>
    </row>
    <row r="9102" customFormat="false" ht="19.4" hidden="false" customHeight="false" outlineLevel="0" collapsed="false">
      <c r="A9102" s="207" t="n">
        <v>103418</v>
      </c>
      <c r="B9102" s="208" t="s">
        <v>9225</v>
      </c>
      <c r="C9102" s="2" t="s">
        <v>170</v>
      </c>
      <c r="D9102" s="209" t="n">
        <v>77</v>
      </c>
      <c r="E9102" s="224" t="n">
        <f aca="false">VLOOKUP(A9102,SINAPI_MO!$A$1:$E$59566,4,0)</f>
        <v>1</v>
      </c>
      <c r="F9102" s="225" t="n">
        <f aca="false">ROUND(D9102*E9102,2)</f>
        <v>77</v>
      </c>
    </row>
    <row r="9103" customFormat="false" ht="19.4" hidden="false" customHeight="false" outlineLevel="0" collapsed="false">
      <c r="A9103" s="207" t="n">
        <v>103419</v>
      </c>
      <c r="B9103" s="208" t="s">
        <v>9226</v>
      </c>
      <c r="C9103" s="2" t="s">
        <v>170</v>
      </c>
      <c r="D9103" s="209" t="n">
        <v>86.63</v>
      </c>
      <c r="E9103" s="224" t="n">
        <f aca="false">VLOOKUP(A9103,SINAPI_MO!$A$1:$E$59566,4,0)</f>
        <v>1</v>
      </c>
      <c r="F9103" s="225" t="n">
        <f aca="false">ROUND(D9103*E9103,2)</f>
        <v>86.63</v>
      </c>
    </row>
    <row r="9104" customFormat="false" ht="19.4" hidden="false" customHeight="false" outlineLevel="0" collapsed="false">
      <c r="A9104" s="207" t="n">
        <v>103420</v>
      </c>
      <c r="B9104" s="208" t="s">
        <v>9227</v>
      </c>
      <c r="C9104" s="2" t="s">
        <v>170</v>
      </c>
      <c r="D9104" s="209" t="n">
        <v>96.25</v>
      </c>
      <c r="E9104" s="224" t="n">
        <f aca="false">VLOOKUP(A9104,SINAPI_MO!$A$1:$E$59566,4,0)</f>
        <v>1</v>
      </c>
      <c r="F9104" s="225" t="n">
        <f aca="false">ROUND(D9104*E9104,2)</f>
        <v>96.25</v>
      </c>
    </row>
    <row r="9105" customFormat="false" ht="19.4" hidden="false" customHeight="false" outlineLevel="0" collapsed="false">
      <c r="A9105" s="207" t="n">
        <v>103421</v>
      </c>
      <c r="B9105" s="208" t="s">
        <v>9228</v>
      </c>
      <c r="C9105" s="2" t="s">
        <v>170</v>
      </c>
      <c r="D9105" s="209" t="n">
        <v>107.8</v>
      </c>
      <c r="E9105" s="224" t="n">
        <f aca="false">VLOOKUP(A9105,SINAPI_MO!$A$1:$E$59566,4,0)</f>
        <v>1</v>
      </c>
      <c r="F9105" s="225" t="n">
        <f aca="false">ROUND(D9105*E9105,2)</f>
        <v>107.8</v>
      </c>
    </row>
    <row r="9106" customFormat="false" ht="19.4" hidden="false" customHeight="false" outlineLevel="0" collapsed="false">
      <c r="A9106" s="207" t="n">
        <v>103422</v>
      </c>
      <c r="B9106" s="208" t="s">
        <v>9229</v>
      </c>
      <c r="C9106" s="2" t="s">
        <v>170</v>
      </c>
      <c r="D9106" s="209" t="n">
        <v>121.28</v>
      </c>
      <c r="E9106" s="224" t="n">
        <f aca="false">VLOOKUP(A9106,SINAPI_MO!$A$1:$E$59566,4,0)</f>
        <v>1</v>
      </c>
      <c r="F9106" s="225" t="n">
        <f aca="false">ROUND(D9106*E9106,2)</f>
        <v>121.28</v>
      </c>
    </row>
    <row r="9107" customFormat="false" ht="19.4" hidden="false" customHeight="false" outlineLevel="0" collapsed="false">
      <c r="A9107" s="207" t="n">
        <v>103412</v>
      </c>
      <c r="B9107" s="208" t="s">
        <v>9230</v>
      </c>
      <c r="C9107" s="2" t="s">
        <v>170</v>
      </c>
      <c r="D9107" s="209" t="n">
        <v>12.31</v>
      </c>
      <c r="E9107" s="224" t="n">
        <f aca="false">VLOOKUP(A9107,SINAPI_MO!$A$1:$E$59566,4,0)</f>
        <v>1</v>
      </c>
      <c r="F9107" s="225" t="n">
        <f aca="false">ROUND(D9107*E9107,2)</f>
        <v>12.31</v>
      </c>
    </row>
    <row r="9108" customFormat="false" ht="19.4" hidden="false" customHeight="false" outlineLevel="0" collapsed="false">
      <c r="A9108" s="207" t="n">
        <v>103423</v>
      </c>
      <c r="B9108" s="208" t="s">
        <v>9231</v>
      </c>
      <c r="C9108" s="2" t="s">
        <v>170</v>
      </c>
      <c r="D9108" s="209" t="n">
        <v>136.69</v>
      </c>
      <c r="E9108" s="224" t="n">
        <f aca="false">VLOOKUP(A9108,SINAPI_MO!$A$1:$E$59566,4,0)</f>
        <v>1</v>
      </c>
      <c r="F9108" s="225" t="n">
        <f aca="false">ROUND(D9108*E9108,2)</f>
        <v>136.69</v>
      </c>
    </row>
    <row r="9109" customFormat="false" ht="19.4" hidden="false" customHeight="false" outlineLevel="0" collapsed="false">
      <c r="A9109" s="207" t="n">
        <v>103424</v>
      </c>
      <c r="B9109" s="208" t="s">
        <v>9232</v>
      </c>
      <c r="C9109" s="2" t="s">
        <v>170</v>
      </c>
      <c r="D9109" s="209" t="n">
        <v>154.01</v>
      </c>
      <c r="E9109" s="224" t="n">
        <f aca="false">VLOOKUP(A9109,SINAPI_MO!$A$1:$E$59566,4,0)</f>
        <v>1</v>
      </c>
      <c r="F9109" s="225" t="n">
        <f aca="false">ROUND(D9109*E9109,2)</f>
        <v>154.01</v>
      </c>
    </row>
    <row r="9110" customFormat="false" ht="19.4" hidden="false" customHeight="false" outlineLevel="0" collapsed="false">
      <c r="A9110" s="207" t="n">
        <v>103413</v>
      </c>
      <c r="B9110" s="208" t="s">
        <v>9233</v>
      </c>
      <c r="C9110" s="2" t="s">
        <v>170</v>
      </c>
      <c r="D9110" s="209" t="n">
        <v>24.25</v>
      </c>
      <c r="E9110" s="224" t="n">
        <f aca="false">VLOOKUP(A9110,SINAPI_MO!$A$1:$E$59566,4,0)</f>
        <v>1</v>
      </c>
      <c r="F9110" s="225" t="n">
        <f aca="false">ROUND(D9110*E9110,2)</f>
        <v>24.25</v>
      </c>
    </row>
    <row r="9111" customFormat="false" ht="19.4" hidden="false" customHeight="false" outlineLevel="0" collapsed="false">
      <c r="A9111" s="207" t="n">
        <v>103414</v>
      </c>
      <c r="B9111" s="208" t="s">
        <v>9234</v>
      </c>
      <c r="C9111" s="2" t="s">
        <v>170</v>
      </c>
      <c r="D9111" s="209" t="n">
        <v>34.65</v>
      </c>
      <c r="E9111" s="224" t="n">
        <f aca="false">VLOOKUP(A9111,SINAPI_MO!$A$1:$E$59566,4,0)</f>
        <v>1</v>
      </c>
      <c r="F9111" s="225" t="n">
        <f aca="false">ROUND(D9111*E9111,2)</f>
        <v>34.65</v>
      </c>
    </row>
    <row r="9112" customFormat="false" ht="19.4" hidden="false" customHeight="false" outlineLevel="0" collapsed="false">
      <c r="A9112" s="207" t="n">
        <v>103432</v>
      </c>
      <c r="B9112" s="208" t="s">
        <v>9235</v>
      </c>
      <c r="C9112" s="2" t="s">
        <v>170</v>
      </c>
      <c r="D9112" s="209" t="n">
        <v>1913.05</v>
      </c>
      <c r="E9112" s="224" t="n">
        <f aca="false">VLOOKUP(A9112,SINAPI_MO!$A$1:$E$59566,4,0)</f>
        <v>0.0201</v>
      </c>
      <c r="F9112" s="225" t="n">
        <f aca="false">ROUND(D9112*E9112,2)</f>
        <v>38.45</v>
      </c>
    </row>
    <row r="9113" customFormat="false" ht="19.4" hidden="false" customHeight="false" outlineLevel="0" collapsed="false">
      <c r="A9113" s="207" t="n">
        <v>103430</v>
      </c>
      <c r="B9113" s="208" t="s">
        <v>9236</v>
      </c>
      <c r="C9113" s="2" t="s">
        <v>170</v>
      </c>
      <c r="D9113" s="209" t="n">
        <v>39.84</v>
      </c>
      <c r="E9113" s="224" t="n">
        <f aca="false">VLOOKUP(A9113,SINAPI_MO!$A$1:$E$59566,4,0)</f>
        <v>0.1544</v>
      </c>
      <c r="F9113" s="225" t="n">
        <f aca="false">ROUND(D9113*E9113,2)</f>
        <v>6.15</v>
      </c>
    </row>
    <row r="9114" customFormat="false" ht="19.4" hidden="false" customHeight="false" outlineLevel="0" collapsed="false">
      <c r="A9114" s="207" t="n">
        <v>103431</v>
      </c>
      <c r="B9114" s="208" t="s">
        <v>9237</v>
      </c>
      <c r="C9114" s="2" t="s">
        <v>170</v>
      </c>
      <c r="D9114" s="209" t="n">
        <v>69.62</v>
      </c>
      <c r="E9114" s="224" t="n">
        <f aca="false">VLOOKUP(A9114,SINAPI_MO!$A$1:$E$59566,4,0)</f>
        <v>0.1739</v>
      </c>
      <c r="F9114" s="225" t="n">
        <f aca="false">ROUND(D9114*E9114,2)</f>
        <v>12.11</v>
      </c>
    </row>
    <row r="9115" customFormat="false" ht="19.4" hidden="false" customHeight="false" outlineLevel="0" collapsed="false">
      <c r="A9115" s="207" t="n">
        <v>103433</v>
      </c>
      <c r="B9115" s="208" t="s">
        <v>9238</v>
      </c>
      <c r="C9115" s="2" t="s">
        <v>170</v>
      </c>
      <c r="D9115" s="209" t="n">
        <v>39.77</v>
      </c>
      <c r="E9115" s="224" t="n">
        <f aca="false">VLOOKUP(A9115,SINAPI_MO!$A$1:$E$59566,4,0)</f>
        <v>0.0966</v>
      </c>
      <c r="F9115" s="225" t="n">
        <f aca="false">ROUND(D9115*E9115,2)</f>
        <v>3.84</v>
      </c>
    </row>
    <row r="9116" customFormat="false" ht="19.4" hidden="false" customHeight="false" outlineLevel="0" collapsed="false">
      <c r="A9116" s="207" t="n">
        <v>103434</v>
      </c>
      <c r="B9116" s="208" t="s">
        <v>9239</v>
      </c>
      <c r="C9116" s="2" t="s">
        <v>170</v>
      </c>
      <c r="D9116" s="209" t="n">
        <v>54.89</v>
      </c>
      <c r="E9116" s="224" t="n">
        <f aca="false">VLOOKUP(A9116,SINAPI_MO!$A$1:$E$59566,4,0)</f>
        <v>0.112</v>
      </c>
      <c r="F9116" s="225" t="n">
        <f aca="false">ROUND(D9116*E9116,2)</f>
        <v>6.15</v>
      </c>
    </row>
    <row r="9117" customFormat="false" ht="19.4" hidden="false" customHeight="false" outlineLevel="0" collapsed="false">
      <c r="A9117" s="207" t="n">
        <v>103435</v>
      </c>
      <c r="B9117" s="208" t="s">
        <v>9240</v>
      </c>
      <c r="C9117" s="2" t="s">
        <v>170</v>
      </c>
      <c r="D9117" s="209" t="n">
        <v>102.01</v>
      </c>
      <c r="E9117" s="224" t="n">
        <f aca="false">VLOOKUP(A9117,SINAPI_MO!$A$1:$E$59566,4,0)</f>
        <v>0.1187</v>
      </c>
      <c r="F9117" s="225" t="n">
        <f aca="false">ROUND(D9117*E9117,2)</f>
        <v>12.11</v>
      </c>
    </row>
    <row r="9118" customFormat="false" ht="19.4" hidden="false" customHeight="false" outlineLevel="0" collapsed="false">
      <c r="A9118" s="207" t="n">
        <v>103436</v>
      </c>
      <c r="B9118" s="208" t="s">
        <v>9241</v>
      </c>
      <c r="C9118" s="2" t="s">
        <v>170</v>
      </c>
      <c r="D9118" s="209" t="n">
        <v>2711.86</v>
      </c>
      <c r="E9118" s="224" t="n">
        <f aca="false">VLOOKUP(A9118,SINAPI_MO!$A$1:$E$59566,4,0)</f>
        <v>0.0142</v>
      </c>
      <c r="F9118" s="225" t="n">
        <f aca="false">ROUND(D9118*E9118,2)</f>
        <v>38.51</v>
      </c>
    </row>
    <row r="9119" customFormat="false" ht="19.4" hidden="false" customHeight="false" outlineLevel="0" collapsed="false">
      <c r="A9119" s="207" t="n">
        <v>103482</v>
      </c>
      <c r="B9119" s="208" t="s">
        <v>9242</v>
      </c>
      <c r="C9119" s="2" t="s">
        <v>170</v>
      </c>
      <c r="D9119" s="209" t="n">
        <v>0</v>
      </c>
      <c r="E9119" s="224" t="e">
        <f aca="false">VLOOKUP(A9119,SINAPI_MO!$A$1:$E$59566,4,0)</f>
        <v>#N/A</v>
      </c>
      <c r="F9119" s="225" t="e">
        <f aca="false">ROUND(D9119*E9119,2)</f>
        <v>#N/A</v>
      </c>
    </row>
    <row r="9120" customFormat="false" ht="19.4" hidden="false" customHeight="false" outlineLevel="0" collapsed="false">
      <c r="A9120" s="207" t="n">
        <v>103465</v>
      </c>
      <c r="B9120" s="208" t="s">
        <v>9243</v>
      </c>
      <c r="C9120" s="2" t="s">
        <v>170</v>
      </c>
      <c r="D9120" s="209" t="n">
        <v>0</v>
      </c>
      <c r="E9120" s="224" t="e">
        <f aca="false">VLOOKUP(A9120,SINAPI_MO!$A$1:$E$59566,4,0)</f>
        <v>#N/A</v>
      </c>
      <c r="F9120" s="225" t="e">
        <f aca="false">ROUND(D9120*E9120,2)</f>
        <v>#N/A</v>
      </c>
    </row>
    <row r="9121" customFormat="false" ht="19.4" hidden="false" customHeight="false" outlineLevel="0" collapsed="false">
      <c r="A9121" s="207" t="n">
        <v>103483</v>
      </c>
      <c r="B9121" s="208" t="s">
        <v>9244</v>
      </c>
      <c r="C9121" s="2" t="s">
        <v>170</v>
      </c>
      <c r="D9121" s="209" t="n">
        <v>0</v>
      </c>
      <c r="E9121" s="224" t="e">
        <f aca="false">VLOOKUP(A9121,SINAPI_MO!$A$1:$E$59566,4,0)</f>
        <v>#N/A</v>
      </c>
      <c r="F9121" s="225" t="e">
        <f aca="false">ROUND(D9121*E9121,2)</f>
        <v>#N/A</v>
      </c>
    </row>
    <row r="9122" customFormat="false" ht="19.4" hidden="false" customHeight="false" outlineLevel="0" collapsed="false">
      <c r="A9122" s="207" t="n">
        <v>103484</v>
      </c>
      <c r="B9122" s="208" t="s">
        <v>9245</v>
      </c>
      <c r="C9122" s="2" t="s">
        <v>170</v>
      </c>
      <c r="D9122" s="209" t="n">
        <v>0</v>
      </c>
      <c r="E9122" s="224" t="e">
        <f aca="false">VLOOKUP(A9122,SINAPI_MO!$A$1:$E$59566,4,0)</f>
        <v>#N/A</v>
      </c>
      <c r="F9122" s="225" t="e">
        <f aca="false">ROUND(D9122*E9122,2)</f>
        <v>#N/A</v>
      </c>
    </row>
    <row r="9123" customFormat="false" ht="19.4" hidden="false" customHeight="false" outlineLevel="0" collapsed="false">
      <c r="A9123" s="207" t="n">
        <v>103466</v>
      </c>
      <c r="B9123" s="208" t="s">
        <v>9246</v>
      </c>
      <c r="C9123" s="2" t="s">
        <v>170</v>
      </c>
      <c r="D9123" s="209" t="n">
        <v>0</v>
      </c>
      <c r="E9123" s="224" t="e">
        <f aca="false">VLOOKUP(A9123,SINAPI_MO!$A$1:$E$59566,4,0)</f>
        <v>#N/A</v>
      </c>
      <c r="F9123" s="225" t="e">
        <f aca="false">ROUND(D9123*E9123,2)</f>
        <v>#N/A</v>
      </c>
    </row>
    <row r="9124" customFormat="false" ht="19.4" hidden="false" customHeight="false" outlineLevel="0" collapsed="false">
      <c r="A9124" s="207" t="n">
        <v>103485</v>
      </c>
      <c r="B9124" s="208" t="s">
        <v>9247</v>
      </c>
      <c r="C9124" s="2" t="s">
        <v>170</v>
      </c>
      <c r="D9124" s="209" t="n">
        <v>0</v>
      </c>
      <c r="E9124" s="224" t="e">
        <f aca="false">VLOOKUP(A9124,SINAPI_MO!$A$1:$E$59566,4,0)</f>
        <v>#N/A</v>
      </c>
      <c r="F9124" s="225" t="e">
        <f aca="false">ROUND(D9124*E9124,2)</f>
        <v>#N/A</v>
      </c>
    </row>
    <row r="9125" customFormat="false" ht="19.4" hidden="false" customHeight="false" outlineLevel="0" collapsed="false">
      <c r="A9125" s="207" t="n">
        <v>103467</v>
      </c>
      <c r="B9125" s="208" t="s">
        <v>9248</v>
      </c>
      <c r="C9125" s="2" t="s">
        <v>170</v>
      </c>
      <c r="D9125" s="209" t="n">
        <v>0</v>
      </c>
      <c r="E9125" s="224" t="e">
        <f aca="false">VLOOKUP(A9125,SINAPI_MO!$A$1:$E$59566,4,0)</f>
        <v>#N/A</v>
      </c>
      <c r="F9125" s="225" t="e">
        <f aca="false">ROUND(D9125*E9125,2)</f>
        <v>#N/A</v>
      </c>
    </row>
    <row r="9126" customFormat="false" ht="19.4" hidden="false" customHeight="false" outlineLevel="0" collapsed="false">
      <c r="A9126" s="207" t="n">
        <v>103461</v>
      </c>
      <c r="B9126" s="208" t="s">
        <v>9249</v>
      </c>
      <c r="C9126" s="2" t="s">
        <v>170</v>
      </c>
      <c r="D9126" s="209" t="n">
        <v>0</v>
      </c>
      <c r="E9126" s="224" t="e">
        <f aca="false">VLOOKUP(A9126,SINAPI_MO!$A$1:$E$59566,4,0)</f>
        <v>#N/A</v>
      </c>
      <c r="F9126" s="225" t="e">
        <f aca="false">ROUND(D9126*E9126,2)</f>
        <v>#N/A</v>
      </c>
    </row>
    <row r="9127" customFormat="false" ht="19.4" hidden="false" customHeight="false" outlineLevel="0" collapsed="false">
      <c r="A9127" s="207" t="n">
        <v>103468</v>
      </c>
      <c r="B9127" s="208" t="s">
        <v>9250</v>
      </c>
      <c r="C9127" s="2" t="s">
        <v>170</v>
      </c>
      <c r="D9127" s="209" t="n">
        <v>0</v>
      </c>
      <c r="E9127" s="224" t="e">
        <f aca="false">VLOOKUP(A9127,SINAPI_MO!$A$1:$E$59566,4,0)</f>
        <v>#N/A</v>
      </c>
      <c r="F9127" s="225" t="e">
        <f aca="false">ROUND(D9127*E9127,2)</f>
        <v>#N/A</v>
      </c>
    </row>
    <row r="9128" customFormat="false" ht="19.4" hidden="false" customHeight="false" outlineLevel="0" collapsed="false">
      <c r="A9128" s="207" t="n">
        <v>103469</v>
      </c>
      <c r="B9128" s="208" t="s">
        <v>9251</v>
      </c>
      <c r="C9128" s="2" t="s">
        <v>170</v>
      </c>
      <c r="D9128" s="209" t="n">
        <v>0</v>
      </c>
      <c r="E9128" s="224" t="e">
        <f aca="false">VLOOKUP(A9128,SINAPI_MO!$A$1:$E$59566,4,0)</f>
        <v>#N/A</v>
      </c>
      <c r="F9128" s="225" t="e">
        <f aca="false">ROUND(D9128*E9128,2)</f>
        <v>#N/A</v>
      </c>
    </row>
    <row r="9129" customFormat="false" ht="19.4" hidden="false" customHeight="false" outlineLevel="0" collapsed="false">
      <c r="A9129" s="207" t="n">
        <v>103470</v>
      </c>
      <c r="B9129" s="208" t="s">
        <v>9252</v>
      </c>
      <c r="C9129" s="2" t="s">
        <v>170</v>
      </c>
      <c r="D9129" s="209" t="n">
        <v>0</v>
      </c>
      <c r="E9129" s="224" t="e">
        <f aca="false">VLOOKUP(A9129,SINAPI_MO!$A$1:$E$59566,4,0)</f>
        <v>#N/A</v>
      </c>
      <c r="F9129" s="225" t="e">
        <f aca="false">ROUND(D9129*E9129,2)</f>
        <v>#N/A</v>
      </c>
    </row>
    <row r="9130" customFormat="false" ht="19.4" hidden="false" customHeight="false" outlineLevel="0" collapsed="false">
      <c r="A9130" s="207" t="n">
        <v>103471</v>
      </c>
      <c r="B9130" s="208" t="s">
        <v>9253</v>
      </c>
      <c r="C9130" s="2" t="s">
        <v>170</v>
      </c>
      <c r="D9130" s="209" t="n">
        <v>0</v>
      </c>
      <c r="E9130" s="224" t="e">
        <f aca="false">VLOOKUP(A9130,SINAPI_MO!$A$1:$E$59566,4,0)</f>
        <v>#N/A</v>
      </c>
      <c r="F9130" s="225" t="e">
        <f aca="false">ROUND(D9130*E9130,2)</f>
        <v>#N/A</v>
      </c>
    </row>
    <row r="9131" customFormat="false" ht="19.4" hidden="false" customHeight="false" outlineLevel="0" collapsed="false">
      <c r="A9131" s="207" t="n">
        <v>103472</v>
      </c>
      <c r="B9131" s="208" t="s">
        <v>9254</v>
      </c>
      <c r="C9131" s="2" t="s">
        <v>170</v>
      </c>
      <c r="D9131" s="209" t="n">
        <v>0</v>
      </c>
      <c r="E9131" s="224" t="e">
        <f aca="false">VLOOKUP(A9131,SINAPI_MO!$A$1:$E$59566,4,0)</f>
        <v>#N/A</v>
      </c>
      <c r="F9131" s="225" t="e">
        <f aca="false">ROUND(D9131*E9131,2)</f>
        <v>#N/A</v>
      </c>
    </row>
    <row r="9132" customFormat="false" ht="19.4" hidden="false" customHeight="false" outlineLevel="0" collapsed="false">
      <c r="A9132" s="207" t="n">
        <v>103462</v>
      </c>
      <c r="B9132" s="208" t="s">
        <v>9255</v>
      </c>
      <c r="C9132" s="2" t="s">
        <v>170</v>
      </c>
      <c r="D9132" s="209" t="n">
        <v>0</v>
      </c>
      <c r="E9132" s="224" t="e">
        <f aca="false">VLOOKUP(A9132,SINAPI_MO!$A$1:$E$59566,4,0)</f>
        <v>#N/A</v>
      </c>
      <c r="F9132" s="225" t="e">
        <f aca="false">ROUND(D9132*E9132,2)</f>
        <v>#N/A</v>
      </c>
    </row>
    <row r="9133" customFormat="false" ht="19.4" hidden="false" customHeight="false" outlineLevel="0" collapsed="false">
      <c r="A9133" s="207" t="n">
        <v>103473</v>
      </c>
      <c r="B9133" s="208" t="s">
        <v>9256</v>
      </c>
      <c r="C9133" s="2" t="s">
        <v>170</v>
      </c>
      <c r="D9133" s="209" t="n">
        <v>0</v>
      </c>
      <c r="E9133" s="224" t="e">
        <f aca="false">VLOOKUP(A9133,SINAPI_MO!$A$1:$E$59566,4,0)</f>
        <v>#N/A</v>
      </c>
      <c r="F9133" s="225" t="e">
        <f aca="false">ROUND(D9133*E9133,2)</f>
        <v>#N/A</v>
      </c>
    </row>
    <row r="9134" customFormat="false" ht="19.4" hidden="false" customHeight="false" outlineLevel="0" collapsed="false">
      <c r="A9134" s="207" t="n">
        <v>103474</v>
      </c>
      <c r="B9134" s="208" t="s">
        <v>9257</v>
      </c>
      <c r="C9134" s="2" t="s">
        <v>170</v>
      </c>
      <c r="D9134" s="209" t="n">
        <v>0</v>
      </c>
      <c r="E9134" s="224" t="e">
        <f aca="false">VLOOKUP(A9134,SINAPI_MO!$A$1:$E$59566,4,0)</f>
        <v>#N/A</v>
      </c>
      <c r="F9134" s="225" t="e">
        <f aca="false">ROUND(D9134*E9134,2)</f>
        <v>#N/A</v>
      </c>
    </row>
    <row r="9135" customFormat="false" ht="19.4" hidden="false" customHeight="false" outlineLevel="0" collapsed="false">
      <c r="A9135" s="207" t="n">
        <v>103475</v>
      </c>
      <c r="B9135" s="208" t="s">
        <v>9258</v>
      </c>
      <c r="C9135" s="2" t="s">
        <v>170</v>
      </c>
      <c r="D9135" s="209" t="n">
        <v>0</v>
      </c>
      <c r="E9135" s="224" t="e">
        <f aca="false">VLOOKUP(A9135,SINAPI_MO!$A$1:$E$59566,4,0)</f>
        <v>#N/A</v>
      </c>
      <c r="F9135" s="225" t="e">
        <f aca="false">ROUND(D9135*E9135,2)</f>
        <v>#N/A</v>
      </c>
    </row>
    <row r="9136" customFormat="false" ht="19.4" hidden="false" customHeight="false" outlineLevel="0" collapsed="false">
      <c r="A9136" s="207" t="n">
        <v>103476</v>
      </c>
      <c r="B9136" s="208" t="s">
        <v>9259</v>
      </c>
      <c r="C9136" s="2" t="s">
        <v>170</v>
      </c>
      <c r="D9136" s="209" t="n">
        <v>0</v>
      </c>
      <c r="E9136" s="224" t="e">
        <f aca="false">VLOOKUP(A9136,SINAPI_MO!$A$1:$E$59566,4,0)</f>
        <v>#N/A</v>
      </c>
      <c r="F9136" s="225" t="e">
        <f aca="false">ROUND(D9136*E9136,2)</f>
        <v>#N/A</v>
      </c>
    </row>
    <row r="9137" customFormat="false" ht="19.4" hidden="false" customHeight="false" outlineLevel="0" collapsed="false">
      <c r="A9137" s="207" t="n">
        <v>103477</v>
      </c>
      <c r="B9137" s="208" t="s">
        <v>9260</v>
      </c>
      <c r="C9137" s="2" t="s">
        <v>170</v>
      </c>
      <c r="D9137" s="209" t="n">
        <v>0</v>
      </c>
      <c r="E9137" s="224" t="e">
        <f aca="false">VLOOKUP(A9137,SINAPI_MO!$A$1:$E$59566,4,0)</f>
        <v>#N/A</v>
      </c>
      <c r="F9137" s="225" t="e">
        <f aca="false">ROUND(D9137*E9137,2)</f>
        <v>#N/A</v>
      </c>
    </row>
    <row r="9138" customFormat="false" ht="19.4" hidden="false" customHeight="false" outlineLevel="0" collapsed="false">
      <c r="A9138" s="207" t="n">
        <v>103463</v>
      </c>
      <c r="B9138" s="208" t="s">
        <v>9261</v>
      </c>
      <c r="C9138" s="2" t="s">
        <v>170</v>
      </c>
      <c r="D9138" s="209" t="n">
        <v>0</v>
      </c>
      <c r="E9138" s="224" t="e">
        <f aca="false">VLOOKUP(A9138,SINAPI_MO!$A$1:$E$59566,4,0)</f>
        <v>#N/A</v>
      </c>
      <c r="F9138" s="225" t="e">
        <f aca="false">ROUND(D9138*E9138,2)</f>
        <v>#N/A</v>
      </c>
    </row>
    <row r="9139" customFormat="false" ht="19.4" hidden="false" customHeight="false" outlineLevel="0" collapsed="false">
      <c r="A9139" s="207" t="n">
        <v>103478</v>
      </c>
      <c r="B9139" s="208" t="s">
        <v>9262</v>
      </c>
      <c r="C9139" s="2" t="s">
        <v>170</v>
      </c>
      <c r="D9139" s="209" t="n">
        <v>0</v>
      </c>
      <c r="E9139" s="224" t="e">
        <f aca="false">VLOOKUP(A9139,SINAPI_MO!$A$1:$E$59566,4,0)</f>
        <v>#N/A</v>
      </c>
      <c r="F9139" s="225" t="e">
        <f aca="false">ROUND(D9139*E9139,2)</f>
        <v>#N/A</v>
      </c>
    </row>
    <row r="9140" customFormat="false" ht="19.4" hidden="false" customHeight="false" outlineLevel="0" collapsed="false">
      <c r="A9140" s="207" t="n">
        <v>103479</v>
      </c>
      <c r="B9140" s="208" t="s">
        <v>9263</v>
      </c>
      <c r="C9140" s="2" t="s">
        <v>170</v>
      </c>
      <c r="D9140" s="209" t="n">
        <v>0</v>
      </c>
      <c r="E9140" s="224" t="e">
        <f aca="false">VLOOKUP(A9140,SINAPI_MO!$A$1:$E$59566,4,0)</f>
        <v>#N/A</v>
      </c>
      <c r="F9140" s="225" t="e">
        <f aca="false">ROUND(D9140*E9140,2)</f>
        <v>#N/A</v>
      </c>
    </row>
    <row r="9141" customFormat="false" ht="19.4" hidden="false" customHeight="false" outlineLevel="0" collapsed="false">
      <c r="A9141" s="207" t="n">
        <v>103480</v>
      </c>
      <c r="B9141" s="208" t="s">
        <v>9264</v>
      </c>
      <c r="C9141" s="2" t="s">
        <v>170</v>
      </c>
      <c r="D9141" s="209" t="n">
        <v>0</v>
      </c>
      <c r="E9141" s="224" t="e">
        <f aca="false">VLOOKUP(A9141,SINAPI_MO!$A$1:$E$59566,4,0)</f>
        <v>#N/A</v>
      </c>
      <c r="F9141" s="225" t="e">
        <f aca="false">ROUND(D9141*E9141,2)</f>
        <v>#N/A</v>
      </c>
    </row>
    <row r="9142" customFormat="false" ht="19.4" hidden="false" customHeight="false" outlineLevel="0" collapsed="false">
      <c r="A9142" s="207" t="n">
        <v>103464</v>
      </c>
      <c r="B9142" s="208" t="s">
        <v>9265</v>
      </c>
      <c r="C9142" s="2" t="s">
        <v>170</v>
      </c>
      <c r="D9142" s="209" t="n">
        <v>0</v>
      </c>
      <c r="E9142" s="224" t="e">
        <f aca="false">VLOOKUP(A9142,SINAPI_MO!$A$1:$E$59566,4,0)</f>
        <v>#N/A</v>
      </c>
      <c r="F9142" s="225" t="e">
        <f aca="false">ROUND(D9142*E9142,2)</f>
        <v>#N/A</v>
      </c>
    </row>
    <row r="9143" customFormat="false" ht="19.4" hidden="false" customHeight="false" outlineLevel="0" collapsed="false">
      <c r="A9143" s="207" t="n">
        <v>103481</v>
      </c>
      <c r="B9143" s="208" t="s">
        <v>9266</v>
      </c>
      <c r="C9143" s="2" t="s">
        <v>170</v>
      </c>
      <c r="D9143" s="209" t="n">
        <v>0</v>
      </c>
      <c r="E9143" s="224" t="e">
        <f aca="false">VLOOKUP(A9143,SINAPI_MO!$A$1:$E$59566,4,0)</f>
        <v>#N/A</v>
      </c>
      <c r="F9143" s="225" t="e">
        <f aca="false">ROUND(D9143*E9143,2)</f>
        <v>#N/A</v>
      </c>
    </row>
    <row r="9144" customFormat="false" ht="19.4" hidden="false" customHeight="false" outlineLevel="0" collapsed="false">
      <c r="A9144" s="207" t="n">
        <v>103459</v>
      </c>
      <c r="B9144" s="208" t="s">
        <v>9267</v>
      </c>
      <c r="C9144" s="2" t="s">
        <v>170</v>
      </c>
      <c r="D9144" s="209" t="n">
        <v>0</v>
      </c>
      <c r="E9144" s="224" t="e">
        <f aca="false">VLOOKUP(A9144,SINAPI_MO!$A$1:$E$59566,4,0)</f>
        <v>#N/A</v>
      </c>
      <c r="F9144" s="225" t="e">
        <f aca="false">ROUND(D9144*E9144,2)</f>
        <v>#N/A</v>
      </c>
    </row>
    <row r="9145" customFormat="false" ht="19.4" hidden="false" customHeight="false" outlineLevel="0" collapsed="false">
      <c r="A9145" s="207" t="n">
        <v>103460</v>
      </c>
      <c r="B9145" s="208" t="s">
        <v>9268</v>
      </c>
      <c r="C9145" s="2" t="s">
        <v>170</v>
      </c>
      <c r="D9145" s="209" t="n">
        <v>0</v>
      </c>
      <c r="E9145" s="224" t="e">
        <f aca="false">VLOOKUP(A9145,SINAPI_MO!$A$1:$E$59566,4,0)</f>
        <v>#N/A</v>
      </c>
      <c r="F9145" s="225" t="e">
        <f aca="false">ROUND(D9145*E9145,2)</f>
        <v>#N/A</v>
      </c>
    </row>
    <row r="9146" customFormat="false" ht="19.4" hidden="false" customHeight="false" outlineLevel="0" collapsed="false">
      <c r="A9146" s="207" t="n">
        <v>103443</v>
      </c>
      <c r="B9146" s="208" t="s">
        <v>9269</v>
      </c>
      <c r="C9146" s="2" t="s">
        <v>170</v>
      </c>
      <c r="D9146" s="209" t="n">
        <v>0</v>
      </c>
      <c r="E9146" s="224" t="e">
        <f aca="false">VLOOKUP(A9146,SINAPI_MO!$A$1:$E$59566,4,0)</f>
        <v>#N/A</v>
      </c>
      <c r="F9146" s="225" t="e">
        <f aca="false">ROUND(D9146*E9146,2)</f>
        <v>#N/A</v>
      </c>
    </row>
    <row r="9147" customFormat="false" ht="19.4" hidden="false" customHeight="false" outlineLevel="0" collapsed="false">
      <c r="A9147" s="207" t="n">
        <v>103444</v>
      </c>
      <c r="B9147" s="208" t="s">
        <v>9270</v>
      </c>
      <c r="C9147" s="2" t="s">
        <v>170</v>
      </c>
      <c r="D9147" s="209" t="n">
        <v>0</v>
      </c>
      <c r="E9147" s="224" t="e">
        <f aca="false">VLOOKUP(A9147,SINAPI_MO!$A$1:$E$59566,4,0)</f>
        <v>#N/A</v>
      </c>
      <c r="F9147" s="225" t="e">
        <f aca="false">ROUND(D9147*E9147,2)</f>
        <v>#N/A</v>
      </c>
    </row>
    <row r="9148" customFormat="false" ht="19.4" hidden="false" customHeight="false" outlineLevel="0" collapsed="false">
      <c r="A9148" s="207" t="n">
        <v>103445</v>
      </c>
      <c r="B9148" s="208" t="s">
        <v>9271</v>
      </c>
      <c r="C9148" s="2" t="s">
        <v>170</v>
      </c>
      <c r="D9148" s="209" t="n">
        <v>0</v>
      </c>
      <c r="E9148" s="224" t="e">
        <f aca="false">VLOOKUP(A9148,SINAPI_MO!$A$1:$E$59566,4,0)</f>
        <v>#N/A</v>
      </c>
      <c r="F9148" s="225" t="e">
        <f aca="false">ROUND(D9148*E9148,2)</f>
        <v>#N/A</v>
      </c>
    </row>
    <row r="9149" customFormat="false" ht="19.4" hidden="false" customHeight="false" outlineLevel="0" collapsed="false">
      <c r="A9149" s="207" t="n">
        <v>103446</v>
      </c>
      <c r="B9149" s="208" t="s">
        <v>9272</v>
      </c>
      <c r="C9149" s="2" t="s">
        <v>170</v>
      </c>
      <c r="D9149" s="209" t="n">
        <v>0</v>
      </c>
      <c r="E9149" s="224" t="e">
        <f aca="false">VLOOKUP(A9149,SINAPI_MO!$A$1:$E$59566,4,0)</f>
        <v>#N/A</v>
      </c>
      <c r="F9149" s="225" t="e">
        <f aca="false">ROUND(D9149*E9149,2)</f>
        <v>#N/A</v>
      </c>
    </row>
    <row r="9150" customFormat="false" ht="19.4" hidden="false" customHeight="false" outlineLevel="0" collapsed="false">
      <c r="A9150" s="207" t="n">
        <v>103447</v>
      </c>
      <c r="B9150" s="208" t="s">
        <v>9273</v>
      </c>
      <c r="C9150" s="2" t="s">
        <v>170</v>
      </c>
      <c r="D9150" s="209" t="n">
        <v>0</v>
      </c>
      <c r="E9150" s="224" t="e">
        <f aca="false">VLOOKUP(A9150,SINAPI_MO!$A$1:$E$59566,4,0)</f>
        <v>#N/A</v>
      </c>
      <c r="F9150" s="225" t="e">
        <f aca="false">ROUND(D9150*E9150,2)</f>
        <v>#N/A</v>
      </c>
    </row>
    <row r="9151" customFormat="false" ht="19.4" hidden="false" customHeight="false" outlineLevel="0" collapsed="false">
      <c r="A9151" s="207" t="n">
        <v>103448</v>
      </c>
      <c r="B9151" s="208" t="s">
        <v>9274</v>
      </c>
      <c r="C9151" s="2" t="s">
        <v>170</v>
      </c>
      <c r="D9151" s="209" t="n">
        <v>0</v>
      </c>
      <c r="E9151" s="224" t="e">
        <f aca="false">VLOOKUP(A9151,SINAPI_MO!$A$1:$E$59566,4,0)</f>
        <v>#N/A</v>
      </c>
      <c r="F9151" s="225" t="e">
        <f aca="false">ROUND(D9151*E9151,2)</f>
        <v>#N/A</v>
      </c>
    </row>
    <row r="9152" customFormat="false" ht="19.4" hidden="false" customHeight="false" outlineLevel="0" collapsed="false">
      <c r="A9152" s="207" t="n">
        <v>103449</v>
      </c>
      <c r="B9152" s="208" t="s">
        <v>9275</v>
      </c>
      <c r="C9152" s="2" t="s">
        <v>170</v>
      </c>
      <c r="D9152" s="209" t="n">
        <v>0</v>
      </c>
      <c r="E9152" s="224" t="e">
        <f aca="false">VLOOKUP(A9152,SINAPI_MO!$A$1:$E$59566,4,0)</f>
        <v>#N/A</v>
      </c>
      <c r="F9152" s="225" t="e">
        <f aca="false">ROUND(D9152*E9152,2)</f>
        <v>#N/A</v>
      </c>
    </row>
    <row r="9153" customFormat="false" ht="19.4" hidden="false" customHeight="false" outlineLevel="0" collapsed="false">
      <c r="A9153" s="207" t="n">
        <v>103450</v>
      </c>
      <c r="B9153" s="208" t="s">
        <v>9276</v>
      </c>
      <c r="C9153" s="2" t="s">
        <v>170</v>
      </c>
      <c r="D9153" s="209" t="n">
        <v>0</v>
      </c>
      <c r="E9153" s="224" t="e">
        <f aca="false">VLOOKUP(A9153,SINAPI_MO!$A$1:$E$59566,4,0)</f>
        <v>#N/A</v>
      </c>
      <c r="F9153" s="225" t="e">
        <f aca="false">ROUND(D9153*E9153,2)</f>
        <v>#N/A</v>
      </c>
    </row>
    <row r="9154" customFormat="false" ht="19.4" hidden="false" customHeight="false" outlineLevel="0" collapsed="false">
      <c r="A9154" s="207" t="n">
        <v>103451</v>
      </c>
      <c r="B9154" s="208" t="s">
        <v>9277</v>
      </c>
      <c r="C9154" s="2" t="s">
        <v>170</v>
      </c>
      <c r="D9154" s="209" t="n">
        <v>0</v>
      </c>
      <c r="E9154" s="224" t="e">
        <f aca="false">VLOOKUP(A9154,SINAPI_MO!$A$1:$E$59566,4,0)</f>
        <v>#N/A</v>
      </c>
      <c r="F9154" s="225" t="e">
        <f aca="false">ROUND(D9154*E9154,2)</f>
        <v>#N/A</v>
      </c>
    </row>
    <row r="9155" customFormat="false" ht="19.4" hidden="false" customHeight="false" outlineLevel="0" collapsed="false">
      <c r="A9155" s="207" t="n">
        <v>103452</v>
      </c>
      <c r="B9155" s="208" t="s">
        <v>9278</v>
      </c>
      <c r="C9155" s="2" t="s">
        <v>170</v>
      </c>
      <c r="D9155" s="209" t="n">
        <v>0</v>
      </c>
      <c r="E9155" s="224" t="e">
        <f aca="false">VLOOKUP(A9155,SINAPI_MO!$A$1:$E$59566,4,0)</f>
        <v>#N/A</v>
      </c>
      <c r="F9155" s="225" t="e">
        <f aca="false">ROUND(D9155*E9155,2)</f>
        <v>#N/A</v>
      </c>
    </row>
    <row r="9156" customFormat="false" ht="19.4" hidden="false" customHeight="false" outlineLevel="0" collapsed="false">
      <c r="A9156" s="207" t="n">
        <v>103453</v>
      </c>
      <c r="B9156" s="208" t="s">
        <v>9279</v>
      </c>
      <c r="C9156" s="2" t="s">
        <v>170</v>
      </c>
      <c r="D9156" s="209" t="n">
        <v>0</v>
      </c>
      <c r="E9156" s="224" t="e">
        <f aca="false">VLOOKUP(A9156,SINAPI_MO!$A$1:$E$59566,4,0)</f>
        <v>#N/A</v>
      </c>
      <c r="F9156" s="225" t="e">
        <f aca="false">ROUND(D9156*E9156,2)</f>
        <v>#N/A</v>
      </c>
    </row>
    <row r="9157" customFormat="false" ht="19.4" hidden="false" customHeight="false" outlineLevel="0" collapsed="false">
      <c r="A9157" s="207" t="n">
        <v>103454</v>
      </c>
      <c r="B9157" s="208" t="s">
        <v>9280</v>
      </c>
      <c r="C9157" s="2" t="s">
        <v>170</v>
      </c>
      <c r="D9157" s="209" t="n">
        <v>0</v>
      </c>
      <c r="E9157" s="224" t="e">
        <f aca="false">VLOOKUP(A9157,SINAPI_MO!$A$1:$E$59566,4,0)</f>
        <v>#N/A</v>
      </c>
      <c r="F9157" s="225" t="e">
        <f aca="false">ROUND(D9157*E9157,2)</f>
        <v>#N/A</v>
      </c>
    </row>
    <row r="9158" customFormat="false" ht="19.4" hidden="false" customHeight="false" outlineLevel="0" collapsed="false">
      <c r="A9158" s="207" t="n">
        <v>103455</v>
      </c>
      <c r="B9158" s="208" t="s">
        <v>9281</v>
      </c>
      <c r="C9158" s="2" t="s">
        <v>170</v>
      </c>
      <c r="D9158" s="209" t="n">
        <v>0</v>
      </c>
      <c r="E9158" s="224" t="e">
        <f aca="false">VLOOKUP(A9158,SINAPI_MO!$A$1:$E$59566,4,0)</f>
        <v>#N/A</v>
      </c>
      <c r="F9158" s="225" t="e">
        <f aca="false">ROUND(D9158*E9158,2)</f>
        <v>#N/A</v>
      </c>
    </row>
    <row r="9159" customFormat="false" ht="19.4" hidden="false" customHeight="false" outlineLevel="0" collapsed="false">
      <c r="A9159" s="207" t="n">
        <v>103456</v>
      </c>
      <c r="B9159" s="208" t="s">
        <v>9282</v>
      </c>
      <c r="C9159" s="2" t="s">
        <v>170</v>
      </c>
      <c r="D9159" s="209" t="n">
        <v>0</v>
      </c>
      <c r="E9159" s="224" t="e">
        <f aca="false">VLOOKUP(A9159,SINAPI_MO!$A$1:$E$59566,4,0)</f>
        <v>#N/A</v>
      </c>
      <c r="F9159" s="225" t="e">
        <f aca="false">ROUND(D9159*E9159,2)</f>
        <v>#N/A</v>
      </c>
    </row>
    <row r="9160" customFormat="false" ht="19.4" hidden="false" customHeight="false" outlineLevel="0" collapsed="false">
      <c r="A9160" s="207" t="n">
        <v>103457</v>
      </c>
      <c r="B9160" s="208" t="s">
        <v>9283</v>
      </c>
      <c r="C9160" s="2" t="s">
        <v>170</v>
      </c>
      <c r="D9160" s="209" t="n">
        <v>0</v>
      </c>
      <c r="E9160" s="224" t="e">
        <f aca="false">VLOOKUP(A9160,SINAPI_MO!$A$1:$E$59566,4,0)</f>
        <v>#N/A</v>
      </c>
      <c r="F9160" s="225" t="e">
        <f aca="false">ROUND(D9160*E9160,2)</f>
        <v>#N/A</v>
      </c>
    </row>
    <row r="9161" customFormat="false" ht="19.4" hidden="false" customHeight="false" outlineLevel="0" collapsed="false">
      <c r="A9161" s="207" t="n">
        <v>103458</v>
      </c>
      <c r="B9161" s="208" t="s">
        <v>9284</v>
      </c>
      <c r="C9161" s="2" t="s">
        <v>170</v>
      </c>
      <c r="D9161" s="209" t="n">
        <v>0</v>
      </c>
      <c r="E9161" s="224" t="e">
        <f aca="false">VLOOKUP(A9161,SINAPI_MO!$A$1:$E$59566,4,0)</f>
        <v>#N/A</v>
      </c>
      <c r="F9161" s="225" t="e">
        <f aca="false">ROUND(D9161*E9161,2)</f>
        <v>#N/A</v>
      </c>
    </row>
    <row r="9162" customFormat="false" ht="19.4" hidden="false" customHeight="false" outlineLevel="0" collapsed="false">
      <c r="A9162" s="207" t="n">
        <v>103425</v>
      </c>
      <c r="B9162" s="208" t="s">
        <v>9285</v>
      </c>
      <c r="C9162" s="2" t="s">
        <v>170</v>
      </c>
      <c r="D9162" s="209" t="n">
        <v>18.39</v>
      </c>
      <c r="E9162" s="224" t="n">
        <f aca="false">VLOOKUP(A9162,SINAPI_MO!$A$1:$E$59566,4,0)</f>
        <v>0.2088</v>
      </c>
      <c r="F9162" s="225" t="n">
        <f aca="false">ROUND(D9162*E9162,2)</f>
        <v>3.84</v>
      </c>
    </row>
    <row r="9163" customFormat="false" ht="19.4" hidden="false" customHeight="false" outlineLevel="0" collapsed="false">
      <c r="A9163" s="207" t="n">
        <v>103428</v>
      </c>
      <c r="B9163" s="208" t="s">
        <v>9286</v>
      </c>
      <c r="C9163" s="2" t="s">
        <v>170</v>
      </c>
      <c r="D9163" s="209" t="n">
        <v>298.78</v>
      </c>
      <c r="E9163" s="224" t="n">
        <f aca="false">VLOOKUP(A9163,SINAPI_MO!$A$1:$E$59566,4,0)</f>
        <v>0.1289</v>
      </c>
      <c r="F9163" s="225" t="n">
        <f aca="false">ROUND(D9163*E9163,2)</f>
        <v>38.51</v>
      </c>
    </row>
    <row r="9164" customFormat="false" ht="19.4" hidden="false" customHeight="false" outlineLevel="0" collapsed="false">
      <c r="A9164" s="207" t="n">
        <v>103426</v>
      </c>
      <c r="B9164" s="208" t="s">
        <v>9287</v>
      </c>
      <c r="C9164" s="2" t="s">
        <v>170</v>
      </c>
      <c r="D9164" s="209" t="n">
        <v>21.83</v>
      </c>
      <c r="E9164" s="224" t="n">
        <f aca="false">VLOOKUP(A9164,SINAPI_MO!$A$1:$E$59566,4,0)</f>
        <v>0.2817</v>
      </c>
      <c r="F9164" s="225" t="n">
        <f aca="false">ROUND(D9164*E9164,2)</f>
        <v>6.15</v>
      </c>
    </row>
    <row r="9165" customFormat="false" ht="19.4" hidden="false" customHeight="false" outlineLevel="0" collapsed="false">
      <c r="A9165" s="207" t="n">
        <v>103429</v>
      </c>
      <c r="B9165" s="208" t="s">
        <v>9288</v>
      </c>
      <c r="C9165" s="2" t="s">
        <v>170</v>
      </c>
      <c r="D9165" s="209" t="n">
        <v>3368.44</v>
      </c>
      <c r="E9165" s="224" t="n">
        <f aca="false">VLOOKUP(A9165,SINAPI_MO!$A$1:$E$59566,4,0)</f>
        <v>0.0229</v>
      </c>
      <c r="F9165" s="225" t="n">
        <f aca="false">ROUND(D9165*E9165,2)</f>
        <v>77.14</v>
      </c>
    </row>
    <row r="9166" customFormat="false" ht="19.4" hidden="false" customHeight="false" outlineLevel="0" collapsed="false">
      <c r="A9166" s="207" t="n">
        <v>103427</v>
      </c>
      <c r="B9166" s="208" t="s">
        <v>9289</v>
      </c>
      <c r="C9166" s="2" t="s">
        <v>170</v>
      </c>
      <c r="D9166" s="209" t="n">
        <v>43.77</v>
      </c>
      <c r="E9166" s="224" t="n">
        <f aca="false">VLOOKUP(A9166,SINAPI_MO!$A$1:$E$59566,4,0)</f>
        <v>0.2767</v>
      </c>
      <c r="F9166" s="225" t="n">
        <f aca="false">ROUND(D9166*E9166,2)</f>
        <v>12.11</v>
      </c>
    </row>
    <row r="9167" customFormat="false" ht="19.4" hidden="false" customHeight="false" outlineLevel="0" collapsed="false">
      <c r="A9167" s="207" t="n">
        <v>103393</v>
      </c>
      <c r="B9167" s="208" t="s">
        <v>9290</v>
      </c>
      <c r="C9167" s="2" t="s">
        <v>183</v>
      </c>
      <c r="D9167" s="209" t="n">
        <v>6363.01</v>
      </c>
      <c r="E9167" s="224" t="n">
        <f aca="false">VLOOKUP(A9167,SINAPI_MO!$A$1:$E$59566,4,0)</f>
        <v>0.0028</v>
      </c>
      <c r="F9167" s="225" t="n">
        <f aca="false">ROUND(D9167*E9167,2)</f>
        <v>17.82</v>
      </c>
    </row>
    <row r="9168" customFormat="false" ht="19.4" hidden="false" customHeight="false" outlineLevel="0" collapsed="false">
      <c r="A9168" s="207" t="n">
        <v>103376</v>
      </c>
      <c r="B9168" s="208" t="s">
        <v>9291</v>
      </c>
      <c r="C9168" s="2" t="s">
        <v>183</v>
      </c>
      <c r="D9168" s="209" t="n">
        <v>155.85</v>
      </c>
      <c r="E9168" s="224" t="n">
        <f aca="false">VLOOKUP(A9168,SINAPI_MO!$A$1:$E$59566,4,0)</f>
        <v>0.0079</v>
      </c>
      <c r="F9168" s="225" t="n">
        <f aca="false">ROUND(D9168*E9168,2)</f>
        <v>1.23</v>
      </c>
    </row>
    <row r="9169" customFormat="false" ht="19.4" hidden="false" customHeight="false" outlineLevel="0" collapsed="false">
      <c r="A9169" s="207" t="n">
        <v>104804</v>
      </c>
      <c r="B9169" s="208" t="s">
        <v>9292</v>
      </c>
      <c r="C9169" s="2" t="s">
        <v>183</v>
      </c>
      <c r="D9169" s="209" t="n">
        <v>0</v>
      </c>
      <c r="E9169" s="224" t="e">
        <f aca="false">VLOOKUP(A9169,SINAPI_MO!$A$1:$E$59566,4,0)</f>
        <v>#N/A</v>
      </c>
      <c r="F9169" s="225" t="e">
        <f aca="false">ROUND(D9169*E9169,2)</f>
        <v>#N/A</v>
      </c>
    </row>
    <row r="9170" customFormat="false" ht="19.4" hidden="false" customHeight="false" outlineLevel="0" collapsed="false">
      <c r="A9170" s="207" t="n">
        <v>104805</v>
      </c>
      <c r="B9170" s="208" t="s">
        <v>9293</v>
      </c>
      <c r="C9170" s="2" t="s">
        <v>183</v>
      </c>
      <c r="D9170" s="209" t="n">
        <v>0</v>
      </c>
      <c r="E9170" s="224" t="e">
        <f aca="false">VLOOKUP(A9170,SINAPI_MO!$A$1:$E$59566,4,0)</f>
        <v>#N/A</v>
      </c>
      <c r="F9170" s="225" t="e">
        <f aca="false">ROUND(D9170*E9170,2)</f>
        <v>#N/A</v>
      </c>
    </row>
    <row r="9171" customFormat="false" ht="19.4" hidden="false" customHeight="false" outlineLevel="0" collapsed="false">
      <c r="A9171" s="207" t="n">
        <v>103377</v>
      </c>
      <c r="B9171" s="208" t="s">
        <v>9294</v>
      </c>
      <c r="C9171" s="2" t="s">
        <v>183</v>
      </c>
      <c r="D9171" s="209" t="n">
        <v>333.68</v>
      </c>
      <c r="E9171" s="224" t="n">
        <f aca="false">VLOOKUP(A9171,SINAPI_MO!$A$1:$E$59566,4,0)</f>
        <v>0.0054</v>
      </c>
      <c r="F9171" s="225" t="n">
        <f aca="false">ROUND(D9171*E9171,2)</f>
        <v>1.8</v>
      </c>
    </row>
    <row r="9172" customFormat="false" ht="19.4" hidden="false" customHeight="false" outlineLevel="0" collapsed="false">
      <c r="A9172" s="207" t="n">
        <v>104806</v>
      </c>
      <c r="B9172" s="208" t="s">
        <v>9295</v>
      </c>
      <c r="C9172" s="2" t="s">
        <v>183</v>
      </c>
      <c r="D9172" s="209" t="n">
        <v>0</v>
      </c>
      <c r="E9172" s="224" t="e">
        <f aca="false">VLOOKUP(A9172,SINAPI_MO!$A$1:$E$59566,4,0)</f>
        <v>#N/A</v>
      </c>
      <c r="F9172" s="225" t="e">
        <f aca="false">ROUND(D9172*E9172,2)</f>
        <v>#N/A</v>
      </c>
    </row>
    <row r="9173" customFormat="false" ht="19.4" hidden="false" customHeight="false" outlineLevel="0" collapsed="false">
      <c r="A9173" s="207" t="n">
        <v>103378</v>
      </c>
      <c r="B9173" s="208" t="s">
        <v>9296</v>
      </c>
      <c r="C9173" s="2" t="s">
        <v>183</v>
      </c>
      <c r="D9173" s="209" t="n">
        <v>0</v>
      </c>
      <c r="E9173" s="224" t="e">
        <f aca="false">VLOOKUP(A9173,SINAPI_MO!$A$1:$E$59566,4,0)</f>
        <v>#N/A</v>
      </c>
      <c r="F9173" s="225" t="e">
        <f aca="false">ROUND(D9173*E9173,2)</f>
        <v>#N/A</v>
      </c>
    </row>
    <row r="9174" customFormat="false" ht="19.4" hidden="false" customHeight="false" outlineLevel="0" collapsed="false">
      <c r="A9174" s="207" t="n">
        <v>103372</v>
      </c>
      <c r="B9174" s="208" t="s">
        <v>9297</v>
      </c>
      <c r="C9174" s="2" t="s">
        <v>183</v>
      </c>
      <c r="D9174" s="209" t="n">
        <v>6.63</v>
      </c>
      <c r="E9174" s="224" t="n">
        <f aca="false">VLOOKUP(A9174,SINAPI_MO!$A$1:$E$59566,4,0)</f>
        <v>0.0317</v>
      </c>
      <c r="F9174" s="225" t="n">
        <f aca="false">ROUND(D9174*E9174,2)</f>
        <v>0.21</v>
      </c>
    </row>
    <row r="9175" customFormat="false" ht="19.4" hidden="false" customHeight="false" outlineLevel="0" collapsed="false">
      <c r="A9175" s="207" t="n">
        <v>103379</v>
      </c>
      <c r="B9175" s="208" t="s">
        <v>9298</v>
      </c>
      <c r="C9175" s="2" t="s">
        <v>183</v>
      </c>
      <c r="D9175" s="209" t="n">
        <v>519.61</v>
      </c>
      <c r="E9175" s="224" t="n">
        <f aca="false">VLOOKUP(A9175,SINAPI_MO!$A$1:$E$59566,4,0)</f>
        <v>0.0043</v>
      </c>
      <c r="F9175" s="225" t="n">
        <f aca="false">ROUND(D9175*E9175,2)</f>
        <v>2.23</v>
      </c>
    </row>
    <row r="9176" customFormat="false" ht="19.4" hidden="false" customHeight="false" outlineLevel="0" collapsed="false">
      <c r="A9176" s="207" t="n">
        <v>103380</v>
      </c>
      <c r="B9176" s="208" t="s">
        <v>9299</v>
      </c>
      <c r="C9176" s="2" t="s">
        <v>183</v>
      </c>
      <c r="D9176" s="209" t="n">
        <v>0</v>
      </c>
      <c r="E9176" s="224" t="e">
        <f aca="false">VLOOKUP(A9176,SINAPI_MO!$A$1:$E$59566,4,0)</f>
        <v>#N/A</v>
      </c>
      <c r="F9176" s="225" t="e">
        <f aca="false">ROUND(D9176*E9176,2)</f>
        <v>#N/A</v>
      </c>
    </row>
    <row r="9177" customFormat="false" ht="19.4" hidden="false" customHeight="false" outlineLevel="0" collapsed="false">
      <c r="A9177" s="207" t="n">
        <v>103381</v>
      </c>
      <c r="B9177" s="208" t="s">
        <v>9300</v>
      </c>
      <c r="C9177" s="2" t="s">
        <v>183</v>
      </c>
      <c r="D9177" s="209" t="n">
        <v>0</v>
      </c>
      <c r="E9177" s="224" t="e">
        <f aca="false">VLOOKUP(A9177,SINAPI_MO!$A$1:$E$59566,4,0)</f>
        <v>#N/A</v>
      </c>
      <c r="F9177" s="225" t="e">
        <f aca="false">ROUND(D9177*E9177,2)</f>
        <v>#N/A</v>
      </c>
    </row>
    <row r="9178" customFormat="false" ht="19.4" hidden="false" customHeight="false" outlineLevel="0" collapsed="false">
      <c r="A9178" s="207" t="n">
        <v>103382</v>
      </c>
      <c r="B9178" s="208" t="s">
        <v>9301</v>
      </c>
      <c r="C9178" s="2" t="s">
        <v>183</v>
      </c>
      <c r="D9178" s="209" t="n">
        <v>0</v>
      </c>
      <c r="E9178" s="224" t="e">
        <f aca="false">VLOOKUP(A9178,SINAPI_MO!$A$1:$E$59566,4,0)</f>
        <v>#N/A</v>
      </c>
      <c r="F9178" s="225" t="e">
        <f aca="false">ROUND(D9178*E9178,2)</f>
        <v>#N/A</v>
      </c>
    </row>
    <row r="9179" customFormat="false" ht="19.4" hidden="false" customHeight="false" outlineLevel="0" collapsed="false">
      <c r="A9179" s="207" t="n">
        <v>103383</v>
      </c>
      <c r="B9179" s="208" t="s">
        <v>9302</v>
      </c>
      <c r="C9179" s="2" t="s">
        <v>183</v>
      </c>
      <c r="D9179" s="209" t="n">
        <v>1274.17</v>
      </c>
      <c r="E9179" s="224" t="n">
        <f aca="false">VLOOKUP(A9179,SINAPI_MO!$A$1:$E$59566,4,0)</f>
        <v>0.0017</v>
      </c>
      <c r="F9179" s="225" t="n">
        <f aca="false">ROUND(D9179*E9179,2)</f>
        <v>2.17</v>
      </c>
    </row>
    <row r="9180" customFormat="false" ht="19.4" hidden="false" customHeight="false" outlineLevel="0" collapsed="false">
      <c r="A9180" s="207" t="n">
        <v>103373</v>
      </c>
      <c r="B9180" s="208" t="s">
        <v>9303</v>
      </c>
      <c r="C9180" s="2" t="s">
        <v>183</v>
      </c>
      <c r="D9180" s="209" t="n">
        <v>13.03</v>
      </c>
      <c r="E9180" s="224" t="n">
        <f aca="false">VLOOKUP(A9180,SINAPI_MO!$A$1:$E$59566,4,0)</f>
        <v>0.0269</v>
      </c>
      <c r="F9180" s="225" t="n">
        <f aca="false">ROUND(D9180*E9180,2)</f>
        <v>0.35</v>
      </c>
    </row>
    <row r="9181" customFormat="false" ht="19.4" hidden="false" customHeight="false" outlineLevel="0" collapsed="false">
      <c r="A9181" s="207" t="n">
        <v>103384</v>
      </c>
      <c r="B9181" s="208" t="s">
        <v>9304</v>
      </c>
      <c r="C9181" s="2" t="s">
        <v>183</v>
      </c>
      <c r="D9181" s="209" t="n">
        <v>0</v>
      </c>
      <c r="E9181" s="224" t="e">
        <f aca="false">VLOOKUP(A9181,SINAPI_MO!$A$1:$E$59566,4,0)</f>
        <v>#N/A</v>
      </c>
      <c r="F9181" s="225" t="e">
        <f aca="false">ROUND(D9181*E9181,2)</f>
        <v>#N/A</v>
      </c>
    </row>
    <row r="9182" customFormat="false" ht="19.4" hidden="false" customHeight="false" outlineLevel="0" collapsed="false">
      <c r="A9182" s="207" t="n">
        <v>103385</v>
      </c>
      <c r="B9182" s="208" t="s">
        <v>9305</v>
      </c>
      <c r="C9182" s="2" t="s">
        <v>183</v>
      </c>
      <c r="D9182" s="209" t="n">
        <v>2054.22</v>
      </c>
      <c r="E9182" s="224" t="n">
        <f aca="false">VLOOKUP(A9182,SINAPI_MO!$A$1:$E$59566,4,0)</f>
        <v>0.002</v>
      </c>
      <c r="F9182" s="225" t="n">
        <f aca="false">ROUND(D9182*E9182,2)</f>
        <v>4.11</v>
      </c>
    </row>
    <row r="9183" customFormat="false" ht="19.4" hidden="false" customHeight="false" outlineLevel="0" collapsed="false">
      <c r="A9183" s="207" t="n">
        <v>103386</v>
      </c>
      <c r="B9183" s="208" t="s">
        <v>9306</v>
      </c>
      <c r="C9183" s="2" t="s">
        <v>183</v>
      </c>
      <c r="D9183" s="209" t="n">
        <v>0</v>
      </c>
      <c r="E9183" s="224" t="e">
        <f aca="false">VLOOKUP(A9183,SINAPI_MO!$A$1:$E$59566,4,0)</f>
        <v>#N/A</v>
      </c>
      <c r="F9183" s="225" t="e">
        <f aca="false">ROUND(D9183*E9183,2)</f>
        <v>#N/A</v>
      </c>
    </row>
    <row r="9184" customFormat="false" ht="19.4" hidden="false" customHeight="false" outlineLevel="0" collapsed="false">
      <c r="A9184" s="207" t="n">
        <v>103387</v>
      </c>
      <c r="B9184" s="208" t="s">
        <v>9307</v>
      </c>
      <c r="C9184" s="2" t="s">
        <v>183</v>
      </c>
      <c r="D9184" s="209" t="n">
        <v>3604.04</v>
      </c>
      <c r="E9184" s="224" t="n">
        <f aca="false">VLOOKUP(A9184,SINAPI_MO!$A$1:$E$59566,4,0)</f>
        <v>0.0018</v>
      </c>
      <c r="F9184" s="225" t="n">
        <f aca="false">ROUND(D9184*E9184,2)</f>
        <v>6.49</v>
      </c>
    </row>
    <row r="9185" customFormat="false" ht="19.4" hidden="false" customHeight="false" outlineLevel="0" collapsed="false">
      <c r="A9185" s="207" t="n">
        <v>103388</v>
      </c>
      <c r="B9185" s="208" t="s">
        <v>9308</v>
      </c>
      <c r="C9185" s="2" t="s">
        <v>183</v>
      </c>
      <c r="D9185" s="209" t="n">
        <v>0</v>
      </c>
      <c r="E9185" s="224" t="e">
        <f aca="false">VLOOKUP(A9185,SINAPI_MO!$A$1:$E$59566,4,0)</f>
        <v>#N/A</v>
      </c>
      <c r="F9185" s="225" t="e">
        <f aca="false">ROUND(D9185*E9185,2)</f>
        <v>#N/A</v>
      </c>
    </row>
    <row r="9186" customFormat="false" ht="19.4" hidden="false" customHeight="false" outlineLevel="0" collapsed="false">
      <c r="A9186" s="207" t="n">
        <v>103374</v>
      </c>
      <c r="B9186" s="208" t="s">
        <v>9309</v>
      </c>
      <c r="C9186" s="2" t="s">
        <v>183</v>
      </c>
      <c r="D9186" s="209" t="n">
        <v>0</v>
      </c>
      <c r="E9186" s="224" t="e">
        <f aca="false">VLOOKUP(A9186,SINAPI_MO!$A$1:$E$59566,4,0)</f>
        <v>#N/A</v>
      </c>
      <c r="F9186" s="225" t="e">
        <f aca="false">ROUND(D9186*E9186,2)</f>
        <v>#N/A</v>
      </c>
    </row>
    <row r="9187" customFormat="false" ht="19.4" hidden="false" customHeight="false" outlineLevel="0" collapsed="false">
      <c r="A9187" s="207" t="n">
        <v>103389</v>
      </c>
      <c r="B9187" s="208" t="s">
        <v>9310</v>
      </c>
      <c r="C9187" s="2" t="s">
        <v>183</v>
      </c>
      <c r="D9187" s="209" t="n">
        <v>5359.84</v>
      </c>
      <c r="E9187" s="224" t="n">
        <f aca="false">VLOOKUP(A9187,SINAPI_MO!$A$1:$E$59566,4,0)</f>
        <v>0.0018</v>
      </c>
      <c r="F9187" s="225" t="n">
        <f aca="false">ROUND(D9187*E9187,2)</f>
        <v>9.65</v>
      </c>
    </row>
    <row r="9188" customFormat="false" ht="19.4" hidden="false" customHeight="false" outlineLevel="0" collapsed="false">
      <c r="A9188" s="207" t="n">
        <v>103390</v>
      </c>
      <c r="B9188" s="208" t="s">
        <v>9311</v>
      </c>
      <c r="C9188" s="2" t="s">
        <v>183</v>
      </c>
      <c r="D9188" s="209" t="n">
        <v>0</v>
      </c>
      <c r="E9188" s="224" t="e">
        <f aca="false">VLOOKUP(A9188,SINAPI_MO!$A$1:$E$59566,4,0)</f>
        <v>#N/A</v>
      </c>
      <c r="F9188" s="225" t="e">
        <f aca="false">ROUND(D9188*E9188,2)</f>
        <v>#N/A</v>
      </c>
    </row>
    <row r="9189" customFormat="false" ht="19.4" hidden="false" customHeight="false" outlineLevel="0" collapsed="false">
      <c r="A9189" s="207" t="n">
        <v>103391</v>
      </c>
      <c r="B9189" s="208" t="s">
        <v>9312</v>
      </c>
      <c r="C9189" s="2" t="s">
        <v>183</v>
      </c>
      <c r="D9189" s="209" t="n">
        <v>3528.43</v>
      </c>
      <c r="E9189" s="224" t="n">
        <f aca="false">VLOOKUP(A9189,SINAPI_MO!$A$1:$E$59566,4,0)</f>
        <v>0.0038</v>
      </c>
      <c r="F9189" s="225" t="n">
        <f aca="false">ROUND(D9189*E9189,2)</f>
        <v>13.41</v>
      </c>
    </row>
    <row r="9190" customFormat="false" ht="19.4" hidden="false" customHeight="false" outlineLevel="0" collapsed="false">
      <c r="A9190" s="207" t="n">
        <v>103375</v>
      </c>
      <c r="B9190" s="208" t="s">
        <v>9313</v>
      </c>
      <c r="C9190" s="2" t="s">
        <v>183</v>
      </c>
      <c r="D9190" s="209" t="n">
        <v>0</v>
      </c>
      <c r="E9190" s="224" t="e">
        <f aca="false">VLOOKUP(A9190,SINAPI_MO!$A$1:$E$59566,4,0)</f>
        <v>#N/A</v>
      </c>
      <c r="F9190" s="225" t="e">
        <f aca="false">ROUND(D9190*E9190,2)</f>
        <v>#N/A</v>
      </c>
    </row>
    <row r="9191" customFormat="false" ht="19.4" hidden="false" customHeight="false" outlineLevel="0" collapsed="false">
      <c r="A9191" s="207" t="n">
        <v>103392</v>
      </c>
      <c r="B9191" s="208" t="s">
        <v>9314</v>
      </c>
      <c r="C9191" s="2" t="s">
        <v>183</v>
      </c>
      <c r="D9191" s="209" t="n">
        <v>5769.27</v>
      </c>
      <c r="E9191" s="224" t="n">
        <f aca="false">VLOOKUP(A9191,SINAPI_MO!$A$1:$E$59566,4,0)</f>
        <v>0.0027</v>
      </c>
      <c r="F9191" s="225" t="n">
        <f aca="false">ROUND(D9191*E9191,2)</f>
        <v>15.58</v>
      </c>
    </row>
    <row r="9192" customFormat="false" ht="19.4" hidden="false" customHeight="false" outlineLevel="0" collapsed="false">
      <c r="A9192" s="207" t="n">
        <v>103440</v>
      </c>
      <c r="B9192" s="208" t="s">
        <v>9315</v>
      </c>
      <c r="C9192" s="2" t="s">
        <v>170</v>
      </c>
      <c r="D9192" s="209" t="n">
        <v>474.11</v>
      </c>
      <c r="E9192" s="224" t="n">
        <f aca="false">VLOOKUP(A9192,SINAPI_MO!$A$1:$E$59566,4,0)</f>
        <v>0.1624</v>
      </c>
      <c r="F9192" s="225" t="n">
        <f aca="false">ROUND(D9192*E9192,2)</f>
        <v>77</v>
      </c>
    </row>
    <row r="9193" customFormat="false" ht="19.4" hidden="false" customHeight="false" outlineLevel="0" collapsed="false">
      <c r="A9193" s="207" t="n">
        <v>103441</v>
      </c>
      <c r="B9193" s="208" t="s">
        <v>9316</v>
      </c>
      <c r="C9193" s="2" t="s">
        <v>170</v>
      </c>
      <c r="D9193" s="209" t="n">
        <v>480.32</v>
      </c>
      <c r="E9193" s="224" t="n">
        <f aca="false">VLOOKUP(A9193,SINAPI_MO!$A$1:$E$59566,4,0)</f>
        <v>0.1603</v>
      </c>
      <c r="F9193" s="225" t="n">
        <f aca="false">ROUND(D9193*E9193,2)</f>
        <v>77</v>
      </c>
    </row>
    <row r="9194" customFormat="false" ht="19.4" hidden="false" customHeight="false" outlineLevel="0" collapsed="false">
      <c r="A9194" s="207" t="n">
        <v>103442</v>
      </c>
      <c r="B9194" s="208" t="s">
        <v>9317</v>
      </c>
      <c r="C9194" s="2" t="s">
        <v>170</v>
      </c>
      <c r="D9194" s="209" t="n">
        <v>630.22</v>
      </c>
      <c r="E9194" s="224" t="n">
        <f aca="false">VLOOKUP(A9194,SINAPI_MO!$A$1:$E$59566,4,0)</f>
        <v>0.1222</v>
      </c>
      <c r="F9194" s="225" t="n">
        <f aca="false">ROUND(D9194*E9194,2)</f>
        <v>77.01</v>
      </c>
    </row>
    <row r="9195" customFormat="false" ht="19.4" hidden="false" customHeight="false" outlineLevel="0" collapsed="false">
      <c r="A9195" s="207" t="n">
        <v>103437</v>
      </c>
      <c r="B9195" s="208" t="s">
        <v>9318</v>
      </c>
      <c r="C9195" s="2" t="s">
        <v>170</v>
      </c>
      <c r="D9195" s="209" t="n">
        <v>211.82</v>
      </c>
      <c r="E9195" s="224" t="n">
        <f aca="false">VLOOKUP(A9195,SINAPI_MO!$A$1:$E$59566,4,0)</f>
        <v>0.1145</v>
      </c>
      <c r="F9195" s="225" t="n">
        <f aca="false">ROUND(D9195*E9195,2)</f>
        <v>24.25</v>
      </c>
    </row>
    <row r="9196" customFormat="false" ht="19.4" hidden="false" customHeight="false" outlineLevel="0" collapsed="false">
      <c r="A9196" s="207" t="n">
        <v>103438</v>
      </c>
      <c r="B9196" s="208" t="s">
        <v>9319</v>
      </c>
      <c r="C9196" s="2" t="s">
        <v>170</v>
      </c>
      <c r="D9196" s="209" t="n">
        <v>211.82</v>
      </c>
      <c r="E9196" s="224" t="n">
        <f aca="false">VLOOKUP(A9196,SINAPI_MO!$A$1:$E$59566,4,0)</f>
        <v>0.1145</v>
      </c>
      <c r="F9196" s="225" t="n">
        <f aca="false">ROUND(D9196*E9196,2)</f>
        <v>24.25</v>
      </c>
    </row>
    <row r="9197" customFormat="false" ht="19.4" hidden="false" customHeight="false" outlineLevel="0" collapsed="false">
      <c r="A9197" s="207" t="n">
        <v>103439</v>
      </c>
      <c r="B9197" s="208" t="s">
        <v>9320</v>
      </c>
      <c r="C9197" s="2" t="s">
        <v>170</v>
      </c>
      <c r="D9197" s="209" t="n">
        <v>250.17</v>
      </c>
      <c r="E9197" s="224" t="n">
        <f aca="false">VLOOKUP(A9197,SINAPI_MO!$A$1:$E$59566,4,0)</f>
        <v>0.0969</v>
      </c>
      <c r="F9197" s="225" t="n">
        <f aca="false">ROUND(D9197*E9197,2)</f>
        <v>24.24</v>
      </c>
    </row>
    <row r="9198" customFormat="false" ht="19.4" hidden="false" customHeight="false" outlineLevel="0" collapsed="false">
      <c r="A9198" s="207" t="n">
        <v>106122</v>
      </c>
      <c r="B9198" s="208" t="s">
        <v>9321</v>
      </c>
      <c r="C9198" s="2" t="s">
        <v>262</v>
      </c>
      <c r="D9198" s="209" t="n">
        <v>80.23</v>
      </c>
      <c r="E9198" s="224" t="n">
        <f aca="false">VLOOKUP(A9198,SINAPI_MO!$A$1:$E$59566,4,0)</f>
        <v>1</v>
      </c>
      <c r="F9198" s="225" t="n">
        <f aca="false">ROUND(D9198*E9198,2)</f>
        <v>80.23</v>
      </c>
    </row>
    <row r="9199" customFormat="false" ht="19.4" hidden="false" customHeight="false" outlineLevel="0" collapsed="false">
      <c r="A9199" s="207" t="n">
        <v>106131</v>
      </c>
      <c r="B9199" s="208" t="s">
        <v>9322</v>
      </c>
      <c r="C9199" s="2" t="s">
        <v>262</v>
      </c>
      <c r="D9199" s="209" t="n">
        <v>119.89</v>
      </c>
      <c r="E9199" s="224" t="n">
        <f aca="false">VLOOKUP(A9199,SINAPI_MO!$A$1:$E$59566,4,0)</f>
        <v>1</v>
      </c>
      <c r="F9199" s="225" t="n">
        <f aca="false">ROUND(D9199*E9199,2)</f>
        <v>119.89</v>
      </c>
    </row>
    <row r="9200" customFormat="false" ht="19.4" hidden="false" customHeight="false" outlineLevel="0" collapsed="false">
      <c r="A9200" s="207" t="n">
        <v>106127</v>
      </c>
      <c r="B9200" s="208" t="s">
        <v>9323</v>
      </c>
      <c r="C9200" s="2" t="s">
        <v>262</v>
      </c>
      <c r="D9200" s="209" t="n">
        <v>107.93</v>
      </c>
      <c r="E9200" s="224" t="n">
        <f aca="false">VLOOKUP(A9200,SINAPI_MO!$A$1:$E$59566,4,0)</f>
        <v>1</v>
      </c>
      <c r="F9200" s="225" t="n">
        <f aca="false">ROUND(D9200*E9200,2)</f>
        <v>107.93</v>
      </c>
    </row>
    <row r="9201" customFormat="false" ht="19.4" hidden="false" customHeight="false" outlineLevel="0" collapsed="false">
      <c r="A9201" s="207" t="n">
        <v>106126</v>
      </c>
      <c r="B9201" s="208" t="s">
        <v>9324</v>
      </c>
      <c r="C9201" s="2" t="s">
        <v>262</v>
      </c>
      <c r="D9201" s="209" t="n">
        <v>47.68</v>
      </c>
      <c r="E9201" s="224" t="n">
        <f aca="false">VLOOKUP(A9201,SINAPI_MO!$A$1:$E$59566,4,0)</f>
        <v>1</v>
      </c>
      <c r="F9201" s="225" t="n">
        <f aca="false">ROUND(D9201*E9201,2)</f>
        <v>47.68</v>
      </c>
    </row>
    <row r="9202" customFormat="false" ht="19.4" hidden="false" customHeight="false" outlineLevel="0" collapsed="false">
      <c r="A9202" s="207" t="n">
        <v>106128</v>
      </c>
      <c r="B9202" s="208" t="s">
        <v>9325</v>
      </c>
      <c r="C9202" s="2" t="s">
        <v>262</v>
      </c>
      <c r="D9202" s="209" t="n">
        <v>163.61</v>
      </c>
      <c r="E9202" s="224" t="n">
        <f aca="false">VLOOKUP(A9202,SINAPI_MO!$A$1:$E$59566,4,0)</f>
        <v>0.4608</v>
      </c>
      <c r="F9202" s="225" t="n">
        <f aca="false">ROUND(D9202*E9202,2)</f>
        <v>75.39</v>
      </c>
    </row>
    <row r="9203" customFormat="false" ht="19.4" hidden="false" customHeight="false" outlineLevel="0" collapsed="false">
      <c r="A9203" s="207" t="n">
        <v>106130</v>
      </c>
      <c r="B9203" s="208" t="s">
        <v>9326</v>
      </c>
      <c r="C9203" s="2" t="s">
        <v>262</v>
      </c>
      <c r="D9203" s="209" t="n">
        <v>135.78</v>
      </c>
      <c r="E9203" s="224" t="n">
        <f aca="false">VLOOKUP(A9203,SINAPI_MO!$A$1:$E$59566,4,0)</f>
        <v>1</v>
      </c>
      <c r="F9203" s="225" t="n">
        <f aca="false">ROUND(D9203*E9203,2)</f>
        <v>135.78</v>
      </c>
    </row>
    <row r="9204" customFormat="false" ht="19.4" hidden="false" customHeight="false" outlineLevel="0" collapsed="false">
      <c r="A9204" s="207" t="n">
        <v>106129</v>
      </c>
      <c r="B9204" s="208" t="s">
        <v>9327</v>
      </c>
      <c r="C9204" s="2" t="s">
        <v>262</v>
      </c>
      <c r="D9204" s="209" t="n">
        <v>71.38</v>
      </c>
      <c r="E9204" s="224" t="n">
        <f aca="false">VLOOKUP(A9204,SINAPI_MO!$A$1:$E$59566,4,0)</f>
        <v>1</v>
      </c>
      <c r="F9204" s="225" t="n">
        <f aca="false">ROUND(D9204*E9204,2)</f>
        <v>71.38</v>
      </c>
    </row>
    <row r="9205" customFormat="false" ht="19.4" hidden="false" customHeight="false" outlineLevel="0" collapsed="false">
      <c r="A9205" s="207" t="n">
        <v>106125</v>
      </c>
      <c r="B9205" s="208" t="s">
        <v>9328</v>
      </c>
      <c r="C9205" s="2" t="s">
        <v>262</v>
      </c>
      <c r="D9205" s="209" t="n">
        <v>55.18</v>
      </c>
      <c r="E9205" s="224" t="n">
        <f aca="false">VLOOKUP(A9205,SINAPI_MO!$A$1:$E$59566,4,0)</f>
        <v>1</v>
      </c>
      <c r="F9205" s="225" t="n">
        <f aca="false">ROUND(D9205*E9205,2)</f>
        <v>55.18</v>
      </c>
    </row>
    <row r="9206" customFormat="false" ht="19.4" hidden="false" customHeight="false" outlineLevel="0" collapsed="false">
      <c r="A9206" s="207" t="n">
        <v>106124</v>
      </c>
      <c r="B9206" s="208" t="s">
        <v>9329</v>
      </c>
      <c r="C9206" s="2" t="s">
        <v>262</v>
      </c>
      <c r="D9206" s="209" t="n">
        <v>54.97</v>
      </c>
      <c r="E9206" s="224" t="n">
        <f aca="false">VLOOKUP(A9206,SINAPI_MO!$A$1:$E$59566,4,0)</f>
        <v>1</v>
      </c>
      <c r="F9206" s="225" t="n">
        <f aca="false">ROUND(D9206*E9206,2)</f>
        <v>54.97</v>
      </c>
    </row>
    <row r="9207" customFormat="false" ht="19.4" hidden="false" customHeight="false" outlineLevel="0" collapsed="false">
      <c r="A9207" s="207" t="n">
        <v>106123</v>
      </c>
      <c r="B9207" s="208" t="s">
        <v>9330</v>
      </c>
      <c r="C9207" s="2" t="s">
        <v>262</v>
      </c>
      <c r="D9207" s="209" t="n">
        <v>164.05</v>
      </c>
      <c r="E9207" s="224" t="n">
        <f aca="false">VLOOKUP(A9207,SINAPI_MO!$A$1:$E$59566,4,0)</f>
        <v>0.4622</v>
      </c>
      <c r="F9207" s="225" t="n">
        <f aca="false">ROUND(D9207*E9207,2)</f>
        <v>75.82</v>
      </c>
    </row>
    <row r="9208" customFormat="false" ht="19.4" hidden="false" customHeight="false" outlineLevel="0" collapsed="false">
      <c r="A9208" s="207" t="n">
        <v>106445</v>
      </c>
      <c r="B9208" s="208" t="s">
        <v>9331</v>
      </c>
      <c r="C9208" s="2" t="s">
        <v>170</v>
      </c>
      <c r="D9208" s="209" t="n">
        <v>0</v>
      </c>
      <c r="E9208" s="224" t="e">
        <f aca="false">VLOOKUP(A9208,SINAPI_MO!$A$1:$E$59566,4,0)</f>
        <v>#N/A</v>
      </c>
      <c r="F9208" s="225" t="e">
        <f aca="false">ROUND(D9208*E9208,2)</f>
        <v>#N/A</v>
      </c>
    </row>
    <row r="9209" customFormat="false" ht="19.4" hidden="false" customHeight="false" outlineLevel="0" collapsed="false">
      <c r="A9209" s="207" t="n">
        <v>106446</v>
      </c>
      <c r="B9209" s="208" t="s">
        <v>9332</v>
      </c>
      <c r="C9209" s="2" t="s">
        <v>170</v>
      </c>
      <c r="D9209" s="209" t="n">
        <v>0</v>
      </c>
      <c r="E9209" s="224" t="e">
        <f aca="false">VLOOKUP(A9209,SINAPI_MO!$A$1:$E$59566,4,0)</f>
        <v>#N/A</v>
      </c>
      <c r="F9209" s="225" t="e">
        <f aca="false">ROUND(D9209*E9209,2)</f>
        <v>#N/A</v>
      </c>
    </row>
    <row r="9210" customFormat="false" ht="19.4" hidden="false" customHeight="false" outlineLevel="0" collapsed="false">
      <c r="A9210" s="207" t="n">
        <v>106447</v>
      </c>
      <c r="B9210" s="208" t="s">
        <v>9333</v>
      </c>
      <c r="C9210" s="2" t="s">
        <v>170</v>
      </c>
      <c r="D9210" s="209" t="n">
        <v>0</v>
      </c>
      <c r="E9210" s="224" t="e">
        <f aca="false">VLOOKUP(A9210,SINAPI_MO!$A$1:$E$59566,4,0)</f>
        <v>#N/A</v>
      </c>
      <c r="F9210" s="225" t="e">
        <f aca="false">ROUND(D9210*E9210,2)</f>
        <v>#N/A</v>
      </c>
    </row>
    <row r="9211" customFormat="false" ht="19.4" hidden="false" customHeight="false" outlineLevel="0" collapsed="false">
      <c r="A9211" s="207" t="n">
        <v>106448</v>
      </c>
      <c r="B9211" s="208" t="s">
        <v>9334</v>
      </c>
      <c r="C9211" s="2" t="s">
        <v>170</v>
      </c>
      <c r="D9211" s="209" t="n">
        <v>0</v>
      </c>
      <c r="E9211" s="224" t="e">
        <f aca="false">VLOOKUP(A9211,SINAPI_MO!$A$1:$E$59566,4,0)</f>
        <v>#N/A</v>
      </c>
      <c r="F9211" s="225" t="e">
        <f aca="false">ROUND(D9211*E9211,2)</f>
        <v>#N/A</v>
      </c>
    </row>
    <row r="9212" customFormat="false" ht="19.4" hidden="false" customHeight="false" outlineLevel="0" collapsed="false">
      <c r="A9212" s="207" t="n">
        <v>106449</v>
      </c>
      <c r="B9212" s="208" t="s">
        <v>9335</v>
      </c>
      <c r="C9212" s="2" t="s">
        <v>170</v>
      </c>
      <c r="D9212" s="209" t="n">
        <v>0</v>
      </c>
      <c r="E9212" s="224" t="e">
        <f aca="false">VLOOKUP(A9212,SINAPI_MO!$A$1:$E$59566,4,0)</f>
        <v>#N/A</v>
      </c>
      <c r="F9212" s="225" t="e">
        <f aca="false">ROUND(D9212*E9212,2)</f>
        <v>#N/A</v>
      </c>
    </row>
    <row r="9213" customFormat="false" ht="19.4" hidden="false" customHeight="false" outlineLevel="0" collapsed="false">
      <c r="A9213" s="207" t="n">
        <v>106455</v>
      </c>
      <c r="B9213" s="208" t="s">
        <v>9336</v>
      </c>
      <c r="C9213" s="2" t="s">
        <v>183</v>
      </c>
      <c r="D9213" s="209" t="n">
        <v>1101.09</v>
      </c>
      <c r="E9213" s="224" t="n">
        <f aca="false">VLOOKUP(A9213,SINAPI_MO!$A$1:$E$59566,4,0)</f>
        <v>0.5277</v>
      </c>
      <c r="F9213" s="225" t="n">
        <f aca="false">ROUND(D9213*E9213,2)</f>
        <v>581.05</v>
      </c>
    </row>
    <row r="9214" customFormat="false" ht="19.4" hidden="false" customHeight="false" outlineLevel="0" collapsed="false">
      <c r="A9214" s="207" t="n">
        <v>106450</v>
      </c>
      <c r="B9214" s="208" t="s">
        <v>9337</v>
      </c>
      <c r="C9214" s="2" t="s">
        <v>170</v>
      </c>
      <c r="D9214" s="209" t="n">
        <v>0</v>
      </c>
      <c r="E9214" s="224" t="e">
        <f aca="false">VLOOKUP(A9214,SINAPI_MO!$A$1:$E$59566,4,0)</f>
        <v>#N/A</v>
      </c>
      <c r="F9214" s="225" t="e">
        <f aca="false">ROUND(D9214*E9214,2)</f>
        <v>#N/A</v>
      </c>
    </row>
    <row r="9215" customFormat="false" ht="19.4" hidden="false" customHeight="false" outlineLevel="0" collapsed="false">
      <c r="A9215" s="207" t="n">
        <v>106451</v>
      </c>
      <c r="B9215" s="208" t="s">
        <v>9338</v>
      </c>
      <c r="C9215" s="2" t="s">
        <v>170</v>
      </c>
      <c r="D9215" s="209" t="n">
        <v>0</v>
      </c>
      <c r="E9215" s="224" t="e">
        <f aca="false">VLOOKUP(A9215,SINAPI_MO!$A$1:$E$59566,4,0)</f>
        <v>#N/A</v>
      </c>
      <c r="F9215" s="225" t="e">
        <f aca="false">ROUND(D9215*E9215,2)</f>
        <v>#N/A</v>
      </c>
    </row>
    <row r="9216" customFormat="false" ht="19.4" hidden="false" customHeight="false" outlineLevel="0" collapsed="false">
      <c r="A9216" s="207" t="n">
        <v>106452</v>
      </c>
      <c r="B9216" s="208" t="s">
        <v>9339</v>
      </c>
      <c r="C9216" s="2" t="s">
        <v>170</v>
      </c>
      <c r="D9216" s="209" t="n">
        <v>0</v>
      </c>
      <c r="E9216" s="224" t="e">
        <f aca="false">VLOOKUP(A9216,SINAPI_MO!$A$1:$E$59566,4,0)</f>
        <v>#N/A</v>
      </c>
      <c r="F9216" s="225" t="e">
        <f aca="false">ROUND(D9216*E9216,2)</f>
        <v>#N/A</v>
      </c>
    </row>
    <row r="9217" customFormat="false" ht="19.4" hidden="false" customHeight="false" outlineLevel="0" collapsed="false">
      <c r="A9217" s="207" t="n">
        <v>106453</v>
      </c>
      <c r="B9217" s="208" t="s">
        <v>9340</v>
      </c>
      <c r="C9217" s="2" t="s">
        <v>170</v>
      </c>
      <c r="D9217" s="209" t="n">
        <v>0</v>
      </c>
      <c r="E9217" s="224" t="e">
        <f aca="false">VLOOKUP(A9217,SINAPI_MO!$A$1:$E$59566,4,0)</f>
        <v>#N/A</v>
      </c>
      <c r="F9217" s="225" t="e">
        <f aca="false">ROUND(D9217*E9217,2)</f>
        <v>#N/A</v>
      </c>
    </row>
    <row r="9218" customFormat="false" ht="19.4" hidden="false" customHeight="false" outlineLevel="0" collapsed="false">
      <c r="A9218" s="207" t="n">
        <v>106454</v>
      </c>
      <c r="B9218" s="208" t="s">
        <v>9341</v>
      </c>
      <c r="C9218" s="2" t="s">
        <v>170</v>
      </c>
      <c r="D9218" s="209" t="n">
        <v>0</v>
      </c>
      <c r="E9218" s="224" t="e">
        <f aca="false">VLOOKUP(A9218,SINAPI_MO!$A$1:$E$59566,4,0)</f>
        <v>#N/A</v>
      </c>
      <c r="F9218" s="225" t="e">
        <f aca="false">ROUND(D9218*E9218,2)</f>
        <v>#N/A</v>
      </c>
    </row>
    <row r="9219" customFormat="false" ht="19.4" hidden="false" customHeight="false" outlineLevel="0" collapsed="false">
      <c r="A9219" s="207" t="n">
        <v>106456</v>
      </c>
      <c r="B9219" s="208" t="s">
        <v>9342</v>
      </c>
      <c r="C9219" s="2" t="s">
        <v>183</v>
      </c>
      <c r="D9219" s="209" t="n">
        <v>1241.08</v>
      </c>
      <c r="E9219" s="224" t="n">
        <f aca="false">VLOOKUP(A9219,SINAPI_MO!$A$1:$E$59566,4,0)</f>
        <v>0.533</v>
      </c>
      <c r="F9219" s="225" t="n">
        <f aca="false">ROUND(D9219*E9219,2)</f>
        <v>661.5</v>
      </c>
    </row>
    <row r="9220" customFormat="false" ht="12.8" hidden="false" customHeight="false" outlineLevel="0" collapsed="false">
      <c r="A9220" s="207" t="n">
        <v>106426</v>
      </c>
      <c r="B9220" s="208" t="s">
        <v>9343</v>
      </c>
      <c r="C9220" s="2" t="s">
        <v>170</v>
      </c>
      <c r="D9220" s="209" t="n">
        <v>0</v>
      </c>
      <c r="E9220" s="224" t="e">
        <f aca="false">VLOOKUP(A9220,SINAPI_MO!$A$1:$E$59566,4,0)</f>
        <v>#N/A</v>
      </c>
      <c r="F9220" s="225" t="e">
        <f aca="false">ROUND(D9220*E9220,2)</f>
        <v>#N/A</v>
      </c>
    </row>
    <row r="9221" customFormat="false" ht="19.4" hidden="false" customHeight="false" outlineLevel="0" collapsed="false">
      <c r="A9221" s="207" t="n">
        <v>106442</v>
      </c>
      <c r="B9221" s="208" t="s">
        <v>9344</v>
      </c>
      <c r="C9221" s="2" t="s">
        <v>170</v>
      </c>
      <c r="D9221" s="209" t="n">
        <v>0</v>
      </c>
      <c r="E9221" s="224" t="e">
        <f aca="false">VLOOKUP(A9221,SINAPI_MO!$A$1:$E$59566,4,0)</f>
        <v>#N/A</v>
      </c>
      <c r="F9221" s="225" t="e">
        <f aca="false">ROUND(D9221*E9221,2)</f>
        <v>#N/A</v>
      </c>
    </row>
    <row r="9222" customFormat="false" ht="12.8" hidden="false" customHeight="false" outlineLevel="0" collapsed="false">
      <c r="A9222" s="207" t="n">
        <v>106427</v>
      </c>
      <c r="B9222" s="208" t="s">
        <v>9345</v>
      </c>
      <c r="C9222" s="2" t="s">
        <v>170</v>
      </c>
      <c r="D9222" s="209" t="n">
        <v>0</v>
      </c>
      <c r="E9222" s="224" t="e">
        <f aca="false">VLOOKUP(A9222,SINAPI_MO!$A$1:$E$59566,4,0)</f>
        <v>#N/A</v>
      </c>
      <c r="F9222" s="225" t="e">
        <f aca="false">ROUND(D9222*E9222,2)</f>
        <v>#N/A</v>
      </c>
    </row>
    <row r="9223" customFormat="false" ht="12.8" hidden="false" customHeight="false" outlineLevel="0" collapsed="false">
      <c r="A9223" s="207" t="n">
        <v>106428</v>
      </c>
      <c r="B9223" s="208" t="s">
        <v>9346</v>
      </c>
      <c r="C9223" s="2" t="s">
        <v>170</v>
      </c>
      <c r="D9223" s="209" t="n">
        <v>0</v>
      </c>
      <c r="E9223" s="224" t="e">
        <f aca="false">VLOOKUP(A9223,SINAPI_MO!$A$1:$E$59566,4,0)</f>
        <v>#N/A</v>
      </c>
      <c r="F9223" s="225" t="e">
        <f aca="false">ROUND(D9223*E9223,2)</f>
        <v>#N/A</v>
      </c>
    </row>
    <row r="9224" customFormat="false" ht="12.8" hidden="false" customHeight="false" outlineLevel="0" collapsed="false">
      <c r="A9224" s="207" t="n">
        <v>106429</v>
      </c>
      <c r="B9224" s="208" t="s">
        <v>9347</v>
      </c>
      <c r="C9224" s="2" t="s">
        <v>170</v>
      </c>
      <c r="D9224" s="209" t="n">
        <v>0</v>
      </c>
      <c r="E9224" s="224" t="e">
        <f aca="false">VLOOKUP(A9224,SINAPI_MO!$A$1:$E$59566,4,0)</f>
        <v>#N/A</v>
      </c>
      <c r="F9224" s="225" t="e">
        <f aca="false">ROUND(D9224*E9224,2)</f>
        <v>#N/A</v>
      </c>
    </row>
    <row r="9225" customFormat="false" ht="12.8" hidden="false" customHeight="false" outlineLevel="0" collapsed="false">
      <c r="A9225" s="207" t="n">
        <v>106430</v>
      </c>
      <c r="B9225" s="208" t="s">
        <v>9348</v>
      </c>
      <c r="C9225" s="2" t="s">
        <v>170</v>
      </c>
      <c r="D9225" s="209" t="n">
        <v>0</v>
      </c>
      <c r="E9225" s="224" t="e">
        <f aca="false">VLOOKUP(A9225,SINAPI_MO!$A$1:$E$59566,4,0)</f>
        <v>#N/A</v>
      </c>
      <c r="F9225" s="225" t="e">
        <f aca="false">ROUND(D9225*E9225,2)</f>
        <v>#N/A</v>
      </c>
    </row>
    <row r="9226" customFormat="false" ht="12.8" hidden="false" customHeight="false" outlineLevel="0" collapsed="false">
      <c r="A9226" s="207" t="n">
        <v>106425</v>
      </c>
      <c r="B9226" s="208" t="s">
        <v>9349</v>
      </c>
      <c r="C9226" s="2" t="s">
        <v>170</v>
      </c>
      <c r="D9226" s="209" t="n">
        <v>0</v>
      </c>
      <c r="E9226" s="224" t="e">
        <f aca="false">VLOOKUP(A9226,SINAPI_MO!$A$1:$E$59566,4,0)</f>
        <v>#N/A</v>
      </c>
      <c r="F9226" s="225" t="e">
        <f aca="false">ROUND(D9226*E9226,2)</f>
        <v>#N/A</v>
      </c>
    </row>
    <row r="9227" customFormat="false" ht="12.8" hidden="false" customHeight="false" outlineLevel="0" collapsed="false">
      <c r="A9227" s="207" t="n">
        <v>106431</v>
      </c>
      <c r="B9227" s="208" t="s">
        <v>9350</v>
      </c>
      <c r="C9227" s="2" t="s">
        <v>170</v>
      </c>
      <c r="D9227" s="209" t="n">
        <v>0</v>
      </c>
      <c r="E9227" s="224" t="e">
        <f aca="false">VLOOKUP(A9227,SINAPI_MO!$A$1:$E$59566,4,0)</f>
        <v>#N/A</v>
      </c>
      <c r="F9227" s="225" t="e">
        <f aca="false">ROUND(D9227*E9227,2)</f>
        <v>#N/A</v>
      </c>
    </row>
    <row r="9228" customFormat="false" ht="12.8" hidden="false" customHeight="false" outlineLevel="0" collapsed="false">
      <c r="A9228" s="207" t="n">
        <v>106441</v>
      </c>
      <c r="B9228" s="208" t="s">
        <v>9351</v>
      </c>
      <c r="C9228" s="2" t="s">
        <v>170</v>
      </c>
      <c r="D9228" s="209" t="n">
        <v>0</v>
      </c>
      <c r="E9228" s="224" t="e">
        <f aca="false">VLOOKUP(A9228,SINAPI_MO!$A$1:$E$59566,4,0)</f>
        <v>#N/A</v>
      </c>
      <c r="F9228" s="225" t="e">
        <f aca="false">ROUND(D9228*E9228,2)</f>
        <v>#N/A</v>
      </c>
    </row>
    <row r="9229" customFormat="false" ht="19.4" hidden="false" customHeight="false" outlineLevel="0" collapsed="false">
      <c r="A9229" s="207" t="n">
        <v>106433</v>
      </c>
      <c r="B9229" s="208" t="s">
        <v>9352</v>
      </c>
      <c r="C9229" s="2" t="s">
        <v>170</v>
      </c>
      <c r="D9229" s="209" t="n">
        <v>0</v>
      </c>
      <c r="E9229" s="224" t="e">
        <f aca="false">VLOOKUP(A9229,SINAPI_MO!$A$1:$E$59566,4,0)</f>
        <v>#N/A</v>
      </c>
      <c r="F9229" s="225" t="e">
        <f aca="false">ROUND(D9229*E9229,2)</f>
        <v>#N/A</v>
      </c>
    </row>
    <row r="9230" customFormat="false" ht="19.4" hidden="false" customHeight="false" outlineLevel="0" collapsed="false">
      <c r="A9230" s="207" t="n">
        <v>106444</v>
      </c>
      <c r="B9230" s="208" t="s">
        <v>9353</v>
      </c>
      <c r="C9230" s="2" t="s">
        <v>170</v>
      </c>
      <c r="D9230" s="209" t="n">
        <v>0</v>
      </c>
      <c r="E9230" s="224" t="e">
        <f aca="false">VLOOKUP(A9230,SINAPI_MO!$A$1:$E$59566,4,0)</f>
        <v>#N/A</v>
      </c>
      <c r="F9230" s="225" t="e">
        <f aca="false">ROUND(D9230*E9230,2)</f>
        <v>#N/A</v>
      </c>
    </row>
    <row r="9231" customFormat="false" ht="19.4" hidden="false" customHeight="false" outlineLevel="0" collapsed="false">
      <c r="A9231" s="207" t="n">
        <v>106434</v>
      </c>
      <c r="B9231" s="208" t="s">
        <v>9354</v>
      </c>
      <c r="C9231" s="2" t="s">
        <v>170</v>
      </c>
      <c r="D9231" s="209" t="n">
        <v>0</v>
      </c>
      <c r="E9231" s="224" t="e">
        <f aca="false">VLOOKUP(A9231,SINAPI_MO!$A$1:$E$59566,4,0)</f>
        <v>#N/A</v>
      </c>
      <c r="F9231" s="225" t="e">
        <f aca="false">ROUND(D9231*E9231,2)</f>
        <v>#N/A</v>
      </c>
    </row>
    <row r="9232" customFormat="false" ht="19.4" hidden="false" customHeight="false" outlineLevel="0" collapsed="false">
      <c r="A9232" s="207" t="n">
        <v>106435</v>
      </c>
      <c r="B9232" s="208" t="s">
        <v>9355</v>
      </c>
      <c r="C9232" s="2" t="s">
        <v>170</v>
      </c>
      <c r="D9232" s="209" t="n">
        <v>0</v>
      </c>
      <c r="E9232" s="224" t="e">
        <f aca="false">VLOOKUP(A9232,SINAPI_MO!$A$1:$E$59566,4,0)</f>
        <v>#N/A</v>
      </c>
      <c r="F9232" s="225" t="e">
        <f aca="false">ROUND(D9232*E9232,2)</f>
        <v>#N/A</v>
      </c>
    </row>
    <row r="9233" customFormat="false" ht="19.4" hidden="false" customHeight="false" outlineLevel="0" collapsed="false">
      <c r="A9233" s="207" t="n">
        <v>106436</v>
      </c>
      <c r="B9233" s="208" t="s">
        <v>9356</v>
      </c>
      <c r="C9233" s="2" t="s">
        <v>170</v>
      </c>
      <c r="D9233" s="209" t="n">
        <v>0</v>
      </c>
      <c r="E9233" s="224" t="e">
        <f aca="false">VLOOKUP(A9233,SINAPI_MO!$A$1:$E$59566,4,0)</f>
        <v>#N/A</v>
      </c>
      <c r="F9233" s="225" t="e">
        <f aca="false">ROUND(D9233*E9233,2)</f>
        <v>#N/A</v>
      </c>
    </row>
    <row r="9234" customFormat="false" ht="19.4" hidden="false" customHeight="false" outlineLevel="0" collapsed="false">
      <c r="A9234" s="207" t="n">
        <v>106437</v>
      </c>
      <c r="B9234" s="208" t="s">
        <v>9357</v>
      </c>
      <c r="C9234" s="2" t="s">
        <v>170</v>
      </c>
      <c r="D9234" s="209" t="n">
        <v>0</v>
      </c>
      <c r="E9234" s="224" t="e">
        <f aca="false">VLOOKUP(A9234,SINAPI_MO!$A$1:$E$59566,4,0)</f>
        <v>#N/A</v>
      </c>
      <c r="F9234" s="225" t="e">
        <f aca="false">ROUND(D9234*E9234,2)</f>
        <v>#N/A</v>
      </c>
    </row>
    <row r="9235" customFormat="false" ht="19.4" hidden="false" customHeight="false" outlineLevel="0" collapsed="false">
      <c r="A9235" s="207" t="n">
        <v>106432</v>
      </c>
      <c r="B9235" s="208" t="s">
        <v>9358</v>
      </c>
      <c r="C9235" s="2" t="s">
        <v>170</v>
      </c>
      <c r="D9235" s="209" t="n">
        <v>0</v>
      </c>
      <c r="E9235" s="224" t="e">
        <f aca="false">VLOOKUP(A9235,SINAPI_MO!$A$1:$E$59566,4,0)</f>
        <v>#N/A</v>
      </c>
      <c r="F9235" s="225" t="e">
        <f aca="false">ROUND(D9235*E9235,2)</f>
        <v>#N/A</v>
      </c>
    </row>
    <row r="9236" customFormat="false" ht="19.4" hidden="false" customHeight="false" outlineLevel="0" collapsed="false">
      <c r="A9236" s="207" t="n">
        <v>106438</v>
      </c>
      <c r="B9236" s="208" t="s">
        <v>9359</v>
      </c>
      <c r="C9236" s="2" t="s">
        <v>170</v>
      </c>
      <c r="D9236" s="209" t="n">
        <v>0</v>
      </c>
      <c r="E9236" s="224" t="e">
        <f aca="false">VLOOKUP(A9236,SINAPI_MO!$A$1:$E$59566,4,0)</f>
        <v>#N/A</v>
      </c>
      <c r="F9236" s="225" t="e">
        <f aca="false">ROUND(D9236*E9236,2)</f>
        <v>#N/A</v>
      </c>
    </row>
    <row r="9237" customFormat="false" ht="19.4" hidden="false" customHeight="false" outlineLevel="0" collapsed="false">
      <c r="A9237" s="207" t="n">
        <v>106443</v>
      </c>
      <c r="B9237" s="208" t="s">
        <v>9360</v>
      </c>
      <c r="C9237" s="2" t="s">
        <v>170</v>
      </c>
      <c r="D9237" s="209" t="n">
        <v>0</v>
      </c>
      <c r="E9237" s="224" t="e">
        <f aca="false">VLOOKUP(A9237,SINAPI_MO!$A$1:$E$59566,4,0)</f>
        <v>#N/A</v>
      </c>
      <c r="F9237" s="225" t="e">
        <f aca="false">ROUND(D9237*E9237,2)</f>
        <v>#N/A</v>
      </c>
    </row>
    <row r="9238" customFormat="false" ht="12.8" hidden="false" customHeight="false" outlineLevel="0" collapsed="false">
      <c r="A9238" s="207" t="n">
        <v>106419</v>
      </c>
      <c r="B9238" s="208" t="s">
        <v>9361</v>
      </c>
      <c r="C9238" s="2" t="s">
        <v>170</v>
      </c>
      <c r="D9238" s="209" t="n">
        <v>0</v>
      </c>
      <c r="E9238" s="224" t="e">
        <f aca="false">VLOOKUP(A9238,SINAPI_MO!$A$1:$E$59566,4,0)</f>
        <v>#N/A</v>
      </c>
      <c r="F9238" s="225" t="e">
        <f aca="false">ROUND(D9238*E9238,2)</f>
        <v>#N/A</v>
      </c>
    </row>
    <row r="9239" customFormat="false" ht="12.8" hidden="false" customHeight="false" outlineLevel="0" collapsed="false">
      <c r="A9239" s="207" t="n">
        <v>106440</v>
      </c>
      <c r="B9239" s="208" t="s">
        <v>9362</v>
      </c>
      <c r="C9239" s="2" t="s">
        <v>170</v>
      </c>
      <c r="D9239" s="209" t="n">
        <v>0</v>
      </c>
      <c r="E9239" s="224" t="e">
        <f aca="false">VLOOKUP(A9239,SINAPI_MO!$A$1:$E$59566,4,0)</f>
        <v>#N/A</v>
      </c>
      <c r="F9239" s="225" t="e">
        <f aca="false">ROUND(D9239*E9239,2)</f>
        <v>#N/A</v>
      </c>
    </row>
    <row r="9240" customFormat="false" ht="12.8" hidden="false" customHeight="false" outlineLevel="0" collapsed="false">
      <c r="A9240" s="207" t="n">
        <v>106420</v>
      </c>
      <c r="B9240" s="208" t="s">
        <v>9363</v>
      </c>
      <c r="C9240" s="2" t="s">
        <v>170</v>
      </c>
      <c r="D9240" s="209" t="n">
        <v>0</v>
      </c>
      <c r="E9240" s="224" t="e">
        <f aca="false">VLOOKUP(A9240,SINAPI_MO!$A$1:$E$59566,4,0)</f>
        <v>#N/A</v>
      </c>
      <c r="F9240" s="225" t="e">
        <f aca="false">ROUND(D9240*E9240,2)</f>
        <v>#N/A</v>
      </c>
    </row>
    <row r="9241" customFormat="false" ht="12.8" hidden="false" customHeight="false" outlineLevel="0" collapsed="false">
      <c r="A9241" s="207" t="n">
        <v>106421</v>
      </c>
      <c r="B9241" s="208" t="s">
        <v>9364</v>
      </c>
      <c r="C9241" s="2" t="s">
        <v>170</v>
      </c>
      <c r="D9241" s="209" t="n">
        <v>0</v>
      </c>
      <c r="E9241" s="224" t="e">
        <f aca="false">VLOOKUP(A9241,SINAPI_MO!$A$1:$E$59566,4,0)</f>
        <v>#N/A</v>
      </c>
      <c r="F9241" s="225" t="e">
        <f aca="false">ROUND(D9241*E9241,2)</f>
        <v>#N/A</v>
      </c>
    </row>
    <row r="9242" customFormat="false" ht="12.8" hidden="false" customHeight="false" outlineLevel="0" collapsed="false">
      <c r="A9242" s="207" t="n">
        <v>106422</v>
      </c>
      <c r="B9242" s="208" t="s">
        <v>9365</v>
      </c>
      <c r="C9242" s="2" t="s">
        <v>170</v>
      </c>
      <c r="D9242" s="209" t="n">
        <v>0</v>
      </c>
      <c r="E9242" s="224" t="e">
        <f aca="false">VLOOKUP(A9242,SINAPI_MO!$A$1:$E$59566,4,0)</f>
        <v>#N/A</v>
      </c>
      <c r="F9242" s="225" t="e">
        <f aca="false">ROUND(D9242*E9242,2)</f>
        <v>#N/A</v>
      </c>
    </row>
    <row r="9243" customFormat="false" ht="12.8" hidden="false" customHeight="false" outlineLevel="0" collapsed="false">
      <c r="A9243" s="207" t="n">
        <v>106423</v>
      </c>
      <c r="B9243" s="208" t="s">
        <v>9366</v>
      </c>
      <c r="C9243" s="2" t="s">
        <v>170</v>
      </c>
      <c r="D9243" s="209" t="n">
        <v>0</v>
      </c>
      <c r="E9243" s="224" t="e">
        <f aca="false">VLOOKUP(A9243,SINAPI_MO!$A$1:$E$59566,4,0)</f>
        <v>#N/A</v>
      </c>
      <c r="F9243" s="225" t="e">
        <f aca="false">ROUND(D9243*E9243,2)</f>
        <v>#N/A</v>
      </c>
    </row>
    <row r="9244" customFormat="false" ht="12.8" hidden="false" customHeight="false" outlineLevel="0" collapsed="false">
      <c r="A9244" s="207" t="n">
        <v>106418</v>
      </c>
      <c r="B9244" s="208" t="s">
        <v>9367</v>
      </c>
      <c r="C9244" s="2" t="s">
        <v>170</v>
      </c>
      <c r="D9244" s="209" t="n">
        <v>0</v>
      </c>
      <c r="E9244" s="224" t="e">
        <f aca="false">VLOOKUP(A9244,SINAPI_MO!$A$1:$E$59566,4,0)</f>
        <v>#N/A</v>
      </c>
      <c r="F9244" s="225" t="e">
        <f aca="false">ROUND(D9244*E9244,2)</f>
        <v>#N/A</v>
      </c>
    </row>
    <row r="9245" customFormat="false" ht="12.8" hidden="false" customHeight="false" outlineLevel="0" collapsed="false">
      <c r="A9245" s="207" t="n">
        <v>106424</v>
      </c>
      <c r="B9245" s="208" t="s">
        <v>9368</v>
      </c>
      <c r="C9245" s="2" t="s">
        <v>170</v>
      </c>
      <c r="D9245" s="209" t="n">
        <v>0</v>
      </c>
      <c r="E9245" s="224" t="e">
        <f aca="false">VLOOKUP(A9245,SINAPI_MO!$A$1:$E$59566,4,0)</f>
        <v>#N/A</v>
      </c>
      <c r="F9245" s="225" t="e">
        <f aca="false">ROUND(D9245*E9245,2)</f>
        <v>#N/A</v>
      </c>
    </row>
    <row r="9246" customFormat="false" ht="12.8" hidden="false" customHeight="false" outlineLevel="0" collapsed="false">
      <c r="A9246" s="207" t="n">
        <v>106439</v>
      </c>
      <c r="B9246" s="208" t="s">
        <v>9369</v>
      </c>
      <c r="C9246" s="2" t="s">
        <v>170</v>
      </c>
      <c r="D9246" s="209" t="n">
        <v>0</v>
      </c>
      <c r="E9246" s="224" t="e">
        <f aca="false">VLOOKUP(A9246,SINAPI_MO!$A$1:$E$59566,4,0)</f>
        <v>#N/A</v>
      </c>
      <c r="F9246" s="225" t="e">
        <f aca="false">ROUND(D9246*E9246,2)</f>
        <v>#N/A</v>
      </c>
    </row>
    <row r="9247" customFormat="false" ht="19.4" hidden="false" customHeight="false" outlineLevel="0" collapsed="false">
      <c r="A9247" s="207" t="n">
        <v>88789</v>
      </c>
      <c r="B9247" s="208" t="s">
        <v>9370</v>
      </c>
      <c r="C9247" s="2" t="s">
        <v>175</v>
      </c>
      <c r="D9247" s="209" t="n">
        <v>479.09</v>
      </c>
      <c r="E9247" s="224" t="n">
        <f aca="false">VLOOKUP(A9247,SINAPI_MO!$A$1:$E$59566,4,0)</f>
        <v>0.1146</v>
      </c>
      <c r="F9247" s="225" t="n">
        <f aca="false">ROUND(D9247*E9247,2)</f>
        <v>54.9</v>
      </c>
    </row>
    <row r="9248" customFormat="false" ht="19.4" hidden="false" customHeight="false" outlineLevel="0" collapsed="false">
      <c r="A9248" s="207" t="n">
        <v>88788</v>
      </c>
      <c r="B9248" s="208" t="s">
        <v>9371</v>
      </c>
      <c r="C9248" s="2" t="s">
        <v>175</v>
      </c>
      <c r="D9248" s="209" t="n">
        <v>397.93</v>
      </c>
      <c r="E9248" s="224" t="n">
        <f aca="false">VLOOKUP(A9248,SINAPI_MO!$A$1:$E$59566,4,0)</f>
        <v>0.1194</v>
      </c>
      <c r="F9248" s="225" t="n">
        <f aca="false">ROUND(D9248*E9248,2)</f>
        <v>47.51</v>
      </c>
    </row>
    <row r="9249" customFormat="false" ht="19.4" hidden="false" customHeight="false" outlineLevel="0" collapsed="false">
      <c r="A9249" s="207" t="n">
        <v>87245</v>
      </c>
      <c r="B9249" s="208" t="s">
        <v>9372</v>
      </c>
      <c r="C9249" s="2" t="s">
        <v>175</v>
      </c>
      <c r="D9249" s="209" t="n">
        <v>364.67</v>
      </c>
      <c r="E9249" s="224" t="n">
        <f aca="false">VLOOKUP(A9249,SINAPI_MO!$A$1:$E$59566,4,0)</f>
        <v>0.1464</v>
      </c>
      <c r="F9249" s="225" t="n">
        <f aca="false">ROUND(D9249*E9249,2)</f>
        <v>53.39</v>
      </c>
    </row>
    <row r="9250" customFormat="false" ht="19.4" hidden="false" customHeight="false" outlineLevel="0" collapsed="false">
      <c r="A9250" s="207" t="n">
        <v>87244</v>
      </c>
      <c r="B9250" s="208" t="s">
        <v>9373</v>
      </c>
      <c r="C9250" s="2" t="s">
        <v>175</v>
      </c>
      <c r="D9250" s="209" t="n">
        <v>303.37</v>
      </c>
      <c r="E9250" s="224" t="n">
        <f aca="false">VLOOKUP(A9250,SINAPI_MO!$A$1:$E$59566,4,0)</f>
        <v>0.1514</v>
      </c>
      <c r="F9250" s="225" t="n">
        <f aca="false">ROUND(D9250*E9250,2)</f>
        <v>45.93</v>
      </c>
    </row>
    <row r="9251" customFormat="false" ht="19.4" hidden="false" customHeight="false" outlineLevel="0" collapsed="false">
      <c r="A9251" s="207" t="n">
        <v>104589</v>
      </c>
      <c r="B9251" s="208" t="s">
        <v>9374</v>
      </c>
      <c r="C9251" s="2" t="s">
        <v>175</v>
      </c>
      <c r="D9251" s="209" t="n">
        <v>299.79</v>
      </c>
      <c r="E9251" s="224" t="n">
        <f aca="false">VLOOKUP(A9251,SINAPI_MO!$A$1:$E$59566,4,0)</f>
        <v>0.176</v>
      </c>
      <c r="F9251" s="225" t="n">
        <f aca="false">ROUND(D9251*E9251,2)</f>
        <v>52.76</v>
      </c>
    </row>
    <row r="9252" customFormat="false" ht="19.4" hidden="false" customHeight="false" outlineLevel="0" collapsed="false">
      <c r="A9252" s="207" t="n">
        <v>104588</v>
      </c>
      <c r="B9252" s="208" t="s">
        <v>9375</v>
      </c>
      <c r="C9252" s="2" t="s">
        <v>175</v>
      </c>
      <c r="D9252" s="209" t="n">
        <v>249.98</v>
      </c>
      <c r="E9252" s="224" t="n">
        <f aca="false">VLOOKUP(A9252,SINAPI_MO!$A$1:$E$59566,4,0)</f>
        <v>0.1813</v>
      </c>
      <c r="F9252" s="225" t="n">
        <f aca="false">ROUND(D9252*E9252,2)</f>
        <v>45.32</v>
      </c>
    </row>
    <row r="9253" customFormat="false" ht="19.4" hidden="false" customHeight="false" outlineLevel="0" collapsed="false">
      <c r="A9253" s="207" t="n">
        <v>104591</v>
      </c>
      <c r="B9253" s="208" t="s">
        <v>9376</v>
      </c>
      <c r="C9253" s="2" t="s">
        <v>175</v>
      </c>
      <c r="D9253" s="209" t="n">
        <v>327.13</v>
      </c>
      <c r="E9253" s="224" t="n">
        <f aca="false">VLOOKUP(A9253,SINAPI_MO!$A$1:$E$59566,4,0)</f>
        <v>0.2017</v>
      </c>
      <c r="F9253" s="225" t="n">
        <f aca="false">ROUND(D9253*E9253,2)</f>
        <v>65.98</v>
      </c>
    </row>
    <row r="9254" customFormat="false" ht="19.4" hidden="false" customHeight="false" outlineLevel="0" collapsed="false">
      <c r="A9254" s="207" t="n">
        <v>104590</v>
      </c>
      <c r="B9254" s="208" t="s">
        <v>9377</v>
      </c>
      <c r="C9254" s="2" t="s">
        <v>175</v>
      </c>
      <c r="D9254" s="209" t="n">
        <v>273.84</v>
      </c>
      <c r="E9254" s="224" t="n">
        <f aca="false">VLOOKUP(A9254,SINAPI_MO!$A$1:$E$59566,4,0)</f>
        <v>0.2139</v>
      </c>
      <c r="F9254" s="225" t="n">
        <f aca="false">ROUND(D9254*E9254,2)</f>
        <v>58.57</v>
      </c>
    </row>
    <row r="9255" customFormat="false" ht="19.4" hidden="false" customHeight="false" outlineLevel="0" collapsed="false">
      <c r="A9255" s="207" t="n">
        <v>87267</v>
      </c>
      <c r="B9255" s="208" t="s">
        <v>9378</v>
      </c>
      <c r="C9255" s="2" t="s">
        <v>175</v>
      </c>
      <c r="D9255" s="209" t="n">
        <v>68.02</v>
      </c>
      <c r="E9255" s="224" t="n">
        <f aca="false">VLOOKUP(A9255,SINAPI_MO!$A$1:$E$59566,4,0)</f>
        <v>0.3862</v>
      </c>
      <c r="F9255" s="225" t="n">
        <f aca="false">ROUND(D9255*E9255,2)</f>
        <v>26.27</v>
      </c>
    </row>
    <row r="9256" customFormat="false" ht="19.4" hidden="false" customHeight="false" outlineLevel="0" collapsed="false">
      <c r="A9256" s="207" t="n">
        <v>104614</v>
      </c>
      <c r="B9256" s="208" t="s">
        <v>9379</v>
      </c>
      <c r="C9256" s="2" t="s">
        <v>175</v>
      </c>
      <c r="D9256" s="209" t="n">
        <v>73.16</v>
      </c>
      <c r="E9256" s="224" t="n">
        <f aca="false">VLOOKUP(A9256,SINAPI_MO!$A$1:$E$59566,4,0)</f>
        <v>0.4203</v>
      </c>
      <c r="F9256" s="225" t="n">
        <f aca="false">ROUND(D9256*E9256,2)</f>
        <v>30.75</v>
      </c>
    </row>
    <row r="9257" customFormat="false" ht="19.4" hidden="false" customHeight="false" outlineLevel="0" collapsed="false">
      <c r="A9257" s="207" t="n">
        <v>104613</v>
      </c>
      <c r="B9257" s="208" t="s">
        <v>9380</v>
      </c>
      <c r="C9257" s="2" t="s">
        <v>175</v>
      </c>
      <c r="D9257" s="209" t="n">
        <v>66.32</v>
      </c>
      <c r="E9257" s="224" t="n">
        <f aca="false">VLOOKUP(A9257,SINAPI_MO!$A$1:$E$59566,4,0)</f>
        <v>0.3669</v>
      </c>
      <c r="F9257" s="225" t="n">
        <f aca="false">ROUND(D9257*E9257,2)</f>
        <v>24.33</v>
      </c>
    </row>
    <row r="9258" customFormat="false" ht="19.4" hidden="false" customHeight="false" outlineLevel="0" collapsed="false">
      <c r="A9258" s="207" t="n">
        <v>87265</v>
      </c>
      <c r="B9258" s="208" t="s">
        <v>9381</v>
      </c>
      <c r="C9258" s="2" t="s">
        <v>175</v>
      </c>
      <c r="D9258" s="209" t="n">
        <v>62.79</v>
      </c>
      <c r="E9258" s="224" t="n">
        <f aca="false">VLOOKUP(A9258,SINAPI_MO!$A$1:$E$59566,4,0)</f>
        <v>0.3386</v>
      </c>
      <c r="F9258" s="225" t="n">
        <f aca="false">ROUND(D9258*E9258,2)</f>
        <v>21.26</v>
      </c>
    </row>
    <row r="9259" customFormat="false" ht="19.4" hidden="false" customHeight="false" outlineLevel="0" collapsed="false">
      <c r="A9259" s="207" t="n">
        <v>87271</v>
      </c>
      <c r="B9259" s="208" t="s">
        <v>9382</v>
      </c>
      <c r="C9259" s="2" t="s">
        <v>175</v>
      </c>
      <c r="D9259" s="209" t="n">
        <v>72.02</v>
      </c>
      <c r="E9259" s="224" t="n">
        <f aca="false">VLOOKUP(A9259,SINAPI_MO!$A$1:$E$59566,4,0)</f>
        <v>0.4207</v>
      </c>
      <c r="F9259" s="225" t="n">
        <f aca="false">ROUND(D9259*E9259,2)</f>
        <v>30.3</v>
      </c>
    </row>
    <row r="9260" customFormat="false" ht="19.4" hidden="false" customHeight="false" outlineLevel="0" collapsed="false">
      <c r="A9260" s="207" t="n">
        <v>87269</v>
      </c>
      <c r="B9260" s="208" t="s">
        <v>9383</v>
      </c>
      <c r="C9260" s="2" t="s">
        <v>175</v>
      </c>
      <c r="D9260" s="209" t="n">
        <v>66.72</v>
      </c>
      <c r="E9260" s="224" t="n">
        <f aca="false">VLOOKUP(A9260,SINAPI_MO!$A$1:$E$59566,4,0)</f>
        <v>0.378</v>
      </c>
      <c r="F9260" s="225" t="n">
        <f aca="false">ROUND(D9260*E9260,2)</f>
        <v>25.22</v>
      </c>
    </row>
    <row r="9261" customFormat="false" ht="19.4" hidden="false" customHeight="false" outlineLevel="0" collapsed="false">
      <c r="A9261" s="207" t="n">
        <v>87275</v>
      </c>
      <c r="B9261" s="208" t="s">
        <v>9384</v>
      </c>
      <c r="C9261" s="2" t="s">
        <v>175</v>
      </c>
      <c r="D9261" s="209" t="n">
        <v>76.92</v>
      </c>
      <c r="E9261" s="224" t="n">
        <f aca="false">VLOOKUP(A9261,SINAPI_MO!$A$1:$E$59566,4,0)</f>
        <v>0.4353</v>
      </c>
      <c r="F9261" s="225" t="n">
        <f aca="false">ROUND(D9261*E9261,2)</f>
        <v>33.48</v>
      </c>
    </row>
    <row r="9262" customFormat="false" ht="19.4" hidden="false" customHeight="false" outlineLevel="0" collapsed="false">
      <c r="A9262" s="207" t="n">
        <v>87273</v>
      </c>
      <c r="B9262" s="208" t="s">
        <v>9385</v>
      </c>
      <c r="C9262" s="2" t="s">
        <v>175</v>
      </c>
      <c r="D9262" s="209" t="n">
        <v>69.87</v>
      </c>
      <c r="E9262" s="224" t="n">
        <f aca="false">VLOOKUP(A9262,SINAPI_MO!$A$1:$E$59566,4,0)</f>
        <v>0.3847</v>
      </c>
      <c r="F9262" s="225" t="n">
        <f aca="false">ROUND(D9262*E9262,2)</f>
        <v>26.88</v>
      </c>
    </row>
    <row r="9263" customFormat="false" ht="19.4" hidden="false" customHeight="false" outlineLevel="0" collapsed="false">
      <c r="A9263" s="207" t="n">
        <v>104612</v>
      </c>
      <c r="B9263" s="208" t="s">
        <v>9386</v>
      </c>
      <c r="C9263" s="2" t="s">
        <v>175</v>
      </c>
      <c r="D9263" s="209" t="n">
        <v>100.31</v>
      </c>
      <c r="E9263" s="224" t="n">
        <f aca="false">VLOOKUP(A9263,SINAPI_MO!$A$1:$E$59566,4,0)</f>
        <v>0.2953</v>
      </c>
      <c r="F9263" s="225" t="n">
        <f aca="false">ROUND(D9263*E9263,2)</f>
        <v>29.62</v>
      </c>
    </row>
    <row r="9264" customFormat="false" ht="19.4" hidden="false" customHeight="false" outlineLevel="0" collapsed="false">
      <c r="A9264" s="207" t="n">
        <v>104611</v>
      </c>
      <c r="B9264" s="208" t="s">
        <v>9387</v>
      </c>
      <c r="C9264" s="2" t="s">
        <v>175</v>
      </c>
      <c r="D9264" s="209" t="n">
        <v>99.68</v>
      </c>
      <c r="E9264" s="224" t="n">
        <f aca="false">VLOOKUP(A9264,SINAPI_MO!$A$1:$E$59566,4,0)</f>
        <v>0.2848</v>
      </c>
      <c r="F9264" s="225" t="n">
        <f aca="false">ROUND(D9264*E9264,2)</f>
        <v>28.39</v>
      </c>
    </row>
    <row r="9265" customFormat="false" ht="19.4" hidden="false" customHeight="false" outlineLevel="0" collapsed="false">
      <c r="A9265" s="207" t="n">
        <v>104618</v>
      </c>
      <c r="B9265" s="208" t="s">
        <v>9388</v>
      </c>
      <c r="C9265" s="2" t="s">
        <v>175</v>
      </c>
      <c r="D9265" s="209" t="n">
        <v>412.17</v>
      </c>
      <c r="E9265" s="224" t="n">
        <f aca="false">VLOOKUP(A9265,SINAPI_MO!$A$1:$E$59566,4,0)</f>
        <v>0.1193</v>
      </c>
      <c r="F9265" s="225" t="n">
        <f aca="false">ROUND(D9265*E9265,2)</f>
        <v>49.17</v>
      </c>
    </row>
    <row r="9266" customFormat="false" ht="19.4" hidden="false" customHeight="false" outlineLevel="0" collapsed="false">
      <c r="A9266" s="207" t="n">
        <v>104616</v>
      </c>
      <c r="B9266" s="208" t="s">
        <v>9389</v>
      </c>
      <c r="C9266" s="2" t="s">
        <v>175</v>
      </c>
      <c r="D9266" s="209" t="n">
        <v>401.65</v>
      </c>
      <c r="E9266" s="224" t="n">
        <f aca="false">VLOOKUP(A9266,SINAPI_MO!$A$1:$E$59566,4,0)</f>
        <v>0.0963</v>
      </c>
      <c r="F9266" s="225" t="n">
        <f aca="false">ROUND(D9266*E9266,2)</f>
        <v>38.68</v>
      </c>
    </row>
    <row r="9267" customFormat="false" ht="19.4" hidden="false" customHeight="false" outlineLevel="0" collapsed="false">
      <c r="A9267" s="207" t="n">
        <v>104617</v>
      </c>
      <c r="B9267" s="208" t="s">
        <v>9390</v>
      </c>
      <c r="C9267" s="2" t="s">
        <v>175</v>
      </c>
      <c r="D9267" s="209" t="n">
        <v>313.79</v>
      </c>
      <c r="E9267" s="224" t="n">
        <f aca="false">VLOOKUP(A9267,SINAPI_MO!$A$1:$E$59566,4,0)</f>
        <v>0.1568</v>
      </c>
      <c r="F9267" s="225" t="n">
        <f aca="false">ROUND(D9267*E9267,2)</f>
        <v>49.2</v>
      </c>
    </row>
    <row r="9268" customFormat="false" ht="19.4" hidden="false" customHeight="false" outlineLevel="0" collapsed="false">
      <c r="A9268" s="207" t="n">
        <v>104615</v>
      </c>
      <c r="B9268" s="208" t="s">
        <v>9391</v>
      </c>
      <c r="C9268" s="2" t="s">
        <v>175</v>
      </c>
      <c r="D9268" s="209" t="n">
        <v>303.27</v>
      </c>
      <c r="E9268" s="224" t="n">
        <f aca="false">VLOOKUP(A9268,SINAPI_MO!$A$1:$E$59566,4,0)</f>
        <v>0.1275</v>
      </c>
      <c r="F9268" s="225" t="n">
        <f aca="false">ROUND(D9268*E9268,2)</f>
        <v>38.67</v>
      </c>
    </row>
    <row r="9269" customFormat="false" ht="19.4" hidden="false" customHeight="false" outlineLevel="0" collapsed="false">
      <c r="A9269" s="207" t="n">
        <v>87247</v>
      </c>
      <c r="B9269" s="208" t="s">
        <v>9392</v>
      </c>
      <c r="C9269" s="2" t="s">
        <v>175</v>
      </c>
      <c r="D9269" s="209" t="n">
        <v>64.02</v>
      </c>
      <c r="E9269" s="224" t="n">
        <f aca="false">VLOOKUP(A9269,SINAPI_MO!$A$1:$E$59566,4,0)</f>
        <v>0.2663</v>
      </c>
      <c r="F9269" s="225" t="n">
        <f aca="false">ROUND(D9269*E9269,2)</f>
        <v>17.05</v>
      </c>
    </row>
    <row r="9270" customFormat="false" ht="19.4" hidden="false" customHeight="false" outlineLevel="0" collapsed="false">
      <c r="A9270" s="207" t="n">
        <v>87248</v>
      </c>
      <c r="B9270" s="208" t="s">
        <v>9393</v>
      </c>
      <c r="C9270" s="2" t="s">
        <v>175</v>
      </c>
      <c r="D9270" s="209" t="n">
        <v>56.58</v>
      </c>
      <c r="E9270" s="224" t="n">
        <f aca="false">VLOOKUP(A9270,SINAPI_MO!$A$1:$E$59566,4,0)</f>
        <v>0.1727</v>
      </c>
      <c r="F9270" s="225" t="n">
        <f aca="false">ROUND(D9270*E9270,2)</f>
        <v>9.77</v>
      </c>
    </row>
    <row r="9271" customFormat="false" ht="19.4" hidden="false" customHeight="false" outlineLevel="0" collapsed="false">
      <c r="A9271" s="207" t="n">
        <v>87246</v>
      </c>
      <c r="B9271" s="208" t="s">
        <v>9394</v>
      </c>
      <c r="C9271" s="2" t="s">
        <v>175</v>
      </c>
      <c r="D9271" s="209" t="n">
        <v>71.15</v>
      </c>
      <c r="E9271" s="224" t="n">
        <f aca="false">VLOOKUP(A9271,SINAPI_MO!$A$1:$E$59566,4,0)</f>
        <v>0.3299</v>
      </c>
      <c r="F9271" s="225" t="n">
        <f aca="false">ROUND(D9271*E9271,2)</f>
        <v>23.47</v>
      </c>
    </row>
    <row r="9272" customFormat="false" ht="19.4" hidden="false" customHeight="false" outlineLevel="0" collapsed="false">
      <c r="A9272" s="207" t="n">
        <v>104601</v>
      </c>
      <c r="B9272" s="208" t="s">
        <v>9395</v>
      </c>
      <c r="C9272" s="2" t="s">
        <v>175</v>
      </c>
      <c r="D9272" s="209" t="n">
        <v>69.1</v>
      </c>
      <c r="E9272" s="224" t="n">
        <f aca="false">VLOOKUP(A9272,SINAPI_MO!$A$1:$E$59566,4,0)</f>
        <v>0.3036</v>
      </c>
      <c r="F9272" s="225" t="n">
        <f aca="false">ROUND(D9272*E9272,2)</f>
        <v>20.98</v>
      </c>
    </row>
    <row r="9273" customFormat="false" ht="19.4" hidden="false" customHeight="false" outlineLevel="0" collapsed="false">
      <c r="A9273" s="207" t="n">
        <v>104603</v>
      </c>
      <c r="B9273" s="208" t="s">
        <v>9396</v>
      </c>
      <c r="C9273" s="2" t="s">
        <v>175</v>
      </c>
      <c r="D9273" s="209" t="n">
        <v>59.11</v>
      </c>
      <c r="E9273" s="224" t="n">
        <f aca="false">VLOOKUP(A9273,SINAPI_MO!$A$1:$E$59566,4,0)</f>
        <v>0.1984</v>
      </c>
      <c r="F9273" s="225" t="n">
        <f aca="false">ROUND(D9273*E9273,2)</f>
        <v>11.73</v>
      </c>
    </row>
    <row r="9274" customFormat="false" ht="19.4" hidden="false" customHeight="false" outlineLevel="0" collapsed="false">
      <c r="A9274" s="207" t="n">
        <v>104599</v>
      </c>
      <c r="B9274" s="208" t="s">
        <v>9397</v>
      </c>
      <c r="C9274" s="2" t="s">
        <v>175</v>
      </c>
      <c r="D9274" s="209" t="n">
        <v>84.62</v>
      </c>
      <c r="E9274" s="224" t="n">
        <f aca="false">VLOOKUP(A9274,SINAPI_MO!$A$1:$E$59566,4,0)</f>
        <v>0.4004</v>
      </c>
      <c r="F9274" s="225" t="n">
        <f aca="false">ROUND(D9274*E9274,2)</f>
        <v>33.88</v>
      </c>
    </row>
    <row r="9275" customFormat="false" ht="19.4" hidden="false" customHeight="false" outlineLevel="0" collapsed="false">
      <c r="A9275" s="207" t="n">
        <v>87250</v>
      </c>
      <c r="B9275" s="208" t="s">
        <v>9398</v>
      </c>
      <c r="C9275" s="2" t="s">
        <v>175</v>
      </c>
      <c r="D9275" s="209" t="n">
        <v>65.37</v>
      </c>
      <c r="E9275" s="224" t="n">
        <f aca="false">VLOOKUP(A9275,SINAPI_MO!$A$1:$E$59566,4,0)</f>
        <v>0.2801</v>
      </c>
      <c r="F9275" s="225" t="n">
        <f aca="false">ROUND(D9275*E9275,2)</f>
        <v>18.31</v>
      </c>
    </row>
    <row r="9276" customFormat="false" ht="19.4" hidden="false" customHeight="false" outlineLevel="0" collapsed="false">
      <c r="A9276" s="207" t="n">
        <v>87251</v>
      </c>
      <c r="B9276" s="208" t="s">
        <v>9399</v>
      </c>
      <c r="C9276" s="2" t="s">
        <v>175</v>
      </c>
      <c r="D9276" s="209" t="n">
        <v>56.83</v>
      </c>
      <c r="E9276" s="224" t="n">
        <f aca="false">VLOOKUP(A9276,SINAPI_MO!$A$1:$E$59566,4,0)</f>
        <v>0.179</v>
      </c>
      <c r="F9276" s="225" t="n">
        <f aca="false">ROUND(D9276*E9276,2)</f>
        <v>10.17</v>
      </c>
    </row>
    <row r="9277" customFormat="false" ht="19.4" hidden="false" customHeight="false" outlineLevel="0" collapsed="false">
      <c r="A9277" s="207" t="n">
        <v>87249</v>
      </c>
      <c r="B9277" s="208" t="s">
        <v>9400</v>
      </c>
      <c r="C9277" s="2" t="s">
        <v>175</v>
      </c>
      <c r="D9277" s="209" t="n">
        <v>76.04</v>
      </c>
      <c r="E9277" s="224" t="n">
        <f aca="false">VLOOKUP(A9277,SINAPI_MO!$A$1:$E$59566,4,0)</f>
        <v>0.3607</v>
      </c>
      <c r="F9277" s="225" t="n">
        <f aca="false">ROUND(D9277*E9277,2)</f>
        <v>27.43</v>
      </c>
    </row>
    <row r="9278" customFormat="false" ht="19.4" hidden="false" customHeight="false" outlineLevel="0" collapsed="false">
      <c r="A9278" s="207" t="n">
        <v>104606</v>
      </c>
      <c r="B9278" s="208" t="s">
        <v>9401</v>
      </c>
      <c r="C9278" s="2" t="s">
        <v>175</v>
      </c>
      <c r="D9278" s="209" t="n">
        <v>73.45</v>
      </c>
      <c r="E9278" s="224" t="n">
        <f aca="false">VLOOKUP(A9278,SINAPI_MO!$A$1:$E$59566,4,0)</f>
        <v>0.3341</v>
      </c>
      <c r="F9278" s="225" t="n">
        <f aca="false">ROUND(D9278*E9278,2)</f>
        <v>24.54</v>
      </c>
    </row>
    <row r="9279" customFormat="false" ht="19.4" hidden="false" customHeight="false" outlineLevel="0" collapsed="false">
      <c r="A9279" s="207" t="n">
        <v>104607</v>
      </c>
      <c r="B9279" s="208" t="s">
        <v>9402</v>
      </c>
      <c r="C9279" s="2" t="s">
        <v>175</v>
      </c>
      <c r="D9279" s="209" t="n">
        <v>60.43</v>
      </c>
      <c r="E9279" s="224" t="n">
        <f aca="false">VLOOKUP(A9279,SINAPI_MO!$A$1:$E$59566,4,0)</f>
        <v>0.2143</v>
      </c>
      <c r="F9279" s="225" t="n">
        <f aca="false">ROUND(D9279*E9279,2)</f>
        <v>12.95</v>
      </c>
    </row>
    <row r="9280" customFormat="false" ht="19.4" hidden="false" customHeight="false" outlineLevel="0" collapsed="false">
      <c r="A9280" s="207" t="n">
        <v>104605</v>
      </c>
      <c r="B9280" s="208" t="s">
        <v>9403</v>
      </c>
      <c r="C9280" s="2" t="s">
        <v>175</v>
      </c>
      <c r="D9280" s="209" t="n">
        <v>104.52</v>
      </c>
      <c r="E9280" s="224" t="n">
        <f aca="false">VLOOKUP(A9280,SINAPI_MO!$A$1:$E$59566,4,0)</f>
        <v>0.4735</v>
      </c>
      <c r="F9280" s="225" t="n">
        <f aca="false">ROUND(D9280*E9280,2)</f>
        <v>49.49</v>
      </c>
    </row>
    <row r="9281" customFormat="false" ht="19.4" hidden="false" customHeight="false" outlineLevel="0" collapsed="false">
      <c r="A9281" s="207" t="n">
        <v>87256</v>
      </c>
      <c r="B9281" s="208" t="s">
        <v>9404</v>
      </c>
      <c r="C9281" s="2" t="s">
        <v>175</v>
      </c>
      <c r="D9281" s="209" t="n">
        <v>77.35</v>
      </c>
      <c r="E9281" s="224" t="n">
        <f aca="false">VLOOKUP(A9281,SINAPI_MO!$A$1:$E$59566,4,0)</f>
        <v>0.2601</v>
      </c>
      <c r="F9281" s="225" t="n">
        <f aca="false">ROUND(D9281*E9281,2)</f>
        <v>20.12</v>
      </c>
    </row>
    <row r="9282" customFormat="false" ht="19.4" hidden="false" customHeight="false" outlineLevel="0" collapsed="false">
      <c r="A9282" s="207" t="n">
        <v>87257</v>
      </c>
      <c r="B9282" s="208" t="s">
        <v>9405</v>
      </c>
      <c r="C9282" s="2" t="s">
        <v>175</v>
      </c>
      <c r="D9282" s="209" t="n">
        <v>67.73</v>
      </c>
      <c r="E9282" s="224" t="n">
        <f aca="false">VLOOKUP(A9282,SINAPI_MO!$A$1:$E$59566,4,0)</f>
        <v>0.1665</v>
      </c>
      <c r="F9282" s="225" t="n">
        <f aca="false">ROUND(D9282*E9282,2)</f>
        <v>11.28</v>
      </c>
    </row>
    <row r="9283" customFormat="false" ht="19.4" hidden="false" customHeight="false" outlineLevel="0" collapsed="false">
      <c r="A9283" s="207" t="n">
        <v>87255</v>
      </c>
      <c r="B9283" s="208" t="s">
        <v>9406</v>
      </c>
      <c r="C9283" s="2" t="s">
        <v>175</v>
      </c>
      <c r="D9283" s="209" t="n">
        <v>89.13</v>
      </c>
      <c r="E9283" s="224" t="n">
        <f aca="false">VLOOKUP(A9283,SINAPI_MO!$A$1:$E$59566,4,0)</f>
        <v>0.3343</v>
      </c>
      <c r="F9283" s="225" t="n">
        <f aca="false">ROUND(D9283*E9283,2)</f>
        <v>29.8</v>
      </c>
    </row>
    <row r="9284" customFormat="false" ht="19.4" hidden="false" customHeight="false" outlineLevel="0" collapsed="false">
      <c r="A9284" s="207" t="n">
        <v>104594</v>
      </c>
      <c r="B9284" s="208" t="s">
        <v>9407</v>
      </c>
      <c r="C9284" s="2" t="s">
        <v>175</v>
      </c>
      <c r="D9284" s="209" t="n">
        <v>79.5</v>
      </c>
      <c r="E9284" s="224" t="n">
        <f aca="false">VLOOKUP(A9284,SINAPI_MO!$A$1:$E$59566,4,0)</f>
        <v>0.2745</v>
      </c>
      <c r="F9284" s="225" t="n">
        <f aca="false">ROUND(D9284*E9284,2)</f>
        <v>21.82</v>
      </c>
    </row>
    <row r="9285" customFormat="false" ht="19.4" hidden="false" customHeight="false" outlineLevel="0" collapsed="false">
      <c r="A9285" s="207" t="n">
        <v>104595</v>
      </c>
      <c r="B9285" s="208" t="s">
        <v>9408</v>
      </c>
      <c r="C9285" s="2" t="s">
        <v>175</v>
      </c>
      <c r="D9285" s="209" t="n">
        <v>68.18</v>
      </c>
      <c r="E9285" s="224" t="n">
        <f aca="false">VLOOKUP(A9285,SINAPI_MO!$A$1:$E$59566,4,0)</f>
        <v>0.172</v>
      </c>
      <c r="F9285" s="225" t="n">
        <f aca="false">ROUND(D9285*E9285,2)</f>
        <v>11.73</v>
      </c>
    </row>
    <row r="9286" customFormat="false" ht="19.4" hidden="false" customHeight="false" outlineLevel="0" collapsed="false">
      <c r="A9286" s="207" t="n">
        <v>104593</v>
      </c>
      <c r="B9286" s="208" t="s">
        <v>9409</v>
      </c>
      <c r="C9286" s="2" t="s">
        <v>175</v>
      </c>
      <c r="D9286" s="209" t="n">
        <v>92.68</v>
      </c>
      <c r="E9286" s="224" t="n">
        <f aca="false">VLOOKUP(A9286,SINAPI_MO!$A$1:$E$59566,4,0)</f>
        <v>0.351</v>
      </c>
      <c r="F9286" s="225" t="n">
        <f aca="false">ROUND(D9286*E9286,2)</f>
        <v>32.53</v>
      </c>
    </row>
    <row r="9287" customFormat="false" ht="19.4" hidden="false" customHeight="false" outlineLevel="0" collapsed="false">
      <c r="A9287" s="207" t="n">
        <v>87262</v>
      </c>
      <c r="B9287" s="208" t="s">
        <v>9410</v>
      </c>
      <c r="C9287" s="2" t="s">
        <v>175</v>
      </c>
      <c r="D9287" s="209" t="n">
        <v>131.83</v>
      </c>
      <c r="E9287" s="224" t="n">
        <f aca="false">VLOOKUP(A9287,SINAPI_MO!$A$1:$E$59566,4,0)</f>
        <v>0.2075</v>
      </c>
      <c r="F9287" s="225" t="n">
        <f aca="false">ROUND(D9287*E9287,2)</f>
        <v>27.35</v>
      </c>
    </row>
    <row r="9288" customFormat="false" ht="19.4" hidden="false" customHeight="false" outlineLevel="0" collapsed="false">
      <c r="A9288" s="207" t="n">
        <v>87263</v>
      </c>
      <c r="B9288" s="208" t="s">
        <v>9411</v>
      </c>
      <c r="C9288" s="2" t="s">
        <v>175</v>
      </c>
      <c r="D9288" s="209" t="n">
        <v>121.67</v>
      </c>
      <c r="E9288" s="224" t="n">
        <f aca="false">VLOOKUP(A9288,SINAPI_MO!$A$1:$E$59566,4,0)</f>
        <v>0.1521</v>
      </c>
      <c r="F9288" s="225" t="n">
        <f aca="false">ROUND(D9288*E9288,2)</f>
        <v>18.51</v>
      </c>
    </row>
    <row r="9289" customFormat="false" ht="19.4" hidden="false" customHeight="false" outlineLevel="0" collapsed="false">
      <c r="A9289" s="207" t="n">
        <v>87261</v>
      </c>
      <c r="B9289" s="208" t="s">
        <v>9412</v>
      </c>
      <c r="C9289" s="2" t="s">
        <v>175</v>
      </c>
      <c r="D9289" s="209" t="n">
        <v>144.97</v>
      </c>
      <c r="E9289" s="224" t="n">
        <f aca="false">VLOOKUP(A9289,SINAPI_MO!$A$1:$E$59566,4,0)</f>
        <v>0.2554</v>
      </c>
      <c r="F9289" s="225" t="n">
        <f aca="false">ROUND(D9289*E9289,2)</f>
        <v>37.03</v>
      </c>
    </row>
    <row r="9290" customFormat="false" ht="19.4" hidden="false" customHeight="false" outlineLevel="0" collapsed="false">
      <c r="A9290" s="207" t="n">
        <v>104597</v>
      </c>
      <c r="B9290" s="208" t="s">
        <v>9413</v>
      </c>
      <c r="C9290" s="2" t="s">
        <v>175</v>
      </c>
      <c r="D9290" s="209" t="n">
        <v>134.38</v>
      </c>
      <c r="E9290" s="224" t="n">
        <f aca="false">VLOOKUP(A9290,SINAPI_MO!$A$1:$E$59566,4,0)</f>
        <v>0.2162</v>
      </c>
      <c r="F9290" s="225" t="n">
        <f aca="false">ROUND(D9290*E9290,2)</f>
        <v>29.05</v>
      </c>
    </row>
    <row r="9291" customFormat="false" ht="19.4" hidden="false" customHeight="false" outlineLevel="0" collapsed="false">
      <c r="A9291" s="207" t="n">
        <v>104598</v>
      </c>
      <c r="B9291" s="208" t="s">
        <v>9414</v>
      </c>
      <c r="C9291" s="2" t="s">
        <v>175</v>
      </c>
      <c r="D9291" s="209" t="n">
        <v>122.23</v>
      </c>
      <c r="E9291" s="224" t="n">
        <f aca="false">VLOOKUP(A9291,SINAPI_MO!$A$1:$E$59566,4,0)</f>
        <v>0.155</v>
      </c>
      <c r="F9291" s="225" t="n">
        <f aca="false">ROUND(D9291*E9291,2)</f>
        <v>18.95</v>
      </c>
    </row>
    <row r="9292" customFormat="false" ht="19.4" hidden="false" customHeight="false" outlineLevel="0" collapsed="false">
      <c r="A9292" s="207" t="n">
        <v>104596</v>
      </c>
      <c r="B9292" s="208" t="s">
        <v>9415</v>
      </c>
      <c r="C9292" s="2" t="s">
        <v>175</v>
      </c>
      <c r="D9292" s="209" t="n">
        <v>149.14</v>
      </c>
      <c r="E9292" s="224" t="n">
        <f aca="false">VLOOKUP(A9292,SINAPI_MO!$A$1:$E$59566,4,0)</f>
        <v>0.2665</v>
      </c>
      <c r="F9292" s="225" t="n">
        <f aca="false">ROUND(D9292*E9292,2)</f>
        <v>39.75</v>
      </c>
    </row>
    <row r="9293" customFormat="false" ht="12.8" hidden="false" customHeight="false" outlineLevel="0" collapsed="false">
      <c r="A9293" s="207" t="n">
        <v>88648</v>
      </c>
      <c r="B9293" s="208" t="s">
        <v>9416</v>
      </c>
      <c r="C9293" s="2" t="s">
        <v>183</v>
      </c>
      <c r="D9293" s="209" t="n">
        <v>8.08</v>
      </c>
      <c r="E9293" s="224" t="n">
        <f aca="false">VLOOKUP(A9293,SINAPI_MO!$A$1:$E$59566,4,0)</f>
        <v>0.3342</v>
      </c>
      <c r="F9293" s="225" t="n">
        <f aca="false">ROUND(D9293*E9293,2)</f>
        <v>2.7</v>
      </c>
    </row>
    <row r="9294" customFormat="false" ht="12.8" hidden="false" customHeight="false" outlineLevel="0" collapsed="false">
      <c r="A9294" s="207" t="n">
        <v>88649</v>
      </c>
      <c r="B9294" s="208" t="s">
        <v>9417</v>
      </c>
      <c r="C9294" s="2" t="s">
        <v>183</v>
      </c>
      <c r="D9294" s="209" t="n">
        <v>9.19</v>
      </c>
      <c r="E9294" s="224" t="n">
        <f aca="false">VLOOKUP(A9294,SINAPI_MO!$A$1:$E$59566,4,0)</f>
        <v>0.3069</v>
      </c>
      <c r="F9294" s="225" t="n">
        <f aca="false">ROUND(D9294*E9294,2)</f>
        <v>2.82</v>
      </c>
    </row>
    <row r="9295" customFormat="false" ht="12.8" hidden="false" customHeight="false" outlineLevel="0" collapsed="false">
      <c r="A9295" s="207" t="n">
        <v>88650</v>
      </c>
      <c r="B9295" s="208" t="s">
        <v>9418</v>
      </c>
      <c r="C9295" s="2" t="s">
        <v>183</v>
      </c>
      <c r="D9295" s="209" t="n">
        <v>12.61</v>
      </c>
      <c r="E9295" s="224" t="n">
        <f aca="false">VLOOKUP(A9295,SINAPI_MO!$A$1:$E$59566,4,0)</f>
        <v>0.253</v>
      </c>
      <c r="F9295" s="225" t="n">
        <f aca="false">ROUND(D9295*E9295,2)</f>
        <v>3.19</v>
      </c>
    </row>
    <row r="9296" customFormat="false" ht="12.8" hidden="false" customHeight="false" outlineLevel="0" collapsed="false">
      <c r="A9296" s="207" t="n">
        <v>104619</v>
      </c>
      <c r="B9296" s="208" t="s">
        <v>9419</v>
      </c>
      <c r="C9296" s="2" t="s">
        <v>183</v>
      </c>
      <c r="D9296" s="209" t="n">
        <v>15.04</v>
      </c>
      <c r="E9296" s="224" t="n">
        <f aca="false">VLOOKUP(A9296,SINAPI_MO!$A$1:$E$59566,4,0)</f>
        <v>0.2267</v>
      </c>
      <c r="F9296" s="225" t="n">
        <f aca="false">ROUND(D9296*E9296,2)</f>
        <v>3.41</v>
      </c>
    </row>
    <row r="9297" customFormat="false" ht="12.8" hidden="false" customHeight="false" outlineLevel="0" collapsed="false">
      <c r="A9297" s="207" t="n">
        <v>103741</v>
      </c>
      <c r="B9297" s="208" t="s">
        <v>9420</v>
      </c>
      <c r="C9297" s="2" t="s">
        <v>170</v>
      </c>
      <c r="D9297" s="209" t="n">
        <v>0</v>
      </c>
      <c r="E9297" s="224" t="e">
        <f aca="false">VLOOKUP(A9297,SINAPI_MO!$A$1:$E$59566,4,0)</f>
        <v>#N/A</v>
      </c>
      <c r="F9297" s="225" t="e">
        <f aca="false">ROUND(D9297*E9297,2)</f>
        <v>#N/A</v>
      </c>
    </row>
    <row r="9298" customFormat="false" ht="12.8" hidden="false" customHeight="false" outlineLevel="0" collapsed="false">
      <c r="A9298" s="207" t="n">
        <v>103755</v>
      </c>
      <c r="B9298" s="208" t="s">
        <v>9421</v>
      </c>
      <c r="C9298" s="2" t="s">
        <v>183</v>
      </c>
      <c r="D9298" s="209" t="n">
        <v>0</v>
      </c>
      <c r="E9298" s="224" t="e">
        <f aca="false">VLOOKUP(A9298,SINAPI_MO!$A$1:$E$59566,4,0)</f>
        <v>#N/A</v>
      </c>
      <c r="F9298" s="225" t="e">
        <f aca="false">ROUND(D9298*E9298,2)</f>
        <v>#N/A</v>
      </c>
    </row>
    <row r="9299" customFormat="false" ht="12.8" hidden="false" customHeight="false" outlineLevel="0" collapsed="false">
      <c r="A9299" s="207" t="n">
        <v>103753</v>
      </c>
      <c r="B9299" s="208" t="s">
        <v>9422</v>
      </c>
      <c r="C9299" s="2" t="s">
        <v>183</v>
      </c>
      <c r="D9299" s="209" t="n">
        <v>0</v>
      </c>
      <c r="E9299" s="224" t="e">
        <f aca="false">VLOOKUP(A9299,SINAPI_MO!$A$1:$E$59566,4,0)</f>
        <v>#N/A</v>
      </c>
      <c r="F9299" s="225" t="e">
        <f aca="false">ROUND(D9299*E9299,2)</f>
        <v>#N/A</v>
      </c>
    </row>
    <row r="9300" customFormat="false" ht="12.8" hidden="false" customHeight="false" outlineLevel="0" collapsed="false">
      <c r="A9300" s="207" t="n">
        <v>103754</v>
      </c>
      <c r="B9300" s="208" t="s">
        <v>9423</v>
      </c>
      <c r="C9300" s="2" t="s">
        <v>183</v>
      </c>
      <c r="D9300" s="209" t="n">
        <v>0</v>
      </c>
      <c r="E9300" s="224" t="e">
        <f aca="false">VLOOKUP(A9300,SINAPI_MO!$A$1:$E$59566,4,0)</f>
        <v>#N/A</v>
      </c>
      <c r="F9300" s="225" t="e">
        <f aca="false">ROUND(D9300*E9300,2)</f>
        <v>#N/A</v>
      </c>
    </row>
    <row r="9301" customFormat="false" ht="12.8" hidden="false" customHeight="false" outlineLevel="0" collapsed="false">
      <c r="A9301" s="207" t="n">
        <v>103752</v>
      </c>
      <c r="B9301" s="208" t="s">
        <v>9424</v>
      </c>
      <c r="C9301" s="2" t="s">
        <v>183</v>
      </c>
      <c r="D9301" s="209" t="n">
        <v>0</v>
      </c>
      <c r="E9301" s="224" t="e">
        <f aca="false">VLOOKUP(A9301,SINAPI_MO!$A$1:$E$59566,4,0)</f>
        <v>#N/A</v>
      </c>
      <c r="F9301" s="225" t="e">
        <f aca="false">ROUND(D9301*E9301,2)</f>
        <v>#N/A</v>
      </c>
    </row>
    <row r="9302" customFormat="false" ht="12.8" hidden="false" customHeight="false" outlineLevel="0" collapsed="false">
      <c r="A9302" s="207" t="n">
        <v>103759</v>
      </c>
      <c r="B9302" s="208" t="s">
        <v>9425</v>
      </c>
      <c r="C9302" s="2" t="s">
        <v>183</v>
      </c>
      <c r="D9302" s="209" t="n">
        <v>0</v>
      </c>
      <c r="E9302" s="224" t="e">
        <f aca="false">VLOOKUP(A9302,SINAPI_MO!$A$1:$E$59566,4,0)</f>
        <v>#N/A</v>
      </c>
      <c r="F9302" s="225" t="e">
        <f aca="false">ROUND(D9302*E9302,2)</f>
        <v>#N/A</v>
      </c>
    </row>
    <row r="9303" customFormat="false" ht="12.8" hidden="false" customHeight="false" outlineLevel="0" collapsed="false">
      <c r="A9303" s="207" t="n">
        <v>103757</v>
      </c>
      <c r="B9303" s="208" t="s">
        <v>9426</v>
      </c>
      <c r="C9303" s="2" t="s">
        <v>183</v>
      </c>
      <c r="D9303" s="209" t="n">
        <v>0</v>
      </c>
      <c r="E9303" s="224" t="e">
        <f aca="false">VLOOKUP(A9303,SINAPI_MO!$A$1:$E$59566,4,0)</f>
        <v>#N/A</v>
      </c>
      <c r="F9303" s="225" t="e">
        <f aca="false">ROUND(D9303*E9303,2)</f>
        <v>#N/A</v>
      </c>
    </row>
    <row r="9304" customFormat="false" ht="12.8" hidden="false" customHeight="false" outlineLevel="0" collapsed="false">
      <c r="A9304" s="207" t="n">
        <v>103758</v>
      </c>
      <c r="B9304" s="208" t="s">
        <v>9427</v>
      </c>
      <c r="C9304" s="2" t="s">
        <v>183</v>
      </c>
      <c r="D9304" s="209" t="n">
        <v>0</v>
      </c>
      <c r="E9304" s="224" t="e">
        <f aca="false">VLOOKUP(A9304,SINAPI_MO!$A$1:$E$59566,4,0)</f>
        <v>#N/A</v>
      </c>
      <c r="F9304" s="225" t="e">
        <f aca="false">ROUND(D9304*E9304,2)</f>
        <v>#N/A</v>
      </c>
    </row>
    <row r="9305" customFormat="false" ht="12.8" hidden="false" customHeight="false" outlineLevel="0" collapsed="false">
      <c r="A9305" s="207" t="n">
        <v>103756</v>
      </c>
      <c r="B9305" s="208" t="s">
        <v>9428</v>
      </c>
      <c r="C9305" s="2" t="s">
        <v>183</v>
      </c>
      <c r="D9305" s="209" t="n">
        <v>0</v>
      </c>
      <c r="E9305" s="224" t="e">
        <f aca="false">VLOOKUP(A9305,SINAPI_MO!$A$1:$E$59566,4,0)</f>
        <v>#N/A</v>
      </c>
      <c r="F9305" s="225" t="e">
        <f aca="false">ROUND(D9305*E9305,2)</f>
        <v>#N/A</v>
      </c>
    </row>
    <row r="9306" customFormat="false" ht="12.8" hidden="false" customHeight="false" outlineLevel="0" collapsed="false">
      <c r="A9306" s="207" t="n">
        <v>103734</v>
      </c>
      <c r="B9306" s="208" t="s">
        <v>9429</v>
      </c>
      <c r="C9306" s="2" t="s">
        <v>170</v>
      </c>
      <c r="D9306" s="209" t="n">
        <v>0</v>
      </c>
      <c r="E9306" s="224" t="e">
        <f aca="false">VLOOKUP(A9306,SINAPI_MO!$A$1:$E$59566,4,0)</f>
        <v>#N/A</v>
      </c>
      <c r="F9306" s="225" t="e">
        <f aca="false">ROUND(D9306*E9306,2)</f>
        <v>#N/A</v>
      </c>
    </row>
    <row r="9307" customFormat="false" ht="12.8" hidden="false" customHeight="false" outlineLevel="0" collapsed="false">
      <c r="A9307" s="207" t="n">
        <v>103740</v>
      </c>
      <c r="B9307" s="208" t="s">
        <v>9430</v>
      </c>
      <c r="C9307" s="2" t="s">
        <v>170</v>
      </c>
      <c r="D9307" s="209" t="n">
        <v>0</v>
      </c>
      <c r="E9307" s="224" t="e">
        <f aca="false">VLOOKUP(A9307,SINAPI_MO!$A$1:$E$59566,4,0)</f>
        <v>#N/A</v>
      </c>
      <c r="F9307" s="225" t="e">
        <f aca="false">ROUND(D9307*E9307,2)</f>
        <v>#N/A</v>
      </c>
    </row>
    <row r="9308" customFormat="false" ht="12.8" hidden="false" customHeight="false" outlineLevel="0" collapsed="false">
      <c r="A9308" s="207" t="n">
        <v>103747</v>
      </c>
      <c r="B9308" s="208" t="s">
        <v>9431</v>
      </c>
      <c r="C9308" s="2" t="s">
        <v>183</v>
      </c>
      <c r="D9308" s="209" t="n">
        <v>0</v>
      </c>
      <c r="E9308" s="224" t="e">
        <f aca="false">VLOOKUP(A9308,SINAPI_MO!$A$1:$E$59566,4,0)</f>
        <v>#N/A</v>
      </c>
      <c r="F9308" s="225" t="e">
        <f aca="false">ROUND(D9308*E9308,2)</f>
        <v>#N/A</v>
      </c>
    </row>
    <row r="9309" customFormat="false" ht="12.8" hidden="false" customHeight="false" outlineLevel="0" collapsed="false">
      <c r="A9309" s="207" t="n">
        <v>103746</v>
      </c>
      <c r="B9309" s="208" t="s">
        <v>9432</v>
      </c>
      <c r="C9309" s="2" t="s">
        <v>183</v>
      </c>
      <c r="D9309" s="209" t="n">
        <v>0</v>
      </c>
      <c r="E9309" s="224" t="e">
        <f aca="false">VLOOKUP(A9309,SINAPI_MO!$A$1:$E$59566,4,0)</f>
        <v>#N/A</v>
      </c>
      <c r="F9309" s="225" t="e">
        <f aca="false">ROUND(D9309*E9309,2)</f>
        <v>#N/A</v>
      </c>
    </row>
    <row r="9310" customFormat="false" ht="12.8" hidden="false" customHeight="false" outlineLevel="0" collapsed="false">
      <c r="A9310" s="207" t="n">
        <v>103749</v>
      </c>
      <c r="B9310" s="208" t="s">
        <v>9433</v>
      </c>
      <c r="C9310" s="2" t="s">
        <v>183</v>
      </c>
      <c r="D9310" s="209" t="n">
        <v>0</v>
      </c>
      <c r="E9310" s="224" t="e">
        <f aca="false">VLOOKUP(A9310,SINAPI_MO!$A$1:$E$59566,4,0)</f>
        <v>#N/A</v>
      </c>
      <c r="F9310" s="225" t="e">
        <f aca="false">ROUND(D9310*E9310,2)</f>
        <v>#N/A</v>
      </c>
    </row>
    <row r="9311" customFormat="false" ht="12.8" hidden="false" customHeight="false" outlineLevel="0" collapsed="false">
      <c r="A9311" s="207" t="n">
        <v>103744</v>
      </c>
      <c r="B9311" s="208" t="s">
        <v>9434</v>
      </c>
      <c r="C9311" s="2" t="s">
        <v>183</v>
      </c>
      <c r="D9311" s="209" t="n">
        <v>0</v>
      </c>
      <c r="E9311" s="224" t="e">
        <f aca="false">VLOOKUP(A9311,SINAPI_MO!$A$1:$E$59566,4,0)</f>
        <v>#N/A</v>
      </c>
      <c r="F9311" s="225" t="e">
        <f aca="false">ROUND(D9311*E9311,2)</f>
        <v>#N/A</v>
      </c>
    </row>
    <row r="9312" customFormat="false" ht="12.8" hidden="false" customHeight="false" outlineLevel="0" collapsed="false">
      <c r="A9312" s="207" t="n">
        <v>103748</v>
      </c>
      <c r="B9312" s="208" t="s">
        <v>9435</v>
      </c>
      <c r="C9312" s="2" t="s">
        <v>183</v>
      </c>
      <c r="D9312" s="209" t="n">
        <v>0</v>
      </c>
      <c r="E9312" s="224" t="e">
        <f aca="false">VLOOKUP(A9312,SINAPI_MO!$A$1:$E$59566,4,0)</f>
        <v>#N/A</v>
      </c>
      <c r="F9312" s="225" t="e">
        <f aca="false">ROUND(D9312*E9312,2)</f>
        <v>#N/A</v>
      </c>
    </row>
    <row r="9313" customFormat="false" ht="12.8" hidden="false" customHeight="false" outlineLevel="0" collapsed="false">
      <c r="A9313" s="207" t="n">
        <v>103745</v>
      </c>
      <c r="B9313" s="208" t="s">
        <v>9436</v>
      </c>
      <c r="C9313" s="2" t="s">
        <v>183</v>
      </c>
      <c r="D9313" s="209" t="n">
        <v>0</v>
      </c>
      <c r="E9313" s="224" t="e">
        <f aca="false">VLOOKUP(A9313,SINAPI_MO!$A$1:$E$59566,4,0)</f>
        <v>#N/A</v>
      </c>
      <c r="F9313" s="225" t="e">
        <f aca="false">ROUND(D9313*E9313,2)</f>
        <v>#N/A</v>
      </c>
    </row>
    <row r="9314" customFormat="false" ht="12.8" hidden="false" customHeight="false" outlineLevel="0" collapsed="false">
      <c r="A9314" s="207" t="n">
        <v>103751</v>
      </c>
      <c r="B9314" s="208" t="s">
        <v>9437</v>
      </c>
      <c r="C9314" s="2" t="s">
        <v>183</v>
      </c>
      <c r="D9314" s="209" t="n">
        <v>0</v>
      </c>
      <c r="E9314" s="224" t="e">
        <f aca="false">VLOOKUP(A9314,SINAPI_MO!$A$1:$E$59566,4,0)</f>
        <v>#N/A</v>
      </c>
      <c r="F9314" s="225" t="e">
        <f aca="false">ROUND(D9314*E9314,2)</f>
        <v>#N/A</v>
      </c>
    </row>
    <row r="9315" customFormat="false" ht="12.8" hidden="false" customHeight="false" outlineLevel="0" collapsed="false">
      <c r="A9315" s="207" t="n">
        <v>103750</v>
      </c>
      <c r="B9315" s="208" t="s">
        <v>9438</v>
      </c>
      <c r="C9315" s="2" t="s">
        <v>183</v>
      </c>
      <c r="D9315" s="209" t="n">
        <v>0</v>
      </c>
      <c r="E9315" s="224" t="e">
        <f aca="false">VLOOKUP(A9315,SINAPI_MO!$A$1:$E$59566,4,0)</f>
        <v>#N/A</v>
      </c>
      <c r="F9315" s="225" t="e">
        <f aca="false">ROUND(D9315*E9315,2)</f>
        <v>#N/A</v>
      </c>
    </row>
    <row r="9316" customFormat="false" ht="12.8" hidden="false" customHeight="false" outlineLevel="0" collapsed="false">
      <c r="A9316" s="207" t="n">
        <v>103735</v>
      </c>
      <c r="B9316" s="208" t="s">
        <v>9439</v>
      </c>
      <c r="C9316" s="2" t="s">
        <v>170</v>
      </c>
      <c r="D9316" s="209" t="n">
        <v>0</v>
      </c>
      <c r="E9316" s="224" t="e">
        <f aca="false">VLOOKUP(A9316,SINAPI_MO!$A$1:$E$59566,4,0)</f>
        <v>#N/A</v>
      </c>
      <c r="F9316" s="225" t="e">
        <f aca="false">ROUND(D9316*E9316,2)</f>
        <v>#N/A</v>
      </c>
    </row>
    <row r="9317" customFormat="false" ht="12.8" hidden="false" customHeight="false" outlineLevel="0" collapsed="false">
      <c r="A9317" s="207" t="n">
        <v>103738</v>
      </c>
      <c r="B9317" s="208" t="s">
        <v>9440</v>
      </c>
      <c r="C9317" s="2" t="s">
        <v>170</v>
      </c>
      <c r="D9317" s="209" t="n">
        <v>0</v>
      </c>
      <c r="E9317" s="224" t="e">
        <f aca="false">VLOOKUP(A9317,SINAPI_MO!$A$1:$E$59566,4,0)</f>
        <v>#N/A</v>
      </c>
      <c r="F9317" s="225" t="e">
        <f aca="false">ROUND(D9317*E9317,2)</f>
        <v>#N/A</v>
      </c>
    </row>
    <row r="9318" customFormat="false" ht="12.8" hidden="false" customHeight="false" outlineLevel="0" collapsed="false">
      <c r="A9318" s="207" t="n">
        <v>103736</v>
      </c>
      <c r="B9318" s="208" t="s">
        <v>9441</v>
      </c>
      <c r="C9318" s="2" t="s">
        <v>170</v>
      </c>
      <c r="D9318" s="209" t="n">
        <v>0</v>
      </c>
      <c r="E9318" s="224" t="e">
        <f aca="false">VLOOKUP(A9318,SINAPI_MO!$A$1:$E$59566,4,0)</f>
        <v>#N/A</v>
      </c>
      <c r="F9318" s="225" t="e">
        <f aca="false">ROUND(D9318*E9318,2)</f>
        <v>#N/A</v>
      </c>
    </row>
    <row r="9319" customFormat="false" ht="12.8" hidden="false" customHeight="false" outlineLevel="0" collapsed="false">
      <c r="A9319" s="207" t="n">
        <v>103739</v>
      </c>
      <c r="B9319" s="208" t="s">
        <v>9442</v>
      </c>
      <c r="C9319" s="2" t="s">
        <v>170</v>
      </c>
      <c r="D9319" s="209" t="n">
        <v>0</v>
      </c>
      <c r="E9319" s="224" t="e">
        <f aca="false">VLOOKUP(A9319,SINAPI_MO!$A$1:$E$59566,4,0)</f>
        <v>#N/A</v>
      </c>
      <c r="F9319" s="225" t="e">
        <f aca="false">ROUND(D9319*E9319,2)</f>
        <v>#N/A</v>
      </c>
    </row>
    <row r="9320" customFormat="false" ht="12.8" hidden="false" customHeight="false" outlineLevel="0" collapsed="false">
      <c r="A9320" s="207" t="n">
        <v>103737</v>
      </c>
      <c r="B9320" s="208" t="s">
        <v>9443</v>
      </c>
      <c r="C9320" s="2" t="s">
        <v>170</v>
      </c>
      <c r="D9320" s="209" t="n">
        <v>0</v>
      </c>
      <c r="E9320" s="224" t="e">
        <f aca="false">VLOOKUP(A9320,SINAPI_MO!$A$1:$E$59566,4,0)</f>
        <v>#N/A</v>
      </c>
      <c r="F9320" s="225" t="e">
        <f aca="false">ROUND(D9320*E9320,2)</f>
        <v>#N/A</v>
      </c>
    </row>
    <row r="9321" customFormat="false" ht="12.8" hidden="false" customHeight="false" outlineLevel="0" collapsed="false">
      <c r="A9321" s="207" t="n">
        <v>103742</v>
      </c>
      <c r="B9321" s="208" t="s">
        <v>9444</v>
      </c>
      <c r="C9321" s="2" t="s">
        <v>170</v>
      </c>
      <c r="D9321" s="209" t="n">
        <v>0</v>
      </c>
      <c r="E9321" s="224" t="e">
        <f aca="false">VLOOKUP(A9321,SINAPI_MO!$A$1:$E$59566,4,0)</f>
        <v>#N/A</v>
      </c>
      <c r="F9321" s="225" t="e">
        <f aca="false">ROUND(D9321*E9321,2)</f>
        <v>#N/A</v>
      </c>
    </row>
    <row r="9322" customFormat="false" ht="12.8" hidden="false" customHeight="false" outlineLevel="0" collapsed="false">
      <c r="A9322" s="207" t="n">
        <v>103689</v>
      </c>
      <c r="B9322" s="208" t="s">
        <v>9445</v>
      </c>
      <c r="C9322" s="2" t="s">
        <v>175</v>
      </c>
      <c r="D9322" s="209" t="n">
        <v>461.22</v>
      </c>
      <c r="E9322" s="224" t="n">
        <f aca="false">VLOOKUP(A9322,SINAPI_MO!$A$1:$E$59566,4,0)</f>
        <v>0.0938</v>
      </c>
      <c r="F9322" s="225" t="n">
        <f aca="false">ROUND(D9322*E9322,2)</f>
        <v>43.26</v>
      </c>
    </row>
    <row r="9323" customFormat="false" ht="12.8" hidden="false" customHeight="false" outlineLevel="0" collapsed="false">
      <c r="A9323" s="207" t="n">
        <v>103702</v>
      </c>
      <c r="B9323" s="208" t="s">
        <v>9446</v>
      </c>
      <c r="C9323" s="2" t="s">
        <v>175</v>
      </c>
      <c r="D9323" s="209" t="n">
        <v>0</v>
      </c>
      <c r="E9323" s="224" t="e">
        <f aca="false">VLOOKUP(A9323,SINAPI_MO!$A$1:$E$59566,4,0)</f>
        <v>#N/A</v>
      </c>
      <c r="F9323" s="225" t="e">
        <f aca="false">ROUND(D9323*E9323,2)</f>
        <v>#N/A</v>
      </c>
    </row>
    <row r="9324" customFormat="false" ht="12.8" hidden="false" customHeight="false" outlineLevel="0" collapsed="false">
      <c r="A9324" s="207" t="n">
        <v>103700</v>
      </c>
      <c r="B9324" s="208" t="s">
        <v>9447</v>
      </c>
      <c r="C9324" s="2" t="s">
        <v>175</v>
      </c>
      <c r="D9324" s="209" t="n">
        <v>0</v>
      </c>
      <c r="E9324" s="224" t="e">
        <f aca="false">VLOOKUP(A9324,SINAPI_MO!$A$1:$E$59566,4,0)</f>
        <v>#N/A</v>
      </c>
      <c r="F9324" s="225" t="e">
        <f aca="false">ROUND(D9324*E9324,2)</f>
        <v>#N/A</v>
      </c>
    </row>
    <row r="9325" customFormat="false" ht="12.8" hidden="false" customHeight="false" outlineLevel="0" collapsed="false">
      <c r="A9325" s="207" t="n">
        <v>103698</v>
      </c>
      <c r="B9325" s="208" t="s">
        <v>9448</v>
      </c>
      <c r="C9325" s="2" t="s">
        <v>175</v>
      </c>
      <c r="D9325" s="209" t="n">
        <v>0</v>
      </c>
      <c r="E9325" s="224" t="e">
        <f aca="false">VLOOKUP(A9325,SINAPI_MO!$A$1:$E$59566,4,0)</f>
        <v>#N/A</v>
      </c>
      <c r="F9325" s="225" t="e">
        <f aca="false">ROUND(D9325*E9325,2)</f>
        <v>#N/A</v>
      </c>
    </row>
    <row r="9326" customFormat="false" ht="12.8" hidden="false" customHeight="false" outlineLevel="0" collapsed="false">
      <c r="A9326" s="207" t="n">
        <v>103703</v>
      </c>
      <c r="B9326" s="208" t="s">
        <v>9449</v>
      </c>
      <c r="C9326" s="2" t="s">
        <v>175</v>
      </c>
      <c r="D9326" s="209" t="n">
        <v>0</v>
      </c>
      <c r="E9326" s="224" t="e">
        <f aca="false">VLOOKUP(A9326,SINAPI_MO!$A$1:$E$59566,4,0)</f>
        <v>#N/A</v>
      </c>
      <c r="F9326" s="225" t="e">
        <f aca="false">ROUND(D9326*E9326,2)</f>
        <v>#N/A</v>
      </c>
    </row>
    <row r="9327" customFormat="false" ht="12.8" hidden="false" customHeight="false" outlineLevel="0" collapsed="false">
      <c r="A9327" s="207" t="n">
        <v>103701</v>
      </c>
      <c r="B9327" s="208" t="s">
        <v>9450</v>
      </c>
      <c r="C9327" s="2" t="s">
        <v>175</v>
      </c>
      <c r="D9327" s="209" t="n">
        <v>0</v>
      </c>
      <c r="E9327" s="224" t="e">
        <f aca="false">VLOOKUP(A9327,SINAPI_MO!$A$1:$E$59566,4,0)</f>
        <v>#N/A</v>
      </c>
      <c r="F9327" s="225" t="e">
        <f aca="false">ROUND(D9327*E9327,2)</f>
        <v>#N/A</v>
      </c>
    </row>
    <row r="9328" customFormat="false" ht="12.8" hidden="false" customHeight="false" outlineLevel="0" collapsed="false">
      <c r="A9328" s="207" t="n">
        <v>103699</v>
      </c>
      <c r="B9328" s="208" t="s">
        <v>9451</v>
      </c>
      <c r="C9328" s="2" t="s">
        <v>175</v>
      </c>
      <c r="D9328" s="209" t="n">
        <v>0</v>
      </c>
      <c r="E9328" s="224" t="e">
        <f aca="false">VLOOKUP(A9328,SINAPI_MO!$A$1:$E$59566,4,0)</f>
        <v>#N/A</v>
      </c>
      <c r="F9328" s="225" t="e">
        <f aca="false">ROUND(D9328*E9328,2)</f>
        <v>#N/A</v>
      </c>
    </row>
    <row r="9329" customFormat="false" ht="12.8" hidden="false" customHeight="false" outlineLevel="0" collapsed="false">
      <c r="A9329" s="207" t="n">
        <v>103704</v>
      </c>
      <c r="B9329" s="208" t="s">
        <v>9452</v>
      </c>
      <c r="C9329" s="2" t="s">
        <v>175</v>
      </c>
      <c r="D9329" s="209" t="n">
        <v>0</v>
      </c>
      <c r="E9329" s="224" t="e">
        <f aca="false">VLOOKUP(A9329,SINAPI_MO!$A$1:$E$59566,4,0)</f>
        <v>#N/A</v>
      </c>
      <c r="F9329" s="225" t="e">
        <f aca="false">ROUND(D9329*E9329,2)</f>
        <v>#N/A</v>
      </c>
    </row>
    <row r="9330" customFormat="false" ht="12.8" hidden="false" customHeight="false" outlineLevel="0" collapsed="false">
      <c r="A9330" s="207" t="n">
        <v>103706</v>
      </c>
      <c r="B9330" s="208" t="s">
        <v>9453</v>
      </c>
      <c r="C9330" s="2" t="s">
        <v>170</v>
      </c>
      <c r="D9330" s="209" t="n">
        <v>0</v>
      </c>
      <c r="E9330" s="224" t="e">
        <f aca="false">VLOOKUP(A9330,SINAPI_MO!$A$1:$E$59566,4,0)</f>
        <v>#N/A</v>
      </c>
      <c r="F9330" s="225" t="e">
        <f aca="false">ROUND(D9330*E9330,2)</f>
        <v>#N/A</v>
      </c>
    </row>
    <row r="9331" customFormat="false" ht="12.8" hidden="false" customHeight="false" outlineLevel="0" collapsed="false">
      <c r="A9331" s="207" t="n">
        <v>103707</v>
      </c>
      <c r="B9331" s="208" t="s">
        <v>9454</v>
      </c>
      <c r="C9331" s="2" t="s">
        <v>170</v>
      </c>
      <c r="D9331" s="209" t="n">
        <v>0</v>
      </c>
      <c r="E9331" s="224" t="e">
        <f aca="false">VLOOKUP(A9331,SINAPI_MO!$A$1:$E$59566,4,0)</f>
        <v>#N/A</v>
      </c>
      <c r="F9331" s="225" t="e">
        <f aca="false">ROUND(D9331*E9331,2)</f>
        <v>#N/A</v>
      </c>
    </row>
    <row r="9332" customFormat="false" ht="12.8" hidden="false" customHeight="false" outlineLevel="0" collapsed="false">
      <c r="A9332" s="207" t="n">
        <v>103708</v>
      </c>
      <c r="B9332" s="208" t="s">
        <v>9455</v>
      </c>
      <c r="C9332" s="2" t="s">
        <v>170</v>
      </c>
      <c r="D9332" s="209" t="n">
        <v>0</v>
      </c>
      <c r="E9332" s="224" t="e">
        <f aca="false">VLOOKUP(A9332,SINAPI_MO!$A$1:$E$59566,4,0)</f>
        <v>#N/A</v>
      </c>
      <c r="F9332" s="225" t="e">
        <f aca="false">ROUND(D9332*E9332,2)</f>
        <v>#N/A</v>
      </c>
    </row>
    <row r="9333" customFormat="false" ht="12.8" hidden="false" customHeight="false" outlineLevel="0" collapsed="false">
      <c r="A9333" s="207" t="n">
        <v>103709</v>
      </c>
      <c r="B9333" s="208" t="s">
        <v>9456</v>
      </c>
      <c r="C9333" s="2" t="s">
        <v>170</v>
      </c>
      <c r="D9333" s="209" t="n">
        <v>0</v>
      </c>
      <c r="E9333" s="224" t="e">
        <f aca="false">VLOOKUP(A9333,SINAPI_MO!$A$1:$E$59566,4,0)</f>
        <v>#N/A</v>
      </c>
      <c r="F9333" s="225" t="e">
        <f aca="false">ROUND(D9333*E9333,2)</f>
        <v>#N/A</v>
      </c>
    </row>
    <row r="9334" customFormat="false" ht="12.8" hidden="false" customHeight="false" outlineLevel="0" collapsed="false">
      <c r="A9334" s="207" t="n">
        <v>103710</v>
      </c>
      <c r="B9334" s="208" t="s">
        <v>9457</v>
      </c>
      <c r="C9334" s="2" t="s">
        <v>170</v>
      </c>
      <c r="D9334" s="209" t="n">
        <v>0</v>
      </c>
      <c r="E9334" s="224" t="e">
        <f aca="false">VLOOKUP(A9334,SINAPI_MO!$A$1:$E$59566,4,0)</f>
        <v>#N/A</v>
      </c>
      <c r="F9334" s="225" t="e">
        <f aca="false">ROUND(D9334*E9334,2)</f>
        <v>#N/A</v>
      </c>
    </row>
    <row r="9335" customFormat="false" ht="12.8" hidden="false" customHeight="false" outlineLevel="0" collapsed="false">
      <c r="A9335" s="207" t="n">
        <v>103711</v>
      </c>
      <c r="B9335" s="208" t="s">
        <v>9458</v>
      </c>
      <c r="C9335" s="2" t="s">
        <v>170</v>
      </c>
      <c r="D9335" s="209" t="n">
        <v>0</v>
      </c>
      <c r="E9335" s="224" t="e">
        <f aca="false">VLOOKUP(A9335,SINAPI_MO!$A$1:$E$59566,4,0)</f>
        <v>#N/A</v>
      </c>
      <c r="F9335" s="225" t="e">
        <f aca="false">ROUND(D9335*E9335,2)</f>
        <v>#N/A</v>
      </c>
    </row>
    <row r="9336" customFormat="false" ht="12.8" hidden="false" customHeight="false" outlineLevel="0" collapsed="false">
      <c r="A9336" s="207" t="n">
        <v>103712</v>
      </c>
      <c r="B9336" s="208" t="s">
        <v>9459</v>
      </c>
      <c r="C9336" s="2" t="s">
        <v>170</v>
      </c>
      <c r="D9336" s="209" t="n">
        <v>0</v>
      </c>
      <c r="E9336" s="224" t="e">
        <f aca="false">VLOOKUP(A9336,SINAPI_MO!$A$1:$E$59566,4,0)</f>
        <v>#N/A</v>
      </c>
      <c r="F9336" s="225" t="e">
        <f aca="false">ROUND(D9336*E9336,2)</f>
        <v>#N/A</v>
      </c>
    </row>
    <row r="9337" customFormat="false" ht="12.8" hidden="false" customHeight="false" outlineLevel="0" collapsed="false">
      <c r="A9337" s="207" t="n">
        <v>103713</v>
      </c>
      <c r="B9337" s="208" t="s">
        <v>9460</v>
      </c>
      <c r="C9337" s="2" t="s">
        <v>170</v>
      </c>
      <c r="D9337" s="209" t="n">
        <v>0</v>
      </c>
      <c r="E9337" s="224" t="e">
        <f aca="false">VLOOKUP(A9337,SINAPI_MO!$A$1:$E$59566,4,0)</f>
        <v>#N/A</v>
      </c>
      <c r="F9337" s="225" t="e">
        <f aca="false">ROUND(D9337*E9337,2)</f>
        <v>#N/A</v>
      </c>
    </row>
    <row r="9338" customFormat="false" ht="12.8" hidden="false" customHeight="false" outlineLevel="0" collapsed="false">
      <c r="A9338" s="207" t="n">
        <v>103714</v>
      </c>
      <c r="B9338" s="208" t="s">
        <v>9461</v>
      </c>
      <c r="C9338" s="2" t="s">
        <v>170</v>
      </c>
      <c r="D9338" s="209" t="n">
        <v>0</v>
      </c>
      <c r="E9338" s="224" t="e">
        <f aca="false">VLOOKUP(A9338,SINAPI_MO!$A$1:$E$59566,4,0)</f>
        <v>#N/A</v>
      </c>
      <c r="F9338" s="225" t="e">
        <f aca="false">ROUND(D9338*E9338,2)</f>
        <v>#N/A</v>
      </c>
    </row>
    <row r="9339" customFormat="false" ht="12.8" hidden="false" customHeight="false" outlineLevel="0" collapsed="false">
      <c r="A9339" s="207" t="n">
        <v>103715</v>
      </c>
      <c r="B9339" s="208" t="s">
        <v>9462</v>
      </c>
      <c r="C9339" s="2" t="s">
        <v>170</v>
      </c>
      <c r="D9339" s="209" t="n">
        <v>0</v>
      </c>
      <c r="E9339" s="224" t="e">
        <f aca="false">VLOOKUP(A9339,SINAPI_MO!$A$1:$E$59566,4,0)</f>
        <v>#N/A</v>
      </c>
      <c r="F9339" s="225" t="e">
        <f aca="false">ROUND(D9339*E9339,2)</f>
        <v>#N/A</v>
      </c>
    </row>
    <row r="9340" customFormat="false" ht="12.8" hidden="false" customHeight="false" outlineLevel="0" collapsed="false">
      <c r="A9340" s="207" t="n">
        <v>103716</v>
      </c>
      <c r="B9340" s="208" t="s">
        <v>9463</v>
      </c>
      <c r="C9340" s="2" t="s">
        <v>170</v>
      </c>
      <c r="D9340" s="209" t="n">
        <v>0</v>
      </c>
      <c r="E9340" s="224" t="e">
        <f aca="false">VLOOKUP(A9340,SINAPI_MO!$A$1:$E$59566,4,0)</f>
        <v>#N/A</v>
      </c>
      <c r="F9340" s="225" t="e">
        <f aca="false">ROUND(D9340*E9340,2)</f>
        <v>#N/A</v>
      </c>
    </row>
    <row r="9341" customFormat="false" ht="12.8" hidden="false" customHeight="false" outlineLevel="0" collapsed="false">
      <c r="A9341" s="207" t="n">
        <v>103717</v>
      </c>
      <c r="B9341" s="208" t="s">
        <v>9464</v>
      </c>
      <c r="C9341" s="2" t="s">
        <v>170</v>
      </c>
      <c r="D9341" s="209" t="n">
        <v>0</v>
      </c>
      <c r="E9341" s="224" t="e">
        <f aca="false">VLOOKUP(A9341,SINAPI_MO!$A$1:$E$59566,4,0)</f>
        <v>#N/A</v>
      </c>
      <c r="F9341" s="225" t="e">
        <f aca="false">ROUND(D9341*E9341,2)</f>
        <v>#N/A</v>
      </c>
    </row>
    <row r="9342" customFormat="false" ht="12.8" hidden="false" customHeight="false" outlineLevel="0" collapsed="false">
      <c r="A9342" s="207" t="n">
        <v>103718</v>
      </c>
      <c r="B9342" s="208" t="s">
        <v>9465</v>
      </c>
      <c r="C9342" s="2" t="s">
        <v>170</v>
      </c>
      <c r="D9342" s="209" t="n">
        <v>0</v>
      </c>
      <c r="E9342" s="224" t="e">
        <f aca="false">VLOOKUP(A9342,SINAPI_MO!$A$1:$E$59566,4,0)</f>
        <v>#N/A</v>
      </c>
      <c r="F9342" s="225" t="e">
        <f aca="false">ROUND(D9342*E9342,2)</f>
        <v>#N/A</v>
      </c>
    </row>
    <row r="9343" customFormat="false" ht="12.8" hidden="false" customHeight="false" outlineLevel="0" collapsed="false">
      <c r="A9343" s="207" t="n">
        <v>103719</v>
      </c>
      <c r="B9343" s="208" t="s">
        <v>9466</v>
      </c>
      <c r="C9343" s="2" t="s">
        <v>170</v>
      </c>
      <c r="D9343" s="209" t="n">
        <v>0</v>
      </c>
      <c r="E9343" s="224" t="e">
        <f aca="false">VLOOKUP(A9343,SINAPI_MO!$A$1:$E$59566,4,0)</f>
        <v>#N/A</v>
      </c>
      <c r="F9343" s="225" t="e">
        <f aca="false">ROUND(D9343*E9343,2)</f>
        <v>#N/A</v>
      </c>
    </row>
    <row r="9344" customFormat="false" ht="12.8" hidden="false" customHeight="false" outlineLevel="0" collapsed="false">
      <c r="A9344" s="207" t="n">
        <v>103720</v>
      </c>
      <c r="B9344" s="208" t="s">
        <v>9467</v>
      </c>
      <c r="C9344" s="2" t="s">
        <v>170</v>
      </c>
      <c r="D9344" s="209" t="n">
        <v>0</v>
      </c>
      <c r="E9344" s="224" t="e">
        <f aca="false">VLOOKUP(A9344,SINAPI_MO!$A$1:$E$59566,4,0)</f>
        <v>#N/A</v>
      </c>
      <c r="F9344" s="225" t="e">
        <f aca="false">ROUND(D9344*E9344,2)</f>
        <v>#N/A</v>
      </c>
    </row>
    <row r="9345" customFormat="false" ht="12.8" hidden="false" customHeight="false" outlineLevel="0" collapsed="false">
      <c r="A9345" s="207" t="n">
        <v>103721</v>
      </c>
      <c r="B9345" s="208" t="s">
        <v>9468</v>
      </c>
      <c r="C9345" s="2" t="s">
        <v>170</v>
      </c>
      <c r="D9345" s="209" t="n">
        <v>0</v>
      </c>
      <c r="E9345" s="224" t="e">
        <f aca="false">VLOOKUP(A9345,SINAPI_MO!$A$1:$E$59566,4,0)</f>
        <v>#N/A</v>
      </c>
      <c r="F9345" s="225" t="e">
        <f aca="false">ROUND(D9345*E9345,2)</f>
        <v>#N/A</v>
      </c>
    </row>
    <row r="9346" customFormat="false" ht="12.8" hidden="false" customHeight="false" outlineLevel="0" collapsed="false">
      <c r="A9346" s="207" t="n">
        <v>103705</v>
      </c>
      <c r="B9346" s="208" t="s">
        <v>9469</v>
      </c>
      <c r="C9346" s="2" t="s">
        <v>170</v>
      </c>
      <c r="D9346" s="209" t="n">
        <v>0</v>
      </c>
      <c r="E9346" s="224" t="e">
        <f aca="false">VLOOKUP(A9346,SINAPI_MO!$A$1:$E$59566,4,0)</f>
        <v>#N/A</v>
      </c>
      <c r="F9346" s="225" t="e">
        <f aca="false">ROUND(D9346*E9346,2)</f>
        <v>#N/A</v>
      </c>
    </row>
    <row r="9347" customFormat="false" ht="12.8" hidden="false" customHeight="false" outlineLevel="0" collapsed="false">
      <c r="A9347" s="207" t="n">
        <v>103722</v>
      </c>
      <c r="B9347" s="208" t="s">
        <v>9470</v>
      </c>
      <c r="C9347" s="2" t="s">
        <v>170</v>
      </c>
      <c r="D9347" s="209" t="n">
        <v>0</v>
      </c>
      <c r="E9347" s="224" t="e">
        <f aca="false">VLOOKUP(A9347,SINAPI_MO!$A$1:$E$59566,4,0)</f>
        <v>#N/A</v>
      </c>
      <c r="F9347" s="225" t="e">
        <f aca="false">ROUND(D9347*E9347,2)</f>
        <v>#N/A</v>
      </c>
    </row>
    <row r="9348" customFormat="false" ht="12.8" hidden="false" customHeight="false" outlineLevel="0" collapsed="false">
      <c r="A9348" s="207" t="n">
        <v>103723</v>
      </c>
      <c r="B9348" s="208" t="s">
        <v>9471</v>
      </c>
      <c r="C9348" s="2" t="s">
        <v>170</v>
      </c>
      <c r="D9348" s="209" t="n">
        <v>0</v>
      </c>
      <c r="E9348" s="224" t="e">
        <f aca="false">VLOOKUP(A9348,SINAPI_MO!$A$1:$E$59566,4,0)</f>
        <v>#N/A</v>
      </c>
      <c r="F9348" s="225" t="e">
        <f aca="false">ROUND(D9348*E9348,2)</f>
        <v>#N/A</v>
      </c>
    </row>
    <row r="9349" customFormat="false" ht="12.8" hidden="false" customHeight="false" outlineLevel="0" collapsed="false">
      <c r="A9349" s="207" t="n">
        <v>103724</v>
      </c>
      <c r="B9349" s="208" t="s">
        <v>9472</v>
      </c>
      <c r="C9349" s="2" t="s">
        <v>170</v>
      </c>
      <c r="D9349" s="209" t="n">
        <v>0</v>
      </c>
      <c r="E9349" s="224" t="e">
        <f aca="false">VLOOKUP(A9349,SINAPI_MO!$A$1:$E$59566,4,0)</f>
        <v>#N/A</v>
      </c>
      <c r="F9349" s="225" t="e">
        <f aca="false">ROUND(D9349*E9349,2)</f>
        <v>#N/A</v>
      </c>
    </row>
    <row r="9350" customFormat="false" ht="12.8" hidden="false" customHeight="false" outlineLevel="0" collapsed="false">
      <c r="A9350" s="207" t="n">
        <v>103725</v>
      </c>
      <c r="B9350" s="208" t="s">
        <v>9473</v>
      </c>
      <c r="C9350" s="2" t="s">
        <v>170</v>
      </c>
      <c r="D9350" s="209" t="n">
        <v>0</v>
      </c>
      <c r="E9350" s="224" t="e">
        <f aca="false">VLOOKUP(A9350,SINAPI_MO!$A$1:$E$59566,4,0)</f>
        <v>#N/A</v>
      </c>
      <c r="F9350" s="225" t="e">
        <f aca="false">ROUND(D9350*E9350,2)</f>
        <v>#N/A</v>
      </c>
    </row>
    <row r="9351" customFormat="false" ht="12.8" hidden="false" customHeight="false" outlineLevel="0" collapsed="false">
      <c r="A9351" s="207" t="n">
        <v>103726</v>
      </c>
      <c r="B9351" s="208" t="s">
        <v>9474</v>
      </c>
      <c r="C9351" s="2" t="s">
        <v>170</v>
      </c>
      <c r="D9351" s="209" t="n">
        <v>0</v>
      </c>
      <c r="E9351" s="224" t="e">
        <f aca="false">VLOOKUP(A9351,SINAPI_MO!$A$1:$E$59566,4,0)</f>
        <v>#N/A</v>
      </c>
      <c r="F9351" s="225" t="e">
        <f aca="false">ROUND(D9351*E9351,2)</f>
        <v>#N/A</v>
      </c>
    </row>
    <row r="9352" customFormat="false" ht="12.8" hidden="false" customHeight="false" outlineLevel="0" collapsed="false">
      <c r="A9352" s="207" t="n">
        <v>103727</v>
      </c>
      <c r="B9352" s="208" t="s">
        <v>9475</v>
      </c>
      <c r="C9352" s="2" t="s">
        <v>170</v>
      </c>
      <c r="D9352" s="209" t="n">
        <v>0</v>
      </c>
      <c r="E9352" s="224" t="e">
        <f aca="false">VLOOKUP(A9352,SINAPI_MO!$A$1:$E$59566,4,0)</f>
        <v>#N/A</v>
      </c>
      <c r="F9352" s="225" t="e">
        <f aca="false">ROUND(D9352*E9352,2)</f>
        <v>#N/A</v>
      </c>
    </row>
    <row r="9353" customFormat="false" ht="12.8" hidden="false" customHeight="false" outlineLevel="0" collapsed="false">
      <c r="A9353" s="207" t="n">
        <v>103728</v>
      </c>
      <c r="B9353" s="208" t="s">
        <v>9476</v>
      </c>
      <c r="C9353" s="2" t="s">
        <v>170</v>
      </c>
      <c r="D9353" s="209" t="n">
        <v>0</v>
      </c>
      <c r="E9353" s="224" t="e">
        <f aca="false">VLOOKUP(A9353,SINAPI_MO!$A$1:$E$59566,4,0)</f>
        <v>#N/A</v>
      </c>
      <c r="F9353" s="225" t="e">
        <f aca="false">ROUND(D9353*E9353,2)</f>
        <v>#N/A</v>
      </c>
    </row>
    <row r="9354" customFormat="false" ht="12.8" hidden="false" customHeight="false" outlineLevel="0" collapsed="false">
      <c r="A9354" s="207" t="n">
        <v>103729</v>
      </c>
      <c r="B9354" s="208" t="s">
        <v>9477</v>
      </c>
      <c r="C9354" s="2" t="s">
        <v>170</v>
      </c>
      <c r="D9354" s="209" t="n">
        <v>0</v>
      </c>
      <c r="E9354" s="224" t="e">
        <f aca="false">VLOOKUP(A9354,SINAPI_MO!$A$1:$E$59566,4,0)</f>
        <v>#N/A</v>
      </c>
      <c r="F9354" s="225" t="e">
        <f aca="false">ROUND(D9354*E9354,2)</f>
        <v>#N/A</v>
      </c>
    </row>
    <row r="9355" customFormat="false" ht="12.8" hidden="false" customHeight="false" outlineLevel="0" collapsed="false">
      <c r="A9355" s="207" t="n">
        <v>103730</v>
      </c>
      <c r="B9355" s="208" t="s">
        <v>9478</v>
      </c>
      <c r="C9355" s="2" t="s">
        <v>170</v>
      </c>
      <c r="D9355" s="209" t="n">
        <v>0</v>
      </c>
      <c r="E9355" s="224" t="e">
        <f aca="false">VLOOKUP(A9355,SINAPI_MO!$A$1:$E$59566,4,0)</f>
        <v>#N/A</v>
      </c>
      <c r="F9355" s="225" t="e">
        <f aca="false">ROUND(D9355*E9355,2)</f>
        <v>#N/A</v>
      </c>
    </row>
    <row r="9356" customFormat="false" ht="12.8" hidden="false" customHeight="false" outlineLevel="0" collapsed="false">
      <c r="A9356" s="207" t="n">
        <v>103731</v>
      </c>
      <c r="B9356" s="208" t="s">
        <v>9479</v>
      </c>
      <c r="C9356" s="2" t="s">
        <v>170</v>
      </c>
      <c r="D9356" s="209" t="n">
        <v>0</v>
      </c>
      <c r="E9356" s="224" t="e">
        <f aca="false">VLOOKUP(A9356,SINAPI_MO!$A$1:$E$59566,4,0)</f>
        <v>#N/A</v>
      </c>
      <c r="F9356" s="225" t="e">
        <f aca="false">ROUND(D9356*E9356,2)</f>
        <v>#N/A</v>
      </c>
    </row>
    <row r="9357" customFormat="false" ht="12.8" hidden="false" customHeight="false" outlineLevel="0" collapsed="false">
      <c r="A9357" s="207" t="n">
        <v>103732</v>
      </c>
      <c r="B9357" s="208" t="s">
        <v>9480</v>
      </c>
      <c r="C9357" s="2" t="s">
        <v>170</v>
      </c>
      <c r="D9357" s="209" t="n">
        <v>0</v>
      </c>
      <c r="E9357" s="224" t="e">
        <f aca="false">VLOOKUP(A9357,SINAPI_MO!$A$1:$E$59566,4,0)</f>
        <v>#N/A</v>
      </c>
      <c r="F9357" s="225" t="e">
        <f aca="false">ROUND(D9357*E9357,2)</f>
        <v>#N/A</v>
      </c>
    </row>
    <row r="9358" customFormat="false" ht="12.8" hidden="false" customHeight="false" outlineLevel="0" collapsed="false">
      <c r="A9358" s="207" t="n">
        <v>103733</v>
      </c>
      <c r="B9358" s="208" t="s">
        <v>9481</v>
      </c>
      <c r="C9358" s="2" t="s">
        <v>170</v>
      </c>
      <c r="D9358" s="209" t="n">
        <v>0</v>
      </c>
      <c r="E9358" s="224" t="e">
        <f aca="false">VLOOKUP(A9358,SINAPI_MO!$A$1:$E$59566,4,0)</f>
        <v>#N/A</v>
      </c>
      <c r="F9358" s="225" t="e">
        <f aca="false">ROUND(D9358*E9358,2)</f>
        <v>#N/A</v>
      </c>
    </row>
    <row r="9359" customFormat="false" ht="19.4" hidden="false" customHeight="false" outlineLevel="0" collapsed="false">
      <c r="A9359" s="207" t="n">
        <v>103696</v>
      </c>
      <c r="B9359" s="208" t="s">
        <v>9482</v>
      </c>
      <c r="C9359" s="2" t="s">
        <v>170</v>
      </c>
      <c r="D9359" s="209" t="n">
        <v>139.85</v>
      </c>
      <c r="E9359" s="224" t="n">
        <f aca="false">VLOOKUP(A9359,SINAPI_MO!$A$1:$E$59566,4,0)</f>
        <v>0.5238</v>
      </c>
      <c r="F9359" s="225" t="n">
        <f aca="false">ROUND(D9359*E9359,2)</f>
        <v>73.25</v>
      </c>
    </row>
    <row r="9360" customFormat="false" ht="19.4" hidden="false" customHeight="false" outlineLevel="0" collapsed="false">
      <c r="A9360" s="207" t="n">
        <v>103697</v>
      </c>
      <c r="B9360" s="208" t="s">
        <v>9483</v>
      </c>
      <c r="C9360" s="2" t="s">
        <v>170</v>
      </c>
      <c r="D9360" s="209" t="n">
        <v>128.57</v>
      </c>
      <c r="E9360" s="224" t="n">
        <f aca="false">VLOOKUP(A9360,SINAPI_MO!$A$1:$E$59566,4,0)</f>
        <v>0.5468</v>
      </c>
      <c r="F9360" s="225" t="n">
        <f aca="false">ROUND(D9360*E9360,2)</f>
        <v>70.3</v>
      </c>
    </row>
    <row r="9361" customFormat="false" ht="19.4" hidden="false" customHeight="false" outlineLevel="0" collapsed="false">
      <c r="A9361" s="207" t="n">
        <v>103695</v>
      </c>
      <c r="B9361" s="208" t="s">
        <v>9484</v>
      </c>
      <c r="C9361" s="2" t="s">
        <v>170</v>
      </c>
      <c r="D9361" s="209" t="n">
        <v>99.05</v>
      </c>
      <c r="E9361" s="224" t="n">
        <f aca="false">VLOOKUP(A9361,SINAPI_MO!$A$1:$E$59566,4,0)</f>
        <v>0.4117</v>
      </c>
      <c r="F9361" s="225" t="n">
        <f aca="false">ROUND(D9361*E9361,2)</f>
        <v>40.78</v>
      </c>
    </row>
    <row r="9362" customFormat="false" ht="19.4" hidden="false" customHeight="false" outlineLevel="0" collapsed="false">
      <c r="A9362" s="207" t="n">
        <v>103694</v>
      </c>
      <c r="B9362" s="208" t="s">
        <v>9485</v>
      </c>
      <c r="C9362" s="2" t="s">
        <v>170</v>
      </c>
      <c r="D9362" s="209" t="n">
        <v>110.33</v>
      </c>
      <c r="E9362" s="224" t="n">
        <f aca="false">VLOOKUP(A9362,SINAPI_MO!$A$1:$E$59566,4,0)</f>
        <v>0.3964</v>
      </c>
      <c r="F9362" s="225" t="n">
        <f aca="false">ROUND(D9362*E9362,2)</f>
        <v>43.73</v>
      </c>
    </row>
    <row r="9363" customFormat="false" ht="19.4" hidden="false" customHeight="false" outlineLevel="0" collapsed="false">
      <c r="A9363" s="207" t="n">
        <v>103690</v>
      </c>
      <c r="B9363" s="208" t="s">
        <v>9486</v>
      </c>
      <c r="C9363" s="2" t="s">
        <v>170</v>
      </c>
      <c r="D9363" s="209" t="n">
        <v>0</v>
      </c>
      <c r="E9363" s="224" t="e">
        <f aca="false">VLOOKUP(A9363,SINAPI_MO!$A$1:$E$59566,4,0)</f>
        <v>#N/A</v>
      </c>
      <c r="F9363" s="225" t="e">
        <f aca="false">ROUND(D9363*E9363,2)</f>
        <v>#N/A</v>
      </c>
    </row>
    <row r="9364" customFormat="false" ht="19.4" hidden="false" customHeight="false" outlineLevel="0" collapsed="false">
      <c r="A9364" s="207" t="n">
        <v>103693</v>
      </c>
      <c r="B9364" s="208" t="s">
        <v>9487</v>
      </c>
      <c r="C9364" s="2" t="s">
        <v>170</v>
      </c>
      <c r="D9364" s="209" t="n">
        <v>0</v>
      </c>
      <c r="E9364" s="224" t="e">
        <f aca="false">VLOOKUP(A9364,SINAPI_MO!$A$1:$E$59566,4,0)</f>
        <v>#N/A</v>
      </c>
      <c r="F9364" s="225" t="e">
        <f aca="false">ROUND(D9364*E9364,2)</f>
        <v>#N/A</v>
      </c>
    </row>
    <row r="9365" customFormat="false" ht="19.4" hidden="false" customHeight="false" outlineLevel="0" collapsed="false">
      <c r="A9365" s="207" t="n">
        <v>103692</v>
      </c>
      <c r="B9365" s="208" t="s">
        <v>9488</v>
      </c>
      <c r="C9365" s="2" t="s">
        <v>170</v>
      </c>
      <c r="D9365" s="209" t="n">
        <v>0</v>
      </c>
      <c r="E9365" s="224" t="e">
        <f aca="false">VLOOKUP(A9365,SINAPI_MO!$A$1:$E$59566,4,0)</f>
        <v>#N/A</v>
      </c>
      <c r="F9365" s="225" t="e">
        <f aca="false">ROUND(D9365*E9365,2)</f>
        <v>#N/A</v>
      </c>
    </row>
    <row r="9366" customFormat="false" ht="19.4" hidden="false" customHeight="false" outlineLevel="0" collapsed="false">
      <c r="A9366" s="207" t="n">
        <v>103691</v>
      </c>
      <c r="B9366" s="208" t="s">
        <v>9489</v>
      </c>
      <c r="C9366" s="2" t="s">
        <v>170</v>
      </c>
      <c r="D9366" s="209" t="n">
        <v>0</v>
      </c>
      <c r="E9366" s="224" t="e">
        <f aca="false">VLOOKUP(A9366,SINAPI_MO!$A$1:$E$59566,4,0)</f>
        <v>#N/A</v>
      </c>
      <c r="F9366" s="225" t="e">
        <f aca="false">ROUND(D9366*E9366,2)</f>
        <v>#N/A</v>
      </c>
    </row>
    <row r="9367" customFormat="false" ht="12.8" hidden="false" customHeight="false" outlineLevel="0" collapsed="false">
      <c r="A9367" s="207" t="n">
        <v>96987</v>
      </c>
      <c r="B9367" s="208" t="s">
        <v>9490</v>
      </c>
      <c r="C9367" s="2" t="s">
        <v>170</v>
      </c>
      <c r="D9367" s="209" t="n">
        <v>132.42</v>
      </c>
      <c r="E9367" s="224" t="n">
        <f aca="false">VLOOKUP(A9367,SINAPI_MO!$A$1:$E$59566,4,0)</f>
        <v>0.4933</v>
      </c>
      <c r="F9367" s="225" t="n">
        <f aca="false">ROUND(D9367*E9367,2)</f>
        <v>65.32</v>
      </c>
    </row>
    <row r="9368" customFormat="false" ht="12.8" hidden="false" customHeight="false" outlineLevel="0" collapsed="false">
      <c r="A9368" s="207" t="n">
        <v>96989</v>
      </c>
      <c r="B9368" s="208" t="s">
        <v>9491</v>
      </c>
      <c r="C9368" s="2" t="s">
        <v>170</v>
      </c>
      <c r="D9368" s="209" t="n">
        <v>146.37</v>
      </c>
      <c r="E9368" s="224" t="n">
        <f aca="false">VLOOKUP(A9368,SINAPI_MO!$A$1:$E$59566,4,0)</f>
        <v>0.0508</v>
      </c>
      <c r="F9368" s="225" t="n">
        <f aca="false">ROUND(D9368*E9368,2)</f>
        <v>7.44</v>
      </c>
    </row>
    <row r="9369" customFormat="false" ht="19.4" hidden="false" customHeight="false" outlineLevel="0" collapsed="false">
      <c r="A9369" s="207" t="n">
        <v>104749</v>
      </c>
      <c r="B9369" s="208" t="s">
        <v>9492</v>
      </c>
      <c r="C9369" s="2" t="s">
        <v>170</v>
      </c>
      <c r="D9369" s="209" t="n">
        <v>24.4</v>
      </c>
      <c r="E9369" s="224" t="n">
        <f aca="false">VLOOKUP(A9369,SINAPI_MO!$A$1:$E$59566,4,0)</f>
        <v>0.4217</v>
      </c>
      <c r="F9369" s="225" t="n">
        <f aca="false">ROUND(D9369*E9369,2)</f>
        <v>10.29</v>
      </c>
    </row>
    <row r="9370" customFormat="false" ht="19.4" hidden="false" customHeight="false" outlineLevel="0" collapsed="false">
      <c r="A9370" s="207" t="n">
        <v>104750</v>
      </c>
      <c r="B9370" s="208" t="s">
        <v>9493</v>
      </c>
      <c r="C9370" s="2" t="s">
        <v>170</v>
      </c>
      <c r="D9370" s="209" t="n">
        <v>19.04</v>
      </c>
      <c r="E9370" s="224" t="n">
        <f aca="false">VLOOKUP(A9370,SINAPI_MO!$A$1:$E$59566,4,0)</f>
        <v>0.5404</v>
      </c>
      <c r="F9370" s="225" t="n">
        <f aca="false">ROUND(D9370*E9370,2)</f>
        <v>10.29</v>
      </c>
    </row>
    <row r="9371" customFormat="false" ht="12.8" hidden="false" customHeight="false" outlineLevel="0" collapsed="false">
      <c r="A9371" s="207" t="n">
        <v>104751</v>
      </c>
      <c r="B9371" s="208" t="s">
        <v>9494</v>
      </c>
      <c r="C9371" s="2" t="s">
        <v>170</v>
      </c>
      <c r="D9371" s="209" t="n">
        <v>28.25</v>
      </c>
      <c r="E9371" s="224" t="n">
        <f aca="false">VLOOKUP(A9371,SINAPI_MO!$A$1:$E$59566,4,0)</f>
        <v>0.3642</v>
      </c>
      <c r="F9371" s="225" t="n">
        <f aca="false">ROUND(D9371*E9371,2)</f>
        <v>10.29</v>
      </c>
    </row>
    <row r="9372" customFormat="false" ht="12.8" hidden="false" customHeight="false" outlineLevel="0" collapsed="false">
      <c r="A9372" s="207" t="n">
        <v>104752</v>
      </c>
      <c r="B9372" s="208" t="s">
        <v>9495</v>
      </c>
      <c r="C9372" s="2" t="s">
        <v>170</v>
      </c>
      <c r="D9372" s="209" t="n">
        <v>22.77</v>
      </c>
      <c r="E9372" s="224" t="n">
        <f aca="false">VLOOKUP(A9372,SINAPI_MO!$A$1:$E$59566,4,0)</f>
        <v>0.4519</v>
      </c>
      <c r="F9372" s="225" t="n">
        <f aca="false">ROUND(D9372*E9372,2)</f>
        <v>10.29</v>
      </c>
    </row>
    <row r="9373" customFormat="false" ht="12.8" hidden="false" customHeight="false" outlineLevel="0" collapsed="false">
      <c r="A9373" s="207" t="n">
        <v>104753</v>
      </c>
      <c r="B9373" s="208" t="s">
        <v>9496</v>
      </c>
      <c r="C9373" s="2" t="s">
        <v>170</v>
      </c>
      <c r="D9373" s="209" t="n">
        <v>27.8</v>
      </c>
      <c r="E9373" s="224" t="n">
        <f aca="false">VLOOKUP(A9373,SINAPI_MO!$A$1:$E$59566,4,0)</f>
        <v>0.3701</v>
      </c>
      <c r="F9373" s="225" t="n">
        <f aca="false">ROUND(D9373*E9373,2)</f>
        <v>10.29</v>
      </c>
    </row>
    <row r="9374" customFormat="false" ht="12.8" hidden="false" customHeight="false" outlineLevel="0" collapsed="false">
      <c r="A9374" s="207" t="n">
        <v>104754</v>
      </c>
      <c r="B9374" s="208" t="s">
        <v>9497</v>
      </c>
      <c r="C9374" s="2" t="s">
        <v>170</v>
      </c>
      <c r="D9374" s="209" t="n">
        <v>36.43</v>
      </c>
      <c r="E9374" s="224" t="n">
        <f aca="false">VLOOKUP(A9374,SINAPI_MO!$A$1:$E$59566,4,0)</f>
        <v>0.2825</v>
      </c>
      <c r="F9374" s="225" t="n">
        <f aca="false">ROUND(D9374*E9374,2)</f>
        <v>10.29</v>
      </c>
    </row>
    <row r="9375" customFormat="false" ht="12.8" hidden="false" customHeight="false" outlineLevel="0" collapsed="false">
      <c r="A9375" s="207" t="n">
        <v>104755</v>
      </c>
      <c r="B9375" s="208" t="s">
        <v>9498</v>
      </c>
      <c r="C9375" s="2" t="s">
        <v>170</v>
      </c>
      <c r="D9375" s="209" t="n">
        <v>49.82</v>
      </c>
      <c r="E9375" s="224" t="n">
        <f aca="false">VLOOKUP(A9375,SINAPI_MO!$A$1:$E$59566,4,0)</f>
        <v>0.2065</v>
      </c>
      <c r="F9375" s="225" t="n">
        <f aca="false">ROUND(D9375*E9375,2)</f>
        <v>10.29</v>
      </c>
    </row>
    <row r="9376" customFormat="false" ht="12.8" hidden="false" customHeight="false" outlineLevel="0" collapsed="false">
      <c r="A9376" s="207" t="n">
        <v>96982</v>
      </c>
      <c r="B9376" s="208" t="s">
        <v>9499</v>
      </c>
      <c r="C9376" s="2" t="s">
        <v>170</v>
      </c>
      <c r="D9376" s="209" t="n">
        <v>0</v>
      </c>
      <c r="E9376" s="224" t="e">
        <f aca="false">VLOOKUP(A9376,SINAPI_MO!$A$1:$E$59566,4,0)</f>
        <v>#N/A</v>
      </c>
      <c r="F9376" s="225" t="e">
        <f aca="false">ROUND(D9376*E9376,2)</f>
        <v>#N/A</v>
      </c>
    </row>
    <row r="9377" customFormat="false" ht="19.4" hidden="false" customHeight="false" outlineLevel="0" collapsed="false">
      <c r="A9377" s="207" t="n">
        <v>96993</v>
      </c>
      <c r="B9377" s="208" t="s">
        <v>9500</v>
      </c>
      <c r="C9377" s="2" t="s">
        <v>170</v>
      </c>
      <c r="D9377" s="209" t="n">
        <v>0</v>
      </c>
      <c r="E9377" s="224" t="e">
        <f aca="false">VLOOKUP(A9377,SINAPI_MO!$A$1:$E$59566,4,0)</f>
        <v>#N/A</v>
      </c>
      <c r="F9377" s="225" t="e">
        <f aca="false">ROUND(D9377*E9377,2)</f>
        <v>#N/A</v>
      </c>
    </row>
    <row r="9378" customFormat="false" ht="12.8" hidden="false" customHeight="false" outlineLevel="0" collapsed="false">
      <c r="A9378" s="207" t="n">
        <v>96990</v>
      </c>
      <c r="B9378" s="208" t="s">
        <v>9501</v>
      </c>
      <c r="C9378" s="2" t="s">
        <v>170</v>
      </c>
      <c r="D9378" s="209" t="n">
        <v>0</v>
      </c>
      <c r="E9378" s="224" t="e">
        <f aca="false">VLOOKUP(A9378,SINAPI_MO!$A$1:$E$59566,4,0)</f>
        <v>#N/A</v>
      </c>
      <c r="F9378" s="225" t="e">
        <f aca="false">ROUND(D9378*E9378,2)</f>
        <v>#N/A</v>
      </c>
    </row>
    <row r="9379" customFormat="false" ht="12.8" hidden="false" customHeight="false" outlineLevel="0" collapsed="false">
      <c r="A9379" s="207" t="n">
        <v>96991</v>
      </c>
      <c r="B9379" s="208" t="s">
        <v>9502</v>
      </c>
      <c r="C9379" s="2" t="s">
        <v>170</v>
      </c>
      <c r="D9379" s="209" t="n">
        <v>0</v>
      </c>
      <c r="E9379" s="224" t="e">
        <f aca="false">VLOOKUP(A9379,SINAPI_MO!$A$1:$E$59566,4,0)</f>
        <v>#N/A</v>
      </c>
      <c r="F9379" s="225" t="e">
        <f aca="false">ROUND(D9379*E9379,2)</f>
        <v>#N/A</v>
      </c>
    </row>
    <row r="9380" customFormat="false" ht="12.8" hidden="false" customHeight="false" outlineLevel="0" collapsed="false">
      <c r="A9380" s="207" t="n">
        <v>96992</v>
      </c>
      <c r="B9380" s="208" t="s">
        <v>9503</v>
      </c>
      <c r="C9380" s="2" t="s">
        <v>170</v>
      </c>
      <c r="D9380" s="209" t="n">
        <v>0</v>
      </c>
      <c r="E9380" s="224" t="e">
        <f aca="false">VLOOKUP(A9380,SINAPI_MO!$A$1:$E$59566,4,0)</f>
        <v>#N/A</v>
      </c>
      <c r="F9380" s="225" t="e">
        <f aca="false">ROUND(D9380*E9380,2)</f>
        <v>#N/A</v>
      </c>
    </row>
    <row r="9381" customFormat="false" ht="19.4" hidden="false" customHeight="false" outlineLevel="0" collapsed="false">
      <c r="A9381" s="207" t="n">
        <v>96994</v>
      </c>
      <c r="B9381" s="208" t="s">
        <v>9504</v>
      </c>
      <c r="C9381" s="2" t="s">
        <v>170</v>
      </c>
      <c r="D9381" s="209" t="n">
        <v>0</v>
      </c>
      <c r="E9381" s="224" t="e">
        <f aca="false">VLOOKUP(A9381,SINAPI_MO!$A$1:$E$59566,4,0)</f>
        <v>#N/A</v>
      </c>
      <c r="F9381" s="225" t="e">
        <f aca="false">ROUND(D9381*E9381,2)</f>
        <v>#N/A</v>
      </c>
    </row>
    <row r="9382" customFormat="false" ht="12.8" hidden="false" customHeight="false" outlineLevel="0" collapsed="false">
      <c r="A9382" s="207" t="n">
        <v>96973</v>
      </c>
      <c r="B9382" s="208" t="s">
        <v>9505</v>
      </c>
      <c r="C9382" s="2" t="s">
        <v>183</v>
      </c>
      <c r="D9382" s="209" t="n">
        <v>72.62</v>
      </c>
      <c r="E9382" s="224" t="n">
        <f aca="false">VLOOKUP(A9382,SINAPI_MO!$A$1:$E$59566,4,0)</f>
        <v>0.3465</v>
      </c>
      <c r="F9382" s="225" t="n">
        <f aca="false">ROUND(D9382*E9382,2)</f>
        <v>25.16</v>
      </c>
    </row>
    <row r="9383" customFormat="false" ht="12.8" hidden="false" customHeight="false" outlineLevel="0" collapsed="false">
      <c r="A9383" s="207" t="n">
        <v>104743</v>
      </c>
      <c r="B9383" s="208" t="s">
        <v>9506</v>
      </c>
      <c r="C9383" s="2" t="s">
        <v>183</v>
      </c>
      <c r="D9383" s="209" t="n">
        <v>0</v>
      </c>
      <c r="E9383" s="224" t="e">
        <f aca="false">VLOOKUP(A9383,SINAPI_MO!$A$1:$E$59566,4,0)</f>
        <v>#N/A</v>
      </c>
      <c r="F9383" s="225" t="e">
        <f aca="false">ROUND(D9383*E9383,2)</f>
        <v>#N/A</v>
      </c>
    </row>
    <row r="9384" customFormat="false" ht="12.8" hidden="false" customHeight="false" outlineLevel="0" collapsed="false">
      <c r="A9384" s="207" t="n">
        <v>96977</v>
      </c>
      <c r="B9384" s="208" t="s">
        <v>9507</v>
      </c>
      <c r="C9384" s="2" t="s">
        <v>183</v>
      </c>
      <c r="D9384" s="209" t="n">
        <v>59.11</v>
      </c>
      <c r="E9384" s="224" t="n">
        <f aca="false">VLOOKUP(A9384,SINAPI_MO!$A$1:$E$59566,4,0)</f>
        <v>0.0308</v>
      </c>
      <c r="F9384" s="225" t="n">
        <f aca="false">ROUND(D9384*E9384,2)</f>
        <v>1.82</v>
      </c>
    </row>
    <row r="9385" customFormat="false" ht="12.8" hidden="false" customHeight="false" outlineLevel="0" collapsed="false">
      <c r="A9385" s="207" t="n">
        <v>96974</v>
      </c>
      <c r="B9385" s="208" t="s">
        <v>9508</v>
      </c>
      <c r="C9385" s="2" t="s">
        <v>183</v>
      </c>
      <c r="D9385" s="209" t="n">
        <v>93.6</v>
      </c>
      <c r="E9385" s="224" t="n">
        <f aca="false">VLOOKUP(A9385,SINAPI_MO!$A$1:$E$59566,4,0)</f>
        <v>0.3106</v>
      </c>
      <c r="F9385" s="225" t="n">
        <f aca="false">ROUND(D9385*E9385,2)</f>
        <v>29.07</v>
      </c>
    </row>
    <row r="9386" customFormat="false" ht="12.8" hidden="false" customHeight="false" outlineLevel="0" collapsed="false">
      <c r="A9386" s="207" t="n">
        <v>104744</v>
      </c>
      <c r="B9386" s="208" t="s">
        <v>9509</v>
      </c>
      <c r="C9386" s="2" t="s">
        <v>183</v>
      </c>
      <c r="D9386" s="209" t="n">
        <v>0</v>
      </c>
      <c r="E9386" s="224" t="e">
        <f aca="false">VLOOKUP(A9386,SINAPI_MO!$A$1:$E$59566,4,0)</f>
        <v>#N/A</v>
      </c>
      <c r="F9386" s="225" t="e">
        <f aca="false">ROUND(D9386*E9386,2)</f>
        <v>#N/A</v>
      </c>
    </row>
    <row r="9387" customFormat="false" ht="12.8" hidden="false" customHeight="false" outlineLevel="0" collapsed="false">
      <c r="A9387" s="207" t="n">
        <v>96978</v>
      </c>
      <c r="B9387" s="208" t="s">
        <v>9510</v>
      </c>
      <c r="C9387" s="2" t="s">
        <v>183</v>
      </c>
      <c r="D9387" s="209" t="n">
        <v>77.88</v>
      </c>
      <c r="E9387" s="224" t="n">
        <f aca="false">VLOOKUP(A9387,SINAPI_MO!$A$1:$E$59566,4,0)</f>
        <v>0.0282</v>
      </c>
      <c r="F9387" s="225" t="n">
        <f aca="false">ROUND(D9387*E9387,2)</f>
        <v>2.2</v>
      </c>
    </row>
    <row r="9388" customFormat="false" ht="12.8" hidden="false" customHeight="false" outlineLevel="0" collapsed="false">
      <c r="A9388" s="207" t="n">
        <v>96975</v>
      </c>
      <c r="B9388" s="208" t="s">
        <v>9511</v>
      </c>
      <c r="C9388" s="2" t="s">
        <v>183</v>
      </c>
      <c r="D9388" s="209" t="n">
        <v>115.66</v>
      </c>
      <c r="E9388" s="224" t="n">
        <f aca="false">VLOOKUP(A9388,SINAPI_MO!$A$1:$E$59566,4,0)</f>
        <v>0.2831</v>
      </c>
      <c r="F9388" s="225" t="n">
        <f aca="false">ROUND(D9388*E9388,2)</f>
        <v>32.74</v>
      </c>
    </row>
    <row r="9389" customFormat="false" ht="12.8" hidden="false" customHeight="false" outlineLevel="0" collapsed="false">
      <c r="A9389" s="207" t="n">
        <v>104745</v>
      </c>
      <c r="B9389" s="208" t="s">
        <v>9512</v>
      </c>
      <c r="C9389" s="2" t="s">
        <v>183</v>
      </c>
      <c r="D9389" s="209" t="n">
        <v>0</v>
      </c>
      <c r="E9389" s="224" t="e">
        <f aca="false">VLOOKUP(A9389,SINAPI_MO!$A$1:$E$59566,4,0)</f>
        <v>#N/A</v>
      </c>
      <c r="F9389" s="225" t="e">
        <f aca="false">ROUND(D9389*E9389,2)</f>
        <v>#N/A</v>
      </c>
    </row>
    <row r="9390" customFormat="false" ht="12.8" hidden="false" customHeight="false" outlineLevel="0" collapsed="false">
      <c r="A9390" s="207" t="n">
        <v>96979</v>
      </c>
      <c r="B9390" s="208" t="s">
        <v>9513</v>
      </c>
      <c r="C9390" s="2" t="s">
        <v>183</v>
      </c>
      <c r="D9390" s="209" t="n">
        <v>111.41</v>
      </c>
      <c r="E9390" s="224" t="n">
        <f aca="false">VLOOKUP(A9390,SINAPI_MO!$A$1:$E$59566,4,0)</f>
        <v>0.0229</v>
      </c>
      <c r="F9390" s="225" t="n">
        <f aca="false">ROUND(D9390*E9390,2)</f>
        <v>2.55</v>
      </c>
    </row>
    <row r="9391" customFormat="false" ht="12.8" hidden="false" customHeight="false" outlineLevel="0" collapsed="false">
      <c r="A9391" s="207" t="n">
        <v>96976</v>
      </c>
      <c r="B9391" s="208" t="s">
        <v>9514</v>
      </c>
      <c r="C9391" s="2" t="s">
        <v>183</v>
      </c>
      <c r="D9391" s="209" t="n">
        <v>152.17</v>
      </c>
      <c r="E9391" s="224" t="n">
        <f aca="false">VLOOKUP(A9391,SINAPI_MO!$A$1:$E$59566,4,0)</f>
        <v>0.237</v>
      </c>
      <c r="F9391" s="225" t="n">
        <f aca="false">ROUND(D9391*E9391,2)</f>
        <v>36.06</v>
      </c>
    </row>
    <row r="9392" customFormat="false" ht="12.8" hidden="false" customHeight="false" outlineLevel="0" collapsed="false">
      <c r="A9392" s="207" t="n">
        <v>96984</v>
      </c>
      <c r="B9392" s="208" t="s">
        <v>9515</v>
      </c>
      <c r="C9392" s="2" t="s">
        <v>170</v>
      </c>
      <c r="D9392" s="209" t="n">
        <v>67.74</v>
      </c>
      <c r="E9392" s="224" t="n">
        <f aca="false">VLOOKUP(A9392,SINAPI_MO!$A$1:$E$59566,4,0)</f>
        <v>0.6085</v>
      </c>
      <c r="F9392" s="225" t="n">
        <f aca="false">ROUND(D9392*E9392,2)</f>
        <v>41.22</v>
      </c>
    </row>
    <row r="9393" customFormat="false" ht="12.8" hidden="false" customHeight="false" outlineLevel="0" collapsed="false">
      <c r="A9393" s="207" t="n">
        <v>96980</v>
      </c>
      <c r="B9393" s="208" t="s">
        <v>9516</v>
      </c>
      <c r="C9393" s="2" t="s">
        <v>183</v>
      </c>
      <c r="D9393" s="209" t="n">
        <v>0</v>
      </c>
      <c r="E9393" s="224" t="e">
        <f aca="false">VLOOKUP(A9393,SINAPI_MO!$A$1:$E$59566,4,0)</f>
        <v>#N/A</v>
      </c>
      <c r="F9393" s="225" t="e">
        <f aca="false">ROUND(D9393*E9393,2)</f>
        <v>#N/A</v>
      </c>
    </row>
    <row r="9394" customFormat="false" ht="12.8" hidden="false" customHeight="false" outlineLevel="0" collapsed="false">
      <c r="A9394" s="207" t="n">
        <v>96986</v>
      </c>
      <c r="B9394" s="208" t="s">
        <v>9517</v>
      </c>
      <c r="C9394" s="2" t="s">
        <v>170</v>
      </c>
      <c r="D9394" s="209" t="n">
        <v>157.94</v>
      </c>
      <c r="E9394" s="224" t="n">
        <f aca="false">VLOOKUP(A9394,SINAPI_MO!$A$1:$E$59566,4,0)</f>
        <v>0.1359</v>
      </c>
      <c r="F9394" s="225" t="n">
        <f aca="false">ROUND(D9394*E9394,2)</f>
        <v>21.46</v>
      </c>
    </row>
    <row r="9395" customFormat="false" ht="12.8" hidden="false" customHeight="false" outlineLevel="0" collapsed="false">
      <c r="A9395" s="207" t="n">
        <v>96985</v>
      </c>
      <c r="B9395" s="208" t="s">
        <v>9518</v>
      </c>
      <c r="C9395" s="2" t="s">
        <v>170</v>
      </c>
      <c r="D9395" s="209" t="n">
        <v>105.96</v>
      </c>
      <c r="E9395" s="224" t="n">
        <f aca="false">VLOOKUP(A9395,SINAPI_MO!$A$1:$E$59566,4,0)</f>
        <v>0.1295</v>
      </c>
      <c r="F9395" s="225" t="n">
        <f aca="false">ROUND(D9395*E9395,2)</f>
        <v>13.72</v>
      </c>
    </row>
    <row r="9396" customFormat="false" ht="12.8" hidden="false" customHeight="false" outlineLevel="0" collapsed="false">
      <c r="A9396" s="207" t="n">
        <v>96988</v>
      </c>
      <c r="B9396" s="208" t="s">
        <v>9519</v>
      </c>
      <c r="C9396" s="2" t="s">
        <v>170</v>
      </c>
      <c r="D9396" s="209" t="n">
        <v>174.87</v>
      </c>
      <c r="E9396" s="224" t="n">
        <f aca="false">VLOOKUP(A9396,SINAPI_MO!$A$1:$E$59566,4,0)</f>
        <v>0.0527</v>
      </c>
      <c r="F9396" s="225" t="n">
        <f aca="false">ROUND(D9396*E9396,2)</f>
        <v>9.22</v>
      </c>
    </row>
    <row r="9397" customFormat="false" ht="12.8" hidden="false" customHeight="false" outlineLevel="0" collapsed="false">
      <c r="A9397" s="207" t="n">
        <v>104746</v>
      </c>
      <c r="B9397" s="208" t="s">
        <v>9520</v>
      </c>
      <c r="C9397" s="2" t="s">
        <v>170</v>
      </c>
      <c r="D9397" s="209" t="n">
        <v>29.27</v>
      </c>
      <c r="E9397" s="224" t="n">
        <f aca="false">VLOOKUP(A9397,SINAPI_MO!$A$1:$E$59566,4,0)</f>
        <v>0.3598</v>
      </c>
      <c r="F9397" s="225" t="n">
        <f aca="false">ROUND(D9397*E9397,2)</f>
        <v>10.53</v>
      </c>
    </row>
    <row r="9398" customFormat="false" ht="12.8" hidden="false" customHeight="false" outlineLevel="0" collapsed="false">
      <c r="A9398" s="207" t="n">
        <v>104747</v>
      </c>
      <c r="B9398" s="208" t="s">
        <v>9521</v>
      </c>
      <c r="C9398" s="2" t="s">
        <v>170</v>
      </c>
      <c r="D9398" s="209" t="n">
        <v>0</v>
      </c>
      <c r="E9398" s="224" t="e">
        <f aca="false">VLOOKUP(A9398,SINAPI_MO!$A$1:$E$59566,4,0)</f>
        <v>#N/A</v>
      </c>
      <c r="F9398" s="225" t="e">
        <f aca="false">ROUND(D9398*E9398,2)</f>
        <v>#N/A</v>
      </c>
    </row>
    <row r="9399" customFormat="false" ht="12.8" hidden="false" customHeight="false" outlineLevel="0" collapsed="false">
      <c r="A9399" s="207" t="n">
        <v>96983</v>
      </c>
      <c r="B9399" s="208" t="s">
        <v>9522</v>
      </c>
      <c r="C9399" s="2" t="s">
        <v>170</v>
      </c>
      <c r="D9399" s="209" t="n">
        <v>0</v>
      </c>
      <c r="E9399" s="224" t="e">
        <f aca="false">VLOOKUP(A9399,SINAPI_MO!$A$1:$E$59566,4,0)</f>
        <v>#N/A</v>
      </c>
      <c r="F9399" s="225" t="e">
        <f aca="false">ROUND(D9399*E9399,2)</f>
        <v>#N/A</v>
      </c>
    </row>
    <row r="9400" customFormat="false" ht="19.4" hidden="false" customHeight="false" outlineLevel="0" collapsed="false">
      <c r="A9400" s="207" t="n">
        <v>104748</v>
      </c>
      <c r="B9400" s="208" t="s">
        <v>9523</v>
      </c>
      <c r="C9400" s="2" t="s">
        <v>170</v>
      </c>
      <c r="D9400" s="209" t="n">
        <v>0</v>
      </c>
      <c r="E9400" s="224" t="e">
        <f aca="false">VLOOKUP(A9400,SINAPI_MO!$A$1:$E$59566,4,0)</f>
        <v>#N/A</v>
      </c>
      <c r="F9400" s="225" t="e">
        <f aca="false">ROUND(D9400*E9400,2)</f>
        <v>#N/A</v>
      </c>
    </row>
    <row r="9401" customFormat="false" ht="12.8" hidden="false" customHeight="false" outlineLevel="0" collapsed="false">
      <c r="A9401" s="207" t="n">
        <v>98463</v>
      </c>
      <c r="B9401" s="208" t="s">
        <v>9524</v>
      </c>
      <c r="C9401" s="2" t="s">
        <v>170</v>
      </c>
      <c r="D9401" s="209" t="n">
        <v>28.03</v>
      </c>
      <c r="E9401" s="224" t="n">
        <f aca="false">VLOOKUP(A9401,SINAPI_MO!$A$1:$E$59566,4,0)</f>
        <v>0.6126</v>
      </c>
      <c r="F9401" s="225" t="n">
        <f aca="false">ROUND(D9401*E9401,2)</f>
        <v>17.17</v>
      </c>
    </row>
    <row r="9402" customFormat="false" ht="12.8" hidden="false" customHeight="false" outlineLevel="0" collapsed="false">
      <c r="A9402" s="207" t="n">
        <v>104827</v>
      </c>
      <c r="B9402" s="208" t="s">
        <v>9525</v>
      </c>
      <c r="C9402" s="2" t="s">
        <v>170</v>
      </c>
      <c r="D9402" s="209" t="n">
        <v>0</v>
      </c>
      <c r="E9402" s="224" t="e">
        <f aca="false">VLOOKUP(A9402,SINAPI_MO!$A$1:$E$59566,4,0)</f>
        <v>#N/A</v>
      </c>
      <c r="F9402" s="225" t="e">
        <f aca="false">ROUND(D9402*E9402,2)</f>
        <v>#N/A</v>
      </c>
    </row>
    <row r="9403" customFormat="false" ht="12.8" hidden="false" customHeight="false" outlineLevel="0" collapsed="false">
      <c r="A9403" s="207" t="n">
        <v>104828</v>
      </c>
      <c r="B9403" s="208" t="s">
        <v>9526</v>
      </c>
      <c r="C9403" s="2" t="s">
        <v>170</v>
      </c>
      <c r="D9403" s="209" t="n">
        <v>0</v>
      </c>
      <c r="E9403" s="224" t="e">
        <f aca="false">VLOOKUP(A9403,SINAPI_MO!$A$1:$E$59566,4,0)</f>
        <v>#N/A</v>
      </c>
      <c r="F9403" s="225" t="e">
        <f aca="false">ROUND(D9403*E9403,2)</f>
        <v>#N/A</v>
      </c>
    </row>
    <row r="9404" customFormat="false" ht="28.35" hidden="false" customHeight="false" outlineLevel="0" collapsed="false">
      <c r="A9404" s="207" t="n">
        <v>104824</v>
      </c>
      <c r="B9404" s="208" t="s">
        <v>9527</v>
      </c>
      <c r="C9404" s="2" t="s">
        <v>170</v>
      </c>
      <c r="D9404" s="209" t="n">
        <v>0</v>
      </c>
      <c r="E9404" s="224" t="e">
        <f aca="false">VLOOKUP(A9404,SINAPI_MO!$A$1:$E$59566,4,0)</f>
        <v>#N/A</v>
      </c>
      <c r="F9404" s="225" t="e">
        <f aca="false">ROUND(D9404*E9404,2)</f>
        <v>#N/A</v>
      </c>
    </row>
    <row r="9405" customFormat="false" ht="28.35" hidden="false" customHeight="false" outlineLevel="0" collapsed="false">
      <c r="A9405" s="207" t="n">
        <v>104826</v>
      </c>
      <c r="B9405" s="208" t="s">
        <v>9528</v>
      </c>
      <c r="C9405" s="2" t="s">
        <v>170</v>
      </c>
      <c r="D9405" s="209" t="n">
        <v>0</v>
      </c>
      <c r="E9405" s="224" t="e">
        <f aca="false">VLOOKUP(A9405,SINAPI_MO!$A$1:$E$59566,4,0)</f>
        <v>#N/A</v>
      </c>
      <c r="F9405" s="225" t="e">
        <f aca="false">ROUND(D9405*E9405,2)</f>
        <v>#N/A</v>
      </c>
    </row>
    <row r="9406" customFormat="false" ht="28.35" hidden="false" customHeight="false" outlineLevel="0" collapsed="false">
      <c r="A9406" s="207" t="n">
        <v>104825</v>
      </c>
      <c r="B9406" s="208" t="s">
        <v>9529</v>
      </c>
      <c r="C9406" s="2" t="s">
        <v>170</v>
      </c>
      <c r="D9406" s="209" t="n">
        <v>0</v>
      </c>
      <c r="E9406" s="224" t="e">
        <f aca="false">VLOOKUP(A9406,SINAPI_MO!$A$1:$E$59566,4,0)</f>
        <v>#N/A</v>
      </c>
      <c r="F9406" s="225" t="e">
        <f aca="false">ROUND(D9406*E9406,2)</f>
        <v>#N/A</v>
      </c>
    </row>
    <row r="9407" customFormat="false" ht="19.4" hidden="false" customHeight="false" outlineLevel="0" collapsed="false">
      <c r="A9407" s="207" t="n">
        <v>104993</v>
      </c>
      <c r="B9407" s="208" t="s">
        <v>9530</v>
      </c>
      <c r="C9407" s="2" t="s">
        <v>170</v>
      </c>
      <c r="D9407" s="209" t="n">
        <v>0</v>
      </c>
      <c r="E9407" s="224" t="e">
        <f aca="false">VLOOKUP(A9407,SINAPI_MO!$A$1:$E$59566,4,0)</f>
        <v>#N/A</v>
      </c>
      <c r="F9407" s="225" t="e">
        <f aca="false">ROUND(D9407*E9407,2)</f>
        <v>#N/A</v>
      </c>
    </row>
    <row r="9408" customFormat="false" ht="19.4" hidden="false" customHeight="false" outlineLevel="0" collapsed="false">
      <c r="A9408" s="207" t="n">
        <v>104994</v>
      </c>
      <c r="B9408" s="208" t="s">
        <v>9531</v>
      </c>
      <c r="C9408" s="2" t="s">
        <v>170</v>
      </c>
      <c r="D9408" s="209" t="n">
        <v>0</v>
      </c>
      <c r="E9408" s="224" t="e">
        <f aca="false">VLOOKUP(A9408,SINAPI_MO!$A$1:$E$59566,4,0)</f>
        <v>#N/A</v>
      </c>
      <c r="F9408" s="225" t="e">
        <f aca="false">ROUND(D9408*E9408,2)</f>
        <v>#N/A</v>
      </c>
    </row>
    <row r="9409" customFormat="false" ht="19.4" hidden="false" customHeight="false" outlineLevel="0" collapsed="false">
      <c r="A9409" s="207" t="n">
        <v>104995</v>
      </c>
      <c r="B9409" s="208" t="s">
        <v>9532</v>
      </c>
      <c r="C9409" s="2" t="s">
        <v>170</v>
      </c>
      <c r="D9409" s="209" t="n">
        <v>0</v>
      </c>
      <c r="E9409" s="224" t="e">
        <f aca="false">VLOOKUP(A9409,SINAPI_MO!$A$1:$E$59566,4,0)</f>
        <v>#N/A</v>
      </c>
      <c r="F9409" s="225" t="e">
        <f aca="false">ROUND(D9409*E9409,2)</f>
        <v>#N/A</v>
      </c>
    </row>
    <row r="9410" customFormat="false" ht="19.4" hidden="false" customHeight="false" outlineLevel="0" collapsed="false">
      <c r="A9410" s="207" t="n">
        <v>104996</v>
      </c>
      <c r="B9410" s="208" t="s">
        <v>9533</v>
      </c>
      <c r="C9410" s="2" t="s">
        <v>170</v>
      </c>
      <c r="D9410" s="209" t="n">
        <v>0</v>
      </c>
      <c r="E9410" s="224" t="e">
        <f aca="false">VLOOKUP(A9410,SINAPI_MO!$A$1:$E$59566,4,0)</f>
        <v>#N/A</v>
      </c>
      <c r="F9410" s="225" t="e">
        <f aca="false">ROUND(D9410*E9410,2)</f>
        <v>#N/A</v>
      </c>
    </row>
    <row r="9411" customFormat="false" ht="12.8" hidden="false" customHeight="false" outlineLevel="0" collapsed="false">
      <c r="A9411" s="207" t="n">
        <v>95676</v>
      </c>
      <c r="B9411" s="208" t="s">
        <v>9534</v>
      </c>
      <c r="C9411" s="2" t="s">
        <v>170</v>
      </c>
      <c r="D9411" s="209" t="n">
        <v>137.26</v>
      </c>
      <c r="E9411" s="224" t="n">
        <f aca="false">VLOOKUP(A9411,SINAPI_MO!$A$1:$E$59566,4,0)</f>
        <v>0.0995</v>
      </c>
      <c r="F9411" s="225" t="n">
        <f aca="false">ROUND(D9411*E9411,2)</f>
        <v>13.66</v>
      </c>
    </row>
    <row r="9412" customFormat="false" ht="19.4" hidden="false" customHeight="false" outlineLevel="0" collapsed="false">
      <c r="A9412" s="207" t="n">
        <v>95677</v>
      </c>
      <c r="B9412" s="208" t="s">
        <v>9535</v>
      </c>
      <c r="C9412" s="2" t="s">
        <v>170</v>
      </c>
      <c r="D9412" s="209" t="n">
        <v>0</v>
      </c>
      <c r="E9412" s="224" t="e">
        <f aca="false">VLOOKUP(A9412,SINAPI_MO!$A$1:$E$59566,4,0)</f>
        <v>#N/A</v>
      </c>
      <c r="F9412" s="225" t="e">
        <f aca="false">ROUND(D9412*E9412,2)</f>
        <v>#N/A</v>
      </c>
    </row>
    <row r="9413" customFormat="false" ht="12.8" hidden="false" customHeight="false" outlineLevel="0" collapsed="false">
      <c r="A9413" s="207" t="n">
        <v>105135</v>
      </c>
      <c r="B9413" s="208" t="s">
        <v>9536</v>
      </c>
      <c r="C9413" s="2" t="s">
        <v>170</v>
      </c>
      <c r="D9413" s="209" t="n">
        <v>1523.74</v>
      </c>
      <c r="E9413" s="224" t="n">
        <f aca="false">VLOOKUP(A9413,SINAPI_MO!$A$1:$E$59566,4,0)</f>
        <v>0.0256</v>
      </c>
      <c r="F9413" s="225" t="n">
        <f aca="false">ROUND(D9413*E9413,2)</f>
        <v>39.01</v>
      </c>
    </row>
    <row r="9414" customFormat="false" ht="12.8" hidden="false" customHeight="false" outlineLevel="0" collapsed="false">
      <c r="A9414" s="207" t="n">
        <v>104998</v>
      </c>
      <c r="B9414" s="208" t="s">
        <v>9537</v>
      </c>
      <c r="C9414" s="2" t="s">
        <v>170</v>
      </c>
      <c r="D9414" s="209" t="n">
        <v>927.1</v>
      </c>
      <c r="E9414" s="224" t="n">
        <f aca="false">VLOOKUP(A9414,SINAPI_MO!$A$1:$E$59566,4,0)</f>
        <v>0.0363</v>
      </c>
      <c r="F9414" s="225" t="n">
        <f aca="false">ROUND(D9414*E9414,2)</f>
        <v>33.65</v>
      </c>
    </row>
    <row r="9415" customFormat="false" ht="12.8" hidden="false" customHeight="false" outlineLevel="0" collapsed="false">
      <c r="A9415" s="207" t="n">
        <v>104997</v>
      </c>
      <c r="B9415" s="208" t="s">
        <v>9538</v>
      </c>
      <c r="C9415" s="2" t="s">
        <v>170</v>
      </c>
      <c r="D9415" s="209" t="n">
        <v>688.07</v>
      </c>
      <c r="E9415" s="224" t="n">
        <f aca="false">VLOOKUP(A9415,SINAPI_MO!$A$1:$E$59566,4,0)</f>
        <v>0.0489</v>
      </c>
      <c r="F9415" s="225" t="n">
        <f aca="false">ROUND(D9415*E9415,2)</f>
        <v>33.65</v>
      </c>
    </row>
    <row r="9416" customFormat="false" ht="12.8" hidden="false" customHeight="false" outlineLevel="0" collapsed="false">
      <c r="A9416" s="207" t="n">
        <v>95673</v>
      </c>
      <c r="B9416" s="208" t="s">
        <v>9539</v>
      </c>
      <c r="C9416" s="2" t="s">
        <v>170</v>
      </c>
      <c r="D9416" s="209" t="n">
        <v>193.66</v>
      </c>
      <c r="E9416" s="224" t="n">
        <f aca="false">VLOOKUP(A9416,SINAPI_MO!$A$1:$E$59566,4,0)</f>
        <v>0.1157</v>
      </c>
      <c r="F9416" s="225" t="n">
        <f aca="false">ROUND(D9416*E9416,2)</f>
        <v>22.41</v>
      </c>
    </row>
    <row r="9417" customFormat="false" ht="12.8" hidden="false" customHeight="false" outlineLevel="0" collapsed="false">
      <c r="A9417" s="207" t="n">
        <v>95674</v>
      </c>
      <c r="B9417" s="208" t="s">
        <v>9540</v>
      </c>
      <c r="C9417" s="2" t="s">
        <v>170</v>
      </c>
      <c r="D9417" s="209" t="n">
        <v>206.24</v>
      </c>
      <c r="E9417" s="224" t="n">
        <f aca="false">VLOOKUP(A9417,SINAPI_MO!$A$1:$E$59566,4,0)</f>
        <v>0.1086</v>
      </c>
      <c r="F9417" s="225" t="n">
        <f aca="false">ROUND(D9417*E9417,2)</f>
        <v>22.4</v>
      </c>
    </row>
    <row r="9418" customFormat="false" ht="12.8" hidden="false" customHeight="false" outlineLevel="0" collapsed="false">
      <c r="A9418" s="207" t="n">
        <v>104992</v>
      </c>
      <c r="B9418" s="208" t="s">
        <v>9541</v>
      </c>
      <c r="C9418" s="2" t="s">
        <v>170</v>
      </c>
      <c r="D9418" s="209" t="n">
        <v>2133</v>
      </c>
      <c r="E9418" s="224" t="n">
        <f aca="false">VLOOKUP(A9418,SINAPI_MO!$A$1:$E$59566,4,0)</f>
        <v>0.0208</v>
      </c>
      <c r="F9418" s="225" t="n">
        <f aca="false">ROUND(D9418*E9418,2)</f>
        <v>44.37</v>
      </c>
    </row>
    <row r="9419" customFormat="false" ht="12.8" hidden="false" customHeight="false" outlineLevel="0" collapsed="false">
      <c r="A9419" s="207" t="n">
        <v>95675</v>
      </c>
      <c r="B9419" s="208" t="s">
        <v>9542</v>
      </c>
      <c r="C9419" s="2" t="s">
        <v>170</v>
      </c>
      <c r="D9419" s="209" t="n">
        <v>254.39</v>
      </c>
      <c r="E9419" s="224" t="n">
        <f aca="false">VLOOKUP(A9419,SINAPI_MO!$A$1:$E$59566,4,0)</f>
        <v>0.109</v>
      </c>
      <c r="F9419" s="225" t="n">
        <f aca="false">ROUND(D9419*E9419,2)</f>
        <v>27.73</v>
      </c>
    </row>
    <row r="9420" customFormat="false" ht="19.4" hidden="false" customHeight="false" outlineLevel="0" collapsed="false">
      <c r="A9420" s="207" t="n">
        <v>95648</v>
      </c>
      <c r="B9420" s="208" t="s">
        <v>9543</v>
      </c>
      <c r="C9420" s="2" t="s">
        <v>170</v>
      </c>
      <c r="D9420" s="209" t="n">
        <v>726.72</v>
      </c>
      <c r="E9420" s="224" t="n">
        <f aca="false">VLOOKUP(A9420,SINAPI_MO!$A$1:$E$59566,4,0)</f>
        <v>0.1173</v>
      </c>
      <c r="F9420" s="225" t="n">
        <f aca="false">ROUND(D9420*E9420,2)</f>
        <v>85.24</v>
      </c>
    </row>
    <row r="9421" customFormat="false" ht="19.4" hidden="false" customHeight="false" outlineLevel="0" collapsed="false">
      <c r="A9421" s="207" t="n">
        <v>95649</v>
      </c>
      <c r="B9421" s="208" t="s">
        <v>9544</v>
      </c>
      <c r="C9421" s="2" t="s">
        <v>170</v>
      </c>
      <c r="D9421" s="209" t="n">
        <v>1257.16</v>
      </c>
      <c r="E9421" s="224" t="n">
        <f aca="false">VLOOKUP(A9421,SINAPI_MO!$A$1:$E$59566,4,0)</f>
        <v>0.1186</v>
      </c>
      <c r="F9421" s="225" t="n">
        <f aca="false">ROUND(D9421*E9421,2)</f>
        <v>149.1</v>
      </c>
    </row>
    <row r="9422" customFormat="false" ht="19.4" hidden="false" customHeight="false" outlineLevel="0" collapsed="false">
      <c r="A9422" s="207" t="n">
        <v>95650</v>
      </c>
      <c r="B9422" s="208" t="s">
        <v>9545</v>
      </c>
      <c r="C9422" s="2" t="s">
        <v>170</v>
      </c>
      <c r="D9422" s="209" t="n">
        <v>1836.68</v>
      </c>
      <c r="E9422" s="224" t="n">
        <f aca="false">VLOOKUP(A9422,SINAPI_MO!$A$1:$E$59566,4,0)</f>
        <v>0.1201</v>
      </c>
      <c r="F9422" s="225" t="n">
        <f aca="false">ROUND(D9422*E9422,2)</f>
        <v>220.59</v>
      </c>
    </row>
    <row r="9423" customFormat="false" ht="19.4" hidden="false" customHeight="false" outlineLevel="0" collapsed="false">
      <c r="A9423" s="207" t="n">
        <v>95651</v>
      </c>
      <c r="B9423" s="208" t="s">
        <v>9546</v>
      </c>
      <c r="C9423" s="2" t="s">
        <v>170</v>
      </c>
      <c r="D9423" s="209" t="n">
        <v>2387.18</v>
      </c>
      <c r="E9423" s="224" t="n">
        <f aca="false">VLOOKUP(A9423,SINAPI_MO!$A$1:$E$59566,4,0)</f>
        <v>0.1201</v>
      </c>
      <c r="F9423" s="225" t="n">
        <f aca="false">ROUND(D9423*E9423,2)</f>
        <v>286.7</v>
      </c>
    </row>
    <row r="9424" customFormat="false" ht="19.4" hidden="false" customHeight="false" outlineLevel="0" collapsed="false">
      <c r="A9424" s="207" t="n">
        <v>95652</v>
      </c>
      <c r="B9424" s="208" t="s">
        <v>9547</v>
      </c>
      <c r="C9424" s="2" t="s">
        <v>170</v>
      </c>
      <c r="D9424" s="209" t="n">
        <v>901.34</v>
      </c>
      <c r="E9424" s="224" t="n">
        <f aca="false">VLOOKUP(A9424,SINAPI_MO!$A$1:$E$59566,4,0)</f>
        <v>0.1056</v>
      </c>
      <c r="F9424" s="225" t="n">
        <f aca="false">ROUND(D9424*E9424,2)</f>
        <v>95.18</v>
      </c>
    </row>
    <row r="9425" customFormat="false" ht="19.4" hidden="false" customHeight="false" outlineLevel="0" collapsed="false">
      <c r="A9425" s="207" t="n">
        <v>95653</v>
      </c>
      <c r="B9425" s="208" t="s">
        <v>9548</v>
      </c>
      <c r="C9425" s="2" t="s">
        <v>170</v>
      </c>
      <c r="D9425" s="209" t="n">
        <v>1604.17</v>
      </c>
      <c r="E9425" s="224" t="n">
        <f aca="false">VLOOKUP(A9425,SINAPI_MO!$A$1:$E$59566,4,0)</f>
        <v>0.1052</v>
      </c>
      <c r="F9425" s="225" t="n">
        <f aca="false">ROUND(D9425*E9425,2)</f>
        <v>168.76</v>
      </c>
    </row>
    <row r="9426" customFormat="false" ht="19.4" hidden="false" customHeight="false" outlineLevel="0" collapsed="false">
      <c r="A9426" s="207" t="n">
        <v>95654</v>
      </c>
      <c r="B9426" s="208" t="s">
        <v>9549</v>
      </c>
      <c r="C9426" s="2" t="s">
        <v>170</v>
      </c>
      <c r="D9426" s="209" t="n">
        <v>2362.86</v>
      </c>
      <c r="E9426" s="224" t="n">
        <f aca="false">VLOOKUP(A9426,SINAPI_MO!$A$1:$E$59566,4,0)</f>
        <v>0.106</v>
      </c>
      <c r="F9426" s="225" t="n">
        <f aca="false">ROUND(D9426*E9426,2)</f>
        <v>250.46</v>
      </c>
    </row>
    <row r="9427" customFormat="false" ht="19.4" hidden="false" customHeight="false" outlineLevel="0" collapsed="false">
      <c r="A9427" s="207" t="n">
        <v>95655</v>
      </c>
      <c r="B9427" s="208" t="s">
        <v>9550</v>
      </c>
      <c r="C9427" s="2" t="s">
        <v>170</v>
      </c>
      <c r="D9427" s="209" t="n">
        <v>3084.24</v>
      </c>
      <c r="E9427" s="224" t="n">
        <f aca="false">VLOOKUP(A9427,SINAPI_MO!$A$1:$E$59566,4,0)</f>
        <v>0.1058</v>
      </c>
      <c r="F9427" s="225" t="n">
        <f aca="false">ROUND(D9427*E9427,2)</f>
        <v>326.31</v>
      </c>
    </row>
    <row r="9428" customFormat="false" ht="19.4" hidden="false" customHeight="false" outlineLevel="0" collapsed="false">
      <c r="A9428" s="207" t="n">
        <v>95657</v>
      </c>
      <c r="B9428" s="208" t="s">
        <v>9551</v>
      </c>
      <c r="C9428" s="2" t="s">
        <v>170</v>
      </c>
      <c r="D9428" s="209" t="n">
        <v>325.17</v>
      </c>
      <c r="E9428" s="224" t="n">
        <f aca="false">VLOOKUP(A9428,SINAPI_MO!$A$1:$E$59566,4,0)</f>
        <v>0.373</v>
      </c>
      <c r="F9428" s="225" t="n">
        <f aca="false">ROUND(D9428*E9428,2)</f>
        <v>121.29</v>
      </c>
    </row>
    <row r="9429" customFormat="false" ht="19.4" hidden="false" customHeight="false" outlineLevel="0" collapsed="false">
      <c r="A9429" s="207" t="n">
        <v>95658</v>
      </c>
      <c r="B9429" s="208" t="s">
        <v>9552</v>
      </c>
      <c r="C9429" s="2" t="s">
        <v>170</v>
      </c>
      <c r="D9429" s="209" t="n">
        <v>593.98</v>
      </c>
      <c r="E9429" s="224" t="n">
        <f aca="false">VLOOKUP(A9429,SINAPI_MO!$A$1:$E$59566,4,0)</f>
        <v>0.359</v>
      </c>
      <c r="F9429" s="225" t="n">
        <f aca="false">ROUND(D9429*E9429,2)</f>
        <v>213.24</v>
      </c>
    </row>
    <row r="9430" customFormat="false" ht="19.4" hidden="false" customHeight="false" outlineLevel="0" collapsed="false">
      <c r="A9430" s="207" t="n">
        <v>95659</v>
      </c>
      <c r="B9430" s="208" t="s">
        <v>9553</v>
      </c>
      <c r="C9430" s="2" t="s">
        <v>170</v>
      </c>
      <c r="D9430" s="209" t="n">
        <v>884.17</v>
      </c>
      <c r="E9430" s="224" t="n">
        <f aca="false">VLOOKUP(A9430,SINAPI_MO!$A$1:$E$59566,4,0)</f>
        <v>0.3564</v>
      </c>
      <c r="F9430" s="225" t="n">
        <f aca="false">ROUND(D9430*E9430,2)</f>
        <v>315.12</v>
      </c>
    </row>
    <row r="9431" customFormat="false" ht="19.4" hidden="false" customHeight="false" outlineLevel="0" collapsed="false">
      <c r="A9431" s="207" t="n">
        <v>95660</v>
      </c>
      <c r="B9431" s="208" t="s">
        <v>9554</v>
      </c>
      <c r="C9431" s="2" t="s">
        <v>170</v>
      </c>
      <c r="D9431" s="209" t="n">
        <v>1159.72</v>
      </c>
      <c r="E9431" s="224" t="n">
        <f aca="false">VLOOKUP(A9431,SINAPI_MO!$A$1:$E$59566,4,0)</f>
        <v>0.3536</v>
      </c>
      <c r="F9431" s="225" t="n">
        <f aca="false">ROUND(D9431*E9431,2)</f>
        <v>410.08</v>
      </c>
    </row>
    <row r="9432" customFormat="false" ht="19.4" hidden="false" customHeight="false" outlineLevel="0" collapsed="false">
      <c r="A9432" s="207" t="n">
        <v>95661</v>
      </c>
      <c r="B9432" s="208" t="s">
        <v>9555</v>
      </c>
      <c r="C9432" s="2" t="s">
        <v>170</v>
      </c>
      <c r="D9432" s="209" t="n">
        <v>407.04</v>
      </c>
      <c r="E9432" s="224" t="n">
        <f aca="false">VLOOKUP(A9432,SINAPI_MO!$A$1:$E$59566,4,0)</f>
        <v>0.3324</v>
      </c>
      <c r="F9432" s="225" t="n">
        <f aca="false">ROUND(D9432*E9432,2)</f>
        <v>135.3</v>
      </c>
    </row>
    <row r="9433" customFormat="false" ht="19.4" hidden="false" customHeight="false" outlineLevel="0" collapsed="false">
      <c r="A9433" s="207" t="n">
        <v>95662</v>
      </c>
      <c r="B9433" s="208" t="s">
        <v>9556</v>
      </c>
      <c r="C9433" s="2" t="s">
        <v>170</v>
      </c>
      <c r="D9433" s="209" t="n">
        <v>756.32</v>
      </c>
      <c r="E9433" s="224" t="n">
        <f aca="false">VLOOKUP(A9433,SINAPI_MO!$A$1:$E$59566,4,0)</f>
        <v>0.3186</v>
      </c>
      <c r="F9433" s="225" t="n">
        <f aca="false">ROUND(D9433*E9433,2)</f>
        <v>240.96</v>
      </c>
    </row>
    <row r="9434" customFormat="false" ht="19.4" hidden="false" customHeight="false" outlineLevel="0" collapsed="false">
      <c r="A9434" s="207" t="n">
        <v>95663</v>
      </c>
      <c r="B9434" s="208" t="s">
        <v>9557</v>
      </c>
      <c r="C9434" s="2" t="s">
        <v>170</v>
      </c>
      <c r="D9434" s="209" t="n">
        <v>1131.24</v>
      </c>
      <c r="E9434" s="224" t="n">
        <f aca="false">VLOOKUP(A9434,SINAPI_MO!$A$1:$E$59566,4,0)</f>
        <v>0.3161</v>
      </c>
      <c r="F9434" s="225" t="n">
        <f aca="false">ROUND(D9434*E9434,2)</f>
        <v>357.58</v>
      </c>
    </row>
    <row r="9435" customFormat="false" ht="19.4" hidden="false" customHeight="false" outlineLevel="0" collapsed="false">
      <c r="A9435" s="207" t="n">
        <v>95664</v>
      </c>
      <c r="B9435" s="208" t="s">
        <v>9558</v>
      </c>
      <c r="C9435" s="2" t="s">
        <v>170</v>
      </c>
      <c r="D9435" s="209" t="n">
        <v>1486.3</v>
      </c>
      <c r="E9435" s="224" t="n">
        <f aca="false">VLOOKUP(A9435,SINAPI_MO!$A$1:$E$59566,4,0)</f>
        <v>0.3135</v>
      </c>
      <c r="F9435" s="225" t="n">
        <f aca="false">ROUND(D9435*E9435,2)</f>
        <v>465.96</v>
      </c>
    </row>
    <row r="9436" customFormat="false" ht="19.4" hidden="false" customHeight="false" outlineLevel="0" collapsed="false">
      <c r="A9436" s="207" t="n">
        <v>95665</v>
      </c>
      <c r="B9436" s="208" t="s">
        <v>9559</v>
      </c>
      <c r="C9436" s="2" t="s">
        <v>170</v>
      </c>
      <c r="D9436" s="209" t="n">
        <v>358.68</v>
      </c>
      <c r="E9436" s="224" t="n">
        <f aca="false">VLOOKUP(A9436,SINAPI_MO!$A$1:$E$59566,4,0)</f>
        <v>0.3623</v>
      </c>
      <c r="F9436" s="225" t="n">
        <f aca="false">ROUND(D9436*E9436,2)</f>
        <v>129.95</v>
      </c>
    </row>
    <row r="9437" customFormat="false" ht="19.4" hidden="false" customHeight="false" outlineLevel="0" collapsed="false">
      <c r="A9437" s="207" t="n">
        <v>95666</v>
      </c>
      <c r="B9437" s="208" t="s">
        <v>9560</v>
      </c>
      <c r="C9437" s="2" t="s">
        <v>170</v>
      </c>
      <c r="D9437" s="209" t="n">
        <v>637.46</v>
      </c>
      <c r="E9437" s="224" t="n">
        <f aca="false">VLOOKUP(A9437,SINAPI_MO!$A$1:$E$59566,4,0)</f>
        <v>0.3565</v>
      </c>
      <c r="F9437" s="225" t="n">
        <f aca="false">ROUND(D9437*E9437,2)</f>
        <v>227.25</v>
      </c>
    </row>
    <row r="9438" customFormat="false" ht="19.4" hidden="false" customHeight="false" outlineLevel="0" collapsed="false">
      <c r="A9438" s="207" t="n">
        <v>95667</v>
      </c>
      <c r="B9438" s="208" t="s">
        <v>9561</v>
      </c>
      <c r="C9438" s="2" t="s">
        <v>170</v>
      </c>
      <c r="D9438" s="209" t="n">
        <v>944.39</v>
      </c>
      <c r="E9438" s="224" t="n">
        <f aca="false">VLOOKUP(A9438,SINAPI_MO!$A$1:$E$59566,4,0)</f>
        <v>0.3558</v>
      </c>
      <c r="F9438" s="225" t="n">
        <f aca="false">ROUND(D9438*E9438,2)</f>
        <v>336.01</v>
      </c>
    </row>
    <row r="9439" customFormat="false" ht="19.4" hidden="false" customHeight="false" outlineLevel="0" collapsed="false">
      <c r="A9439" s="207" t="n">
        <v>95668</v>
      </c>
      <c r="B9439" s="208" t="s">
        <v>9562</v>
      </c>
      <c r="C9439" s="2" t="s">
        <v>170</v>
      </c>
      <c r="D9439" s="209" t="n">
        <v>1234.62</v>
      </c>
      <c r="E9439" s="224" t="n">
        <f aca="false">VLOOKUP(A9439,SINAPI_MO!$A$1:$E$59566,4,0)</f>
        <v>0.3538</v>
      </c>
      <c r="F9439" s="225" t="n">
        <f aca="false">ROUND(D9439*E9439,2)</f>
        <v>436.81</v>
      </c>
    </row>
    <row r="9440" customFormat="false" ht="19.4" hidden="false" customHeight="false" outlineLevel="0" collapsed="false">
      <c r="A9440" s="207" t="n">
        <v>95669</v>
      </c>
      <c r="B9440" s="208" t="s">
        <v>9563</v>
      </c>
      <c r="C9440" s="2" t="s">
        <v>170</v>
      </c>
      <c r="D9440" s="209" t="n">
        <v>436.68</v>
      </c>
      <c r="E9440" s="224" t="n">
        <f aca="false">VLOOKUP(A9440,SINAPI_MO!$A$1:$E$59566,4,0)</f>
        <v>0.3322</v>
      </c>
      <c r="F9440" s="225" t="n">
        <f aca="false">ROUND(D9440*E9440,2)</f>
        <v>145.07</v>
      </c>
    </row>
    <row r="9441" customFormat="false" ht="19.4" hidden="false" customHeight="false" outlineLevel="0" collapsed="false">
      <c r="A9441" s="207" t="n">
        <v>95670</v>
      </c>
      <c r="B9441" s="208" t="s">
        <v>9564</v>
      </c>
      <c r="C9441" s="2" t="s">
        <v>170</v>
      </c>
      <c r="D9441" s="209" t="n">
        <v>792.22</v>
      </c>
      <c r="E9441" s="224" t="n">
        <f aca="false">VLOOKUP(A9441,SINAPI_MO!$A$1:$E$59566,4,0)</f>
        <v>0.3245</v>
      </c>
      <c r="F9441" s="225" t="n">
        <f aca="false">ROUND(D9441*E9441,2)</f>
        <v>257.08</v>
      </c>
    </row>
    <row r="9442" customFormat="false" ht="19.4" hidden="false" customHeight="false" outlineLevel="0" collapsed="false">
      <c r="A9442" s="207" t="n">
        <v>95671</v>
      </c>
      <c r="B9442" s="208" t="s">
        <v>9565</v>
      </c>
      <c r="C9442" s="2" t="s">
        <v>170</v>
      </c>
      <c r="D9442" s="209" t="n">
        <v>1179.57</v>
      </c>
      <c r="E9442" s="224" t="n">
        <f aca="false">VLOOKUP(A9442,SINAPI_MO!$A$1:$E$59566,4,0)</f>
        <v>0.3237</v>
      </c>
      <c r="F9442" s="225" t="n">
        <f aca="false">ROUND(D9442*E9442,2)</f>
        <v>381.83</v>
      </c>
    </row>
    <row r="9443" customFormat="false" ht="19.4" hidden="false" customHeight="false" outlineLevel="0" collapsed="false">
      <c r="A9443" s="207" t="n">
        <v>95672</v>
      </c>
      <c r="B9443" s="208" t="s">
        <v>9566</v>
      </c>
      <c r="C9443" s="2" t="s">
        <v>170</v>
      </c>
      <c r="D9443" s="209" t="n">
        <v>1545.78</v>
      </c>
      <c r="E9443" s="224" t="n">
        <f aca="false">VLOOKUP(A9443,SINAPI_MO!$A$1:$E$59566,4,0)</f>
        <v>0.3215</v>
      </c>
      <c r="F9443" s="225" t="n">
        <f aca="false">ROUND(D9443*E9443,2)</f>
        <v>496.97</v>
      </c>
    </row>
    <row r="9444" customFormat="false" ht="19.4" hidden="false" customHeight="false" outlineLevel="0" collapsed="false">
      <c r="A9444" s="207" t="n">
        <v>97741</v>
      </c>
      <c r="B9444" s="208" t="s">
        <v>9567</v>
      </c>
      <c r="C9444" s="2" t="s">
        <v>170</v>
      </c>
      <c r="D9444" s="209" t="n">
        <v>199.85</v>
      </c>
      <c r="E9444" s="224" t="n">
        <f aca="false">VLOOKUP(A9444,SINAPI_MO!$A$1:$E$59566,4,0)</f>
        <v>0.3967</v>
      </c>
      <c r="F9444" s="225" t="n">
        <f aca="false">ROUND(D9444*E9444,2)</f>
        <v>79.28</v>
      </c>
    </row>
    <row r="9445" customFormat="false" ht="19.4" hidden="false" customHeight="false" outlineLevel="0" collapsed="false">
      <c r="A9445" s="207" t="n">
        <v>95641</v>
      </c>
      <c r="B9445" s="208" t="s">
        <v>9568</v>
      </c>
      <c r="C9445" s="2" t="s">
        <v>170</v>
      </c>
      <c r="D9445" s="209" t="n">
        <v>357.53</v>
      </c>
      <c r="E9445" s="224" t="n">
        <f aca="false">VLOOKUP(A9445,SINAPI_MO!$A$1:$E$59566,4,0)</f>
        <v>0.3878</v>
      </c>
      <c r="F9445" s="225" t="n">
        <f aca="false">ROUND(D9445*E9445,2)</f>
        <v>138.65</v>
      </c>
    </row>
    <row r="9446" customFormat="false" ht="19.4" hidden="false" customHeight="false" outlineLevel="0" collapsed="false">
      <c r="A9446" s="207" t="n">
        <v>95642</v>
      </c>
      <c r="B9446" s="208" t="s">
        <v>9569</v>
      </c>
      <c r="C9446" s="2" t="s">
        <v>170</v>
      </c>
      <c r="D9446" s="209" t="n">
        <v>529.04</v>
      </c>
      <c r="E9446" s="224" t="n">
        <f aca="false">VLOOKUP(A9446,SINAPI_MO!$A$1:$E$59566,4,0)</f>
        <v>0.3875</v>
      </c>
      <c r="F9446" s="225" t="n">
        <f aca="false">ROUND(D9446*E9446,2)</f>
        <v>205</v>
      </c>
    </row>
    <row r="9447" customFormat="false" ht="19.4" hidden="false" customHeight="false" outlineLevel="0" collapsed="false">
      <c r="A9447" s="207" t="n">
        <v>95643</v>
      </c>
      <c r="B9447" s="208" t="s">
        <v>9570</v>
      </c>
      <c r="C9447" s="2" t="s">
        <v>170</v>
      </c>
      <c r="D9447" s="209" t="n">
        <v>692.51</v>
      </c>
      <c r="E9447" s="224" t="n">
        <f aca="false">VLOOKUP(A9447,SINAPI_MO!$A$1:$E$59566,4,0)</f>
        <v>0.3848</v>
      </c>
      <c r="F9447" s="225" t="n">
        <f aca="false">ROUND(D9447*E9447,2)</f>
        <v>266.48</v>
      </c>
    </row>
    <row r="9448" customFormat="false" ht="19.4" hidden="false" customHeight="false" outlineLevel="0" collapsed="false">
      <c r="A9448" s="207" t="n">
        <v>95644</v>
      </c>
      <c r="B9448" s="208" t="s">
        <v>9571</v>
      </c>
      <c r="C9448" s="2" t="s">
        <v>170</v>
      </c>
      <c r="D9448" s="209" t="n">
        <v>265.8</v>
      </c>
      <c r="E9448" s="224" t="n">
        <f aca="false">VLOOKUP(A9448,SINAPI_MO!$A$1:$E$59566,4,0)</f>
        <v>0.3329</v>
      </c>
      <c r="F9448" s="225" t="n">
        <f aca="false">ROUND(D9448*E9448,2)</f>
        <v>88.48</v>
      </c>
    </row>
    <row r="9449" customFormat="false" ht="19.4" hidden="false" customHeight="false" outlineLevel="0" collapsed="false">
      <c r="A9449" s="207" t="n">
        <v>95645</v>
      </c>
      <c r="B9449" s="208" t="s">
        <v>9572</v>
      </c>
      <c r="C9449" s="2" t="s">
        <v>170</v>
      </c>
      <c r="D9449" s="209" t="n">
        <v>488.17</v>
      </c>
      <c r="E9449" s="224" t="n">
        <f aca="false">VLOOKUP(A9449,SINAPI_MO!$A$1:$E$59566,4,0)</f>
        <v>0.3213</v>
      </c>
      <c r="F9449" s="225" t="n">
        <f aca="false">ROUND(D9449*E9449,2)</f>
        <v>156.85</v>
      </c>
    </row>
    <row r="9450" customFormat="false" ht="19.4" hidden="false" customHeight="false" outlineLevel="0" collapsed="false">
      <c r="A9450" s="207" t="n">
        <v>95646</v>
      </c>
      <c r="B9450" s="208" t="s">
        <v>9573</v>
      </c>
      <c r="C9450" s="2" t="s">
        <v>170</v>
      </c>
      <c r="D9450" s="209" t="n">
        <v>728.15</v>
      </c>
      <c r="E9450" s="224" t="n">
        <f aca="false">VLOOKUP(A9450,SINAPI_MO!$A$1:$E$59566,4,0)</f>
        <v>0.3199</v>
      </c>
      <c r="F9450" s="225" t="n">
        <f aca="false">ROUND(D9450*E9450,2)</f>
        <v>232.94</v>
      </c>
    </row>
    <row r="9451" customFormat="false" ht="19.4" hidden="false" customHeight="false" outlineLevel="0" collapsed="false">
      <c r="A9451" s="207" t="n">
        <v>95647</v>
      </c>
      <c r="B9451" s="208" t="s">
        <v>9574</v>
      </c>
      <c r="C9451" s="2" t="s">
        <v>170</v>
      </c>
      <c r="D9451" s="209" t="n">
        <v>955.51</v>
      </c>
      <c r="E9451" s="224" t="n">
        <f aca="false">VLOOKUP(A9451,SINAPI_MO!$A$1:$E$59566,4,0)</f>
        <v>0.3173</v>
      </c>
      <c r="F9451" s="225" t="n">
        <f aca="false">ROUND(D9451*E9451,2)</f>
        <v>303.18</v>
      </c>
    </row>
    <row r="9452" customFormat="false" ht="19.4" hidden="false" customHeight="false" outlineLevel="0" collapsed="false">
      <c r="A9452" s="207" t="n">
        <v>95636</v>
      </c>
      <c r="B9452" s="208" t="s">
        <v>9575</v>
      </c>
      <c r="C9452" s="2" t="s">
        <v>170</v>
      </c>
      <c r="D9452" s="209" t="n">
        <v>417.06</v>
      </c>
      <c r="E9452" s="224" t="n">
        <f aca="false">VLOOKUP(A9452,SINAPI_MO!$A$1:$E$59566,4,0)</f>
        <v>0.4422</v>
      </c>
      <c r="F9452" s="225" t="n">
        <f aca="false">ROUND(D9452*E9452,2)</f>
        <v>184.42</v>
      </c>
    </row>
    <row r="9453" customFormat="false" ht="19.4" hidden="false" customHeight="false" outlineLevel="0" collapsed="false">
      <c r="A9453" s="207" t="n">
        <v>95637</v>
      </c>
      <c r="B9453" s="208" t="s">
        <v>9576</v>
      </c>
      <c r="C9453" s="2" t="s">
        <v>170</v>
      </c>
      <c r="D9453" s="209" t="n">
        <v>553.33</v>
      </c>
      <c r="E9453" s="224" t="n">
        <f aca="false">VLOOKUP(A9453,SINAPI_MO!$A$1:$E$59566,4,0)</f>
        <v>0.3973</v>
      </c>
      <c r="F9453" s="225" t="n">
        <f aca="false">ROUND(D9453*E9453,2)</f>
        <v>219.84</v>
      </c>
    </row>
    <row r="9454" customFormat="false" ht="19.4" hidden="false" customHeight="false" outlineLevel="0" collapsed="false">
      <c r="A9454" s="207" t="n">
        <v>95638</v>
      </c>
      <c r="B9454" s="208" t="s">
        <v>9577</v>
      </c>
      <c r="C9454" s="2" t="s">
        <v>170</v>
      </c>
      <c r="D9454" s="209" t="n">
        <v>684.02</v>
      </c>
      <c r="E9454" s="224" t="n">
        <f aca="false">VLOOKUP(A9454,SINAPI_MO!$A$1:$E$59566,4,0)</f>
        <v>0.3807</v>
      </c>
      <c r="F9454" s="225" t="n">
        <f aca="false">ROUND(D9454*E9454,2)</f>
        <v>260.41</v>
      </c>
    </row>
    <row r="9455" customFormat="false" ht="19.4" hidden="false" customHeight="false" outlineLevel="0" collapsed="false">
      <c r="A9455" s="207" t="n">
        <v>95639</v>
      </c>
      <c r="B9455" s="208" t="s">
        <v>9578</v>
      </c>
      <c r="C9455" s="2" t="s">
        <v>170</v>
      </c>
      <c r="D9455" s="209" t="n">
        <v>938.79</v>
      </c>
      <c r="E9455" s="224" t="n">
        <f aca="false">VLOOKUP(A9455,SINAPI_MO!$A$1:$E$59566,4,0)</f>
        <v>0.3313</v>
      </c>
      <c r="F9455" s="225" t="n">
        <f aca="false">ROUND(D9455*E9455,2)</f>
        <v>311.02</v>
      </c>
    </row>
    <row r="9456" customFormat="false" ht="19.4" hidden="false" customHeight="false" outlineLevel="0" collapsed="false">
      <c r="A9456" s="207" t="n">
        <v>95634</v>
      </c>
      <c r="B9456" s="208" t="s">
        <v>9579</v>
      </c>
      <c r="C9456" s="2" t="s">
        <v>170</v>
      </c>
      <c r="D9456" s="209" t="n">
        <v>249.97</v>
      </c>
      <c r="E9456" s="224" t="n">
        <f aca="false">VLOOKUP(A9456,SINAPI_MO!$A$1:$E$59566,4,0)</f>
        <v>0.2672</v>
      </c>
      <c r="F9456" s="225" t="n">
        <f aca="false">ROUND(D9456*E9456,2)</f>
        <v>66.79</v>
      </c>
    </row>
    <row r="9457" customFormat="false" ht="19.4" hidden="false" customHeight="false" outlineLevel="0" collapsed="false">
      <c r="A9457" s="207" t="n">
        <v>95635</v>
      </c>
      <c r="B9457" s="208" t="s">
        <v>9580</v>
      </c>
      <c r="C9457" s="2" t="s">
        <v>170</v>
      </c>
      <c r="D9457" s="209" t="n">
        <v>260.95</v>
      </c>
      <c r="E9457" s="224" t="n">
        <f aca="false">VLOOKUP(A9457,SINAPI_MO!$A$1:$E$59566,4,0)</f>
        <v>0.2966</v>
      </c>
      <c r="F9457" s="225" t="n">
        <f aca="false">ROUND(D9457*E9457,2)</f>
        <v>77.4</v>
      </c>
    </row>
    <row r="9458" customFormat="false" ht="12.8" hidden="false" customHeight="false" outlineLevel="0" collapsed="false">
      <c r="A9458" s="207" t="n">
        <v>98751</v>
      </c>
      <c r="B9458" s="208" t="s">
        <v>9581</v>
      </c>
      <c r="C9458" s="2" t="s">
        <v>183</v>
      </c>
      <c r="D9458" s="209" t="n">
        <v>217.06</v>
      </c>
      <c r="E9458" s="224" t="n">
        <f aca="false">VLOOKUP(A9458,SINAPI_MO!$A$1:$E$59566,4,0)</f>
        <v>0.2807</v>
      </c>
      <c r="F9458" s="225" t="n">
        <f aca="false">ROUND(D9458*E9458,2)</f>
        <v>60.93</v>
      </c>
    </row>
    <row r="9459" customFormat="false" ht="12.8" hidden="false" customHeight="false" outlineLevel="0" collapsed="false">
      <c r="A9459" s="207" t="n">
        <v>98746</v>
      </c>
      <c r="B9459" s="208" t="s">
        <v>9582</v>
      </c>
      <c r="C9459" s="2" t="s">
        <v>183</v>
      </c>
      <c r="D9459" s="209" t="n">
        <v>93.68</v>
      </c>
      <c r="E9459" s="224" t="n">
        <f aca="false">VLOOKUP(A9459,SINAPI_MO!$A$1:$E$59566,4,0)</f>
        <v>0.5668</v>
      </c>
      <c r="F9459" s="225" t="n">
        <f aca="false">ROUND(D9459*E9459,2)</f>
        <v>53.1</v>
      </c>
    </row>
    <row r="9460" customFormat="false" ht="12.8" hidden="false" customHeight="false" outlineLevel="0" collapsed="false">
      <c r="A9460" s="207" t="n">
        <v>98753</v>
      </c>
      <c r="B9460" s="208" t="s">
        <v>9583</v>
      </c>
      <c r="C9460" s="2" t="s">
        <v>183</v>
      </c>
      <c r="D9460" s="209" t="n">
        <v>415.75</v>
      </c>
      <c r="E9460" s="224" t="n">
        <f aca="false">VLOOKUP(A9460,SINAPI_MO!$A$1:$E$59566,4,0)</f>
        <v>0.1646</v>
      </c>
      <c r="F9460" s="225" t="n">
        <f aca="false">ROUND(D9460*E9460,2)</f>
        <v>68.43</v>
      </c>
    </row>
    <row r="9461" customFormat="false" ht="12.8" hidden="false" customHeight="false" outlineLevel="0" collapsed="false">
      <c r="A9461" s="207" t="n">
        <v>98750</v>
      </c>
      <c r="B9461" s="208" t="s">
        <v>9584</v>
      </c>
      <c r="C9461" s="2" t="s">
        <v>183</v>
      </c>
      <c r="D9461" s="209" t="n">
        <v>144.19</v>
      </c>
      <c r="E9461" s="224" t="n">
        <f aca="false">VLOOKUP(A9461,SINAPI_MO!$A$1:$E$59566,4,0)</f>
        <v>0.3942</v>
      </c>
      <c r="F9461" s="225" t="n">
        <f aca="false">ROUND(D9461*E9461,2)</f>
        <v>56.84</v>
      </c>
    </row>
    <row r="9462" customFormat="false" ht="12.8" hidden="false" customHeight="false" outlineLevel="0" collapsed="false">
      <c r="A9462" s="207" t="n">
        <v>98749</v>
      </c>
      <c r="B9462" s="208" t="s">
        <v>9585</v>
      </c>
      <c r="C9462" s="2" t="s">
        <v>183</v>
      </c>
      <c r="D9462" s="209" t="n">
        <v>116.35</v>
      </c>
      <c r="E9462" s="224" t="n">
        <f aca="false">VLOOKUP(A9462,SINAPI_MO!$A$1:$E$59566,4,0)</f>
        <v>0.4739</v>
      </c>
      <c r="F9462" s="225" t="n">
        <f aca="false">ROUND(D9462*E9462,2)</f>
        <v>55.14</v>
      </c>
    </row>
    <row r="9463" customFormat="false" ht="12.8" hidden="false" customHeight="false" outlineLevel="0" collapsed="false">
      <c r="A9463" s="207" t="n">
        <v>98752</v>
      </c>
      <c r="B9463" s="208" t="s">
        <v>9586</v>
      </c>
      <c r="C9463" s="2" t="s">
        <v>183</v>
      </c>
      <c r="D9463" s="209" t="n">
        <v>305.4</v>
      </c>
      <c r="E9463" s="224" t="n">
        <f aca="false">VLOOKUP(A9463,SINAPI_MO!$A$1:$E$59566,4,0)</f>
        <v>0.2118</v>
      </c>
      <c r="F9463" s="225" t="n">
        <f aca="false">ROUND(D9463*E9463,2)</f>
        <v>64.68</v>
      </c>
    </row>
    <row r="9464" customFormat="false" ht="12.8" hidden="false" customHeight="false" outlineLevel="0" collapsed="false">
      <c r="A9464" s="207" t="n">
        <v>98529</v>
      </c>
      <c r="B9464" s="208" t="s">
        <v>9587</v>
      </c>
      <c r="C9464" s="2" t="s">
        <v>170</v>
      </c>
      <c r="D9464" s="209" t="n">
        <v>79.11</v>
      </c>
      <c r="E9464" s="224" t="n">
        <f aca="false">VLOOKUP(A9464,SINAPI_MO!$A$1:$E$59566,4,0)</f>
        <v>1</v>
      </c>
      <c r="F9464" s="225" t="n">
        <f aca="false">ROUND(D9464*E9464,2)</f>
        <v>79.11</v>
      </c>
    </row>
    <row r="9465" customFormat="false" ht="12.8" hidden="false" customHeight="false" outlineLevel="0" collapsed="false">
      <c r="A9465" s="207" t="n">
        <v>98530</v>
      </c>
      <c r="B9465" s="208" t="s">
        <v>9588</v>
      </c>
      <c r="C9465" s="2" t="s">
        <v>170</v>
      </c>
      <c r="D9465" s="209" t="n">
        <v>155.28</v>
      </c>
      <c r="E9465" s="224" t="n">
        <f aca="false">VLOOKUP(A9465,SINAPI_MO!$A$1:$E$59566,4,0)</f>
        <v>1</v>
      </c>
      <c r="F9465" s="225" t="n">
        <f aca="false">ROUND(D9465*E9465,2)</f>
        <v>155.28</v>
      </c>
    </row>
    <row r="9466" customFormat="false" ht="12.8" hidden="false" customHeight="false" outlineLevel="0" collapsed="false">
      <c r="A9466" s="207" t="n">
        <v>98531</v>
      </c>
      <c r="B9466" s="208" t="s">
        <v>9589</v>
      </c>
      <c r="C9466" s="2" t="s">
        <v>170</v>
      </c>
      <c r="D9466" s="209" t="n">
        <v>417.5</v>
      </c>
      <c r="E9466" s="224" t="n">
        <f aca="false">VLOOKUP(A9466,SINAPI_MO!$A$1:$E$59566,4,0)</f>
        <v>0.6886</v>
      </c>
      <c r="F9466" s="225" t="n">
        <f aca="false">ROUND(D9466*E9466,2)</f>
        <v>287.49</v>
      </c>
    </row>
    <row r="9467" customFormat="false" ht="12.8" hidden="false" customHeight="false" outlineLevel="0" collapsed="false">
      <c r="A9467" s="207" t="n">
        <v>98524</v>
      </c>
      <c r="B9467" s="208" t="s">
        <v>9590</v>
      </c>
      <c r="C9467" s="2" t="s">
        <v>175</v>
      </c>
      <c r="D9467" s="209" t="n">
        <v>5</v>
      </c>
      <c r="E9467" s="224" t="n">
        <f aca="false">VLOOKUP(A9467,SINAPI_MO!$A$1:$E$59566,4,0)</f>
        <v>1</v>
      </c>
      <c r="F9467" s="225" t="n">
        <f aca="false">ROUND(D9467*E9467,2)</f>
        <v>5</v>
      </c>
    </row>
    <row r="9468" customFormat="false" ht="19.4" hidden="false" customHeight="false" outlineLevel="0" collapsed="false">
      <c r="A9468" s="207" t="n">
        <v>98525</v>
      </c>
      <c r="B9468" s="208" t="s">
        <v>9591</v>
      </c>
      <c r="C9468" s="2" t="s">
        <v>175</v>
      </c>
      <c r="D9468" s="209" t="n">
        <v>0.68</v>
      </c>
      <c r="E9468" s="224" t="n">
        <f aca="false">VLOOKUP(A9468,SINAPI_MO!$A$1:$E$59566,4,0)</f>
        <v>0.3971</v>
      </c>
      <c r="F9468" s="225" t="n">
        <f aca="false">ROUND(D9468*E9468,2)</f>
        <v>0.27</v>
      </c>
    </row>
    <row r="9469" customFormat="false" ht="12.8" hidden="false" customHeight="false" outlineLevel="0" collapsed="false">
      <c r="A9469" s="207" t="n">
        <v>98533</v>
      </c>
      <c r="B9469" s="208" t="s">
        <v>9592</v>
      </c>
      <c r="C9469" s="2" t="s">
        <v>170</v>
      </c>
      <c r="D9469" s="209" t="n">
        <v>123.18</v>
      </c>
      <c r="E9469" s="224" t="n">
        <f aca="false">VLOOKUP(A9469,SINAPI_MO!$A$1:$E$59566,4,0)</f>
        <v>0.5845</v>
      </c>
      <c r="F9469" s="225" t="n">
        <f aca="false">ROUND(D9469*E9469,2)</f>
        <v>72</v>
      </c>
    </row>
    <row r="9470" customFormat="false" ht="12.8" hidden="false" customHeight="false" outlineLevel="0" collapsed="false">
      <c r="A9470" s="207" t="n">
        <v>98534</v>
      </c>
      <c r="B9470" s="208" t="s">
        <v>9593</v>
      </c>
      <c r="C9470" s="2" t="s">
        <v>170</v>
      </c>
      <c r="D9470" s="209" t="n">
        <v>340.73</v>
      </c>
      <c r="E9470" s="224" t="n">
        <f aca="false">VLOOKUP(A9470,SINAPI_MO!$A$1:$E$59566,4,0)</f>
        <v>0.5749</v>
      </c>
      <c r="F9470" s="225" t="n">
        <f aca="false">ROUND(D9470*E9470,2)</f>
        <v>195.89</v>
      </c>
    </row>
    <row r="9471" customFormat="false" ht="12.8" hidden="false" customHeight="false" outlineLevel="0" collapsed="false">
      <c r="A9471" s="207" t="n">
        <v>98535</v>
      </c>
      <c r="B9471" s="208" t="s">
        <v>9594</v>
      </c>
      <c r="C9471" s="2" t="s">
        <v>170</v>
      </c>
      <c r="D9471" s="209" t="n">
        <v>714.05</v>
      </c>
      <c r="E9471" s="224" t="n">
        <f aca="false">VLOOKUP(A9471,SINAPI_MO!$A$1:$E$59566,4,0)</f>
        <v>0.6196</v>
      </c>
      <c r="F9471" s="225" t="n">
        <f aca="false">ROUND(D9471*E9471,2)</f>
        <v>442.43</v>
      </c>
    </row>
    <row r="9472" customFormat="false" ht="12.8" hidden="false" customHeight="false" outlineLevel="0" collapsed="false">
      <c r="A9472" s="207" t="n">
        <v>98532</v>
      </c>
      <c r="B9472" s="208" t="s">
        <v>9595</v>
      </c>
      <c r="C9472" s="2" t="s">
        <v>170</v>
      </c>
      <c r="D9472" s="209" t="n">
        <v>32.63</v>
      </c>
      <c r="E9472" s="224" t="n">
        <f aca="false">VLOOKUP(A9472,SINAPI_MO!$A$1:$E$59566,4,0)</f>
        <v>0.4839</v>
      </c>
      <c r="F9472" s="225" t="n">
        <f aca="false">ROUND(D9472*E9472,2)</f>
        <v>15.79</v>
      </c>
    </row>
    <row r="9473" customFormat="false" ht="19.4" hidden="false" customHeight="false" outlineLevel="0" collapsed="false">
      <c r="A9473" s="207" t="n">
        <v>98526</v>
      </c>
      <c r="B9473" s="208" t="s">
        <v>9596</v>
      </c>
      <c r="C9473" s="2" t="s">
        <v>170</v>
      </c>
      <c r="D9473" s="209" t="n">
        <v>134.61</v>
      </c>
      <c r="E9473" s="224" t="n">
        <f aca="false">VLOOKUP(A9473,SINAPI_MO!$A$1:$E$59566,4,0)</f>
        <v>0.6442</v>
      </c>
      <c r="F9473" s="225" t="n">
        <f aca="false">ROUND(D9473*E9473,2)</f>
        <v>86.72</v>
      </c>
    </row>
    <row r="9474" customFormat="false" ht="19.4" hidden="false" customHeight="false" outlineLevel="0" collapsed="false">
      <c r="A9474" s="207" t="n">
        <v>98527</v>
      </c>
      <c r="B9474" s="208" t="s">
        <v>9597</v>
      </c>
      <c r="C9474" s="2" t="s">
        <v>170</v>
      </c>
      <c r="D9474" s="209" t="n">
        <v>223.39</v>
      </c>
      <c r="E9474" s="224" t="n">
        <f aca="false">VLOOKUP(A9474,SINAPI_MO!$A$1:$E$59566,4,0)</f>
        <v>0.6442</v>
      </c>
      <c r="F9474" s="225" t="n">
        <f aca="false">ROUND(D9474*E9474,2)</f>
        <v>143.91</v>
      </c>
    </row>
    <row r="9475" customFormat="false" ht="12.8" hidden="false" customHeight="false" outlineLevel="0" collapsed="false">
      <c r="A9475" s="207" t="n">
        <v>98528</v>
      </c>
      <c r="B9475" s="208" t="s">
        <v>9598</v>
      </c>
      <c r="C9475" s="2" t="s">
        <v>170</v>
      </c>
      <c r="D9475" s="209" t="n">
        <v>294.44</v>
      </c>
      <c r="E9475" s="224" t="n">
        <f aca="false">VLOOKUP(A9475,SINAPI_MO!$A$1:$E$59566,4,0)</f>
        <v>0.6441</v>
      </c>
      <c r="F9475" s="225" t="n">
        <f aca="false">ROUND(D9475*E9475,2)</f>
        <v>189.65</v>
      </c>
    </row>
    <row r="9476" customFormat="false" ht="12.8" hidden="false" customHeight="false" outlineLevel="0" collapsed="false">
      <c r="A9476" s="207" t="n">
        <v>94232</v>
      </c>
      <c r="B9476" s="208" t="s">
        <v>9599</v>
      </c>
      <c r="C9476" s="2" t="s">
        <v>170</v>
      </c>
      <c r="D9476" s="209" t="n">
        <v>2.91</v>
      </c>
      <c r="E9476" s="224" t="n">
        <f aca="false">VLOOKUP(A9476,SINAPI_MO!$A$1:$E$59566,4,0)</f>
        <v>0.9622</v>
      </c>
      <c r="F9476" s="225" t="n">
        <f aca="false">ROUND(D9476*E9476,2)</f>
        <v>2.8</v>
      </c>
    </row>
    <row r="9477" customFormat="false" ht="19.4" hidden="false" customHeight="false" outlineLevel="0" collapsed="false">
      <c r="A9477" s="207" t="n">
        <v>100434</v>
      </c>
      <c r="B9477" s="208" t="s">
        <v>9600</v>
      </c>
      <c r="C9477" s="2" t="s">
        <v>183</v>
      </c>
      <c r="D9477" s="209" t="n">
        <v>186.19</v>
      </c>
      <c r="E9477" s="224" t="n">
        <f aca="false">VLOOKUP(A9477,SINAPI_MO!$A$1:$E$59566,4,0)</f>
        <v>0.0596</v>
      </c>
      <c r="F9477" s="225" t="n">
        <f aca="false">ROUND(D9477*E9477,2)</f>
        <v>11.1</v>
      </c>
    </row>
    <row r="9478" customFormat="false" ht="12.8" hidden="false" customHeight="false" outlineLevel="0" collapsed="false">
      <c r="A9478" s="207" t="n">
        <v>94229</v>
      </c>
      <c r="B9478" s="208" t="s">
        <v>9601</v>
      </c>
      <c r="C9478" s="2" t="s">
        <v>183</v>
      </c>
      <c r="D9478" s="209" t="n">
        <v>198.23</v>
      </c>
      <c r="E9478" s="224" t="n">
        <f aca="false">VLOOKUP(A9478,SINAPI_MO!$A$1:$E$59566,4,0)</f>
        <v>0.154</v>
      </c>
      <c r="F9478" s="225" t="n">
        <f aca="false">ROUND(D9478*E9478,2)</f>
        <v>30.53</v>
      </c>
    </row>
    <row r="9479" customFormat="false" ht="12.8" hidden="false" customHeight="false" outlineLevel="0" collapsed="false">
      <c r="A9479" s="207" t="n">
        <v>94227</v>
      </c>
      <c r="B9479" s="208" t="s">
        <v>9602</v>
      </c>
      <c r="C9479" s="2" t="s">
        <v>183</v>
      </c>
      <c r="D9479" s="209" t="n">
        <v>74.43</v>
      </c>
      <c r="E9479" s="224" t="n">
        <f aca="false">VLOOKUP(A9479,SINAPI_MO!$A$1:$E$59566,4,0)</f>
        <v>0.1709</v>
      </c>
      <c r="F9479" s="225" t="n">
        <f aca="false">ROUND(D9479*E9479,2)</f>
        <v>12.72</v>
      </c>
    </row>
    <row r="9480" customFormat="false" ht="12.8" hidden="false" customHeight="false" outlineLevel="0" collapsed="false">
      <c r="A9480" s="207" t="n">
        <v>94228</v>
      </c>
      <c r="B9480" s="208" t="s">
        <v>9603</v>
      </c>
      <c r="C9480" s="2" t="s">
        <v>183</v>
      </c>
      <c r="D9480" s="209" t="n">
        <v>102.28</v>
      </c>
      <c r="E9480" s="224" t="n">
        <f aca="false">VLOOKUP(A9480,SINAPI_MO!$A$1:$E$59566,4,0)</f>
        <v>0.1685</v>
      </c>
      <c r="F9480" s="225" t="n">
        <f aca="false">ROUND(D9480*E9480,2)</f>
        <v>17.23</v>
      </c>
    </row>
    <row r="9481" customFormat="false" ht="19.4" hidden="false" customHeight="false" outlineLevel="0" collapsed="false">
      <c r="A9481" s="207" t="n">
        <v>94219</v>
      </c>
      <c r="B9481" s="208" t="s">
        <v>9604</v>
      </c>
      <c r="C9481" s="2" t="s">
        <v>183</v>
      </c>
      <c r="D9481" s="209" t="n">
        <v>45.94</v>
      </c>
      <c r="E9481" s="224" t="n">
        <f aca="false">VLOOKUP(A9481,SINAPI_MO!$A$1:$E$59566,4,0)</f>
        <v>0.4084</v>
      </c>
      <c r="F9481" s="225" t="n">
        <f aca="false">ROUND(D9481*E9481,2)</f>
        <v>18.76</v>
      </c>
    </row>
    <row r="9482" customFormat="false" ht="19.4" hidden="false" customHeight="false" outlineLevel="0" collapsed="false">
      <c r="A9482" s="207" t="n">
        <v>94220</v>
      </c>
      <c r="B9482" s="208" t="s">
        <v>9605</v>
      </c>
      <c r="C9482" s="2" t="s">
        <v>183</v>
      </c>
      <c r="D9482" s="209" t="n">
        <v>67.45</v>
      </c>
      <c r="E9482" s="224" t="n">
        <f aca="false">VLOOKUP(A9482,SINAPI_MO!$A$1:$E$59566,4,0)</f>
        <v>0.2781</v>
      </c>
      <c r="F9482" s="225" t="n">
        <f aca="false">ROUND(D9482*E9482,2)</f>
        <v>18.76</v>
      </c>
    </row>
    <row r="9483" customFormat="false" ht="12.8" hidden="false" customHeight="false" outlineLevel="0" collapsed="false">
      <c r="A9483" s="207" t="n">
        <v>100326</v>
      </c>
      <c r="B9483" s="208" t="s">
        <v>9606</v>
      </c>
      <c r="C9483" s="2" t="s">
        <v>183</v>
      </c>
      <c r="D9483" s="209" t="n">
        <v>0</v>
      </c>
      <c r="E9483" s="224" t="e">
        <f aca="false">VLOOKUP(A9483,SINAPI_MO!$A$1:$E$59566,4,0)</f>
        <v>#N/A</v>
      </c>
      <c r="F9483" s="225" t="e">
        <f aca="false">ROUND(D9483*E9483,2)</f>
        <v>#N/A</v>
      </c>
    </row>
    <row r="9484" customFormat="false" ht="19.4" hidden="false" customHeight="false" outlineLevel="0" collapsed="false">
      <c r="A9484" s="207" t="n">
        <v>94221</v>
      </c>
      <c r="B9484" s="208" t="s">
        <v>9607</v>
      </c>
      <c r="C9484" s="2" t="s">
        <v>183</v>
      </c>
      <c r="D9484" s="209" t="n">
        <v>38.78</v>
      </c>
      <c r="E9484" s="224" t="n">
        <f aca="false">VLOOKUP(A9484,SINAPI_MO!$A$1:$E$59566,4,0)</f>
        <v>0.2991</v>
      </c>
      <c r="F9484" s="225" t="n">
        <f aca="false">ROUND(D9484*E9484,2)</f>
        <v>11.6</v>
      </c>
    </row>
    <row r="9485" customFormat="false" ht="19.4" hidden="false" customHeight="false" outlineLevel="0" collapsed="false">
      <c r="A9485" s="207" t="n">
        <v>94222</v>
      </c>
      <c r="B9485" s="208" t="s">
        <v>9608</v>
      </c>
      <c r="C9485" s="2" t="s">
        <v>183</v>
      </c>
      <c r="D9485" s="209" t="n">
        <v>60.29</v>
      </c>
      <c r="E9485" s="224" t="n">
        <f aca="false">VLOOKUP(A9485,SINAPI_MO!$A$1:$E$59566,4,0)</f>
        <v>0.1924</v>
      </c>
      <c r="F9485" s="225" t="n">
        <f aca="false">ROUND(D9485*E9485,2)</f>
        <v>11.6</v>
      </c>
    </row>
    <row r="9486" customFormat="false" ht="12.8" hidden="false" customHeight="false" outlineLevel="0" collapsed="false">
      <c r="A9486" s="207" t="n">
        <v>94451</v>
      </c>
      <c r="B9486" s="208" t="s">
        <v>9609</v>
      </c>
      <c r="C9486" s="2" t="s">
        <v>183</v>
      </c>
      <c r="D9486" s="209" t="n">
        <v>88.7</v>
      </c>
      <c r="E9486" s="224" t="n">
        <f aca="false">VLOOKUP(A9486,SINAPI_MO!$A$1:$E$59566,4,0)</f>
        <v>0.04</v>
      </c>
      <c r="F9486" s="225" t="n">
        <f aca="false">ROUND(D9486*E9486,2)</f>
        <v>3.55</v>
      </c>
    </row>
    <row r="9487" customFormat="false" ht="12.8" hidden="false" customHeight="false" outlineLevel="0" collapsed="false">
      <c r="A9487" s="207" t="n">
        <v>94223</v>
      </c>
      <c r="B9487" s="208" t="s">
        <v>9610</v>
      </c>
      <c r="C9487" s="2" t="s">
        <v>183</v>
      </c>
      <c r="D9487" s="209" t="n">
        <v>79.02</v>
      </c>
      <c r="E9487" s="224" t="n">
        <f aca="false">VLOOKUP(A9487,SINAPI_MO!$A$1:$E$59566,4,0)</f>
        <v>0.0439</v>
      </c>
      <c r="F9487" s="225" t="n">
        <f aca="false">ROUND(D9487*E9487,2)</f>
        <v>3.47</v>
      </c>
    </row>
    <row r="9488" customFormat="false" ht="12.8" hidden="false" customHeight="false" outlineLevel="0" collapsed="false">
      <c r="A9488" s="207" t="n">
        <v>100325</v>
      </c>
      <c r="B9488" s="208" t="s">
        <v>9611</v>
      </c>
      <c r="C9488" s="2" t="s">
        <v>183</v>
      </c>
      <c r="D9488" s="209" t="n">
        <v>85.99</v>
      </c>
      <c r="E9488" s="224" t="n">
        <f aca="false">VLOOKUP(A9488,SINAPI_MO!$A$1:$E$59566,4,0)</f>
        <v>0.0294</v>
      </c>
      <c r="F9488" s="225" t="n">
        <f aca="false">ROUND(D9488*E9488,2)</f>
        <v>2.53</v>
      </c>
    </row>
    <row r="9489" customFormat="false" ht="12.8" hidden="false" customHeight="false" outlineLevel="0" collapsed="false">
      <c r="A9489" s="207" t="n">
        <v>94224</v>
      </c>
      <c r="B9489" s="208" t="s">
        <v>9612</v>
      </c>
      <c r="C9489" s="2" t="s">
        <v>183</v>
      </c>
      <c r="D9489" s="209" t="n">
        <v>27.48</v>
      </c>
      <c r="E9489" s="224" t="n">
        <f aca="false">VLOOKUP(A9489,SINAPI_MO!$A$1:$E$59566,4,0)</f>
        <v>0.8512</v>
      </c>
      <c r="F9489" s="225" t="n">
        <f aca="false">ROUND(D9489*E9489,2)</f>
        <v>23.39</v>
      </c>
    </row>
    <row r="9490" customFormat="false" ht="12.8" hidden="false" customHeight="false" outlineLevel="0" collapsed="false">
      <c r="A9490" s="207" t="n">
        <v>102653</v>
      </c>
      <c r="B9490" s="208" t="s">
        <v>9613</v>
      </c>
      <c r="C9490" s="2" t="s">
        <v>175</v>
      </c>
      <c r="D9490" s="209" t="n">
        <v>0</v>
      </c>
      <c r="E9490" s="224" t="e">
        <f aca="false">VLOOKUP(A9490,SINAPI_MO!$A$1:$E$59566,4,0)</f>
        <v>#N/A</v>
      </c>
      <c r="F9490" s="225" t="e">
        <f aca="false">ROUND(D9490*E9490,2)</f>
        <v>#N/A</v>
      </c>
    </row>
    <row r="9491" customFormat="false" ht="12.8" hidden="false" customHeight="false" outlineLevel="0" collapsed="false">
      <c r="A9491" s="207" t="n">
        <v>100330</v>
      </c>
      <c r="B9491" s="208" t="s">
        <v>9614</v>
      </c>
      <c r="C9491" s="2" t="s">
        <v>175</v>
      </c>
      <c r="D9491" s="209" t="n">
        <v>27.9</v>
      </c>
      <c r="E9491" s="224" t="n">
        <f aca="false">VLOOKUP(A9491,SINAPI_MO!$A$1:$E$59566,4,0)</f>
        <v>0.438</v>
      </c>
      <c r="F9491" s="225" t="n">
        <f aca="false">ROUND(D9491*E9491,2)</f>
        <v>12.22</v>
      </c>
    </row>
    <row r="9492" customFormat="false" ht="12.8" hidden="false" customHeight="false" outlineLevel="0" collapsed="false">
      <c r="A9492" s="207" t="n">
        <v>100331</v>
      </c>
      <c r="B9492" s="208" t="s">
        <v>9615</v>
      </c>
      <c r="C9492" s="2" t="s">
        <v>175</v>
      </c>
      <c r="D9492" s="209" t="n">
        <v>34.09</v>
      </c>
      <c r="E9492" s="224" t="n">
        <f aca="false">VLOOKUP(A9492,SINAPI_MO!$A$1:$E$59566,4,0)</f>
        <v>0.54</v>
      </c>
      <c r="F9492" s="225" t="n">
        <f aca="false">ROUND(D9492*E9492,2)</f>
        <v>18.41</v>
      </c>
    </row>
    <row r="9493" customFormat="false" ht="12.8" hidden="false" customHeight="false" outlineLevel="0" collapsed="false">
      <c r="A9493" s="207" t="n">
        <v>100328</v>
      </c>
      <c r="B9493" s="208" t="s">
        <v>9616</v>
      </c>
      <c r="C9493" s="2" t="s">
        <v>175</v>
      </c>
      <c r="D9493" s="209" t="n">
        <v>20.52</v>
      </c>
      <c r="E9493" s="224" t="n">
        <f aca="false">VLOOKUP(A9493,SINAPI_MO!$A$1:$E$59566,4,0)</f>
        <v>0.443</v>
      </c>
      <c r="F9493" s="225" t="n">
        <f aca="false">ROUND(D9493*E9493,2)</f>
        <v>9.09</v>
      </c>
    </row>
    <row r="9494" customFormat="false" ht="12.8" hidden="false" customHeight="false" outlineLevel="0" collapsed="false">
      <c r="A9494" s="207" t="n">
        <v>100329</v>
      </c>
      <c r="B9494" s="208" t="s">
        <v>9617</v>
      </c>
      <c r="C9494" s="2" t="s">
        <v>175</v>
      </c>
      <c r="D9494" s="209" t="n">
        <v>24.15</v>
      </c>
      <c r="E9494" s="224" t="n">
        <f aca="false">VLOOKUP(A9494,SINAPI_MO!$A$1:$E$59566,4,0)</f>
        <v>0.5267</v>
      </c>
      <c r="F9494" s="225" t="n">
        <f aca="false">ROUND(D9494*E9494,2)</f>
        <v>12.72</v>
      </c>
    </row>
    <row r="9495" customFormat="false" ht="12.8" hidden="false" customHeight="false" outlineLevel="0" collapsed="false">
      <c r="A9495" s="207" t="n">
        <v>94231</v>
      </c>
      <c r="B9495" s="208" t="s">
        <v>9618</v>
      </c>
      <c r="C9495" s="2" t="s">
        <v>183</v>
      </c>
      <c r="D9495" s="209" t="n">
        <v>59.86</v>
      </c>
      <c r="E9495" s="224" t="n">
        <f aca="false">VLOOKUP(A9495,SINAPI_MO!$A$1:$E$59566,4,0)</f>
        <v>0.1485</v>
      </c>
      <c r="F9495" s="225" t="n">
        <f aca="false">ROUND(D9495*E9495,2)</f>
        <v>8.89</v>
      </c>
    </row>
    <row r="9496" customFormat="false" ht="19.4" hidden="false" customHeight="false" outlineLevel="0" collapsed="false">
      <c r="A9496" s="207" t="n">
        <v>100435</v>
      </c>
      <c r="B9496" s="208" t="s">
        <v>9619</v>
      </c>
      <c r="C9496" s="2" t="s">
        <v>183</v>
      </c>
      <c r="D9496" s="209" t="n">
        <v>64.38</v>
      </c>
      <c r="E9496" s="224" t="n">
        <f aca="false">VLOOKUP(A9496,SINAPI_MO!$A$1:$E$59566,4,0)</f>
        <v>0.1167</v>
      </c>
      <c r="F9496" s="225" t="n">
        <f aca="false">ROUND(D9496*E9496,2)</f>
        <v>7.51</v>
      </c>
    </row>
    <row r="9497" customFormat="false" ht="12.8" hidden="false" customHeight="false" outlineLevel="0" collapsed="false">
      <c r="A9497" s="207" t="n">
        <v>100327</v>
      </c>
      <c r="B9497" s="208" t="s">
        <v>9620</v>
      </c>
      <c r="C9497" s="2" t="s">
        <v>183</v>
      </c>
      <c r="D9497" s="209" t="n">
        <v>68.65</v>
      </c>
      <c r="E9497" s="224" t="n">
        <f aca="false">VLOOKUP(A9497,SINAPI_MO!$A$1:$E$59566,4,0)</f>
        <v>0.1535</v>
      </c>
      <c r="F9497" s="225" t="n">
        <f aca="false">ROUND(D9497*E9497,2)</f>
        <v>10.54</v>
      </c>
    </row>
    <row r="9498" customFormat="false" ht="12.8" hidden="false" customHeight="false" outlineLevel="0" collapsed="false">
      <c r="A9498" s="207" t="n">
        <v>94226</v>
      </c>
      <c r="B9498" s="208" t="s">
        <v>9621</v>
      </c>
      <c r="C9498" s="2" t="s">
        <v>175</v>
      </c>
      <c r="D9498" s="209" t="n">
        <v>18.95</v>
      </c>
      <c r="E9498" s="224" t="n">
        <f aca="false">VLOOKUP(A9498,SINAPI_MO!$A$1:$E$59566,4,0)</f>
        <v>0.4908</v>
      </c>
      <c r="F9498" s="225" t="n">
        <f aca="false">ROUND(D9498*E9498,2)</f>
        <v>9.3</v>
      </c>
    </row>
    <row r="9499" customFormat="false" ht="12.8" hidden="false" customHeight="false" outlineLevel="0" collapsed="false">
      <c r="A9499" s="207" t="n">
        <v>94201</v>
      </c>
      <c r="B9499" s="208" t="s">
        <v>9622</v>
      </c>
      <c r="C9499" s="2" t="s">
        <v>175</v>
      </c>
      <c r="D9499" s="209" t="n">
        <v>94.19</v>
      </c>
      <c r="E9499" s="224" t="n">
        <f aca="false">VLOOKUP(A9499,SINAPI_MO!$A$1:$E$59566,4,0)</f>
        <v>0.1674</v>
      </c>
      <c r="F9499" s="225" t="n">
        <f aca="false">ROUND(D9499*E9499,2)</f>
        <v>15.77</v>
      </c>
    </row>
    <row r="9500" customFormat="false" ht="12.8" hidden="false" customHeight="false" outlineLevel="0" collapsed="false">
      <c r="A9500" s="207" t="n">
        <v>94204</v>
      </c>
      <c r="B9500" s="208" t="s">
        <v>9623</v>
      </c>
      <c r="C9500" s="2" t="s">
        <v>175</v>
      </c>
      <c r="D9500" s="209" t="n">
        <v>100.36</v>
      </c>
      <c r="E9500" s="224" t="n">
        <f aca="false">VLOOKUP(A9500,SINAPI_MO!$A$1:$E$59566,4,0)</f>
        <v>0.2186</v>
      </c>
      <c r="F9500" s="225" t="n">
        <f aca="false">ROUND(D9500*E9500,2)</f>
        <v>21.94</v>
      </c>
    </row>
    <row r="9501" customFormat="false" ht="12.8" hidden="false" customHeight="false" outlineLevel="0" collapsed="false">
      <c r="A9501" s="207" t="n">
        <v>94447</v>
      </c>
      <c r="B9501" s="208" t="s">
        <v>9624</v>
      </c>
      <c r="C9501" s="2" t="s">
        <v>175</v>
      </c>
      <c r="D9501" s="209" t="n">
        <v>94.19</v>
      </c>
      <c r="E9501" s="224" t="n">
        <f aca="false">VLOOKUP(A9501,SINAPI_MO!$A$1:$E$59566,4,0)</f>
        <v>0.1674</v>
      </c>
      <c r="F9501" s="225" t="n">
        <f aca="false">ROUND(D9501*E9501,2)</f>
        <v>15.77</v>
      </c>
    </row>
    <row r="9502" customFormat="false" ht="12.8" hidden="false" customHeight="false" outlineLevel="0" collapsed="false">
      <c r="A9502" s="207" t="n">
        <v>94448</v>
      </c>
      <c r="B9502" s="208" t="s">
        <v>9625</v>
      </c>
      <c r="C9502" s="2" t="s">
        <v>175</v>
      </c>
      <c r="D9502" s="209" t="n">
        <v>100.36</v>
      </c>
      <c r="E9502" s="224" t="n">
        <f aca="false">VLOOKUP(A9502,SINAPI_MO!$A$1:$E$59566,4,0)</f>
        <v>0.2186</v>
      </c>
      <c r="F9502" s="225" t="n">
        <f aca="false">ROUND(D9502*E9502,2)</f>
        <v>21.94</v>
      </c>
    </row>
    <row r="9503" customFormat="false" ht="12.8" hidden="false" customHeight="false" outlineLevel="0" collapsed="false">
      <c r="A9503" s="207" t="n">
        <v>94445</v>
      </c>
      <c r="B9503" s="208" t="s">
        <v>9626</v>
      </c>
      <c r="C9503" s="2" t="s">
        <v>175</v>
      </c>
      <c r="D9503" s="209" t="n">
        <v>94.19</v>
      </c>
      <c r="E9503" s="224" t="n">
        <f aca="false">VLOOKUP(A9503,SINAPI_MO!$A$1:$E$59566,4,0)</f>
        <v>0.1674</v>
      </c>
      <c r="F9503" s="225" t="n">
        <f aca="false">ROUND(D9503*E9503,2)</f>
        <v>15.77</v>
      </c>
    </row>
    <row r="9504" customFormat="false" ht="12.8" hidden="false" customHeight="false" outlineLevel="0" collapsed="false">
      <c r="A9504" s="207" t="n">
        <v>94446</v>
      </c>
      <c r="B9504" s="208" t="s">
        <v>9627</v>
      </c>
      <c r="C9504" s="2" t="s">
        <v>175</v>
      </c>
      <c r="D9504" s="209" t="n">
        <v>100.36</v>
      </c>
      <c r="E9504" s="224" t="n">
        <f aca="false">VLOOKUP(A9504,SINAPI_MO!$A$1:$E$59566,4,0)</f>
        <v>0.2186</v>
      </c>
      <c r="F9504" s="225" t="n">
        <f aca="false">ROUND(D9504*E9504,2)</f>
        <v>21.94</v>
      </c>
    </row>
    <row r="9505" customFormat="false" ht="12.8" hidden="false" customHeight="false" outlineLevel="0" collapsed="false">
      <c r="A9505" s="207" t="n">
        <v>94440</v>
      </c>
      <c r="B9505" s="208" t="s">
        <v>9628</v>
      </c>
      <c r="C9505" s="2" t="s">
        <v>175</v>
      </c>
      <c r="D9505" s="209" t="n">
        <v>67.15</v>
      </c>
      <c r="E9505" s="224" t="n">
        <f aca="false">VLOOKUP(A9505,SINAPI_MO!$A$1:$E$59566,4,0)</f>
        <v>0.1483</v>
      </c>
      <c r="F9505" s="225" t="n">
        <f aca="false">ROUND(D9505*E9505,2)</f>
        <v>9.96</v>
      </c>
    </row>
    <row r="9506" customFormat="false" ht="19.4" hidden="false" customHeight="false" outlineLevel="0" collapsed="false">
      <c r="A9506" s="207" t="n">
        <v>94441</v>
      </c>
      <c r="B9506" s="208" t="s">
        <v>9629</v>
      </c>
      <c r="C9506" s="2" t="s">
        <v>175</v>
      </c>
      <c r="D9506" s="209" t="n">
        <v>70.77</v>
      </c>
      <c r="E9506" s="224" t="n">
        <f aca="false">VLOOKUP(A9506,SINAPI_MO!$A$1:$E$59566,4,0)</f>
        <v>0.1919</v>
      </c>
      <c r="F9506" s="225" t="n">
        <f aca="false">ROUND(D9506*E9506,2)</f>
        <v>13.58</v>
      </c>
    </row>
    <row r="9507" customFormat="false" ht="12.8" hidden="false" customHeight="false" outlineLevel="0" collapsed="false">
      <c r="A9507" s="207" t="n">
        <v>94195</v>
      </c>
      <c r="B9507" s="208" t="s">
        <v>9630</v>
      </c>
      <c r="C9507" s="2" t="s">
        <v>175</v>
      </c>
      <c r="D9507" s="209" t="n">
        <v>67.15</v>
      </c>
      <c r="E9507" s="224" t="n">
        <f aca="false">VLOOKUP(A9507,SINAPI_MO!$A$1:$E$59566,4,0)</f>
        <v>0.1483</v>
      </c>
      <c r="F9507" s="225" t="n">
        <f aca="false">ROUND(D9507*E9507,2)</f>
        <v>9.96</v>
      </c>
    </row>
    <row r="9508" customFormat="false" ht="19.4" hidden="false" customHeight="false" outlineLevel="0" collapsed="false">
      <c r="A9508" s="207" t="n">
        <v>94198</v>
      </c>
      <c r="B9508" s="208" t="s">
        <v>9631</v>
      </c>
      <c r="C9508" s="2" t="s">
        <v>175</v>
      </c>
      <c r="D9508" s="209" t="n">
        <v>70.77</v>
      </c>
      <c r="E9508" s="224" t="n">
        <f aca="false">VLOOKUP(A9508,SINAPI_MO!$A$1:$E$59566,4,0)</f>
        <v>0.1919</v>
      </c>
      <c r="F9508" s="225" t="n">
        <f aca="false">ROUND(D9508*E9508,2)</f>
        <v>13.58</v>
      </c>
    </row>
    <row r="9509" customFormat="false" ht="12.8" hidden="false" customHeight="false" outlineLevel="0" collapsed="false">
      <c r="A9509" s="207" t="n">
        <v>94442</v>
      </c>
      <c r="B9509" s="208" t="s">
        <v>9632</v>
      </c>
      <c r="C9509" s="2" t="s">
        <v>175</v>
      </c>
      <c r="D9509" s="209" t="n">
        <v>67.15</v>
      </c>
      <c r="E9509" s="224" t="n">
        <f aca="false">VLOOKUP(A9509,SINAPI_MO!$A$1:$E$59566,4,0)</f>
        <v>0.1483</v>
      </c>
      <c r="F9509" s="225" t="n">
        <f aca="false">ROUND(D9509*E9509,2)</f>
        <v>9.96</v>
      </c>
    </row>
    <row r="9510" customFormat="false" ht="12.8" hidden="false" customHeight="false" outlineLevel="0" collapsed="false">
      <c r="A9510" s="207" t="n">
        <v>94443</v>
      </c>
      <c r="B9510" s="208" t="s">
        <v>9633</v>
      </c>
      <c r="C9510" s="2" t="s">
        <v>175</v>
      </c>
      <c r="D9510" s="209" t="n">
        <v>70.77</v>
      </c>
      <c r="E9510" s="224" t="n">
        <f aca="false">VLOOKUP(A9510,SINAPI_MO!$A$1:$E$59566,4,0)</f>
        <v>0.1919</v>
      </c>
      <c r="F9510" s="225" t="n">
        <f aca="false">ROUND(D9510*E9510,2)</f>
        <v>13.58</v>
      </c>
    </row>
    <row r="9511" customFormat="false" ht="12.8" hidden="false" customHeight="false" outlineLevel="0" collapsed="false">
      <c r="A9511" s="207" t="n">
        <v>94213</v>
      </c>
      <c r="B9511" s="208" t="s">
        <v>9634</v>
      </c>
      <c r="C9511" s="2" t="s">
        <v>175</v>
      </c>
      <c r="D9511" s="209" t="n">
        <v>58.69</v>
      </c>
      <c r="E9511" s="224" t="n">
        <f aca="false">VLOOKUP(A9511,SINAPI_MO!$A$1:$E$59566,4,0)</f>
        <v>0.0818</v>
      </c>
      <c r="F9511" s="225" t="n">
        <f aca="false">ROUND(D9511*E9511,2)</f>
        <v>4.8</v>
      </c>
    </row>
    <row r="9512" customFormat="false" ht="12.8" hidden="false" customHeight="false" outlineLevel="0" collapsed="false">
      <c r="A9512" s="207" t="n">
        <v>94189</v>
      </c>
      <c r="B9512" s="208" t="s">
        <v>9635</v>
      </c>
      <c r="C9512" s="2" t="s">
        <v>175</v>
      </c>
      <c r="D9512" s="209" t="n">
        <v>52.19</v>
      </c>
      <c r="E9512" s="224" t="n">
        <f aca="false">VLOOKUP(A9512,SINAPI_MO!$A$1:$E$59566,4,0)</f>
        <v>0.1127</v>
      </c>
      <c r="F9512" s="225" t="n">
        <f aca="false">ROUND(D9512*E9512,2)</f>
        <v>5.88</v>
      </c>
    </row>
    <row r="9513" customFormat="false" ht="12.8" hidden="false" customHeight="false" outlineLevel="0" collapsed="false">
      <c r="A9513" s="207" t="n">
        <v>94192</v>
      </c>
      <c r="B9513" s="208" t="s">
        <v>9636</v>
      </c>
      <c r="C9513" s="2" t="s">
        <v>175</v>
      </c>
      <c r="D9513" s="209" t="n">
        <v>54.93</v>
      </c>
      <c r="E9513" s="224" t="n">
        <f aca="false">VLOOKUP(A9513,SINAPI_MO!$A$1:$E$59566,4,0)</f>
        <v>0.1569</v>
      </c>
      <c r="F9513" s="225" t="n">
        <f aca="false">ROUND(D9513*E9513,2)</f>
        <v>8.62</v>
      </c>
    </row>
    <row r="9514" customFormat="false" ht="12.8" hidden="false" customHeight="false" outlineLevel="0" collapsed="false">
      <c r="A9514" s="207" t="n">
        <v>94444</v>
      </c>
      <c r="B9514" s="208" t="s">
        <v>9637</v>
      </c>
      <c r="C9514" s="2" t="s">
        <v>175</v>
      </c>
      <c r="D9514" s="209" t="n">
        <v>591.98</v>
      </c>
      <c r="E9514" s="224" t="n">
        <f aca="false">VLOOKUP(A9514,SINAPI_MO!$A$1:$E$59566,4,0)</f>
        <v>0.0168</v>
      </c>
      <c r="F9514" s="225" t="n">
        <f aca="false">ROUND(D9514*E9514,2)</f>
        <v>9.95</v>
      </c>
    </row>
    <row r="9515" customFormat="false" ht="12.8" hidden="false" customHeight="false" outlineLevel="0" collapsed="false">
      <c r="A9515" s="207" t="n">
        <v>94218</v>
      </c>
      <c r="B9515" s="208" t="s">
        <v>9638</v>
      </c>
      <c r="C9515" s="2" t="s">
        <v>175</v>
      </c>
      <c r="D9515" s="209" t="n">
        <v>124.79</v>
      </c>
      <c r="E9515" s="224" t="n">
        <f aca="false">VLOOKUP(A9515,SINAPI_MO!$A$1:$E$59566,4,0)</f>
        <v>0.0611</v>
      </c>
      <c r="F9515" s="225" t="n">
        <f aca="false">ROUND(D9515*E9515,2)</f>
        <v>7.62</v>
      </c>
    </row>
    <row r="9516" customFormat="false" ht="12.8" hidden="false" customHeight="false" outlineLevel="0" collapsed="false">
      <c r="A9516" s="207" t="n">
        <v>94216</v>
      </c>
      <c r="B9516" s="208" t="s">
        <v>9639</v>
      </c>
      <c r="C9516" s="2" t="s">
        <v>175</v>
      </c>
      <c r="D9516" s="209" t="n">
        <v>166.15</v>
      </c>
      <c r="E9516" s="224" t="n">
        <f aca="false">VLOOKUP(A9516,SINAPI_MO!$A$1:$E$59566,4,0)</f>
        <v>0.0182</v>
      </c>
      <c r="F9516" s="225" t="n">
        <f aca="false">ROUND(D9516*E9516,2)</f>
        <v>3.02</v>
      </c>
    </row>
    <row r="9517" customFormat="false" ht="19.4" hidden="false" customHeight="false" outlineLevel="0" collapsed="false">
      <c r="A9517" s="207" t="n">
        <v>94449</v>
      </c>
      <c r="B9517" s="208" t="s">
        <v>9640</v>
      </c>
      <c r="C9517" s="2" t="s">
        <v>175</v>
      </c>
      <c r="D9517" s="209" t="n">
        <v>81</v>
      </c>
      <c r="E9517" s="224" t="n">
        <f aca="false">VLOOKUP(A9517,SINAPI_MO!$A$1:$E$59566,4,0)</f>
        <v>0.0865</v>
      </c>
      <c r="F9517" s="225" t="n">
        <f aca="false">ROUND(D9517*E9517,2)</f>
        <v>7.01</v>
      </c>
    </row>
    <row r="9518" customFormat="false" ht="19.4" hidden="false" customHeight="false" outlineLevel="0" collapsed="false">
      <c r="A9518" s="207" t="n">
        <v>94210</v>
      </c>
      <c r="B9518" s="208" t="s">
        <v>9641</v>
      </c>
      <c r="C9518" s="2" t="s">
        <v>175</v>
      </c>
      <c r="D9518" s="209" t="n">
        <v>50.52</v>
      </c>
      <c r="E9518" s="224" t="n">
        <f aca="false">VLOOKUP(A9518,SINAPI_MO!$A$1:$E$59566,4,0)</f>
        <v>0.1534</v>
      </c>
      <c r="F9518" s="225" t="n">
        <f aca="false">ROUND(D9518*E9518,2)</f>
        <v>7.75</v>
      </c>
    </row>
    <row r="9519" customFormat="false" ht="19.4" hidden="false" customHeight="false" outlineLevel="0" collapsed="false">
      <c r="A9519" s="207" t="n">
        <v>94207</v>
      </c>
      <c r="B9519" s="208" t="s">
        <v>9642</v>
      </c>
      <c r="C9519" s="2" t="s">
        <v>175</v>
      </c>
      <c r="D9519" s="209" t="n">
        <v>47.46</v>
      </c>
      <c r="E9519" s="224" t="n">
        <f aca="false">VLOOKUP(A9519,SINAPI_MO!$A$1:$E$59566,4,0)</f>
        <v>0.1477</v>
      </c>
      <c r="F9519" s="225" t="n">
        <f aca="false">ROUND(D9519*E9519,2)</f>
        <v>7.01</v>
      </c>
    </row>
    <row r="9520" customFormat="false" ht="12.8" hidden="false" customHeight="false" outlineLevel="0" collapsed="false">
      <c r="A9520" s="207" t="n">
        <v>102109</v>
      </c>
      <c r="B9520" s="208" t="s">
        <v>9643</v>
      </c>
      <c r="C9520" s="2" t="s">
        <v>170</v>
      </c>
      <c r="D9520" s="209" t="n">
        <v>56.92</v>
      </c>
      <c r="E9520" s="224" t="n">
        <f aca="false">VLOOKUP(A9520,SINAPI_MO!$A$1:$E$59566,4,0)</f>
        <v>0.4308</v>
      </c>
      <c r="F9520" s="225" t="n">
        <f aca="false">ROUND(D9520*E9520,2)</f>
        <v>24.52</v>
      </c>
    </row>
    <row r="9521" customFormat="false" ht="12.8" hidden="false" customHeight="false" outlineLevel="0" collapsed="false">
      <c r="A9521" s="207" t="n">
        <v>102110</v>
      </c>
      <c r="B9521" s="208" t="s">
        <v>9644</v>
      </c>
      <c r="C9521" s="2" t="s">
        <v>170</v>
      </c>
      <c r="D9521" s="209" t="n">
        <v>165.82</v>
      </c>
      <c r="E9521" s="224" t="n">
        <f aca="false">VLOOKUP(A9521,SINAPI_MO!$A$1:$E$59566,4,0)</f>
        <v>0.1479</v>
      </c>
      <c r="F9521" s="225" t="n">
        <f aca="false">ROUND(D9521*E9521,2)</f>
        <v>24.52</v>
      </c>
    </row>
    <row r="9522" customFormat="false" ht="19.4" hidden="false" customHeight="false" outlineLevel="0" collapsed="false">
      <c r="A9522" s="207" t="n">
        <v>103656</v>
      </c>
      <c r="B9522" s="208" t="s">
        <v>9645</v>
      </c>
      <c r="C9522" s="2" t="s">
        <v>170</v>
      </c>
      <c r="D9522" s="209" t="n">
        <v>126688.99</v>
      </c>
      <c r="E9522" s="224" t="n">
        <f aca="false">VLOOKUP(A9522,SINAPI_MO!$A$1:$E$59566,4,0)</f>
        <v>0.006</v>
      </c>
      <c r="F9522" s="225" t="n">
        <f aca="false">ROUND(D9522*E9522,2)</f>
        <v>760.13</v>
      </c>
    </row>
    <row r="9523" customFormat="false" ht="19.4" hidden="false" customHeight="false" outlineLevel="0" collapsed="false">
      <c r="A9523" s="207" t="n">
        <v>102105</v>
      </c>
      <c r="B9523" s="208" t="s">
        <v>9646</v>
      </c>
      <c r="C9523" s="2" t="s">
        <v>170</v>
      </c>
      <c r="D9523" s="209" t="n">
        <v>20045.14</v>
      </c>
      <c r="E9523" s="224" t="n">
        <f aca="false">VLOOKUP(A9523,SINAPI_MO!$A$1:$E$59566,4,0)</f>
        <v>0.0261</v>
      </c>
      <c r="F9523" s="225" t="n">
        <f aca="false">ROUND(D9523*E9523,2)</f>
        <v>523.18</v>
      </c>
    </row>
    <row r="9524" customFormat="false" ht="19.4" hidden="false" customHeight="false" outlineLevel="0" collapsed="false">
      <c r="A9524" s="207" t="n">
        <v>102106</v>
      </c>
      <c r="B9524" s="208" t="s">
        <v>9647</v>
      </c>
      <c r="C9524" s="2" t="s">
        <v>170</v>
      </c>
      <c r="D9524" s="209" t="n">
        <v>25141.74</v>
      </c>
      <c r="E9524" s="224" t="n">
        <f aca="false">VLOOKUP(A9524,SINAPI_MO!$A$1:$E$59566,4,0)</f>
        <v>0.0212</v>
      </c>
      <c r="F9524" s="225" t="n">
        <f aca="false">ROUND(D9524*E9524,2)</f>
        <v>533</v>
      </c>
    </row>
    <row r="9525" customFormat="false" ht="19.4" hidden="false" customHeight="false" outlineLevel="0" collapsed="false">
      <c r="A9525" s="207" t="n">
        <v>102107</v>
      </c>
      <c r="B9525" s="208" t="s">
        <v>9648</v>
      </c>
      <c r="C9525" s="2" t="s">
        <v>170</v>
      </c>
      <c r="D9525" s="209" t="n">
        <v>35079.5</v>
      </c>
      <c r="E9525" s="224" t="n">
        <f aca="false">VLOOKUP(A9525,SINAPI_MO!$A$1:$E$59566,4,0)</f>
        <v>0.0161</v>
      </c>
      <c r="F9525" s="225" t="n">
        <f aca="false">ROUND(D9525*E9525,2)</f>
        <v>564.78</v>
      </c>
    </row>
    <row r="9526" customFormat="false" ht="19.4" hidden="false" customHeight="false" outlineLevel="0" collapsed="false">
      <c r="A9526" s="207" t="n">
        <v>102102</v>
      </c>
      <c r="B9526" s="208" t="s">
        <v>9649</v>
      </c>
      <c r="C9526" s="2" t="s">
        <v>170</v>
      </c>
      <c r="D9526" s="209" t="n">
        <v>11427.57</v>
      </c>
      <c r="E9526" s="224" t="n">
        <f aca="false">VLOOKUP(A9526,SINAPI_MO!$A$1:$E$59566,4,0)</f>
        <v>0.0426</v>
      </c>
      <c r="F9526" s="225" t="n">
        <f aca="false">ROUND(D9526*E9526,2)</f>
        <v>486.81</v>
      </c>
    </row>
    <row r="9527" customFormat="false" ht="19.4" hidden="false" customHeight="false" outlineLevel="0" collapsed="false">
      <c r="A9527" s="207" t="n">
        <v>102108</v>
      </c>
      <c r="B9527" s="208" t="s">
        <v>9650</v>
      </c>
      <c r="C9527" s="2" t="s">
        <v>170</v>
      </c>
      <c r="D9527" s="209" t="n">
        <v>40849.06</v>
      </c>
      <c r="E9527" s="224" t="n">
        <f aca="false">VLOOKUP(A9527,SINAPI_MO!$A$1:$E$59566,4,0)</f>
        <v>0.0143</v>
      </c>
      <c r="F9527" s="225" t="n">
        <f aca="false">ROUND(D9527*E9527,2)</f>
        <v>584.14</v>
      </c>
    </row>
    <row r="9528" customFormat="false" ht="19.4" hidden="false" customHeight="false" outlineLevel="0" collapsed="false">
      <c r="A9528" s="207" t="n">
        <v>102103</v>
      </c>
      <c r="B9528" s="208" t="s">
        <v>9651</v>
      </c>
      <c r="C9528" s="2" t="s">
        <v>170</v>
      </c>
      <c r="D9528" s="209" t="n">
        <v>12716.69</v>
      </c>
      <c r="E9528" s="224" t="n">
        <f aca="false">VLOOKUP(A9528,SINAPI_MO!$A$1:$E$59566,4,0)</f>
        <v>0.039</v>
      </c>
      <c r="F9528" s="225" t="n">
        <f aca="false">ROUND(D9528*E9528,2)</f>
        <v>495.95</v>
      </c>
    </row>
    <row r="9529" customFormat="false" ht="19.4" hidden="false" customHeight="false" outlineLevel="0" collapsed="false">
      <c r="A9529" s="207" t="n">
        <v>103654</v>
      </c>
      <c r="B9529" s="208" t="s">
        <v>9652</v>
      </c>
      <c r="C9529" s="2" t="s">
        <v>170</v>
      </c>
      <c r="D9529" s="209" t="n">
        <v>66149.22</v>
      </c>
      <c r="E9529" s="224" t="n">
        <f aca="false">VLOOKUP(A9529,SINAPI_MO!$A$1:$E$59566,4,0)</f>
        <v>0.0085</v>
      </c>
      <c r="F9529" s="225" t="n">
        <f aca="false">ROUND(D9529*E9529,2)</f>
        <v>562.27</v>
      </c>
    </row>
    <row r="9530" customFormat="false" ht="19.4" hidden="false" customHeight="false" outlineLevel="0" collapsed="false">
      <c r="A9530" s="207" t="n">
        <v>102104</v>
      </c>
      <c r="B9530" s="208" t="s">
        <v>9653</v>
      </c>
      <c r="C9530" s="2" t="s">
        <v>170</v>
      </c>
      <c r="D9530" s="209" t="n">
        <v>16310.78</v>
      </c>
      <c r="E9530" s="224" t="n">
        <f aca="false">VLOOKUP(A9530,SINAPI_MO!$A$1:$E$59566,4,0)</f>
        <v>0.0313</v>
      </c>
      <c r="F9530" s="225" t="n">
        <f aca="false">ROUND(D9530*E9530,2)</f>
        <v>510.53</v>
      </c>
    </row>
    <row r="9531" customFormat="false" ht="19.4" hidden="false" customHeight="false" outlineLevel="0" collapsed="false">
      <c r="A9531" s="207" t="n">
        <v>103655</v>
      </c>
      <c r="B9531" s="208" t="s">
        <v>9654</v>
      </c>
      <c r="C9531" s="2" t="s">
        <v>170</v>
      </c>
      <c r="D9531" s="209" t="n">
        <v>90614.2</v>
      </c>
      <c r="E9531" s="224" t="n">
        <f aca="false">VLOOKUP(A9531,SINAPI_MO!$A$1:$E$59566,4,0)</f>
        <v>0.0073</v>
      </c>
      <c r="F9531" s="225" t="n">
        <f aca="false">ROUND(D9531*E9531,2)</f>
        <v>661.48</v>
      </c>
    </row>
    <row r="9532" customFormat="false" ht="19.4" hidden="false" customHeight="false" outlineLevel="0" collapsed="false">
      <c r="A9532" s="207" t="n">
        <v>105473</v>
      </c>
      <c r="B9532" s="208" t="s">
        <v>9655</v>
      </c>
      <c r="C9532" s="2" t="s">
        <v>9656</v>
      </c>
      <c r="D9532" s="209" t="n">
        <v>0</v>
      </c>
      <c r="E9532" s="224" t="e">
        <f aca="false">VLOOKUP(A9532,SINAPI_MO!$A$1:$E$59566,4,0)</f>
        <v>#N/A</v>
      </c>
      <c r="F9532" s="225" t="e">
        <f aca="false">ROUND(D9532*E9532,2)</f>
        <v>#N/A</v>
      </c>
    </row>
    <row r="9533" customFormat="false" ht="19.4" hidden="false" customHeight="false" outlineLevel="0" collapsed="false">
      <c r="A9533" s="207" t="n">
        <v>105414</v>
      </c>
      <c r="B9533" s="208" t="s">
        <v>9657</v>
      </c>
      <c r="C9533" s="2" t="s">
        <v>9656</v>
      </c>
      <c r="D9533" s="209" t="n">
        <v>0</v>
      </c>
      <c r="E9533" s="224" t="e">
        <f aca="false">VLOOKUP(A9533,SINAPI_MO!$A$1:$E$59566,4,0)</f>
        <v>#N/A</v>
      </c>
      <c r="F9533" s="225" t="e">
        <f aca="false">ROUND(D9533*E9533,2)</f>
        <v>#N/A</v>
      </c>
    </row>
    <row r="9534" customFormat="false" ht="19.4" hidden="false" customHeight="false" outlineLevel="0" collapsed="false">
      <c r="A9534" s="207" t="n">
        <v>105424</v>
      </c>
      <c r="B9534" s="208" t="s">
        <v>9658</v>
      </c>
      <c r="C9534" s="2" t="s">
        <v>9656</v>
      </c>
      <c r="D9534" s="209" t="n">
        <v>0</v>
      </c>
      <c r="E9534" s="224" t="e">
        <f aca="false">VLOOKUP(A9534,SINAPI_MO!$A$1:$E$59566,4,0)</f>
        <v>#N/A</v>
      </c>
      <c r="F9534" s="225" t="e">
        <f aca="false">ROUND(D9534*E9534,2)</f>
        <v>#N/A</v>
      </c>
    </row>
    <row r="9535" customFormat="false" ht="19.4" hidden="false" customHeight="false" outlineLevel="0" collapsed="false">
      <c r="A9535" s="207" t="n">
        <v>105448</v>
      </c>
      <c r="B9535" s="208" t="s">
        <v>9659</v>
      </c>
      <c r="C9535" s="2" t="s">
        <v>9656</v>
      </c>
      <c r="D9535" s="209" t="n">
        <v>0</v>
      </c>
      <c r="E9535" s="224" t="e">
        <f aca="false">VLOOKUP(A9535,SINAPI_MO!$A$1:$E$59566,4,0)</f>
        <v>#N/A</v>
      </c>
      <c r="F9535" s="225" t="e">
        <f aca="false">ROUND(D9535*E9535,2)</f>
        <v>#N/A</v>
      </c>
    </row>
    <row r="9536" customFormat="false" ht="19.4" hidden="false" customHeight="false" outlineLevel="0" collapsed="false">
      <c r="A9536" s="207" t="n">
        <v>105409</v>
      </c>
      <c r="B9536" s="208" t="s">
        <v>9660</v>
      </c>
      <c r="C9536" s="2" t="s">
        <v>9656</v>
      </c>
      <c r="D9536" s="209" t="n">
        <v>0</v>
      </c>
      <c r="E9536" s="224" t="e">
        <f aca="false">VLOOKUP(A9536,SINAPI_MO!$A$1:$E$59566,4,0)</f>
        <v>#N/A</v>
      </c>
      <c r="F9536" s="225" t="e">
        <f aca="false">ROUND(D9536*E9536,2)</f>
        <v>#N/A</v>
      </c>
    </row>
    <row r="9537" customFormat="false" ht="19.4" hidden="false" customHeight="false" outlineLevel="0" collapsed="false">
      <c r="A9537" s="207" t="n">
        <v>105415</v>
      </c>
      <c r="B9537" s="208" t="s">
        <v>9661</v>
      </c>
      <c r="C9537" s="2" t="s">
        <v>9656</v>
      </c>
      <c r="D9537" s="209" t="n">
        <v>0</v>
      </c>
      <c r="E9537" s="224" t="e">
        <f aca="false">VLOOKUP(A9537,SINAPI_MO!$A$1:$E$59566,4,0)</f>
        <v>#N/A</v>
      </c>
      <c r="F9537" s="225" t="e">
        <f aca="false">ROUND(D9537*E9537,2)</f>
        <v>#N/A</v>
      </c>
    </row>
    <row r="9538" customFormat="false" ht="19.4" hidden="false" customHeight="false" outlineLevel="0" collapsed="false">
      <c r="A9538" s="207" t="n">
        <v>105487</v>
      </c>
      <c r="B9538" s="208" t="s">
        <v>9662</v>
      </c>
      <c r="C9538" s="2" t="s">
        <v>9656</v>
      </c>
      <c r="D9538" s="209" t="n">
        <v>0</v>
      </c>
      <c r="E9538" s="224" t="e">
        <f aca="false">VLOOKUP(A9538,SINAPI_MO!$A$1:$E$59566,4,0)</f>
        <v>#N/A</v>
      </c>
      <c r="F9538" s="225" t="e">
        <f aca="false">ROUND(D9538*E9538,2)</f>
        <v>#N/A</v>
      </c>
    </row>
    <row r="9539" customFormat="false" ht="19.4" hidden="false" customHeight="false" outlineLevel="0" collapsed="false">
      <c r="A9539" s="207" t="n">
        <v>105451</v>
      </c>
      <c r="B9539" s="208" t="s">
        <v>9663</v>
      </c>
      <c r="C9539" s="2" t="s">
        <v>9656</v>
      </c>
      <c r="D9539" s="209" t="n">
        <v>0</v>
      </c>
      <c r="E9539" s="224" t="e">
        <f aca="false">VLOOKUP(A9539,SINAPI_MO!$A$1:$E$59566,4,0)</f>
        <v>#N/A</v>
      </c>
      <c r="F9539" s="225" t="e">
        <f aca="false">ROUND(D9539*E9539,2)</f>
        <v>#N/A</v>
      </c>
    </row>
    <row r="9540" customFormat="false" ht="19.4" hidden="false" customHeight="false" outlineLevel="0" collapsed="false">
      <c r="A9540" s="207" t="n">
        <v>105454</v>
      </c>
      <c r="B9540" s="208" t="s">
        <v>9664</v>
      </c>
      <c r="C9540" s="2" t="s">
        <v>9656</v>
      </c>
      <c r="D9540" s="209" t="n">
        <v>0</v>
      </c>
      <c r="E9540" s="224" t="e">
        <f aca="false">VLOOKUP(A9540,SINAPI_MO!$A$1:$E$59566,4,0)</f>
        <v>#N/A</v>
      </c>
      <c r="F9540" s="225" t="e">
        <f aca="false">ROUND(D9540*E9540,2)</f>
        <v>#N/A</v>
      </c>
    </row>
    <row r="9541" customFormat="false" ht="19.4" hidden="false" customHeight="false" outlineLevel="0" collapsed="false">
      <c r="A9541" s="207" t="n">
        <v>105411</v>
      </c>
      <c r="B9541" s="208" t="s">
        <v>9665</v>
      </c>
      <c r="C9541" s="2" t="s">
        <v>9656</v>
      </c>
      <c r="D9541" s="209" t="n">
        <v>0</v>
      </c>
      <c r="E9541" s="224" t="e">
        <f aca="false">VLOOKUP(A9541,SINAPI_MO!$A$1:$E$59566,4,0)</f>
        <v>#N/A</v>
      </c>
      <c r="F9541" s="225" t="e">
        <f aca="false">ROUND(D9541*E9541,2)</f>
        <v>#N/A</v>
      </c>
    </row>
    <row r="9542" customFormat="false" ht="19.4" hidden="false" customHeight="false" outlineLevel="0" collapsed="false">
      <c r="A9542" s="207" t="n">
        <v>105419</v>
      </c>
      <c r="B9542" s="208" t="s">
        <v>9666</v>
      </c>
      <c r="C9542" s="2" t="s">
        <v>9656</v>
      </c>
      <c r="D9542" s="209" t="n">
        <v>0</v>
      </c>
      <c r="E9542" s="224" t="e">
        <f aca="false">VLOOKUP(A9542,SINAPI_MO!$A$1:$E$59566,4,0)</f>
        <v>#N/A</v>
      </c>
      <c r="F9542" s="225" t="e">
        <f aca="false">ROUND(D9542*E9542,2)</f>
        <v>#N/A</v>
      </c>
    </row>
    <row r="9543" customFormat="false" ht="19.4" hidden="false" customHeight="false" outlineLevel="0" collapsed="false">
      <c r="A9543" s="207" t="n">
        <v>105443</v>
      </c>
      <c r="B9543" s="208" t="s">
        <v>9667</v>
      </c>
      <c r="C9543" s="2" t="s">
        <v>9656</v>
      </c>
      <c r="D9543" s="209" t="n">
        <v>0</v>
      </c>
      <c r="E9543" s="224" t="e">
        <f aca="false">VLOOKUP(A9543,SINAPI_MO!$A$1:$E$59566,4,0)</f>
        <v>#N/A</v>
      </c>
      <c r="F9543" s="225" t="e">
        <f aca="false">ROUND(D9543*E9543,2)</f>
        <v>#N/A</v>
      </c>
    </row>
    <row r="9544" customFormat="false" ht="19.4" hidden="false" customHeight="false" outlineLevel="0" collapsed="false">
      <c r="A9544" s="207" t="n">
        <v>105455</v>
      </c>
      <c r="B9544" s="208" t="s">
        <v>9668</v>
      </c>
      <c r="C9544" s="2" t="s">
        <v>9656</v>
      </c>
      <c r="D9544" s="209" t="n">
        <v>0</v>
      </c>
      <c r="E9544" s="224" t="e">
        <f aca="false">VLOOKUP(A9544,SINAPI_MO!$A$1:$E$59566,4,0)</f>
        <v>#N/A</v>
      </c>
      <c r="F9544" s="225" t="e">
        <f aca="false">ROUND(D9544*E9544,2)</f>
        <v>#N/A</v>
      </c>
    </row>
    <row r="9545" customFormat="false" ht="19.4" hidden="false" customHeight="false" outlineLevel="0" collapsed="false">
      <c r="A9545" s="207" t="n">
        <v>105412</v>
      </c>
      <c r="B9545" s="208" t="s">
        <v>9669</v>
      </c>
      <c r="C9545" s="2" t="s">
        <v>9656</v>
      </c>
      <c r="D9545" s="209" t="n">
        <v>0</v>
      </c>
      <c r="E9545" s="224" t="e">
        <f aca="false">VLOOKUP(A9545,SINAPI_MO!$A$1:$E$59566,4,0)</f>
        <v>#N/A</v>
      </c>
      <c r="F9545" s="225" t="e">
        <f aca="false">ROUND(D9545*E9545,2)</f>
        <v>#N/A</v>
      </c>
    </row>
    <row r="9546" customFormat="false" ht="19.4" hidden="false" customHeight="false" outlineLevel="0" collapsed="false">
      <c r="A9546" s="207" t="n">
        <v>105420</v>
      </c>
      <c r="B9546" s="208" t="s">
        <v>9670</v>
      </c>
      <c r="C9546" s="2" t="s">
        <v>9656</v>
      </c>
      <c r="D9546" s="209" t="n">
        <v>0</v>
      </c>
      <c r="E9546" s="224" t="e">
        <f aca="false">VLOOKUP(A9546,SINAPI_MO!$A$1:$E$59566,4,0)</f>
        <v>#N/A</v>
      </c>
      <c r="F9546" s="225" t="e">
        <f aca="false">ROUND(D9546*E9546,2)</f>
        <v>#N/A</v>
      </c>
    </row>
    <row r="9547" customFormat="false" ht="19.4" hidden="false" customHeight="false" outlineLevel="0" collapsed="false">
      <c r="A9547" s="207" t="n">
        <v>105444</v>
      </c>
      <c r="B9547" s="208" t="s">
        <v>9671</v>
      </c>
      <c r="C9547" s="2" t="s">
        <v>9656</v>
      </c>
      <c r="D9547" s="209" t="n">
        <v>0</v>
      </c>
      <c r="E9547" s="224" t="e">
        <f aca="false">VLOOKUP(A9547,SINAPI_MO!$A$1:$E$59566,4,0)</f>
        <v>#N/A</v>
      </c>
      <c r="F9547" s="225" t="e">
        <f aca="false">ROUND(D9547*E9547,2)</f>
        <v>#N/A</v>
      </c>
    </row>
    <row r="9548" customFormat="false" ht="12.8" hidden="false" customHeight="false" outlineLevel="0" collapsed="false">
      <c r="A9548" s="207" t="n">
        <v>105456</v>
      </c>
      <c r="B9548" s="208" t="s">
        <v>9672</v>
      </c>
      <c r="C9548" s="2" t="s">
        <v>9656</v>
      </c>
      <c r="D9548" s="209" t="n">
        <v>0</v>
      </c>
      <c r="E9548" s="224" t="e">
        <f aca="false">VLOOKUP(A9548,SINAPI_MO!$A$1:$E$59566,4,0)</f>
        <v>#N/A</v>
      </c>
      <c r="F9548" s="225" t="e">
        <f aca="false">ROUND(D9548*E9548,2)</f>
        <v>#N/A</v>
      </c>
    </row>
    <row r="9549" customFormat="false" ht="12.8" hidden="false" customHeight="false" outlineLevel="0" collapsed="false">
      <c r="A9549" s="207" t="n">
        <v>105478</v>
      </c>
      <c r="B9549" s="208" t="s">
        <v>9673</v>
      </c>
      <c r="C9549" s="2" t="s">
        <v>9656</v>
      </c>
      <c r="D9549" s="209" t="n">
        <v>0</v>
      </c>
      <c r="E9549" s="224" t="e">
        <f aca="false">VLOOKUP(A9549,SINAPI_MO!$A$1:$E$59566,4,0)</f>
        <v>#N/A</v>
      </c>
      <c r="F9549" s="225" t="e">
        <f aca="false">ROUND(D9549*E9549,2)</f>
        <v>#N/A</v>
      </c>
    </row>
    <row r="9550" customFormat="false" ht="12.8" hidden="false" customHeight="false" outlineLevel="0" collapsed="false">
      <c r="A9550" s="207" t="n">
        <v>105421</v>
      </c>
      <c r="B9550" s="208" t="s">
        <v>9674</v>
      </c>
      <c r="C9550" s="2" t="s">
        <v>9656</v>
      </c>
      <c r="D9550" s="209" t="n">
        <v>0</v>
      </c>
      <c r="E9550" s="224" t="e">
        <f aca="false">VLOOKUP(A9550,SINAPI_MO!$A$1:$E$59566,4,0)</f>
        <v>#N/A</v>
      </c>
      <c r="F9550" s="225" t="e">
        <f aca="false">ROUND(D9550*E9550,2)</f>
        <v>#N/A</v>
      </c>
    </row>
    <row r="9551" customFormat="false" ht="12.8" hidden="false" customHeight="false" outlineLevel="0" collapsed="false">
      <c r="A9551" s="207" t="n">
        <v>105445</v>
      </c>
      <c r="B9551" s="208" t="s">
        <v>9675</v>
      </c>
      <c r="C9551" s="2" t="s">
        <v>9656</v>
      </c>
      <c r="D9551" s="209" t="n">
        <v>0</v>
      </c>
      <c r="E9551" s="224" t="e">
        <f aca="false">VLOOKUP(A9551,SINAPI_MO!$A$1:$E$59566,4,0)</f>
        <v>#N/A</v>
      </c>
      <c r="F9551" s="225" t="e">
        <f aca="false">ROUND(D9551*E9551,2)</f>
        <v>#N/A</v>
      </c>
    </row>
    <row r="9552" customFormat="false" ht="12.8" hidden="false" customHeight="false" outlineLevel="0" collapsed="false">
      <c r="A9552" s="207" t="n">
        <v>105453</v>
      </c>
      <c r="B9552" s="208" t="s">
        <v>9676</v>
      </c>
      <c r="C9552" s="2" t="s">
        <v>9656</v>
      </c>
      <c r="D9552" s="209" t="n">
        <v>0</v>
      </c>
      <c r="E9552" s="224" t="e">
        <f aca="false">VLOOKUP(A9552,SINAPI_MO!$A$1:$E$59566,4,0)</f>
        <v>#N/A</v>
      </c>
      <c r="F9552" s="225" t="e">
        <f aca="false">ROUND(D9552*E9552,2)</f>
        <v>#N/A</v>
      </c>
    </row>
    <row r="9553" customFormat="false" ht="12.8" hidden="false" customHeight="false" outlineLevel="0" collapsed="false">
      <c r="A9553" s="207" t="n">
        <v>105497</v>
      </c>
      <c r="B9553" s="208" t="s">
        <v>9677</v>
      </c>
      <c r="C9553" s="2" t="s">
        <v>9656</v>
      </c>
      <c r="D9553" s="209" t="n">
        <v>0</v>
      </c>
      <c r="E9553" s="224" t="e">
        <f aca="false">VLOOKUP(A9553,SINAPI_MO!$A$1:$E$59566,4,0)</f>
        <v>#N/A</v>
      </c>
      <c r="F9553" s="225" t="e">
        <f aca="false">ROUND(D9553*E9553,2)</f>
        <v>#N/A</v>
      </c>
    </row>
    <row r="9554" customFormat="false" ht="12.8" hidden="false" customHeight="false" outlineLevel="0" collapsed="false">
      <c r="A9554" s="207" t="n">
        <v>105418</v>
      </c>
      <c r="B9554" s="208" t="s">
        <v>9678</v>
      </c>
      <c r="C9554" s="2" t="s">
        <v>9656</v>
      </c>
      <c r="D9554" s="209" t="n">
        <v>0</v>
      </c>
      <c r="E9554" s="224" t="e">
        <f aca="false">VLOOKUP(A9554,SINAPI_MO!$A$1:$E$59566,4,0)</f>
        <v>#N/A</v>
      </c>
      <c r="F9554" s="225" t="e">
        <f aca="false">ROUND(D9554*E9554,2)</f>
        <v>#N/A</v>
      </c>
    </row>
    <row r="9555" customFormat="false" ht="12.8" hidden="false" customHeight="false" outlineLevel="0" collapsed="false">
      <c r="A9555" s="207" t="n">
        <v>105442</v>
      </c>
      <c r="B9555" s="208" t="s">
        <v>9679</v>
      </c>
      <c r="C9555" s="2" t="s">
        <v>9656</v>
      </c>
      <c r="D9555" s="209" t="n">
        <v>0</v>
      </c>
      <c r="E9555" s="224" t="e">
        <f aca="false">VLOOKUP(A9555,SINAPI_MO!$A$1:$E$59566,4,0)</f>
        <v>#N/A</v>
      </c>
      <c r="F9555" s="225" t="e">
        <f aca="false">ROUND(D9555*E9555,2)</f>
        <v>#N/A</v>
      </c>
    </row>
    <row r="9556" customFormat="false" ht="19.4" hidden="false" customHeight="false" outlineLevel="0" collapsed="false">
      <c r="A9556" s="207" t="n">
        <v>105410</v>
      </c>
      <c r="B9556" s="208" t="s">
        <v>9680</v>
      </c>
      <c r="C9556" s="2" t="s">
        <v>9656</v>
      </c>
      <c r="D9556" s="209" t="n">
        <v>0</v>
      </c>
      <c r="E9556" s="224" t="e">
        <f aca="false">VLOOKUP(A9556,SINAPI_MO!$A$1:$E$59566,4,0)</f>
        <v>#N/A</v>
      </c>
      <c r="F9556" s="225" t="e">
        <f aca="false">ROUND(D9556*E9556,2)</f>
        <v>#N/A</v>
      </c>
    </row>
    <row r="9557" customFormat="false" ht="19.4" hidden="false" customHeight="false" outlineLevel="0" collapsed="false">
      <c r="A9557" s="207" t="n">
        <v>105416</v>
      </c>
      <c r="B9557" s="208" t="s">
        <v>9681</v>
      </c>
      <c r="C9557" s="2" t="s">
        <v>9656</v>
      </c>
      <c r="D9557" s="209" t="n">
        <v>0</v>
      </c>
      <c r="E9557" s="224" t="e">
        <f aca="false">VLOOKUP(A9557,SINAPI_MO!$A$1:$E$59566,4,0)</f>
        <v>#N/A</v>
      </c>
      <c r="F9557" s="225" t="e">
        <f aca="false">ROUND(D9557*E9557,2)</f>
        <v>#N/A</v>
      </c>
    </row>
    <row r="9558" customFormat="false" ht="19.4" hidden="false" customHeight="false" outlineLevel="0" collapsed="false">
      <c r="A9558" s="207" t="n">
        <v>105488</v>
      </c>
      <c r="B9558" s="208" t="s">
        <v>9682</v>
      </c>
      <c r="C9558" s="2" t="s">
        <v>9656</v>
      </c>
      <c r="D9558" s="209" t="n">
        <v>0</v>
      </c>
      <c r="E9558" s="224" t="e">
        <f aca="false">VLOOKUP(A9558,SINAPI_MO!$A$1:$E$59566,4,0)</f>
        <v>#N/A</v>
      </c>
      <c r="F9558" s="225" t="e">
        <f aca="false">ROUND(D9558*E9558,2)</f>
        <v>#N/A</v>
      </c>
    </row>
    <row r="9559" customFormat="false" ht="19.4" hidden="false" customHeight="false" outlineLevel="0" collapsed="false">
      <c r="A9559" s="207" t="n">
        <v>105452</v>
      </c>
      <c r="B9559" s="208" t="s">
        <v>9683</v>
      </c>
      <c r="C9559" s="2" t="s">
        <v>9656</v>
      </c>
      <c r="D9559" s="209" t="n">
        <v>0</v>
      </c>
      <c r="E9559" s="224" t="e">
        <f aca="false">VLOOKUP(A9559,SINAPI_MO!$A$1:$E$59566,4,0)</f>
        <v>#N/A</v>
      </c>
      <c r="F9559" s="225" t="e">
        <f aca="false">ROUND(D9559*E9559,2)</f>
        <v>#N/A</v>
      </c>
    </row>
    <row r="9560" customFormat="false" ht="19.4" hidden="false" customHeight="false" outlineLevel="0" collapsed="false">
      <c r="A9560" s="207" t="n">
        <v>105475</v>
      </c>
      <c r="B9560" s="208" t="s">
        <v>9684</v>
      </c>
      <c r="C9560" s="2" t="s">
        <v>9656</v>
      </c>
      <c r="D9560" s="209" t="n">
        <v>0</v>
      </c>
      <c r="E9560" s="224" t="e">
        <f aca="false">VLOOKUP(A9560,SINAPI_MO!$A$1:$E$59566,4,0)</f>
        <v>#N/A</v>
      </c>
      <c r="F9560" s="225" t="e">
        <f aca="false">ROUND(D9560*E9560,2)</f>
        <v>#N/A</v>
      </c>
    </row>
    <row r="9561" customFormat="false" ht="19.4" hidden="false" customHeight="false" outlineLevel="0" collapsed="false">
      <c r="A9561" s="207" t="n">
        <v>105498</v>
      </c>
      <c r="B9561" s="208" t="s">
        <v>9685</v>
      </c>
      <c r="C9561" s="2" t="s">
        <v>9656</v>
      </c>
      <c r="D9561" s="209" t="n">
        <v>0</v>
      </c>
      <c r="E9561" s="224" t="e">
        <f aca="false">VLOOKUP(A9561,SINAPI_MO!$A$1:$E$59566,4,0)</f>
        <v>#N/A</v>
      </c>
      <c r="F9561" s="225" t="e">
        <f aca="false">ROUND(D9561*E9561,2)</f>
        <v>#N/A</v>
      </c>
    </row>
    <row r="9562" customFormat="false" ht="19.4" hidden="false" customHeight="false" outlineLevel="0" collapsed="false">
      <c r="A9562" s="207" t="n">
        <v>105486</v>
      </c>
      <c r="B9562" s="208" t="s">
        <v>9686</v>
      </c>
      <c r="C9562" s="2" t="s">
        <v>9656</v>
      </c>
      <c r="D9562" s="209" t="n">
        <v>0</v>
      </c>
      <c r="E9562" s="224" t="e">
        <f aca="false">VLOOKUP(A9562,SINAPI_MO!$A$1:$E$59566,4,0)</f>
        <v>#N/A</v>
      </c>
      <c r="F9562" s="225" t="e">
        <f aca="false">ROUND(D9562*E9562,2)</f>
        <v>#N/A</v>
      </c>
    </row>
    <row r="9563" customFormat="false" ht="19.4" hidden="false" customHeight="false" outlineLevel="0" collapsed="false">
      <c r="A9563" s="207" t="n">
        <v>105450</v>
      </c>
      <c r="B9563" s="208" t="s">
        <v>9687</v>
      </c>
      <c r="C9563" s="2" t="s">
        <v>9656</v>
      </c>
      <c r="D9563" s="209" t="n">
        <v>0</v>
      </c>
      <c r="E9563" s="224" t="e">
        <f aca="false">VLOOKUP(A9563,SINAPI_MO!$A$1:$E$59566,4,0)</f>
        <v>#N/A</v>
      </c>
      <c r="F9563" s="225" t="e">
        <f aca="false">ROUND(D9563*E9563,2)</f>
        <v>#N/A</v>
      </c>
    </row>
    <row r="9564" customFormat="false" ht="19.4" hidden="false" customHeight="false" outlineLevel="0" collapsed="false">
      <c r="A9564" s="207" t="n">
        <v>105438</v>
      </c>
      <c r="B9564" s="208" t="s">
        <v>9688</v>
      </c>
      <c r="C9564" s="2" t="s">
        <v>9656</v>
      </c>
      <c r="D9564" s="209" t="n">
        <v>0</v>
      </c>
      <c r="E9564" s="224" t="e">
        <f aca="false">VLOOKUP(A9564,SINAPI_MO!$A$1:$E$59566,4,0)</f>
        <v>#N/A</v>
      </c>
      <c r="F9564" s="225" t="e">
        <f aca="false">ROUND(D9564*E9564,2)</f>
        <v>#N/A</v>
      </c>
    </row>
    <row r="9565" customFormat="false" ht="19.4" hidden="false" customHeight="false" outlineLevel="0" collapsed="false">
      <c r="A9565" s="207" t="n">
        <v>105463</v>
      </c>
      <c r="B9565" s="208" t="s">
        <v>9689</v>
      </c>
      <c r="C9565" s="2" t="s">
        <v>9656</v>
      </c>
      <c r="D9565" s="209" t="n">
        <v>0</v>
      </c>
      <c r="E9565" s="224" t="e">
        <f aca="false">VLOOKUP(A9565,SINAPI_MO!$A$1:$E$59566,4,0)</f>
        <v>#N/A</v>
      </c>
      <c r="F9565" s="225" t="e">
        <f aca="false">ROUND(D9565*E9565,2)</f>
        <v>#N/A</v>
      </c>
    </row>
    <row r="9566" customFormat="false" ht="19.4" hidden="false" customHeight="false" outlineLevel="0" collapsed="false">
      <c r="A9566" s="207" t="n">
        <v>105485</v>
      </c>
      <c r="B9566" s="208" t="s">
        <v>9690</v>
      </c>
      <c r="C9566" s="2" t="s">
        <v>9656</v>
      </c>
      <c r="D9566" s="209" t="n">
        <v>0</v>
      </c>
      <c r="E9566" s="224" t="e">
        <f aca="false">VLOOKUP(A9566,SINAPI_MO!$A$1:$E$59566,4,0)</f>
        <v>#N/A</v>
      </c>
      <c r="F9566" s="225" t="e">
        <f aca="false">ROUND(D9566*E9566,2)</f>
        <v>#N/A</v>
      </c>
    </row>
    <row r="9567" customFormat="false" ht="19.4" hidden="false" customHeight="false" outlineLevel="0" collapsed="false">
      <c r="A9567" s="207" t="n">
        <v>105428</v>
      </c>
      <c r="B9567" s="208" t="s">
        <v>9691</v>
      </c>
      <c r="C9567" s="2" t="s">
        <v>9656</v>
      </c>
      <c r="D9567" s="209" t="n">
        <v>0</v>
      </c>
      <c r="E9567" s="224" t="e">
        <f aca="false">VLOOKUP(A9567,SINAPI_MO!$A$1:$E$59566,4,0)</f>
        <v>#N/A</v>
      </c>
      <c r="F9567" s="225" t="e">
        <f aca="false">ROUND(D9567*E9567,2)</f>
        <v>#N/A</v>
      </c>
    </row>
    <row r="9568" customFormat="false" ht="12.8" hidden="false" customHeight="false" outlineLevel="0" collapsed="false">
      <c r="A9568" s="207" t="n">
        <v>105426</v>
      </c>
      <c r="B9568" s="208" t="s">
        <v>9692</v>
      </c>
      <c r="C9568" s="2" t="s">
        <v>9656</v>
      </c>
      <c r="D9568" s="209" t="n">
        <v>0</v>
      </c>
      <c r="E9568" s="224" t="e">
        <f aca="false">VLOOKUP(A9568,SINAPI_MO!$A$1:$E$59566,4,0)</f>
        <v>#N/A</v>
      </c>
      <c r="F9568" s="225" t="e">
        <f aca="false">ROUND(D9568*E9568,2)</f>
        <v>#N/A</v>
      </c>
    </row>
    <row r="9569" customFormat="false" ht="12.8" hidden="false" customHeight="false" outlineLevel="0" collapsed="false">
      <c r="A9569" s="207" t="n">
        <v>105491</v>
      </c>
      <c r="B9569" s="208" t="s">
        <v>9693</v>
      </c>
      <c r="C9569" s="2" t="s">
        <v>9656</v>
      </c>
      <c r="D9569" s="209" t="n">
        <v>0</v>
      </c>
      <c r="E9569" s="224" t="e">
        <f aca="false">VLOOKUP(A9569,SINAPI_MO!$A$1:$E$59566,4,0)</f>
        <v>#N/A</v>
      </c>
      <c r="F9569" s="225" t="e">
        <f aca="false">ROUND(D9569*E9569,2)</f>
        <v>#N/A</v>
      </c>
    </row>
    <row r="9570" customFormat="false" ht="12.8" hidden="false" customHeight="false" outlineLevel="0" collapsed="false">
      <c r="A9570" s="207" t="n">
        <v>105495</v>
      </c>
      <c r="B9570" s="208" t="s">
        <v>9694</v>
      </c>
      <c r="C9570" s="2" t="s">
        <v>9656</v>
      </c>
      <c r="D9570" s="209" t="n">
        <v>0</v>
      </c>
      <c r="E9570" s="224" t="e">
        <f aca="false">VLOOKUP(A9570,SINAPI_MO!$A$1:$E$59566,4,0)</f>
        <v>#N/A</v>
      </c>
      <c r="F9570" s="225" t="e">
        <f aca="false">ROUND(D9570*E9570,2)</f>
        <v>#N/A</v>
      </c>
    </row>
    <row r="9571" customFormat="false" ht="12.8" hidden="false" customHeight="false" outlineLevel="0" collapsed="false">
      <c r="A9571" s="207" t="n">
        <v>105407</v>
      </c>
      <c r="B9571" s="208" t="s">
        <v>9695</v>
      </c>
      <c r="C9571" s="2" t="s">
        <v>9656</v>
      </c>
      <c r="D9571" s="209" t="n">
        <v>0</v>
      </c>
      <c r="E9571" s="224" t="e">
        <f aca="false">VLOOKUP(A9571,SINAPI_MO!$A$1:$E$59566,4,0)</f>
        <v>#N/A</v>
      </c>
      <c r="F9571" s="225" t="e">
        <f aca="false">ROUND(D9571*E9571,2)</f>
        <v>#N/A</v>
      </c>
    </row>
    <row r="9572" customFormat="false" ht="12.8" hidden="false" customHeight="false" outlineLevel="0" collapsed="false">
      <c r="A9572" s="207" t="n">
        <v>105427</v>
      </c>
      <c r="B9572" s="208" t="s">
        <v>9696</v>
      </c>
      <c r="C9572" s="2" t="s">
        <v>9656</v>
      </c>
      <c r="D9572" s="209" t="n">
        <v>0</v>
      </c>
      <c r="E9572" s="224" t="e">
        <f aca="false">VLOOKUP(A9572,SINAPI_MO!$A$1:$E$59566,4,0)</f>
        <v>#N/A</v>
      </c>
      <c r="F9572" s="225" t="e">
        <f aca="false">ROUND(D9572*E9572,2)</f>
        <v>#N/A</v>
      </c>
    </row>
    <row r="9573" customFormat="false" ht="12.8" hidden="false" customHeight="false" outlineLevel="0" collapsed="false">
      <c r="A9573" s="207" t="n">
        <v>105492</v>
      </c>
      <c r="B9573" s="208" t="s">
        <v>9697</v>
      </c>
      <c r="C9573" s="2" t="s">
        <v>9656</v>
      </c>
      <c r="D9573" s="209" t="n">
        <v>0</v>
      </c>
      <c r="E9573" s="224" t="e">
        <f aca="false">VLOOKUP(A9573,SINAPI_MO!$A$1:$E$59566,4,0)</f>
        <v>#N/A</v>
      </c>
      <c r="F9573" s="225" t="e">
        <f aca="false">ROUND(D9573*E9573,2)</f>
        <v>#N/A</v>
      </c>
    </row>
    <row r="9574" customFormat="false" ht="12.8" hidden="false" customHeight="false" outlineLevel="0" collapsed="false">
      <c r="A9574" s="207" t="n">
        <v>105496</v>
      </c>
      <c r="B9574" s="208" t="s">
        <v>9698</v>
      </c>
      <c r="C9574" s="2" t="s">
        <v>9656</v>
      </c>
      <c r="D9574" s="209" t="n">
        <v>0</v>
      </c>
      <c r="E9574" s="224" t="e">
        <f aca="false">VLOOKUP(A9574,SINAPI_MO!$A$1:$E$59566,4,0)</f>
        <v>#N/A</v>
      </c>
      <c r="F9574" s="225" t="e">
        <f aca="false">ROUND(D9574*E9574,2)</f>
        <v>#N/A</v>
      </c>
    </row>
    <row r="9575" customFormat="false" ht="12.8" hidden="false" customHeight="false" outlineLevel="0" collapsed="false">
      <c r="A9575" s="207" t="n">
        <v>105425</v>
      </c>
      <c r="B9575" s="208" t="s">
        <v>9699</v>
      </c>
      <c r="C9575" s="2" t="s">
        <v>9656</v>
      </c>
      <c r="D9575" s="209" t="n">
        <v>0</v>
      </c>
      <c r="E9575" s="224" t="e">
        <f aca="false">VLOOKUP(A9575,SINAPI_MO!$A$1:$E$59566,4,0)</f>
        <v>#N/A</v>
      </c>
      <c r="F9575" s="225" t="e">
        <f aca="false">ROUND(D9575*E9575,2)</f>
        <v>#N/A</v>
      </c>
    </row>
    <row r="9576" customFormat="false" ht="12.8" hidden="false" customHeight="false" outlineLevel="0" collapsed="false">
      <c r="A9576" s="207" t="n">
        <v>105477</v>
      </c>
      <c r="B9576" s="208" t="s">
        <v>9700</v>
      </c>
      <c r="C9576" s="2" t="s">
        <v>9656</v>
      </c>
      <c r="D9576" s="209" t="n">
        <v>0</v>
      </c>
      <c r="E9576" s="224" t="e">
        <f aca="false">VLOOKUP(A9576,SINAPI_MO!$A$1:$E$59566,4,0)</f>
        <v>#N/A</v>
      </c>
      <c r="F9576" s="225" t="e">
        <f aca="false">ROUND(D9576*E9576,2)</f>
        <v>#N/A</v>
      </c>
    </row>
    <row r="9577" customFormat="false" ht="12.8" hidden="false" customHeight="false" outlineLevel="0" collapsed="false">
      <c r="A9577" s="207" t="n">
        <v>105490</v>
      </c>
      <c r="B9577" s="208" t="s">
        <v>9701</v>
      </c>
      <c r="C9577" s="2" t="s">
        <v>9656</v>
      </c>
      <c r="D9577" s="209" t="n">
        <v>0</v>
      </c>
      <c r="E9577" s="224" t="e">
        <f aca="false">VLOOKUP(A9577,SINAPI_MO!$A$1:$E$59566,4,0)</f>
        <v>#N/A</v>
      </c>
      <c r="F9577" s="225" t="e">
        <f aca="false">ROUND(D9577*E9577,2)</f>
        <v>#N/A</v>
      </c>
    </row>
    <row r="9578" customFormat="false" ht="12.8" hidden="false" customHeight="false" outlineLevel="0" collapsed="false">
      <c r="A9578" s="207" t="n">
        <v>105494</v>
      </c>
      <c r="B9578" s="208" t="s">
        <v>9702</v>
      </c>
      <c r="C9578" s="2" t="s">
        <v>9656</v>
      </c>
      <c r="D9578" s="209" t="n">
        <v>0</v>
      </c>
      <c r="E9578" s="224" t="e">
        <f aca="false">VLOOKUP(A9578,SINAPI_MO!$A$1:$E$59566,4,0)</f>
        <v>#N/A</v>
      </c>
      <c r="F9578" s="225" t="e">
        <f aca="false">ROUND(D9578*E9578,2)</f>
        <v>#N/A</v>
      </c>
    </row>
    <row r="9579" customFormat="false" ht="12.8" hidden="false" customHeight="false" outlineLevel="0" collapsed="false">
      <c r="A9579" s="207" t="n">
        <v>105417</v>
      </c>
      <c r="B9579" s="208" t="s">
        <v>9703</v>
      </c>
      <c r="C9579" s="2" t="s">
        <v>9656</v>
      </c>
      <c r="D9579" s="209" t="n">
        <v>0</v>
      </c>
      <c r="E9579" s="224" t="e">
        <f aca="false">VLOOKUP(A9579,SINAPI_MO!$A$1:$E$59566,4,0)</f>
        <v>#N/A</v>
      </c>
      <c r="F9579" s="225" t="e">
        <f aca="false">ROUND(D9579*E9579,2)</f>
        <v>#N/A</v>
      </c>
    </row>
    <row r="9580" customFormat="false" ht="19.4" hidden="false" customHeight="false" outlineLevel="0" collapsed="false">
      <c r="A9580" s="207" t="n">
        <v>105461</v>
      </c>
      <c r="B9580" s="208" t="s">
        <v>9704</v>
      </c>
      <c r="C9580" s="2" t="s">
        <v>9656</v>
      </c>
      <c r="D9580" s="209" t="n">
        <v>0</v>
      </c>
      <c r="E9580" s="224" t="e">
        <f aca="false">VLOOKUP(A9580,SINAPI_MO!$A$1:$E$59566,4,0)</f>
        <v>#N/A</v>
      </c>
      <c r="F9580" s="225" t="e">
        <f aca="false">ROUND(D9580*E9580,2)</f>
        <v>#N/A</v>
      </c>
    </row>
    <row r="9581" customFormat="false" ht="19.4" hidden="false" customHeight="false" outlineLevel="0" collapsed="false">
      <c r="A9581" s="207" t="n">
        <v>105436</v>
      </c>
      <c r="B9581" s="208" t="s">
        <v>9705</v>
      </c>
      <c r="C9581" s="2" t="s">
        <v>9656</v>
      </c>
      <c r="D9581" s="209" t="n">
        <v>0</v>
      </c>
      <c r="E9581" s="224" t="e">
        <f aca="false">VLOOKUP(A9581,SINAPI_MO!$A$1:$E$59566,4,0)</f>
        <v>#N/A</v>
      </c>
      <c r="F9581" s="225" t="e">
        <f aca="false">ROUND(D9581*E9581,2)</f>
        <v>#N/A</v>
      </c>
    </row>
    <row r="9582" customFormat="false" ht="19.4" hidden="false" customHeight="false" outlineLevel="0" collapsed="false">
      <c r="A9582" s="207" t="n">
        <v>105483</v>
      </c>
      <c r="B9582" s="208" t="s">
        <v>9706</v>
      </c>
      <c r="C9582" s="2" t="s">
        <v>9656</v>
      </c>
      <c r="D9582" s="209" t="n">
        <v>0</v>
      </c>
      <c r="E9582" s="224" t="e">
        <f aca="false">VLOOKUP(A9582,SINAPI_MO!$A$1:$E$59566,4,0)</f>
        <v>#N/A</v>
      </c>
      <c r="F9582" s="225" t="e">
        <f aca="false">ROUND(D9582*E9582,2)</f>
        <v>#N/A</v>
      </c>
    </row>
    <row r="9583" customFormat="false" ht="19.4" hidden="false" customHeight="false" outlineLevel="0" collapsed="false">
      <c r="A9583" s="207" t="n">
        <v>105505</v>
      </c>
      <c r="B9583" s="208" t="s">
        <v>9707</v>
      </c>
      <c r="C9583" s="2" t="s">
        <v>9656</v>
      </c>
      <c r="D9583" s="209" t="n">
        <v>0</v>
      </c>
      <c r="E9583" s="224" t="e">
        <f aca="false">VLOOKUP(A9583,SINAPI_MO!$A$1:$E$59566,4,0)</f>
        <v>#N/A</v>
      </c>
      <c r="F9583" s="225" t="e">
        <f aca="false">ROUND(D9583*E9583,2)</f>
        <v>#N/A</v>
      </c>
    </row>
    <row r="9584" customFormat="false" ht="19.4" hidden="false" customHeight="false" outlineLevel="0" collapsed="false">
      <c r="A9584" s="207" t="n">
        <v>105435</v>
      </c>
      <c r="B9584" s="208" t="s">
        <v>9708</v>
      </c>
      <c r="C9584" s="2" t="s">
        <v>9656</v>
      </c>
      <c r="D9584" s="209" t="n">
        <v>0</v>
      </c>
      <c r="E9584" s="224" t="e">
        <f aca="false">VLOOKUP(A9584,SINAPI_MO!$A$1:$E$59566,4,0)</f>
        <v>#N/A</v>
      </c>
      <c r="F9584" s="225" t="e">
        <f aca="false">ROUND(D9584*E9584,2)</f>
        <v>#N/A</v>
      </c>
    </row>
    <row r="9585" customFormat="false" ht="19.4" hidden="false" customHeight="false" outlineLevel="0" collapsed="false">
      <c r="A9585" s="207" t="n">
        <v>105460</v>
      </c>
      <c r="B9585" s="208" t="s">
        <v>9709</v>
      </c>
      <c r="C9585" s="2" t="s">
        <v>9656</v>
      </c>
      <c r="D9585" s="209" t="n">
        <v>0</v>
      </c>
      <c r="E9585" s="224" t="e">
        <f aca="false">VLOOKUP(A9585,SINAPI_MO!$A$1:$E$59566,4,0)</f>
        <v>#N/A</v>
      </c>
      <c r="F9585" s="225" t="e">
        <f aca="false">ROUND(D9585*E9585,2)</f>
        <v>#N/A</v>
      </c>
    </row>
    <row r="9586" customFormat="false" ht="19.4" hidden="false" customHeight="false" outlineLevel="0" collapsed="false">
      <c r="A9586" s="207" t="n">
        <v>105470</v>
      </c>
      <c r="B9586" s="208" t="s">
        <v>9710</v>
      </c>
      <c r="C9586" s="2" t="s">
        <v>9656</v>
      </c>
      <c r="D9586" s="209" t="n">
        <v>0</v>
      </c>
      <c r="E9586" s="224" t="e">
        <f aca="false">VLOOKUP(A9586,SINAPI_MO!$A$1:$E$59566,4,0)</f>
        <v>#N/A</v>
      </c>
      <c r="F9586" s="225" t="e">
        <f aca="false">ROUND(D9586*E9586,2)</f>
        <v>#N/A</v>
      </c>
    </row>
    <row r="9587" customFormat="false" ht="19.4" hidden="false" customHeight="false" outlineLevel="0" collapsed="false">
      <c r="A9587" s="207" t="n">
        <v>105504</v>
      </c>
      <c r="B9587" s="208" t="s">
        <v>9711</v>
      </c>
      <c r="C9587" s="2" t="s">
        <v>9656</v>
      </c>
      <c r="D9587" s="209" t="n">
        <v>0</v>
      </c>
      <c r="E9587" s="224" t="e">
        <f aca="false">VLOOKUP(A9587,SINAPI_MO!$A$1:$E$59566,4,0)</f>
        <v>#N/A</v>
      </c>
      <c r="F9587" s="225" t="e">
        <f aca="false">ROUND(D9587*E9587,2)</f>
        <v>#N/A</v>
      </c>
    </row>
    <row r="9588" customFormat="false" ht="12.8" hidden="false" customHeight="false" outlineLevel="0" collapsed="false">
      <c r="A9588" s="207" t="n">
        <v>105476</v>
      </c>
      <c r="B9588" s="208" t="s">
        <v>9712</v>
      </c>
      <c r="C9588" s="2" t="s">
        <v>9656</v>
      </c>
      <c r="D9588" s="209" t="n">
        <v>0</v>
      </c>
      <c r="E9588" s="224" t="e">
        <f aca="false">VLOOKUP(A9588,SINAPI_MO!$A$1:$E$59566,4,0)</f>
        <v>#N/A</v>
      </c>
      <c r="F9588" s="225" t="e">
        <f aca="false">ROUND(D9588*E9588,2)</f>
        <v>#N/A</v>
      </c>
    </row>
    <row r="9589" customFormat="false" ht="12.8" hidden="false" customHeight="false" outlineLevel="0" collapsed="false">
      <c r="A9589" s="207" t="n">
        <v>105471</v>
      </c>
      <c r="B9589" s="208" t="s">
        <v>9713</v>
      </c>
      <c r="C9589" s="2" t="s">
        <v>9656</v>
      </c>
      <c r="D9589" s="209" t="n">
        <v>0</v>
      </c>
      <c r="E9589" s="224" t="e">
        <f aca="false">VLOOKUP(A9589,SINAPI_MO!$A$1:$E$59566,4,0)</f>
        <v>#N/A</v>
      </c>
      <c r="F9589" s="225" t="e">
        <f aca="false">ROUND(D9589*E9589,2)</f>
        <v>#N/A</v>
      </c>
    </row>
    <row r="9590" customFormat="false" ht="12.8" hidden="false" customHeight="false" outlineLevel="0" collapsed="false">
      <c r="A9590" s="207" t="n">
        <v>105493</v>
      </c>
      <c r="B9590" s="208" t="s">
        <v>9714</v>
      </c>
      <c r="C9590" s="2" t="s">
        <v>9656</v>
      </c>
      <c r="D9590" s="209" t="n">
        <v>0</v>
      </c>
      <c r="E9590" s="224" t="e">
        <f aca="false">VLOOKUP(A9590,SINAPI_MO!$A$1:$E$59566,4,0)</f>
        <v>#N/A</v>
      </c>
      <c r="F9590" s="225" t="e">
        <f aca="false">ROUND(D9590*E9590,2)</f>
        <v>#N/A</v>
      </c>
    </row>
    <row r="9591" customFormat="false" ht="12.8" hidden="false" customHeight="false" outlineLevel="0" collapsed="false">
      <c r="A9591" s="207" t="n">
        <v>105482</v>
      </c>
      <c r="B9591" s="208" t="s">
        <v>9715</v>
      </c>
      <c r="C9591" s="2" t="s">
        <v>9656</v>
      </c>
      <c r="D9591" s="209" t="n">
        <v>0</v>
      </c>
      <c r="E9591" s="224" t="e">
        <f aca="false">VLOOKUP(A9591,SINAPI_MO!$A$1:$E$59566,4,0)</f>
        <v>#N/A</v>
      </c>
      <c r="F9591" s="225" t="e">
        <f aca="false">ROUND(D9591*E9591,2)</f>
        <v>#N/A</v>
      </c>
    </row>
    <row r="9592" customFormat="false" ht="19.4" hidden="false" customHeight="false" outlineLevel="0" collapsed="false">
      <c r="A9592" s="207" t="n">
        <v>105430</v>
      </c>
      <c r="B9592" s="208" t="s">
        <v>9716</v>
      </c>
      <c r="C9592" s="2" t="s">
        <v>9656</v>
      </c>
      <c r="D9592" s="209" t="n">
        <v>0</v>
      </c>
      <c r="E9592" s="224" t="e">
        <f aca="false">VLOOKUP(A9592,SINAPI_MO!$A$1:$E$59566,4,0)</f>
        <v>#N/A</v>
      </c>
      <c r="F9592" s="225" t="e">
        <f aca="false">ROUND(D9592*E9592,2)</f>
        <v>#N/A</v>
      </c>
    </row>
    <row r="9593" customFormat="false" ht="19.4" hidden="false" customHeight="false" outlineLevel="0" collapsed="false">
      <c r="A9593" s="207" t="n">
        <v>105440</v>
      </c>
      <c r="B9593" s="208" t="s">
        <v>9717</v>
      </c>
      <c r="C9593" s="2" t="s">
        <v>9656</v>
      </c>
      <c r="D9593" s="209" t="n">
        <v>0</v>
      </c>
      <c r="E9593" s="224" t="e">
        <f aca="false">VLOOKUP(A9593,SINAPI_MO!$A$1:$E$59566,4,0)</f>
        <v>#N/A</v>
      </c>
      <c r="F9593" s="225" t="e">
        <f aca="false">ROUND(D9593*E9593,2)</f>
        <v>#N/A</v>
      </c>
    </row>
    <row r="9594" customFormat="false" ht="19.4" hidden="false" customHeight="false" outlineLevel="0" collapsed="false">
      <c r="A9594" s="207" t="n">
        <v>105465</v>
      </c>
      <c r="B9594" s="208" t="s">
        <v>9718</v>
      </c>
      <c r="C9594" s="2" t="s">
        <v>9656</v>
      </c>
      <c r="D9594" s="209" t="n">
        <v>0</v>
      </c>
      <c r="E9594" s="224" t="e">
        <f aca="false">VLOOKUP(A9594,SINAPI_MO!$A$1:$E$59566,4,0)</f>
        <v>#N/A</v>
      </c>
      <c r="F9594" s="225" t="e">
        <f aca="false">ROUND(D9594*E9594,2)</f>
        <v>#N/A</v>
      </c>
    </row>
    <row r="9595" customFormat="false" ht="19.4" hidden="false" customHeight="false" outlineLevel="0" collapsed="false">
      <c r="A9595" s="207" t="n">
        <v>105499</v>
      </c>
      <c r="B9595" s="208" t="s">
        <v>9719</v>
      </c>
      <c r="C9595" s="2" t="s">
        <v>9656</v>
      </c>
      <c r="D9595" s="209" t="n">
        <v>0</v>
      </c>
      <c r="E9595" s="224" t="e">
        <f aca="false">VLOOKUP(A9595,SINAPI_MO!$A$1:$E$59566,4,0)</f>
        <v>#N/A</v>
      </c>
      <c r="F9595" s="225" t="e">
        <f aca="false">ROUND(D9595*E9595,2)</f>
        <v>#N/A</v>
      </c>
    </row>
    <row r="9596" customFormat="false" ht="19.4" hidden="false" customHeight="false" outlineLevel="0" collapsed="false">
      <c r="A9596" s="207" t="n">
        <v>105431</v>
      </c>
      <c r="B9596" s="208" t="s">
        <v>9720</v>
      </c>
      <c r="C9596" s="2" t="s">
        <v>9656</v>
      </c>
      <c r="D9596" s="209" t="n">
        <v>0</v>
      </c>
      <c r="E9596" s="224" t="e">
        <f aca="false">VLOOKUP(A9596,SINAPI_MO!$A$1:$E$59566,4,0)</f>
        <v>#N/A</v>
      </c>
      <c r="F9596" s="225" t="e">
        <f aca="false">ROUND(D9596*E9596,2)</f>
        <v>#N/A</v>
      </c>
    </row>
    <row r="9597" customFormat="false" ht="19.4" hidden="false" customHeight="false" outlineLevel="0" collapsed="false">
      <c r="A9597" s="207" t="n">
        <v>105441</v>
      </c>
      <c r="B9597" s="208" t="s">
        <v>9721</v>
      </c>
      <c r="C9597" s="2" t="s">
        <v>9656</v>
      </c>
      <c r="D9597" s="209" t="n">
        <v>0</v>
      </c>
      <c r="E9597" s="224" t="e">
        <f aca="false">VLOOKUP(A9597,SINAPI_MO!$A$1:$E$59566,4,0)</f>
        <v>#N/A</v>
      </c>
      <c r="F9597" s="225" t="e">
        <f aca="false">ROUND(D9597*E9597,2)</f>
        <v>#N/A</v>
      </c>
    </row>
    <row r="9598" customFormat="false" ht="19.4" hidden="false" customHeight="false" outlineLevel="0" collapsed="false">
      <c r="A9598" s="207" t="n">
        <v>105466</v>
      </c>
      <c r="B9598" s="208" t="s">
        <v>9722</v>
      </c>
      <c r="C9598" s="2" t="s">
        <v>9656</v>
      </c>
      <c r="D9598" s="209" t="n">
        <v>0</v>
      </c>
      <c r="E9598" s="224" t="e">
        <f aca="false">VLOOKUP(A9598,SINAPI_MO!$A$1:$E$59566,4,0)</f>
        <v>#N/A</v>
      </c>
      <c r="F9598" s="225" t="e">
        <f aca="false">ROUND(D9598*E9598,2)</f>
        <v>#N/A</v>
      </c>
    </row>
    <row r="9599" customFormat="false" ht="19.4" hidden="false" customHeight="false" outlineLevel="0" collapsed="false">
      <c r="A9599" s="207" t="n">
        <v>105500</v>
      </c>
      <c r="B9599" s="208" t="s">
        <v>9723</v>
      </c>
      <c r="C9599" s="2" t="s">
        <v>9656</v>
      </c>
      <c r="D9599" s="209" t="n">
        <v>0</v>
      </c>
      <c r="E9599" s="224" t="e">
        <f aca="false">VLOOKUP(A9599,SINAPI_MO!$A$1:$E$59566,4,0)</f>
        <v>#N/A</v>
      </c>
      <c r="F9599" s="225" t="e">
        <f aca="false">ROUND(D9599*E9599,2)</f>
        <v>#N/A</v>
      </c>
    </row>
    <row r="9600" customFormat="false" ht="19.4" hidden="false" customHeight="false" outlineLevel="0" collapsed="false">
      <c r="A9600" s="207" t="n">
        <v>105429</v>
      </c>
      <c r="B9600" s="208" t="s">
        <v>9724</v>
      </c>
      <c r="C9600" s="2" t="s">
        <v>9656</v>
      </c>
      <c r="D9600" s="209" t="n">
        <v>0</v>
      </c>
      <c r="E9600" s="224" t="e">
        <f aca="false">VLOOKUP(A9600,SINAPI_MO!$A$1:$E$59566,4,0)</f>
        <v>#N/A</v>
      </c>
      <c r="F9600" s="225" t="e">
        <f aca="false">ROUND(D9600*E9600,2)</f>
        <v>#N/A</v>
      </c>
    </row>
    <row r="9601" customFormat="false" ht="19.4" hidden="false" customHeight="false" outlineLevel="0" collapsed="false">
      <c r="A9601" s="207" t="n">
        <v>105439</v>
      </c>
      <c r="B9601" s="208" t="s">
        <v>9725</v>
      </c>
      <c r="C9601" s="2" t="s">
        <v>9656</v>
      </c>
      <c r="D9601" s="209" t="n">
        <v>0</v>
      </c>
      <c r="E9601" s="224" t="e">
        <f aca="false">VLOOKUP(A9601,SINAPI_MO!$A$1:$E$59566,4,0)</f>
        <v>#N/A</v>
      </c>
      <c r="F9601" s="225" t="e">
        <f aca="false">ROUND(D9601*E9601,2)</f>
        <v>#N/A</v>
      </c>
    </row>
    <row r="9602" customFormat="false" ht="19.4" hidden="false" customHeight="false" outlineLevel="0" collapsed="false">
      <c r="A9602" s="207" t="n">
        <v>105464</v>
      </c>
      <c r="B9602" s="208" t="s">
        <v>9726</v>
      </c>
      <c r="C9602" s="2" t="s">
        <v>9656</v>
      </c>
      <c r="D9602" s="209" t="n">
        <v>0</v>
      </c>
      <c r="E9602" s="224" t="e">
        <f aca="false">VLOOKUP(A9602,SINAPI_MO!$A$1:$E$59566,4,0)</f>
        <v>#N/A</v>
      </c>
      <c r="F9602" s="225" t="e">
        <f aca="false">ROUND(D9602*E9602,2)</f>
        <v>#N/A</v>
      </c>
    </row>
    <row r="9603" customFormat="false" ht="19.4" hidden="false" customHeight="false" outlineLevel="0" collapsed="false">
      <c r="A9603" s="207" t="n">
        <v>105489</v>
      </c>
      <c r="B9603" s="208" t="s">
        <v>9727</v>
      </c>
      <c r="C9603" s="2" t="s">
        <v>9656</v>
      </c>
      <c r="D9603" s="209" t="n">
        <v>0</v>
      </c>
      <c r="E9603" s="224" t="e">
        <f aca="false">VLOOKUP(A9603,SINAPI_MO!$A$1:$E$59566,4,0)</f>
        <v>#N/A</v>
      </c>
      <c r="F9603" s="225" t="e">
        <f aca="false">ROUND(D9603*E9603,2)</f>
        <v>#N/A</v>
      </c>
    </row>
    <row r="9604" customFormat="false" ht="19.4" hidden="false" customHeight="false" outlineLevel="0" collapsed="false">
      <c r="A9604" s="207" t="n">
        <v>105437</v>
      </c>
      <c r="B9604" s="208" t="s">
        <v>9728</v>
      </c>
      <c r="C9604" s="2" t="s">
        <v>9656</v>
      </c>
      <c r="D9604" s="209" t="n">
        <v>0</v>
      </c>
      <c r="E9604" s="224" t="e">
        <f aca="false">VLOOKUP(A9604,SINAPI_MO!$A$1:$E$59566,4,0)</f>
        <v>#N/A</v>
      </c>
      <c r="F9604" s="225" t="e">
        <f aca="false">ROUND(D9604*E9604,2)</f>
        <v>#N/A</v>
      </c>
    </row>
    <row r="9605" customFormat="false" ht="19.4" hidden="false" customHeight="false" outlineLevel="0" collapsed="false">
      <c r="A9605" s="207" t="n">
        <v>105462</v>
      </c>
      <c r="B9605" s="208" t="s">
        <v>9729</v>
      </c>
      <c r="C9605" s="2" t="s">
        <v>9656</v>
      </c>
      <c r="D9605" s="209" t="n">
        <v>0</v>
      </c>
      <c r="E9605" s="224" t="e">
        <f aca="false">VLOOKUP(A9605,SINAPI_MO!$A$1:$E$59566,4,0)</f>
        <v>#N/A</v>
      </c>
      <c r="F9605" s="225" t="e">
        <f aca="false">ROUND(D9605*E9605,2)</f>
        <v>#N/A</v>
      </c>
    </row>
    <row r="9606" customFormat="false" ht="19.4" hidden="false" customHeight="false" outlineLevel="0" collapsed="false">
      <c r="A9606" s="207" t="n">
        <v>105484</v>
      </c>
      <c r="B9606" s="208" t="s">
        <v>9730</v>
      </c>
      <c r="C9606" s="2" t="s">
        <v>9656</v>
      </c>
      <c r="D9606" s="209" t="n">
        <v>0</v>
      </c>
      <c r="E9606" s="224" t="e">
        <f aca="false">VLOOKUP(A9606,SINAPI_MO!$A$1:$E$59566,4,0)</f>
        <v>#N/A</v>
      </c>
      <c r="F9606" s="225" t="e">
        <f aca="false">ROUND(D9606*E9606,2)</f>
        <v>#N/A</v>
      </c>
    </row>
    <row r="9607" customFormat="false" ht="19.4" hidden="false" customHeight="false" outlineLevel="0" collapsed="false">
      <c r="A9607" s="207" t="n">
        <v>105506</v>
      </c>
      <c r="B9607" s="208" t="s">
        <v>9731</v>
      </c>
      <c r="C9607" s="2" t="s">
        <v>9656</v>
      </c>
      <c r="D9607" s="209" t="n">
        <v>0</v>
      </c>
      <c r="E9607" s="224" t="e">
        <f aca="false">VLOOKUP(A9607,SINAPI_MO!$A$1:$E$59566,4,0)</f>
        <v>#N/A</v>
      </c>
      <c r="F9607" s="225" t="e">
        <f aca="false">ROUND(D9607*E9607,2)</f>
        <v>#N/A</v>
      </c>
    </row>
    <row r="9608" customFormat="false" ht="19.4" hidden="false" customHeight="false" outlineLevel="0" collapsed="false">
      <c r="A9608" s="207" t="n">
        <v>105432</v>
      </c>
      <c r="B9608" s="208" t="s">
        <v>9732</v>
      </c>
      <c r="C9608" s="2" t="s">
        <v>9656</v>
      </c>
      <c r="D9608" s="209" t="n">
        <v>0</v>
      </c>
      <c r="E9608" s="224" t="e">
        <f aca="false">VLOOKUP(A9608,SINAPI_MO!$A$1:$E$59566,4,0)</f>
        <v>#N/A</v>
      </c>
      <c r="F9608" s="225" t="e">
        <f aca="false">ROUND(D9608*E9608,2)</f>
        <v>#N/A</v>
      </c>
    </row>
    <row r="9609" customFormat="false" ht="19.4" hidden="false" customHeight="false" outlineLevel="0" collapsed="false">
      <c r="A9609" s="207" t="n">
        <v>105457</v>
      </c>
      <c r="B9609" s="208" t="s">
        <v>9733</v>
      </c>
      <c r="C9609" s="2" t="s">
        <v>9656</v>
      </c>
      <c r="D9609" s="209" t="n">
        <v>0</v>
      </c>
      <c r="E9609" s="224" t="e">
        <f aca="false">VLOOKUP(A9609,SINAPI_MO!$A$1:$E$59566,4,0)</f>
        <v>#N/A</v>
      </c>
      <c r="F9609" s="225" t="e">
        <f aca="false">ROUND(D9609*E9609,2)</f>
        <v>#N/A</v>
      </c>
    </row>
    <row r="9610" customFormat="false" ht="19.4" hidden="false" customHeight="false" outlineLevel="0" collapsed="false">
      <c r="A9610" s="207" t="n">
        <v>105467</v>
      </c>
      <c r="B9610" s="208" t="s">
        <v>9734</v>
      </c>
      <c r="C9610" s="2" t="s">
        <v>9656</v>
      </c>
      <c r="D9610" s="209" t="n">
        <v>0</v>
      </c>
      <c r="E9610" s="224" t="e">
        <f aca="false">VLOOKUP(A9610,SINAPI_MO!$A$1:$E$59566,4,0)</f>
        <v>#N/A</v>
      </c>
      <c r="F9610" s="225" t="e">
        <f aca="false">ROUND(D9610*E9610,2)</f>
        <v>#N/A</v>
      </c>
    </row>
    <row r="9611" customFormat="false" ht="19.4" hidden="false" customHeight="false" outlineLevel="0" collapsed="false">
      <c r="A9611" s="207" t="n">
        <v>105501</v>
      </c>
      <c r="B9611" s="208" t="s">
        <v>9735</v>
      </c>
      <c r="C9611" s="2" t="s">
        <v>9656</v>
      </c>
      <c r="D9611" s="209" t="n">
        <v>0</v>
      </c>
      <c r="E9611" s="224" t="e">
        <f aca="false">VLOOKUP(A9611,SINAPI_MO!$A$1:$E$59566,4,0)</f>
        <v>#N/A</v>
      </c>
      <c r="F9611" s="225" t="e">
        <f aca="false">ROUND(D9611*E9611,2)</f>
        <v>#N/A</v>
      </c>
    </row>
    <row r="9612" customFormat="false" ht="19.4" hidden="false" customHeight="false" outlineLevel="0" collapsed="false">
      <c r="A9612" s="207" t="n">
        <v>105433</v>
      </c>
      <c r="B9612" s="208" t="s">
        <v>9736</v>
      </c>
      <c r="C9612" s="2" t="s">
        <v>9656</v>
      </c>
      <c r="D9612" s="209" t="n">
        <v>0</v>
      </c>
      <c r="E9612" s="224" t="e">
        <f aca="false">VLOOKUP(A9612,SINAPI_MO!$A$1:$E$59566,4,0)</f>
        <v>#N/A</v>
      </c>
      <c r="F9612" s="225" t="e">
        <f aca="false">ROUND(D9612*E9612,2)</f>
        <v>#N/A</v>
      </c>
    </row>
    <row r="9613" customFormat="false" ht="19.4" hidden="false" customHeight="false" outlineLevel="0" collapsed="false">
      <c r="A9613" s="207" t="n">
        <v>105458</v>
      </c>
      <c r="B9613" s="208" t="s">
        <v>9737</v>
      </c>
      <c r="C9613" s="2" t="s">
        <v>9656</v>
      </c>
      <c r="D9613" s="209" t="n">
        <v>0</v>
      </c>
      <c r="E9613" s="224" t="e">
        <f aca="false">VLOOKUP(A9613,SINAPI_MO!$A$1:$E$59566,4,0)</f>
        <v>#N/A</v>
      </c>
      <c r="F9613" s="225" t="e">
        <f aca="false">ROUND(D9613*E9613,2)</f>
        <v>#N/A</v>
      </c>
    </row>
    <row r="9614" customFormat="false" ht="19.4" hidden="false" customHeight="false" outlineLevel="0" collapsed="false">
      <c r="A9614" s="207" t="n">
        <v>105468</v>
      </c>
      <c r="B9614" s="208" t="s">
        <v>9738</v>
      </c>
      <c r="C9614" s="2" t="s">
        <v>9656</v>
      </c>
      <c r="D9614" s="209" t="n">
        <v>0</v>
      </c>
      <c r="E9614" s="224" t="e">
        <f aca="false">VLOOKUP(A9614,SINAPI_MO!$A$1:$E$59566,4,0)</f>
        <v>#N/A</v>
      </c>
      <c r="F9614" s="225" t="e">
        <f aca="false">ROUND(D9614*E9614,2)</f>
        <v>#N/A</v>
      </c>
    </row>
    <row r="9615" customFormat="false" ht="19.4" hidden="false" customHeight="false" outlineLevel="0" collapsed="false">
      <c r="A9615" s="207" t="n">
        <v>105502</v>
      </c>
      <c r="B9615" s="208" t="s">
        <v>9739</v>
      </c>
      <c r="C9615" s="2" t="s">
        <v>9656</v>
      </c>
      <c r="D9615" s="209" t="n">
        <v>0</v>
      </c>
      <c r="E9615" s="224" t="e">
        <f aca="false">VLOOKUP(A9615,SINAPI_MO!$A$1:$E$59566,4,0)</f>
        <v>#N/A</v>
      </c>
      <c r="F9615" s="225" t="e">
        <f aca="false">ROUND(D9615*E9615,2)</f>
        <v>#N/A</v>
      </c>
    </row>
    <row r="9616" customFormat="false" ht="19.4" hidden="false" customHeight="false" outlineLevel="0" collapsed="false">
      <c r="A9616" s="207" t="n">
        <v>105434</v>
      </c>
      <c r="B9616" s="208" t="s">
        <v>9740</v>
      </c>
      <c r="C9616" s="2" t="s">
        <v>9656</v>
      </c>
      <c r="D9616" s="209" t="n">
        <v>0</v>
      </c>
      <c r="E9616" s="224" t="e">
        <f aca="false">VLOOKUP(A9616,SINAPI_MO!$A$1:$E$59566,4,0)</f>
        <v>#N/A</v>
      </c>
      <c r="F9616" s="225" t="e">
        <f aca="false">ROUND(D9616*E9616,2)</f>
        <v>#N/A</v>
      </c>
    </row>
    <row r="9617" customFormat="false" ht="19.4" hidden="false" customHeight="false" outlineLevel="0" collapsed="false">
      <c r="A9617" s="207" t="n">
        <v>105459</v>
      </c>
      <c r="B9617" s="208" t="s">
        <v>9741</v>
      </c>
      <c r="C9617" s="2" t="s">
        <v>9656</v>
      </c>
      <c r="D9617" s="209" t="n">
        <v>0</v>
      </c>
      <c r="E9617" s="224" t="e">
        <f aca="false">VLOOKUP(A9617,SINAPI_MO!$A$1:$E$59566,4,0)</f>
        <v>#N/A</v>
      </c>
      <c r="F9617" s="225" t="e">
        <f aca="false">ROUND(D9617*E9617,2)</f>
        <v>#N/A</v>
      </c>
    </row>
    <row r="9618" customFormat="false" ht="19.4" hidden="false" customHeight="false" outlineLevel="0" collapsed="false">
      <c r="A9618" s="207" t="n">
        <v>105469</v>
      </c>
      <c r="B9618" s="208" t="s">
        <v>9742</v>
      </c>
      <c r="C9618" s="2" t="s">
        <v>9656</v>
      </c>
      <c r="D9618" s="209" t="n">
        <v>0</v>
      </c>
      <c r="E9618" s="224" t="e">
        <f aca="false">VLOOKUP(A9618,SINAPI_MO!$A$1:$E$59566,4,0)</f>
        <v>#N/A</v>
      </c>
      <c r="F9618" s="225" t="e">
        <f aca="false">ROUND(D9618*E9618,2)</f>
        <v>#N/A</v>
      </c>
    </row>
    <row r="9619" customFormat="false" ht="19.4" hidden="false" customHeight="false" outlineLevel="0" collapsed="false">
      <c r="A9619" s="207" t="n">
        <v>105503</v>
      </c>
      <c r="B9619" s="208" t="s">
        <v>9743</v>
      </c>
      <c r="C9619" s="2" t="s">
        <v>9656</v>
      </c>
      <c r="D9619" s="209" t="n">
        <v>0</v>
      </c>
      <c r="E9619" s="224" t="e">
        <f aca="false">VLOOKUP(A9619,SINAPI_MO!$A$1:$E$59566,4,0)</f>
        <v>#N/A</v>
      </c>
      <c r="F9619" s="225" t="e">
        <f aca="false">ROUND(D9619*E9619,2)</f>
        <v>#N/A</v>
      </c>
    </row>
    <row r="9620" customFormat="false" ht="19.4" hidden="false" customHeight="false" outlineLevel="0" collapsed="false">
      <c r="A9620" s="207" t="n">
        <v>105472</v>
      </c>
      <c r="B9620" s="208" t="s">
        <v>9744</v>
      </c>
      <c r="C9620" s="2" t="s">
        <v>9656</v>
      </c>
      <c r="D9620" s="209" t="n">
        <v>0</v>
      </c>
      <c r="E9620" s="224" t="e">
        <f aca="false">VLOOKUP(A9620,SINAPI_MO!$A$1:$E$59566,4,0)</f>
        <v>#N/A</v>
      </c>
      <c r="F9620" s="225" t="e">
        <f aca="false">ROUND(D9620*E9620,2)</f>
        <v>#N/A</v>
      </c>
    </row>
    <row r="9621" customFormat="false" ht="19.4" hidden="false" customHeight="false" outlineLevel="0" collapsed="false">
      <c r="A9621" s="207" t="n">
        <v>105413</v>
      </c>
      <c r="B9621" s="208" t="s">
        <v>9745</v>
      </c>
      <c r="C9621" s="2" t="s">
        <v>9656</v>
      </c>
      <c r="D9621" s="209" t="n">
        <v>0</v>
      </c>
      <c r="E9621" s="224" t="e">
        <f aca="false">VLOOKUP(A9621,SINAPI_MO!$A$1:$E$59566,4,0)</f>
        <v>#N/A</v>
      </c>
      <c r="F9621" s="225" t="e">
        <f aca="false">ROUND(D9621*E9621,2)</f>
        <v>#N/A</v>
      </c>
    </row>
    <row r="9622" customFormat="false" ht="19.4" hidden="false" customHeight="false" outlineLevel="0" collapsed="false">
      <c r="A9622" s="207" t="n">
        <v>105423</v>
      </c>
      <c r="B9622" s="208" t="s">
        <v>9746</v>
      </c>
      <c r="C9622" s="2" t="s">
        <v>9656</v>
      </c>
      <c r="D9622" s="209" t="n">
        <v>0</v>
      </c>
      <c r="E9622" s="224" t="e">
        <f aca="false">VLOOKUP(A9622,SINAPI_MO!$A$1:$E$59566,4,0)</f>
        <v>#N/A</v>
      </c>
      <c r="F9622" s="225" t="e">
        <f aca="false">ROUND(D9622*E9622,2)</f>
        <v>#N/A</v>
      </c>
    </row>
    <row r="9623" customFormat="false" ht="19.4" hidden="false" customHeight="false" outlineLevel="0" collapsed="false">
      <c r="A9623" s="207" t="n">
        <v>105447</v>
      </c>
      <c r="B9623" s="208" t="s">
        <v>9747</v>
      </c>
      <c r="C9623" s="2" t="s">
        <v>9656</v>
      </c>
      <c r="D9623" s="209" t="n">
        <v>0</v>
      </c>
      <c r="E9623" s="224" t="e">
        <f aca="false">VLOOKUP(A9623,SINAPI_MO!$A$1:$E$59566,4,0)</f>
        <v>#N/A</v>
      </c>
      <c r="F9623" s="225" t="e">
        <f aca="false">ROUND(D9623*E9623,2)</f>
        <v>#N/A</v>
      </c>
    </row>
    <row r="9624" customFormat="false" ht="19.4" hidden="false" customHeight="false" outlineLevel="0" collapsed="false">
      <c r="A9624" s="207" t="n">
        <v>105408</v>
      </c>
      <c r="B9624" s="208" t="s">
        <v>9748</v>
      </c>
      <c r="C9624" s="2" t="s">
        <v>9656</v>
      </c>
      <c r="D9624" s="209" t="n">
        <v>0</v>
      </c>
      <c r="E9624" s="224" t="e">
        <f aca="false">VLOOKUP(A9624,SINAPI_MO!$A$1:$E$59566,4,0)</f>
        <v>#N/A</v>
      </c>
      <c r="F9624" s="225" t="e">
        <f aca="false">ROUND(D9624*E9624,2)</f>
        <v>#N/A</v>
      </c>
    </row>
    <row r="9625" customFormat="false" ht="19.4" hidden="false" customHeight="false" outlineLevel="0" collapsed="false">
      <c r="A9625" s="207" t="n">
        <v>105479</v>
      </c>
      <c r="B9625" s="208" t="s">
        <v>9749</v>
      </c>
      <c r="C9625" s="2" t="s">
        <v>9656</v>
      </c>
      <c r="D9625" s="209" t="n">
        <v>0</v>
      </c>
      <c r="E9625" s="224" t="e">
        <f aca="false">VLOOKUP(A9625,SINAPI_MO!$A$1:$E$59566,4,0)</f>
        <v>#N/A</v>
      </c>
      <c r="F9625" s="225" t="e">
        <f aca="false">ROUND(D9625*E9625,2)</f>
        <v>#N/A</v>
      </c>
    </row>
    <row r="9626" customFormat="false" ht="19.4" hidden="false" customHeight="false" outlineLevel="0" collapsed="false">
      <c r="A9626" s="207" t="n">
        <v>105422</v>
      </c>
      <c r="B9626" s="208" t="s">
        <v>9750</v>
      </c>
      <c r="C9626" s="2" t="s">
        <v>9656</v>
      </c>
      <c r="D9626" s="209" t="n">
        <v>0</v>
      </c>
      <c r="E9626" s="224" t="e">
        <f aca="false">VLOOKUP(A9626,SINAPI_MO!$A$1:$E$59566,4,0)</f>
        <v>#N/A</v>
      </c>
      <c r="F9626" s="225" t="e">
        <f aca="false">ROUND(D9626*E9626,2)</f>
        <v>#N/A</v>
      </c>
    </row>
    <row r="9627" customFormat="false" ht="19.4" hidden="false" customHeight="false" outlineLevel="0" collapsed="false">
      <c r="A9627" s="207" t="n">
        <v>105446</v>
      </c>
      <c r="B9627" s="208" t="s">
        <v>9751</v>
      </c>
      <c r="C9627" s="2" t="s">
        <v>9656</v>
      </c>
      <c r="D9627" s="209" t="n">
        <v>0</v>
      </c>
      <c r="E9627" s="224" t="e">
        <f aca="false">VLOOKUP(A9627,SINAPI_MO!$A$1:$E$59566,4,0)</f>
        <v>#N/A</v>
      </c>
      <c r="F9627" s="225" t="e">
        <f aca="false">ROUND(D9627*E9627,2)</f>
        <v>#N/A</v>
      </c>
    </row>
    <row r="9628" customFormat="false" ht="12.8" hidden="false" customHeight="false" outlineLevel="0" collapsed="false">
      <c r="A9628" s="207" t="n">
        <v>105474</v>
      </c>
      <c r="B9628" s="208" t="s">
        <v>9752</v>
      </c>
      <c r="C9628" s="2" t="s">
        <v>9656</v>
      </c>
      <c r="D9628" s="209" t="n">
        <v>0</v>
      </c>
      <c r="E9628" s="224" t="e">
        <f aca="false">VLOOKUP(A9628,SINAPI_MO!$A$1:$E$59566,4,0)</f>
        <v>#N/A</v>
      </c>
      <c r="F9628" s="225" t="e">
        <f aca="false">ROUND(D9628*E9628,2)</f>
        <v>#N/A</v>
      </c>
    </row>
    <row r="9629" customFormat="false" ht="12.8" hidden="false" customHeight="false" outlineLevel="0" collapsed="false">
      <c r="A9629" s="207" t="n">
        <v>105480</v>
      </c>
      <c r="B9629" s="208" t="s">
        <v>9753</v>
      </c>
      <c r="C9629" s="2" t="s">
        <v>9656</v>
      </c>
      <c r="D9629" s="209" t="n">
        <v>0</v>
      </c>
      <c r="E9629" s="224" t="e">
        <f aca="false">VLOOKUP(A9629,SINAPI_MO!$A$1:$E$59566,4,0)</f>
        <v>#N/A</v>
      </c>
      <c r="F9629" s="225" t="e">
        <f aca="false">ROUND(D9629*E9629,2)</f>
        <v>#N/A</v>
      </c>
    </row>
    <row r="9630" customFormat="false" ht="12.8" hidden="false" customHeight="false" outlineLevel="0" collapsed="false">
      <c r="A9630" s="207" t="n">
        <v>105481</v>
      </c>
      <c r="B9630" s="208" t="s">
        <v>9754</v>
      </c>
      <c r="C9630" s="2" t="s">
        <v>9656</v>
      </c>
      <c r="D9630" s="209" t="n">
        <v>0</v>
      </c>
      <c r="E9630" s="224" t="e">
        <f aca="false">VLOOKUP(A9630,SINAPI_MO!$A$1:$E$59566,4,0)</f>
        <v>#N/A</v>
      </c>
      <c r="F9630" s="225" t="e">
        <f aca="false">ROUND(D9630*E9630,2)</f>
        <v>#N/A</v>
      </c>
    </row>
    <row r="9631" customFormat="false" ht="12.8" hidden="false" customHeight="false" outlineLevel="0" collapsed="false">
      <c r="A9631" s="207" t="n">
        <v>105449</v>
      </c>
      <c r="B9631" s="208" t="s">
        <v>9755</v>
      </c>
      <c r="C9631" s="2" t="s">
        <v>9656</v>
      </c>
      <c r="D9631" s="209" t="n">
        <v>0</v>
      </c>
      <c r="E9631" s="224" t="e">
        <f aca="false">VLOOKUP(A9631,SINAPI_MO!$A$1:$E$59566,4,0)</f>
        <v>#N/A</v>
      </c>
      <c r="F9631" s="225" t="e">
        <f aca="false">ROUND(D9631*E9631,2)</f>
        <v>#N/A</v>
      </c>
    </row>
    <row r="9632" customFormat="false" ht="19.4" hidden="false" customHeight="false" outlineLevel="0" collapsed="false">
      <c r="A9632" s="207" t="n">
        <v>105511</v>
      </c>
      <c r="B9632" s="208" t="s">
        <v>9756</v>
      </c>
      <c r="C9632" s="2" t="s">
        <v>9757</v>
      </c>
      <c r="D9632" s="209" t="n">
        <v>0</v>
      </c>
      <c r="E9632" s="224" t="e">
        <f aca="false">VLOOKUP(A9632,SINAPI_MO!$A$1:$E$59566,4,0)</f>
        <v>#N/A</v>
      </c>
      <c r="F9632" s="225" t="e">
        <f aca="false">ROUND(D9632*E9632,2)</f>
        <v>#N/A</v>
      </c>
    </row>
    <row r="9633" customFormat="false" ht="19.4" hidden="false" customHeight="false" outlineLevel="0" collapsed="false">
      <c r="A9633" s="207" t="n">
        <v>105507</v>
      </c>
      <c r="B9633" s="208" t="s">
        <v>9758</v>
      </c>
      <c r="C9633" s="2" t="s">
        <v>9757</v>
      </c>
      <c r="D9633" s="209" t="n">
        <v>0</v>
      </c>
      <c r="E9633" s="224" t="e">
        <f aca="false">VLOOKUP(A9633,SINAPI_MO!$A$1:$E$59566,4,0)</f>
        <v>#N/A</v>
      </c>
      <c r="F9633" s="225" t="e">
        <f aca="false">ROUND(D9633*E9633,2)</f>
        <v>#N/A</v>
      </c>
    </row>
    <row r="9634" customFormat="false" ht="19.4" hidden="false" customHeight="false" outlineLevel="0" collapsed="false">
      <c r="A9634" s="207" t="n">
        <v>105512</v>
      </c>
      <c r="B9634" s="208" t="s">
        <v>9759</v>
      </c>
      <c r="C9634" s="2" t="s">
        <v>9757</v>
      </c>
      <c r="D9634" s="209" t="n">
        <v>0</v>
      </c>
      <c r="E9634" s="224" t="e">
        <f aca="false">VLOOKUP(A9634,SINAPI_MO!$A$1:$E$59566,4,0)</f>
        <v>#N/A</v>
      </c>
      <c r="F9634" s="225" t="e">
        <f aca="false">ROUND(D9634*E9634,2)</f>
        <v>#N/A</v>
      </c>
    </row>
    <row r="9635" customFormat="false" ht="19.4" hidden="false" customHeight="false" outlineLevel="0" collapsed="false">
      <c r="A9635" s="207" t="n">
        <v>105508</v>
      </c>
      <c r="B9635" s="208" t="s">
        <v>9760</v>
      </c>
      <c r="C9635" s="2" t="s">
        <v>9757</v>
      </c>
      <c r="D9635" s="209" t="n">
        <v>0</v>
      </c>
      <c r="E9635" s="224" t="e">
        <f aca="false">VLOOKUP(A9635,SINAPI_MO!$A$1:$E$59566,4,0)</f>
        <v>#N/A</v>
      </c>
      <c r="F9635" s="225" t="e">
        <f aca="false">ROUND(D9635*E9635,2)</f>
        <v>#N/A</v>
      </c>
    </row>
    <row r="9636" customFormat="false" ht="19.4" hidden="false" customHeight="false" outlineLevel="0" collapsed="false">
      <c r="A9636" s="207" t="n">
        <v>105513</v>
      </c>
      <c r="B9636" s="208" t="s">
        <v>9761</v>
      </c>
      <c r="C9636" s="2" t="s">
        <v>9757</v>
      </c>
      <c r="D9636" s="209" t="n">
        <v>0</v>
      </c>
      <c r="E9636" s="224" t="e">
        <f aca="false">VLOOKUP(A9636,SINAPI_MO!$A$1:$E$59566,4,0)</f>
        <v>#N/A</v>
      </c>
      <c r="F9636" s="225" t="e">
        <f aca="false">ROUND(D9636*E9636,2)</f>
        <v>#N/A</v>
      </c>
    </row>
    <row r="9637" customFormat="false" ht="19.4" hidden="false" customHeight="false" outlineLevel="0" collapsed="false">
      <c r="A9637" s="207" t="n">
        <v>105509</v>
      </c>
      <c r="B9637" s="208" t="s">
        <v>9762</v>
      </c>
      <c r="C9637" s="2" t="s">
        <v>9757</v>
      </c>
      <c r="D9637" s="209" t="n">
        <v>0</v>
      </c>
      <c r="E9637" s="224" t="e">
        <f aca="false">VLOOKUP(A9637,SINAPI_MO!$A$1:$E$59566,4,0)</f>
        <v>#N/A</v>
      </c>
      <c r="F9637" s="225" t="e">
        <f aca="false">ROUND(D9637*E9637,2)</f>
        <v>#N/A</v>
      </c>
    </row>
    <row r="9638" customFormat="false" ht="19.4" hidden="false" customHeight="false" outlineLevel="0" collapsed="false">
      <c r="A9638" s="207" t="n">
        <v>105514</v>
      </c>
      <c r="B9638" s="208" t="s">
        <v>9763</v>
      </c>
      <c r="C9638" s="2" t="s">
        <v>9757</v>
      </c>
      <c r="D9638" s="209" t="n">
        <v>0</v>
      </c>
      <c r="E9638" s="224" t="e">
        <f aca="false">VLOOKUP(A9638,SINAPI_MO!$A$1:$E$59566,4,0)</f>
        <v>#N/A</v>
      </c>
      <c r="F9638" s="225" t="e">
        <f aca="false">ROUND(D9638*E9638,2)</f>
        <v>#N/A</v>
      </c>
    </row>
    <row r="9639" customFormat="false" ht="19.4" hidden="false" customHeight="false" outlineLevel="0" collapsed="false">
      <c r="A9639" s="207" t="n">
        <v>105510</v>
      </c>
      <c r="B9639" s="208" t="s">
        <v>9764</v>
      </c>
      <c r="C9639" s="2" t="s">
        <v>9757</v>
      </c>
      <c r="D9639" s="209" t="n">
        <v>0</v>
      </c>
      <c r="E9639" s="224" t="e">
        <f aca="false">VLOOKUP(A9639,SINAPI_MO!$A$1:$E$59566,4,0)</f>
        <v>#N/A</v>
      </c>
      <c r="F9639" s="225" t="e">
        <f aca="false">ROUND(D9639*E9639,2)</f>
        <v>#N/A</v>
      </c>
    </row>
    <row r="9640" customFormat="false" ht="12.8" hidden="false" customHeight="false" outlineLevel="0" collapsed="false">
      <c r="A9640" s="207" t="n">
        <v>100207</v>
      </c>
      <c r="B9640" s="208" t="s">
        <v>9765</v>
      </c>
      <c r="C9640" s="2" t="s">
        <v>9766</v>
      </c>
      <c r="D9640" s="209" t="n">
        <v>545.19</v>
      </c>
      <c r="E9640" s="224" t="n">
        <f aca="false">VLOOKUP(A9640,SINAPI_MO!$A$1:$E$59566,4,0)</f>
        <v>0.4476</v>
      </c>
      <c r="F9640" s="225" t="n">
        <f aca="false">ROUND(D9640*E9640,2)</f>
        <v>244.03</v>
      </c>
    </row>
    <row r="9641" customFormat="false" ht="19.4" hidden="false" customHeight="false" outlineLevel="0" collapsed="false">
      <c r="A9641" s="207" t="n">
        <v>100211</v>
      </c>
      <c r="B9641" s="208" t="s">
        <v>9767</v>
      </c>
      <c r="C9641" s="2" t="s">
        <v>7881</v>
      </c>
      <c r="D9641" s="209" t="n">
        <v>7.54</v>
      </c>
      <c r="E9641" s="224" t="n">
        <f aca="false">VLOOKUP(A9641,SINAPI_MO!$A$1:$E$59566,4,0)</f>
        <v>1</v>
      </c>
      <c r="F9641" s="225" t="n">
        <f aca="false">ROUND(D9641*E9641,2)</f>
        <v>7.54</v>
      </c>
    </row>
    <row r="9642" customFormat="false" ht="19.4" hidden="false" customHeight="false" outlineLevel="0" collapsed="false">
      <c r="A9642" s="207" t="n">
        <v>100210</v>
      </c>
      <c r="B9642" s="208" t="s">
        <v>9768</v>
      </c>
      <c r="C9642" s="2" t="s">
        <v>7881</v>
      </c>
      <c r="D9642" s="209" t="n">
        <v>19.54</v>
      </c>
      <c r="E9642" s="224" t="n">
        <f aca="false">VLOOKUP(A9642,SINAPI_MO!$A$1:$E$59566,4,0)</f>
        <v>1</v>
      </c>
      <c r="F9642" s="225" t="n">
        <f aca="false">ROUND(D9642*E9642,2)</f>
        <v>19.54</v>
      </c>
    </row>
    <row r="9643" customFormat="false" ht="12.8" hidden="false" customHeight="false" outlineLevel="0" collapsed="false">
      <c r="A9643" s="207" t="n">
        <v>100221</v>
      </c>
      <c r="B9643" s="208" t="s">
        <v>9769</v>
      </c>
      <c r="C9643" s="2" t="s">
        <v>9770</v>
      </c>
      <c r="D9643" s="209" t="n">
        <v>34.55</v>
      </c>
      <c r="E9643" s="224" t="n">
        <f aca="false">VLOOKUP(A9643,SINAPI_MO!$A$1:$E$59566,4,0)</f>
        <v>1</v>
      </c>
      <c r="F9643" s="225" t="n">
        <f aca="false">ROUND(D9643*E9643,2)</f>
        <v>34.55</v>
      </c>
    </row>
    <row r="9644" customFormat="false" ht="12.8" hidden="false" customHeight="false" outlineLevel="0" collapsed="false">
      <c r="A9644" s="207" t="n">
        <v>100203</v>
      </c>
      <c r="B9644" s="208" t="s">
        <v>9771</v>
      </c>
      <c r="C9644" s="2" t="s">
        <v>9772</v>
      </c>
      <c r="D9644" s="209" t="n">
        <v>1.21</v>
      </c>
      <c r="E9644" s="224" t="n">
        <f aca="false">VLOOKUP(A9644,SINAPI_MO!$A$1:$E$59566,4,0)</f>
        <v>1</v>
      </c>
      <c r="F9644" s="225" t="n">
        <f aca="false">ROUND(D9644*E9644,2)</f>
        <v>1.21</v>
      </c>
    </row>
    <row r="9645" customFormat="false" ht="12.8" hidden="false" customHeight="false" outlineLevel="0" collapsed="false">
      <c r="A9645" s="207" t="n">
        <v>100202</v>
      </c>
      <c r="B9645" s="208" t="s">
        <v>9773</v>
      </c>
      <c r="C9645" s="2" t="s">
        <v>9772</v>
      </c>
      <c r="D9645" s="209" t="n">
        <v>1.02</v>
      </c>
      <c r="E9645" s="224" t="n">
        <f aca="false">VLOOKUP(A9645,SINAPI_MO!$A$1:$E$59566,4,0)</f>
        <v>1</v>
      </c>
      <c r="F9645" s="225" t="n">
        <f aca="false">ROUND(D9645*E9645,2)</f>
        <v>1.02</v>
      </c>
    </row>
    <row r="9646" customFormat="false" ht="12.8" hidden="false" customHeight="false" outlineLevel="0" collapsed="false">
      <c r="A9646" s="207" t="n">
        <v>100201</v>
      </c>
      <c r="B9646" s="208" t="s">
        <v>9774</v>
      </c>
      <c r="C9646" s="2" t="s">
        <v>9772</v>
      </c>
      <c r="D9646" s="209" t="n">
        <v>0.87</v>
      </c>
      <c r="E9646" s="224" t="n">
        <f aca="false">VLOOKUP(A9646,SINAPI_MO!$A$1:$E$59566,4,0)</f>
        <v>1</v>
      </c>
      <c r="F9646" s="225" t="n">
        <f aca="false">ROUND(D9646*E9646,2)</f>
        <v>0.87</v>
      </c>
    </row>
    <row r="9647" customFormat="false" ht="19.4" hidden="false" customHeight="false" outlineLevel="0" collapsed="false">
      <c r="A9647" s="207" t="n">
        <v>100216</v>
      </c>
      <c r="B9647" s="208" t="s">
        <v>9775</v>
      </c>
      <c r="C9647" s="2" t="s">
        <v>7881</v>
      </c>
      <c r="D9647" s="209" t="n">
        <v>1.06</v>
      </c>
      <c r="E9647" s="224" t="n">
        <f aca="false">VLOOKUP(A9647,SINAPI_MO!$A$1:$E$59566,4,0)</f>
        <v>1</v>
      </c>
      <c r="F9647" s="225" t="n">
        <f aca="false">ROUND(D9647*E9647,2)</f>
        <v>1.06</v>
      </c>
    </row>
    <row r="9648" customFormat="false" ht="19.4" hidden="false" customHeight="false" outlineLevel="0" collapsed="false">
      <c r="A9648" s="207" t="n">
        <v>100215</v>
      </c>
      <c r="B9648" s="208" t="s">
        <v>9776</v>
      </c>
      <c r="C9648" s="2" t="s">
        <v>7881</v>
      </c>
      <c r="D9648" s="209" t="n">
        <v>3.93</v>
      </c>
      <c r="E9648" s="224" t="n">
        <f aca="false">VLOOKUP(A9648,SINAPI_MO!$A$1:$E$59566,4,0)</f>
        <v>1</v>
      </c>
      <c r="F9648" s="225" t="n">
        <f aca="false">ROUND(D9648*E9648,2)</f>
        <v>3.93</v>
      </c>
    </row>
    <row r="9649" customFormat="false" ht="19.4" hidden="false" customHeight="false" outlineLevel="0" collapsed="false">
      <c r="A9649" s="207" t="n">
        <v>100214</v>
      </c>
      <c r="B9649" s="208" t="s">
        <v>9777</v>
      </c>
      <c r="C9649" s="2" t="s">
        <v>7881</v>
      </c>
      <c r="D9649" s="209" t="n">
        <v>4.59</v>
      </c>
      <c r="E9649" s="224" t="n">
        <f aca="false">VLOOKUP(A9649,SINAPI_MO!$A$1:$E$59566,4,0)</f>
        <v>1</v>
      </c>
      <c r="F9649" s="225" t="n">
        <f aca="false">ROUND(D9649*E9649,2)</f>
        <v>4.59</v>
      </c>
    </row>
    <row r="9650" customFormat="false" ht="12.8" hidden="false" customHeight="false" outlineLevel="0" collapsed="false">
      <c r="A9650" s="207" t="n">
        <v>100223</v>
      </c>
      <c r="B9650" s="208" t="s">
        <v>9778</v>
      </c>
      <c r="C9650" s="2" t="s">
        <v>9770</v>
      </c>
      <c r="D9650" s="209" t="n">
        <v>6.12</v>
      </c>
      <c r="E9650" s="224" t="n">
        <f aca="false">VLOOKUP(A9650,SINAPI_MO!$A$1:$E$59566,4,0)</f>
        <v>1</v>
      </c>
      <c r="F9650" s="225" t="n">
        <f aca="false">ROUND(D9650*E9650,2)</f>
        <v>6.12</v>
      </c>
    </row>
    <row r="9651" customFormat="false" ht="19.4" hidden="false" customHeight="false" outlineLevel="0" collapsed="false">
      <c r="A9651" s="207" t="n">
        <v>100280</v>
      </c>
      <c r="B9651" s="208" t="s">
        <v>9779</v>
      </c>
      <c r="C9651" s="2" t="s">
        <v>7881</v>
      </c>
      <c r="D9651" s="209" t="n">
        <v>20.09</v>
      </c>
      <c r="E9651" s="224" t="n">
        <f aca="false">VLOOKUP(A9651,SINAPI_MO!$A$1:$E$59566,4,0)</f>
        <v>1</v>
      </c>
      <c r="F9651" s="225" t="n">
        <f aca="false">ROUND(D9651*E9651,2)</f>
        <v>20.09</v>
      </c>
    </row>
    <row r="9652" customFormat="false" ht="19.4" hidden="false" customHeight="false" outlineLevel="0" collapsed="false">
      <c r="A9652" s="207" t="n">
        <v>100270</v>
      </c>
      <c r="B9652" s="208" t="s">
        <v>9780</v>
      </c>
      <c r="C9652" s="2" t="s">
        <v>7881</v>
      </c>
      <c r="D9652" s="209" t="n">
        <v>68.54</v>
      </c>
      <c r="E9652" s="224" t="n">
        <f aca="false">VLOOKUP(A9652,SINAPI_MO!$A$1:$E$59566,4,0)</f>
        <v>1</v>
      </c>
      <c r="F9652" s="225" t="n">
        <f aca="false">ROUND(D9652*E9652,2)</f>
        <v>68.54</v>
      </c>
    </row>
    <row r="9653" customFormat="false" ht="12.8" hidden="false" customHeight="false" outlineLevel="0" collapsed="false">
      <c r="A9653" s="69" t="n">
        <v>100286</v>
      </c>
      <c r="B9653" s="226" t="s">
        <v>9781</v>
      </c>
      <c r="C9653" s="62" t="s">
        <v>9782</v>
      </c>
      <c r="D9653" s="209" t="n">
        <v>15</v>
      </c>
      <c r="E9653" s="224" t="n">
        <f aca="false">VLOOKUP(A9653,SINAPI_MO!$A$1:$E$59566,4,0)</f>
        <v>1</v>
      </c>
      <c r="F9653" s="225" t="n">
        <f aca="false">ROUND(D9653*E9653,2)</f>
        <v>15</v>
      </c>
      <c r="G9653" s="58"/>
      <c r="H9653" s="58"/>
      <c r="I9653" s="58"/>
    </row>
    <row r="9654" customFormat="false" ht="19.4" hidden="false" customHeight="false" outlineLevel="0" collapsed="false">
      <c r="A9654" s="207" t="n">
        <v>100213</v>
      </c>
      <c r="B9654" s="208" t="s">
        <v>9783</v>
      </c>
      <c r="C9654" s="2" t="s">
        <v>7881</v>
      </c>
      <c r="D9654" s="209" t="n">
        <v>2.99</v>
      </c>
      <c r="E9654" s="224" t="n">
        <f aca="false">VLOOKUP(A9654,SINAPI_MO!$A$1:$E$59566,4,0)</f>
        <v>1</v>
      </c>
      <c r="F9654" s="225" t="n">
        <f aca="false">ROUND(D9654*E9654,2)</f>
        <v>2.99</v>
      </c>
    </row>
    <row r="9655" customFormat="false" ht="19.4" hidden="false" customHeight="false" outlineLevel="0" collapsed="false">
      <c r="A9655" s="207" t="n">
        <v>100212</v>
      </c>
      <c r="B9655" s="208" t="s">
        <v>9784</v>
      </c>
      <c r="C9655" s="2" t="s">
        <v>7881</v>
      </c>
      <c r="D9655" s="209" t="n">
        <v>8.33</v>
      </c>
      <c r="E9655" s="224" t="n">
        <f aca="false">VLOOKUP(A9655,SINAPI_MO!$A$1:$E$59566,4,0)</f>
        <v>1</v>
      </c>
      <c r="F9655" s="225" t="n">
        <f aca="false">ROUND(D9655*E9655,2)</f>
        <v>8.33</v>
      </c>
    </row>
    <row r="9656" customFormat="false" ht="12.8" hidden="false" customHeight="false" outlineLevel="0" collapsed="false">
      <c r="A9656" s="207" t="n">
        <v>100222</v>
      </c>
      <c r="B9656" s="208" t="s">
        <v>9785</v>
      </c>
      <c r="C9656" s="2" t="s">
        <v>9770</v>
      </c>
      <c r="D9656" s="209" t="n">
        <v>13.09</v>
      </c>
      <c r="E9656" s="224" t="n">
        <f aca="false">VLOOKUP(A9656,SINAPI_MO!$A$1:$E$59566,4,0)</f>
        <v>1</v>
      </c>
      <c r="F9656" s="225" t="n">
        <f aca="false">ROUND(D9656*E9656,2)</f>
        <v>13.09</v>
      </c>
    </row>
    <row r="9657" customFormat="false" ht="12.8" hidden="false" customHeight="false" outlineLevel="0" collapsed="false">
      <c r="A9657" s="207" t="n">
        <v>100226</v>
      </c>
      <c r="B9657" s="208" t="s">
        <v>9786</v>
      </c>
      <c r="C9657" s="2" t="s">
        <v>9787</v>
      </c>
      <c r="D9657" s="209" t="n">
        <v>0.75</v>
      </c>
      <c r="E9657" s="224" t="n">
        <f aca="false">VLOOKUP(A9657,SINAPI_MO!$A$1:$E$59566,4,0)</f>
        <v>1</v>
      </c>
      <c r="F9657" s="225" t="n">
        <f aca="false">ROUND(D9657*E9657,2)</f>
        <v>0.75</v>
      </c>
    </row>
    <row r="9658" customFormat="false" ht="12.8" hidden="false" customHeight="false" outlineLevel="0" collapsed="false">
      <c r="A9658" s="207" t="n">
        <v>100200</v>
      </c>
      <c r="B9658" s="208" t="s">
        <v>9788</v>
      </c>
      <c r="C9658" s="2" t="s">
        <v>9772</v>
      </c>
      <c r="D9658" s="209" t="n">
        <v>0.44</v>
      </c>
      <c r="E9658" s="224" t="n">
        <f aca="false">VLOOKUP(A9658,SINAPI_MO!$A$1:$E$59566,4,0)</f>
        <v>1</v>
      </c>
      <c r="F9658" s="225" t="n">
        <f aca="false">ROUND(D9658*E9658,2)</f>
        <v>0.44</v>
      </c>
    </row>
    <row r="9659" customFormat="false" ht="12.8" hidden="false" customHeight="false" outlineLevel="0" collapsed="false">
      <c r="A9659" s="207" t="n">
        <v>100199</v>
      </c>
      <c r="B9659" s="208" t="s">
        <v>9789</v>
      </c>
      <c r="C9659" s="2" t="s">
        <v>9772</v>
      </c>
      <c r="D9659" s="209" t="n">
        <v>0.36</v>
      </c>
      <c r="E9659" s="224" t="n">
        <f aca="false">VLOOKUP(A9659,SINAPI_MO!$A$1:$E$59566,4,0)</f>
        <v>1</v>
      </c>
      <c r="F9659" s="225" t="n">
        <f aca="false">ROUND(D9659*E9659,2)</f>
        <v>0.36</v>
      </c>
    </row>
    <row r="9660" customFormat="false" ht="12.8" hidden="false" customHeight="false" outlineLevel="0" collapsed="false">
      <c r="A9660" s="207" t="n">
        <v>100198</v>
      </c>
      <c r="B9660" s="208" t="s">
        <v>9790</v>
      </c>
      <c r="C9660" s="2" t="s">
        <v>9772</v>
      </c>
      <c r="D9660" s="209" t="n">
        <v>0.3</v>
      </c>
      <c r="E9660" s="224" t="n">
        <f aca="false">VLOOKUP(A9660,SINAPI_MO!$A$1:$E$59566,4,0)</f>
        <v>1</v>
      </c>
      <c r="F9660" s="225" t="n">
        <f aca="false">ROUND(D9660*E9660,2)</f>
        <v>0.3</v>
      </c>
    </row>
    <row r="9661" customFormat="false" ht="12.8" hidden="false" customHeight="false" outlineLevel="0" collapsed="false">
      <c r="A9661" s="207" t="n">
        <v>100283</v>
      </c>
      <c r="B9661" s="208" t="s">
        <v>9791</v>
      </c>
      <c r="C9661" s="2" t="s">
        <v>9770</v>
      </c>
      <c r="D9661" s="209" t="n">
        <v>27.67</v>
      </c>
      <c r="E9661" s="224" t="n">
        <f aca="false">VLOOKUP(A9661,SINAPI_MO!$A$1:$E$59566,4,0)</f>
        <v>1</v>
      </c>
      <c r="F9661" s="225" t="n">
        <f aca="false">ROUND(D9661*E9661,2)</f>
        <v>27.67</v>
      </c>
    </row>
    <row r="9662" customFormat="false" ht="12.8" hidden="false" customHeight="false" outlineLevel="0" collapsed="false">
      <c r="A9662" s="207" t="n">
        <v>100227</v>
      </c>
      <c r="B9662" s="208" t="s">
        <v>9792</v>
      </c>
      <c r="C9662" s="2" t="s">
        <v>9787</v>
      </c>
      <c r="D9662" s="209" t="n">
        <v>1.11</v>
      </c>
      <c r="E9662" s="224" t="n">
        <f aca="false">VLOOKUP(A9662,SINAPI_MO!$A$1:$E$59566,4,0)</f>
        <v>1</v>
      </c>
      <c r="F9662" s="225" t="n">
        <f aca="false">ROUND(D9662*E9662,2)</f>
        <v>1.11</v>
      </c>
    </row>
    <row r="9663" customFormat="false" ht="12.8" hidden="false" customHeight="false" outlineLevel="0" collapsed="false">
      <c r="A9663" s="207" t="n">
        <v>100205</v>
      </c>
      <c r="B9663" s="208" t="s">
        <v>9793</v>
      </c>
      <c r="C9663" s="2" t="s">
        <v>9766</v>
      </c>
      <c r="D9663" s="209" t="n">
        <v>1603.83</v>
      </c>
      <c r="E9663" s="224" t="n">
        <f aca="false">VLOOKUP(A9663,SINAPI_MO!$A$1:$E$59566,4,0)</f>
        <v>1</v>
      </c>
      <c r="F9663" s="225" t="n">
        <f aca="false">ROUND(D9663*E9663,2)</f>
        <v>1603.83</v>
      </c>
    </row>
    <row r="9664" customFormat="false" ht="12.8" hidden="false" customHeight="false" outlineLevel="0" collapsed="false">
      <c r="A9664" s="207" t="n">
        <v>100206</v>
      </c>
      <c r="B9664" s="208" t="s">
        <v>9794</v>
      </c>
      <c r="C9664" s="2" t="s">
        <v>9766</v>
      </c>
      <c r="D9664" s="209" t="n">
        <v>1159.3</v>
      </c>
      <c r="E9664" s="224" t="n">
        <f aca="false">VLOOKUP(A9664,SINAPI_MO!$A$1:$E$59566,4,0)</f>
        <v>1</v>
      </c>
      <c r="F9664" s="225" t="n">
        <f aca="false">ROUND(D9664*E9664,2)</f>
        <v>1159.3</v>
      </c>
    </row>
    <row r="9665" customFormat="false" ht="19.4" hidden="false" customHeight="false" outlineLevel="0" collapsed="false">
      <c r="A9665" s="207" t="n">
        <v>100281</v>
      </c>
      <c r="B9665" s="208" t="s">
        <v>9795</v>
      </c>
      <c r="C9665" s="2" t="s">
        <v>7881</v>
      </c>
      <c r="D9665" s="209" t="n">
        <v>4.49</v>
      </c>
      <c r="E9665" s="224" t="n">
        <f aca="false">VLOOKUP(A9665,SINAPI_MO!$A$1:$E$59566,4,0)</f>
        <v>0.3541</v>
      </c>
      <c r="F9665" s="225" t="n">
        <f aca="false">ROUND(D9665*E9665,2)</f>
        <v>1.59</v>
      </c>
    </row>
    <row r="9666" customFormat="false" ht="19.4" hidden="false" customHeight="false" outlineLevel="0" collapsed="false">
      <c r="A9666" s="207" t="n">
        <v>100219</v>
      </c>
      <c r="B9666" s="208" t="s">
        <v>9796</v>
      </c>
      <c r="C9666" s="2" t="s">
        <v>7881</v>
      </c>
      <c r="D9666" s="209" t="n">
        <v>0.55</v>
      </c>
      <c r="E9666" s="224" t="n">
        <f aca="false">VLOOKUP(A9666,SINAPI_MO!$A$1:$E$59566,4,0)</f>
        <v>0.3455</v>
      </c>
      <c r="F9666" s="225" t="n">
        <f aca="false">ROUND(D9666*E9666,2)</f>
        <v>0.19</v>
      </c>
    </row>
    <row r="9667" customFormat="false" ht="19.4" hidden="false" customHeight="false" outlineLevel="0" collapsed="false">
      <c r="A9667" s="207" t="n">
        <v>100218</v>
      </c>
      <c r="B9667" s="208" t="s">
        <v>9797</v>
      </c>
      <c r="C9667" s="2" t="s">
        <v>7881</v>
      </c>
      <c r="D9667" s="209" t="n">
        <v>2.5</v>
      </c>
      <c r="E9667" s="224" t="n">
        <f aca="false">VLOOKUP(A9667,SINAPI_MO!$A$1:$E$59566,4,0)</f>
        <v>0.352</v>
      </c>
      <c r="F9667" s="225" t="n">
        <f aca="false">ROUND(D9667*E9667,2)</f>
        <v>0.88</v>
      </c>
    </row>
    <row r="9668" customFormat="false" ht="19.4" hidden="false" customHeight="false" outlineLevel="0" collapsed="false">
      <c r="A9668" s="207" t="n">
        <v>100217</v>
      </c>
      <c r="B9668" s="208" t="s">
        <v>9798</v>
      </c>
      <c r="C9668" s="2" t="s">
        <v>7881</v>
      </c>
      <c r="D9668" s="209" t="n">
        <v>3.67</v>
      </c>
      <c r="E9668" s="224" t="n">
        <f aca="false">VLOOKUP(A9668,SINAPI_MO!$A$1:$E$59566,4,0)</f>
        <v>0.3542</v>
      </c>
      <c r="F9668" s="225" t="n">
        <f aca="false">ROUND(D9668*E9668,2)</f>
        <v>1.3</v>
      </c>
    </row>
    <row r="9669" customFormat="false" ht="19.4" hidden="false" customHeight="false" outlineLevel="0" collapsed="false">
      <c r="A9669" s="207" t="n">
        <v>100224</v>
      </c>
      <c r="B9669" s="208" t="s">
        <v>9799</v>
      </c>
      <c r="C9669" s="2" t="s">
        <v>9770</v>
      </c>
      <c r="D9669" s="209" t="n">
        <v>3.67</v>
      </c>
      <c r="E9669" s="224" t="n">
        <f aca="false">VLOOKUP(A9669,SINAPI_MO!$A$1:$E$59566,4,0)</f>
        <v>0.3542</v>
      </c>
      <c r="F9669" s="225" t="n">
        <f aca="false">ROUND(D9669*E9669,2)</f>
        <v>1.3</v>
      </c>
    </row>
    <row r="9670" customFormat="false" ht="12.8" hidden="false" customHeight="false" outlineLevel="0" collapsed="false">
      <c r="A9670" s="207" t="n">
        <v>100228</v>
      </c>
      <c r="B9670" s="208" t="s">
        <v>9800</v>
      </c>
      <c r="C9670" s="2" t="s">
        <v>9787</v>
      </c>
      <c r="D9670" s="209" t="n">
        <v>0.36</v>
      </c>
      <c r="E9670" s="224" t="n">
        <f aca="false">VLOOKUP(A9670,SINAPI_MO!$A$1:$E$59566,4,0)</f>
        <v>0.3333</v>
      </c>
      <c r="F9670" s="225" t="n">
        <f aca="false">ROUND(D9670*E9670,2)</f>
        <v>0.12</v>
      </c>
    </row>
    <row r="9671" customFormat="false" ht="12.8" hidden="false" customHeight="false" outlineLevel="0" collapsed="false">
      <c r="A9671" s="207" t="n">
        <v>100204</v>
      </c>
      <c r="B9671" s="208" t="s">
        <v>9801</v>
      </c>
      <c r="C9671" s="2" t="s">
        <v>9772</v>
      </c>
      <c r="D9671" s="209" t="n">
        <v>0.13</v>
      </c>
      <c r="E9671" s="224" t="n">
        <f aca="false">VLOOKUP(A9671,SINAPI_MO!$A$1:$E$59566,4,0)</f>
        <v>0.3077</v>
      </c>
      <c r="F9671" s="225" t="n">
        <f aca="false">ROUND(D9671*E9671,2)</f>
        <v>0.04</v>
      </c>
    </row>
    <row r="9672" customFormat="false" ht="12.8" hidden="false" customHeight="false" outlineLevel="0" collapsed="false">
      <c r="A9672" s="207" t="n">
        <v>100284</v>
      </c>
      <c r="B9672" s="208" t="s">
        <v>9802</v>
      </c>
      <c r="C9672" s="2" t="s">
        <v>9770</v>
      </c>
      <c r="D9672" s="209" t="n">
        <v>13.13</v>
      </c>
      <c r="E9672" s="224" t="n">
        <f aca="false">VLOOKUP(A9672,SINAPI_MO!$A$1:$E$59566,4,0)</f>
        <v>0.3572</v>
      </c>
      <c r="F9672" s="225" t="n">
        <f aca="false">ROUND(D9672*E9672,2)</f>
        <v>4.69</v>
      </c>
    </row>
    <row r="9673" customFormat="false" ht="19.4" hidden="false" customHeight="false" outlineLevel="0" collapsed="false">
      <c r="A9673" s="207" t="n">
        <v>100277</v>
      </c>
      <c r="B9673" s="208" t="s">
        <v>9803</v>
      </c>
      <c r="C9673" s="2" t="s">
        <v>9770</v>
      </c>
      <c r="D9673" s="209" t="n">
        <v>2.34</v>
      </c>
      <c r="E9673" s="224" t="n">
        <f aca="false">VLOOKUP(A9673,SINAPI_MO!$A$1:$E$59566,4,0)</f>
        <v>0.3547</v>
      </c>
      <c r="F9673" s="225" t="n">
        <f aca="false">ROUND(D9673*E9673,2)</f>
        <v>0.83</v>
      </c>
    </row>
    <row r="9674" customFormat="false" ht="12.8" hidden="false" customHeight="false" outlineLevel="0" collapsed="false">
      <c r="A9674" s="207" t="n">
        <v>100278</v>
      </c>
      <c r="B9674" s="208" t="s">
        <v>9804</v>
      </c>
      <c r="C9674" s="2" t="s">
        <v>7881</v>
      </c>
      <c r="D9674" s="209" t="n">
        <v>43.75</v>
      </c>
      <c r="E9674" s="224" t="n">
        <f aca="false">VLOOKUP(A9674,SINAPI_MO!$A$1:$E$59566,4,0)</f>
        <v>1</v>
      </c>
      <c r="F9674" s="225" t="n">
        <f aca="false">ROUND(D9674*E9674,2)</f>
        <v>43.75</v>
      </c>
    </row>
    <row r="9675" customFormat="false" ht="19.4" hidden="false" customHeight="false" outlineLevel="0" collapsed="false">
      <c r="A9675" s="207" t="n">
        <v>100268</v>
      </c>
      <c r="B9675" s="208" t="s">
        <v>9805</v>
      </c>
      <c r="C9675" s="2" t="s">
        <v>7881</v>
      </c>
      <c r="D9675" s="209" t="n">
        <v>91.44</v>
      </c>
      <c r="E9675" s="224" t="n">
        <f aca="false">VLOOKUP(A9675,SINAPI_MO!$A$1:$E$59566,4,0)</f>
        <v>1</v>
      </c>
      <c r="F9675" s="225" t="n">
        <f aca="false">ROUND(D9675*E9675,2)</f>
        <v>91.44</v>
      </c>
    </row>
    <row r="9676" customFormat="false" ht="12.8" hidden="false" customHeight="false" outlineLevel="0" collapsed="false">
      <c r="A9676" s="207" t="n">
        <v>100285</v>
      </c>
      <c r="B9676" s="208" t="s">
        <v>9806</v>
      </c>
      <c r="C9676" s="2" t="s">
        <v>9782</v>
      </c>
      <c r="D9676" s="209" t="n">
        <v>46.03</v>
      </c>
      <c r="E9676" s="224" t="n">
        <f aca="false">VLOOKUP(A9676,SINAPI_MO!$A$1:$E$59566,4,0)</f>
        <v>1</v>
      </c>
      <c r="F9676" s="225" t="n">
        <f aca="false">ROUND(D9676*E9676,2)</f>
        <v>46.03</v>
      </c>
    </row>
    <row r="9677" customFormat="false" ht="19.4" hidden="false" customHeight="false" outlineLevel="0" collapsed="false">
      <c r="A9677" s="207" t="n">
        <v>100209</v>
      </c>
      <c r="B9677" s="208" t="s">
        <v>9807</v>
      </c>
      <c r="C9677" s="2" t="s">
        <v>7881</v>
      </c>
      <c r="D9677" s="209" t="n">
        <v>10.61</v>
      </c>
      <c r="E9677" s="224" t="n">
        <f aca="false">VLOOKUP(A9677,SINAPI_MO!$A$1:$E$59566,4,0)</f>
        <v>1</v>
      </c>
      <c r="F9677" s="225" t="n">
        <f aca="false">ROUND(D9677*E9677,2)</f>
        <v>10.61</v>
      </c>
    </row>
    <row r="9678" customFormat="false" ht="19.4" hidden="false" customHeight="false" outlineLevel="0" collapsed="false">
      <c r="A9678" s="207" t="n">
        <v>100208</v>
      </c>
      <c r="B9678" s="208" t="s">
        <v>9808</v>
      </c>
      <c r="C9678" s="2" t="s">
        <v>7881</v>
      </c>
      <c r="D9678" s="209" t="n">
        <v>21.21</v>
      </c>
      <c r="E9678" s="224" t="n">
        <f aca="false">VLOOKUP(A9678,SINAPI_MO!$A$1:$E$59566,4,0)</f>
        <v>1</v>
      </c>
      <c r="F9678" s="225" t="n">
        <f aca="false">ROUND(D9678*E9678,2)</f>
        <v>21.21</v>
      </c>
    </row>
    <row r="9679" customFormat="false" ht="19.4" hidden="false" customHeight="false" outlineLevel="0" collapsed="false">
      <c r="A9679" s="207" t="n">
        <v>100256</v>
      </c>
      <c r="B9679" s="208" t="s">
        <v>9809</v>
      </c>
      <c r="C9679" s="2" t="s">
        <v>9782</v>
      </c>
      <c r="D9679" s="209" t="n">
        <v>9.72</v>
      </c>
      <c r="E9679" s="224" t="n">
        <f aca="false">VLOOKUP(A9679,SINAPI_MO!$A$1:$E$59566,4,0)</f>
        <v>1</v>
      </c>
      <c r="F9679" s="225" t="n">
        <f aca="false">ROUND(D9679*E9679,2)</f>
        <v>9.72</v>
      </c>
    </row>
    <row r="9680" customFormat="false" ht="12.8" hidden="false" customHeight="false" outlineLevel="0" collapsed="false">
      <c r="A9680" s="207" t="n">
        <v>100220</v>
      </c>
      <c r="B9680" s="208" t="s">
        <v>9810</v>
      </c>
      <c r="C9680" s="2" t="s">
        <v>9770</v>
      </c>
      <c r="D9680" s="209" t="n">
        <v>30.48</v>
      </c>
      <c r="E9680" s="224" t="n">
        <f aca="false">VLOOKUP(A9680,SINAPI_MO!$A$1:$E$59566,4,0)</f>
        <v>1</v>
      </c>
      <c r="F9680" s="225" t="n">
        <f aca="false">ROUND(D9680*E9680,2)</f>
        <v>30.48</v>
      </c>
    </row>
    <row r="9681" customFormat="false" ht="12.8" hidden="false" customHeight="false" outlineLevel="0" collapsed="false">
      <c r="A9681" s="207" t="n">
        <v>100287</v>
      </c>
      <c r="B9681" s="208" t="s">
        <v>9811</v>
      </c>
      <c r="C9681" s="2" t="s">
        <v>9782</v>
      </c>
      <c r="D9681" s="209" t="n">
        <v>14.36</v>
      </c>
      <c r="E9681" s="224" t="n">
        <f aca="false">VLOOKUP(A9681,SINAPI_MO!$A$1:$E$59566,4,0)</f>
        <v>1</v>
      </c>
      <c r="F9681" s="225" t="n">
        <f aca="false">ROUND(D9681*E9681,2)</f>
        <v>14.36</v>
      </c>
    </row>
    <row r="9682" customFormat="false" ht="12.8" hidden="false" customHeight="false" outlineLevel="0" collapsed="false">
      <c r="A9682" s="207" t="n">
        <v>100274</v>
      </c>
      <c r="B9682" s="208" t="s">
        <v>9812</v>
      </c>
      <c r="C9682" s="2" t="s">
        <v>9770</v>
      </c>
      <c r="D9682" s="209" t="n">
        <v>30.49</v>
      </c>
      <c r="E9682" s="224" t="n">
        <f aca="false">VLOOKUP(A9682,SINAPI_MO!$A$1:$E$59566,4,0)</f>
        <v>1</v>
      </c>
      <c r="F9682" s="225" t="n">
        <f aca="false">ROUND(D9682*E9682,2)</f>
        <v>30.49</v>
      </c>
    </row>
    <row r="9683" customFormat="false" ht="12.8" hidden="false" customHeight="false" outlineLevel="0" collapsed="false">
      <c r="A9683" s="207" t="n">
        <v>100264</v>
      </c>
      <c r="B9683" s="208" t="s">
        <v>9813</v>
      </c>
      <c r="C9683" s="2" t="s">
        <v>9770</v>
      </c>
      <c r="D9683" s="209" t="n">
        <v>43.02</v>
      </c>
      <c r="E9683" s="224" t="n">
        <f aca="false">VLOOKUP(A9683,SINAPI_MO!$A$1:$E$59566,4,0)</f>
        <v>1</v>
      </c>
      <c r="F9683" s="225" t="n">
        <f aca="false">ROUND(D9683*E9683,2)</f>
        <v>43.02</v>
      </c>
    </row>
    <row r="9684" customFormat="false" ht="12.8" hidden="false" customHeight="false" outlineLevel="0" collapsed="false">
      <c r="A9684" s="207" t="n">
        <v>100225</v>
      </c>
      <c r="B9684" s="208" t="s">
        <v>9814</v>
      </c>
      <c r="C9684" s="2" t="s">
        <v>9787</v>
      </c>
      <c r="D9684" s="209" t="n">
        <v>2.39</v>
      </c>
      <c r="E9684" s="224" t="n">
        <f aca="false">VLOOKUP(A9684,SINAPI_MO!$A$1:$E$59566,4,0)</f>
        <v>1</v>
      </c>
      <c r="F9684" s="225" t="n">
        <f aca="false">ROUND(D9684*E9684,2)</f>
        <v>2.39</v>
      </c>
    </row>
    <row r="9685" customFormat="false" ht="12.8" hidden="false" customHeight="false" outlineLevel="0" collapsed="false">
      <c r="A9685" s="207" t="n">
        <v>100266</v>
      </c>
      <c r="B9685" s="208" t="s">
        <v>9815</v>
      </c>
      <c r="C9685" s="2" t="s">
        <v>7881</v>
      </c>
      <c r="D9685" s="209" t="n">
        <v>91.44</v>
      </c>
      <c r="E9685" s="224" t="n">
        <f aca="false">VLOOKUP(A9685,SINAPI_MO!$A$1:$E$59566,4,0)</f>
        <v>1</v>
      </c>
      <c r="F9685" s="225" t="n">
        <f aca="false">ROUND(D9685*E9685,2)</f>
        <v>91.44</v>
      </c>
    </row>
    <row r="9686" customFormat="false" ht="19.4" hidden="false" customHeight="false" outlineLevel="0" collapsed="false">
      <c r="A9686" s="207" t="n">
        <v>100257</v>
      </c>
      <c r="B9686" s="208" t="s">
        <v>9816</v>
      </c>
      <c r="C9686" s="2" t="s">
        <v>9782</v>
      </c>
      <c r="D9686" s="209" t="n">
        <v>5.83</v>
      </c>
      <c r="E9686" s="224" t="n">
        <f aca="false">VLOOKUP(A9686,SINAPI_MO!$A$1:$E$59566,4,0)</f>
        <v>1</v>
      </c>
      <c r="F9686" s="225" t="n">
        <f aca="false">ROUND(D9686*E9686,2)</f>
        <v>5.83</v>
      </c>
    </row>
    <row r="9687" customFormat="false" ht="12.8" hidden="false" customHeight="false" outlineLevel="0" collapsed="false">
      <c r="A9687" s="207" t="n">
        <v>100197</v>
      </c>
      <c r="B9687" s="208" t="s">
        <v>9817</v>
      </c>
      <c r="C9687" s="2" t="s">
        <v>9772</v>
      </c>
      <c r="D9687" s="209" t="n">
        <v>2.15</v>
      </c>
      <c r="E9687" s="224" t="n">
        <f aca="false">VLOOKUP(A9687,SINAPI_MO!$A$1:$E$59566,4,0)</f>
        <v>1</v>
      </c>
      <c r="F9687" s="225" t="n">
        <f aca="false">ROUND(D9687*E9687,2)</f>
        <v>2.15</v>
      </c>
    </row>
    <row r="9688" customFormat="false" ht="12.8" hidden="false" customHeight="false" outlineLevel="0" collapsed="false">
      <c r="A9688" s="207" t="n">
        <v>100196</v>
      </c>
      <c r="B9688" s="208" t="s">
        <v>9818</v>
      </c>
      <c r="C9688" s="2" t="s">
        <v>9772</v>
      </c>
      <c r="D9688" s="209" t="n">
        <v>1.43</v>
      </c>
      <c r="E9688" s="224" t="n">
        <f aca="false">VLOOKUP(A9688,SINAPI_MO!$A$1:$E$59566,4,0)</f>
        <v>1</v>
      </c>
      <c r="F9688" s="225" t="n">
        <f aca="false">ROUND(D9688*E9688,2)</f>
        <v>1.43</v>
      </c>
    </row>
    <row r="9689" customFormat="false" ht="12.8" hidden="false" customHeight="false" outlineLevel="0" collapsed="false">
      <c r="A9689" s="207" t="n">
        <v>100195</v>
      </c>
      <c r="B9689" s="208" t="s">
        <v>9819</v>
      </c>
      <c r="C9689" s="2" t="s">
        <v>9772</v>
      </c>
      <c r="D9689" s="209" t="n">
        <v>0.86</v>
      </c>
      <c r="E9689" s="224" t="n">
        <f aca="false">VLOOKUP(A9689,SINAPI_MO!$A$1:$E$59566,4,0)</f>
        <v>1</v>
      </c>
      <c r="F9689" s="225" t="n">
        <f aca="false">ROUND(D9689*E9689,2)</f>
        <v>0.86</v>
      </c>
    </row>
    <row r="9690" customFormat="false" ht="12.8" hidden="false" customHeight="false" outlineLevel="0" collapsed="false">
      <c r="A9690" s="207" t="n">
        <v>100273</v>
      </c>
      <c r="B9690" s="208" t="s">
        <v>9820</v>
      </c>
      <c r="C9690" s="2" t="s">
        <v>9772</v>
      </c>
      <c r="D9690" s="209" t="n">
        <v>3.57</v>
      </c>
      <c r="E9690" s="224" t="n">
        <f aca="false">VLOOKUP(A9690,SINAPI_MO!$A$1:$E$59566,4,0)</f>
        <v>1</v>
      </c>
      <c r="F9690" s="225" t="n">
        <f aca="false">ROUND(D9690*E9690,2)</f>
        <v>3.57</v>
      </c>
    </row>
    <row r="9691" customFormat="false" ht="12.8" hidden="false" customHeight="false" outlineLevel="0" collapsed="false">
      <c r="A9691" s="207" t="n">
        <v>100282</v>
      </c>
      <c r="B9691" s="208" t="s">
        <v>9821</v>
      </c>
      <c r="C9691" s="2" t="s">
        <v>9770</v>
      </c>
      <c r="D9691" s="209" t="n">
        <v>171.32</v>
      </c>
      <c r="E9691" s="224" t="n">
        <f aca="false">VLOOKUP(A9691,SINAPI_MO!$A$1:$E$59566,4,0)</f>
        <v>1</v>
      </c>
      <c r="F9691" s="225" t="n">
        <f aca="false">ROUND(D9691*E9691,2)</f>
        <v>171.32</v>
      </c>
    </row>
    <row r="9692" customFormat="false" ht="19.4" hidden="false" customHeight="false" outlineLevel="0" collapsed="false">
      <c r="A9692" s="207" t="n">
        <v>100276</v>
      </c>
      <c r="B9692" s="208" t="s">
        <v>9822</v>
      </c>
      <c r="C9692" s="2" t="s">
        <v>9770</v>
      </c>
      <c r="D9692" s="209" t="n">
        <v>35.98</v>
      </c>
      <c r="E9692" s="224" t="n">
        <f aca="false">VLOOKUP(A9692,SINAPI_MO!$A$1:$E$59566,4,0)</f>
        <v>1</v>
      </c>
      <c r="F9692" s="225" t="n">
        <f aca="false">ROUND(D9692*E9692,2)</f>
        <v>35.98</v>
      </c>
    </row>
    <row r="9693" customFormat="false" ht="12.8" hidden="false" customHeight="false" outlineLevel="0" collapsed="false">
      <c r="A9693" s="207" t="n">
        <v>100275</v>
      </c>
      <c r="B9693" s="208" t="s">
        <v>9823</v>
      </c>
      <c r="C9693" s="2" t="s">
        <v>9770</v>
      </c>
      <c r="D9693" s="209" t="n">
        <v>19.71</v>
      </c>
      <c r="E9693" s="224" t="n">
        <f aca="false">VLOOKUP(A9693,SINAPI_MO!$A$1:$E$59566,4,0)</f>
        <v>1</v>
      </c>
      <c r="F9693" s="225" t="n">
        <f aca="false">ROUND(D9693*E9693,2)</f>
        <v>19.71</v>
      </c>
    </row>
    <row r="9694" customFormat="false" ht="19.4" hidden="false" customHeight="false" outlineLevel="0" collapsed="false">
      <c r="A9694" s="207" t="n">
        <v>100254</v>
      </c>
      <c r="B9694" s="208" t="s">
        <v>9824</v>
      </c>
      <c r="C9694" s="2" t="s">
        <v>9782</v>
      </c>
      <c r="D9694" s="209" t="n">
        <v>43.09</v>
      </c>
      <c r="E9694" s="224" t="n">
        <f aca="false">VLOOKUP(A9694,SINAPI_MO!$A$1:$E$59566,4,0)</f>
        <v>1</v>
      </c>
      <c r="F9694" s="225" t="n">
        <f aca="false">ROUND(D9694*E9694,2)</f>
        <v>43.09</v>
      </c>
    </row>
    <row r="9695" customFormat="false" ht="19.4" hidden="false" customHeight="false" outlineLevel="0" collapsed="false">
      <c r="A9695" s="207" t="n">
        <v>100250</v>
      </c>
      <c r="B9695" s="208" t="s">
        <v>9825</v>
      </c>
      <c r="C9695" s="2" t="s">
        <v>9782</v>
      </c>
      <c r="D9695" s="209" t="n">
        <v>4.86</v>
      </c>
      <c r="E9695" s="224" t="n">
        <f aca="false">VLOOKUP(A9695,SINAPI_MO!$A$1:$E$59566,4,0)</f>
        <v>1</v>
      </c>
      <c r="F9695" s="225" t="n">
        <f aca="false">ROUND(D9695*E9695,2)</f>
        <v>4.86</v>
      </c>
    </row>
    <row r="9696" customFormat="false" ht="19.4" hidden="false" customHeight="false" outlineLevel="0" collapsed="false">
      <c r="A9696" s="207" t="n">
        <v>100251</v>
      </c>
      <c r="B9696" s="208" t="s">
        <v>9826</v>
      </c>
      <c r="C9696" s="2" t="s">
        <v>9782</v>
      </c>
      <c r="D9696" s="209" t="n">
        <v>14.36</v>
      </c>
      <c r="E9696" s="224" t="n">
        <f aca="false">VLOOKUP(A9696,SINAPI_MO!$A$1:$E$59566,4,0)</f>
        <v>1</v>
      </c>
      <c r="F9696" s="225" t="n">
        <f aca="false">ROUND(D9696*E9696,2)</f>
        <v>14.36</v>
      </c>
    </row>
    <row r="9697" customFormat="false" ht="19.4" hidden="false" customHeight="false" outlineLevel="0" collapsed="false">
      <c r="A9697" s="207" t="n">
        <v>100252</v>
      </c>
      <c r="B9697" s="208" t="s">
        <v>9827</v>
      </c>
      <c r="C9697" s="2" t="s">
        <v>9782</v>
      </c>
      <c r="D9697" s="209" t="n">
        <v>21.54</v>
      </c>
      <c r="E9697" s="224" t="n">
        <f aca="false">VLOOKUP(A9697,SINAPI_MO!$A$1:$E$59566,4,0)</f>
        <v>1</v>
      </c>
      <c r="F9697" s="225" t="n">
        <f aca="false">ROUND(D9697*E9697,2)</f>
        <v>21.54</v>
      </c>
    </row>
    <row r="9698" customFormat="false" ht="19.4" hidden="false" customHeight="false" outlineLevel="0" collapsed="false">
      <c r="A9698" s="207" t="n">
        <v>100253</v>
      </c>
      <c r="B9698" s="208" t="s">
        <v>9828</v>
      </c>
      <c r="C9698" s="2" t="s">
        <v>9782</v>
      </c>
      <c r="D9698" s="209" t="n">
        <v>28.73</v>
      </c>
      <c r="E9698" s="224" t="n">
        <f aca="false">VLOOKUP(A9698,SINAPI_MO!$A$1:$E$59566,4,0)</f>
        <v>1</v>
      </c>
      <c r="F9698" s="225" t="n">
        <f aca="false">ROUND(D9698*E9698,2)</f>
        <v>28.73</v>
      </c>
    </row>
    <row r="9699" customFormat="false" ht="19.4" hidden="false" customHeight="false" outlineLevel="0" collapsed="false">
      <c r="A9699" s="207" t="n">
        <v>100249</v>
      </c>
      <c r="B9699" s="208" t="s">
        <v>9829</v>
      </c>
      <c r="C9699" s="2" t="s">
        <v>9782</v>
      </c>
      <c r="D9699" s="209" t="n">
        <v>2.91</v>
      </c>
      <c r="E9699" s="224" t="n">
        <f aca="false">VLOOKUP(A9699,SINAPI_MO!$A$1:$E$59566,4,0)</f>
        <v>1</v>
      </c>
      <c r="F9699" s="225" t="n">
        <f aca="false">ROUND(D9699*E9699,2)</f>
        <v>2.91</v>
      </c>
    </row>
    <row r="9700" customFormat="false" ht="19.4" hidden="false" customHeight="false" outlineLevel="0" collapsed="false">
      <c r="A9700" s="207" t="n">
        <v>100244</v>
      </c>
      <c r="B9700" s="208" t="s">
        <v>9830</v>
      </c>
      <c r="C9700" s="2" t="s">
        <v>9782</v>
      </c>
      <c r="D9700" s="209" t="n">
        <v>4.37</v>
      </c>
      <c r="E9700" s="224" t="n">
        <f aca="false">VLOOKUP(A9700,SINAPI_MO!$A$1:$E$59566,4,0)</f>
        <v>1</v>
      </c>
      <c r="F9700" s="225" t="n">
        <f aca="false">ROUND(D9700*E9700,2)</f>
        <v>4.37</v>
      </c>
    </row>
    <row r="9701" customFormat="false" ht="19.4" hidden="false" customHeight="false" outlineLevel="0" collapsed="false">
      <c r="A9701" s="207" t="n">
        <v>100245</v>
      </c>
      <c r="B9701" s="208" t="s">
        <v>9831</v>
      </c>
      <c r="C9701" s="2" t="s">
        <v>9782</v>
      </c>
      <c r="D9701" s="209" t="n">
        <v>8.75</v>
      </c>
      <c r="E9701" s="224" t="n">
        <f aca="false">VLOOKUP(A9701,SINAPI_MO!$A$1:$E$59566,4,0)</f>
        <v>1</v>
      </c>
      <c r="F9701" s="225" t="n">
        <f aca="false">ROUND(D9701*E9701,2)</f>
        <v>8.75</v>
      </c>
    </row>
    <row r="9702" customFormat="false" ht="19.4" hidden="false" customHeight="false" outlineLevel="0" collapsed="false">
      <c r="A9702" s="207" t="n">
        <v>100243</v>
      </c>
      <c r="B9702" s="208" t="s">
        <v>9832</v>
      </c>
      <c r="C9702" s="2" t="s">
        <v>9782</v>
      </c>
      <c r="D9702" s="209" t="n">
        <v>3.5</v>
      </c>
      <c r="E9702" s="224" t="n">
        <f aca="false">VLOOKUP(A9702,SINAPI_MO!$A$1:$E$59566,4,0)</f>
        <v>1</v>
      </c>
      <c r="F9702" s="225" t="n">
        <f aca="false">ROUND(D9702*E9702,2)</f>
        <v>3.5</v>
      </c>
    </row>
    <row r="9703" customFormat="false" ht="19.4" hidden="false" customHeight="false" outlineLevel="0" collapsed="false">
      <c r="A9703" s="207" t="n">
        <v>100239</v>
      </c>
      <c r="B9703" s="208" t="s">
        <v>9833</v>
      </c>
      <c r="C9703" s="2" t="s">
        <v>9782</v>
      </c>
      <c r="D9703" s="209" t="n">
        <v>7.29</v>
      </c>
      <c r="E9703" s="224" t="n">
        <f aca="false">VLOOKUP(A9703,SINAPI_MO!$A$1:$E$59566,4,0)</f>
        <v>1</v>
      </c>
      <c r="F9703" s="225" t="n">
        <f aca="false">ROUND(D9703*E9703,2)</f>
        <v>7.29</v>
      </c>
    </row>
    <row r="9704" customFormat="false" ht="12.8" hidden="false" customHeight="false" outlineLevel="0" collapsed="false">
      <c r="A9704" s="207" t="n">
        <v>100238</v>
      </c>
      <c r="B9704" s="208" t="s">
        <v>9834</v>
      </c>
      <c r="C9704" s="2" t="s">
        <v>9782</v>
      </c>
      <c r="D9704" s="209" t="n">
        <v>5.83</v>
      </c>
      <c r="E9704" s="224" t="n">
        <f aca="false">VLOOKUP(A9704,SINAPI_MO!$A$1:$E$59566,4,0)</f>
        <v>1</v>
      </c>
      <c r="F9704" s="225" t="n">
        <f aca="false">ROUND(D9704*E9704,2)</f>
        <v>5.83</v>
      </c>
    </row>
    <row r="9705" customFormat="false" ht="19.4" hidden="false" customHeight="false" outlineLevel="0" collapsed="false">
      <c r="A9705" s="207" t="n">
        <v>100241</v>
      </c>
      <c r="B9705" s="208" t="s">
        <v>9835</v>
      </c>
      <c r="C9705" s="2" t="s">
        <v>9782</v>
      </c>
      <c r="D9705" s="209" t="n">
        <v>7.29</v>
      </c>
      <c r="E9705" s="224" t="n">
        <f aca="false">VLOOKUP(A9705,SINAPI_MO!$A$1:$E$59566,4,0)</f>
        <v>1</v>
      </c>
      <c r="F9705" s="225" t="n">
        <f aca="false">ROUND(D9705*E9705,2)</f>
        <v>7.29</v>
      </c>
    </row>
    <row r="9706" customFormat="false" ht="19.4" hidden="false" customHeight="false" outlineLevel="0" collapsed="false">
      <c r="A9706" s="207" t="n">
        <v>100242</v>
      </c>
      <c r="B9706" s="208" t="s">
        <v>9836</v>
      </c>
      <c r="C9706" s="2" t="s">
        <v>9782</v>
      </c>
      <c r="D9706" s="209" t="n">
        <v>21.54</v>
      </c>
      <c r="E9706" s="224" t="n">
        <f aca="false">VLOOKUP(A9706,SINAPI_MO!$A$1:$E$59566,4,0)</f>
        <v>1</v>
      </c>
      <c r="F9706" s="225" t="n">
        <f aca="false">ROUND(D9706*E9706,2)</f>
        <v>21.54</v>
      </c>
    </row>
    <row r="9707" customFormat="false" ht="19.4" hidden="false" customHeight="false" outlineLevel="0" collapsed="false">
      <c r="A9707" s="207" t="n">
        <v>100240</v>
      </c>
      <c r="B9707" s="208" t="s">
        <v>9837</v>
      </c>
      <c r="C9707" s="2" t="s">
        <v>9782</v>
      </c>
      <c r="D9707" s="209" t="n">
        <v>4.37</v>
      </c>
      <c r="E9707" s="224" t="n">
        <f aca="false">VLOOKUP(A9707,SINAPI_MO!$A$1:$E$59566,4,0)</f>
        <v>1</v>
      </c>
      <c r="F9707" s="225" t="n">
        <f aca="false">ROUND(D9707*E9707,2)</f>
        <v>4.37</v>
      </c>
    </row>
    <row r="9708" customFormat="false" ht="19.4" hidden="false" customHeight="false" outlineLevel="0" collapsed="false">
      <c r="A9708" s="207" t="n">
        <v>100237</v>
      </c>
      <c r="B9708" s="208" t="s">
        <v>9838</v>
      </c>
      <c r="C9708" s="2" t="s">
        <v>9782</v>
      </c>
      <c r="D9708" s="209" t="n">
        <v>3.64</v>
      </c>
      <c r="E9708" s="224" t="n">
        <f aca="false">VLOOKUP(A9708,SINAPI_MO!$A$1:$E$59566,4,0)</f>
        <v>1</v>
      </c>
      <c r="F9708" s="225" t="n">
        <f aca="false">ROUND(D9708*E9708,2)</f>
        <v>3.64</v>
      </c>
    </row>
    <row r="9709" customFormat="false" ht="19.4" hidden="false" customHeight="false" outlineLevel="0" collapsed="false">
      <c r="A9709" s="207" t="n">
        <v>100236</v>
      </c>
      <c r="B9709" s="208" t="s">
        <v>9839</v>
      </c>
      <c r="C9709" s="2" t="s">
        <v>9782</v>
      </c>
      <c r="D9709" s="209" t="n">
        <v>3.04</v>
      </c>
      <c r="E9709" s="224" t="n">
        <f aca="false">VLOOKUP(A9709,SINAPI_MO!$A$1:$E$59566,4,0)</f>
        <v>1</v>
      </c>
      <c r="F9709" s="225" t="n">
        <f aca="false">ROUND(D9709*E9709,2)</f>
        <v>3.04</v>
      </c>
    </row>
    <row r="9710" customFormat="false" ht="19.4" hidden="false" customHeight="false" outlineLevel="0" collapsed="false">
      <c r="A9710" s="207" t="n">
        <v>100248</v>
      </c>
      <c r="B9710" s="208" t="s">
        <v>9840</v>
      </c>
      <c r="C9710" s="2" t="s">
        <v>9782</v>
      </c>
      <c r="D9710" s="209" t="n">
        <v>14.36</v>
      </c>
      <c r="E9710" s="224" t="n">
        <f aca="false">VLOOKUP(A9710,SINAPI_MO!$A$1:$E$59566,4,0)</f>
        <v>1</v>
      </c>
      <c r="F9710" s="225" t="n">
        <f aca="false">ROUND(D9710*E9710,2)</f>
        <v>14.36</v>
      </c>
    </row>
    <row r="9711" customFormat="false" ht="19.4" hidden="false" customHeight="false" outlineLevel="0" collapsed="false">
      <c r="A9711" s="207" t="n">
        <v>100247</v>
      </c>
      <c r="B9711" s="208" t="s">
        <v>9841</v>
      </c>
      <c r="C9711" s="2" t="s">
        <v>9782</v>
      </c>
      <c r="D9711" s="209" t="n">
        <v>3.64</v>
      </c>
      <c r="E9711" s="224" t="n">
        <f aca="false">VLOOKUP(A9711,SINAPI_MO!$A$1:$E$59566,4,0)</f>
        <v>1</v>
      </c>
      <c r="F9711" s="225" t="n">
        <f aca="false">ROUND(D9711*E9711,2)</f>
        <v>3.64</v>
      </c>
    </row>
    <row r="9712" customFormat="false" ht="19.4" hidden="false" customHeight="false" outlineLevel="0" collapsed="false">
      <c r="A9712" s="207" t="n">
        <v>100246</v>
      </c>
      <c r="B9712" s="208" t="s">
        <v>9842</v>
      </c>
      <c r="C9712" s="2" t="s">
        <v>9782</v>
      </c>
      <c r="D9712" s="209" t="n">
        <v>2.91</v>
      </c>
      <c r="E9712" s="224" t="n">
        <f aca="false">VLOOKUP(A9712,SINAPI_MO!$A$1:$E$59566,4,0)</f>
        <v>1</v>
      </c>
      <c r="F9712" s="225" t="n">
        <f aca="false">ROUND(D9712*E9712,2)</f>
        <v>2.91</v>
      </c>
    </row>
    <row r="9713" customFormat="false" ht="19.4" hidden="false" customHeight="false" outlineLevel="0" collapsed="false">
      <c r="A9713" s="207" t="n">
        <v>100255</v>
      </c>
      <c r="B9713" s="208" t="s">
        <v>9843</v>
      </c>
      <c r="C9713" s="2" t="s">
        <v>9782</v>
      </c>
      <c r="D9713" s="209" t="n">
        <v>14.58</v>
      </c>
      <c r="E9713" s="224" t="n">
        <f aca="false">VLOOKUP(A9713,SINAPI_MO!$A$1:$E$59566,4,0)</f>
        <v>1</v>
      </c>
      <c r="F9713" s="225" t="n">
        <f aca="false">ROUND(D9713*E9713,2)</f>
        <v>14.58</v>
      </c>
    </row>
    <row r="9714" customFormat="false" ht="19.4" hidden="false" customHeight="false" outlineLevel="0" collapsed="false">
      <c r="A9714" s="207" t="n">
        <v>100263</v>
      </c>
      <c r="B9714" s="208" t="s">
        <v>9844</v>
      </c>
      <c r="C9714" s="2" t="s">
        <v>9772</v>
      </c>
      <c r="D9714" s="209" t="n">
        <v>2.36</v>
      </c>
      <c r="E9714" s="224" t="n">
        <f aca="false">VLOOKUP(A9714,SINAPI_MO!$A$1:$E$59566,4,0)</f>
        <v>1</v>
      </c>
      <c r="F9714" s="225" t="n">
        <f aca="false">ROUND(D9714*E9714,2)</f>
        <v>2.36</v>
      </c>
    </row>
    <row r="9715" customFormat="false" ht="12.8" hidden="false" customHeight="false" outlineLevel="0" collapsed="false">
      <c r="A9715" s="207" t="n">
        <v>100260</v>
      </c>
      <c r="B9715" s="208" t="s">
        <v>9845</v>
      </c>
      <c r="C9715" s="2" t="s">
        <v>9772</v>
      </c>
      <c r="D9715" s="209" t="n">
        <v>9.46</v>
      </c>
      <c r="E9715" s="224" t="n">
        <f aca="false">VLOOKUP(A9715,SINAPI_MO!$A$1:$E$59566,4,0)</f>
        <v>1</v>
      </c>
      <c r="F9715" s="225" t="n">
        <f aca="false">ROUND(D9715*E9715,2)</f>
        <v>9.46</v>
      </c>
    </row>
    <row r="9716" customFormat="false" ht="12.8" hidden="false" customHeight="false" outlineLevel="0" collapsed="false">
      <c r="A9716" s="207" t="n">
        <v>100261</v>
      </c>
      <c r="B9716" s="208" t="s">
        <v>9846</v>
      </c>
      <c r="C9716" s="2" t="s">
        <v>9772</v>
      </c>
      <c r="D9716" s="209" t="n">
        <v>5.95</v>
      </c>
      <c r="E9716" s="224" t="n">
        <f aca="false">VLOOKUP(A9716,SINAPI_MO!$A$1:$E$59566,4,0)</f>
        <v>1</v>
      </c>
      <c r="F9716" s="225" t="n">
        <f aca="false">ROUND(D9716*E9716,2)</f>
        <v>5.95</v>
      </c>
    </row>
    <row r="9717" customFormat="false" ht="12.8" hidden="false" customHeight="false" outlineLevel="0" collapsed="false">
      <c r="A9717" s="207" t="n">
        <v>100262</v>
      </c>
      <c r="B9717" s="208" t="s">
        <v>9847</v>
      </c>
      <c r="C9717" s="2" t="s">
        <v>9772</v>
      </c>
      <c r="D9717" s="209" t="n">
        <v>3.69</v>
      </c>
      <c r="E9717" s="224" t="n">
        <f aca="false">VLOOKUP(A9717,SINAPI_MO!$A$1:$E$59566,4,0)</f>
        <v>1</v>
      </c>
      <c r="F9717" s="225" t="n">
        <f aca="false">ROUND(D9717*E9717,2)</f>
        <v>3.69</v>
      </c>
    </row>
    <row r="9718" customFormat="false" ht="12.8" hidden="false" customHeight="false" outlineLevel="0" collapsed="false">
      <c r="A9718" s="207" t="n">
        <v>100271</v>
      </c>
      <c r="B9718" s="208" t="s">
        <v>9848</v>
      </c>
      <c r="C9718" s="2" t="s">
        <v>9770</v>
      </c>
      <c r="D9718" s="209" t="n">
        <v>68.58</v>
      </c>
      <c r="E9718" s="224" t="n">
        <f aca="false">VLOOKUP(A9718,SINAPI_MO!$A$1:$E$59566,4,0)</f>
        <v>1</v>
      </c>
      <c r="F9718" s="225" t="n">
        <f aca="false">ROUND(D9718*E9718,2)</f>
        <v>68.58</v>
      </c>
    </row>
    <row r="9719" customFormat="false" ht="12.8" hidden="false" customHeight="false" outlineLevel="0" collapsed="false">
      <c r="A9719" s="207" t="n">
        <v>100258</v>
      </c>
      <c r="B9719" s="208" t="s">
        <v>9849</v>
      </c>
      <c r="C9719" s="2" t="s">
        <v>9782</v>
      </c>
      <c r="D9719" s="209" t="n">
        <v>14.58</v>
      </c>
      <c r="E9719" s="224" t="n">
        <f aca="false">VLOOKUP(A9719,SINAPI_MO!$A$1:$E$59566,4,0)</f>
        <v>1</v>
      </c>
      <c r="F9719" s="225" t="n">
        <f aca="false">ROUND(D9719*E9719,2)</f>
        <v>14.58</v>
      </c>
    </row>
    <row r="9720" customFormat="false" ht="12.8" hidden="false" customHeight="false" outlineLevel="0" collapsed="false">
      <c r="A9720" s="207" t="n">
        <v>100259</v>
      </c>
      <c r="B9720" s="208" t="s">
        <v>9850</v>
      </c>
      <c r="C9720" s="2" t="s">
        <v>9782</v>
      </c>
      <c r="D9720" s="209" t="n">
        <v>28.73</v>
      </c>
      <c r="E9720" s="224" t="n">
        <f aca="false">VLOOKUP(A9720,SINAPI_MO!$A$1:$E$59566,4,0)</f>
        <v>1</v>
      </c>
      <c r="F9720" s="225" t="n">
        <f aca="false">ROUND(D9720*E9720,2)</f>
        <v>28.73</v>
      </c>
    </row>
    <row r="9721" customFormat="false" ht="12.8" hidden="false" customHeight="false" outlineLevel="0" collapsed="false">
      <c r="A9721" s="207" t="n">
        <v>100279</v>
      </c>
      <c r="B9721" s="208" t="s">
        <v>9851</v>
      </c>
      <c r="C9721" s="2" t="s">
        <v>170</v>
      </c>
      <c r="D9721" s="209" t="n">
        <v>0.84</v>
      </c>
      <c r="E9721" s="224" t="n">
        <f aca="false">VLOOKUP(A9721,SINAPI_MO!$A$1:$E$59566,4,0)</f>
        <v>1</v>
      </c>
      <c r="F9721" s="225" t="n">
        <f aca="false">ROUND(D9721*E9721,2)</f>
        <v>0.84</v>
      </c>
    </row>
    <row r="9722" customFormat="false" ht="19.4" hidden="false" customHeight="false" outlineLevel="0" collapsed="false">
      <c r="A9722" s="207" t="n">
        <v>100233</v>
      </c>
      <c r="B9722" s="208" t="s">
        <v>9852</v>
      </c>
      <c r="C9722" s="2" t="s">
        <v>170</v>
      </c>
      <c r="D9722" s="209" t="n">
        <v>0.2</v>
      </c>
      <c r="E9722" s="224" t="n">
        <f aca="false">VLOOKUP(A9722,SINAPI_MO!$A$1:$E$59566,4,0)</f>
        <v>1</v>
      </c>
      <c r="F9722" s="225" t="n">
        <f aca="false">ROUND(D9722*E9722,2)</f>
        <v>0.2</v>
      </c>
    </row>
    <row r="9723" customFormat="false" ht="19.4" hidden="false" customHeight="false" outlineLevel="0" collapsed="false">
      <c r="A9723" s="207" t="n">
        <v>100232</v>
      </c>
      <c r="B9723" s="208" t="s">
        <v>9853</v>
      </c>
      <c r="C9723" s="2" t="s">
        <v>170</v>
      </c>
      <c r="D9723" s="209" t="n">
        <v>0.4</v>
      </c>
      <c r="E9723" s="224" t="n">
        <f aca="false">VLOOKUP(A9723,SINAPI_MO!$A$1:$E$59566,4,0)</f>
        <v>1</v>
      </c>
      <c r="F9723" s="225" t="n">
        <f aca="false">ROUND(D9723*E9723,2)</f>
        <v>0.4</v>
      </c>
    </row>
    <row r="9724" customFormat="false" ht="12.8" hidden="false" customHeight="false" outlineLevel="0" collapsed="false">
      <c r="A9724" s="207" t="n">
        <v>100234</v>
      </c>
      <c r="B9724" s="208" t="s">
        <v>9854</v>
      </c>
      <c r="C9724" s="2" t="s">
        <v>175</v>
      </c>
      <c r="D9724" s="209" t="n">
        <v>0.6</v>
      </c>
      <c r="E9724" s="224" t="n">
        <f aca="false">VLOOKUP(A9724,SINAPI_MO!$A$1:$E$59566,4,0)</f>
        <v>1</v>
      </c>
      <c r="F9724" s="225" t="n">
        <f aca="false">ROUND(D9724*E9724,2)</f>
        <v>0.6</v>
      </c>
    </row>
    <row r="9725" customFormat="false" ht="12.8" hidden="false" customHeight="false" outlineLevel="0" collapsed="false">
      <c r="A9725" s="207" t="n">
        <v>100265</v>
      </c>
      <c r="B9725" s="208" t="s">
        <v>9855</v>
      </c>
      <c r="C9725" s="2" t="s">
        <v>175</v>
      </c>
      <c r="D9725" s="209" t="n">
        <v>0.9</v>
      </c>
      <c r="E9725" s="224" t="n">
        <f aca="false">VLOOKUP(A9725,SINAPI_MO!$A$1:$E$59566,4,0)</f>
        <v>1</v>
      </c>
      <c r="F9725" s="225" t="n">
        <f aca="false">ROUND(D9725*E9725,2)</f>
        <v>0.9</v>
      </c>
    </row>
    <row r="9726" customFormat="false" ht="12.8" hidden="false" customHeight="false" outlineLevel="0" collapsed="false">
      <c r="A9726" s="207" t="n">
        <v>100235</v>
      </c>
      <c r="B9726" s="208" t="s">
        <v>9856</v>
      </c>
      <c r="C9726" s="2" t="s">
        <v>9857</v>
      </c>
      <c r="D9726" s="209" t="n">
        <v>0.04</v>
      </c>
      <c r="E9726" s="224" t="n">
        <f aca="false">VLOOKUP(A9726,SINAPI_MO!$A$1:$E$59566,4,0)</f>
        <v>1</v>
      </c>
      <c r="F9726" s="225" t="n">
        <f aca="false">ROUND(D9726*E9726,2)</f>
        <v>0.04</v>
      </c>
    </row>
    <row r="9727" customFormat="false" ht="12.8" hidden="false" customHeight="false" outlineLevel="0" collapsed="false">
      <c r="A9727" s="207" t="n">
        <v>100267</v>
      </c>
      <c r="B9727" s="208" t="s">
        <v>9858</v>
      </c>
      <c r="C9727" s="2" t="s">
        <v>170</v>
      </c>
      <c r="D9727" s="209" t="n">
        <v>1.81</v>
      </c>
      <c r="E9727" s="224" t="n">
        <f aca="false">VLOOKUP(A9727,SINAPI_MO!$A$1:$E$59566,4,0)</f>
        <v>1</v>
      </c>
      <c r="F9727" s="225" t="n">
        <f aca="false">ROUND(D9727*E9727,2)</f>
        <v>1.81</v>
      </c>
    </row>
    <row r="9728" customFormat="false" ht="12.8" hidden="false" customHeight="false" outlineLevel="0" collapsed="false">
      <c r="A9728" s="207" t="n">
        <v>100231</v>
      </c>
      <c r="B9728" s="208" t="s">
        <v>9859</v>
      </c>
      <c r="C9728" s="2" t="s">
        <v>441</v>
      </c>
      <c r="D9728" s="209" t="n">
        <v>0.04</v>
      </c>
      <c r="E9728" s="224" t="n">
        <f aca="false">VLOOKUP(A9728,SINAPI_MO!$A$1:$E$59566,4,0)</f>
        <v>1</v>
      </c>
      <c r="F9728" s="225" t="n">
        <f aca="false">ROUND(D9728*E9728,2)</f>
        <v>0.04</v>
      </c>
    </row>
    <row r="9729" customFormat="false" ht="12.8" hidden="false" customHeight="false" outlineLevel="0" collapsed="false">
      <c r="A9729" s="207" t="n">
        <v>100230</v>
      </c>
      <c r="B9729" s="208" t="s">
        <v>9860</v>
      </c>
      <c r="C9729" s="2" t="s">
        <v>441</v>
      </c>
      <c r="D9729" s="209" t="n">
        <v>0.02</v>
      </c>
      <c r="E9729" s="224"/>
      <c r="F9729" s="225"/>
    </row>
    <row r="9730" customFormat="false" ht="12.8" hidden="false" customHeight="false" outlineLevel="0" collapsed="false">
      <c r="A9730" s="207" t="n">
        <v>100229</v>
      </c>
      <c r="B9730" s="208" t="s">
        <v>9861</v>
      </c>
      <c r="C9730" s="2" t="s">
        <v>441</v>
      </c>
      <c r="D9730" s="209" t="n">
        <v>0.01</v>
      </c>
      <c r="E9730" s="224" t="n">
        <f aca="false">VLOOKUP(A9730,SINAPI_MO!$A$1:$E$59566,4,0)</f>
        <v>1</v>
      </c>
      <c r="F9730" s="225" t="n">
        <f aca="false">ROUND(D9730*E9730,2)</f>
        <v>0.01</v>
      </c>
    </row>
    <row r="9731" customFormat="false" ht="12.8" hidden="false" customHeight="false" outlineLevel="0" collapsed="false">
      <c r="A9731" s="207" t="n">
        <v>100272</v>
      </c>
      <c r="B9731" s="208" t="s">
        <v>9862</v>
      </c>
      <c r="C9731" s="2" t="s">
        <v>175</v>
      </c>
      <c r="D9731" s="209" t="n">
        <v>1.35</v>
      </c>
      <c r="E9731" s="224" t="n">
        <f aca="false">VLOOKUP(A9731,SINAPI_MO!$A$1:$E$59566,4,0)</f>
        <v>1</v>
      </c>
      <c r="F9731" s="225" t="n">
        <f aca="false">ROUND(D9731*E9731,2)</f>
        <v>1.35</v>
      </c>
    </row>
    <row r="9732" customFormat="false" ht="19.4" hidden="false" customHeight="false" outlineLevel="0" collapsed="false">
      <c r="A9732" s="207" t="n">
        <v>100269</v>
      </c>
      <c r="B9732" s="208" t="s">
        <v>9863</v>
      </c>
      <c r="C9732" s="2" t="s">
        <v>170</v>
      </c>
      <c r="D9732" s="209" t="n">
        <v>1.81</v>
      </c>
      <c r="E9732" s="224" t="n">
        <f aca="false">VLOOKUP(A9732,SINAPI_MO!$A$1:$E$59566,4,0)</f>
        <v>1</v>
      </c>
      <c r="F9732" s="225" t="n">
        <f aca="false">ROUND(D9732*E9732,2)</f>
        <v>1.81</v>
      </c>
    </row>
    <row r="9733" customFormat="false" ht="12.8" hidden="false" customHeight="false" outlineLevel="0" collapsed="false">
      <c r="A9733" s="207" t="n">
        <v>100986</v>
      </c>
      <c r="B9733" s="208" t="s">
        <v>9864</v>
      </c>
      <c r="C9733" s="2" t="s">
        <v>262</v>
      </c>
      <c r="D9733" s="209" t="n">
        <v>9.85</v>
      </c>
      <c r="E9733" s="224" t="n">
        <f aca="false">VLOOKUP(A9733,SINAPI_MO!$A$1:$E$59566,4,0)</f>
        <v>0.1259</v>
      </c>
      <c r="F9733" s="225" t="n">
        <f aca="false">ROUND(D9733*E9733,2)</f>
        <v>1.24</v>
      </c>
    </row>
    <row r="9734" customFormat="false" ht="12.8" hidden="false" customHeight="false" outlineLevel="0" collapsed="false">
      <c r="A9734" s="207" t="n">
        <v>101002</v>
      </c>
      <c r="B9734" s="208" t="s">
        <v>9865</v>
      </c>
      <c r="C9734" s="2" t="s">
        <v>9656</v>
      </c>
      <c r="D9734" s="209" t="n">
        <v>6.56</v>
      </c>
      <c r="E9734" s="224" t="n">
        <f aca="false">VLOOKUP(A9734,SINAPI_MO!$A$1:$E$59566,4,0)</f>
        <v>0.125</v>
      </c>
      <c r="F9734" s="225" t="n">
        <f aca="false">ROUND(D9734*E9734,2)</f>
        <v>0.82</v>
      </c>
    </row>
    <row r="9735" customFormat="false" ht="12.8" hidden="false" customHeight="false" outlineLevel="0" collapsed="false">
      <c r="A9735" s="207" t="n">
        <v>100987</v>
      </c>
      <c r="B9735" s="208" t="s">
        <v>9866</v>
      </c>
      <c r="C9735" s="2" t="s">
        <v>262</v>
      </c>
      <c r="D9735" s="209" t="n">
        <v>11.28</v>
      </c>
      <c r="E9735" s="224" t="n">
        <f aca="false">VLOOKUP(A9735,SINAPI_MO!$A$1:$E$59566,4,0)</f>
        <v>0.102</v>
      </c>
      <c r="F9735" s="225" t="n">
        <f aca="false">ROUND(D9735*E9735,2)</f>
        <v>1.15</v>
      </c>
    </row>
    <row r="9736" customFormat="false" ht="12.8" hidden="false" customHeight="false" outlineLevel="0" collapsed="false">
      <c r="A9736" s="207" t="n">
        <v>101003</v>
      </c>
      <c r="B9736" s="208" t="s">
        <v>9867</v>
      </c>
      <c r="C9736" s="2" t="s">
        <v>9656</v>
      </c>
      <c r="D9736" s="209" t="n">
        <v>7.51</v>
      </c>
      <c r="E9736" s="224" t="n">
        <f aca="false">VLOOKUP(A9736,SINAPI_MO!$A$1:$E$59566,4,0)</f>
        <v>0.1025</v>
      </c>
      <c r="F9736" s="225" t="n">
        <f aca="false">ROUND(D9736*E9736,2)</f>
        <v>0.77</v>
      </c>
    </row>
    <row r="9737" customFormat="false" ht="12.8" hidden="false" customHeight="false" outlineLevel="0" collapsed="false">
      <c r="A9737" s="207" t="n">
        <v>100988</v>
      </c>
      <c r="B9737" s="208" t="s">
        <v>9868</v>
      </c>
      <c r="C9737" s="2" t="s">
        <v>262</v>
      </c>
      <c r="D9737" s="209" t="n">
        <v>11.94</v>
      </c>
      <c r="E9737" s="224" t="n">
        <f aca="false">VLOOKUP(A9737,SINAPI_MO!$A$1:$E$59566,4,0)</f>
        <v>0.0913</v>
      </c>
      <c r="F9737" s="225" t="n">
        <f aca="false">ROUND(D9737*E9737,2)</f>
        <v>1.09</v>
      </c>
    </row>
    <row r="9738" customFormat="false" ht="12.8" hidden="false" customHeight="false" outlineLevel="0" collapsed="false">
      <c r="A9738" s="207" t="n">
        <v>101004</v>
      </c>
      <c r="B9738" s="208" t="s">
        <v>9869</v>
      </c>
      <c r="C9738" s="2" t="s">
        <v>9656</v>
      </c>
      <c r="D9738" s="209" t="n">
        <v>7.96</v>
      </c>
      <c r="E9738" s="224" t="n">
        <f aca="false">VLOOKUP(A9738,SINAPI_MO!$A$1:$E$59566,4,0)</f>
        <v>0.0905</v>
      </c>
      <c r="F9738" s="225" t="n">
        <f aca="false">ROUND(D9738*E9738,2)</f>
        <v>0.72</v>
      </c>
    </row>
    <row r="9739" customFormat="false" ht="12.8" hidden="false" customHeight="false" outlineLevel="0" collapsed="false">
      <c r="A9739" s="207" t="n">
        <v>100985</v>
      </c>
      <c r="B9739" s="208" t="s">
        <v>9870</v>
      </c>
      <c r="C9739" s="2" t="s">
        <v>262</v>
      </c>
      <c r="D9739" s="209" t="n">
        <v>8.16</v>
      </c>
      <c r="E9739" s="224" t="n">
        <f aca="false">VLOOKUP(A9739,SINAPI_MO!$A$1:$E$59566,4,0)</f>
        <v>0.1814</v>
      </c>
      <c r="F9739" s="225" t="n">
        <f aca="false">ROUND(D9739*E9739,2)</f>
        <v>1.48</v>
      </c>
    </row>
    <row r="9740" customFormat="false" ht="12.8" hidden="false" customHeight="false" outlineLevel="0" collapsed="false">
      <c r="A9740" s="207" t="n">
        <v>101001</v>
      </c>
      <c r="B9740" s="208" t="s">
        <v>9871</v>
      </c>
      <c r="C9740" s="2" t="s">
        <v>9656</v>
      </c>
      <c r="D9740" s="209" t="n">
        <v>5.43</v>
      </c>
      <c r="E9740" s="224" t="n">
        <f aca="false">VLOOKUP(A9740,SINAPI_MO!$A$1:$E$59566,4,0)</f>
        <v>0.1805</v>
      </c>
      <c r="F9740" s="225" t="n">
        <f aca="false">ROUND(D9740*E9740,2)</f>
        <v>0.98</v>
      </c>
    </row>
    <row r="9741" customFormat="false" ht="12.8" hidden="false" customHeight="false" outlineLevel="0" collapsed="false">
      <c r="A9741" s="207" t="n">
        <v>101008</v>
      </c>
      <c r="B9741" s="208" t="s">
        <v>9872</v>
      </c>
      <c r="C9741" s="2" t="s">
        <v>262</v>
      </c>
      <c r="D9741" s="209" t="n">
        <v>9.86</v>
      </c>
      <c r="E9741" s="224" t="n">
        <f aca="false">VLOOKUP(A9741,SINAPI_MO!$A$1:$E$59566,4,0)</f>
        <v>0.0984</v>
      </c>
      <c r="F9741" s="225" t="n">
        <f aca="false">ROUND(D9741*E9741,2)</f>
        <v>0.97</v>
      </c>
    </row>
    <row r="9742" customFormat="false" ht="12.8" hidden="false" customHeight="false" outlineLevel="0" collapsed="false">
      <c r="A9742" s="207" t="n">
        <v>106708</v>
      </c>
      <c r="B9742" s="208" t="s">
        <v>9873</v>
      </c>
      <c r="C9742" s="2" t="s">
        <v>262</v>
      </c>
      <c r="D9742" s="209" t="n">
        <v>6.82</v>
      </c>
      <c r="E9742" s="224" t="n">
        <f aca="false">VLOOKUP(A9742,SINAPI_MO!$A$1:$E$59566,4,0)</f>
        <v>0.11</v>
      </c>
      <c r="F9742" s="225" t="n">
        <f aca="false">ROUND(D9742*E9742,2)</f>
        <v>0.75</v>
      </c>
    </row>
    <row r="9743" customFormat="false" ht="12.8" hidden="false" customHeight="false" outlineLevel="0" collapsed="false">
      <c r="A9743" s="207" t="n">
        <v>101007</v>
      </c>
      <c r="B9743" s="208" t="s">
        <v>9874</v>
      </c>
      <c r="C9743" s="2" t="s">
        <v>262</v>
      </c>
      <c r="D9743" s="209" t="n">
        <v>12.08</v>
      </c>
      <c r="E9743" s="224" t="n">
        <f aca="false">VLOOKUP(A9743,SINAPI_MO!$A$1:$E$59566,4,0)</f>
        <v>0.1242</v>
      </c>
      <c r="F9743" s="225" t="n">
        <f aca="false">ROUND(D9743*E9743,2)</f>
        <v>1.5</v>
      </c>
    </row>
    <row r="9744" customFormat="false" ht="12.8" hidden="false" customHeight="false" outlineLevel="0" collapsed="false">
      <c r="A9744" s="207" t="n">
        <v>106711</v>
      </c>
      <c r="B9744" s="208" t="s">
        <v>9875</v>
      </c>
      <c r="C9744" s="2" t="s">
        <v>262</v>
      </c>
      <c r="D9744" s="209" t="n">
        <v>0</v>
      </c>
      <c r="E9744" s="224" t="e">
        <f aca="false">VLOOKUP(A9744,SINAPI_MO!$A$1:$E$59566,4,0)</f>
        <v>#N/A</v>
      </c>
      <c r="F9744" s="225" t="e">
        <f aca="false">ROUND(D9744*E9744,2)</f>
        <v>#N/A</v>
      </c>
    </row>
    <row r="9745" customFormat="false" ht="19.4" hidden="false" customHeight="false" outlineLevel="0" collapsed="false">
      <c r="A9745" s="207" t="n">
        <v>106709</v>
      </c>
      <c r="B9745" s="208" t="s">
        <v>9876</v>
      </c>
      <c r="C9745" s="2" t="s">
        <v>9656</v>
      </c>
      <c r="D9745" s="209" t="n">
        <v>0</v>
      </c>
      <c r="E9745" s="224" t="e">
        <f aca="false">VLOOKUP(A9745,SINAPI_MO!$A$1:$E$59566,4,0)</f>
        <v>#N/A</v>
      </c>
      <c r="F9745" s="225" t="e">
        <f aca="false">ROUND(D9745*E9745,2)</f>
        <v>#N/A</v>
      </c>
    </row>
    <row r="9746" customFormat="false" ht="19.4" hidden="false" customHeight="false" outlineLevel="0" collapsed="false">
      <c r="A9746" s="207" t="n">
        <v>106710</v>
      </c>
      <c r="B9746" s="208" t="s">
        <v>9877</v>
      </c>
      <c r="C9746" s="2" t="s">
        <v>9656</v>
      </c>
      <c r="D9746" s="209" t="n">
        <v>0</v>
      </c>
      <c r="E9746" s="224" t="e">
        <f aca="false">VLOOKUP(A9746,SINAPI_MO!$A$1:$E$59566,4,0)</f>
        <v>#N/A</v>
      </c>
      <c r="F9746" s="225" t="e">
        <f aca="false">ROUND(D9746*E9746,2)</f>
        <v>#N/A</v>
      </c>
    </row>
    <row r="9747" customFormat="false" ht="19.4" hidden="false" customHeight="false" outlineLevel="0" collapsed="false">
      <c r="A9747" s="207" t="n">
        <v>100982</v>
      </c>
      <c r="B9747" s="208" t="s">
        <v>9878</v>
      </c>
      <c r="C9747" s="2" t="s">
        <v>262</v>
      </c>
      <c r="D9747" s="209" t="n">
        <v>9.54</v>
      </c>
      <c r="E9747" s="224" t="n">
        <f aca="false">VLOOKUP(A9747,SINAPI_MO!$A$1:$E$59566,4,0)</f>
        <v>0.1572</v>
      </c>
      <c r="F9747" s="225" t="n">
        <f aca="false">ROUND(D9747*E9747,2)</f>
        <v>1.5</v>
      </c>
    </row>
    <row r="9748" customFormat="false" ht="19.4" hidden="false" customHeight="false" outlineLevel="0" collapsed="false">
      <c r="A9748" s="207" t="n">
        <v>100998</v>
      </c>
      <c r="B9748" s="208" t="s">
        <v>9879</v>
      </c>
      <c r="C9748" s="2" t="s">
        <v>9656</v>
      </c>
      <c r="D9748" s="209" t="n">
        <v>6.36</v>
      </c>
      <c r="E9748" s="224" t="n">
        <f aca="false">VLOOKUP(A9748,SINAPI_MO!$A$1:$E$59566,4,0)</f>
        <v>0.1557</v>
      </c>
      <c r="F9748" s="225" t="n">
        <f aca="false">ROUND(D9748*E9748,2)</f>
        <v>0.99</v>
      </c>
    </row>
    <row r="9749" customFormat="false" ht="19.4" hidden="false" customHeight="false" outlineLevel="0" collapsed="false">
      <c r="A9749" s="207" t="n">
        <v>100983</v>
      </c>
      <c r="B9749" s="208" t="s">
        <v>9880</v>
      </c>
      <c r="C9749" s="2" t="s">
        <v>262</v>
      </c>
      <c r="D9749" s="209" t="n">
        <v>9.55</v>
      </c>
      <c r="E9749" s="224" t="n">
        <f aca="false">VLOOKUP(A9749,SINAPI_MO!$A$1:$E$59566,4,0)</f>
        <v>0.134</v>
      </c>
      <c r="F9749" s="225" t="n">
        <f aca="false">ROUND(D9749*E9749,2)</f>
        <v>1.28</v>
      </c>
    </row>
    <row r="9750" customFormat="false" ht="19.4" hidden="false" customHeight="false" outlineLevel="0" collapsed="false">
      <c r="A9750" s="207" t="n">
        <v>100999</v>
      </c>
      <c r="B9750" s="208" t="s">
        <v>9881</v>
      </c>
      <c r="C9750" s="2" t="s">
        <v>9656</v>
      </c>
      <c r="D9750" s="209" t="n">
        <v>6.35</v>
      </c>
      <c r="E9750" s="224" t="n">
        <f aca="false">VLOOKUP(A9750,SINAPI_MO!$A$1:$E$59566,4,0)</f>
        <v>0.1323</v>
      </c>
      <c r="F9750" s="225" t="n">
        <f aca="false">ROUND(D9750*E9750,2)</f>
        <v>0.84</v>
      </c>
    </row>
    <row r="9751" customFormat="false" ht="19.4" hidden="false" customHeight="false" outlineLevel="0" collapsed="false">
      <c r="A9751" s="207" t="n">
        <v>100984</v>
      </c>
      <c r="B9751" s="208" t="s">
        <v>9882</v>
      </c>
      <c r="C9751" s="2" t="s">
        <v>262</v>
      </c>
      <c r="D9751" s="209" t="n">
        <v>9.34</v>
      </c>
      <c r="E9751" s="224" t="n">
        <f aca="false">VLOOKUP(A9751,SINAPI_MO!$A$1:$E$59566,4,0)</f>
        <v>0.1242</v>
      </c>
      <c r="F9751" s="225" t="n">
        <f aca="false">ROUND(D9751*E9751,2)</f>
        <v>1.16</v>
      </c>
    </row>
    <row r="9752" customFormat="false" ht="19.4" hidden="false" customHeight="false" outlineLevel="0" collapsed="false">
      <c r="A9752" s="207" t="n">
        <v>101000</v>
      </c>
      <c r="B9752" s="208" t="s">
        <v>9883</v>
      </c>
      <c r="C9752" s="2" t="s">
        <v>9656</v>
      </c>
      <c r="D9752" s="209" t="n">
        <v>6.22</v>
      </c>
      <c r="E9752" s="224" t="n">
        <f aca="false">VLOOKUP(A9752,SINAPI_MO!$A$1:$E$59566,4,0)</f>
        <v>0.1222</v>
      </c>
      <c r="F9752" s="225" t="n">
        <f aca="false">ROUND(D9752*E9752,2)</f>
        <v>0.76</v>
      </c>
    </row>
    <row r="9753" customFormat="false" ht="19.4" hidden="false" customHeight="false" outlineLevel="0" collapsed="false">
      <c r="A9753" s="207" t="n">
        <v>100981</v>
      </c>
      <c r="B9753" s="208" t="s">
        <v>9884</v>
      </c>
      <c r="C9753" s="2" t="s">
        <v>262</v>
      </c>
      <c r="D9753" s="209" t="n">
        <v>9.93</v>
      </c>
      <c r="E9753" s="224" t="n">
        <f aca="false">VLOOKUP(A9753,SINAPI_MO!$A$1:$E$59566,4,0)</f>
        <v>0.2024</v>
      </c>
      <c r="F9753" s="225" t="n">
        <f aca="false">ROUND(D9753*E9753,2)</f>
        <v>2.01</v>
      </c>
    </row>
    <row r="9754" customFormat="false" ht="19.4" hidden="false" customHeight="false" outlineLevel="0" collapsed="false">
      <c r="A9754" s="207" t="n">
        <v>100997</v>
      </c>
      <c r="B9754" s="208" t="s">
        <v>9885</v>
      </c>
      <c r="C9754" s="2" t="s">
        <v>9656</v>
      </c>
      <c r="D9754" s="209" t="n">
        <v>6.61</v>
      </c>
      <c r="E9754" s="224" t="n">
        <f aca="false">VLOOKUP(A9754,SINAPI_MO!$A$1:$E$59566,4,0)</f>
        <v>0.2012</v>
      </c>
      <c r="F9754" s="225" t="n">
        <f aca="false">ROUND(D9754*E9754,2)</f>
        <v>1.33</v>
      </c>
    </row>
    <row r="9755" customFormat="false" ht="12.8" hidden="false" customHeight="false" outlineLevel="0" collapsed="false">
      <c r="A9755" s="207" t="n">
        <v>101010</v>
      </c>
      <c r="B9755" s="208" t="s">
        <v>9886</v>
      </c>
      <c r="C9755" s="2" t="s">
        <v>9656</v>
      </c>
      <c r="D9755" s="209" t="n">
        <v>28.54</v>
      </c>
      <c r="E9755" s="224" t="n">
        <f aca="false">VLOOKUP(A9755,SINAPI_MO!$A$1:$E$59566,4,0)</f>
        <v>0.1335</v>
      </c>
      <c r="F9755" s="225" t="n">
        <f aca="false">ROUND(D9755*E9755,2)</f>
        <v>3.81</v>
      </c>
    </row>
    <row r="9756" customFormat="false" ht="12.8" hidden="false" customHeight="false" outlineLevel="0" collapsed="false">
      <c r="A9756" s="207" t="n">
        <v>106721</v>
      </c>
      <c r="B9756" s="208" t="s">
        <v>9887</v>
      </c>
      <c r="C9756" s="2" t="s">
        <v>9656</v>
      </c>
      <c r="D9756" s="209" t="n">
        <v>32.35</v>
      </c>
      <c r="E9756" s="224" t="n">
        <f aca="false">VLOOKUP(A9756,SINAPI_MO!$A$1:$E$59566,4,0)</f>
        <v>0.1113</v>
      </c>
      <c r="F9756" s="225" t="n">
        <f aca="false">ROUND(D9756*E9756,2)</f>
        <v>3.6</v>
      </c>
    </row>
    <row r="9757" customFormat="false" ht="19.4" hidden="false" customHeight="false" outlineLevel="0" collapsed="false">
      <c r="A9757" s="207" t="n">
        <v>101009</v>
      </c>
      <c r="B9757" s="208" t="s">
        <v>9888</v>
      </c>
      <c r="C9757" s="2" t="s">
        <v>9656</v>
      </c>
      <c r="D9757" s="209" t="n">
        <v>45.17</v>
      </c>
      <c r="E9757" s="224" t="n">
        <f aca="false">VLOOKUP(A9757,SINAPI_MO!$A$1:$E$59566,4,0)</f>
        <v>0.1333</v>
      </c>
      <c r="F9757" s="225" t="n">
        <f aca="false">ROUND(D9757*E9757,2)</f>
        <v>6.02</v>
      </c>
    </row>
    <row r="9758" customFormat="false" ht="19.4" hidden="false" customHeight="false" outlineLevel="0" collapsed="false">
      <c r="A9758" s="207" t="n">
        <v>106720</v>
      </c>
      <c r="B9758" s="208" t="s">
        <v>9889</v>
      </c>
      <c r="C9758" s="2" t="s">
        <v>9656</v>
      </c>
      <c r="D9758" s="209" t="n">
        <v>52.05</v>
      </c>
      <c r="E9758" s="224" t="n">
        <f aca="false">VLOOKUP(A9758,SINAPI_MO!$A$1:$E$59566,4,0)</f>
        <v>0.1114</v>
      </c>
      <c r="F9758" s="225" t="n">
        <f aca="false">ROUND(D9758*E9758,2)</f>
        <v>5.8</v>
      </c>
    </row>
    <row r="9759" customFormat="false" ht="19.4" hidden="false" customHeight="false" outlineLevel="0" collapsed="false">
      <c r="A9759" s="207" t="n">
        <v>100978</v>
      </c>
      <c r="B9759" s="208" t="s">
        <v>9890</v>
      </c>
      <c r="C9759" s="2" t="s">
        <v>262</v>
      </c>
      <c r="D9759" s="209" t="n">
        <v>7.32</v>
      </c>
      <c r="E9759" s="224" t="n">
        <f aca="false">VLOOKUP(A9759,SINAPI_MO!$A$1:$E$59566,4,0)</f>
        <v>0.1544</v>
      </c>
      <c r="F9759" s="225" t="n">
        <f aca="false">ROUND(D9759*E9759,2)</f>
        <v>1.13</v>
      </c>
    </row>
    <row r="9760" customFormat="false" ht="19.4" hidden="false" customHeight="false" outlineLevel="0" collapsed="false">
      <c r="A9760" s="207" t="n">
        <v>100994</v>
      </c>
      <c r="B9760" s="208" t="s">
        <v>9891</v>
      </c>
      <c r="C9760" s="2" t="s">
        <v>9656</v>
      </c>
      <c r="D9760" s="209" t="n">
        <v>4.88</v>
      </c>
      <c r="E9760" s="224" t="n">
        <f aca="false">VLOOKUP(A9760,SINAPI_MO!$A$1:$E$59566,4,0)</f>
        <v>0.1557</v>
      </c>
      <c r="F9760" s="225" t="n">
        <f aca="false">ROUND(D9760*E9760,2)</f>
        <v>0.76</v>
      </c>
    </row>
    <row r="9761" customFormat="false" ht="19.4" hidden="false" customHeight="false" outlineLevel="0" collapsed="false">
      <c r="A9761" s="207" t="n">
        <v>100974</v>
      </c>
      <c r="B9761" s="208" t="s">
        <v>9892</v>
      </c>
      <c r="C9761" s="2" t="s">
        <v>262</v>
      </c>
      <c r="D9761" s="209" t="n">
        <v>8.6</v>
      </c>
      <c r="E9761" s="224" t="n">
        <f aca="false">VLOOKUP(A9761,SINAPI_MO!$A$1:$E$59566,4,0)</f>
        <v>0.1686</v>
      </c>
      <c r="F9761" s="225" t="n">
        <f aca="false">ROUND(D9761*E9761,2)</f>
        <v>1.45</v>
      </c>
    </row>
    <row r="9762" customFormat="false" ht="19.4" hidden="false" customHeight="false" outlineLevel="0" collapsed="false">
      <c r="A9762" s="207" t="n">
        <v>100990</v>
      </c>
      <c r="B9762" s="208" t="s">
        <v>9893</v>
      </c>
      <c r="C9762" s="2" t="s">
        <v>9656</v>
      </c>
      <c r="D9762" s="209" t="n">
        <v>5.72</v>
      </c>
      <c r="E9762" s="224" t="n">
        <f aca="false">VLOOKUP(A9762,SINAPI_MO!$A$1:$E$59566,4,0)</f>
        <v>0.1678</v>
      </c>
      <c r="F9762" s="225" t="n">
        <f aca="false">ROUND(D9762*E9762,2)</f>
        <v>0.96</v>
      </c>
    </row>
    <row r="9763" customFormat="false" ht="19.4" hidden="false" customHeight="false" outlineLevel="0" collapsed="false">
      <c r="A9763" s="207" t="n">
        <v>100979</v>
      </c>
      <c r="B9763" s="208" t="s">
        <v>9894</v>
      </c>
      <c r="C9763" s="2" t="s">
        <v>262</v>
      </c>
      <c r="D9763" s="209" t="n">
        <v>7.02</v>
      </c>
      <c r="E9763" s="224" t="n">
        <f aca="false">VLOOKUP(A9763,SINAPI_MO!$A$1:$E$59566,4,0)</f>
        <v>0.1296</v>
      </c>
      <c r="F9763" s="225" t="n">
        <f aca="false">ROUND(D9763*E9763,2)</f>
        <v>0.91</v>
      </c>
    </row>
    <row r="9764" customFormat="false" ht="19.4" hidden="false" customHeight="false" outlineLevel="0" collapsed="false">
      <c r="A9764" s="207" t="n">
        <v>100995</v>
      </c>
      <c r="B9764" s="208" t="s">
        <v>9895</v>
      </c>
      <c r="C9764" s="2" t="s">
        <v>9656</v>
      </c>
      <c r="D9764" s="209" t="n">
        <v>4.67</v>
      </c>
      <c r="E9764" s="224" t="n">
        <f aca="false">VLOOKUP(A9764,SINAPI_MO!$A$1:$E$59566,4,0)</f>
        <v>0.1306</v>
      </c>
      <c r="F9764" s="225" t="n">
        <f aca="false">ROUND(D9764*E9764,2)</f>
        <v>0.61</v>
      </c>
    </row>
    <row r="9765" customFormat="false" ht="19.4" hidden="false" customHeight="false" outlineLevel="0" collapsed="false">
      <c r="A9765" s="207" t="n">
        <v>100975</v>
      </c>
      <c r="B9765" s="208" t="s">
        <v>9896</v>
      </c>
      <c r="C9765" s="2" t="s">
        <v>262</v>
      </c>
      <c r="D9765" s="209" t="n">
        <v>8.52</v>
      </c>
      <c r="E9765" s="224" t="n">
        <f aca="false">VLOOKUP(A9765,SINAPI_MO!$A$1:$E$59566,4,0)</f>
        <v>0.1432</v>
      </c>
      <c r="F9765" s="225" t="n">
        <f aca="false">ROUND(D9765*E9765,2)</f>
        <v>1.22</v>
      </c>
    </row>
    <row r="9766" customFormat="false" ht="19.4" hidden="false" customHeight="false" outlineLevel="0" collapsed="false">
      <c r="A9766" s="207" t="n">
        <v>100991</v>
      </c>
      <c r="B9766" s="208" t="s">
        <v>9897</v>
      </c>
      <c r="C9766" s="2" t="s">
        <v>9656</v>
      </c>
      <c r="D9766" s="209" t="n">
        <v>5.67</v>
      </c>
      <c r="E9766" s="224" t="n">
        <f aca="false">VLOOKUP(A9766,SINAPI_MO!$A$1:$E$59566,4,0)</f>
        <v>0.1411</v>
      </c>
      <c r="F9766" s="225" t="n">
        <f aca="false">ROUND(D9766*E9766,2)</f>
        <v>0.8</v>
      </c>
    </row>
    <row r="9767" customFormat="false" ht="19.4" hidden="false" customHeight="false" outlineLevel="0" collapsed="false">
      <c r="A9767" s="207" t="n">
        <v>100980</v>
      </c>
      <c r="B9767" s="208" t="s">
        <v>9898</v>
      </c>
      <c r="C9767" s="2" t="s">
        <v>262</v>
      </c>
      <c r="D9767" s="209" t="n">
        <v>6.63</v>
      </c>
      <c r="E9767" s="224" t="n">
        <f aca="false">VLOOKUP(A9767,SINAPI_MO!$A$1:$E$59566,4,0)</f>
        <v>0.1207</v>
      </c>
      <c r="F9767" s="225" t="n">
        <f aca="false">ROUND(D9767*E9767,2)</f>
        <v>0.8</v>
      </c>
    </row>
    <row r="9768" customFormat="false" ht="19.4" hidden="false" customHeight="false" outlineLevel="0" collapsed="false">
      <c r="A9768" s="207" t="n">
        <v>100996</v>
      </c>
      <c r="B9768" s="208" t="s">
        <v>9899</v>
      </c>
      <c r="C9768" s="2" t="s">
        <v>9656</v>
      </c>
      <c r="D9768" s="209" t="n">
        <v>4.41</v>
      </c>
      <c r="E9768" s="224" t="n">
        <f aca="false">VLOOKUP(A9768,SINAPI_MO!$A$1:$E$59566,4,0)</f>
        <v>0.1202</v>
      </c>
      <c r="F9768" s="225" t="n">
        <f aca="false">ROUND(D9768*E9768,2)</f>
        <v>0.53</v>
      </c>
    </row>
    <row r="9769" customFormat="false" ht="19.4" hidden="false" customHeight="false" outlineLevel="0" collapsed="false">
      <c r="A9769" s="207" t="n">
        <v>100976</v>
      </c>
      <c r="B9769" s="208" t="s">
        <v>9900</v>
      </c>
      <c r="C9769" s="2" t="s">
        <v>262</v>
      </c>
      <c r="D9769" s="209" t="n">
        <v>8.27</v>
      </c>
      <c r="E9769" s="224" t="n">
        <f aca="false">VLOOKUP(A9769,SINAPI_MO!$A$1:$E$59566,4,0)</f>
        <v>0.1318</v>
      </c>
      <c r="F9769" s="225" t="n">
        <f aca="false">ROUND(D9769*E9769,2)</f>
        <v>1.09</v>
      </c>
    </row>
    <row r="9770" customFormat="false" ht="19.4" hidden="false" customHeight="false" outlineLevel="0" collapsed="false">
      <c r="A9770" s="207" t="n">
        <v>100992</v>
      </c>
      <c r="B9770" s="208" t="s">
        <v>9901</v>
      </c>
      <c r="C9770" s="2" t="s">
        <v>9656</v>
      </c>
      <c r="D9770" s="209" t="n">
        <v>5.51</v>
      </c>
      <c r="E9770" s="224" t="n">
        <f aca="false">VLOOKUP(A9770,SINAPI_MO!$A$1:$E$59566,4,0)</f>
        <v>0.1307</v>
      </c>
      <c r="F9770" s="225" t="n">
        <f aca="false">ROUND(D9770*E9770,2)</f>
        <v>0.72</v>
      </c>
    </row>
    <row r="9771" customFormat="false" ht="19.4" hidden="false" customHeight="false" outlineLevel="0" collapsed="false">
      <c r="A9771" s="207" t="n">
        <v>100977</v>
      </c>
      <c r="B9771" s="208" t="s">
        <v>9902</v>
      </c>
      <c r="C9771" s="2" t="s">
        <v>262</v>
      </c>
      <c r="D9771" s="209" t="n">
        <v>8.13</v>
      </c>
      <c r="E9771" s="224" t="n">
        <f aca="false">VLOOKUP(A9771,SINAPI_MO!$A$1:$E$59566,4,0)</f>
        <v>0.203</v>
      </c>
      <c r="F9771" s="225" t="n">
        <f aca="false">ROUND(D9771*E9771,2)</f>
        <v>1.65</v>
      </c>
    </row>
    <row r="9772" customFormat="false" ht="19.4" hidden="false" customHeight="false" outlineLevel="0" collapsed="false">
      <c r="A9772" s="207" t="n">
        <v>100993</v>
      </c>
      <c r="B9772" s="208" t="s">
        <v>9903</v>
      </c>
      <c r="C9772" s="2" t="s">
        <v>9656</v>
      </c>
      <c r="D9772" s="209" t="n">
        <v>5.41</v>
      </c>
      <c r="E9772" s="224" t="n">
        <f aca="false">VLOOKUP(A9772,SINAPI_MO!$A$1:$E$59566,4,0)</f>
        <v>0.2033</v>
      </c>
      <c r="F9772" s="225" t="n">
        <f aca="false">ROUND(D9772*E9772,2)</f>
        <v>1.1</v>
      </c>
    </row>
    <row r="9773" customFormat="false" ht="19.4" hidden="false" customHeight="false" outlineLevel="0" collapsed="false">
      <c r="A9773" s="207" t="n">
        <v>100973</v>
      </c>
      <c r="B9773" s="208" t="s">
        <v>9904</v>
      </c>
      <c r="C9773" s="2" t="s">
        <v>262</v>
      </c>
      <c r="D9773" s="209" t="n">
        <v>9.06</v>
      </c>
      <c r="E9773" s="224" t="n">
        <f aca="false">VLOOKUP(A9773,SINAPI_MO!$A$1:$E$59566,4,0)</f>
        <v>0.2185</v>
      </c>
      <c r="F9773" s="225" t="n">
        <f aca="false">ROUND(D9773*E9773,2)</f>
        <v>1.98</v>
      </c>
    </row>
    <row r="9774" customFormat="false" ht="19.4" hidden="false" customHeight="false" outlineLevel="0" collapsed="false">
      <c r="A9774" s="207" t="n">
        <v>100989</v>
      </c>
      <c r="B9774" s="208" t="s">
        <v>9905</v>
      </c>
      <c r="C9774" s="2" t="s">
        <v>9656</v>
      </c>
      <c r="D9774" s="209" t="n">
        <v>6.04</v>
      </c>
      <c r="E9774" s="224" t="n">
        <f aca="false">VLOOKUP(A9774,SINAPI_MO!$A$1:$E$59566,4,0)</f>
        <v>0.2152</v>
      </c>
      <c r="F9774" s="225" t="n">
        <f aca="false">ROUND(D9774*E9774,2)</f>
        <v>1.3</v>
      </c>
    </row>
    <row r="9775" customFormat="false" ht="19.4" hidden="false" customHeight="false" outlineLevel="0" collapsed="false">
      <c r="A9775" s="207" t="n">
        <v>101467</v>
      </c>
      <c r="B9775" s="208" t="s">
        <v>9906</v>
      </c>
      <c r="C9775" s="2" t="s">
        <v>9656</v>
      </c>
      <c r="D9775" s="209" t="n">
        <v>20.99</v>
      </c>
      <c r="E9775" s="224" t="n">
        <f aca="false">VLOOKUP(A9775,SINAPI_MO!$A$1:$E$59566,4,0)</f>
        <v>0.2778</v>
      </c>
      <c r="F9775" s="225" t="n">
        <f aca="false">ROUND(D9775*E9775,2)</f>
        <v>5.83</v>
      </c>
    </row>
    <row r="9776" customFormat="false" ht="19.4" hidden="false" customHeight="false" outlineLevel="0" collapsed="false">
      <c r="A9776" s="207" t="n">
        <v>106729</v>
      </c>
      <c r="B9776" s="208" t="s">
        <v>9907</v>
      </c>
      <c r="C9776" s="2" t="s">
        <v>9656</v>
      </c>
      <c r="D9776" s="209" t="n">
        <v>22.25</v>
      </c>
      <c r="E9776" s="224" t="n">
        <f aca="false">VLOOKUP(A9776,SINAPI_MO!$A$1:$E$59566,4,0)</f>
        <v>0.2391</v>
      </c>
      <c r="F9776" s="225" t="n">
        <f aca="false">ROUND(D9776*E9776,2)</f>
        <v>5.32</v>
      </c>
    </row>
    <row r="9777" customFormat="false" ht="19.4" hidden="false" customHeight="false" outlineLevel="0" collapsed="false">
      <c r="A9777" s="207" t="n">
        <v>101468</v>
      </c>
      <c r="B9777" s="208" t="s">
        <v>9908</v>
      </c>
      <c r="C9777" s="2" t="s">
        <v>9656</v>
      </c>
      <c r="D9777" s="209" t="n">
        <v>19.12</v>
      </c>
      <c r="E9777" s="224" t="n">
        <f aca="false">VLOOKUP(A9777,SINAPI_MO!$A$1:$E$59566,4,0)</f>
        <v>0.2782</v>
      </c>
      <c r="F9777" s="225" t="n">
        <f aca="false">ROUND(D9777*E9777,2)</f>
        <v>5.32</v>
      </c>
    </row>
    <row r="9778" customFormat="false" ht="19.4" hidden="false" customHeight="false" outlineLevel="0" collapsed="false">
      <c r="A9778" s="207" t="n">
        <v>106730</v>
      </c>
      <c r="B9778" s="208" t="s">
        <v>9909</v>
      </c>
      <c r="C9778" s="2" t="s">
        <v>9656</v>
      </c>
      <c r="D9778" s="209" t="n">
        <v>19.71</v>
      </c>
      <c r="E9778" s="224" t="n">
        <f aca="false">VLOOKUP(A9778,SINAPI_MO!$A$1:$E$59566,4,0)</f>
        <v>0.2395</v>
      </c>
      <c r="F9778" s="225" t="n">
        <f aca="false">ROUND(D9778*E9778,2)</f>
        <v>4.72</v>
      </c>
    </row>
    <row r="9779" customFormat="false" ht="19.4" hidden="false" customHeight="false" outlineLevel="0" collapsed="false">
      <c r="A9779" s="207" t="n">
        <v>101014</v>
      </c>
      <c r="B9779" s="208" t="s">
        <v>9910</v>
      </c>
      <c r="C9779" s="2" t="s">
        <v>9656</v>
      </c>
      <c r="D9779" s="209" t="n">
        <v>48.69</v>
      </c>
      <c r="E9779" s="224" t="n">
        <f aca="false">VLOOKUP(A9779,SINAPI_MO!$A$1:$E$59566,4,0)</f>
        <v>0.2783</v>
      </c>
      <c r="F9779" s="225" t="n">
        <f aca="false">ROUND(D9779*E9779,2)</f>
        <v>13.55</v>
      </c>
    </row>
    <row r="9780" customFormat="false" ht="19.4" hidden="false" customHeight="false" outlineLevel="0" collapsed="false">
      <c r="A9780" s="207" t="n">
        <v>106723</v>
      </c>
      <c r="B9780" s="208" t="s">
        <v>9911</v>
      </c>
      <c r="C9780" s="2" t="s">
        <v>9656</v>
      </c>
      <c r="D9780" s="209" t="n">
        <v>54.45</v>
      </c>
      <c r="E9780" s="224" t="n">
        <f aca="false">VLOOKUP(A9780,SINAPI_MO!$A$1:$E$59566,4,0)</f>
        <v>0.2395</v>
      </c>
      <c r="F9780" s="225" t="n">
        <f aca="false">ROUND(D9780*E9780,2)</f>
        <v>13.04</v>
      </c>
    </row>
    <row r="9781" customFormat="false" ht="19.4" hidden="false" customHeight="false" outlineLevel="0" collapsed="false">
      <c r="A9781" s="207" t="n">
        <v>101015</v>
      </c>
      <c r="B9781" s="208" t="s">
        <v>9912</v>
      </c>
      <c r="C9781" s="2" t="s">
        <v>9656</v>
      </c>
      <c r="D9781" s="209" t="n">
        <v>39.92</v>
      </c>
      <c r="E9781" s="224" t="n">
        <f aca="false">VLOOKUP(A9781,SINAPI_MO!$A$1:$E$59566,4,0)</f>
        <v>0.2783</v>
      </c>
      <c r="F9781" s="225" t="n">
        <f aca="false">ROUND(D9781*E9781,2)</f>
        <v>11.11</v>
      </c>
    </row>
    <row r="9782" customFormat="false" ht="19.4" hidden="false" customHeight="false" outlineLevel="0" collapsed="false">
      <c r="A9782" s="207" t="n">
        <v>106724</v>
      </c>
      <c r="B9782" s="208" t="s">
        <v>9913</v>
      </c>
      <c r="C9782" s="2" t="s">
        <v>9656</v>
      </c>
      <c r="D9782" s="209" t="n">
        <v>44.32</v>
      </c>
      <c r="E9782" s="224" t="n">
        <f aca="false">VLOOKUP(A9782,SINAPI_MO!$A$1:$E$59566,4,0)</f>
        <v>0.2394</v>
      </c>
      <c r="F9782" s="225" t="n">
        <f aca="false">ROUND(D9782*E9782,2)</f>
        <v>10.61</v>
      </c>
    </row>
    <row r="9783" customFormat="false" ht="19.4" hidden="false" customHeight="false" outlineLevel="0" collapsed="false">
      <c r="A9783" s="207" t="n">
        <v>101463</v>
      </c>
      <c r="B9783" s="208" t="s">
        <v>9914</v>
      </c>
      <c r="C9783" s="2" t="s">
        <v>9656</v>
      </c>
      <c r="D9783" s="209" t="n">
        <v>53.36</v>
      </c>
      <c r="E9783" s="224" t="n">
        <f aca="false">VLOOKUP(A9783,SINAPI_MO!$A$1:$E$59566,4,0)</f>
        <v>0.2785</v>
      </c>
      <c r="F9783" s="225" t="n">
        <f aca="false">ROUND(D9783*E9783,2)</f>
        <v>14.86</v>
      </c>
    </row>
    <row r="9784" customFormat="false" ht="19.4" hidden="false" customHeight="false" outlineLevel="0" collapsed="false">
      <c r="A9784" s="207" t="n">
        <v>106725</v>
      </c>
      <c r="B9784" s="208" t="s">
        <v>9915</v>
      </c>
      <c r="C9784" s="2" t="s">
        <v>9656</v>
      </c>
      <c r="D9784" s="209" t="n">
        <v>59.79</v>
      </c>
      <c r="E9784" s="224" t="n">
        <f aca="false">VLOOKUP(A9784,SINAPI_MO!$A$1:$E$59566,4,0)</f>
        <v>0.2395</v>
      </c>
      <c r="F9784" s="225" t="n">
        <f aca="false">ROUND(D9784*E9784,2)</f>
        <v>14.32</v>
      </c>
    </row>
    <row r="9785" customFormat="false" ht="19.4" hidden="false" customHeight="false" outlineLevel="0" collapsed="false">
      <c r="A9785" s="207" t="n">
        <v>101464</v>
      </c>
      <c r="B9785" s="208" t="s">
        <v>9916</v>
      </c>
      <c r="C9785" s="2" t="s">
        <v>9656</v>
      </c>
      <c r="D9785" s="209" t="n">
        <v>40.87</v>
      </c>
      <c r="E9785" s="224" t="n">
        <f aca="false">VLOOKUP(A9785,SINAPI_MO!$A$1:$E$59566,4,0)</f>
        <v>0.2784</v>
      </c>
      <c r="F9785" s="225" t="n">
        <f aca="false">ROUND(D9785*E9785,2)</f>
        <v>11.38</v>
      </c>
    </row>
    <row r="9786" customFormat="false" ht="19.4" hidden="false" customHeight="false" outlineLevel="0" collapsed="false">
      <c r="A9786" s="207" t="n">
        <v>106726</v>
      </c>
      <c r="B9786" s="208" t="s">
        <v>9917</v>
      </c>
      <c r="C9786" s="2" t="s">
        <v>9656</v>
      </c>
      <c r="D9786" s="209" t="n">
        <v>45.51</v>
      </c>
      <c r="E9786" s="224" t="n">
        <f aca="false">VLOOKUP(A9786,SINAPI_MO!$A$1:$E$59566,4,0)</f>
        <v>0.2393</v>
      </c>
      <c r="F9786" s="225" t="n">
        <f aca="false">ROUND(D9786*E9786,2)</f>
        <v>10.89</v>
      </c>
    </row>
    <row r="9787" customFormat="false" ht="19.4" hidden="false" customHeight="false" outlineLevel="0" collapsed="false">
      <c r="A9787" s="207" t="n">
        <v>101465</v>
      </c>
      <c r="B9787" s="208" t="s">
        <v>9918</v>
      </c>
      <c r="C9787" s="2" t="s">
        <v>9656</v>
      </c>
      <c r="D9787" s="209" t="n">
        <v>31.11</v>
      </c>
      <c r="E9787" s="224" t="n">
        <f aca="false">VLOOKUP(A9787,SINAPI_MO!$A$1:$E$59566,4,0)</f>
        <v>0.2784</v>
      </c>
      <c r="F9787" s="225" t="n">
        <f aca="false">ROUND(D9787*E9787,2)</f>
        <v>8.66</v>
      </c>
    </row>
    <row r="9788" customFormat="false" ht="19.4" hidden="false" customHeight="false" outlineLevel="0" collapsed="false">
      <c r="A9788" s="207" t="n">
        <v>106727</v>
      </c>
      <c r="B9788" s="208" t="s">
        <v>9919</v>
      </c>
      <c r="C9788" s="2" t="s">
        <v>9656</v>
      </c>
      <c r="D9788" s="209" t="n">
        <v>34</v>
      </c>
      <c r="E9788" s="224" t="n">
        <f aca="false">VLOOKUP(A9788,SINAPI_MO!$A$1:$E$59566,4,0)</f>
        <v>0.2391</v>
      </c>
      <c r="F9788" s="225" t="n">
        <f aca="false">ROUND(D9788*E9788,2)</f>
        <v>8.13</v>
      </c>
    </row>
    <row r="9789" s="227" customFormat="true" ht="26.8" hidden="false" customHeight="false" outlineLevel="0" collapsed="false">
      <c r="A9789" s="207" t="n">
        <v>101466</v>
      </c>
      <c r="B9789" s="208" t="s">
        <v>9920</v>
      </c>
      <c r="C9789" s="2" t="s">
        <v>9656</v>
      </c>
      <c r="D9789" s="209" t="n">
        <v>25.21</v>
      </c>
      <c r="E9789" s="224" t="n">
        <f aca="false">VLOOKUP(A9789,SINAPI_MO!$A$1:$E$59566,4,0)</f>
        <v>0.2781</v>
      </c>
      <c r="F9789" s="225" t="n">
        <f aca="false">ROUND(D9789*E9789,2)</f>
        <v>7.01</v>
      </c>
      <c r="G9789" s="0"/>
    </row>
    <row r="9790" customFormat="false" ht="19.4" hidden="false" customHeight="false" outlineLevel="0" collapsed="false">
      <c r="A9790" s="207" t="n">
        <v>106728</v>
      </c>
      <c r="B9790" s="208" t="s">
        <v>9921</v>
      </c>
      <c r="C9790" s="2" t="s">
        <v>9656</v>
      </c>
      <c r="D9790" s="209" t="n">
        <v>27.33</v>
      </c>
      <c r="E9790" s="224" t="n">
        <f aca="false">VLOOKUP(A9790,SINAPI_MO!$A$1:$E$59566,4,0)</f>
        <v>0.2393</v>
      </c>
      <c r="F9790" s="225" t="n">
        <f aca="false">ROUND(D9790*E9790,2)</f>
        <v>6.54</v>
      </c>
    </row>
    <row r="9791" customFormat="false" ht="19.4" hidden="false" customHeight="false" outlineLevel="0" collapsed="false">
      <c r="A9791" s="207" t="n">
        <v>101013</v>
      </c>
      <c r="B9791" s="208" t="s">
        <v>9922</v>
      </c>
      <c r="C9791" s="2" t="s">
        <v>9656</v>
      </c>
      <c r="D9791" s="209" t="n">
        <v>53.23</v>
      </c>
      <c r="E9791" s="224" t="n">
        <f aca="false">VLOOKUP(A9791,SINAPI_MO!$A$1:$E$59566,4,0)</f>
        <v>0.2784</v>
      </c>
      <c r="F9791" s="225" t="n">
        <f aca="false">ROUND(D9791*E9791,2)</f>
        <v>14.82</v>
      </c>
    </row>
    <row r="9792" customFormat="false" ht="19.4" hidden="false" customHeight="false" outlineLevel="0" collapsed="false">
      <c r="A9792" s="207" t="n">
        <v>106722</v>
      </c>
      <c r="B9792" s="208" t="s">
        <v>9923</v>
      </c>
      <c r="C9792" s="2" t="s">
        <v>9656</v>
      </c>
      <c r="D9792" s="209" t="n">
        <v>59.79</v>
      </c>
      <c r="E9792" s="224" t="n">
        <f aca="false">VLOOKUP(A9792,SINAPI_MO!$A$1:$E$59566,4,0)</f>
        <v>0.2395</v>
      </c>
      <c r="F9792" s="225" t="n">
        <f aca="false">ROUND(D9792*E9792,2)</f>
        <v>14.32</v>
      </c>
    </row>
    <row r="9793" customFormat="false" ht="19.4" hidden="false" customHeight="false" outlineLevel="0" collapsed="false">
      <c r="A9793" s="207" t="n">
        <v>101477</v>
      </c>
      <c r="B9793" s="208" t="s">
        <v>9924</v>
      </c>
      <c r="C9793" s="2" t="s">
        <v>9656</v>
      </c>
      <c r="D9793" s="209" t="n">
        <v>15.06</v>
      </c>
      <c r="E9793" s="224" t="n">
        <f aca="false">VLOOKUP(A9793,SINAPI_MO!$A$1:$E$59566,4,0)</f>
        <v>0.2776</v>
      </c>
      <c r="F9793" s="225" t="n">
        <f aca="false">ROUND(D9793*E9793,2)</f>
        <v>4.18</v>
      </c>
    </row>
    <row r="9794" customFormat="false" ht="19.4" hidden="false" customHeight="false" outlineLevel="0" collapsed="false">
      <c r="A9794" s="207" t="n">
        <v>106742</v>
      </c>
      <c r="B9794" s="208" t="s">
        <v>9925</v>
      </c>
      <c r="C9794" s="2" t="s">
        <v>9656</v>
      </c>
      <c r="D9794" s="209" t="n">
        <v>15.77</v>
      </c>
      <c r="E9794" s="224" t="n">
        <f aca="false">VLOOKUP(A9794,SINAPI_MO!$A$1:$E$59566,4,0)</f>
        <v>0.2391</v>
      </c>
      <c r="F9794" s="225" t="n">
        <f aca="false">ROUND(D9794*E9794,2)</f>
        <v>3.77</v>
      </c>
    </row>
    <row r="9795" customFormat="false" ht="19.4" hidden="false" customHeight="false" outlineLevel="0" collapsed="false">
      <c r="A9795" s="207" t="n">
        <v>101478</v>
      </c>
      <c r="B9795" s="208" t="s">
        <v>9926</v>
      </c>
      <c r="C9795" s="2" t="s">
        <v>9656</v>
      </c>
      <c r="D9795" s="209" t="n">
        <v>12.7</v>
      </c>
      <c r="E9795" s="224" t="n">
        <f aca="false">VLOOKUP(A9795,SINAPI_MO!$A$1:$E$59566,4,0)</f>
        <v>0.2772</v>
      </c>
      <c r="F9795" s="225" t="n">
        <f aca="false">ROUND(D9795*E9795,2)</f>
        <v>3.52</v>
      </c>
    </row>
    <row r="9796" customFormat="false" ht="19.4" hidden="false" customHeight="false" outlineLevel="0" collapsed="false">
      <c r="A9796" s="207" t="n">
        <v>106743</v>
      </c>
      <c r="B9796" s="208" t="s">
        <v>9927</v>
      </c>
      <c r="C9796" s="2" t="s">
        <v>9656</v>
      </c>
      <c r="D9796" s="209" t="n">
        <v>12.63</v>
      </c>
      <c r="E9796" s="224" t="n">
        <f aca="false">VLOOKUP(A9796,SINAPI_MO!$A$1:$E$59566,4,0)</f>
        <v>0.2391</v>
      </c>
      <c r="F9796" s="225" t="n">
        <f aca="false">ROUND(D9796*E9796,2)</f>
        <v>3.02</v>
      </c>
    </row>
    <row r="9797" customFormat="false" ht="19.4" hidden="false" customHeight="false" outlineLevel="0" collapsed="false">
      <c r="A9797" s="207" t="n">
        <v>101017</v>
      </c>
      <c r="B9797" s="208" t="s">
        <v>9928</v>
      </c>
      <c r="C9797" s="2" t="s">
        <v>9656</v>
      </c>
      <c r="D9797" s="209" t="n">
        <v>34.97</v>
      </c>
      <c r="E9797" s="224" t="n">
        <f aca="false">VLOOKUP(A9797,SINAPI_MO!$A$1:$E$59566,4,0)</f>
        <v>0.2782</v>
      </c>
      <c r="F9797" s="225" t="n">
        <f aca="false">ROUND(D9797*E9797,2)</f>
        <v>9.73</v>
      </c>
    </row>
    <row r="9798" customFormat="false" ht="19.4" hidden="false" customHeight="false" outlineLevel="0" collapsed="false">
      <c r="A9798" s="207" t="n">
        <v>106732</v>
      </c>
      <c r="B9798" s="208" t="s">
        <v>9929</v>
      </c>
      <c r="C9798" s="2" t="s">
        <v>9656</v>
      </c>
      <c r="D9798" s="209" t="n">
        <v>38.62</v>
      </c>
      <c r="E9798" s="224" t="n">
        <f aca="false">VLOOKUP(A9798,SINAPI_MO!$A$1:$E$59566,4,0)</f>
        <v>0.2393</v>
      </c>
      <c r="F9798" s="225" t="n">
        <f aca="false">ROUND(D9798*E9798,2)</f>
        <v>9.24</v>
      </c>
    </row>
    <row r="9799" customFormat="false" ht="19.4" hidden="false" customHeight="false" outlineLevel="0" collapsed="false">
      <c r="A9799" s="207" t="n">
        <v>101018</v>
      </c>
      <c r="B9799" s="208" t="s">
        <v>9930</v>
      </c>
      <c r="C9799" s="2" t="s">
        <v>9656</v>
      </c>
      <c r="D9799" s="209" t="n">
        <v>28.63</v>
      </c>
      <c r="E9799" s="224" t="n">
        <f aca="false">VLOOKUP(A9799,SINAPI_MO!$A$1:$E$59566,4,0)</f>
        <v>0.2784</v>
      </c>
      <c r="F9799" s="225" t="n">
        <f aca="false">ROUND(D9799*E9799,2)</f>
        <v>7.97</v>
      </c>
    </row>
    <row r="9800" customFormat="false" ht="19.4" hidden="false" customHeight="false" outlineLevel="0" collapsed="false">
      <c r="A9800" s="207" t="n">
        <v>106733</v>
      </c>
      <c r="B9800" s="208" t="s">
        <v>9931</v>
      </c>
      <c r="C9800" s="2" t="s">
        <v>9656</v>
      </c>
      <c r="D9800" s="209" t="n">
        <v>31.2</v>
      </c>
      <c r="E9800" s="224" t="n">
        <f aca="false">VLOOKUP(A9800,SINAPI_MO!$A$1:$E$59566,4,0)</f>
        <v>0.2394</v>
      </c>
      <c r="F9800" s="225" t="n">
        <f aca="false">ROUND(D9800*E9800,2)</f>
        <v>7.47</v>
      </c>
    </row>
    <row r="9801" customFormat="false" ht="19.4" hidden="false" customHeight="false" outlineLevel="0" collapsed="false">
      <c r="A9801" s="207" t="n">
        <v>101469</v>
      </c>
      <c r="B9801" s="208" t="s">
        <v>9932</v>
      </c>
      <c r="C9801" s="2" t="s">
        <v>9656</v>
      </c>
      <c r="D9801" s="209" t="n">
        <v>43.6</v>
      </c>
      <c r="E9801" s="224" t="n">
        <f aca="false">VLOOKUP(A9801,SINAPI_MO!$A$1:$E$59566,4,0)</f>
        <v>0.2784</v>
      </c>
      <c r="F9801" s="225" t="n">
        <f aca="false">ROUND(D9801*E9801,2)</f>
        <v>12.14</v>
      </c>
    </row>
    <row r="9802" customFormat="false" ht="19.4" hidden="false" customHeight="false" outlineLevel="0" collapsed="false">
      <c r="A9802" s="207" t="n">
        <v>106734</v>
      </c>
      <c r="B9802" s="208" t="s">
        <v>9933</v>
      </c>
      <c r="C9802" s="2" t="s">
        <v>9656</v>
      </c>
      <c r="D9802" s="209" t="n">
        <v>48.62</v>
      </c>
      <c r="E9802" s="224" t="n">
        <f aca="false">VLOOKUP(A9802,SINAPI_MO!$A$1:$E$59566,4,0)</f>
        <v>0.2396</v>
      </c>
      <c r="F9802" s="225" t="n">
        <f aca="false">ROUND(D9802*E9802,2)</f>
        <v>11.65</v>
      </c>
    </row>
    <row r="9803" customFormat="false" ht="19.4" hidden="false" customHeight="false" outlineLevel="0" collapsed="false">
      <c r="A9803" s="207" t="n">
        <v>101470</v>
      </c>
      <c r="B9803" s="208" t="s">
        <v>9934</v>
      </c>
      <c r="C9803" s="2" t="s">
        <v>9656</v>
      </c>
      <c r="D9803" s="209" t="n">
        <v>34.49</v>
      </c>
      <c r="E9803" s="224" t="n">
        <f aca="false">VLOOKUP(A9803,SINAPI_MO!$A$1:$E$59566,4,0)</f>
        <v>0.2781</v>
      </c>
      <c r="F9803" s="225" t="n">
        <f aca="false">ROUND(D9803*E9803,2)</f>
        <v>9.59</v>
      </c>
    </row>
    <row r="9804" customFormat="false" ht="19.4" hidden="false" customHeight="false" outlineLevel="0" collapsed="false">
      <c r="A9804" s="207" t="n">
        <v>106735</v>
      </c>
      <c r="B9804" s="208" t="s">
        <v>9935</v>
      </c>
      <c r="C9804" s="2" t="s">
        <v>9656</v>
      </c>
      <c r="D9804" s="209" t="n">
        <v>38.05</v>
      </c>
      <c r="E9804" s="224" t="n">
        <f aca="false">VLOOKUP(A9804,SINAPI_MO!$A$1:$E$59566,4,0)</f>
        <v>0.2394</v>
      </c>
      <c r="F9804" s="225" t="n">
        <f aca="false">ROUND(D9804*E9804,2)</f>
        <v>9.11</v>
      </c>
    </row>
    <row r="9805" customFormat="false" ht="19.4" hidden="false" customHeight="false" outlineLevel="0" collapsed="false">
      <c r="A9805" s="207" t="n">
        <v>101471</v>
      </c>
      <c r="B9805" s="208" t="s">
        <v>9936</v>
      </c>
      <c r="C9805" s="2" t="s">
        <v>9656</v>
      </c>
      <c r="D9805" s="209" t="n">
        <v>29.51</v>
      </c>
      <c r="E9805" s="224" t="n">
        <f aca="false">VLOOKUP(A9805,SINAPI_MO!$A$1:$E$59566,4,0)</f>
        <v>0.2782</v>
      </c>
      <c r="F9805" s="225" t="n">
        <f aca="false">ROUND(D9805*E9805,2)</f>
        <v>8.21</v>
      </c>
    </row>
    <row r="9806" customFormat="false" ht="19.4" hidden="false" customHeight="false" outlineLevel="0" collapsed="false">
      <c r="A9806" s="207" t="n">
        <v>106736</v>
      </c>
      <c r="B9806" s="208" t="s">
        <v>9937</v>
      </c>
      <c r="C9806" s="2" t="s">
        <v>9656</v>
      </c>
      <c r="D9806" s="209" t="n">
        <v>32.19</v>
      </c>
      <c r="E9806" s="224" t="n">
        <f aca="false">VLOOKUP(A9806,SINAPI_MO!$A$1:$E$59566,4,0)</f>
        <v>0.2392</v>
      </c>
      <c r="F9806" s="225" t="n">
        <f aca="false">ROUND(D9806*E9806,2)</f>
        <v>7.7</v>
      </c>
    </row>
    <row r="9807" customFormat="false" ht="19.4" hidden="false" customHeight="false" outlineLevel="0" collapsed="false">
      <c r="A9807" s="207" t="n">
        <v>101472</v>
      </c>
      <c r="B9807" s="208" t="s">
        <v>9938</v>
      </c>
      <c r="C9807" s="2" t="s">
        <v>9656</v>
      </c>
      <c r="D9807" s="209" t="n">
        <v>22.83</v>
      </c>
      <c r="E9807" s="224" t="n">
        <f aca="false">VLOOKUP(A9807,SINAPI_MO!$A$1:$E$59566,4,0)</f>
        <v>0.2781</v>
      </c>
      <c r="F9807" s="225" t="n">
        <f aca="false">ROUND(D9807*E9807,2)</f>
        <v>6.35</v>
      </c>
    </row>
    <row r="9808" customFormat="false" ht="19.4" hidden="false" customHeight="false" outlineLevel="0" collapsed="false">
      <c r="A9808" s="207" t="n">
        <v>106737</v>
      </c>
      <c r="B9808" s="208" t="s">
        <v>9939</v>
      </c>
      <c r="C9808" s="2" t="s">
        <v>9656</v>
      </c>
      <c r="D9808" s="209" t="n">
        <v>24.52</v>
      </c>
      <c r="E9808" s="224" t="n">
        <f aca="false">VLOOKUP(A9808,SINAPI_MO!$A$1:$E$59566,4,0)</f>
        <v>0.2394</v>
      </c>
      <c r="F9808" s="225" t="n">
        <f aca="false">ROUND(D9808*E9808,2)</f>
        <v>5.87</v>
      </c>
    </row>
    <row r="9809" customFormat="false" ht="19.4" hidden="false" customHeight="false" outlineLevel="0" collapsed="false">
      <c r="A9809" s="207" t="n">
        <v>101473</v>
      </c>
      <c r="B9809" s="208" t="s">
        <v>9940</v>
      </c>
      <c r="C9809" s="2" t="s">
        <v>9656</v>
      </c>
      <c r="D9809" s="209" t="n">
        <v>33.09</v>
      </c>
      <c r="E9809" s="224" t="n">
        <f aca="false">VLOOKUP(A9809,SINAPI_MO!$A$1:$E$59566,4,0)</f>
        <v>0.2783</v>
      </c>
      <c r="F9809" s="225" t="n">
        <f aca="false">ROUND(D9809*E9809,2)</f>
        <v>9.21</v>
      </c>
    </row>
    <row r="9810" customFormat="false" ht="19.4" hidden="false" customHeight="false" outlineLevel="0" collapsed="false">
      <c r="A9810" s="207" t="n">
        <v>106738</v>
      </c>
      <c r="B9810" s="208" t="s">
        <v>9941</v>
      </c>
      <c r="C9810" s="2" t="s">
        <v>9656</v>
      </c>
      <c r="D9810" s="209" t="n">
        <v>35.98</v>
      </c>
      <c r="E9810" s="224" t="n">
        <f aca="false">VLOOKUP(A9810,SINAPI_MO!$A$1:$E$59566,4,0)</f>
        <v>0.2396</v>
      </c>
      <c r="F9810" s="225" t="n">
        <f aca="false">ROUND(D9810*E9810,2)</f>
        <v>8.62</v>
      </c>
    </row>
    <row r="9811" customFormat="false" ht="19.4" hidden="false" customHeight="false" outlineLevel="0" collapsed="false">
      <c r="A9811" s="207" t="n">
        <v>101474</v>
      </c>
      <c r="B9811" s="208" t="s">
        <v>9942</v>
      </c>
      <c r="C9811" s="2" t="s">
        <v>9656</v>
      </c>
      <c r="D9811" s="209" t="n">
        <v>23.53</v>
      </c>
      <c r="E9811" s="224" t="n">
        <f aca="false">VLOOKUP(A9811,SINAPI_MO!$A$1:$E$59566,4,0)</f>
        <v>0.2784</v>
      </c>
      <c r="F9811" s="225" t="n">
        <f aca="false">ROUND(D9811*E9811,2)</f>
        <v>6.55</v>
      </c>
    </row>
    <row r="9812" customFormat="false" ht="19.4" hidden="false" customHeight="false" outlineLevel="0" collapsed="false">
      <c r="A9812" s="207" t="n">
        <v>106739</v>
      </c>
      <c r="B9812" s="208" t="s">
        <v>9943</v>
      </c>
      <c r="C9812" s="2" t="s">
        <v>9656</v>
      </c>
      <c r="D9812" s="209" t="n">
        <v>25.13</v>
      </c>
      <c r="E9812" s="224" t="n">
        <f aca="false">VLOOKUP(A9812,SINAPI_MO!$A$1:$E$59566,4,0)</f>
        <v>0.2392</v>
      </c>
      <c r="F9812" s="225" t="n">
        <f aca="false">ROUND(D9812*E9812,2)</f>
        <v>6.01</v>
      </c>
    </row>
    <row r="9813" customFormat="false" ht="19.4" hidden="false" customHeight="false" outlineLevel="0" collapsed="false">
      <c r="A9813" s="207" t="n">
        <v>101475</v>
      </c>
      <c r="B9813" s="208" t="s">
        <v>9944</v>
      </c>
      <c r="C9813" s="2" t="s">
        <v>9656</v>
      </c>
      <c r="D9813" s="209" t="n">
        <v>20.7</v>
      </c>
      <c r="E9813" s="224" t="n">
        <f aca="false">VLOOKUP(A9813,SINAPI_MO!$A$1:$E$59566,4,0)</f>
        <v>0.2778</v>
      </c>
      <c r="F9813" s="225" t="n">
        <f aca="false">ROUND(D9813*E9813,2)</f>
        <v>5.75</v>
      </c>
    </row>
    <row r="9814" customFormat="false" ht="19.4" hidden="false" customHeight="false" outlineLevel="0" collapsed="false">
      <c r="A9814" s="207" t="n">
        <v>106740</v>
      </c>
      <c r="B9814" s="208" t="s">
        <v>9945</v>
      </c>
      <c r="C9814" s="2" t="s">
        <v>9656</v>
      </c>
      <c r="D9814" s="209" t="n">
        <v>21.35</v>
      </c>
      <c r="E9814" s="224" t="n">
        <f aca="false">VLOOKUP(A9814,SINAPI_MO!$A$1:$E$59566,4,0)</f>
        <v>0.2389</v>
      </c>
      <c r="F9814" s="225" t="n">
        <f aca="false">ROUND(D9814*E9814,2)</f>
        <v>5.1</v>
      </c>
    </row>
    <row r="9815" customFormat="false" ht="19.4" hidden="false" customHeight="false" outlineLevel="0" collapsed="false">
      <c r="A9815" s="207" t="n">
        <v>101476</v>
      </c>
      <c r="B9815" s="208" t="s">
        <v>9946</v>
      </c>
      <c r="C9815" s="2" t="s">
        <v>9656</v>
      </c>
      <c r="D9815" s="209" t="n">
        <v>18.36</v>
      </c>
      <c r="E9815" s="224" t="n">
        <f aca="false">VLOOKUP(A9815,SINAPI_MO!$A$1:$E$59566,4,0)</f>
        <v>0.2778</v>
      </c>
      <c r="F9815" s="225" t="n">
        <f aca="false">ROUND(D9815*E9815,2)</f>
        <v>5.1</v>
      </c>
    </row>
    <row r="9816" customFormat="false" ht="19.4" hidden="false" customHeight="false" outlineLevel="0" collapsed="false">
      <c r="A9816" s="207" t="n">
        <v>106741</v>
      </c>
      <c r="B9816" s="208" t="s">
        <v>9947</v>
      </c>
      <c r="C9816" s="2" t="s">
        <v>9656</v>
      </c>
      <c r="D9816" s="209" t="n">
        <v>18.16</v>
      </c>
      <c r="E9816" s="224" t="n">
        <f aca="false">VLOOKUP(A9816,SINAPI_MO!$A$1:$E$59566,4,0)</f>
        <v>0.239</v>
      </c>
      <c r="F9816" s="225" t="n">
        <f aca="false">ROUND(D9816*E9816,2)</f>
        <v>4.34</v>
      </c>
    </row>
    <row r="9817" customFormat="false" ht="19.4" hidden="false" customHeight="false" outlineLevel="0" collapsed="false">
      <c r="A9817" s="207" t="n">
        <v>101016</v>
      </c>
      <c r="B9817" s="208" t="s">
        <v>9948</v>
      </c>
      <c r="C9817" s="2" t="s">
        <v>9656</v>
      </c>
      <c r="D9817" s="209" t="n">
        <v>46.29</v>
      </c>
      <c r="E9817" s="224" t="n">
        <f aca="false">VLOOKUP(A9817,SINAPI_MO!$A$1:$E$59566,4,0)</f>
        <v>0.2785</v>
      </c>
      <c r="F9817" s="225" t="n">
        <f aca="false">ROUND(D9817*E9817,2)</f>
        <v>12.89</v>
      </c>
    </row>
    <row r="9818" customFormat="false" ht="19.4" hidden="false" customHeight="false" outlineLevel="0" collapsed="false">
      <c r="A9818" s="207" t="n">
        <v>106731</v>
      </c>
      <c r="B9818" s="208" t="s">
        <v>9949</v>
      </c>
      <c r="C9818" s="2" t="s">
        <v>9656</v>
      </c>
      <c r="D9818" s="209" t="n">
        <v>51.74</v>
      </c>
      <c r="E9818" s="224" t="n">
        <f aca="false">VLOOKUP(A9818,SINAPI_MO!$A$1:$E$59566,4,0)</f>
        <v>0.2395</v>
      </c>
      <c r="F9818" s="225" t="n">
        <f aca="false">ROUND(D9818*E9818,2)</f>
        <v>12.39</v>
      </c>
    </row>
    <row r="9819" customFormat="false" ht="19.4" hidden="false" customHeight="false" outlineLevel="0" collapsed="false">
      <c r="A9819" s="207" t="n">
        <v>101487</v>
      </c>
      <c r="B9819" s="208" t="s">
        <v>9950</v>
      </c>
      <c r="C9819" s="2" t="s">
        <v>9656</v>
      </c>
      <c r="D9819" s="209" t="n">
        <v>113.54</v>
      </c>
      <c r="E9819" s="224" t="n">
        <f aca="false">VLOOKUP(A9819,SINAPI_MO!$A$1:$E$59566,4,0)</f>
        <v>0.2786</v>
      </c>
      <c r="F9819" s="225" t="n">
        <f aca="false">ROUND(D9819*E9819,2)</f>
        <v>31.63</v>
      </c>
    </row>
    <row r="9820" customFormat="false" ht="19.4" hidden="false" customHeight="false" outlineLevel="0" collapsed="false">
      <c r="A9820" s="207" t="n">
        <v>106754</v>
      </c>
      <c r="B9820" s="208" t="s">
        <v>9951</v>
      </c>
      <c r="C9820" s="2" t="s">
        <v>9656</v>
      </c>
      <c r="D9820" s="209" t="n">
        <v>116.56</v>
      </c>
      <c r="E9820" s="224" t="n">
        <f aca="false">VLOOKUP(A9820,SINAPI_MO!$A$1:$E$59566,4,0)</f>
        <v>0.2395</v>
      </c>
      <c r="F9820" s="225" t="n">
        <f aca="false">ROUND(D9820*E9820,2)</f>
        <v>27.92</v>
      </c>
    </row>
    <row r="9821" customFormat="false" ht="19.4" hidden="false" customHeight="false" outlineLevel="0" collapsed="false">
      <c r="A9821" s="207" t="n">
        <v>101488</v>
      </c>
      <c r="B9821" s="208" t="s">
        <v>9952</v>
      </c>
      <c r="C9821" s="2" t="s">
        <v>9656</v>
      </c>
      <c r="D9821" s="209" t="n">
        <v>97.67</v>
      </c>
      <c r="E9821" s="224" t="n">
        <f aca="false">VLOOKUP(A9821,SINAPI_MO!$A$1:$E$59566,4,0)</f>
        <v>0.2785</v>
      </c>
      <c r="F9821" s="225" t="n">
        <f aca="false">ROUND(D9821*E9821,2)</f>
        <v>27.2</v>
      </c>
    </row>
    <row r="9822" customFormat="false" ht="19.4" hidden="false" customHeight="false" outlineLevel="0" collapsed="false">
      <c r="A9822" s="207" t="n">
        <v>106755</v>
      </c>
      <c r="B9822" s="208" t="s">
        <v>9953</v>
      </c>
      <c r="C9822" s="2" t="s">
        <v>9656</v>
      </c>
      <c r="D9822" s="209" t="n">
        <v>95.99</v>
      </c>
      <c r="E9822" s="224" t="n">
        <f aca="false">VLOOKUP(A9822,SINAPI_MO!$A$1:$E$59566,4,0)</f>
        <v>0.2395</v>
      </c>
      <c r="F9822" s="225" t="n">
        <f aca="false">ROUND(D9822*E9822,2)</f>
        <v>22.99</v>
      </c>
    </row>
    <row r="9823" customFormat="false" ht="19.4" hidden="false" customHeight="false" outlineLevel="0" collapsed="false">
      <c r="A9823" s="207" t="n">
        <v>101480</v>
      </c>
      <c r="B9823" s="208" t="s">
        <v>9954</v>
      </c>
      <c r="C9823" s="2" t="s">
        <v>9656</v>
      </c>
      <c r="D9823" s="209" t="n">
        <v>78.4</v>
      </c>
      <c r="E9823" s="224" t="n">
        <f aca="false">VLOOKUP(A9823,SINAPI_MO!$A$1:$E$59566,4,0)</f>
        <v>0.2786</v>
      </c>
      <c r="F9823" s="225" t="n">
        <f aca="false">ROUND(D9823*E9823,2)</f>
        <v>21.84</v>
      </c>
    </row>
    <row r="9824" customFormat="false" ht="19.4" hidden="false" customHeight="false" outlineLevel="0" collapsed="false">
      <c r="A9824" s="207" t="n">
        <v>106747</v>
      </c>
      <c r="B9824" s="208" t="s">
        <v>9955</v>
      </c>
      <c r="C9824" s="2" t="s">
        <v>9656</v>
      </c>
      <c r="D9824" s="209" t="n">
        <v>89.07</v>
      </c>
      <c r="E9824" s="224" t="n">
        <f aca="false">VLOOKUP(A9824,SINAPI_MO!$A$1:$E$59566,4,0)</f>
        <v>0.2395</v>
      </c>
      <c r="F9824" s="225" t="n">
        <f aca="false">ROUND(D9824*E9824,2)</f>
        <v>21.33</v>
      </c>
    </row>
    <row r="9825" customFormat="false" ht="19.4" hidden="false" customHeight="false" outlineLevel="0" collapsed="false">
      <c r="A9825" s="207" t="n">
        <v>101481</v>
      </c>
      <c r="B9825" s="208" t="s">
        <v>9956</v>
      </c>
      <c r="C9825" s="2" t="s">
        <v>9656</v>
      </c>
      <c r="D9825" s="209" t="n">
        <v>56.48</v>
      </c>
      <c r="E9825" s="224" t="n">
        <f aca="false">VLOOKUP(A9825,SINAPI_MO!$A$1:$E$59566,4,0)</f>
        <v>0.2783</v>
      </c>
      <c r="F9825" s="225" t="n">
        <f aca="false">ROUND(D9825*E9825,2)</f>
        <v>15.72</v>
      </c>
    </row>
    <row r="9826" customFormat="false" ht="19.4" hidden="false" customHeight="false" outlineLevel="0" collapsed="false">
      <c r="A9826" s="207" t="n">
        <v>106748</v>
      </c>
      <c r="B9826" s="208" t="s">
        <v>9957</v>
      </c>
      <c r="C9826" s="2" t="s">
        <v>9656</v>
      </c>
      <c r="D9826" s="209" t="n">
        <v>63.61</v>
      </c>
      <c r="E9826" s="224" t="n">
        <f aca="false">VLOOKUP(A9826,SINAPI_MO!$A$1:$E$59566,4,0)</f>
        <v>0.2396</v>
      </c>
      <c r="F9826" s="225" t="n">
        <f aca="false">ROUND(D9826*E9826,2)</f>
        <v>15.24</v>
      </c>
    </row>
    <row r="9827" customFormat="false" ht="19.4" hidden="false" customHeight="false" outlineLevel="0" collapsed="false">
      <c r="A9827" s="207" t="n">
        <v>101482</v>
      </c>
      <c r="B9827" s="208" t="s">
        <v>9958</v>
      </c>
      <c r="C9827" s="2" t="s">
        <v>9656</v>
      </c>
      <c r="D9827" s="209" t="n">
        <v>42.06</v>
      </c>
      <c r="E9827" s="224" t="n">
        <f aca="false">VLOOKUP(A9827,SINAPI_MO!$A$1:$E$59566,4,0)</f>
        <v>0.2784</v>
      </c>
      <c r="F9827" s="225" t="n">
        <f aca="false">ROUND(D9827*E9827,2)</f>
        <v>11.71</v>
      </c>
    </row>
    <row r="9828" customFormat="false" ht="19.4" hidden="false" customHeight="false" outlineLevel="0" collapsed="false">
      <c r="A9828" s="207" t="n">
        <v>106749</v>
      </c>
      <c r="B9828" s="208" t="s">
        <v>9959</v>
      </c>
      <c r="C9828" s="2" t="s">
        <v>9656</v>
      </c>
      <c r="D9828" s="209" t="n">
        <v>46.78</v>
      </c>
      <c r="E9828" s="224" t="n">
        <f aca="false">VLOOKUP(A9828,SINAPI_MO!$A$1:$E$59566,4,0)</f>
        <v>0.2394</v>
      </c>
      <c r="F9828" s="225" t="n">
        <f aca="false">ROUND(D9828*E9828,2)</f>
        <v>11.2</v>
      </c>
    </row>
    <row r="9829" customFormat="false" ht="19.4" hidden="false" customHeight="false" outlineLevel="0" collapsed="false">
      <c r="A9829" s="207" t="n">
        <v>101483</v>
      </c>
      <c r="B9829" s="208" t="s">
        <v>9960</v>
      </c>
      <c r="C9829" s="2" t="s">
        <v>9656</v>
      </c>
      <c r="D9829" s="209" t="n">
        <v>43.67</v>
      </c>
      <c r="E9829" s="224" t="n">
        <f aca="false">VLOOKUP(A9829,SINAPI_MO!$A$1:$E$59566,4,0)</f>
        <v>0.2785</v>
      </c>
      <c r="F9829" s="225" t="n">
        <f aca="false">ROUND(D9829*E9829,2)</f>
        <v>12.16</v>
      </c>
    </row>
    <row r="9830" customFormat="false" ht="19.4" hidden="false" customHeight="false" outlineLevel="0" collapsed="false">
      <c r="A9830" s="207" t="n">
        <v>106750</v>
      </c>
      <c r="B9830" s="208" t="s">
        <v>9961</v>
      </c>
      <c r="C9830" s="2" t="s">
        <v>9656</v>
      </c>
      <c r="D9830" s="209" t="n">
        <v>48.7</v>
      </c>
      <c r="E9830" s="224" t="n">
        <f aca="false">VLOOKUP(A9830,SINAPI_MO!$A$1:$E$59566,4,0)</f>
        <v>0.2394</v>
      </c>
      <c r="F9830" s="225" t="n">
        <f aca="false">ROUND(D9830*E9830,2)</f>
        <v>11.66</v>
      </c>
    </row>
    <row r="9831" customFormat="false" ht="19.4" hidden="false" customHeight="false" outlineLevel="0" collapsed="false">
      <c r="A9831" s="207" t="n">
        <v>101484</v>
      </c>
      <c r="B9831" s="208" t="s">
        <v>9962</v>
      </c>
      <c r="C9831" s="2" t="s">
        <v>9656</v>
      </c>
      <c r="D9831" s="209" t="n">
        <v>227.59</v>
      </c>
      <c r="E9831" s="224" t="n">
        <f aca="false">VLOOKUP(A9831,SINAPI_MO!$A$1:$E$59566,4,0)</f>
        <v>0.2786</v>
      </c>
      <c r="F9831" s="225" t="n">
        <f aca="false">ROUND(D9831*E9831,2)</f>
        <v>63.41</v>
      </c>
    </row>
    <row r="9832" customFormat="false" ht="19.4" hidden="false" customHeight="false" outlineLevel="0" collapsed="false">
      <c r="A9832" s="207" t="n">
        <v>106751</v>
      </c>
      <c r="B9832" s="208" t="s">
        <v>9963</v>
      </c>
      <c r="C9832" s="2" t="s">
        <v>9656</v>
      </c>
      <c r="D9832" s="209" t="n">
        <v>254.73</v>
      </c>
      <c r="E9832" s="224" t="n">
        <f aca="false">VLOOKUP(A9832,SINAPI_MO!$A$1:$E$59566,4,0)</f>
        <v>0.2396</v>
      </c>
      <c r="F9832" s="225" t="n">
        <f aca="false">ROUND(D9832*E9832,2)</f>
        <v>61.03</v>
      </c>
    </row>
    <row r="9833" customFormat="false" ht="19.4" hidden="false" customHeight="false" outlineLevel="0" collapsed="false">
      <c r="A9833" s="207" t="n">
        <v>101485</v>
      </c>
      <c r="B9833" s="208" t="s">
        <v>9964</v>
      </c>
      <c r="C9833" s="2" t="s">
        <v>9656</v>
      </c>
      <c r="D9833" s="209" t="n">
        <v>173.71</v>
      </c>
      <c r="E9833" s="224" t="n">
        <f aca="false">VLOOKUP(A9833,SINAPI_MO!$A$1:$E$59566,4,0)</f>
        <v>0.2786</v>
      </c>
      <c r="F9833" s="225" t="n">
        <f aca="false">ROUND(D9833*E9833,2)</f>
        <v>48.4</v>
      </c>
    </row>
    <row r="9834" customFormat="false" ht="19.4" hidden="false" customHeight="false" outlineLevel="0" collapsed="false">
      <c r="A9834" s="207" t="n">
        <v>106752</v>
      </c>
      <c r="B9834" s="208" t="s">
        <v>9965</v>
      </c>
      <c r="C9834" s="2" t="s">
        <v>9656</v>
      </c>
      <c r="D9834" s="209" t="n">
        <v>187.81</v>
      </c>
      <c r="E9834" s="224" t="n">
        <f aca="false">VLOOKUP(A9834,SINAPI_MO!$A$1:$E$59566,4,0)</f>
        <v>0.2396</v>
      </c>
      <c r="F9834" s="225" t="n">
        <f aca="false">ROUND(D9834*E9834,2)</f>
        <v>45</v>
      </c>
    </row>
    <row r="9835" customFormat="false" ht="19.4" hidden="false" customHeight="false" outlineLevel="0" collapsed="false">
      <c r="A9835" s="207" t="n">
        <v>101486</v>
      </c>
      <c r="B9835" s="208" t="s">
        <v>9966</v>
      </c>
      <c r="C9835" s="2" t="s">
        <v>9656</v>
      </c>
      <c r="D9835" s="209" t="n">
        <v>155.07</v>
      </c>
      <c r="E9835" s="224" t="n">
        <f aca="false">VLOOKUP(A9835,SINAPI_MO!$A$1:$E$59566,4,0)</f>
        <v>0.2786</v>
      </c>
      <c r="F9835" s="225" t="n">
        <f aca="false">ROUND(D9835*E9835,2)</f>
        <v>43.2</v>
      </c>
    </row>
    <row r="9836" customFormat="false" ht="19.4" hidden="false" customHeight="false" outlineLevel="0" collapsed="false">
      <c r="A9836" s="207" t="n">
        <v>106753</v>
      </c>
      <c r="B9836" s="208" t="s">
        <v>9967</v>
      </c>
      <c r="C9836" s="2" t="s">
        <v>9656</v>
      </c>
      <c r="D9836" s="209" t="n">
        <v>158.41</v>
      </c>
      <c r="E9836" s="224" t="n">
        <f aca="false">VLOOKUP(A9836,SINAPI_MO!$A$1:$E$59566,4,0)</f>
        <v>0.2396</v>
      </c>
      <c r="F9836" s="225" t="n">
        <f aca="false">ROUND(D9836*E9836,2)</f>
        <v>37.96</v>
      </c>
    </row>
    <row r="9837" customFormat="false" ht="12.8" hidden="false" customHeight="false" outlineLevel="0" collapsed="false">
      <c r="A9837" s="207" t="n">
        <v>101006</v>
      </c>
      <c r="B9837" s="208" t="s">
        <v>9968</v>
      </c>
      <c r="C9837" s="2" t="s">
        <v>262</v>
      </c>
      <c r="D9837" s="209" t="n">
        <v>25.02</v>
      </c>
      <c r="E9837" s="224" t="n">
        <f aca="false">VLOOKUP(A9837,SINAPI_MO!$A$1:$E$59566,4,0)</f>
        <v>0.0995</v>
      </c>
      <c r="F9837" s="225" t="n">
        <f aca="false">ROUND(D9837*E9837,2)</f>
        <v>2.49</v>
      </c>
    </row>
    <row r="9838" customFormat="false" ht="12.8" hidden="false" customHeight="false" outlineLevel="0" collapsed="false">
      <c r="A9838" s="207" t="n">
        <v>106707</v>
      </c>
      <c r="B9838" s="208" t="s">
        <v>9969</v>
      </c>
      <c r="C9838" s="2" t="s">
        <v>262</v>
      </c>
      <c r="D9838" s="209" t="n">
        <v>19.97</v>
      </c>
      <c r="E9838" s="224" t="n">
        <f aca="false">VLOOKUP(A9838,SINAPI_MO!$A$1:$E$59566,4,0)</f>
        <v>0.1107</v>
      </c>
      <c r="F9838" s="225" t="n">
        <f aca="false">ROUND(D9838*E9838,2)</f>
        <v>2.21</v>
      </c>
    </row>
    <row r="9839" customFormat="false" ht="12.8" hidden="false" customHeight="false" outlineLevel="0" collapsed="false">
      <c r="A9839" s="207" t="n">
        <v>101005</v>
      </c>
      <c r="B9839" s="208" t="s">
        <v>9970</v>
      </c>
      <c r="C9839" s="2" t="s">
        <v>262</v>
      </c>
      <c r="D9839" s="209" t="n">
        <v>25.21</v>
      </c>
      <c r="E9839" s="224" t="n">
        <f aca="false">VLOOKUP(A9839,SINAPI_MO!$A$1:$E$59566,4,0)</f>
        <v>0.1242</v>
      </c>
      <c r="F9839" s="225" t="n">
        <f aca="false">ROUND(D9839*E9839,2)</f>
        <v>3.13</v>
      </c>
    </row>
    <row r="9840" customFormat="false" ht="12.8" hidden="false" customHeight="false" outlineLevel="0" collapsed="false">
      <c r="A9840" s="207" t="n">
        <v>106757</v>
      </c>
      <c r="B9840" s="208" t="s">
        <v>9971</v>
      </c>
      <c r="C9840" s="2" t="s">
        <v>9656</v>
      </c>
      <c r="D9840" s="209" t="n">
        <v>103.12</v>
      </c>
      <c r="E9840" s="224" t="n">
        <f aca="false">VLOOKUP(A9840,SINAPI_MO!$A$1:$E$59566,4,0)</f>
        <v>0.2463</v>
      </c>
      <c r="F9840" s="225" t="n">
        <f aca="false">ROUND(D9840*E9840,2)</f>
        <v>25.4</v>
      </c>
    </row>
    <row r="9841" customFormat="false" ht="12.8" hidden="false" customHeight="false" outlineLevel="0" collapsed="false">
      <c r="A9841" s="207" t="n">
        <v>106713</v>
      </c>
      <c r="B9841" s="208" t="s">
        <v>9972</v>
      </c>
      <c r="C9841" s="2" t="s">
        <v>9656</v>
      </c>
      <c r="D9841" s="209" t="n">
        <v>81.79</v>
      </c>
      <c r="E9841" s="224" t="n">
        <f aca="false">VLOOKUP(A9841,SINAPI_MO!$A$1:$E$59566,4,0)</f>
        <v>0.3163</v>
      </c>
      <c r="F9841" s="225" t="n">
        <f aca="false">ROUND(D9841*E9841,2)</f>
        <v>25.87</v>
      </c>
    </row>
    <row r="9842" customFormat="false" ht="12.8" hidden="false" customHeight="false" outlineLevel="0" collapsed="false">
      <c r="A9842" s="207" t="n">
        <v>106758</v>
      </c>
      <c r="B9842" s="208" t="s">
        <v>9973</v>
      </c>
      <c r="C9842" s="2" t="s">
        <v>9656</v>
      </c>
      <c r="D9842" s="209" t="n">
        <v>74.46</v>
      </c>
      <c r="E9842" s="224" t="n">
        <f aca="false">VLOOKUP(A9842,SINAPI_MO!$A$1:$E$59566,4,0)</f>
        <v>0.2462</v>
      </c>
      <c r="F9842" s="225" t="n">
        <f aca="false">ROUND(D9842*E9842,2)</f>
        <v>18.33</v>
      </c>
    </row>
    <row r="9843" customFormat="false" ht="12.8" hidden="false" customHeight="false" outlineLevel="0" collapsed="false">
      <c r="A9843" s="207" t="n">
        <v>106714</v>
      </c>
      <c r="B9843" s="208" t="s">
        <v>9974</v>
      </c>
      <c r="C9843" s="2" t="s">
        <v>9656</v>
      </c>
      <c r="D9843" s="209" t="n">
        <v>59.47</v>
      </c>
      <c r="E9843" s="224" t="n">
        <f aca="false">VLOOKUP(A9843,SINAPI_MO!$A$1:$E$59566,4,0)</f>
        <v>0.3161</v>
      </c>
      <c r="F9843" s="225" t="n">
        <f aca="false">ROUND(D9843*E9843,2)</f>
        <v>18.8</v>
      </c>
    </row>
    <row r="9844" customFormat="false" ht="12.8" hidden="false" customHeight="false" outlineLevel="0" collapsed="false">
      <c r="A9844" s="207" t="n">
        <v>106759</v>
      </c>
      <c r="B9844" s="208" t="s">
        <v>9975</v>
      </c>
      <c r="C9844" s="2" t="s">
        <v>9656</v>
      </c>
      <c r="D9844" s="209" t="n">
        <v>42.93</v>
      </c>
      <c r="E9844" s="224" t="n">
        <f aca="false">VLOOKUP(A9844,SINAPI_MO!$A$1:$E$59566,4,0)</f>
        <v>0.2462</v>
      </c>
      <c r="F9844" s="225" t="n">
        <f aca="false">ROUND(D9844*E9844,2)</f>
        <v>10.57</v>
      </c>
    </row>
    <row r="9845" customFormat="false" ht="12.8" hidden="false" customHeight="false" outlineLevel="0" collapsed="false">
      <c r="A9845" s="207" t="n">
        <v>106715</v>
      </c>
      <c r="B9845" s="208" t="s">
        <v>9976</v>
      </c>
      <c r="C9845" s="2" t="s">
        <v>9656</v>
      </c>
      <c r="D9845" s="209" t="n">
        <v>34.9</v>
      </c>
      <c r="E9845" s="224" t="n">
        <f aca="false">VLOOKUP(A9845,SINAPI_MO!$A$1:$E$59566,4,0)</f>
        <v>0.3158</v>
      </c>
      <c r="F9845" s="225" t="n">
        <f aca="false">ROUND(D9845*E9845,2)</f>
        <v>11.02</v>
      </c>
    </row>
    <row r="9846" customFormat="false" ht="12.8" hidden="false" customHeight="false" outlineLevel="0" collapsed="false">
      <c r="A9846" s="207" t="n">
        <v>106762</v>
      </c>
      <c r="B9846" s="208" t="s">
        <v>9977</v>
      </c>
      <c r="C9846" s="2" t="s">
        <v>9656</v>
      </c>
      <c r="D9846" s="209" t="n">
        <v>292.8</v>
      </c>
      <c r="E9846" s="224" t="n">
        <f aca="false">VLOOKUP(A9846,SINAPI_MO!$A$1:$E$59566,4,0)</f>
        <v>0.2463</v>
      </c>
      <c r="F9846" s="225" t="n">
        <f aca="false">ROUND(D9846*E9846,2)</f>
        <v>72.12</v>
      </c>
    </row>
    <row r="9847" customFormat="false" ht="12.8" hidden="false" customHeight="false" outlineLevel="0" collapsed="false">
      <c r="A9847" s="207" t="n">
        <v>106718</v>
      </c>
      <c r="B9847" s="208" t="s">
        <v>9978</v>
      </c>
      <c r="C9847" s="2" t="s">
        <v>9656</v>
      </c>
      <c r="D9847" s="209" t="n">
        <v>229.54</v>
      </c>
      <c r="E9847" s="224" t="n">
        <f aca="false">VLOOKUP(A9847,SINAPI_MO!$A$1:$E$59566,4,0)</f>
        <v>0.3163</v>
      </c>
      <c r="F9847" s="225" t="n">
        <f aca="false">ROUND(D9847*E9847,2)</f>
        <v>72.6</v>
      </c>
    </row>
    <row r="9848" customFormat="false" ht="12.8" hidden="false" customHeight="false" outlineLevel="0" collapsed="false">
      <c r="A9848" s="207" t="n">
        <v>106761</v>
      </c>
      <c r="B9848" s="208" t="s">
        <v>9979</v>
      </c>
      <c r="C9848" s="2" t="s">
        <v>9656</v>
      </c>
      <c r="D9848" s="209" t="n">
        <v>365.31</v>
      </c>
      <c r="E9848" s="224" t="n">
        <f aca="false">VLOOKUP(A9848,SINAPI_MO!$A$1:$E$59566,4,0)</f>
        <v>0.2464</v>
      </c>
      <c r="F9848" s="225" t="n">
        <f aca="false">ROUND(D9848*E9848,2)</f>
        <v>90.01</v>
      </c>
    </row>
    <row r="9849" customFormat="false" ht="12.8" hidden="false" customHeight="false" outlineLevel="0" collapsed="false">
      <c r="A9849" s="207" t="n">
        <v>106717</v>
      </c>
      <c r="B9849" s="208" t="s">
        <v>9980</v>
      </c>
      <c r="C9849" s="2" t="s">
        <v>9656</v>
      </c>
      <c r="D9849" s="209" t="n">
        <v>286</v>
      </c>
      <c r="E9849" s="224" t="n">
        <f aca="false">VLOOKUP(A9849,SINAPI_MO!$A$1:$E$59566,4,0)</f>
        <v>0.3163</v>
      </c>
      <c r="F9849" s="225" t="n">
        <f aca="false">ROUND(D9849*E9849,2)</f>
        <v>90.46</v>
      </c>
    </row>
    <row r="9850" customFormat="false" ht="12.8" hidden="false" customHeight="false" outlineLevel="0" collapsed="false">
      <c r="A9850" s="207" t="n">
        <v>106760</v>
      </c>
      <c r="B9850" s="208" t="s">
        <v>9981</v>
      </c>
      <c r="C9850" s="2" t="s">
        <v>9656</v>
      </c>
      <c r="D9850" s="209" t="n">
        <v>147.81</v>
      </c>
      <c r="E9850" s="224" t="n">
        <f aca="false">VLOOKUP(A9850,SINAPI_MO!$A$1:$E$59566,4,0)</f>
        <v>0.2464</v>
      </c>
      <c r="F9850" s="225" t="n">
        <f aca="false">ROUND(D9850*E9850,2)</f>
        <v>36.42</v>
      </c>
    </row>
    <row r="9851" customFormat="false" ht="12.8" hidden="false" customHeight="false" outlineLevel="0" collapsed="false">
      <c r="A9851" s="207" t="n">
        <v>106716</v>
      </c>
      <c r="B9851" s="208" t="s">
        <v>9982</v>
      </c>
      <c r="C9851" s="2" t="s">
        <v>9656</v>
      </c>
      <c r="D9851" s="209" t="n">
        <v>116.59</v>
      </c>
      <c r="E9851" s="224" t="n">
        <f aca="false">VLOOKUP(A9851,SINAPI_MO!$A$1:$E$59566,4,0)</f>
        <v>0.3162</v>
      </c>
      <c r="F9851" s="225" t="n">
        <f aca="false">ROUND(D9851*E9851,2)</f>
        <v>36.87</v>
      </c>
    </row>
    <row r="9852" customFormat="false" ht="12.8" hidden="false" customHeight="false" outlineLevel="0" collapsed="false">
      <c r="A9852" s="207" t="n">
        <v>106756</v>
      </c>
      <c r="B9852" s="208" t="s">
        <v>9983</v>
      </c>
      <c r="C9852" s="2" t="s">
        <v>9656</v>
      </c>
      <c r="D9852" s="209" t="n">
        <v>337.19</v>
      </c>
      <c r="E9852" s="224" t="n">
        <f aca="false">VLOOKUP(A9852,SINAPI_MO!$A$1:$E$59566,4,0)</f>
        <v>0.2464</v>
      </c>
      <c r="F9852" s="225" t="n">
        <f aca="false">ROUND(D9852*E9852,2)</f>
        <v>83.08</v>
      </c>
    </row>
    <row r="9853" customFormat="false" ht="12.8" hidden="false" customHeight="false" outlineLevel="0" collapsed="false">
      <c r="A9853" s="207" t="n">
        <v>106712</v>
      </c>
      <c r="B9853" s="208" t="s">
        <v>9984</v>
      </c>
      <c r="C9853" s="2" t="s">
        <v>9656</v>
      </c>
      <c r="D9853" s="209" t="n">
        <v>264.11</v>
      </c>
      <c r="E9853" s="224" t="n">
        <f aca="false">VLOOKUP(A9853,SINAPI_MO!$A$1:$E$59566,4,0)</f>
        <v>0.3163</v>
      </c>
      <c r="F9853" s="225" t="n">
        <f aca="false">ROUND(D9853*E9853,2)</f>
        <v>83.54</v>
      </c>
    </row>
    <row r="9854" customFormat="false" ht="12.8" hidden="false" customHeight="false" outlineLevel="0" collapsed="false">
      <c r="A9854" s="207" t="n">
        <v>106745</v>
      </c>
      <c r="B9854" s="208" t="s">
        <v>9985</v>
      </c>
      <c r="C9854" s="2" t="s">
        <v>9656</v>
      </c>
      <c r="D9854" s="209" t="n">
        <v>478.41</v>
      </c>
      <c r="E9854" s="224" t="n">
        <f aca="false">VLOOKUP(A9854,SINAPI_MO!$A$1:$E$59566,4,0)</f>
        <v>0.3014</v>
      </c>
      <c r="F9854" s="225" t="n">
        <f aca="false">ROUND(D9854*E9854,2)</f>
        <v>144.19</v>
      </c>
    </row>
    <row r="9855" customFormat="false" ht="12.8" hidden="false" customHeight="false" outlineLevel="0" collapsed="false">
      <c r="A9855" s="207" t="n">
        <v>102568</v>
      </c>
      <c r="B9855" s="208" t="s">
        <v>9986</v>
      </c>
      <c r="C9855" s="2" t="s">
        <v>9656</v>
      </c>
      <c r="D9855" s="209" t="n">
        <v>381.99</v>
      </c>
      <c r="E9855" s="224" t="n">
        <f aca="false">VLOOKUP(A9855,SINAPI_MO!$A$1:$E$59566,4,0)</f>
        <v>0.3791</v>
      </c>
      <c r="F9855" s="225" t="n">
        <f aca="false">ROUND(D9855*E9855,2)</f>
        <v>144.81</v>
      </c>
    </row>
    <row r="9856" customFormat="false" ht="12.8" hidden="false" customHeight="false" outlineLevel="0" collapsed="false">
      <c r="A9856" s="207" t="n">
        <v>106746</v>
      </c>
      <c r="B9856" s="208" t="s">
        <v>9987</v>
      </c>
      <c r="C9856" s="2" t="s">
        <v>9656</v>
      </c>
      <c r="D9856" s="209" t="n">
        <v>279.43</v>
      </c>
      <c r="E9856" s="224" t="n">
        <f aca="false">VLOOKUP(A9856,SINAPI_MO!$A$1:$E$59566,4,0)</f>
        <v>0.3014</v>
      </c>
      <c r="F9856" s="225" t="n">
        <f aca="false">ROUND(D9856*E9856,2)</f>
        <v>84.22</v>
      </c>
    </row>
    <row r="9857" customFormat="false" ht="12.8" hidden="false" customHeight="false" outlineLevel="0" collapsed="false">
      <c r="A9857" s="207" t="n">
        <v>101479</v>
      </c>
      <c r="B9857" s="208" t="s">
        <v>9988</v>
      </c>
      <c r="C9857" s="2" t="s">
        <v>9656</v>
      </c>
      <c r="D9857" s="209" t="n">
        <v>223.79</v>
      </c>
      <c r="E9857" s="224" t="n">
        <f aca="false">VLOOKUP(A9857,SINAPI_MO!$A$1:$E$59566,4,0)</f>
        <v>0.3791</v>
      </c>
      <c r="F9857" s="225" t="n">
        <f aca="false">ROUND(D9857*E9857,2)</f>
        <v>84.84</v>
      </c>
    </row>
    <row r="9858" customFormat="false" ht="19.4" hidden="false" customHeight="false" outlineLevel="0" collapsed="false">
      <c r="A9858" s="207" t="n">
        <v>106744</v>
      </c>
      <c r="B9858" s="208" t="s">
        <v>9989</v>
      </c>
      <c r="C9858" s="2" t="s">
        <v>9656</v>
      </c>
      <c r="D9858" s="209" t="n">
        <v>967.38</v>
      </c>
      <c r="E9858" s="224" t="n">
        <f aca="false">VLOOKUP(A9858,SINAPI_MO!$A$1:$E$59566,4,0)</f>
        <v>0.3014</v>
      </c>
      <c r="F9858" s="225" t="n">
        <f aca="false">ROUND(D9858*E9858,2)</f>
        <v>291.57</v>
      </c>
    </row>
    <row r="9859" customFormat="false" ht="19.4" hidden="false" customHeight="false" outlineLevel="0" collapsed="false">
      <c r="A9859" s="207" t="n">
        <v>101019</v>
      </c>
      <c r="B9859" s="208" t="s">
        <v>9990</v>
      </c>
      <c r="C9859" s="2" t="s">
        <v>9656</v>
      </c>
      <c r="D9859" s="209" t="n">
        <v>770.76</v>
      </c>
      <c r="E9859" s="224" t="n">
        <f aca="false">VLOOKUP(A9859,SINAPI_MO!$A$1:$E$59566,4,0)</f>
        <v>0.3791</v>
      </c>
      <c r="F9859" s="225" t="n">
        <f aca="false">ROUND(D9859*E9859,2)</f>
        <v>292.2</v>
      </c>
    </row>
    <row r="9860" customFormat="false" ht="12.8" hidden="false" customHeight="false" outlineLevel="0" collapsed="false">
      <c r="A9860" s="207" t="n">
        <v>106763</v>
      </c>
      <c r="B9860" s="208" t="s">
        <v>9991</v>
      </c>
      <c r="C9860" s="2" t="s">
        <v>9656</v>
      </c>
      <c r="D9860" s="209" t="n">
        <v>92.23</v>
      </c>
      <c r="E9860" s="224" t="n">
        <f aca="false">VLOOKUP(A9860,SINAPI_MO!$A$1:$E$59566,4,0)</f>
        <v>0.3037</v>
      </c>
      <c r="F9860" s="225" t="n">
        <f aca="false">ROUND(D9860*E9860,2)</f>
        <v>28.01</v>
      </c>
    </row>
    <row r="9861" customFormat="false" ht="12.8" hidden="false" customHeight="false" outlineLevel="0" collapsed="false">
      <c r="A9861" s="207" t="n">
        <v>106719</v>
      </c>
      <c r="B9861" s="208" t="s">
        <v>9992</v>
      </c>
      <c r="C9861" s="2" t="s">
        <v>9656</v>
      </c>
      <c r="D9861" s="209" t="n">
        <v>80.56</v>
      </c>
      <c r="E9861" s="224" t="n">
        <f aca="false">VLOOKUP(A9861,SINAPI_MO!$A$1:$E$59566,4,0)</f>
        <v>0.3587</v>
      </c>
      <c r="F9861" s="225" t="n">
        <f aca="false">ROUND(D9861*E9861,2)</f>
        <v>28.9</v>
      </c>
    </row>
    <row r="9862" customFormat="false" ht="12.8" hidden="false" customHeight="false" outlineLevel="0" collapsed="false">
      <c r="A9862" s="207" t="n">
        <v>100938</v>
      </c>
      <c r="B9862" s="208" t="s">
        <v>9993</v>
      </c>
      <c r="C9862" s="2" t="s">
        <v>9766</v>
      </c>
      <c r="D9862" s="209" t="n">
        <v>7.97</v>
      </c>
      <c r="E9862" s="224" t="n">
        <f aca="false">VLOOKUP(A9862,SINAPI_MO!$A$1:$E$59566,4,0)</f>
        <v>0.1167</v>
      </c>
      <c r="F9862" s="225" t="n">
        <f aca="false">ROUND(D9862*E9862,2)</f>
        <v>0.93</v>
      </c>
    </row>
    <row r="9863" customFormat="false" ht="12.8" hidden="false" customHeight="false" outlineLevel="0" collapsed="false">
      <c r="A9863" s="207" t="n">
        <v>100942</v>
      </c>
      <c r="B9863" s="208" t="s">
        <v>9994</v>
      </c>
      <c r="C9863" s="2" t="s">
        <v>9757</v>
      </c>
      <c r="D9863" s="209" t="n">
        <v>5.3</v>
      </c>
      <c r="E9863" s="224" t="n">
        <f aca="false">VLOOKUP(A9863,SINAPI_MO!$A$1:$E$59566,4,0)</f>
        <v>0.117</v>
      </c>
      <c r="F9863" s="225" t="n">
        <f aca="false">ROUND(D9863*E9863,2)</f>
        <v>0.62</v>
      </c>
    </row>
    <row r="9864" customFormat="false" ht="12.8" hidden="false" customHeight="false" outlineLevel="0" collapsed="false">
      <c r="A9864" s="207" t="n">
        <v>93588</v>
      </c>
      <c r="B9864" s="208" t="s">
        <v>9995</v>
      </c>
      <c r="C9864" s="2" t="s">
        <v>9766</v>
      </c>
      <c r="D9864" s="209" t="n">
        <v>3.98</v>
      </c>
      <c r="E9864" s="224" t="n">
        <f aca="false">VLOOKUP(A9864,SINAPI_MO!$A$1:$E$59566,4,0)</f>
        <v>0.1156</v>
      </c>
      <c r="F9864" s="225" t="n">
        <f aca="false">ROUND(D9864*E9864,2)</f>
        <v>0.46</v>
      </c>
    </row>
    <row r="9865" customFormat="false" ht="12.8" hidden="false" customHeight="false" outlineLevel="0" collapsed="false">
      <c r="A9865" s="207" t="n">
        <v>93594</v>
      </c>
      <c r="B9865" s="208" t="s">
        <v>9996</v>
      </c>
      <c r="C9865" s="2" t="s">
        <v>9757</v>
      </c>
      <c r="D9865" s="209" t="n">
        <v>2.65</v>
      </c>
      <c r="E9865" s="224" t="n">
        <f aca="false">VLOOKUP(A9865,SINAPI_MO!$A$1:$E$59566,4,0)</f>
        <v>0.1132</v>
      </c>
      <c r="F9865" s="225" t="n">
        <f aca="false">ROUND(D9865*E9865,2)</f>
        <v>0.3</v>
      </c>
    </row>
    <row r="9866" customFormat="false" ht="19.4" hidden="false" customHeight="false" outlineLevel="0" collapsed="false">
      <c r="A9866" s="207" t="n">
        <v>93589</v>
      </c>
      <c r="B9866" s="208" t="s">
        <v>9997</v>
      </c>
      <c r="C9866" s="2" t="s">
        <v>9766</v>
      </c>
      <c r="D9866" s="209" t="n">
        <v>3.03</v>
      </c>
      <c r="E9866" s="224" t="n">
        <f aca="false">VLOOKUP(A9866,SINAPI_MO!$A$1:$E$59566,4,0)</f>
        <v>0.1155</v>
      </c>
      <c r="F9866" s="225" t="n">
        <f aca="false">ROUND(D9866*E9866,2)</f>
        <v>0.35</v>
      </c>
    </row>
    <row r="9867" customFormat="false" ht="12.8" hidden="false" customHeight="false" outlineLevel="0" collapsed="false">
      <c r="A9867" s="207" t="n">
        <v>93595</v>
      </c>
      <c r="B9867" s="208" t="s">
        <v>9998</v>
      </c>
      <c r="C9867" s="2" t="s">
        <v>9757</v>
      </c>
      <c r="D9867" s="209" t="n">
        <v>2.02</v>
      </c>
      <c r="E9867" s="224" t="n">
        <f aca="false">VLOOKUP(A9867,SINAPI_MO!$A$1:$E$59566,4,0)</f>
        <v>0.1139</v>
      </c>
      <c r="F9867" s="225" t="n">
        <f aca="false">ROUND(D9867*E9867,2)</f>
        <v>0.23</v>
      </c>
    </row>
    <row r="9868" customFormat="false" ht="19.4" hidden="false" customHeight="false" outlineLevel="0" collapsed="false">
      <c r="A9868" s="207" t="n">
        <v>93590</v>
      </c>
      <c r="B9868" s="208" t="s">
        <v>9999</v>
      </c>
      <c r="C9868" s="2" t="s">
        <v>9766</v>
      </c>
      <c r="D9868" s="209" t="n">
        <v>1.06</v>
      </c>
      <c r="E9868" s="224" t="n">
        <f aca="false">VLOOKUP(A9868,SINAPI_MO!$A$1:$E$59566,4,0)</f>
        <v>0.1132</v>
      </c>
      <c r="F9868" s="225" t="n">
        <f aca="false">ROUND(D9868*E9868,2)</f>
        <v>0.12</v>
      </c>
    </row>
    <row r="9869" customFormat="false" ht="19.4" hidden="false" customHeight="false" outlineLevel="0" collapsed="false">
      <c r="A9869" s="207" t="n">
        <v>93596</v>
      </c>
      <c r="B9869" s="208" t="s">
        <v>10000</v>
      </c>
      <c r="C9869" s="2" t="s">
        <v>9757</v>
      </c>
      <c r="D9869" s="209" t="n">
        <v>0.7</v>
      </c>
      <c r="E9869" s="224" t="n">
        <f aca="false">VLOOKUP(A9869,SINAPI_MO!$A$1:$E$59566,4,0)</f>
        <v>0.1143</v>
      </c>
      <c r="F9869" s="225" t="n">
        <f aca="false">ROUND(D9869*E9869,2)</f>
        <v>0.08</v>
      </c>
    </row>
    <row r="9870" customFormat="false" ht="19.4" hidden="false" customHeight="false" outlineLevel="0" collapsed="false">
      <c r="A9870" s="207" t="n">
        <v>95875</v>
      </c>
      <c r="B9870" s="208" t="s">
        <v>10001</v>
      </c>
      <c r="C9870" s="2" t="s">
        <v>9766</v>
      </c>
      <c r="D9870" s="209" t="n">
        <v>2.76</v>
      </c>
      <c r="E9870" s="224" t="n">
        <f aca="false">VLOOKUP(A9870,SINAPI_MO!$A$1:$E$59566,4,0)</f>
        <v>0.1123</v>
      </c>
      <c r="F9870" s="225" t="n">
        <f aca="false">ROUND(D9870*E9870,2)</f>
        <v>0.31</v>
      </c>
    </row>
    <row r="9871" customFormat="false" ht="19.4" hidden="false" customHeight="false" outlineLevel="0" collapsed="false">
      <c r="A9871" s="207" t="n">
        <v>95878</v>
      </c>
      <c r="B9871" s="208" t="s">
        <v>10002</v>
      </c>
      <c r="C9871" s="2" t="s">
        <v>9757</v>
      </c>
      <c r="D9871" s="209" t="n">
        <v>1.84</v>
      </c>
      <c r="E9871" s="224" t="n">
        <f aca="false">VLOOKUP(A9871,SINAPI_MO!$A$1:$E$59566,4,0)</f>
        <v>0.1087</v>
      </c>
      <c r="F9871" s="225" t="n">
        <f aca="false">ROUND(D9871*E9871,2)</f>
        <v>0.2</v>
      </c>
    </row>
    <row r="9872" customFormat="false" ht="12.8" hidden="false" customHeight="false" outlineLevel="0" collapsed="false">
      <c r="A9872" s="207" t="n">
        <v>100943</v>
      </c>
      <c r="B9872" s="208" t="s">
        <v>10003</v>
      </c>
      <c r="C9872" s="2" t="s">
        <v>9757</v>
      </c>
      <c r="D9872" s="209" t="n">
        <v>4.63</v>
      </c>
      <c r="E9872" s="224" t="n">
        <f aca="false">VLOOKUP(A9872,SINAPI_MO!$A$1:$E$59566,4,0)</f>
        <v>0.095</v>
      </c>
      <c r="F9872" s="225" t="n">
        <f aca="false">ROUND(D9872*E9872,2)</f>
        <v>0.44</v>
      </c>
    </row>
    <row r="9873" customFormat="false" ht="12.8" hidden="false" customHeight="false" outlineLevel="0" collapsed="false">
      <c r="A9873" s="207" t="n">
        <v>100939</v>
      </c>
      <c r="B9873" s="208" t="s">
        <v>10004</v>
      </c>
      <c r="C9873" s="2" t="s">
        <v>9766</v>
      </c>
      <c r="D9873" s="209" t="n">
        <v>6.95</v>
      </c>
      <c r="E9873" s="224" t="n">
        <f aca="false">VLOOKUP(A9873,SINAPI_MO!$A$1:$E$59566,4,0)</f>
        <v>0.095</v>
      </c>
      <c r="F9873" s="225" t="n">
        <f aca="false">ROUND(D9873*E9873,2)</f>
        <v>0.66</v>
      </c>
    </row>
    <row r="9874" customFormat="false" ht="12.8" hidden="false" customHeight="false" outlineLevel="0" collapsed="false">
      <c r="A9874" s="207" t="n">
        <v>93591</v>
      </c>
      <c r="B9874" s="208" t="s">
        <v>10005</v>
      </c>
      <c r="C9874" s="2" t="s">
        <v>9766</v>
      </c>
      <c r="D9874" s="209" t="n">
        <v>3.47</v>
      </c>
      <c r="E9874" s="224" t="n">
        <f aca="false">VLOOKUP(A9874,SINAPI_MO!$A$1:$E$59566,4,0)</f>
        <v>0.0951</v>
      </c>
      <c r="F9874" s="225" t="n">
        <f aca="false">ROUND(D9874*E9874,2)</f>
        <v>0.33</v>
      </c>
    </row>
    <row r="9875" customFormat="false" ht="12.8" hidden="false" customHeight="false" outlineLevel="0" collapsed="false">
      <c r="A9875" s="207" t="n">
        <v>93597</v>
      </c>
      <c r="B9875" s="208" t="s">
        <v>10006</v>
      </c>
      <c r="C9875" s="2" t="s">
        <v>9757</v>
      </c>
      <c r="D9875" s="209" t="n">
        <v>2.31</v>
      </c>
      <c r="E9875" s="224" t="n">
        <f aca="false">VLOOKUP(A9875,SINAPI_MO!$A$1:$E$59566,4,0)</f>
        <v>0.0952</v>
      </c>
      <c r="F9875" s="225" t="n">
        <f aca="false">ROUND(D9875*E9875,2)</f>
        <v>0.22</v>
      </c>
    </row>
    <row r="9876" customFormat="false" ht="19.4" hidden="false" customHeight="false" outlineLevel="0" collapsed="false">
      <c r="A9876" s="207" t="n">
        <v>93592</v>
      </c>
      <c r="B9876" s="208" t="s">
        <v>10007</v>
      </c>
      <c r="C9876" s="2" t="s">
        <v>9766</v>
      </c>
      <c r="D9876" s="209" t="n">
        <v>2.64</v>
      </c>
      <c r="E9876" s="224" t="n">
        <f aca="false">VLOOKUP(A9876,SINAPI_MO!$A$1:$E$59566,4,0)</f>
        <v>0.0909</v>
      </c>
      <c r="F9876" s="225" t="n">
        <f aca="false">ROUND(D9876*E9876,2)</f>
        <v>0.24</v>
      </c>
    </row>
    <row r="9877" customFormat="false" ht="12.8" hidden="false" customHeight="false" outlineLevel="0" collapsed="false">
      <c r="A9877" s="207" t="n">
        <v>93598</v>
      </c>
      <c r="B9877" s="208" t="s">
        <v>10008</v>
      </c>
      <c r="C9877" s="2" t="s">
        <v>9757</v>
      </c>
      <c r="D9877" s="209" t="n">
        <v>1.76</v>
      </c>
      <c r="E9877" s="224" t="n">
        <f aca="false">VLOOKUP(A9877,SINAPI_MO!$A$1:$E$59566,4,0)</f>
        <v>0.0909</v>
      </c>
      <c r="F9877" s="225" t="n">
        <f aca="false">ROUND(D9877*E9877,2)</f>
        <v>0.16</v>
      </c>
    </row>
    <row r="9878" customFormat="false" ht="19.4" hidden="false" customHeight="false" outlineLevel="0" collapsed="false">
      <c r="A9878" s="207" t="n">
        <v>93593</v>
      </c>
      <c r="B9878" s="208" t="s">
        <v>10009</v>
      </c>
      <c r="C9878" s="2" t="s">
        <v>9766</v>
      </c>
      <c r="D9878" s="209" t="n">
        <v>0.92</v>
      </c>
      <c r="E9878" s="224" t="n">
        <f aca="false">VLOOKUP(A9878,SINAPI_MO!$A$1:$E$59566,4,0)</f>
        <v>0.087</v>
      </c>
      <c r="F9878" s="225" t="n">
        <f aca="false">ROUND(D9878*E9878,2)</f>
        <v>0.08</v>
      </c>
    </row>
    <row r="9879" customFormat="false" ht="19.4" hidden="false" customHeight="false" outlineLevel="0" collapsed="false">
      <c r="A9879" s="207" t="n">
        <v>93599</v>
      </c>
      <c r="B9879" s="208" t="s">
        <v>10010</v>
      </c>
      <c r="C9879" s="2" t="s">
        <v>9757</v>
      </c>
      <c r="D9879" s="209" t="n">
        <v>0.61</v>
      </c>
      <c r="E9879" s="224" t="n">
        <f aca="false">VLOOKUP(A9879,SINAPI_MO!$A$1:$E$59566,4,0)</f>
        <v>0.082</v>
      </c>
      <c r="F9879" s="225" t="n">
        <f aca="false">ROUND(D9879*E9879,2)</f>
        <v>0.05</v>
      </c>
    </row>
    <row r="9880" customFormat="false" ht="19.4" hidden="false" customHeight="false" outlineLevel="0" collapsed="false">
      <c r="A9880" s="207" t="n">
        <v>95876</v>
      </c>
      <c r="B9880" s="208" t="s">
        <v>10011</v>
      </c>
      <c r="C9880" s="2" t="s">
        <v>9766</v>
      </c>
      <c r="D9880" s="209" t="n">
        <v>2.41</v>
      </c>
      <c r="E9880" s="224" t="n">
        <f aca="false">VLOOKUP(A9880,SINAPI_MO!$A$1:$E$59566,4,0)</f>
        <v>0.0954</v>
      </c>
      <c r="F9880" s="225" t="n">
        <f aca="false">ROUND(D9880*E9880,2)</f>
        <v>0.23</v>
      </c>
    </row>
    <row r="9881" customFormat="false" ht="19.4" hidden="false" customHeight="false" outlineLevel="0" collapsed="false">
      <c r="A9881" s="207" t="n">
        <v>95879</v>
      </c>
      <c r="B9881" s="208" t="s">
        <v>10012</v>
      </c>
      <c r="C9881" s="2" t="s">
        <v>9757</v>
      </c>
      <c r="D9881" s="209" t="n">
        <v>1.6</v>
      </c>
      <c r="E9881" s="224" t="n">
        <f aca="false">VLOOKUP(A9881,SINAPI_MO!$A$1:$E$59566,4,0)</f>
        <v>0.0937</v>
      </c>
      <c r="F9881" s="225" t="n">
        <f aca="false">ROUND(D9881*E9881,2)</f>
        <v>0.15</v>
      </c>
    </row>
    <row r="9882" customFormat="false" ht="12.8" hidden="false" customHeight="false" outlineLevel="0" collapsed="false">
      <c r="A9882" s="207" t="n">
        <v>100940</v>
      </c>
      <c r="B9882" s="208" t="s">
        <v>10013</v>
      </c>
      <c r="C9882" s="2" t="s">
        <v>9766</v>
      </c>
      <c r="D9882" s="209" t="n">
        <v>5.95</v>
      </c>
      <c r="E9882" s="224" t="n">
        <f aca="false">VLOOKUP(A9882,SINAPI_MO!$A$1:$E$59566,4,0)</f>
        <v>0.0874</v>
      </c>
      <c r="F9882" s="225" t="n">
        <f aca="false">ROUND(D9882*E9882,2)</f>
        <v>0.52</v>
      </c>
    </row>
    <row r="9883" customFormat="false" ht="12.8" hidden="false" customHeight="false" outlineLevel="0" collapsed="false">
      <c r="A9883" s="207" t="n">
        <v>100944</v>
      </c>
      <c r="B9883" s="208" t="s">
        <v>10014</v>
      </c>
      <c r="C9883" s="2" t="s">
        <v>9757</v>
      </c>
      <c r="D9883" s="209" t="n">
        <v>3.96</v>
      </c>
      <c r="E9883" s="224" t="n">
        <f aca="false">VLOOKUP(A9883,SINAPI_MO!$A$1:$E$59566,4,0)</f>
        <v>0.0859</v>
      </c>
      <c r="F9883" s="225" t="n">
        <f aca="false">ROUND(D9883*E9883,2)</f>
        <v>0.34</v>
      </c>
    </row>
    <row r="9884" customFormat="false" ht="12.8" hidden="false" customHeight="false" outlineLevel="0" collapsed="false">
      <c r="A9884" s="207" t="n">
        <v>95425</v>
      </c>
      <c r="B9884" s="208" t="s">
        <v>10015</v>
      </c>
      <c r="C9884" s="2" t="s">
        <v>9766</v>
      </c>
      <c r="D9884" s="209" t="n">
        <v>2.97</v>
      </c>
      <c r="E9884" s="224" t="n">
        <f aca="false">VLOOKUP(A9884,SINAPI_MO!$A$1:$E$59566,4,0)</f>
        <v>0.0875</v>
      </c>
      <c r="F9884" s="225" t="n">
        <f aca="false">ROUND(D9884*E9884,2)</f>
        <v>0.26</v>
      </c>
    </row>
    <row r="9885" customFormat="false" ht="12.8" hidden="false" customHeight="false" outlineLevel="0" collapsed="false">
      <c r="A9885" s="207" t="n">
        <v>95428</v>
      </c>
      <c r="B9885" s="208" t="s">
        <v>10016</v>
      </c>
      <c r="C9885" s="2" t="s">
        <v>9757</v>
      </c>
      <c r="D9885" s="209" t="n">
        <v>1.98</v>
      </c>
      <c r="E9885" s="224" t="n">
        <f aca="false">VLOOKUP(A9885,SINAPI_MO!$A$1:$E$59566,4,0)</f>
        <v>0.0808</v>
      </c>
      <c r="F9885" s="225" t="n">
        <f aca="false">ROUND(D9885*E9885,2)</f>
        <v>0.16</v>
      </c>
    </row>
    <row r="9886" customFormat="false" ht="19.4" hidden="false" customHeight="false" outlineLevel="0" collapsed="false">
      <c r="A9886" s="207" t="n">
        <v>95426</v>
      </c>
      <c r="B9886" s="208" t="s">
        <v>10017</v>
      </c>
      <c r="C9886" s="2" t="s">
        <v>9766</v>
      </c>
      <c r="D9886" s="209" t="n">
        <v>2.25</v>
      </c>
      <c r="E9886" s="224" t="n">
        <f aca="false">VLOOKUP(A9886,SINAPI_MO!$A$1:$E$59566,4,0)</f>
        <v>0.0844</v>
      </c>
      <c r="F9886" s="225" t="n">
        <f aca="false">ROUND(D9886*E9886,2)</f>
        <v>0.19</v>
      </c>
    </row>
    <row r="9887" customFormat="false" ht="12.8" hidden="false" customHeight="false" outlineLevel="0" collapsed="false">
      <c r="A9887" s="207" t="n">
        <v>95429</v>
      </c>
      <c r="B9887" s="208" t="s">
        <v>10018</v>
      </c>
      <c r="C9887" s="2" t="s">
        <v>9757</v>
      </c>
      <c r="D9887" s="209" t="n">
        <v>1.5</v>
      </c>
      <c r="E9887" s="224" t="n">
        <f aca="false">VLOOKUP(A9887,SINAPI_MO!$A$1:$E$59566,4,0)</f>
        <v>0.08</v>
      </c>
      <c r="F9887" s="225" t="n">
        <f aca="false">ROUND(D9887*E9887,2)</f>
        <v>0.12</v>
      </c>
    </row>
    <row r="9888" customFormat="false" ht="19.4" hidden="false" customHeight="false" outlineLevel="0" collapsed="false">
      <c r="A9888" s="207" t="n">
        <v>95427</v>
      </c>
      <c r="B9888" s="208" t="s">
        <v>10019</v>
      </c>
      <c r="C9888" s="2" t="s">
        <v>9766</v>
      </c>
      <c r="D9888" s="209" t="n">
        <v>0.78</v>
      </c>
      <c r="E9888" s="224" t="n">
        <f aca="false">VLOOKUP(A9888,SINAPI_MO!$A$1:$E$59566,4,0)</f>
        <v>0.0769</v>
      </c>
      <c r="F9888" s="225" t="n">
        <f aca="false">ROUND(D9888*E9888,2)</f>
        <v>0.06</v>
      </c>
    </row>
    <row r="9889" customFormat="false" ht="19.4" hidden="false" customHeight="false" outlineLevel="0" collapsed="false">
      <c r="A9889" s="207" t="n">
        <v>95430</v>
      </c>
      <c r="B9889" s="208" t="s">
        <v>10020</v>
      </c>
      <c r="C9889" s="2" t="s">
        <v>9757</v>
      </c>
      <c r="D9889" s="209" t="n">
        <v>0.52</v>
      </c>
      <c r="E9889" s="224" t="n">
        <f aca="false">VLOOKUP(A9889,SINAPI_MO!$A$1:$E$59566,4,0)</f>
        <v>0.0769</v>
      </c>
      <c r="F9889" s="225" t="n">
        <f aca="false">ROUND(D9889*E9889,2)</f>
        <v>0.04</v>
      </c>
    </row>
    <row r="9890" customFormat="false" ht="19.4" hidden="false" customHeight="false" outlineLevel="0" collapsed="false">
      <c r="A9890" s="207" t="n">
        <v>95877</v>
      </c>
      <c r="B9890" s="208" t="s">
        <v>10021</v>
      </c>
      <c r="C9890" s="2" t="s">
        <v>9766</v>
      </c>
      <c r="D9890" s="209" t="n">
        <v>2.06</v>
      </c>
      <c r="E9890" s="224" t="n">
        <f aca="false">VLOOKUP(A9890,SINAPI_MO!$A$1:$E$59566,4,0)</f>
        <v>0.0825</v>
      </c>
      <c r="F9890" s="225" t="n">
        <f aca="false">ROUND(D9890*E9890,2)</f>
        <v>0.17</v>
      </c>
    </row>
    <row r="9891" customFormat="false" ht="19.4" hidden="false" customHeight="false" outlineLevel="0" collapsed="false">
      <c r="A9891" s="207" t="n">
        <v>95880</v>
      </c>
      <c r="B9891" s="208" t="s">
        <v>10022</v>
      </c>
      <c r="C9891" s="2" t="s">
        <v>9757</v>
      </c>
      <c r="D9891" s="209" t="n">
        <v>1.37</v>
      </c>
      <c r="E9891" s="224" t="n">
        <f aca="false">VLOOKUP(A9891,SINAPI_MO!$A$1:$E$59566,4,0)</f>
        <v>0.0803</v>
      </c>
      <c r="F9891" s="225" t="n">
        <f aca="false">ROUND(D9891*E9891,2)</f>
        <v>0.11</v>
      </c>
    </row>
    <row r="9892" customFormat="false" ht="12.8" hidden="false" customHeight="false" outlineLevel="0" collapsed="false">
      <c r="A9892" s="207" t="n">
        <v>100937</v>
      </c>
      <c r="B9892" s="208" t="s">
        <v>10023</v>
      </c>
      <c r="C9892" s="2" t="s">
        <v>9766</v>
      </c>
      <c r="D9892" s="209" t="n">
        <v>9.51</v>
      </c>
      <c r="E9892" s="224" t="n">
        <f aca="false">VLOOKUP(A9892,SINAPI_MO!$A$1:$E$59566,4,0)</f>
        <v>0.164</v>
      </c>
      <c r="F9892" s="225" t="n">
        <f aca="false">ROUND(D9892*E9892,2)</f>
        <v>1.56</v>
      </c>
    </row>
    <row r="9893" customFormat="false" ht="12.8" hidden="false" customHeight="false" outlineLevel="0" collapsed="false">
      <c r="A9893" s="207" t="n">
        <v>100941</v>
      </c>
      <c r="B9893" s="208" t="s">
        <v>10024</v>
      </c>
      <c r="C9893" s="2" t="s">
        <v>9757</v>
      </c>
      <c r="D9893" s="209" t="n">
        <v>6.33</v>
      </c>
      <c r="E9893" s="224" t="n">
        <f aca="false">VLOOKUP(A9893,SINAPI_MO!$A$1:$E$59566,4,0)</f>
        <v>0.1643</v>
      </c>
      <c r="F9893" s="225" t="n">
        <f aca="false">ROUND(D9893*E9893,2)</f>
        <v>1.04</v>
      </c>
    </row>
    <row r="9894" customFormat="false" ht="12.8" hidden="false" customHeight="false" outlineLevel="0" collapsed="false">
      <c r="A9894" s="207" t="n">
        <v>97912</v>
      </c>
      <c r="B9894" s="208" t="s">
        <v>10025</v>
      </c>
      <c r="C9894" s="2" t="s">
        <v>9766</v>
      </c>
      <c r="D9894" s="209" t="n">
        <v>4.75</v>
      </c>
      <c r="E9894" s="224" t="n">
        <f aca="false">VLOOKUP(A9894,SINAPI_MO!$A$1:$E$59566,4,0)</f>
        <v>0.1642</v>
      </c>
      <c r="F9894" s="225" t="n">
        <f aca="false">ROUND(D9894*E9894,2)</f>
        <v>0.78</v>
      </c>
    </row>
    <row r="9895" customFormat="false" ht="12.8" hidden="false" customHeight="false" outlineLevel="0" collapsed="false">
      <c r="A9895" s="207" t="n">
        <v>97916</v>
      </c>
      <c r="B9895" s="208" t="s">
        <v>10026</v>
      </c>
      <c r="C9895" s="2" t="s">
        <v>9757</v>
      </c>
      <c r="D9895" s="209" t="n">
        <v>3.16</v>
      </c>
      <c r="E9895" s="224" t="n">
        <f aca="false">VLOOKUP(A9895,SINAPI_MO!$A$1:$E$59566,4,0)</f>
        <v>0.1646</v>
      </c>
      <c r="F9895" s="225" t="n">
        <f aca="false">ROUND(D9895*E9895,2)</f>
        <v>0.52</v>
      </c>
    </row>
    <row r="9896" customFormat="false" ht="12.8" hidden="false" customHeight="false" outlineLevel="0" collapsed="false">
      <c r="A9896" s="207" t="n">
        <v>97913</v>
      </c>
      <c r="B9896" s="208" t="s">
        <v>10027</v>
      </c>
      <c r="C9896" s="2" t="s">
        <v>9766</v>
      </c>
      <c r="D9896" s="209" t="n">
        <v>3.61</v>
      </c>
      <c r="E9896" s="224" t="n">
        <f aca="false">VLOOKUP(A9896,SINAPI_MO!$A$1:$E$59566,4,0)</f>
        <v>0.1634</v>
      </c>
      <c r="F9896" s="225" t="n">
        <f aca="false">ROUND(D9896*E9896,2)</f>
        <v>0.59</v>
      </c>
    </row>
    <row r="9897" customFormat="false" ht="12.8" hidden="false" customHeight="false" outlineLevel="0" collapsed="false">
      <c r="A9897" s="207" t="n">
        <v>97917</v>
      </c>
      <c r="B9897" s="208" t="s">
        <v>10028</v>
      </c>
      <c r="C9897" s="2" t="s">
        <v>9757</v>
      </c>
      <c r="D9897" s="209" t="n">
        <v>2.4</v>
      </c>
      <c r="E9897" s="224" t="n">
        <f aca="false">VLOOKUP(A9897,SINAPI_MO!$A$1:$E$59566,4,0)</f>
        <v>0.1583</v>
      </c>
      <c r="F9897" s="225" t="n">
        <f aca="false">ROUND(D9897*E9897,2)</f>
        <v>0.38</v>
      </c>
    </row>
    <row r="9898" customFormat="false" ht="19.4" hidden="false" customHeight="false" outlineLevel="0" collapsed="false">
      <c r="A9898" s="207" t="n">
        <v>97915</v>
      </c>
      <c r="B9898" s="208" t="s">
        <v>10029</v>
      </c>
      <c r="C9898" s="2" t="s">
        <v>9766</v>
      </c>
      <c r="D9898" s="209" t="n">
        <v>1.26</v>
      </c>
      <c r="E9898" s="224" t="n">
        <f aca="false">VLOOKUP(A9898,SINAPI_MO!$A$1:$E$59566,4,0)</f>
        <v>0.1587</v>
      </c>
      <c r="F9898" s="225" t="n">
        <f aca="false">ROUND(D9898*E9898,2)</f>
        <v>0.2</v>
      </c>
    </row>
    <row r="9899" customFormat="false" ht="19.4" hidden="false" customHeight="false" outlineLevel="0" collapsed="false">
      <c r="A9899" s="207" t="n">
        <v>97919</v>
      </c>
      <c r="B9899" s="208" t="s">
        <v>10030</v>
      </c>
      <c r="C9899" s="2" t="s">
        <v>9757</v>
      </c>
      <c r="D9899" s="209" t="n">
        <v>0.83</v>
      </c>
      <c r="E9899" s="224" t="n">
        <f aca="false">VLOOKUP(A9899,SINAPI_MO!$A$1:$E$59566,4,0)</f>
        <v>0.1566</v>
      </c>
      <c r="F9899" s="225" t="n">
        <f aca="false">ROUND(D9899*E9899,2)</f>
        <v>0.13</v>
      </c>
    </row>
    <row r="9900" customFormat="false" ht="19.4" hidden="false" customHeight="false" outlineLevel="0" collapsed="false">
      <c r="A9900" s="207" t="n">
        <v>97914</v>
      </c>
      <c r="B9900" s="208" t="s">
        <v>10031</v>
      </c>
      <c r="C9900" s="2" t="s">
        <v>9766</v>
      </c>
      <c r="D9900" s="209" t="n">
        <v>3.3</v>
      </c>
      <c r="E9900" s="224" t="n">
        <f aca="false">VLOOKUP(A9900,SINAPI_MO!$A$1:$E$59566,4,0)</f>
        <v>0.1606</v>
      </c>
      <c r="F9900" s="225" t="n">
        <f aca="false">ROUND(D9900*E9900,2)</f>
        <v>0.53</v>
      </c>
    </row>
    <row r="9901" customFormat="false" ht="19.4" hidden="false" customHeight="false" outlineLevel="0" collapsed="false">
      <c r="A9901" s="207" t="n">
        <v>97918</v>
      </c>
      <c r="B9901" s="208" t="s">
        <v>10032</v>
      </c>
      <c r="C9901" s="2" t="s">
        <v>9757</v>
      </c>
      <c r="D9901" s="209" t="n">
        <v>2.2</v>
      </c>
      <c r="E9901" s="224" t="n">
        <f aca="false">VLOOKUP(A9901,SINAPI_MO!$A$1:$E$59566,4,0)</f>
        <v>0.1591</v>
      </c>
      <c r="F9901" s="225" t="n">
        <f aca="false">ROUND(D9901*E9901,2)</f>
        <v>0.35</v>
      </c>
    </row>
    <row r="9902" customFormat="false" ht="12.8" hidden="false" customHeight="false" outlineLevel="0" collapsed="false">
      <c r="A9902" s="207" t="n">
        <v>106686</v>
      </c>
      <c r="B9902" s="208" t="s">
        <v>10033</v>
      </c>
      <c r="C9902" s="2" t="s">
        <v>9757</v>
      </c>
      <c r="D9902" s="209" t="n">
        <v>5.75</v>
      </c>
      <c r="E9902" s="224" t="n">
        <f aca="false">VLOOKUP(A9902,SINAPI_MO!$A$1:$E$59566,4,0)</f>
        <v>0.1043</v>
      </c>
      <c r="F9902" s="225" t="n">
        <f aca="false">ROUND(D9902*E9902,2)</f>
        <v>0.6</v>
      </c>
    </row>
    <row r="9903" customFormat="false" ht="12.8" hidden="false" customHeight="false" outlineLevel="0" collapsed="false">
      <c r="A9903" s="207" t="n">
        <v>106682</v>
      </c>
      <c r="B9903" s="208" t="s">
        <v>10034</v>
      </c>
      <c r="C9903" s="2" t="s">
        <v>9757</v>
      </c>
      <c r="D9903" s="209" t="n">
        <v>2.87</v>
      </c>
      <c r="E9903" s="224" t="n">
        <f aca="false">VLOOKUP(A9903,SINAPI_MO!$A$1:$E$59566,4,0)</f>
        <v>0.1045</v>
      </c>
      <c r="F9903" s="225" t="n">
        <f aca="false">ROUND(D9903*E9903,2)</f>
        <v>0.3</v>
      </c>
    </row>
    <row r="9904" customFormat="false" ht="19.4" hidden="false" customHeight="false" outlineLevel="0" collapsed="false">
      <c r="A9904" s="207" t="n">
        <v>106683</v>
      </c>
      <c r="B9904" s="208" t="s">
        <v>10035</v>
      </c>
      <c r="C9904" s="2" t="s">
        <v>9757</v>
      </c>
      <c r="D9904" s="209" t="n">
        <v>2.19</v>
      </c>
      <c r="E9904" s="224" t="n">
        <f aca="false">VLOOKUP(A9904,SINAPI_MO!$A$1:$E$59566,4,0)</f>
        <v>0.1005</v>
      </c>
      <c r="F9904" s="225" t="n">
        <f aca="false">ROUND(D9904*E9904,2)</f>
        <v>0.22</v>
      </c>
    </row>
    <row r="9905" customFormat="false" ht="19.4" hidden="false" customHeight="false" outlineLevel="0" collapsed="false">
      <c r="A9905" s="207" t="n">
        <v>106685</v>
      </c>
      <c r="B9905" s="208" t="s">
        <v>10036</v>
      </c>
      <c r="C9905" s="2" t="s">
        <v>9757</v>
      </c>
      <c r="D9905" s="209" t="n">
        <v>0.76</v>
      </c>
      <c r="E9905" s="224" t="n">
        <f aca="false">VLOOKUP(A9905,SINAPI_MO!$A$1:$E$59566,4,0)</f>
        <v>0.0921</v>
      </c>
      <c r="F9905" s="225" t="n">
        <f aca="false">ROUND(D9905*E9905,2)</f>
        <v>0.07</v>
      </c>
    </row>
    <row r="9906" customFormat="false" ht="19.4" hidden="false" customHeight="false" outlineLevel="0" collapsed="false">
      <c r="A9906" s="207" t="n">
        <v>106684</v>
      </c>
      <c r="B9906" s="208" t="s">
        <v>10037</v>
      </c>
      <c r="C9906" s="2" t="s">
        <v>9757</v>
      </c>
      <c r="D9906" s="209" t="n">
        <v>2</v>
      </c>
      <c r="E9906" s="224" t="n">
        <f aca="false">VLOOKUP(A9906,SINAPI_MO!$A$1:$E$59566,4,0)</f>
        <v>0.1</v>
      </c>
      <c r="F9906" s="225" t="n">
        <f aca="false">ROUND(D9906*E9906,2)</f>
        <v>0.2</v>
      </c>
    </row>
    <row r="9907" customFormat="false" ht="12.8" hidden="false" customHeight="false" outlineLevel="0" collapsed="false">
      <c r="A9907" s="207" t="n">
        <v>100949</v>
      </c>
      <c r="B9907" s="208" t="s">
        <v>10038</v>
      </c>
      <c r="C9907" s="2" t="s">
        <v>9757</v>
      </c>
      <c r="D9907" s="209" t="n">
        <v>7.07</v>
      </c>
      <c r="E9907" s="224" t="n">
        <f aca="false">VLOOKUP(A9907,SINAPI_MO!$A$1:$E$59566,4,0)</f>
        <v>0.1414</v>
      </c>
      <c r="F9907" s="225" t="n">
        <f aca="false">ROUND(D9907*E9907,2)</f>
        <v>1</v>
      </c>
    </row>
    <row r="9908" customFormat="false" ht="12.8" hidden="false" customHeight="false" outlineLevel="0" collapsed="false">
      <c r="A9908" s="207" t="n">
        <v>100945</v>
      </c>
      <c r="B9908" s="208" t="s">
        <v>10039</v>
      </c>
      <c r="C9908" s="2" t="s">
        <v>9757</v>
      </c>
      <c r="D9908" s="209" t="n">
        <v>3.53</v>
      </c>
      <c r="E9908" s="224" t="n">
        <f aca="false">VLOOKUP(A9908,SINAPI_MO!$A$1:$E$59566,4,0)</f>
        <v>0.1388</v>
      </c>
      <c r="F9908" s="225" t="n">
        <f aca="false">ROUND(D9908*E9908,2)</f>
        <v>0.49</v>
      </c>
    </row>
    <row r="9909" customFormat="false" ht="12.8" hidden="false" customHeight="false" outlineLevel="0" collapsed="false">
      <c r="A9909" s="207" t="n">
        <v>100946</v>
      </c>
      <c r="B9909" s="208" t="s">
        <v>10040</v>
      </c>
      <c r="C9909" s="2" t="s">
        <v>9757</v>
      </c>
      <c r="D9909" s="209" t="n">
        <v>2.69</v>
      </c>
      <c r="E9909" s="224" t="n">
        <f aca="false">VLOOKUP(A9909,SINAPI_MO!$A$1:$E$59566,4,0)</f>
        <v>0.1413</v>
      </c>
      <c r="F9909" s="225" t="n">
        <f aca="false">ROUND(D9909*E9909,2)</f>
        <v>0.38</v>
      </c>
    </row>
    <row r="9910" customFormat="false" ht="19.4" hidden="false" customHeight="false" outlineLevel="0" collapsed="false">
      <c r="A9910" s="207" t="n">
        <v>100948</v>
      </c>
      <c r="B9910" s="208" t="s">
        <v>10041</v>
      </c>
      <c r="C9910" s="2" t="s">
        <v>9757</v>
      </c>
      <c r="D9910" s="209" t="n">
        <v>0.94</v>
      </c>
      <c r="E9910" s="224" t="n">
        <f aca="false">VLOOKUP(A9910,SINAPI_MO!$A$1:$E$59566,4,0)</f>
        <v>0.1277</v>
      </c>
      <c r="F9910" s="225" t="n">
        <f aca="false">ROUND(D9910*E9910,2)</f>
        <v>0.12</v>
      </c>
    </row>
    <row r="9911" customFormat="false" ht="12.8" hidden="false" customHeight="false" outlineLevel="0" collapsed="false">
      <c r="A9911" s="207" t="n">
        <v>100947</v>
      </c>
      <c r="B9911" s="208" t="s">
        <v>10042</v>
      </c>
      <c r="C9911" s="2" t="s">
        <v>9757</v>
      </c>
      <c r="D9911" s="209" t="n">
        <v>2.45</v>
      </c>
      <c r="E9911" s="224" t="n">
        <f aca="false">VLOOKUP(A9911,SINAPI_MO!$A$1:$E$59566,4,0)</f>
        <v>0.1388</v>
      </c>
      <c r="F9911" s="225" t="n">
        <f aca="false">ROUND(D9911*E9911,2)</f>
        <v>0.34</v>
      </c>
    </row>
    <row r="9912" customFormat="false" ht="19.4" hidden="false" customHeight="false" outlineLevel="0" collapsed="false">
      <c r="A9912" s="207" t="n">
        <v>100954</v>
      </c>
      <c r="B9912" s="208" t="s">
        <v>10043</v>
      </c>
      <c r="C9912" s="2" t="s">
        <v>9757</v>
      </c>
      <c r="D9912" s="209" t="n">
        <v>8.92</v>
      </c>
      <c r="E9912" s="224" t="n">
        <f aca="false">VLOOKUP(A9912,SINAPI_MO!$A$1:$E$59566,4,0)</f>
        <v>0.1323</v>
      </c>
      <c r="F9912" s="225" t="n">
        <f aca="false">ROUND(D9912*E9912,2)</f>
        <v>1.18</v>
      </c>
    </row>
    <row r="9913" customFormat="false" ht="19.4" hidden="false" customHeight="false" outlineLevel="0" collapsed="false">
      <c r="A9913" s="207" t="n">
        <v>100950</v>
      </c>
      <c r="B9913" s="208" t="s">
        <v>10044</v>
      </c>
      <c r="C9913" s="2" t="s">
        <v>9757</v>
      </c>
      <c r="D9913" s="209" t="n">
        <v>4.45</v>
      </c>
      <c r="E9913" s="224" t="n">
        <f aca="false">VLOOKUP(A9913,SINAPI_MO!$A$1:$E$59566,4,0)</f>
        <v>0.1326</v>
      </c>
      <c r="F9913" s="225" t="n">
        <f aca="false">ROUND(D9913*E9913,2)</f>
        <v>0.59</v>
      </c>
    </row>
    <row r="9914" customFormat="false" ht="19.4" hidden="false" customHeight="false" outlineLevel="0" collapsed="false">
      <c r="A9914" s="207" t="n">
        <v>100951</v>
      </c>
      <c r="B9914" s="208" t="s">
        <v>10045</v>
      </c>
      <c r="C9914" s="2" t="s">
        <v>9757</v>
      </c>
      <c r="D9914" s="209" t="n">
        <v>3.39</v>
      </c>
      <c r="E9914" s="224" t="n">
        <f aca="false">VLOOKUP(A9914,SINAPI_MO!$A$1:$E$59566,4,0)</f>
        <v>0.1327</v>
      </c>
      <c r="F9914" s="225" t="n">
        <f aca="false">ROUND(D9914*E9914,2)</f>
        <v>0.45</v>
      </c>
    </row>
    <row r="9915" customFormat="false" ht="19.4" hidden="false" customHeight="false" outlineLevel="0" collapsed="false">
      <c r="A9915" s="207" t="n">
        <v>100953</v>
      </c>
      <c r="B9915" s="208" t="s">
        <v>10046</v>
      </c>
      <c r="C9915" s="2" t="s">
        <v>9757</v>
      </c>
      <c r="D9915" s="209" t="n">
        <v>1.18</v>
      </c>
      <c r="E9915" s="224" t="n">
        <f aca="false">VLOOKUP(A9915,SINAPI_MO!$A$1:$E$59566,4,0)</f>
        <v>0.1271</v>
      </c>
      <c r="F9915" s="225" t="n">
        <f aca="false">ROUND(D9915*E9915,2)</f>
        <v>0.15</v>
      </c>
    </row>
    <row r="9916" customFormat="false" ht="19.4" hidden="false" customHeight="false" outlineLevel="0" collapsed="false">
      <c r="A9916" s="207" t="n">
        <v>100952</v>
      </c>
      <c r="B9916" s="208" t="s">
        <v>10047</v>
      </c>
      <c r="C9916" s="2" t="s">
        <v>9757</v>
      </c>
      <c r="D9916" s="209" t="n">
        <v>3.1</v>
      </c>
      <c r="E9916" s="224" t="n">
        <f aca="false">VLOOKUP(A9916,SINAPI_MO!$A$1:$E$59566,4,0)</f>
        <v>0.1323</v>
      </c>
      <c r="F9916" s="225" t="n">
        <f aca="false">ROUND(D9916*E9916,2)</f>
        <v>0.41</v>
      </c>
    </row>
    <row r="9917" customFormat="false" ht="19.4" hidden="false" customHeight="false" outlineLevel="0" collapsed="false">
      <c r="A9917" s="207" t="n">
        <v>106691</v>
      </c>
      <c r="B9917" s="208" t="s">
        <v>10048</v>
      </c>
      <c r="C9917" s="2" t="s">
        <v>9757</v>
      </c>
      <c r="D9917" s="209" t="n">
        <v>6.39</v>
      </c>
      <c r="E9917" s="224" t="n">
        <f aca="false">VLOOKUP(A9917,SINAPI_MO!$A$1:$E$59566,4,0)</f>
        <v>0.1111</v>
      </c>
      <c r="F9917" s="225" t="n">
        <f aca="false">ROUND(D9917*E9917,2)</f>
        <v>0.71</v>
      </c>
    </row>
    <row r="9918" customFormat="false" ht="19.4" hidden="false" customHeight="false" outlineLevel="0" collapsed="false">
      <c r="A9918" s="207" t="n">
        <v>106687</v>
      </c>
      <c r="B9918" s="208" t="s">
        <v>10049</v>
      </c>
      <c r="C9918" s="2" t="s">
        <v>9757</v>
      </c>
      <c r="D9918" s="209" t="n">
        <v>3.19</v>
      </c>
      <c r="E9918" s="224" t="n">
        <f aca="false">VLOOKUP(A9918,SINAPI_MO!$A$1:$E$59566,4,0)</f>
        <v>0.1066</v>
      </c>
      <c r="F9918" s="225" t="n">
        <f aca="false">ROUND(D9918*E9918,2)</f>
        <v>0.34</v>
      </c>
    </row>
    <row r="9919" customFormat="false" ht="19.4" hidden="false" customHeight="false" outlineLevel="0" collapsed="false">
      <c r="A9919" s="207" t="n">
        <v>106688</v>
      </c>
      <c r="B9919" s="208" t="s">
        <v>10050</v>
      </c>
      <c r="C9919" s="2" t="s">
        <v>9757</v>
      </c>
      <c r="D9919" s="209" t="n">
        <v>2.42</v>
      </c>
      <c r="E9919" s="224" t="n">
        <f aca="false">VLOOKUP(A9919,SINAPI_MO!$A$1:$E$59566,4,0)</f>
        <v>0.1074</v>
      </c>
      <c r="F9919" s="225" t="n">
        <f aca="false">ROUND(D9919*E9919,2)</f>
        <v>0.26</v>
      </c>
    </row>
    <row r="9920" customFormat="false" ht="19.4" hidden="false" customHeight="false" outlineLevel="0" collapsed="false">
      <c r="A9920" s="207" t="n">
        <v>106690</v>
      </c>
      <c r="B9920" s="208" t="s">
        <v>10051</v>
      </c>
      <c r="C9920" s="2" t="s">
        <v>9757</v>
      </c>
      <c r="D9920" s="209" t="n">
        <v>0.84</v>
      </c>
      <c r="E9920" s="224" t="n">
        <f aca="false">VLOOKUP(A9920,SINAPI_MO!$A$1:$E$59566,4,0)</f>
        <v>0.0952</v>
      </c>
      <c r="F9920" s="225" t="n">
        <f aca="false">ROUND(D9920*E9920,2)</f>
        <v>0.08</v>
      </c>
    </row>
    <row r="9921" customFormat="false" ht="19.4" hidden="false" customHeight="false" outlineLevel="0" collapsed="false">
      <c r="A9921" s="207" t="n">
        <v>106689</v>
      </c>
      <c r="B9921" s="208" t="s">
        <v>10052</v>
      </c>
      <c r="C9921" s="2" t="s">
        <v>9757</v>
      </c>
      <c r="D9921" s="209" t="n">
        <v>2.21</v>
      </c>
      <c r="E9921" s="224" t="n">
        <f aca="false">VLOOKUP(A9921,SINAPI_MO!$A$1:$E$59566,4,0)</f>
        <v>0.1086</v>
      </c>
      <c r="F9921" s="225" t="n">
        <f aca="false">ROUND(D9921*E9921,2)</f>
        <v>0.24</v>
      </c>
    </row>
    <row r="9922" customFormat="false" ht="12.8" hidden="false" customHeight="false" outlineLevel="0" collapsed="false">
      <c r="A9922" s="207" t="n">
        <v>100964</v>
      </c>
      <c r="B9922" s="208" t="s">
        <v>10053</v>
      </c>
      <c r="C9922" s="2" t="s">
        <v>9766</v>
      </c>
      <c r="D9922" s="209" t="n">
        <v>9.13</v>
      </c>
      <c r="E9922" s="224" t="n">
        <f aca="false">VLOOKUP(A9922,SINAPI_MO!$A$1:$E$59566,4,0)</f>
        <v>0.0986</v>
      </c>
      <c r="F9922" s="225" t="n">
        <f aca="false">ROUND(D9922*E9922,2)</f>
        <v>0.9</v>
      </c>
    </row>
    <row r="9923" customFormat="false" ht="12.8" hidden="false" customHeight="false" outlineLevel="0" collapsed="false">
      <c r="A9923" s="207" t="n">
        <v>100960</v>
      </c>
      <c r="B9923" s="208" t="s">
        <v>10054</v>
      </c>
      <c r="C9923" s="2" t="s">
        <v>9766</v>
      </c>
      <c r="D9923" s="209" t="n">
        <v>4.56</v>
      </c>
      <c r="E9923" s="224" t="n">
        <f aca="false">VLOOKUP(A9923,SINAPI_MO!$A$1:$E$59566,4,0)</f>
        <v>0.0987</v>
      </c>
      <c r="F9923" s="225" t="n">
        <f aca="false">ROUND(D9923*E9923,2)</f>
        <v>0.45</v>
      </c>
    </row>
    <row r="9924" customFormat="false" ht="12.8" hidden="false" customHeight="false" outlineLevel="0" collapsed="false">
      <c r="A9924" s="207" t="n">
        <v>100961</v>
      </c>
      <c r="B9924" s="208" t="s">
        <v>10055</v>
      </c>
      <c r="C9924" s="2" t="s">
        <v>9766</v>
      </c>
      <c r="D9924" s="209" t="n">
        <v>3.47</v>
      </c>
      <c r="E9924" s="224" t="n">
        <f aca="false">VLOOKUP(A9924,SINAPI_MO!$A$1:$E$59566,4,0)</f>
        <v>0.098</v>
      </c>
      <c r="F9924" s="225" t="n">
        <f aca="false">ROUND(D9924*E9924,2)</f>
        <v>0.34</v>
      </c>
    </row>
    <row r="9925" customFormat="false" ht="19.4" hidden="false" customHeight="false" outlineLevel="0" collapsed="false">
      <c r="A9925" s="207" t="n">
        <v>100963</v>
      </c>
      <c r="B9925" s="208" t="s">
        <v>10056</v>
      </c>
      <c r="C9925" s="2" t="s">
        <v>9766</v>
      </c>
      <c r="D9925" s="209" t="n">
        <v>1.2</v>
      </c>
      <c r="E9925" s="224" t="n">
        <f aca="false">VLOOKUP(A9925,SINAPI_MO!$A$1:$E$59566,4,0)</f>
        <v>0.0917</v>
      </c>
      <c r="F9925" s="225" t="n">
        <f aca="false">ROUND(D9925*E9925,2)</f>
        <v>0.11</v>
      </c>
    </row>
    <row r="9926" customFormat="false" ht="12.8" hidden="false" customHeight="false" outlineLevel="0" collapsed="false">
      <c r="A9926" s="207" t="n">
        <v>100962</v>
      </c>
      <c r="B9926" s="208" t="s">
        <v>10057</v>
      </c>
      <c r="C9926" s="2" t="s">
        <v>9766</v>
      </c>
      <c r="D9926" s="209" t="n">
        <v>3.17</v>
      </c>
      <c r="E9926" s="224" t="n">
        <f aca="false">VLOOKUP(A9926,SINAPI_MO!$A$1:$E$59566,4,0)</f>
        <v>0.0978</v>
      </c>
      <c r="F9926" s="225" t="n">
        <f aca="false">ROUND(D9926*E9926,2)</f>
        <v>0.31</v>
      </c>
    </row>
    <row r="9927" customFormat="false" ht="12.8" hidden="false" customHeight="false" outlineLevel="0" collapsed="false">
      <c r="A9927" s="207" t="n">
        <v>106696</v>
      </c>
      <c r="B9927" s="208" t="s">
        <v>10058</v>
      </c>
      <c r="C9927" s="2" t="s">
        <v>9766</v>
      </c>
      <c r="D9927" s="209" t="n">
        <v>5.85</v>
      </c>
      <c r="E9927" s="224" t="n">
        <f aca="false">VLOOKUP(A9927,SINAPI_MO!$A$1:$E$59566,4,0)</f>
        <v>0.1094</v>
      </c>
      <c r="F9927" s="225" t="n">
        <f aca="false">ROUND(D9927*E9927,2)</f>
        <v>0.64</v>
      </c>
    </row>
    <row r="9928" customFormat="false" ht="12.8" hidden="false" customHeight="false" outlineLevel="0" collapsed="false">
      <c r="A9928" s="207" t="n">
        <v>106692</v>
      </c>
      <c r="B9928" s="208" t="s">
        <v>10059</v>
      </c>
      <c r="C9928" s="2" t="s">
        <v>9766</v>
      </c>
      <c r="D9928" s="209" t="n">
        <v>2.92</v>
      </c>
      <c r="E9928" s="224" t="n">
        <f aca="false">VLOOKUP(A9928,SINAPI_MO!$A$1:$E$59566,4,0)</f>
        <v>0.1062</v>
      </c>
      <c r="F9928" s="225" t="n">
        <f aca="false">ROUND(D9928*E9928,2)</f>
        <v>0.31</v>
      </c>
    </row>
    <row r="9929" customFormat="false" ht="12.8" hidden="false" customHeight="false" outlineLevel="0" collapsed="false">
      <c r="A9929" s="207" t="n">
        <v>106693</v>
      </c>
      <c r="B9929" s="208" t="s">
        <v>10060</v>
      </c>
      <c r="C9929" s="2" t="s">
        <v>9766</v>
      </c>
      <c r="D9929" s="209" t="n">
        <v>2.23</v>
      </c>
      <c r="E9929" s="224" t="n">
        <f aca="false">VLOOKUP(A9929,SINAPI_MO!$A$1:$E$59566,4,0)</f>
        <v>0.1076</v>
      </c>
      <c r="F9929" s="225" t="n">
        <f aca="false">ROUND(D9929*E9929,2)</f>
        <v>0.24</v>
      </c>
    </row>
    <row r="9930" customFormat="false" ht="19.4" hidden="false" customHeight="false" outlineLevel="0" collapsed="false">
      <c r="A9930" s="207" t="n">
        <v>106695</v>
      </c>
      <c r="B9930" s="208" t="s">
        <v>10061</v>
      </c>
      <c r="C9930" s="2" t="s">
        <v>9766</v>
      </c>
      <c r="D9930" s="209" t="n">
        <v>0.78</v>
      </c>
      <c r="E9930" s="224" t="n">
        <f aca="false">VLOOKUP(A9930,SINAPI_MO!$A$1:$E$59566,4,0)</f>
        <v>0.1026</v>
      </c>
      <c r="F9930" s="225" t="n">
        <f aca="false">ROUND(D9930*E9930,2)</f>
        <v>0.08</v>
      </c>
    </row>
    <row r="9931" customFormat="false" ht="12.8" hidden="false" customHeight="false" outlineLevel="0" collapsed="false">
      <c r="A9931" s="207" t="n">
        <v>106694</v>
      </c>
      <c r="B9931" s="208" t="s">
        <v>10062</v>
      </c>
      <c r="C9931" s="2" t="s">
        <v>9766</v>
      </c>
      <c r="D9931" s="209" t="n">
        <v>2.03</v>
      </c>
      <c r="E9931" s="224" t="n">
        <f aca="false">VLOOKUP(A9931,SINAPI_MO!$A$1:$E$59566,4,0)</f>
        <v>0.1084</v>
      </c>
      <c r="F9931" s="225" t="n">
        <f aca="false">ROUND(D9931*E9931,2)</f>
        <v>0.22</v>
      </c>
    </row>
    <row r="9932" customFormat="false" ht="12.8" hidden="false" customHeight="false" outlineLevel="0" collapsed="false">
      <c r="A9932" s="207" t="n">
        <v>100959</v>
      </c>
      <c r="B9932" s="208" t="s">
        <v>10063</v>
      </c>
      <c r="C9932" s="2" t="s">
        <v>9766</v>
      </c>
      <c r="D9932" s="209" t="n">
        <v>12.19</v>
      </c>
      <c r="E9932" s="224" t="n">
        <f aca="false">VLOOKUP(A9932,SINAPI_MO!$A$1:$E$59566,4,0)</f>
        <v>0.1239</v>
      </c>
      <c r="F9932" s="225" t="n">
        <f aca="false">ROUND(D9932*E9932,2)</f>
        <v>1.51</v>
      </c>
    </row>
    <row r="9933" customFormat="false" ht="12.8" hidden="false" customHeight="false" outlineLevel="0" collapsed="false">
      <c r="A9933" s="207" t="n">
        <v>100955</v>
      </c>
      <c r="B9933" s="208" t="s">
        <v>10064</v>
      </c>
      <c r="C9933" s="2" t="s">
        <v>9766</v>
      </c>
      <c r="D9933" s="209" t="n">
        <v>6.09</v>
      </c>
      <c r="E9933" s="224" t="n">
        <f aca="false">VLOOKUP(A9933,SINAPI_MO!$A$1:$E$59566,4,0)</f>
        <v>0.1232</v>
      </c>
      <c r="F9933" s="225" t="n">
        <f aca="false">ROUND(D9933*E9933,2)</f>
        <v>0.75</v>
      </c>
    </row>
    <row r="9934" customFormat="false" ht="12.8" hidden="false" customHeight="false" outlineLevel="0" collapsed="false">
      <c r="A9934" s="207" t="n">
        <v>100956</v>
      </c>
      <c r="B9934" s="208" t="s">
        <v>10065</v>
      </c>
      <c r="C9934" s="2" t="s">
        <v>9766</v>
      </c>
      <c r="D9934" s="209" t="n">
        <v>4.64</v>
      </c>
      <c r="E9934" s="224" t="n">
        <f aca="false">VLOOKUP(A9934,SINAPI_MO!$A$1:$E$59566,4,0)</f>
        <v>0.1228</v>
      </c>
      <c r="F9934" s="225" t="n">
        <f aca="false">ROUND(D9934*E9934,2)</f>
        <v>0.57</v>
      </c>
    </row>
    <row r="9935" customFormat="false" ht="19.4" hidden="false" customHeight="false" outlineLevel="0" collapsed="false">
      <c r="A9935" s="207" t="n">
        <v>100958</v>
      </c>
      <c r="B9935" s="208" t="s">
        <v>10066</v>
      </c>
      <c r="C9935" s="2" t="s">
        <v>9766</v>
      </c>
      <c r="D9935" s="209" t="n">
        <v>1.62</v>
      </c>
      <c r="E9935" s="224" t="n">
        <f aca="false">VLOOKUP(A9935,SINAPI_MO!$A$1:$E$59566,4,0)</f>
        <v>0.1173</v>
      </c>
      <c r="F9935" s="225" t="n">
        <f aca="false">ROUND(D9935*E9935,2)</f>
        <v>0.19</v>
      </c>
    </row>
    <row r="9936" customFormat="false" ht="12.8" hidden="false" customHeight="false" outlineLevel="0" collapsed="false">
      <c r="A9936" s="207" t="n">
        <v>100957</v>
      </c>
      <c r="B9936" s="208" t="s">
        <v>10067</v>
      </c>
      <c r="C9936" s="2" t="s">
        <v>9766</v>
      </c>
      <c r="D9936" s="209" t="n">
        <v>4.23</v>
      </c>
      <c r="E9936" s="224" t="n">
        <f aca="false">VLOOKUP(A9936,SINAPI_MO!$A$1:$E$59566,4,0)</f>
        <v>0.1229</v>
      </c>
      <c r="F9936" s="225" t="n">
        <f aca="false">ROUND(D9936*E9936,2)</f>
        <v>0.52</v>
      </c>
    </row>
    <row r="9937" customFormat="false" ht="19.4" hidden="false" customHeight="false" outlineLevel="0" collapsed="false">
      <c r="A9937" s="207" t="n">
        <v>106706</v>
      </c>
      <c r="B9937" s="208" t="s">
        <v>10068</v>
      </c>
      <c r="C9937" s="2" t="s">
        <v>9766</v>
      </c>
      <c r="D9937" s="209" t="n">
        <v>0</v>
      </c>
      <c r="E9937" s="224" t="e">
        <f aca="false">VLOOKUP(A9937,SINAPI_MO!$A$1:$E$59566,4,0)</f>
        <v>#N/A</v>
      </c>
      <c r="F9937" s="225" t="e">
        <f aca="false">ROUND(D9937*E9937,2)</f>
        <v>#N/A</v>
      </c>
    </row>
    <row r="9938" customFormat="false" ht="19.4" hidden="false" customHeight="false" outlineLevel="0" collapsed="false">
      <c r="A9938" s="207" t="n">
        <v>106702</v>
      </c>
      <c r="B9938" s="208" t="s">
        <v>10069</v>
      </c>
      <c r="C9938" s="2" t="s">
        <v>9766</v>
      </c>
      <c r="D9938" s="209" t="n">
        <v>0</v>
      </c>
      <c r="E9938" s="224" t="e">
        <f aca="false">VLOOKUP(A9938,SINAPI_MO!$A$1:$E$59566,4,0)</f>
        <v>#N/A</v>
      </c>
      <c r="F9938" s="225" t="e">
        <f aca="false">ROUND(D9938*E9938,2)</f>
        <v>#N/A</v>
      </c>
    </row>
    <row r="9939" customFormat="false" ht="19.4" hidden="false" customHeight="false" outlineLevel="0" collapsed="false">
      <c r="A9939" s="207" t="n">
        <v>106703</v>
      </c>
      <c r="B9939" s="208" t="s">
        <v>10070</v>
      </c>
      <c r="C9939" s="2" t="s">
        <v>9766</v>
      </c>
      <c r="D9939" s="209" t="n">
        <v>0</v>
      </c>
      <c r="E9939" s="224" t="e">
        <f aca="false">VLOOKUP(A9939,SINAPI_MO!$A$1:$E$59566,4,0)</f>
        <v>#N/A</v>
      </c>
      <c r="F9939" s="225" t="e">
        <f aca="false">ROUND(D9939*E9939,2)</f>
        <v>#N/A</v>
      </c>
    </row>
    <row r="9940" customFormat="false" ht="19.4" hidden="false" customHeight="false" outlineLevel="0" collapsed="false">
      <c r="A9940" s="207" t="n">
        <v>106705</v>
      </c>
      <c r="B9940" s="208" t="s">
        <v>10071</v>
      </c>
      <c r="C9940" s="2" t="s">
        <v>9766</v>
      </c>
      <c r="D9940" s="209" t="n">
        <v>0</v>
      </c>
      <c r="E9940" s="224" t="e">
        <f aca="false">VLOOKUP(A9940,SINAPI_MO!$A$1:$E$59566,4,0)</f>
        <v>#N/A</v>
      </c>
      <c r="F9940" s="225" t="e">
        <f aca="false">ROUND(D9940*E9940,2)</f>
        <v>#N/A</v>
      </c>
    </row>
    <row r="9941" customFormat="false" ht="19.4" hidden="false" customHeight="false" outlineLevel="0" collapsed="false">
      <c r="A9941" s="207" t="n">
        <v>106704</v>
      </c>
      <c r="B9941" s="208" t="s">
        <v>10072</v>
      </c>
      <c r="C9941" s="2" t="s">
        <v>9766</v>
      </c>
      <c r="D9941" s="209" t="n">
        <v>0</v>
      </c>
      <c r="E9941" s="224" t="e">
        <f aca="false">VLOOKUP(A9941,SINAPI_MO!$A$1:$E$59566,4,0)</f>
        <v>#N/A</v>
      </c>
      <c r="F9941" s="225" t="e">
        <f aca="false">ROUND(D9941*E9941,2)</f>
        <v>#N/A</v>
      </c>
    </row>
    <row r="9942" customFormat="false" ht="19.4" hidden="false" customHeight="false" outlineLevel="0" collapsed="false">
      <c r="A9942" s="207" t="n">
        <v>100969</v>
      </c>
      <c r="B9942" s="208" t="s">
        <v>10073</v>
      </c>
      <c r="C9942" s="2" t="s">
        <v>9757</v>
      </c>
      <c r="D9942" s="209" t="n">
        <v>2.83</v>
      </c>
      <c r="E9942" s="224" t="n">
        <f aca="false">VLOOKUP(A9942,SINAPI_MO!$A$1:$E$59566,4,0)</f>
        <v>0.0919</v>
      </c>
      <c r="F9942" s="225" t="n">
        <f aca="false">ROUND(D9942*E9942,2)</f>
        <v>0.26</v>
      </c>
    </row>
    <row r="9943" customFormat="false" ht="19.4" hidden="false" customHeight="false" outlineLevel="0" collapsed="false">
      <c r="A9943" s="207" t="n">
        <v>100970</v>
      </c>
      <c r="B9943" s="208" t="s">
        <v>10074</v>
      </c>
      <c r="C9943" s="2" t="s">
        <v>9757</v>
      </c>
      <c r="D9943" s="209" t="n">
        <v>2.15</v>
      </c>
      <c r="E9943" s="224" t="n">
        <f aca="false">VLOOKUP(A9943,SINAPI_MO!$A$1:$E$59566,4,0)</f>
        <v>0.093</v>
      </c>
      <c r="F9943" s="225" t="n">
        <f aca="false">ROUND(D9943*E9943,2)</f>
        <v>0.2</v>
      </c>
    </row>
    <row r="9944" customFormat="false" ht="19.4" hidden="false" customHeight="false" outlineLevel="0" collapsed="false">
      <c r="A9944" s="207" t="n">
        <v>102333</v>
      </c>
      <c r="B9944" s="208" t="s">
        <v>10075</v>
      </c>
      <c r="C9944" s="2" t="s">
        <v>9757</v>
      </c>
      <c r="D9944" s="209" t="n">
        <v>0.75</v>
      </c>
      <c r="E9944" s="224" t="n">
        <f aca="false">VLOOKUP(A9944,SINAPI_MO!$A$1:$E$59566,4,0)</f>
        <v>0.08</v>
      </c>
      <c r="F9944" s="225" t="n">
        <f aca="false">ROUND(D9944*E9944,2)</f>
        <v>0.06</v>
      </c>
    </row>
    <row r="9945" customFormat="false" ht="19.4" hidden="false" customHeight="false" outlineLevel="0" collapsed="false">
      <c r="A9945" s="207" t="n">
        <v>102332</v>
      </c>
      <c r="B9945" s="208" t="s">
        <v>10076</v>
      </c>
      <c r="C9945" s="2" t="s">
        <v>9757</v>
      </c>
      <c r="D9945" s="209" t="n">
        <v>1.97</v>
      </c>
      <c r="E9945" s="224" t="n">
        <f aca="false">VLOOKUP(A9945,SINAPI_MO!$A$1:$E$59566,4,0)</f>
        <v>0.0914</v>
      </c>
      <c r="F9945" s="225" t="n">
        <f aca="false">ROUND(D9945*E9945,2)</f>
        <v>0.18</v>
      </c>
    </row>
    <row r="9946" customFormat="false" ht="19.4" hidden="false" customHeight="false" outlineLevel="0" collapsed="false">
      <c r="A9946" s="207" t="n">
        <v>100965</v>
      </c>
      <c r="B9946" s="208" t="s">
        <v>10077</v>
      </c>
      <c r="C9946" s="2" t="s">
        <v>9757</v>
      </c>
      <c r="D9946" s="209" t="n">
        <v>2.19</v>
      </c>
      <c r="E9946" s="224" t="n">
        <f aca="false">VLOOKUP(A9946,SINAPI_MO!$A$1:$E$59566,4,0)</f>
        <v>0.0776</v>
      </c>
      <c r="F9946" s="225" t="n">
        <f aca="false">ROUND(D9946*E9946,2)</f>
        <v>0.17</v>
      </c>
    </row>
    <row r="9947" customFormat="false" ht="19.4" hidden="false" customHeight="false" outlineLevel="0" collapsed="false">
      <c r="A9947" s="207" t="n">
        <v>100966</v>
      </c>
      <c r="B9947" s="208" t="s">
        <v>10078</v>
      </c>
      <c r="C9947" s="2" t="s">
        <v>9757</v>
      </c>
      <c r="D9947" s="209" t="n">
        <v>1.67</v>
      </c>
      <c r="E9947" s="224" t="n">
        <f aca="false">VLOOKUP(A9947,SINAPI_MO!$A$1:$E$59566,4,0)</f>
        <v>0.0778</v>
      </c>
      <c r="F9947" s="225" t="n">
        <f aca="false">ROUND(D9947*E9947,2)</f>
        <v>0.13</v>
      </c>
    </row>
    <row r="9948" customFormat="false" ht="19.4" hidden="false" customHeight="false" outlineLevel="0" collapsed="false">
      <c r="A9948" s="207" t="n">
        <v>102331</v>
      </c>
      <c r="B9948" s="208" t="s">
        <v>10079</v>
      </c>
      <c r="C9948" s="2" t="s">
        <v>9757</v>
      </c>
      <c r="D9948" s="209" t="n">
        <v>0.58</v>
      </c>
      <c r="E9948" s="224" t="n">
        <f aca="false">VLOOKUP(A9948,SINAPI_MO!$A$1:$E$59566,4,0)</f>
        <v>0.069</v>
      </c>
      <c r="F9948" s="225" t="n">
        <f aca="false">ROUND(D9948*E9948,2)</f>
        <v>0.04</v>
      </c>
    </row>
    <row r="9949" customFormat="false" ht="19.4" hidden="false" customHeight="false" outlineLevel="0" collapsed="false">
      <c r="A9949" s="207" t="n">
        <v>102330</v>
      </c>
      <c r="B9949" s="208" t="s">
        <v>10080</v>
      </c>
      <c r="C9949" s="2" t="s">
        <v>9757</v>
      </c>
      <c r="D9949" s="209" t="n">
        <v>1.53</v>
      </c>
      <c r="E9949" s="224" t="n">
        <f aca="false">VLOOKUP(A9949,SINAPI_MO!$A$1:$E$59566,4,0)</f>
        <v>0.0784</v>
      </c>
      <c r="F9949" s="225" t="n">
        <f aca="false">ROUND(D9949*E9949,2)</f>
        <v>0.12</v>
      </c>
    </row>
    <row r="9950" customFormat="false" ht="12.8" hidden="false" customHeight="false" outlineLevel="0" collapsed="false">
      <c r="A9950" s="207" t="n">
        <v>106701</v>
      </c>
      <c r="B9950" s="208" t="s">
        <v>10081</v>
      </c>
      <c r="C9950" s="2" t="s">
        <v>9757</v>
      </c>
      <c r="D9950" s="209" t="n">
        <v>0</v>
      </c>
      <c r="E9950" s="224" t="e">
        <f aca="false">VLOOKUP(A9950,SINAPI_MO!$A$1:$E$59566,4,0)</f>
        <v>#N/A</v>
      </c>
      <c r="F9950" s="225" t="e">
        <f aca="false">ROUND(D9950*E9950,2)</f>
        <v>#N/A</v>
      </c>
    </row>
    <row r="9951" customFormat="false" ht="12.8" hidden="false" customHeight="false" outlineLevel="0" collapsed="false">
      <c r="A9951" s="207" t="n">
        <v>106697</v>
      </c>
      <c r="B9951" s="208" t="s">
        <v>10082</v>
      </c>
      <c r="C9951" s="2" t="s">
        <v>9757</v>
      </c>
      <c r="D9951" s="209" t="n">
        <v>0</v>
      </c>
      <c r="E9951" s="224" t="e">
        <f aca="false">VLOOKUP(A9951,SINAPI_MO!$A$1:$E$59566,4,0)</f>
        <v>#N/A</v>
      </c>
      <c r="F9951" s="225" t="e">
        <f aca="false">ROUND(D9951*E9951,2)</f>
        <v>#N/A</v>
      </c>
    </row>
    <row r="9952" customFormat="false" ht="19.4" hidden="false" customHeight="false" outlineLevel="0" collapsed="false">
      <c r="A9952" s="207" t="n">
        <v>106698</v>
      </c>
      <c r="B9952" s="208" t="s">
        <v>10083</v>
      </c>
      <c r="C9952" s="2" t="s">
        <v>9757</v>
      </c>
      <c r="D9952" s="209" t="n">
        <v>0</v>
      </c>
      <c r="E9952" s="224" t="e">
        <f aca="false">VLOOKUP(A9952,SINAPI_MO!$A$1:$E$59566,4,0)</f>
        <v>#N/A</v>
      </c>
      <c r="F9952" s="225" t="e">
        <f aca="false">ROUND(D9952*E9952,2)</f>
        <v>#N/A</v>
      </c>
    </row>
    <row r="9953" customFormat="false" ht="19.4" hidden="false" customHeight="false" outlineLevel="0" collapsed="false">
      <c r="A9953" s="207" t="n">
        <v>106700</v>
      </c>
      <c r="B9953" s="208" t="s">
        <v>10084</v>
      </c>
      <c r="C9953" s="2" t="s">
        <v>9757</v>
      </c>
      <c r="D9953" s="209" t="n">
        <v>0</v>
      </c>
      <c r="E9953" s="224" t="e">
        <f aca="false">VLOOKUP(A9953,SINAPI_MO!$A$1:$E$59566,4,0)</f>
        <v>#N/A</v>
      </c>
      <c r="F9953" s="225" t="e">
        <f aca="false">ROUND(D9953*E9953,2)</f>
        <v>#N/A</v>
      </c>
    </row>
    <row r="9954" customFormat="false" ht="19.4" hidden="false" customHeight="false" outlineLevel="0" collapsed="false">
      <c r="A9954" s="207" t="n">
        <v>106699</v>
      </c>
      <c r="B9954" s="208" t="s">
        <v>10085</v>
      </c>
      <c r="C9954" s="2" t="s">
        <v>9757</v>
      </c>
      <c r="D9954" s="209" t="n">
        <v>0</v>
      </c>
      <c r="E9954" s="224" t="e">
        <f aca="false">VLOOKUP(A9954,SINAPI_MO!$A$1:$E$59566,4,0)</f>
        <v>#N/A</v>
      </c>
      <c r="F9954" s="225" t="e">
        <f aca="false">ROUND(D9954*E9954,2)</f>
        <v>#N/A</v>
      </c>
    </row>
    <row r="9955" customFormat="false" ht="12.8" hidden="false" customHeight="false" outlineLevel="0" collapsed="false">
      <c r="A9955" s="207" t="n">
        <v>97804</v>
      </c>
      <c r="B9955" s="208" t="s">
        <v>10086</v>
      </c>
      <c r="C9955" s="2" t="s">
        <v>175</v>
      </c>
      <c r="D9955" s="209" t="n">
        <v>0</v>
      </c>
      <c r="E9955" s="224" t="e">
        <f aca="false">VLOOKUP(A9955,SINAPI_MO!$A$1:$E$59566,4,0)</f>
        <v>#N/A</v>
      </c>
      <c r="F9955" s="225" t="e">
        <f aca="false">ROUND(D9955*E9955,2)</f>
        <v>#N/A</v>
      </c>
    </row>
    <row r="9956" customFormat="false" ht="12.8" hidden="false" customHeight="false" outlineLevel="0" collapsed="false">
      <c r="A9956" s="207" t="n">
        <v>106306</v>
      </c>
      <c r="B9956" s="208" t="s">
        <v>10087</v>
      </c>
      <c r="C9956" s="2" t="s">
        <v>175</v>
      </c>
      <c r="D9956" s="209" t="n">
        <v>0</v>
      </c>
      <c r="E9956" s="224" t="e">
        <f aca="false">VLOOKUP(A9956,SINAPI_MO!$A$1:$E$59566,4,0)</f>
        <v>#N/A</v>
      </c>
      <c r="F9956" s="225" t="e">
        <f aca="false">ROUND(D9956*E9956,2)</f>
        <v>#N/A</v>
      </c>
    </row>
    <row r="9957" customFormat="false" ht="12.8" hidden="false" customHeight="false" outlineLevel="0" collapsed="false">
      <c r="A9957" s="207" t="n">
        <v>104389</v>
      </c>
      <c r="B9957" s="208" t="s">
        <v>10088</v>
      </c>
      <c r="C9957" s="2" t="s">
        <v>175</v>
      </c>
      <c r="D9957" s="209" t="n">
        <v>0</v>
      </c>
      <c r="E9957" s="224" t="e">
        <f aca="false">VLOOKUP(A9957,SINAPI_MO!$A$1:$E$59566,4,0)</f>
        <v>#N/A</v>
      </c>
      <c r="F9957" s="225" t="e">
        <f aca="false">ROUND(D9957*E9957,2)</f>
        <v>#N/A</v>
      </c>
    </row>
    <row r="9958" customFormat="false" ht="12.8" hidden="false" customHeight="false" outlineLevel="0" collapsed="false">
      <c r="A9958" s="207" t="n">
        <v>106307</v>
      </c>
      <c r="B9958" s="208" t="s">
        <v>10089</v>
      </c>
      <c r="C9958" s="2" t="s">
        <v>175</v>
      </c>
      <c r="D9958" s="209" t="n">
        <v>0</v>
      </c>
      <c r="E9958" s="224" t="e">
        <f aca="false">VLOOKUP(A9958,SINAPI_MO!$A$1:$E$59566,4,0)</f>
        <v>#N/A</v>
      </c>
      <c r="F9958" s="225" t="e">
        <f aca="false">ROUND(D9958*E9958,2)</f>
        <v>#N/A</v>
      </c>
    </row>
    <row r="9959" customFormat="false" ht="19.4" hidden="false" customHeight="false" outlineLevel="0" collapsed="false">
      <c r="A9959" s="207" t="n">
        <v>104378</v>
      </c>
      <c r="B9959" s="208" t="s">
        <v>10090</v>
      </c>
      <c r="C9959" s="2" t="s">
        <v>175</v>
      </c>
      <c r="D9959" s="209" t="n">
        <v>0</v>
      </c>
      <c r="E9959" s="224" t="e">
        <f aca="false">VLOOKUP(A9959,SINAPI_MO!$A$1:$E$59566,4,0)</f>
        <v>#N/A</v>
      </c>
      <c r="F9959" s="225" t="e">
        <f aca="false">ROUND(D9959*E9959,2)</f>
        <v>#N/A</v>
      </c>
    </row>
    <row r="9960" customFormat="false" ht="19.4" hidden="false" customHeight="false" outlineLevel="0" collapsed="false">
      <c r="A9960" s="207" t="n">
        <v>106308</v>
      </c>
      <c r="B9960" s="208" t="s">
        <v>10091</v>
      </c>
      <c r="C9960" s="2" t="s">
        <v>175</v>
      </c>
      <c r="D9960" s="209" t="n">
        <v>0</v>
      </c>
      <c r="E9960" s="224" t="e">
        <f aca="false">VLOOKUP(A9960,SINAPI_MO!$A$1:$E$59566,4,0)</f>
        <v>#N/A</v>
      </c>
      <c r="F9960" s="225" t="e">
        <f aca="false">ROUND(D9960*E9960,2)</f>
        <v>#N/A</v>
      </c>
    </row>
    <row r="9961" customFormat="false" ht="19.4" hidden="false" customHeight="false" outlineLevel="0" collapsed="false">
      <c r="A9961" s="207" t="n">
        <v>104379</v>
      </c>
      <c r="B9961" s="208" t="s">
        <v>10092</v>
      </c>
      <c r="C9961" s="2" t="s">
        <v>175</v>
      </c>
      <c r="D9961" s="209" t="n">
        <v>0</v>
      </c>
      <c r="E9961" s="224" t="e">
        <f aca="false">VLOOKUP(A9961,SINAPI_MO!$A$1:$E$59566,4,0)</f>
        <v>#N/A</v>
      </c>
      <c r="F9961" s="225" t="e">
        <f aca="false">ROUND(D9961*E9961,2)</f>
        <v>#N/A</v>
      </c>
    </row>
    <row r="9962" customFormat="false" ht="19.4" hidden="false" customHeight="false" outlineLevel="0" collapsed="false">
      <c r="A9962" s="207" t="n">
        <v>106309</v>
      </c>
      <c r="B9962" s="208" t="s">
        <v>10093</v>
      </c>
      <c r="C9962" s="2" t="s">
        <v>175</v>
      </c>
      <c r="D9962" s="209" t="n">
        <v>0</v>
      </c>
      <c r="E9962" s="224" t="e">
        <f aca="false">VLOOKUP(A9962,SINAPI_MO!$A$1:$E$59566,4,0)</f>
        <v>#N/A</v>
      </c>
      <c r="F9962" s="225" t="e">
        <f aca="false">ROUND(D9962*E9962,2)</f>
        <v>#N/A</v>
      </c>
    </row>
    <row r="9963" customFormat="false" ht="12.8" hidden="false" customHeight="false" outlineLevel="0" collapsed="false">
      <c r="A9963" s="207" t="n">
        <v>97801</v>
      </c>
      <c r="B9963" s="208" t="s">
        <v>10094</v>
      </c>
      <c r="C9963" s="2" t="s">
        <v>175</v>
      </c>
      <c r="D9963" s="209" t="n">
        <v>0</v>
      </c>
      <c r="E9963" s="224" t="e">
        <f aca="false">VLOOKUP(A9963,SINAPI_MO!$A$1:$E$59566,4,0)</f>
        <v>#N/A</v>
      </c>
      <c r="F9963" s="225" t="e">
        <f aca="false">ROUND(D9963*E9963,2)</f>
        <v>#N/A</v>
      </c>
    </row>
    <row r="9964" customFormat="false" ht="12.8" hidden="false" customHeight="false" outlineLevel="0" collapsed="false">
      <c r="A9964" s="207" t="n">
        <v>106303</v>
      </c>
      <c r="B9964" s="208" t="s">
        <v>10095</v>
      </c>
      <c r="C9964" s="2" t="s">
        <v>175</v>
      </c>
      <c r="D9964" s="209" t="n">
        <v>0</v>
      </c>
      <c r="E9964" s="224" t="e">
        <f aca="false">VLOOKUP(A9964,SINAPI_MO!$A$1:$E$59566,4,0)</f>
        <v>#N/A</v>
      </c>
      <c r="F9964" s="225" t="e">
        <f aca="false">ROUND(D9964*E9964,2)</f>
        <v>#N/A</v>
      </c>
    </row>
    <row r="9965" customFormat="false" ht="12.8" hidden="false" customHeight="false" outlineLevel="0" collapsed="false">
      <c r="A9965" s="207" t="n">
        <v>104376</v>
      </c>
      <c r="B9965" s="208" t="s">
        <v>10096</v>
      </c>
      <c r="C9965" s="2" t="s">
        <v>175</v>
      </c>
      <c r="D9965" s="209" t="n">
        <v>0</v>
      </c>
      <c r="E9965" s="224" t="e">
        <f aca="false">VLOOKUP(A9965,SINAPI_MO!$A$1:$E$59566,4,0)</f>
        <v>#N/A</v>
      </c>
      <c r="F9965" s="225" t="e">
        <f aca="false">ROUND(D9965*E9965,2)</f>
        <v>#N/A</v>
      </c>
    </row>
    <row r="9966" customFormat="false" ht="12.8" hidden="false" customHeight="false" outlineLevel="0" collapsed="false">
      <c r="A9966" s="207" t="n">
        <v>106304</v>
      </c>
      <c r="B9966" s="208" t="s">
        <v>10097</v>
      </c>
      <c r="C9966" s="2" t="s">
        <v>175</v>
      </c>
      <c r="D9966" s="209" t="n">
        <v>0</v>
      </c>
      <c r="E9966" s="224" t="e">
        <f aca="false">VLOOKUP(A9966,SINAPI_MO!$A$1:$E$59566,4,0)</f>
        <v>#N/A</v>
      </c>
      <c r="F9966" s="225" t="e">
        <f aca="false">ROUND(D9966*E9966,2)</f>
        <v>#N/A</v>
      </c>
    </row>
    <row r="9967" customFormat="false" ht="19.4" hidden="false" customHeight="false" outlineLevel="0" collapsed="false">
      <c r="A9967" s="207" t="n">
        <v>104377</v>
      </c>
      <c r="B9967" s="208" t="s">
        <v>10098</v>
      </c>
      <c r="C9967" s="2" t="s">
        <v>175</v>
      </c>
      <c r="D9967" s="209" t="n">
        <v>0</v>
      </c>
      <c r="E9967" s="224" t="e">
        <f aca="false">VLOOKUP(A9967,SINAPI_MO!$A$1:$E$59566,4,0)</f>
        <v>#N/A</v>
      </c>
      <c r="F9967" s="225" t="e">
        <f aca="false">ROUND(D9967*E9967,2)</f>
        <v>#N/A</v>
      </c>
    </row>
    <row r="9968" customFormat="false" ht="19.4" hidden="false" customHeight="false" outlineLevel="0" collapsed="false">
      <c r="A9968" s="207" t="n">
        <v>106305</v>
      </c>
      <c r="B9968" s="208" t="s">
        <v>10099</v>
      </c>
      <c r="C9968" s="2" t="s">
        <v>175</v>
      </c>
      <c r="D9968" s="209" t="n">
        <v>0</v>
      </c>
      <c r="E9968" s="224" t="e">
        <f aca="false">VLOOKUP(A9968,SINAPI_MO!$A$1:$E$59566,4,0)</f>
        <v>#N/A</v>
      </c>
      <c r="F9968" s="225" t="e">
        <f aca="false">ROUND(D9968*E9968,2)</f>
        <v>#N/A</v>
      </c>
    </row>
    <row r="9969" customFormat="false" ht="12.8" hidden="false" customHeight="false" outlineLevel="0" collapsed="false">
      <c r="A9969" s="207" t="n">
        <v>97808</v>
      </c>
      <c r="B9969" s="208" t="s">
        <v>10100</v>
      </c>
      <c r="C9969" s="2" t="s">
        <v>175</v>
      </c>
      <c r="D9969" s="209" t="n">
        <v>0</v>
      </c>
      <c r="E9969" s="224" t="e">
        <f aca="false">VLOOKUP(A9969,SINAPI_MO!$A$1:$E$59566,4,0)</f>
        <v>#N/A</v>
      </c>
      <c r="F9969" s="225" t="e">
        <f aca="false">ROUND(D9969*E9969,2)</f>
        <v>#N/A</v>
      </c>
    </row>
    <row r="9970" customFormat="false" ht="12.8" hidden="false" customHeight="false" outlineLevel="0" collapsed="false">
      <c r="A9970" s="207" t="n">
        <v>106310</v>
      </c>
      <c r="B9970" s="208" t="s">
        <v>10101</v>
      </c>
      <c r="C9970" s="2" t="s">
        <v>175</v>
      </c>
      <c r="D9970" s="209" t="n">
        <v>0</v>
      </c>
      <c r="E9970" s="224" t="e">
        <f aca="false">VLOOKUP(A9970,SINAPI_MO!$A$1:$E$59566,4,0)</f>
        <v>#N/A</v>
      </c>
      <c r="F9970" s="225" t="e">
        <f aca="false">ROUND(D9970*E9970,2)</f>
        <v>#N/A</v>
      </c>
    </row>
    <row r="9971" customFormat="false" ht="12.8" hidden="false" customHeight="false" outlineLevel="0" collapsed="false">
      <c r="A9971" s="207" t="n">
        <v>104380</v>
      </c>
      <c r="B9971" s="208" t="s">
        <v>10102</v>
      </c>
      <c r="C9971" s="2" t="s">
        <v>175</v>
      </c>
      <c r="D9971" s="209" t="n">
        <v>0</v>
      </c>
      <c r="E9971" s="224" t="e">
        <f aca="false">VLOOKUP(A9971,SINAPI_MO!$A$1:$E$59566,4,0)</f>
        <v>#N/A</v>
      </c>
      <c r="F9971" s="225" t="e">
        <f aca="false">ROUND(D9971*E9971,2)</f>
        <v>#N/A</v>
      </c>
    </row>
    <row r="9972" customFormat="false" ht="12.8" hidden="false" customHeight="false" outlineLevel="0" collapsed="false">
      <c r="A9972" s="207" t="n">
        <v>106311</v>
      </c>
      <c r="B9972" s="208" t="s">
        <v>10103</v>
      </c>
      <c r="C9972" s="2" t="s">
        <v>175</v>
      </c>
      <c r="D9972" s="209" t="n">
        <v>0</v>
      </c>
      <c r="E9972" s="224" t="e">
        <f aca="false">VLOOKUP(A9972,SINAPI_MO!$A$1:$E$59566,4,0)</f>
        <v>#N/A</v>
      </c>
      <c r="F9972" s="225" t="e">
        <f aca="false">ROUND(D9972*E9972,2)</f>
        <v>#N/A</v>
      </c>
    </row>
    <row r="9973" customFormat="false" ht="19.4" hidden="false" customHeight="false" outlineLevel="0" collapsed="false">
      <c r="A9973" s="207" t="n">
        <v>104381</v>
      </c>
      <c r="B9973" s="208" t="s">
        <v>10104</v>
      </c>
      <c r="C9973" s="2" t="s">
        <v>175</v>
      </c>
      <c r="D9973" s="209" t="n">
        <v>0</v>
      </c>
      <c r="E9973" s="224" t="e">
        <f aca="false">VLOOKUP(A9973,SINAPI_MO!$A$1:$E$59566,4,0)</f>
        <v>#N/A</v>
      </c>
      <c r="F9973" s="225" t="e">
        <f aca="false">ROUND(D9973*E9973,2)</f>
        <v>#N/A</v>
      </c>
    </row>
    <row r="9974" customFormat="false" ht="19.4" hidden="false" customHeight="false" outlineLevel="0" collapsed="false">
      <c r="A9974" s="207" t="n">
        <v>106312</v>
      </c>
      <c r="B9974" s="208" t="s">
        <v>10105</v>
      </c>
      <c r="C9974" s="2" t="s">
        <v>175</v>
      </c>
      <c r="D9974" s="209" t="n">
        <v>0</v>
      </c>
      <c r="E9974" s="224" t="e">
        <f aca="false">VLOOKUP(A9974,SINAPI_MO!$A$1:$E$59566,4,0)</f>
        <v>#N/A</v>
      </c>
      <c r="F9974" s="225" t="e">
        <f aca="false">ROUND(D9974*E9974,2)</f>
        <v>#N/A</v>
      </c>
    </row>
    <row r="9975" customFormat="false" ht="19.4" hidden="false" customHeight="false" outlineLevel="0" collapsed="false">
      <c r="A9975" s="207" t="n">
        <v>104382</v>
      </c>
      <c r="B9975" s="208" t="s">
        <v>10106</v>
      </c>
      <c r="C9975" s="2" t="s">
        <v>175</v>
      </c>
      <c r="D9975" s="209" t="n">
        <v>0</v>
      </c>
      <c r="E9975" s="224" t="e">
        <f aca="false">VLOOKUP(A9975,SINAPI_MO!$A$1:$E$59566,4,0)</f>
        <v>#N/A</v>
      </c>
      <c r="F9975" s="225" t="e">
        <f aca="false">ROUND(D9975*E9975,2)</f>
        <v>#N/A</v>
      </c>
    </row>
    <row r="9976" customFormat="false" ht="19.4" hidden="false" customHeight="false" outlineLevel="0" collapsed="false">
      <c r="A9976" s="207" t="n">
        <v>106313</v>
      </c>
      <c r="B9976" s="208" t="s">
        <v>10107</v>
      </c>
      <c r="C9976" s="2" t="s">
        <v>175</v>
      </c>
      <c r="D9976" s="209" t="n">
        <v>0</v>
      </c>
      <c r="E9976" s="224" t="e">
        <f aca="false">VLOOKUP(A9976,SINAPI_MO!$A$1:$E$59566,4,0)</f>
        <v>#N/A</v>
      </c>
      <c r="F9976" s="225" t="e">
        <f aca="false">ROUND(D9976*E9976,2)</f>
        <v>#N/A</v>
      </c>
    </row>
    <row r="9977" customFormat="false" ht="19.4" hidden="false" customHeight="false" outlineLevel="0" collapsed="false">
      <c r="A9977" s="207" t="n">
        <v>103138</v>
      </c>
      <c r="B9977" s="208" t="s">
        <v>10108</v>
      </c>
      <c r="C9977" s="2" t="s">
        <v>170</v>
      </c>
      <c r="D9977" s="209" t="n">
        <v>40.37</v>
      </c>
      <c r="E9977" s="224" t="n">
        <f aca="false">VLOOKUP(A9977,SINAPI_MO!$A$1:$E$59566,4,0)</f>
        <v>0.3617</v>
      </c>
      <c r="F9977" s="225" t="n">
        <f aca="false">ROUND(D9977*E9977,2)</f>
        <v>14.6</v>
      </c>
    </row>
    <row r="9978" customFormat="false" ht="19.4" hidden="false" customHeight="false" outlineLevel="0" collapsed="false">
      <c r="A9978" s="207" t="n">
        <v>103151</v>
      </c>
      <c r="B9978" s="208" t="s">
        <v>10109</v>
      </c>
      <c r="C9978" s="2" t="s">
        <v>170</v>
      </c>
      <c r="D9978" s="209" t="n">
        <v>379.79</v>
      </c>
      <c r="E9978" s="224" t="n">
        <f aca="false">VLOOKUP(A9978,SINAPI_MO!$A$1:$E$59566,4,0)</f>
        <v>0.4887</v>
      </c>
      <c r="F9978" s="225" t="n">
        <f aca="false">ROUND(D9978*E9978,2)</f>
        <v>185.6</v>
      </c>
    </row>
    <row r="9979" customFormat="false" ht="19.4" hidden="false" customHeight="false" outlineLevel="0" collapsed="false">
      <c r="A9979" s="207" t="n">
        <v>103152</v>
      </c>
      <c r="B9979" s="208" t="s">
        <v>10110</v>
      </c>
      <c r="C9979" s="2" t="s">
        <v>170</v>
      </c>
      <c r="D9979" s="209" t="n">
        <v>452.64</v>
      </c>
      <c r="E9979" s="224" t="n">
        <f aca="false">VLOOKUP(A9979,SINAPI_MO!$A$1:$E$59566,4,0)</f>
        <v>0.4911</v>
      </c>
      <c r="F9979" s="225" t="n">
        <f aca="false">ROUND(D9979*E9979,2)</f>
        <v>222.29</v>
      </c>
    </row>
    <row r="9980" customFormat="false" ht="19.4" hidden="false" customHeight="false" outlineLevel="0" collapsed="false">
      <c r="A9980" s="207" t="n">
        <v>103139</v>
      </c>
      <c r="B9980" s="208" t="s">
        <v>10111</v>
      </c>
      <c r="C9980" s="2" t="s">
        <v>170</v>
      </c>
      <c r="D9980" s="209" t="n">
        <v>52.77</v>
      </c>
      <c r="E9980" s="224" t="n">
        <f aca="false">VLOOKUP(A9980,SINAPI_MO!$A$1:$E$59566,4,0)</f>
        <v>0.3951</v>
      </c>
      <c r="F9980" s="225" t="n">
        <f aca="false">ROUND(D9980*E9980,2)</f>
        <v>20.85</v>
      </c>
    </row>
    <row r="9981" customFormat="false" ht="19.4" hidden="false" customHeight="false" outlineLevel="0" collapsed="false">
      <c r="A9981" s="207" t="n">
        <v>103140</v>
      </c>
      <c r="B9981" s="208" t="s">
        <v>10112</v>
      </c>
      <c r="C9981" s="2" t="s">
        <v>170</v>
      </c>
      <c r="D9981" s="209" t="n">
        <v>65.15</v>
      </c>
      <c r="E9981" s="224" t="n">
        <f aca="false">VLOOKUP(A9981,SINAPI_MO!$A$1:$E$59566,4,0)</f>
        <v>0.416</v>
      </c>
      <c r="F9981" s="225" t="n">
        <f aca="false">ROUND(D9981*E9981,2)</f>
        <v>27.1</v>
      </c>
    </row>
    <row r="9982" customFormat="false" ht="19.4" hidden="false" customHeight="false" outlineLevel="0" collapsed="false">
      <c r="A9982" s="207" t="n">
        <v>103141</v>
      </c>
      <c r="B9982" s="208" t="s">
        <v>10113</v>
      </c>
      <c r="C9982" s="2" t="s">
        <v>170</v>
      </c>
      <c r="D9982" s="209" t="n">
        <v>100.83</v>
      </c>
      <c r="E9982" s="224" t="n">
        <f aca="false">VLOOKUP(A9982,SINAPI_MO!$A$1:$E$59566,4,0)</f>
        <v>0.4469</v>
      </c>
      <c r="F9982" s="225" t="n">
        <f aca="false">ROUND(D9982*E9982,2)</f>
        <v>45.06</v>
      </c>
    </row>
    <row r="9983" customFormat="false" ht="19.4" hidden="false" customHeight="false" outlineLevel="0" collapsed="false">
      <c r="A9983" s="207" t="n">
        <v>103142</v>
      </c>
      <c r="B9983" s="208" t="s">
        <v>10114</v>
      </c>
      <c r="C9983" s="2" t="s">
        <v>170</v>
      </c>
      <c r="D9983" s="209" t="n">
        <v>113.21</v>
      </c>
      <c r="E9983" s="224" t="n">
        <f aca="false">VLOOKUP(A9983,SINAPI_MO!$A$1:$E$59566,4,0)</f>
        <v>0.4532</v>
      </c>
      <c r="F9983" s="225" t="n">
        <f aca="false">ROUND(D9983*E9983,2)</f>
        <v>51.31</v>
      </c>
    </row>
    <row r="9984" customFormat="false" ht="19.4" hidden="false" customHeight="false" outlineLevel="0" collapsed="false">
      <c r="A9984" s="207" t="n">
        <v>103143</v>
      </c>
      <c r="B9984" s="208" t="s">
        <v>10115</v>
      </c>
      <c r="C9984" s="2" t="s">
        <v>170</v>
      </c>
      <c r="D9984" s="209" t="n">
        <v>148.89</v>
      </c>
      <c r="E9984" s="224" t="n">
        <f aca="false">VLOOKUP(A9984,SINAPI_MO!$A$1:$E$59566,4,0)</f>
        <v>0.4652</v>
      </c>
      <c r="F9984" s="225" t="n">
        <f aca="false">ROUND(D9984*E9984,2)</f>
        <v>69.26</v>
      </c>
    </row>
    <row r="9985" customFormat="false" ht="19.4" hidden="false" customHeight="false" outlineLevel="0" collapsed="false">
      <c r="A9985" s="207" t="n">
        <v>103144</v>
      </c>
      <c r="B9985" s="208" t="s">
        <v>10116</v>
      </c>
      <c r="C9985" s="2" t="s">
        <v>170</v>
      </c>
      <c r="D9985" s="209" t="n">
        <v>161.27</v>
      </c>
      <c r="E9985" s="224" t="n">
        <f aca="false">VLOOKUP(A9985,SINAPI_MO!$A$1:$E$59566,4,0)</f>
        <v>0.4683</v>
      </c>
      <c r="F9985" s="225" t="n">
        <f aca="false">ROUND(D9985*E9985,2)</f>
        <v>75.52</v>
      </c>
    </row>
    <row r="9986" customFormat="false" ht="19.4" hidden="false" customHeight="false" outlineLevel="0" collapsed="false">
      <c r="A9986" s="207" t="n">
        <v>103145</v>
      </c>
      <c r="B9986" s="208" t="s">
        <v>10117</v>
      </c>
      <c r="C9986" s="2" t="s">
        <v>170</v>
      </c>
      <c r="D9986" s="209" t="n">
        <v>196.96</v>
      </c>
      <c r="E9986" s="224" t="n">
        <f aca="false">VLOOKUP(A9986,SINAPI_MO!$A$1:$E$59566,4,0)</f>
        <v>0.4747</v>
      </c>
      <c r="F9986" s="225" t="n">
        <f aca="false">ROUND(D9986*E9986,2)</f>
        <v>93.5</v>
      </c>
    </row>
    <row r="9987" customFormat="false" ht="19.4" hidden="false" customHeight="false" outlineLevel="0" collapsed="false">
      <c r="A9987" s="207" t="n">
        <v>103146</v>
      </c>
      <c r="B9987" s="208" t="s">
        <v>10118</v>
      </c>
      <c r="C9987" s="2" t="s">
        <v>170</v>
      </c>
      <c r="D9987" s="209" t="n">
        <v>209.33</v>
      </c>
      <c r="E9987" s="224" t="n">
        <f aca="false">VLOOKUP(A9987,SINAPI_MO!$A$1:$E$59566,4,0)</f>
        <v>0.4764</v>
      </c>
      <c r="F9987" s="225" t="n">
        <f aca="false">ROUND(D9987*E9987,2)</f>
        <v>99.72</v>
      </c>
    </row>
    <row r="9988" customFormat="false" ht="19.4" hidden="false" customHeight="false" outlineLevel="0" collapsed="false">
      <c r="A9988" s="207" t="n">
        <v>103147</v>
      </c>
      <c r="B9988" s="208" t="s">
        <v>10119</v>
      </c>
      <c r="C9988" s="2" t="s">
        <v>170</v>
      </c>
      <c r="D9988" s="209" t="n">
        <v>234.12</v>
      </c>
      <c r="E9988" s="224" t="n">
        <f aca="false">VLOOKUP(A9988,SINAPI_MO!$A$1:$E$59566,4,0)</f>
        <v>0.4793</v>
      </c>
      <c r="F9988" s="225" t="n">
        <f aca="false">ROUND(D9988*E9988,2)</f>
        <v>112.21</v>
      </c>
    </row>
    <row r="9989" customFormat="false" ht="19.4" hidden="false" customHeight="false" outlineLevel="0" collapsed="false">
      <c r="A9989" s="207" t="n">
        <v>103148</v>
      </c>
      <c r="B9989" s="208" t="s">
        <v>10120</v>
      </c>
      <c r="C9989" s="2" t="s">
        <v>170</v>
      </c>
      <c r="D9989" s="209" t="n">
        <v>282.17</v>
      </c>
      <c r="E9989" s="224" t="n">
        <f aca="false">VLOOKUP(A9989,SINAPI_MO!$A$1:$E$59566,4,0)</f>
        <v>0.4835</v>
      </c>
      <c r="F9989" s="225" t="n">
        <f aca="false">ROUND(D9989*E9989,2)</f>
        <v>136.43</v>
      </c>
    </row>
    <row r="9990" customFormat="false" ht="19.4" hidden="false" customHeight="false" outlineLevel="0" collapsed="false">
      <c r="A9990" s="207" t="n">
        <v>103137</v>
      </c>
      <c r="B9990" s="208" t="s">
        <v>10121</v>
      </c>
      <c r="C9990" s="2" t="s">
        <v>170</v>
      </c>
      <c r="D9990" s="209" t="n">
        <v>35.42</v>
      </c>
      <c r="E9990" s="224" t="n">
        <f aca="false">VLOOKUP(A9990,SINAPI_MO!$A$1:$E$59566,4,0)</f>
        <v>0.3419</v>
      </c>
      <c r="F9990" s="225" t="n">
        <f aca="false">ROUND(D9990*E9990,2)</f>
        <v>12.11</v>
      </c>
    </row>
    <row r="9991" customFormat="false" ht="19.4" hidden="false" customHeight="false" outlineLevel="0" collapsed="false">
      <c r="A9991" s="207" t="n">
        <v>103149</v>
      </c>
      <c r="B9991" s="208" t="s">
        <v>10122</v>
      </c>
      <c r="C9991" s="2" t="s">
        <v>170</v>
      </c>
      <c r="D9991" s="209" t="n">
        <v>306.95</v>
      </c>
      <c r="E9991" s="224" t="n">
        <f aca="false">VLOOKUP(A9991,SINAPI_MO!$A$1:$E$59566,4,0)</f>
        <v>0.4851</v>
      </c>
      <c r="F9991" s="225" t="n">
        <f aca="false">ROUND(D9991*E9991,2)</f>
        <v>148.9</v>
      </c>
    </row>
    <row r="9992" customFormat="false" ht="19.4" hidden="false" customHeight="false" outlineLevel="0" collapsed="false">
      <c r="A9992" s="207" t="n">
        <v>103150</v>
      </c>
      <c r="B9992" s="208" t="s">
        <v>10123</v>
      </c>
      <c r="C9992" s="2" t="s">
        <v>170</v>
      </c>
      <c r="D9992" s="209" t="n">
        <v>354.96</v>
      </c>
      <c r="E9992" s="224" t="n">
        <f aca="false">VLOOKUP(A9992,SINAPI_MO!$A$1:$E$59566,4,0)</f>
        <v>0.4877</v>
      </c>
      <c r="F9992" s="225" t="n">
        <f aca="false">ROUND(D9992*E9992,2)</f>
        <v>173.11</v>
      </c>
    </row>
    <row r="9993" customFormat="false" ht="19.4" hidden="false" customHeight="false" outlineLevel="0" collapsed="false">
      <c r="A9993" s="207" t="n">
        <v>103106</v>
      </c>
      <c r="B9993" s="208" t="s">
        <v>10124</v>
      </c>
      <c r="C9993" s="2" t="s">
        <v>170</v>
      </c>
      <c r="D9993" s="209" t="n">
        <v>61.37</v>
      </c>
      <c r="E9993" s="224" t="n">
        <f aca="false">VLOOKUP(A9993,SINAPI_MO!$A$1:$E$59566,4,0)</f>
        <v>0.4105</v>
      </c>
      <c r="F9993" s="225" t="n">
        <f aca="false">ROUND(D9993*E9993,2)</f>
        <v>25.19</v>
      </c>
    </row>
    <row r="9994" customFormat="false" ht="19.4" hidden="false" customHeight="false" outlineLevel="0" collapsed="false">
      <c r="A9994" s="207" t="n">
        <v>103119</v>
      </c>
      <c r="B9994" s="208" t="s">
        <v>10125</v>
      </c>
      <c r="C9994" s="2" t="s">
        <v>170</v>
      </c>
      <c r="D9994" s="209" t="n">
        <v>740.21</v>
      </c>
      <c r="E9994" s="224" t="n">
        <f aca="false">VLOOKUP(A9994,SINAPI_MO!$A$1:$E$59566,4,0)</f>
        <v>0.496</v>
      </c>
      <c r="F9994" s="225" t="n">
        <f aca="false">ROUND(D9994*E9994,2)</f>
        <v>367.14</v>
      </c>
    </row>
    <row r="9995" customFormat="false" ht="19.4" hidden="false" customHeight="false" outlineLevel="0" collapsed="false">
      <c r="A9995" s="207" t="n">
        <v>103120</v>
      </c>
      <c r="B9995" s="208" t="s">
        <v>10126</v>
      </c>
      <c r="C9995" s="2" t="s">
        <v>170</v>
      </c>
      <c r="D9995" s="209" t="n">
        <v>885.88</v>
      </c>
      <c r="E9995" s="224" t="n">
        <f aca="false">VLOOKUP(A9995,SINAPI_MO!$A$1:$E$59566,4,0)</f>
        <v>0.4973</v>
      </c>
      <c r="F9995" s="225" t="n">
        <f aca="false">ROUND(D9995*E9995,2)</f>
        <v>440.55</v>
      </c>
    </row>
    <row r="9996" customFormat="false" ht="19.4" hidden="false" customHeight="false" outlineLevel="0" collapsed="false">
      <c r="A9996" s="207" t="n">
        <v>103107</v>
      </c>
      <c r="B9996" s="208" t="s">
        <v>10127</v>
      </c>
      <c r="C9996" s="2" t="s">
        <v>170</v>
      </c>
      <c r="D9996" s="209" t="n">
        <v>86.15</v>
      </c>
      <c r="E9996" s="224" t="n">
        <f aca="false">VLOOKUP(A9996,SINAPI_MO!$A$1:$E$59566,4,0)</f>
        <v>0.4371</v>
      </c>
      <c r="F9996" s="225" t="n">
        <f aca="false">ROUND(D9996*E9996,2)</f>
        <v>37.66</v>
      </c>
    </row>
    <row r="9997" customFormat="false" ht="19.4" hidden="false" customHeight="false" outlineLevel="0" collapsed="false">
      <c r="A9997" s="207" t="n">
        <v>103108</v>
      </c>
      <c r="B9997" s="208" t="s">
        <v>10128</v>
      </c>
      <c r="C9997" s="2" t="s">
        <v>170</v>
      </c>
      <c r="D9997" s="209" t="n">
        <v>110.93</v>
      </c>
      <c r="E9997" s="224" t="n">
        <f aca="false">VLOOKUP(A9997,SINAPI_MO!$A$1:$E$59566,4,0)</f>
        <v>0.4522</v>
      </c>
      <c r="F9997" s="225" t="n">
        <f aca="false">ROUND(D9997*E9997,2)</f>
        <v>50.16</v>
      </c>
    </row>
    <row r="9998" customFormat="false" ht="19.4" hidden="false" customHeight="false" outlineLevel="0" collapsed="false">
      <c r="A9998" s="207" t="n">
        <v>103109</v>
      </c>
      <c r="B9998" s="208" t="s">
        <v>10129</v>
      </c>
      <c r="C9998" s="2" t="s">
        <v>170</v>
      </c>
      <c r="D9998" s="209" t="n">
        <v>182.27</v>
      </c>
      <c r="E9998" s="224" t="n">
        <f aca="false">VLOOKUP(A9998,SINAPI_MO!$A$1:$E$59566,4,0)</f>
        <v>0.4723</v>
      </c>
      <c r="F9998" s="225" t="n">
        <f aca="false">ROUND(D9998*E9998,2)</f>
        <v>86.09</v>
      </c>
    </row>
    <row r="9999" customFormat="false" ht="19.4" hidden="false" customHeight="false" outlineLevel="0" collapsed="false">
      <c r="A9999" s="207" t="n">
        <v>103110</v>
      </c>
      <c r="B9999" s="208" t="s">
        <v>10130</v>
      </c>
      <c r="C9999" s="2" t="s">
        <v>170</v>
      </c>
      <c r="D9999" s="209" t="n">
        <v>207.05</v>
      </c>
      <c r="E9999" s="224" t="n">
        <f aca="false">VLOOKUP(A9999,SINAPI_MO!$A$1:$E$59566,4,0)</f>
        <v>0.4761</v>
      </c>
      <c r="F9999" s="225" t="n">
        <f aca="false">ROUND(D9999*E9999,2)</f>
        <v>98.58</v>
      </c>
    </row>
    <row r="10000" customFormat="false" ht="19.4" hidden="false" customHeight="false" outlineLevel="0" collapsed="false">
      <c r="A10000" s="207" t="n">
        <v>103111</v>
      </c>
      <c r="B10000" s="208" t="s">
        <v>10131</v>
      </c>
      <c r="C10000" s="2" t="s">
        <v>170</v>
      </c>
      <c r="D10000" s="209" t="n">
        <v>278.39</v>
      </c>
      <c r="E10000" s="224" t="n">
        <f aca="false">VLOOKUP(A10000,SINAPI_MO!$A$1:$E$59566,4,0)</f>
        <v>0.4832</v>
      </c>
      <c r="F10000" s="225" t="n">
        <f aca="false">ROUND(D10000*E10000,2)</f>
        <v>134.52</v>
      </c>
    </row>
    <row r="10001" customFormat="false" ht="19.4" hidden="false" customHeight="false" outlineLevel="0" collapsed="false">
      <c r="A10001" s="207" t="n">
        <v>103112</v>
      </c>
      <c r="B10001" s="208" t="s">
        <v>10132</v>
      </c>
      <c r="C10001" s="2" t="s">
        <v>170</v>
      </c>
      <c r="D10001" s="209" t="n">
        <v>303.17</v>
      </c>
      <c r="E10001" s="224" t="n">
        <f aca="false">VLOOKUP(A10001,SINAPI_MO!$A$1:$E$59566,4,0)</f>
        <v>0.4848</v>
      </c>
      <c r="F10001" s="225" t="n">
        <f aca="false">ROUND(D10001*E10001,2)</f>
        <v>146.98</v>
      </c>
    </row>
    <row r="10002" customFormat="false" ht="19.4" hidden="false" customHeight="false" outlineLevel="0" collapsed="false">
      <c r="A10002" s="207" t="n">
        <v>103113</v>
      </c>
      <c r="B10002" s="208" t="s">
        <v>10133</v>
      </c>
      <c r="C10002" s="2" t="s">
        <v>170</v>
      </c>
      <c r="D10002" s="209" t="n">
        <v>374.5</v>
      </c>
      <c r="E10002" s="224" t="n">
        <f aca="false">VLOOKUP(A10002,SINAPI_MO!$A$1:$E$59566,4,0)</f>
        <v>0.4885</v>
      </c>
      <c r="F10002" s="225" t="n">
        <f aca="false">ROUND(D10002*E10002,2)</f>
        <v>182.94</v>
      </c>
    </row>
    <row r="10003" customFormat="false" ht="19.4" hidden="false" customHeight="false" outlineLevel="0" collapsed="false">
      <c r="A10003" s="207" t="n">
        <v>103114</v>
      </c>
      <c r="B10003" s="208" t="s">
        <v>10134</v>
      </c>
      <c r="C10003" s="2" t="s">
        <v>170</v>
      </c>
      <c r="D10003" s="209" t="n">
        <v>399.29</v>
      </c>
      <c r="E10003" s="224" t="n">
        <f aca="false">VLOOKUP(A10003,SINAPI_MO!$A$1:$E$59566,4,0)</f>
        <v>0.4894</v>
      </c>
      <c r="F10003" s="225" t="n">
        <f aca="false">ROUND(D10003*E10003,2)</f>
        <v>195.41</v>
      </c>
    </row>
    <row r="10004" customFormat="false" ht="19.4" hidden="false" customHeight="false" outlineLevel="0" collapsed="false">
      <c r="A10004" s="207" t="n">
        <v>103115</v>
      </c>
      <c r="B10004" s="208" t="s">
        <v>10135</v>
      </c>
      <c r="C10004" s="2" t="s">
        <v>170</v>
      </c>
      <c r="D10004" s="209" t="n">
        <v>448.85</v>
      </c>
      <c r="E10004" s="224" t="n">
        <f aca="false">VLOOKUP(A10004,SINAPI_MO!$A$1:$E$59566,4,0)</f>
        <v>0.491</v>
      </c>
      <c r="F10004" s="225" t="n">
        <f aca="false">ROUND(D10004*E10004,2)</f>
        <v>220.39</v>
      </c>
    </row>
    <row r="10005" customFormat="false" ht="19.4" hidden="false" customHeight="false" outlineLevel="0" collapsed="false">
      <c r="A10005" s="207" t="n">
        <v>103116</v>
      </c>
      <c r="B10005" s="208" t="s">
        <v>10136</v>
      </c>
      <c r="C10005" s="2" t="s">
        <v>170</v>
      </c>
      <c r="D10005" s="209" t="n">
        <v>544.97</v>
      </c>
      <c r="E10005" s="224" t="n">
        <f aca="false">VLOOKUP(A10005,SINAPI_MO!$A$1:$E$59566,4,0)</f>
        <v>0.4932</v>
      </c>
      <c r="F10005" s="225" t="n">
        <f aca="false">ROUND(D10005*E10005,2)</f>
        <v>268.78</v>
      </c>
    </row>
    <row r="10006" customFormat="false" ht="19.4" hidden="false" customHeight="false" outlineLevel="0" collapsed="false">
      <c r="A10006" s="207" t="n">
        <v>103105</v>
      </c>
      <c r="B10006" s="208" t="s">
        <v>10137</v>
      </c>
      <c r="C10006" s="2" t="s">
        <v>170</v>
      </c>
      <c r="D10006" s="209" t="n">
        <v>51.44</v>
      </c>
      <c r="E10006" s="224" t="n">
        <f aca="false">VLOOKUP(A10006,SINAPI_MO!$A$1:$E$59566,4,0)</f>
        <v>0.3925</v>
      </c>
      <c r="F10006" s="225" t="n">
        <f aca="false">ROUND(D10006*E10006,2)</f>
        <v>20.19</v>
      </c>
    </row>
    <row r="10007" customFormat="false" ht="19.4" hidden="false" customHeight="false" outlineLevel="0" collapsed="false">
      <c r="A10007" s="207" t="n">
        <v>103117</v>
      </c>
      <c r="B10007" s="208" t="s">
        <v>10138</v>
      </c>
      <c r="C10007" s="2" t="s">
        <v>170</v>
      </c>
      <c r="D10007" s="209" t="n">
        <v>594.53</v>
      </c>
      <c r="E10007" s="224" t="n">
        <f aca="false">VLOOKUP(A10007,SINAPI_MO!$A$1:$E$59566,4,0)</f>
        <v>0.4941</v>
      </c>
      <c r="F10007" s="225" t="n">
        <f aca="false">ROUND(D10007*E10007,2)</f>
        <v>293.76</v>
      </c>
    </row>
    <row r="10008" customFormat="false" ht="19.4" hidden="false" customHeight="false" outlineLevel="0" collapsed="false">
      <c r="A10008" s="207" t="n">
        <v>103118</v>
      </c>
      <c r="B10008" s="208" t="s">
        <v>10139</v>
      </c>
      <c r="C10008" s="2" t="s">
        <v>170</v>
      </c>
      <c r="D10008" s="209" t="n">
        <v>690.64</v>
      </c>
      <c r="E10008" s="224" t="n">
        <f aca="false">VLOOKUP(A10008,SINAPI_MO!$A$1:$E$59566,4,0)</f>
        <v>0.4955</v>
      </c>
      <c r="F10008" s="225" t="n">
        <f aca="false">ROUND(D10008*E10008,2)</f>
        <v>342.21</v>
      </c>
    </row>
    <row r="10009" customFormat="false" ht="19.4" hidden="false" customHeight="false" outlineLevel="0" collapsed="false">
      <c r="A10009" s="207" t="n">
        <v>103122</v>
      </c>
      <c r="B10009" s="208" t="s">
        <v>10140</v>
      </c>
      <c r="C10009" s="2" t="s">
        <v>170</v>
      </c>
      <c r="D10009" s="209" t="n">
        <v>82.37</v>
      </c>
      <c r="E10009" s="224" t="n">
        <f aca="false">VLOOKUP(A10009,SINAPI_MO!$A$1:$E$59566,4,0)</f>
        <v>0.4343</v>
      </c>
      <c r="F10009" s="225" t="n">
        <f aca="false">ROUND(D10009*E10009,2)</f>
        <v>35.77</v>
      </c>
    </row>
    <row r="10010" customFormat="false" ht="19.4" hidden="false" customHeight="false" outlineLevel="0" collapsed="false">
      <c r="A10010" s="207" t="n">
        <v>103135</v>
      </c>
      <c r="B10010" s="208" t="s">
        <v>10141</v>
      </c>
      <c r="C10010" s="2" t="s">
        <v>170</v>
      </c>
      <c r="D10010" s="209" t="n">
        <v>1100.63</v>
      </c>
      <c r="E10010" s="224" t="n">
        <f aca="false">VLOOKUP(A10010,SINAPI_MO!$A$1:$E$59566,4,0)</f>
        <v>0.4986</v>
      </c>
      <c r="F10010" s="225" t="n">
        <f aca="false">ROUND(D10010*E10010,2)</f>
        <v>548.77</v>
      </c>
    </row>
    <row r="10011" customFormat="false" ht="19.4" hidden="false" customHeight="false" outlineLevel="0" collapsed="false">
      <c r="A10011" s="207" t="n">
        <v>103136</v>
      </c>
      <c r="B10011" s="208" t="s">
        <v>10142</v>
      </c>
      <c r="C10011" s="2" t="s">
        <v>170</v>
      </c>
      <c r="D10011" s="209" t="n">
        <v>1319.15</v>
      </c>
      <c r="E10011" s="224" t="n">
        <f aca="false">VLOOKUP(A10011,SINAPI_MO!$A$1:$E$59566,4,0)</f>
        <v>0.4994</v>
      </c>
      <c r="F10011" s="225" t="n">
        <f aca="false">ROUND(D10011*E10011,2)</f>
        <v>658.78</v>
      </c>
    </row>
    <row r="10012" customFormat="false" ht="19.4" hidden="false" customHeight="false" outlineLevel="0" collapsed="false">
      <c r="A10012" s="207" t="n">
        <v>103123</v>
      </c>
      <c r="B10012" s="208" t="s">
        <v>10143</v>
      </c>
      <c r="C10012" s="2" t="s">
        <v>170</v>
      </c>
      <c r="D10012" s="209" t="n">
        <v>119.54</v>
      </c>
      <c r="E10012" s="224" t="n">
        <f aca="false">VLOOKUP(A10012,SINAPI_MO!$A$1:$E$59566,4,0)</f>
        <v>0.4557</v>
      </c>
      <c r="F10012" s="225" t="n">
        <f aca="false">ROUND(D10012*E10012,2)</f>
        <v>54.47</v>
      </c>
    </row>
    <row r="10013" customFormat="false" ht="19.4" hidden="false" customHeight="false" outlineLevel="0" collapsed="false">
      <c r="A10013" s="207" t="n">
        <v>103124</v>
      </c>
      <c r="B10013" s="208" t="s">
        <v>10144</v>
      </c>
      <c r="C10013" s="2" t="s">
        <v>170</v>
      </c>
      <c r="D10013" s="209" t="n">
        <v>156.7</v>
      </c>
      <c r="E10013" s="224" t="n">
        <f aca="false">VLOOKUP(A10013,SINAPI_MO!$A$1:$E$59566,4,0)</f>
        <v>0.4673</v>
      </c>
      <c r="F10013" s="225" t="n">
        <f aca="false">ROUND(D10013*E10013,2)</f>
        <v>73.23</v>
      </c>
    </row>
    <row r="10014" customFormat="false" ht="19.4" hidden="false" customHeight="false" outlineLevel="0" collapsed="false">
      <c r="A10014" s="207" t="n">
        <v>103125</v>
      </c>
      <c r="B10014" s="208" t="s">
        <v>10145</v>
      </c>
      <c r="C10014" s="2" t="s">
        <v>170</v>
      </c>
      <c r="D10014" s="209" t="n">
        <v>263.74</v>
      </c>
      <c r="E10014" s="224" t="n">
        <f aca="false">VLOOKUP(A10014,SINAPI_MO!$A$1:$E$59566,4,0)</f>
        <v>0.482</v>
      </c>
      <c r="F10014" s="225" t="n">
        <f aca="false">ROUND(D10014*E10014,2)</f>
        <v>127.12</v>
      </c>
    </row>
    <row r="10015" customFormat="false" ht="19.4" hidden="false" customHeight="false" outlineLevel="0" collapsed="false">
      <c r="A10015" s="207" t="n">
        <v>103126</v>
      </c>
      <c r="B10015" s="208" t="s">
        <v>10146</v>
      </c>
      <c r="C10015" s="2" t="s">
        <v>170</v>
      </c>
      <c r="D10015" s="209" t="n">
        <v>300.88</v>
      </c>
      <c r="E10015" s="224" t="n">
        <f aca="false">VLOOKUP(A10015,SINAPI_MO!$A$1:$E$59566,4,0)</f>
        <v>0.4847</v>
      </c>
      <c r="F10015" s="225" t="n">
        <f aca="false">ROUND(D10015*E10015,2)</f>
        <v>145.84</v>
      </c>
    </row>
    <row r="10016" customFormat="false" ht="19.4" hidden="false" customHeight="false" outlineLevel="0" collapsed="false">
      <c r="A10016" s="207" t="n">
        <v>103127</v>
      </c>
      <c r="B10016" s="208" t="s">
        <v>10147</v>
      </c>
      <c r="C10016" s="2" t="s">
        <v>170</v>
      </c>
      <c r="D10016" s="209" t="n">
        <v>407.91</v>
      </c>
      <c r="E10016" s="224" t="n">
        <f aca="false">VLOOKUP(A10016,SINAPI_MO!$A$1:$E$59566,4,0)</f>
        <v>0.4897</v>
      </c>
      <c r="F10016" s="225" t="n">
        <f aca="false">ROUND(D10016*E10016,2)</f>
        <v>199.75</v>
      </c>
    </row>
    <row r="10017" customFormat="false" ht="19.4" hidden="false" customHeight="false" outlineLevel="0" collapsed="false">
      <c r="A10017" s="207" t="n">
        <v>103128</v>
      </c>
      <c r="B10017" s="208" t="s">
        <v>10148</v>
      </c>
      <c r="C10017" s="2" t="s">
        <v>170</v>
      </c>
      <c r="D10017" s="209" t="n">
        <v>445.06</v>
      </c>
      <c r="E10017" s="224" t="n">
        <f aca="false">VLOOKUP(A10017,SINAPI_MO!$A$1:$E$59566,4,0)</f>
        <v>0.4909</v>
      </c>
      <c r="F10017" s="225" t="n">
        <f aca="false">ROUND(D10017*E10017,2)</f>
        <v>218.48</v>
      </c>
    </row>
    <row r="10018" customFormat="false" ht="19.4" hidden="false" customHeight="false" outlineLevel="0" collapsed="false">
      <c r="A10018" s="207" t="n">
        <v>103129</v>
      </c>
      <c r="B10018" s="208" t="s">
        <v>10149</v>
      </c>
      <c r="C10018" s="2" t="s">
        <v>170</v>
      </c>
      <c r="D10018" s="209" t="n">
        <v>552.1</v>
      </c>
      <c r="E10018" s="224" t="n">
        <f aca="false">VLOOKUP(A10018,SINAPI_MO!$A$1:$E$59566,4,0)</f>
        <v>0.4934</v>
      </c>
      <c r="F10018" s="225" t="n">
        <f aca="false">ROUND(D10018*E10018,2)</f>
        <v>272.41</v>
      </c>
    </row>
    <row r="10019" customFormat="false" ht="19.4" hidden="false" customHeight="false" outlineLevel="0" collapsed="false">
      <c r="A10019" s="207" t="n">
        <v>103130</v>
      </c>
      <c r="B10019" s="208" t="s">
        <v>10150</v>
      </c>
      <c r="C10019" s="2" t="s">
        <v>170</v>
      </c>
      <c r="D10019" s="209" t="n">
        <v>589.24</v>
      </c>
      <c r="E10019" s="224" t="n">
        <f aca="false">VLOOKUP(A10019,SINAPI_MO!$A$1:$E$59566,4,0)</f>
        <v>0.494</v>
      </c>
      <c r="F10019" s="225" t="n">
        <f aca="false">ROUND(D10019*E10019,2)</f>
        <v>291.08</v>
      </c>
    </row>
    <row r="10020" customFormat="false" ht="19.4" hidden="false" customHeight="false" outlineLevel="0" collapsed="false">
      <c r="A10020" s="207" t="n">
        <v>103131</v>
      </c>
      <c r="B10020" s="208" t="s">
        <v>10151</v>
      </c>
      <c r="C10020" s="2" t="s">
        <v>170</v>
      </c>
      <c r="D10020" s="209" t="n">
        <v>663.59</v>
      </c>
      <c r="E10020" s="224" t="n">
        <f aca="false">VLOOKUP(A10020,SINAPI_MO!$A$1:$E$59566,4,0)</f>
        <v>0.4951</v>
      </c>
      <c r="F10020" s="225" t="n">
        <f aca="false">ROUND(D10020*E10020,2)</f>
        <v>328.54</v>
      </c>
    </row>
    <row r="10021" customFormat="false" ht="19.4" hidden="false" customHeight="false" outlineLevel="0" collapsed="false">
      <c r="A10021" s="207" t="n">
        <v>103132</v>
      </c>
      <c r="B10021" s="208" t="s">
        <v>10152</v>
      </c>
      <c r="C10021" s="2" t="s">
        <v>170</v>
      </c>
      <c r="D10021" s="209" t="n">
        <v>807.76</v>
      </c>
      <c r="E10021" s="224" t="n">
        <f aca="false">VLOOKUP(A10021,SINAPI_MO!$A$1:$E$59566,4,0)</f>
        <v>0.4967</v>
      </c>
      <c r="F10021" s="225" t="n">
        <f aca="false">ROUND(D10021*E10021,2)</f>
        <v>401.21</v>
      </c>
    </row>
    <row r="10022" customFormat="false" ht="19.4" hidden="false" customHeight="false" outlineLevel="0" collapsed="false">
      <c r="A10022" s="207" t="n">
        <v>103121</v>
      </c>
      <c r="B10022" s="208" t="s">
        <v>10153</v>
      </c>
      <c r="C10022" s="2" t="s">
        <v>170</v>
      </c>
      <c r="D10022" s="209" t="n">
        <v>67.5</v>
      </c>
      <c r="E10022" s="224" t="n">
        <f aca="false">VLOOKUP(A10022,SINAPI_MO!$A$1:$E$59566,4,0)</f>
        <v>0.4188</v>
      </c>
      <c r="F10022" s="225" t="n">
        <f aca="false">ROUND(D10022*E10022,2)</f>
        <v>28.27</v>
      </c>
    </row>
    <row r="10023" customFormat="false" ht="19.4" hidden="false" customHeight="false" outlineLevel="0" collapsed="false">
      <c r="A10023" s="207" t="n">
        <v>103133</v>
      </c>
      <c r="B10023" s="208" t="s">
        <v>10154</v>
      </c>
      <c r="C10023" s="2" t="s">
        <v>170</v>
      </c>
      <c r="D10023" s="209" t="n">
        <v>882.1</v>
      </c>
      <c r="E10023" s="224" t="n">
        <f aca="false">VLOOKUP(A10023,SINAPI_MO!$A$1:$E$59566,4,0)</f>
        <v>0.4973</v>
      </c>
      <c r="F10023" s="225" t="n">
        <f aca="false">ROUND(D10023*E10023,2)</f>
        <v>438.67</v>
      </c>
    </row>
    <row r="10024" customFormat="false" ht="19.4" hidden="false" customHeight="false" outlineLevel="0" collapsed="false">
      <c r="A10024" s="207" t="n">
        <v>103134</v>
      </c>
      <c r="B10024" s="208" t="s">
        <v>10155</v>
      </c>
      <c r="C10024" s="2" t="s">
        <v>170</v>
      </c>
      <c r="D10024" s="209" t="n">
        <v>1026.29</v>
      </c>
      <c r="E10024" s="224" t="n">
        <f aca="false">VLOOKUP(A10024,SINAPI_MO!$A$1:$E$59566,4,0)</f>
        <v>0.4982</v>
      </c>
      <c r="F10024" s="225" t="n">
        <f aca="false">ROUND(D10024*E10024,2)</f>
        <v>511.3</v>
      </c>
    </row>
    <row r="10025" customFormat="false" ht="19.4" hidden="false" customHeight="false" outlineLevel="0" collapsed="false">
      <c r="A10025" s="207" t="n">
        <v>103090</v>
      </c>
      <c r="B10025" s="208" t="s">
        <v>10156</v>
      </c>
      <c r="C10025" s="2" t="s">
        <v>183</v>
      </c>
      <c r="D10025" s="209" t="n">
        <v>14.57</v>
      </c>
      <c r="E10025" s="224" t="n">
        <f aca="false">VLOOKUP(A10025,SINAPI_MO!$A$1:$E$59566,4,0)</f>
        <v>0.4935</v>
      </c>
      <c r="F10025" s="225" t="n">
        <f aca="false">ROUND(D10025*E10025,2)</f>
        <v>7.19</v>
      </c>
    </row>
    <row r="10026" customFormat="false" ht="19.4" hidden="false" customHeight="false" outlineLevel="0" collapsed="false">
      <c r="A10026" s="207" t="n">
        <v>103103</v>
      </c>
      <c r="B10026" s="208" t="s">
        <v>10157</v>
      </c>
      <c r="C10026" s="2" t="s">
        <v>183</v>
      </c>
      <c r="D10026" s="209" t="n">
        <v>142.92</v>
      </c>
      <c r="E10026" s="224" t="n">
        <f aca="false">VLOOKUP(A10026,SINAPI_MO!$A$1:$E$59566,4,0)</f>
        <v>0.5274</v>
      </c>
      <c r="F10026" s="225" t="n">
        <f aca="false">ROUND(D10026*E10026,2)</f>
        <v>75.38</v>
      </c>
    </row>
    <row r="10027" customFormat="false" ht="19.4" hidden="false" customHeight="false" outlineLevel="0" collapsed="false">
      <c r="A10027" s="207" t="n">
        <v>103104</v>
      </c>
      <c r="B10027" s="208" t="s">
        <v>10158</v>
      </c>
      <c r="C10027" s="2" t="s">
        <v>183</v>
      </c>
      <c r="D10027" s="209" t="n">
        <v>170.92</v>
      </c>
      <c r="E10027" s="224" t="n">
        <f aca="false">VLOOKUP(A10027,SINAPI_MO!$A$1:$E$59566,4,0)</f>
        <v>0.5281</v>
      </c>
      <c r="F10027" s="225" t="n">
        <f aca="false">ROUND(D10027*E10027,2)</f>
        <v>90.26</v>
      </c>
    </row>
    <row r="10028" customFormat="false" ht="19.4" hidden="false" customHeight="false" outlineLevel="0" collapsed="false">
      <c r="A10028" s="207" t="n">
        <v>103091</v>
      </c>
      <c r="B10028" s="208" t="s">
        <v>10159</v>
      </c>
      <c r="C10028" s="2" t="s">
        <v>183</v>
      </c>
      <c r="D10028" s="209" t="n">
        <v>20.46</v>
      </c>
      <c r="E10028" s="224" t="n">
        <f aca="false">VLOOKUP(A10028,SINAPI_MO!$A$1:$E$59566,4,0)</f>
        <v>0.5059</v>
      </c>
      <c r="F10028" s="225" t="n">
        <f aca="false">ROUND(D10028*E10028,2)</f>
        <v>10.35</v>
      </c>
    </row>
    <row r="10029" customFormat="false" ht="19.4" hidden="false" customHeight="false" outlineLevel="0" collapsed="false">
      <c r="A10029" s="207" t="n">
        <v>103092</v>
      </c>
      <c r="B10029" s="208" t="s">
        <v>10160</v>
      </c>
      <c r="C10029" s="2" t="s">
        <v>183</v>
      </c>
      <c r="D10029" s="209" t="n">
        <v>26.37</v>
      </c>
      <c r="E10029" s="224" t="n">
        <f aca="false">VLOOKUP(A10029,SINAPI_MO!$A$1:$E$59566,4,0)</f>
        <v>0.5135</v>
      </c>
      <c r="F10029" s="225" t="n">
        <f aca="false">ROUND(D10029*E10029,2)</f>
        <v>13.54</v>
      </c>
    </row>
    <row r="10030" customFormat="false" ht="19.4" hidden="false" customHeight="false" outlineLevel="0" collapsed="false">
      <c r="A10030" s="207" t="n">
        <v>103093</v>
      </c>
      <c r="B10030" s="208" t="s">
        <v>10161</v>
      </c>
      <c r="C10030" s="2" t="s">
        <v>183</v>
      </c>
      <c r="D10030" s="209" t="n">
        <v>40.32</v>
      </c>
      <c r="E10030" s="224" t="n">
        <f aca="false">VLOOKUP(A10030,SINAPI_MO!$A$1:$E$59566,4,0)</f>
        <v>0.5149</v>
      </c>
      <c r="F10030" s="225" t="n">
        <f aca="false">ROUND(D10030*E10030,2)</f>
        <v>20.76</v>
      </c>
    </row>
    <row r="10031" customFormat="false" ht="19.4" hidden="false" customHeight="false" outlineLevel="0" collapsed="false">
      <c r="A10031" s="207" t="n">
        <v>103094</v>
      </c>
      <c r="B10031" s="208" t="s">
        <v>10162</v>
      </c>
      <c r="C10031" s="2" t="s">
        <v>183</v>
      </c>
      <c r="D10031" s="209" t="n">
        <v>46.27</v>
      </c>
      <c r="E10031" s="224" t="n">
        <f aca="false">VLOOKUP(A10031,SINAPI_MO!$A$1:$E$59566,4,0)</f>
        <v>0.5174</v>
      </c>
      <c r="F10031" s="225" t="n">
        <f aca="false">ROUND(D10031*E10031,2)</f>
        <v>23.94</v>
      </c>
    </row>
    <row r="10032" customFormat="false" ht="19.4" hidden="false" customHeight="false" outlineLevel="0" collapsed="false">
      <c r="A10032" s="207" t="n">
        <v>103095</v>
      </c>
      <c r="B10032" s="208" t="s">
        <v>10163</v>
      </c>
      <c r="C10032" s="2" t="s">
        <v>183</v>
      </c>
      <c r="D10032" s="209" t="n">
        <v>60.17</v>
      </c>
      <c r="E10032" s="224" t="n">
        <f aca="false">VLOOKUP(A10032,SINAPI_MO!$A$1:$E$59566,4,0)</f>
        <v>0.5177</v>
      </c>
      <c r="F10032" s="225" t="n">
        <f aca="false">ROUND(D10032*E10032,2)</f>
        <v>31.15</v>
      </c>
    </row>
    <row r="10033" customFormat="false" ht="19.4" hidden="false" customHeight="false" outlineLevel="0" collapsed="false">
      <c r="A10033" s="207" t="n">
        <v>103096</v>
      </c>
      <c r="B10033" s="208" t="s">
        <v>10164</v>
      </c>
      <c r="C10033" s="2" t="s">
        <v>183</v>
      </c>
      <c r="D10033" s="209" t="n">
        <v>66.11</v>
      </c>
      <c r="E10033" s="224" t="n">
        <f aca="false">VLOOKUP(A10033,SINAPI_MO!$A$1:$E$59566,4,0)</f>
        <v>0.5193</v>
      </c>
      <c r="F10033" s="225" t="n">
        <f aca="false">ROUND(D10033*E10033,2)</f>
        <v>34.33</v>
      </c>
    </row>
    <row r="10034" customFormat="false" ht="19.4" hidden="false" customHeight="false" outlineLevel="0" collapsed="false">
      <c r="A10034" s="207" t="n">
        <v>103097</v>
      </c>
      <c r="B10034" s="208" t="s">
        <v>10165</v>
      </c>
      <c r="C10034" s="2" t="s">
        <v>183</v>
      </c>
      <c r="D10034" s="209" t="n">
        <v>80.04</v>
      </c>
      <c r="E10034" s="224" t="n">
        <f aca="false">VLOOKUP(A10034,SINAPI_MO!$A$1:$E$59566,4,0)</f>
        <v>0.5191</v>
      </c>
      <c r="F10034" s="225" t="n">
        <f aca="false">ROUND(D10034*E10034,2)</f>
        <v>41.55</v>
      </c>
    </row>
    <row r="10035" customFormat="false" ht="19.4" hidden="false" customHeight="false" outlineLevel="0" collapsed="false">
      <c r="A10035" s="207" t="n">
        <v>103098</v>
      </c>
      <c r="B10035" s="208" t="s">
        <v>10166</v>
      </c>
      <c r="C10035" s="2" t="s">
        <v>183</v>
      </c>
      <c r="D10035" s="209" t="n">
        <v>85.98</v>
      </c>
      <c r="E10035" s="224" t="n">
        <f aca="false">VLOOKUP(A10035,SINAPI_MO!$A$1:$E$59566,4,0)</f>
        <v>0.5204</v>
      </c>
      <c r="F10035" s="225" t="n">
        <f aca="false">ROUND(D10035*E10035,2)</f>
        <v>44.74</v>
      </c>
    </row>
    <row r="10036" customFormat="false" ht="19.4" hidden="false" customHeight="false" outlineLevel="0" collapsed="false">
      <c r="A10036" s="207" t="n">
        <v>103099</v>
      </c>
      <c r="B10036" s="208" t="s">
        <v>10167</v>
      </c>
      <c r="C10036" s="2" t="s">
        <v>183</v>
      </c>
      <c r="D10036" s="209" t="n">
        <v>97.79</v>
      </c>
      <c r="E10036" s="224" t="n">
        <f aca="false">VLOOKUP(A10036,SINAPI_MO!$A$1:$E$59566,4,0)</f>
        <v>0.5223</v>
      </c>
      <c r="F10036" s="225" t="n">
        <f aca="false">ROUND(D10036*E10036,2)</f>
        <v>51.08</v>
      </c>
    </row>
    <row r="10037" customFormat="false" ht="19.4" hidden="false" customHeight="false" outlineLevel="0" collapsed="false">
      <c r="A10037" s="207" t="n">
        <v>103100</v>
      </c>
      <c r="B10037" s="208" t="s">
        <v>10168</v>
      </c>
      <c r="C10037" s="2" t="s">
        <v>183</v>
      </c>
      <c r="D10037" s="209" t="n">
        <v>104.35</v>
      </c>
      <c r="E10037" s="224" t="n">
        <f aca="false">VLOOKUP(A10037,SINAPI_MO!$A$1:$E$59566,4,0)</f>
        <v>0.5249</v>
      </c>
      <c r="F10037" s="225" t="n">
        <f aca="false">ROUND(D10037*E10037,2)</f>
        <v>54.77</v>
      </c>
    </row>
    <row r="10038" customFormat="false" ht="19.4" hidden="false" customHeight="false" outlineLevel="0" collapsed="false">
      <c r="A10038" s="207" t="n">
        <v>103089</v>
      </c>
      <c r="B10038" s="208" t="s">
        <v>10169</v>
      </c>
      <c r="C10038" s="2" t="s">
        <v>183</v>
      </c>
      <c r="D10038" s="209" t="n">
        <v>12.19</v>
      </c>
      <c r="E10038" s="224" t="n">
        <f aca="false">VLOOKUP(A10038,SINAPI_MO!$A$1:$E$59566,4,0)</f>
        <v>0.4856</v>
      </c>
      <c r="F10038" s="225" t="n">
        <f aca="false">ROUND(D10038*E10038,2)</f>
        <v>5.92</v>
      </c>
    </row>
    <row r="10039" customFormat="false" ht="19.4" hidden="false" customHeight="false" outlineLevel="0" collapsed="false">
      <c r="A10039" s="207" t="n">
        <v>103101</v>
      </c>
      <c r="B10039" s="208" t="s">
        <v>10170</v>
      </c>
      <c r="C10039" s="2" t="s">
        <v>183</v>
      </c>
      <c r="D10039" s="209" t="n">
        <v>114.92</v>
      </c>
      <c r="E10039" s="224" t="n">
        <f aca="false">VLOOKUP(A10039,SINAPI_MO!$A$1:$E$59566,4,0)</f>
        <v>0.5264</v>
      </c>
      <c r="F10039" s="225" t="n">
        <f aca="false">ROUND(D10039*E10039,2)</f>
        <v>60.49</v>
      </c>
    </row>
    <row r="10040" customFormat="false" ht="19.4" hidden="false" customHeight="false" outlineLevel="0" collapsed="false">
      <c r="A10040" s="207" t="n">
        <v>103102</v>
      </c>
      <c r="B10040" s="208" t="s">
        <v>10171</v>
      </c>
      <c r="C10040" s="2" t="s">
        <v>183</v>
      </c>
      <c r="D10040" s="209" t="n">
        <v>132.35</v>
      </c>
      <c r="E10040" s="224" t="n">
        <f aca="false">VLOOKUP(A10040,SINAPI_MO!$A$1:$E$59566,4,0)</f>
        <v>0.5263</v>
      </c>
      <c r="F10040" s="225" t="n">
        <f aca="false">ROUND(D10040*E10040,2)</f>
        <v>69.66</v>
      </c>
    </row>
    <row r="10041" customFormat="false" ht="19.4" hidden="false" customHeight="false" outlineLevel="0" collapsed="false">
      <c r="A10041" s="207" t="n">
        <v>101112</v>
      </c>
      <c r="B10041" s="208" t="s">
        <v>10172</v>
      </c>
      <c r="C10041" s="2" t="s">
        <v>262</v>
      </c>
      <c r="D10041" s="209" t="n">
        <v>1045.06</v>
      </c>
      <c r="E10041" s="224" t="n">
        <f aca="false">VLOOKUP(A10041,SINAPI_MO!$A$1:$E$59566,4,0)</f>
        <v>0.4524</v>
      </c>
      <c r="F10041" s="225" t="n">
        <f aca="false">ROUND(D10041*E10041,2)</f>
        <v>472.79</v>
      </c>
    </row>
    <row r="10042" customFormat="false" ht="19.4" hidden="false" customHeight="false" outlineLevel="0" collapsed="false">
      <c r="A10042" s="207" t="n">
        <v>101113</v>
      </c>
      <c r="B10042" s="208" t="s">
        <v>10173</v>
      </c>
      <c r="C10042" s="2" t="s">
        <v>262</v>
      </c>
      <c r="D10042" s="209" t="n">
        <v>1058.6</v>
      </c>
      <c r="E10042" s="224" t="n">
        <f aca="false">VLOOKUP(A10042,SINAPI_MO!$A$1:$E$59566,4,0)</f>
        <v>0.3183</v>
      </c>
      <c r="F10042" s="225" t="n">
        <f aca="false">ROUND(D10042*E10042,2)</f>
        <v>336.95</v>
      </c>
    </row>
    <row r="10043" customFormat="false" ht="19.4" hidden="false" customHeight="false" outlineLevel="0" collapsed="false">
      <c r="A10043" s="207" t="n">
        <v>101098</v>
      </c>
      <c r="B10043" s="208" t="s">
        <v>10174</v>
      </c>
      <c r="C10043" s="2" t="s">
        <v>262</v>
      </c>
      <c r="D10043" s="209" t="n">
        <v>1271.1</v>
      </c>
      <c r="E10043" s="224" t="n">
        <f aca="false">VLOOKUP(A10043,SINAPI_MO!$A$1:$E$59566,4,0)</f>
        <v>0.4596</v>
      </c>
      <c r="F10043" s="225" t="n">
        <f aca="false">ROUND(D10043*E10043,2)</f>
        <v>584.2</v>
      </c>
    </row>
    <row r="10044" customFormat="false" ht="19.4" hidden="false" customHeight="false" outlineLevel="0" collapsed="false">
      <c r="A10044" s="207" t="n">
        <v>101106</v>
      </c>
      <c r="B10044" s="208" t="s">
        <v>10175</v>
      </c>
      <c r="C10044" s="2" t="s">
        <v>262</v>
      </c>
      <c r="D10044" s="209" t="n">
        <v>1280.36</v>
      </c>
      <c r="E10044" s="224" t="n">
        <f aca="false">VLOOKUP(A10044,SINAPI_MO!$A$1:$E$59566,4,0)</f>
        <v>0.3534</v>
      </c>
      <c r="F10044" s="225" t="n">
        <f aca="false">ROUND(D10044*E10044,2)</f>
        <v>452.48</v>
      </c>
    </row>
    <row r="10045" customFormat="false" ht="19.4" hidden="false" customHeight="false" outlineLevel="0" collapsed="false">
      <c r="A10045" s="207" t="n">
        <v>101102</v>
      </c>
      <c r="B10045" s="208" t="s">
        <v>10176</v>
      </c>
      <c r="C10045" s="2" t="s">
        <v>262</v>
      </c>
      <c r="D10045" s="209" t="n">
        <v>971.43</v>
      </c>
      <c r="E10045" s="224" t="n">
        <f aca="false">VLOOKUP(A10045,SINAPI_MO!$A$1:$E$59566,4,0)</f>
        <v>0.2164</v>
      </c>
      <c r="F10045" s="225" t="n">
        <f aca="false">ROUND(D10045*E10045,2)</f>
        <v>210.22</v>
      </c>
    </row>
    <row r="10046" customFormat="false" ht="28.35" hidden="false" customHeight="false" outlineLevel="0" collapsed="false">
      <c r="A10046" s="207" t="n">
        <v>101110</v>
      </c>
      <c r="B10046" s="208" t="s">
        <v>10177</v>
      </c>
      <c r="C10046" s="2" t="s">
        <v>262</v>
      </c>
      <c r="D10046" s="209" t="n">
        <v>973.34</v>
      </c>
      <c r="E10046" s="224" t="n">
        <f aca="false">VLOOKUP(A10046,SINAPI_MO!$A$1:$E$59566,4,0)</f>
        <v>0.0732</v>
      </c>
      <c r="F10046" s="225" t="n">
        <f aca="false">ROUND(D10046*E10046,2)</f>
        <v>71.25</v>
      </c>
    </row>
    <row r="10047" customFormat="false" ht="19.4" hidden="false" customHeight="false" outlineLevel="0" collapsed="false">
      <c r="A10047" s="207" t="n">
        <v>101099</v>
      </c>
      <c r="B10047" s="208" t="s">
        <v>10178</v>
      </c>
      <c r="C10047" s="2" t="s">
        <v>262</v>
      </c>
      <c r="D10047" s="209" t="n">
        <v>1160.22</v>
      </c>
      <c r="E10047" s="224" t="n">
        <f aca="false">VLOOKUP(A10047,SINAPI_MO!$A$1:$E$59566,4,0)</f>
        <v>0.4381</v>
      </c>
      <c r="F10047" s="225" t="n">
        <f aca="false">ROUND(D10047*E10047,2)</f>
        <v>508.29</v>
      </c>
    </row>
    <row r="10048" customFormat="false" ht="19.4" hidden="false" customHeight="false" outlineLevel="0" collapsed="false">
      <c r="A10048" s="207" t="n">
        <v>101107</v>
      </c>
      <c r="B10048" s="208" t="s">
        <v>10179</v>
      </c>
      <c r="C10048" s="2" t="s">
        <v>262</v>
      </c>
      <c r="D10048" s="209" t="n">
        <v>1169.65</v>
      </c>
      <c r="E10048" s="224" t="n">
        <f aca="false">VLOOKUP(A10048,SINAPI_MO!$A$1:$E$59566,4,0)</f>
        <v>0.3263</v>
      </c>
      <c r="F10048" s="225" t="n">
        <f aca="false">ROUND(D10048*E10048,2)</f>
        <v>381.66</v>
      </c>
    </row>
    <row r="10049" customFormat="false" ht="19.4" hidden="false" customHeight="false" outlineLevel="0" collapsed="false">
      <c r="A10049" s="207" t="n">
        <v>101103</v>
      </c>
      <c r="B10049" s="208" t="s">
        <v>10180</v>
      </c>
      <c r="C10049" s="2" t="s">
        <v>262</v>
      </c>
      <c r="D10049" s="209" t="n">
        <v>915.87</v>
      </c>
      <c r="E10049" s="224" t="n">
        <f aca="false">VLOOKUP(A10049,SINAPI_MO!$A$1:$E$59566,4,0)</f>
        <v>0.2144</v>
      </c>
      <c r="F10049" s="225" t="n">
        <f aca="false">ROUND(D10049*E10049,2)</f>
        <v>196.36</v>
      </c>
    </row>
    <row r="10050" customFormat="false" ht="28.35" hidden="false" customHeight="false" outlineLevel="0" collapsed="false">
      <c r="A10050" s="207" t="n">
        <v>101111</v>
      </c>
      <c r="B10050" s="208" t="s">
        <v>10181</v>
      </c>
      <c r="C10050" s="2" t="s">
        <v>262</v>
      </c>
      <c r="D10050" s="209" t="n">
        <v>918.94</v>
      </c>
      <c r="E10050" s="224" t="n">
        <f aca="false">VLOOKUP(A10050,SINAPI_MO!$A$1:$E$59566,4,0)</f>
        <v>0.069</v>
      </c>
      <c r="F10050" s="225" t="n">
        <f aca="false">ROUND(D10050*E10050,2)</f>
        <v>63.41</v>
      </c>
    </row>
    <row r="10051" customFormat="false" ht="19.4" hidden="false" customHeight="false" outlineLevel="0" collapsed="false">
      <c r="A10051" s="207" t="n">
        <v>101096</v>
      </c>
      <c r="B10051" s="208" t="s">
        <v>10182</v>
      </c>
      <c r="C10051" s="2" t="s">
        <v>262</v>
      </c>
      <c r="D10051" s="209" t="n">
        <v>1472.06</v>
      </c>
      <c r="E10051" s="224" t="n">
        <f aca="false">VLOOKUP(A10051,SINAPI_MO!$A$1:$E$59566,4,0)</f>
        <v>0.5304</v>
      </c>
      <c r="F10051" s="225" t="n">
        <f aca="false">ROUND(D10051*E10051,2)</f>
        <v>780.78</v>
      </c>
    </row>
    <row r="10052" customFormat="false" ht="19.4" hidden="false" customHeight="false" outlineLevel="0" collapsed="false">
      <c r="A10052" s="207" t="n">
        <v>101104</v>
      </c>
      <c r="B10052" s="208" t="s">
        <v>10183</v>
      </c>
      <c r="C10052" s="2" t="s">
        <v>262</v>
      </c>
      <c r="D10052" s="209" t="n">
        <v>1480.62</v>
      </c>
      <c r="E10052" s="224" t="n">
        <f aca="false">VLOOKUP(A10052,SINAPI_MO!$A$1:$E$59566,4,0)</f>
        <v>0.4339</v>
      </c>
      <c r="F10052" s="225" t="n">
        <f aca="false">ROUND(D10052*E10052,2)</f>
        <v>642.44</v>
      </c>
    </row>
    <row r="10053" customFormat="false" ht="19.4" hidden="false" customHeight="false" outlineLevel="0" collapsed="false">
      <c r="A10053" s="207" t="n">
        <v>101100</v>
      </c>
      <c r="B10053" s="208" t="s">
        <v>10184</v>
      </c>
      <c r="C10053" s="2" t="s">
        <v>262</v>
      </c>
      <c r="D10053" s="209" t="n">
        <v>1025.4</v>
      </c>
      <c r="E10053" s="224" t="n">
        <f aca="false">VLOOKUP(A10053,SINAPI_MO!$A$1:$E$59566,4,0)</f>
        <v>0.2355</v>
      </c>
      <c r="F10053" s="225" t="n">
        <f aca="false">ROUND(D10053*E10053,2)</f>
        <v>241.48</v>
      </c>
    </row>
    <row r="10054" customFormat="false" ht="28.35" hidden="false" customHeight="false" outlineLevel="0" collapsed="false">
      <c r="A10054" s="207" t="n">
        <v>101108</v>
      </c>
      <c r="B10054" s="208" t="s">
        <v>10185</v>
      </c>
      <c r="C10054" s="2" t="s">
        <v>262</v>
      </c>
      <c r="D10054" s="209" t="n">
        <v>1025.12</v>
      </c>
      <c r="E10054" s="224" t="n">
        <f aca="false">VLOOKUP(A10054,SINAPI_MO!$A$1:$E$59566,4,0)</f>
        <v>0.092</v>
      </c>
      <c r="F10054" s="225" t="n">
        <f aca="false">ROUND(D10054*E10054,2)</f>
        <v>94.31</v>
      </c>
    </row>
    <row r="10055" customFormat="false" ht="19.4" hidden="false" customHeight="false" outlineLevel="0" collapsed="false">
      <c r="A10055" s="207" t="n">
        <v>101097</v>
      </c>
      <c r="B10055" s="208" t="s">
        <v>10186</v>
      </c>
      <c r="C10055" s="2" t="s">
        <v>262</v>
      </c>
      <c r="D10055" s="209" t="n">
        <v>1384.57</v>
      </c>
      <c r="E10055" s="224" t="n">
        <f aca="false">VLOOKUP(A10055,SINAPI_MO!$A$1:$E$59566,4,0)</f>
        <v>0.5045</v>
      </c>
      <c r="F10055" s="225" t="n">
        <f aca="false">ROUND(D10055*E10055,2)</f>
        <v>698.52</v>
      </c>
    </row>
    <row r="10056" customFormat="false" ht="19.4" hidden="false" customHeight="false" outlineLevel="0" collapsed="false">
      <c r="A10056" s="207" t="n">
        <v>101105</v>
      </c>
      <c r="B10056" s="208" t="s">
        <v>10187</v>
      </c>
      <c r="C10056" s="2" t="s">
        <v>262</v>
      </c>
      <c r="D10056" s="209" t="n">
        <v>1393.22</v>
      </c>
      <c r="E10056" s="224" t="n">
        <f aca="false">VLOOKUP(A10056,SINAPI_MO!$A$1:$E$59566,4,0)</f>
        <v>0.4038</v>
      </c>
      <c r="F10056" s="225" t="n">
        <f aca="false">ROUND(D10056*E10056,2)</f>
        <v>562.58</v>
      </c>
    </row>
    <row r="10057" customFormat="false" ht="19.4" hidden="false" customHeight="false" outlineLevel="0" collapsed="false">
      <c r="A10057" s="207" t="n">
        <v>101101</v>
      </c>
      <c r="B10057" s="208" t="s">
        <v>10188</v>
      </c>
      <c r="C10057" s="2" t="s">
        <v>262</v>
      </c>
      <c r="D10057" s="209" t="n">
        <v>999.76</v>
      </c>
      <c r="E10057" s="224" t="n">
        <f aca="false">VLOOKUP(A10057,SINAPI_MO!$A$1:$E$59566,4,0)</f>
        <v>0.2291</v>
      </c>
      <c r="F10057" s="225" t="n">
        <f aca="false">ROUND(D10057*E10057,2)</f>
        <v>229.05</v>
      </c>
    </row>
    <row r="10058" customFormat="false" ht="28.35" hidden="false" customHeight="false" outlineLevel="0" collapsed="false">
      <c r="A10058" s="207" t="n">
        <v>101109</v>
      </c>
      <c r="B10058" s="208" t="s">
        <v>10189</v>
      </c>
      <c r="C10058" s="2" t="s">
        <v>262</v>
      </c>
      <c r="D10058" s="209" t="n">
        <v>1000.07</v>
      </c>
      <c r="E10058" s="224" t="n">
        <f aca="false">VLOOKUP(A10058,SINAPI_MO!$A$1:$E$59566,4,0)</f>
        <v>0.0849</v>
      </c>
      <c r="F10058" s="225" t="n">
        <f aca="false">ROUND(D10058*E10058,2)</f>
        <v>84.91</v>
      </c>
    </row>
    <row r="10059" customFormat="false" ht="12.8" hidden="false" customHeight="false" outlineLevel="0" collapsed="false">
      <c r="A10059" s="207" t="n">
        <v>106209</v>
      </c>
      <c r="B10059" s="208" t="s">
        <v>10190</v>
      </c>
      <c r="C10059" s="2" t="s">
        <v>170</v>
      </c>
      <c r="D10059" s="209" t="n">
        <v>0</v>
      </c>
      <c r="E10059" s="224" t="e">
        <f aca="false">VLOOKUP(A10059,SINAPI_MO!$A$1:$E$59566,4,0)</f>
        <v>#N/A</v>
      </c>
      <c r="F10059" s="225" t="e">
        <f aca="false">ROUND(D10059*E10059,2)</f>
        <v>#N/A</v>
      </c>
    </row>
    <row r="10060" customFormat="false" ht="19.4" hidden="false" customHeight="false" outlineLevel="0" collapsed="false">
      <c r="A10060" s="207" t="n">
        <v>106172</v>
      </c>
      <c r="B10060" s="208" t="s">
        <v>10191</v>
      </c>
      <c r="C10060" s="2" t="s">
        <v>183</v>
      </c>
      <c r="D10060" s="209" t="n">
        <v>0</v>
      </c>
      <c r="E10060" s="224" t="e">
        <f aca="false">VLOOKUP(A10060,SINAPI_MO!$A$1:$E$59566,4,0)</f>
        <v>#N/A</v>
      </c>
      <c r="F10060" s="225" t="e">
        <f aca="false">ROUND(D10060*E10060,2)</f>
        <v>#N/A</v>
      </c>
    </row>
    <row r="10061" customFormat="false" ht="19.4" hidden="false" customHeight="false" outlineLevel="0" collapsed="false">
      <c r="A10061" s="207" t="n">
        <v>106173</v>
      </c>
      <c r="B10061" s="208" t="s">
        <v>10192</v>
      </c>
      <c r="C10061" s="2" t="s">
        <v>183</v>
      </c>
      <c r="D10061" s="209" t="n">
        <v>0</v>
      </c>
      <c r="E10061" s="224" t="e">
        <f aca="false">VLOOKUP(A10061,SINAPI_MO!$A$1:$E$59566,4,0)</f>
        <v>#N/A</v>
      </c>
      <c r="F10061" s="225" t="e">
        <f aca="false">ROUND(D10061*E10061,2)</f>
        <v>#N/A</v>
      </c>
    </row>
    <row r="10062" customFormat="false" ht="19.4" hidden="false" customHeight="false" outlineLevel="0" collapsed="false">
      <c r="A10062" s="207" t="n">
        <v>106174</v>
      </c>
      <c r="B10062" s="208" t="s">
        <v>10193</v>
      </c>
      <c r="C10062" s="2" t="s">
        <v>183</v>
      </c>
      <c r="D10062" s="209" t="n">
        <v>0</v>
      </c>
      <c r="E10062" s="224" t="e">
        <f aca="false">VLOOKUP(A10062,SINAPI_MO!$A$1:$E$59566,4,0)</f>
        <v>#N/A</v>
      </c>
      <c r="F10062" s="225" t="e">
        <f aca="false">ROUND(D10062*E10062,2)</f>
        <v>#N/A</v>
      </c>
    </row>
    <row r="10063" customFormat="false" ht="19.4" hidden="false" customHeight="false" outlineLevel="0" collapsed="false">
      <c r="A10063" s="207" t="n">
        <v>106175</v>
      </c>
      <c r="B10063" s="208" t="s">
        <v>10194</v>
      </c>
      <c r="C10063" s="2" t="s">
        <v>183</v>
      </c>
      <c r="D10063" s="209" t="n">
        <v>0</v>
      </c>
      <c r="E10063" s="224" t="e">
        <f aca="false">VLOOKUP(A10063,SINAPI_MO!$A$1:$E$59566,4,0)</f>
        <v>#N/A</v>
      </c>
      <c r="F10063" s="225" t="e">
        <f aca="false">ROUND(D10063*E10063,2)</f>
        <v>#N/A</v>
      </c>
    </row>
    <row r="10064" customFormat="false" ht="19.4" hidden="false" customHeight="false" outlineLevel="0" collapsed="false">
      <c r="A10064" s="207" t="n">
        <v>106176</v>
      </c>
      <c r="B10064" s="208" t="s">
        <v>10195</v>
      </c>
      <c r="C10064" s="2" t="s">
        <v>183</v>
      </c>
      <c r="D10064" s="209" t="n">
        <v>0</v>
      </c>
      <c r="E10064" s="224" t="e">
        <f aca="false">VLOOKUP(A10064,SINAPI_MO!$A$1:$E$59566,4,0)</f>
        <v>#N/A</v>
      </c>
      <c r="F10064" s="225" t="e">
        <f aca="false">ROUND(D10064*E10064,2)</f>
        <v>#N/A</v>
      </c>
    </row>
    <row r="10065" customFormat="false" ht="19.4" hidden="false" customHeight="false" outlineLevel="0" collapsed="false">
      <c r="A10065" s="207" t="n">
        <v>106177</v>
      </c>
      <c r="B10065" s="208" t="s">
        <v>10196</v>
      </c>
      <c r="C10065" s="2" t="s">
        <v>183</v>
      </c>
      <c r="D10065" s="209" t="n">
        <v>0</v>
      </c>
      <c r="E10065" s="224" t="e">
        <f aca="false">VLOOKUP(A10065,SINAPI_MO!$A$1:$E$59566,4,0)</f>
        <v>#N/A</v>
      </c>
      <c r="F10065" s="225" t="e">
        <f aca="false">ROUND(D10065*E10065,2)</f>
        <v>#N/A</v>
      </c>
    </row>
    <row r="10066" customFormat="false" ht="19.4" hidden="false" customHeight="false" outlineLevel="0" collapsed="false">
      <c r="A10066" s="207" t="n">
        <v>106178</v>
      </c>
      <c r="B10066" s="208" t="s">
        <v>10197</v>
      </c>
      <c r="C10066" s="2" t="s">
        <v>183</v>
      </c>
      <c r="D10066" s="209" t="n">
        <v>0</v>
      </c>
      <c r="E10066" s="224" t="e">
        <f aca="false">VLOOKUP(A10066,SINAPI_MO!$A$1:$E$59566,4,0)</f>
        <v>#N/A</v>
      </c>
      <c r="F10066" s="225" t="e">
        <f aca="false">ROUND(D10066*E10066,2)</f>
        <v>#N/A</v>
      </c>
    </row>
    <row r="10067" customFormat="false" ht="19.4" hidden="false" customHeight="false" outlineLevel="0" collapsed="false">
      <c r="A10067" s="207" t="n">
        <v>106179</v>
      </c>
      <c r="B10067" s="208" t="s">
        <v>10198</v>
      </c>
      <c r="C10067" s="2" t="s">
        <v>183</v>
      </c>
      <c r="D10067" s="209" t="n">
        <v>0</v>
      </c>
      <c r="E10067" s="224" t="e">
        <f aca="false">VLOOKUP(A10067,SINAPI_MO!$A$1:$E$59566,4,0)</f>
        <v>#N/A</v>
      </c>
      <c r="F10067" s="225" t="e">
        <f aca="false">ROUND(D10067*E10067,2)</f>
        <v>#N/A</v>
      </c>
    </row>
    <row r="10068" customFormat="false" ht="19.4" hidden="false" customHeight="false" outlineLevel="0" collapsed="false">
      <c r="A10068" s="207" t="n">
        <v>106180</v>
      </c>
      <c r="B10068" s="208" t="s">
        <v>10199</v>
      </c>
      <c r="C10068" s="2" t="s">
        <v>183</v>
      </c>
      <c r="D10068" s="209" t="n">
        <v>0</v>
      </c>
      <c r="E10068" s="224" t="e">
        <f aca="false">VLOOKUP(A10068,SINAPI_MO!$A$1:$E$59566,4,0)</f>
        <v>#N/A</v>
      </c>
      <c r="F10068" s="225" t="e">
        <f aca="false">ROUND(D10068*E10068,2)</f>
        <v>#N/A</v>
      </c>
    </row>
    <row r="10069" customFormat="false" ht="19.4" hidden="false" customHeight="false" outlineLevel="0" collapsed="false">
      <c r="A10069" s="207" t="n">
        <v>106181</v>
      </c>
      <c r="B10069" s="208" t="s">
        <v>10200</v>
      </c>
      <c r="C10069" s="2" t="s">
        <v>183</v>
      </c>
      <c r="D10069" s="209" t="n">
        <v>0</v>
      </c>
      <c r="E10069" s="224" t="e">
        <f aca="false">VLOOKUP(A10069,SINAPI_MO!$A$1:$E$59566,4,0)</f>
        <v>#N/A</v>
      </c>
      <c r="F10069" s="225" t="e">
        <f aca="false">ROUND(D10069*E10069,2)</f>
        <v>#N/A</v>
      </c>
    </row>
    <row r="10070" customFormat="false" ht="19.4" hidden="false" customHeight="false" outlineLevel="0" collapsed="false">
      <c r="A10070" s="207" t="n">
        <v>106182</v>
      </c>
      <c r="B10070" s="208" t="s">
        <v>10201</v>
      </c>
      <c r="C10070" s="2" t="s">
        <v>183</v>
      </c>
      <c r="D10070" s="209" t="n">
        <v>0</v>
      </c>
      <c r="E10070" s="224" t="e">
        <f aca="false">VLOOKUP(A10070,SINAPI_MO!$A$1:$E$59566,4,0)</f>
        <v>#N/A</v>
      </c>
      <c r="F10070" s="225" t="e">
        <f aca="false">ROUND(D10070*E10070,2)</f>
        <v>#N/A</v>
      </c>
    </row>
    <row r="10071" customFormat="false" ht="19.4" hidden="false" customHeight="false" outlineLevel="0" collapsed="false">
      <c r="A10071" s="207" t="n">
        <v>106183</v>
      </c>
      <c r="B10071" s="208" t="s">
        <v>10202</v>
      </c>
      <c r="C10071" s="2" t="s">
        <v>183</v>
      </c>
      <c r="D10071" s="209" t="n">
        <v>0</v>
      </c>
      <c r="E10071" s="224" t="e">
        <f aca="false">VLOOKUP(A10071,SINAPI_MO!$A$1:$E$59566,4,0)</f>
        <v>#N/A</v>
      </c>
      <c r="F10071" s="225" t="e">
        <f aca="false">ROUND(D10071*E10071,2)</f>
        <v>#N/A</v>
      </c>
    </row>
    <row r="10072" customFormat="false" ht="19.4" hidden="false" customHeight="false" outlineLevel="0" collapsed="false">
      <c r="A10072" s="207" t="n">
        <v>106184</v>
      </c>
      <c r="B10072" s="208" t="s">
        <v>10203</v>
      </c>
      <c r="C10072" s="2" t="s">
        <v>183</v>
      </c>
      <c r="D10072" s="209" t="n">
        <v>0</v>
      </c>
      <c r="E10072" s="224" t="e">
        <f aca="false">VLOOKUP(A10072,SINAPI_MO!$A$1:$E$59566,4,0)</f>
        <v>#N/A</v>
      </c>
      <c r="F10072" s="225" t="e">
        <f aca="false">ROUND(D10072*E10072,2)</f>
        <v>#N/A</v>
      </c>
    </row>
    <row r="10073" customFormat="false" ht="19.4" hidden="false" customHeight="false" outlineLevel="0" collapsed="false">
      <c r="A10073" s="207" t="n">
        <v>106185</v>
      </c>
      <c r="B10073" s="208" t="s">
        <v>10204</v>
      </c>
      <c r="C10073" s="2" t="s">
        <v>183</v>
      </c>
      <c r="D10073" s="209" t="n">
        <v>0</v>
      </c>
      <c r="E10073" s="224" t="e">
        <f aca="false">VLOOKUP(A10073,SINAPI_MO!$A$1:$E$59566,4,0)</f>
        <v>#N/A</v>
      </c>
      <c r="F10073" s="225" t="e">
        <f aca="false">ROUND(D10073*E10073,2)</f>
        <v>#N/A</v>
      </c>
    </row>
    <row r="10074" customFormat="false" ht="19.4" hidden="false" customHeight="false" outlineLevel="0" collapsed="false">
      <c r="A10074" s="207" t="n">
        <v>106186</v>
      </c>
      <c r="B10074" s="208" t="s">
        <v>10205</v>
      </c>
      <c r="C10074" s="2" t="s">
        <v>183</v>
      </c>
      <c r="D10074" s="209" t="n">
        <v>0</v>
      </c>
      <c r="E10074" s="224" t="e">
        <f aca="false">VLOOKUP(A10074,SINAPI_MO!$A$1:$E$59566,4,0)</f>
        <v>#N/A</v>
      </c>
      <c r="F10074" s="225" t="e">
        <f aca="false">ROUND(D10074*E10074,2)</f>
        <v>#N/A</v>
      </c>
    </row>
    <row r="10075" customFormat="false" ht="19.4" hidden="false" customHeight="false" outlineLevel="0" collapsed="false">
      <c r="A10075" s="207" t="n">
        <v>106187</v>
      </c>
      <c r="B10075" s="208" t="s">
        <v>10206</v>
      </c>
      <c r="C10075" s="2" t="s">
        <v>183</v>
      </c>
      <c r="D10075" s="209" t="n">
        <v>0</v>
      </c>
      <c r="E10075" s="224" t="e">
        <f aca="false">VLOOKUP(A10075,SINAPI_MO!$A$1:$E$59566,4,0)</f>
        <v>#N/A</v>
      </c>
      <c r="F10075" s="225" t="e">
        <f aca="false">ROUND(D10075*E10075,2)</f>
        <v>#N/A</v>
      </c>
    </row>
    <row r="10076" customFormat="false" ht="19.4" hidden="false" customHeight="false" outlineLevel="0" collapsed="false">
      <c r="A10076" s="207" t="n">
        <v>106188</v>
      </c>
      <c r="B10076" s="208" t="s">
        <v>10207</v>
      </c>
      <c r="C10076" s="2" t="s">
        <v>183</v>
      </c>
      <c r="D10076" s="209" t="n">
        <v>0</v>
      </c>
      <c r="E10076" s="224" t="e">
        <f aca="false">VLOOKUP(A10076,SINAPI_MO!$A$1:$E$59566,4,0)</f>
        <v>#N/A</v>
      </c>
      <c r="F10076" s="225" t="e">
        <f aca="false">ROUND(D10076*E10076,2)</f>
        <v>#N/A</v>
      </c>
    </row>
    <row r="10077" customFormat="false" ht="19.4" hidden="false" customHeight="false" outlineLevel="0" collapsed="false">
      <c r="A10077" s="207" t="n">
        <v>106189</v>
      </c>
      <c r="B10077" s="208" t="s">
        <v>10208</v>
      </c>
      <c r="C10077" s="2" t="s">
        <v>183</v>
      </c>
      <c r="D10077" s="209" t="n">
        <v>0</v>
      </c>
      <c r="E10077" s="224" t="e">
        <f aca="false">VLOOKUP(A10077,SINAPI_MO!$A$1:$E$59566,4,0)</f>
        <v>#N/A</v>
      </c>
      <c r="F10077" s="225" t="e">
        <f aca="false">ROUND(D10077*E10077,2)</f>
        <v>#N/A</v>
      </c>
    </row>
    <row r="10078" customFormat="false" ht="19.4" hidden="false" customHeight="false" outlineLevel="0" collapsed="false">
      <c r="A10078" s="207" t="n">
        <v>106190</v>
      </c>
      <c r="B10078" s="208" t="s">
        <v>10209</v>
      </c>
      <c r="C10078" s="2" t="s">
        <v>183</v>
      </c>
      <c r="D10078" s="209" t="n">
        <v>0</v>
      </c>
      <c r="E10078" s="224" t="e">
        <f aca="false">VLOOKUP(A10078,SINAPI_MO!$A$1:$E$59566,4,0)</f>
        <v>#N/A</v>
      </c>
      <c r="F10078" s="225" t="e">
        <f aca="false">ROUND(D10078*E10078,2)</f>
        <v>#N/A</v>
      </c>
    </row>
    <row r="10079" customFormat="false" ht="19.4" hidden="false" customHeight="false" outlineLevel="0" collapsed="false">
      <c r="A10079" s="207" t="n">
        <v>106191</v>
      </c>
      <c r="B10079" s="208" t="s">
        <v>10210</v>
      </c>
      <c r="C10079" s="2" t="s">
        <v>183</v>
      </c>
      <c r="D10079" s="209" t="n">
        <v>0</v>
      </c>
      <c r="E10079" s="224" t="e">
        <f aca="false">VLOOKUP(A10079,SINAPI_MO!$A$1:$E$59566,4,0)</f>
        <v>#N/A</v>
      </c>
      <c r="F10079" s="225" t="e">
        <f aca="false">ROUND(D10079*E10079,2)</f>
        <v>#N/A</v>
      </c>
    </row>
    <row r="10080" customFormat="false" ht="19.4" hidden="false" customHeight="false" outlineLevel="0" collapsed="false">
      <c r="A10080" s="207" t="n">
        <v>106192</v>
      </c>
      <c r="B10080" s="208" t="s">
        <v>10211</v>
      </c>
      <c r="C10080" s="2" t="s">
        <v>183</v>
      </c>
      <c r="D10080" s="209" t="n">
        <v>0</v>
      </c>
      <c r="E10080" s="224" t="e">
        <f aca="false">VLOOKUP(A10080,SINAPI_MO!$A$1:$E$59566,4,0)</f>
        <v>#N/A</v>
      </c>
      <c r="F10080" s="225" t="e">
        <f aca="false">ROUND(D10080*E10080,2)</f>
        <v>#N/A</v>
      </c>
    </row>
    <row r="10081" customFormat="false" ht="19.4" hidden="false" customHeight="false" outlineLevel="0" collapsed="false">
      <c r="A10081" s="207" t="n">
        <v>106193</v>
      </c>
      <c r="B10081" s="208" t="s">
        <v>10212</v>
      </c>
      <c r="C10081" s="2" t="s">
        <v>183</v>
      </c>
      <c r="D10081" s="209" t="n">
        <v>0</v>
      </c>
      <c r="E10081" s="224" t="e">
        <f aca="false">VLOOKUP(A10081,SINAPI_MO!$A$1:$E$59566,4,0)</f>
        <v>#N/A</v>
      </c>
      <c r="F10081" s="225" t="e">
        <f aca="false">ROUND(D10081*E10081,2)</f>
        <v>#N/A</v>
      </c>
    </row>
    <row r="10082" customFormat="false" ht="19.4" hidden="false" customHeight="false" outlineLevel="0" collapsed="false">
      <c r="A10082" s="207" t="n">
        <v>106194</v>
      </c>
      <c r="B10082" s="208" t="s">
        <v>10213</v>
      </c>
      <c r="C10082" s="2" t="s">
        <v>183</v>
      </c>
      <c r="D10082" s="209" t="n">
        <v>0</v>
      </c>
      <c r="E10082" s="224" t="e">
        <f aca="false">VLOOKUP(A10082,SINAPI_MO!$A$1:$E$59566,4,0)</f>
        <v>#N/A</v>
      </c>
      <c r="F10082" s="225" t="e">
        <f aca="false">ROUND(D10082*E10082,2)</f>
        <v>#N/A</v>
      </c>
    </row>
    <row r="10083" customFormat="false" ht="19.4" hidden="false" customHeight="false" outlineLevel="0" collapsed="false">
      <c r="A10083" s="207" t="n">
        <v>106195</v>
      </c>
      <c r="B10083" s="208" t="s">
        <v>10214</v>
      </c>
      <c r="C10083" s="2" t="s">
        <v>183</v>
      </c>
      <c r="D10083" s="209" t="n">
        <v>0</v>
      </c>
      <c r="E10083" s="224" t="e">
        <f aca="false">VLOOKUP(A10083,SINAPI_MO!$A$1:$E$59566,4,0)</f>
        <v>#N/A</v>
      </c>
      <c r="F10083" s="225" t="e">
        <f aca="false">ROUND(D10083*E10083,2)</f>
        <v>#N/A</v>
      </c>
    </row>
    <row r="10084" customFormat="false" ht="19.4" hidden="false" customHeight="false" outlineLevel="0" collapsed="false">
      <c r="A10084" s="207" t="n">
        <v>106196</v>
      </c>
      <c r="B10084" s="208" t="s">
        <v>10215</v>
      </c>
      <c r="C10084" s="2" t="s">
        <v>183</v>
      </c>
      <c r="D10084" s="209" t="n">
        <v>0</v>
      </c>
      <c r="E10084" s="224" t="e">
        <f aca="false">VLOOKUP(A10084,SINAPI_MO!$A$1:$E$59566,4,0)</f>
        <v>#N/A</v>
      </c>
      <c r="F10084" s="225" t="e">
        <f aca="false">ROUND(D10084*E10084,2)</f>
        <v>#N/A</v>
      </c>
    </row>
    <row r="10085" customFormat="false" ht="19.4" hidden="false" customHeight="false" outlineLevel="0" collapsed="false">
      <c r="A10085" s="207" t="n">
        <v>106197</v>
      </c>
      <c r="B10085" s="208" t="s">
        <v>10216</v>
      </c>
      <c r="C10085" s="2" t="s">
        <v>183</v>
      </c>
      <c r="D10085" s="209" t="n">
        <v>0</v>
      </c>
      <c r="E10085" s="224" t="e">
        <f aca="false">VLOOKUP(A10085,SINAPI_MO!$A$1:$E$59566,4,0)</f>
        <v>#N/A</v>
      </c>
      <c r="F10085" s="225" t="e">
        <f aca="false">ROUND(D10085*E10085,2)</f>
        <v>#N/A</v>
      </c>
    </row>
    <row r="10086" customFormat="false" ht="19.4" hidden="false" customHeight="false" outlineLevel="0" collapsed="false">
      <c r="A10086" s="207" t="n">
        <v>106200</v>
      </c>
      <c r="B10086" s="208" t="s">
        <v>10217</v>
      </c>
      <c r="C10086" s="2" t="s">
        <v>183</v>
      </c>
      <c r="D10086" s="209" t="n">
        <v>0</v>
      </c>
      <c r="E10086" s="224" t="e">
        <f aca="false">VLOOKUP(A10086,SINAPI_MO!$A$1:$E$59566,4,0)</f>
        <v>#N/A</v>
      </c>
      <c r="F10086" s="225" t="e">
        <f aca="false">ROUND(D10086*E10086,2)</f>
        <v>#N/A</v>
      </c>
    </row>
    <row r="10087" customFormat="false" ht="19.4" hidden="false" customHeight="false" outlineLevel="0" collapsed="false">
      <c r="A10087" s="207" t="n">
        <v>106198</v>
      </c>
      <c r="B10087" s="208" t="s">
        <v>10218</v>
      </c>
      <c r="C10087" s="2" t="s">
        <v>183</v>
      </c>
      <c r="D10087" s="209" t="n">
        <v>0</v>
      </c>
      <c r="E10087" s="224" t="e">
        <f aca="false">VLOOKUP(A10087,SINAPI_MO!$A$1:$E$59566,4,0)</f>
        <v>#N/A</v>
      </c>
      <c r="F10087" s="225" t="e">
        <f aca="false">ROUND(D10087*E10087,2)</f>
        <v>#N/A</v>
      </c>
    </row>
    <row r="10088" customFormat="false" ht="19.4" hidden="false" customHeight="false" outlineLevel="0" collapsed="false">
      <c r="A10088" s="207" t="n">
        <v>106199</v>
      </c>
      <c r="B10088" s="208" t="s">
        <v>10219</v>
      </c>
      <c r="C10088" s="2" t="s">
        <v>183</v>
      </c>
      <c r="D10088" s="209" t="n">
        <v>0</v>
      </c>
      <c r="E10088" s="224" t="e">
        <f aca="false">VLOOKUP(A10088,SINAPI_MO!$A$1:$E$59566,4,0)</f>
        <v>#N/A</v>
      </c>
      <c r="F10088" s="225" t="e">
        <f aca="false">ROUND(D10088*E10088,2)</f>
        <v>#N/A</v>
      </c>
    </row>
    <row r="10089" customFormat="false" ht="19.4" hidden="false" customHeight="false" outlineLevel="0" collapsed="false">
      <c r="A10089" s="207" t="n">
        <v>106201</v>
      </c>
      <c r="B10089" s="208" t="s">
        <v>10220</v>
      </c>
      <c r="C10089" s="2" t="s">
        <v>183</v>
      </c>
      <c r="D10089" s="209" t="n">
        <v>0</v>
      </c>
      <c r="E10089" s="224" t="e">
        <f aca="false">VLOOKUP(A10089,SINAPI_MO!$A$1:$E$59566,4,0)</f>
        <v>#N/A</v>
      </c>
      <c r="F10089" s="225" t="e">
        <f aca="false">ROUND(D10089*E10089,2)</f>
        <v>#N/A</v>
      </c>
    </row>
    <row r="10090" customFormat="false" ht="19.4" hidden="false" customHeight="false" outlineLevel="0" collapsed="false">
      <c r="A10090" s="207" t="n">
        <v>106202</v>
      </c>
      <c r="B10090" s="208" t="s">
        <v>10221</v>
      </c>
      <c r="C10090" s="2" t="s">
        <v>183</v>
      </c>
      <c r="D10090" s="209" t="n">
        <v>0</v>
      </c>
      <c r="E10090" s="224" t="e">
        <f aca="false">VLOOKUP(A10090,SINAPI_MO!$A$1:$E$59566,4,0)</f>
        <v>#N/A</v>
      </c>
      <c r="F10090" s="225" t="e">
        <f aca="false">ROUND(D10090*E10090,2)</f>
        <v>#N/A</v>
      </c>
    </row>
    <row r="10091" customFormat="false" ht="19.4" hidden="false" customHeight="false" outlineLevel="0" collapsed="false">
      <c r="A10091" s="207" t="n">
        <v>106203</v>
      </c>
      <c r="B10091" s="208" t="s">
        <v>10222</v>
      </c>
      <c r="C10091" s="2" t="s">
        <v>183</v>
      </c>
      <c r="D10091" s="209" t="n">
        <v>0</v>
      </c>
      <c r="E10091" s="224" t="e">
        <f aca="false">VLOOKUP(A10091,SINAPI_MO!$A$1:$E$59566,4,0)</f>
        <v>#N/A</v>
      </c>
      <c r="F10091" s="225" t="e">
        <f aca="false">ROUND(D10091*E10091,2)</f>
        <v>#N/A</v>
      </c>
    </row>
    <row r="10092" customFormat="false" ht="19.4" hidden="false" customHeight="false" outlineLevel="0" collapsed="false">
      <c r="A10092" s="207" t="n">
        <v>106204</v>
      </c>
      <c r="B10092" s="208" t="s">
        <v>10223</v>
      </c>
      <c r="C10092" s="2" t="s">
        <v>183</v>
      </c>
      <c r="D10092" s="209" t="n">
        <v>0</v>
      </c>
      <c r="E10092" s="224" t="e">
        <f aca="false">VLOOKUP(A10092,SINAPI_MO!$A$1:$E$59566,4,0)</f>
        <v>#N/A</v>
      </c>
      <c r="F10092" s="225" t="e">
        <f aca="false">ROUND(D10092*E10092,2)</f>
        <v>#N/A</v>
      </c>
    </row>
    <row r="10093" customFormat="false" ht="12.8" hidden="false" customHeight="false" outlineLevel="0" collapsed="false">
      <c r="A10093" s="207" t="n">
        <v>106205</v>
      </c>
      <c r="B10093" s="208" t="s">
        <v>10224</v>
      </c>
      <c r="C10093" s="2" t="s">
        <v>262</v>
      </c>
      <c r="D10093" s="209" t="n">
        <v>114.59</v>
      </c>
      <c r="E10093" s="224" t="n">
        <f aca="false">VLOOKUP(A10093,SINAPI_MO!$A$1:$E$59566,4,0)</f>
        <v>1</v>
      </c>
      <c r="F10093" s="225" t="n">
        <f aca="false">ROUND(D10093*E10093,2)</f>
        <v>114.59</v>
      </c>
    </row>
    <row r="10094" customFormat="false" ht="12.8" hidden="false" customHeight="false" outlineLevel="0" collapsed="false">
      <c r="A10094" s="207" t="n">
        <v>106206</v>
      </c>
      <c r="B10094" s="208" t="s">
        <v>10225</v>
      </c>
      <c r="C10094" s="2" t="s">
        <v>262</v>
      </c>
      <c r="D10094" s="209" t="n">
        <v>131.03</v>
      </c>
      <c r="E10094" s="224" t="n">
        <f aca="false">VLOOKUP(A10094,SINAPI_MO!$A$1:$E$59566,4,0)</f>
        <v>1</v>
      </c>
      <c r="F10094" s="225" t="n">
        <f aca="false">ROUND(D10094*E10094,2)</f>
        <v>131.03</v>
      </c>
    </row>
    <row r="10095" customFormat="false" ht="12.8" hidden="false" customHeight="false" outlineLevel="0" collapsed="false">
      <c r="A10095" s="207" t="n">
        <v>106207</v>
      </c>
      <c r="B10095" s="208" t="s">
        <v>10226</v>
      </c>
      <c r="C10095" s="2" t="s">
        <v>262</v>
      </c>
      <c r="D10095" s="209" t="n">
        <v>0</v>
      </c>
      <c r="E10095" s="224" t="e">
        <f aca="false">VLOOKUP(A10095,SINAPI_MO!$A$1:$E$59566,4,0)</f>
        <v>#N/A</v>
      </c>
      <c r="F10095" s="225" t="e">
        <f aca="false">ROUND(D10095*E10095,2)</f>
        <v>#N/A</v>
      </c>
    </row>
    <row r="10096" customFormat="false" ht="12.8" hidden="false" customHeight="false" outlineLevel="0" collapsed="false">
      <c r="A10096" s="207" t="n">
        <v>106208</v>
      </c>
      <c r="B10096" s="208" t="s">
        <v>10227</v>
      </c>
      <c r="C10096" s="2" t="s">
        <v>183</v>
      </c>
      <c r="D10096" s="209" t="n">
        <v>0</v>
      </c>
      <c r="E10096" s="224" t="e">
        <f aca="false">VLOOKUP(A10096,SINAPI_MO!$A$1:$E$59566,4,0)</f>
        <v>#N/A</v>
      </c>
      <c r="F10096" s="225" t="e">
        <f aca="false">ROUND(D10096*E10096,2)</f>
        <v>#N/A</v>
      </c>
    </row>
    <row r="10097" customFormat="false" ht="12.8" hidden="false" customHeight="false" outlineLevel="0" collapsed="false">
      <c r="A10097" s="207" t="n">
        <v>96393</v>
      </c>
      <c r="B10097" s="208" t="s">
        <v>10228</v>
      </c>
      <c r="C10097" s="2" t="s">
        <v>262</v>
      </c>
      <c r="D10097" s="209" t="n">
        <v>160.1</v>
      </c>
      <c r="E10097" s="224" t="n">
        <f aca="false">VLOOKUP(A10097,SINAPI_MO!$A$1:$E$59566,4,0)</f>
        <v>0.0255</v>
      </c>
      <c r="F10097" s="225" t="n">
        <f aca="false">ROUND(D10097*E10097,2)</f>
        <v>4.08</v>
      </c>
    </row>
    <row r="10098" customFormat="false" ht="12.8" hidden="false" customHeight="false" outlineLevel="0" collapsed="false">
      <c r="A10098" s="207" t="n">
        <v>96394</v>
      </c>
      <c r="B10098" s="208" t="s">
        <v>10229</v>
      </c>
      <c r="C10098" s="2" t="s">
        <v>262</v>
      </c>
      <c r="D10098" s="209" t="n">
        <v>234.35</v>
      </c>
      <c r="E10098" s="224" t="n">
        <f aca="false">VLOOKUP(A10098,SINAPI_MO!$A$1:$E$59566,4,0)</f>
        <v>0.0174</v>
      </c>
      <c r="F10098" s="225" t="n">
        <f aca="false">ROUND(D10098*E10098,2)</f>
        <v>4.08</v>
      </c>
    </row>
    <row r="10099" customFormat="false" ht="19.4" hidden="false" customHeight="false" outlineLevel="0" collapsed="false">
      <c r="A10099" s="207" t="n">
        <v>104363</v>
      </c>
      <c r="B10099" s="208" t="s">
        <v>10230</v>
      </c>
      <c r="C10099" s="2" t="s">
        <v>9656</v>
      </c>
      <c r="D10099" s="209" t="n">
        <v>0</v>
      </c>
      <c r="E10099" s="224" t="e">
        <f aca="false">VLOOKUP(A10099,SINAPI_MO!$A$1:$E$59566,4,0)</f>
        <v>#N/A</v>
      </c>
      <c r="F10099" s="225" t="e">
        <f aca="false">ROUND(D10099*E10099,2)</f>
        <v>#N/A</v>
      </c>
    </row>
    <row r="10100" customFormat="false" ht="19.4" hidden="false" customHeight="false" outlineLevel="0" collapsed="false">
      <c r="A10100" s="207" t="n">
        <v>104360</v>
      </c>
      <c r="B10100" s="208" t="s">
        <v>10231</v>
      </c>
      <c r="C10100" s="2" t="s">
        <v>9656</v>
      </c>
      <c r="D10100" s="209" t="n">
        <v>0</v>
      </c>
      <c r="E10100" s="224" t="e">
        <f aca="false">VLOOKUP(A10100,SINAPI_MO!$A$1:$E$59566,4,0)</f>
        <v>#N/A</v>
      </c>
      <c r="F10100" s="225" t="e">
        <f aca="false">ROUND(D10100*E10100,2)</f>
        <v>#N/A</v>
      </c>
    </row>
    <row r="10101" customFormat="false" ht="19.4" hidden="false" customHeight="false" outlineLevel="0" collapsed="false">
      <c r="A10101" s="207" t="n">
        <v>104358</v>
      </c>
      <c r="B10101" s="208" t="s">
        <v>10232</v>
      </c>
      <c r="C10101" s="2" t="s">
        <v>9656</v>
      </c>
      <c r="D10101" s="209" t="n">
        <v>0</v>
      </c>
      <c r="E10101" s="224" t="e">
        <f aca="false">VLOOKUP(A10101,SINAPI_MO!$A$1:$E$59566,4,0)</f>
        <v>#N/A</v>
      </c>
      <c r="F10101" s="225" t="e">
        <f aca="false">ROUND(D10101*E10101,2)</f>
        <v>#N/A</v>
      </c>
    </row>
    <row r="10102" customFormat="false" ht="19.4" hidden="false" customHeight="false" outlineLevel="0" collapsed="false">
      <c r="A10102" s="207" t="n">
        <v>104362</v>
      </c>
      <c r="B10102" s="208" t="s">
        <v>10233</v>
      </c>
      <c r="C10102" s="2" t="s">
        <v>9656</v>
      </c>
      <c r="D10102" s="209" t="n">
        <v>0</v>
      </c>
      <c r="E10102" s="224" t="e">
        <f aca="false">VLOOKUP(A10102,SINAPI_MO!$A$1:$E$59566,4,0)</f>
        <v>#N/A</v>
      </c>
      <c r="F10102" s="225" t="e">
        <f aca="false">ROUND(D10102*E10102,2)</f>
        <v>#N/A</v>
      </c>
    </row>
    <row r="10103" customFormat="false" ht="19.4" hidden="false" customHeight="false" outlineLevel="0" collapsed="false">
      <c r="A10103" s="207" t="n">
        <v>104361</v>
      </c>
      <c r="B10103" s="208" t="s">
        <v>10234</v>
      </c>
      <c r="C10103" s="2" t="s">
        <v>9656</v>
      </c>
      <c r="D10103" s="209" t="n">
        <v>0</v>
      </c>
      <c r="E10103" s="224" t="e">
        <f aca="false">VLOOKUP(A10103,SINAPI_MO!$A$1:$E$59566,4,0)</f>
        <v>#N/A</v>
      </c>
      <c r="F10103" s="225" t="e">
        <f aca="false">ROUND(D10103*E10103,2)</f>
        <v>#N/A</v>
      </c>
    </row>
    <row r="10104" customFormat="false" ht="19.4" hidden="false" customHeight="false" outlineLevel="0" collapsed="false">
      <c r="A10104" s="207" t="n">
        <v>104359</v>
      </c>
      <c r="B10104" s="208" t="s">
        <v>10235</v>
      </c>
      <c r="C10104" s="2" t="s">
        <v>9656</v>
      </c>
      <c r="D10104" s="209" t="n">
        <v>0</v>
      </c>
      <c r="E10104" s="224" t="e">
        <f aca="false">VLOOKUP(A10104,SINAPI_MO!$A$1:$E$59566,4,0)</f>
        <v>#N/A</v>
      </c>
      <c r="F10104" s="225" t="e">
        <f aca="false">ROUND(D10104*E10104,2)</f>
        <v>#N/A</v>
      </c>
    </row>
    <row r="10105" customFormat="false" ht="12.8" hidden="false" customHeight="false" outlineLevel="0" collapsed="false">
      <c r="A10105" s="207" t="n">
        <v>96395</v>
      </c>
      <c r="B10105" s="208" t="s">
        <v>10236</v>
      </c>
      <c r="C10105" s="2" t="s">
        <v>262</v>
      </c>
      <c r="D10105" s="209" t="n">
        <v>336.99</v>
      </c>
      <c r="E10105" s="224" t="n">
        <f aca="false">VLOOKUP(A10105,SINAPI_MO!$A$1:$E$59566,4,0)</f>
        <v>0.02</v>
      </c>
      <c r="F10105" s="225" t="n">
        <f aca="false">ROUND(D10105*E10105,2)</f>
        <v>6.74</v>
      </c>
    </row>
    <row r="10106" customFormat="false" ht="12.8" hidden="false" customHeight="false" outlineLevel="0" collapsed="false">
      <c r="A10106" s="207" t="n">
        <v>106102</v>
      </c>
      <c r="B10106" s="208" t="s">
        <v>10237</v>
      </c>
      <c r="C10106" s="2" t="s">
        <v>9656</v>
      </c>
      <c r="D10106" s="209" t="n">
        <v>0</v>
      </c>
      <c r="E10106" s="224" t="e">
        <f aca="false">VLOOKUP(A10106,SINAPI_MO!$A$1:$E$59566,4,0)</f>
        <v>#N/A</v>
      </c>
      <c r="F10106" s="225" t="e">
        <f aca="false">ROUND(D10106*E10106,2)</f>
        <v>#N/A</v>
      </c>
    </row>
    <row r="10107" customFormat="false" ht="12.8" hidden="false" customHeight="false" outlineLevel="0" collapsed="false">
      <c r="A10107" s="207" t="n">
        <v>106103</v>
      </c>
      <c r="B10107" s="208" t="s">
        <v>10238</v>
      </c>
      <c r="C10107" s="2" t="s">
        <v>9656</v>
      </c>
      <c r="D10107" s="209" t="n">
        <v>0</v>
      </c>
      <c r="E10107" s="224" t="e">
        <f aca="false">VLOOKUP(A10107,SINAPI_MO!$A$1:$E$59566,4,0)</f>
        <v>#N/A</v>
      </c>
      <c r="F10107" s="225" t="e">
        <f aca="false">ROUND(D10107*E10107,2)</f>
        <v>#N/A</v>
      </c>
    </row>
    <row r="10108" customFormat="false" ht="12.8" hidden="false" customHeight="false" outlineLevel="0" collapsed="false">
      <c r="A10108" s="207" t="n">
        <v>104373</v>
      </c>
      <c r="B10108" s="208" t="s">
        <v>10239</v>
      </c>
      <c r="C10108" s="2" t="s">
        <v>9656</v>
      </c>
      <c r="D10108" s="209" t="n">
        <v>0</v>
      </c>
      <c r="E10108" s="224" t="e">
        <f aca="false">VLOOKUP(A10108,SINAPI_MO!$A$1:$E$59566,4,0)</f>
        <v>#N/A</v>
      </c>
      <c r="F10108" s="225" t="e">
        <f aca="false">ROUND(D10108*E10108,2)</f>
        <v>#N/A</v>
      </c>
    </row>
    <row r="10109" customFormat="false" ht="12.8" hidden="false" customHeight="false" outlineLevel="0" collapsed="false">
      <c r="A10109" s="207" t="n">
        <v>104374</v>
      </c>
      <c r="B10109" s="208" t="s">
        <v>10240</v>
      </c>
      <c r="C10109" s="2" t="s">
        <v>9656</v>
      </c>
      <c r="D10109" s="209" t="n">
        <v>0</v>
      </c>
      <c r="E10109" s="224" t="e">
        <f aca="false">VLOOKUP(A10109,SINAPI_MO!$A$1:$E$59566,4,0)</f>
        <v>#N/A</v>
      </c>
      <c r="F10109" s="225" t="e">
        <f aca="false">ROUND(D10109*E10109,2)</f>
        <v>#N/A</v>
      </c>
    </row>
    <row r="10110" customFormat="false" ht="12.8" hidden="false" customHeight="false" outlineLevel="0" collapsed="false">
      <c r="A10110" s="207" t="n">
        <v>105529</v>
      </c>
      <c r="B10110" s="208" t="s">
        <v>10241</v>
      </c>
      <c r="C10110" s="2" t="s">
        <v>262</v>
      </c>
      <c r="D10110" s="209" t="n">
        <v>202.69</v>
      </c>
      <c r="E10110" s="224" t="n">
        <f aca="false">VLOOKUP(A10110,SINAPI_MO!$A$1:$E$59566,4,0)</f>
        <v>0.0201</v>
      </c>
      <c r="F10110" s="225" t="n">
        <f aca="false">ROUND(D10110*E10110,2)</f>
        <v>4.07</v>
      </c>
    </row>
    <row r="10111" customFormat="false" ht="12.8" hidden="false" customHeight="false" outlineLevel="0" collapsed="false">
      <c r="A10111" s="207" t="n">
        <v>105530</v>
      </c>
      <c r="B10111" s="208" t="s">
        <v>10242</v>
      </c>
      <c r="C10111" s="2" t="s">
        <v>262</v>
      </c>
      <c r="D10111" s="209" t="n">
        <v>237.16</v>
      </c>
      <c r="E10111" s="224" t="n">
        <f aca="false">VLOOKUP(A10111,SINAPI_MO!$A$1:$E$59566,4,0)</f>
        <v>0.0172</v>
      </c>
      <c r="F10111" s="225" t="n">
        <f aca="false">ROUND(D10111*E10111,2)</f>
        <v>4.08</v>
      </c>
    </row>
    <row r="10112" customFormat="false" ht="12.8" hidden="false" customHeight="false" outlineLevel="0" collapsed="false">
      <c r="A10112" s="207" t="n">
        <v>105531</v>
      </c>
      <c r="B10112" s="208" t="s">
        <v>10243</v>
      </c>
      <c r="C10112" s="2" t="s">
        <v>262</v>
      </c>
      <c r="D10112" s="209" t="n">
        <v>271.62</v>
      </c>
      <c r="E10112" s="224" t="n">
        <f aca="false">VLOOKUP(A10112,SINAPI_MO!$A$1:$E$59566,4,0)</f>
        <v>0.015</v>
      </c>
      <c r="F10112" s="225" t="n">
        <f aca="false">ROUND(D10112*E10112,2)</f>
        <v>4.07</v>
      </c>
    </row>
    <row r="10113" customFormat="false" ht="12.8" hidden="false" customHeight="false" outlineLevel="0" collapsed="false">
      <c r="A10113" s="207" t="n">
        <v>105527</v>
      </c>
      <c r="B10113" s="208" t="s">
        <v>10244</v>
      </c>
      <c r="C10113" s="2" t="s">
        <v>262</v>
      </c>
      <c r="D10113" s="209" t="n">
        <v>133.78</v>
      </c>
      <c r="E10113" s="224" t="n">
        <f aca="false">VLOOKUP(A10113,SINAPI_MO!$A$1:$E$59566,4,0)</f>
        <v>0.0305</v>
      </c>
      <c r="F10113" s="225" t="n">
        <f aca="false">ROUND(D10113*E10113,2)</f>
        <v>4.08</v>
      </c>
    </row>
    <row r="10114" customFormat="false" ht="12.8" hidden="false" customHeight="false" outlineLevel="0" collapsed="false">
      <c r="A10114" s="207" t="n">
        <v>105532</v>
      </c>
      <c r="B10114" s="208" t="s">
        <v>10245</v>
      </c>
      <c r="C10114" s="2" t="s">
        <v>262</v>
      </c>
      <c r="D10114" s="209" t="n">
        <v>182.87</v>
      </c>
      <c r="E10114" s="224" t="n">
        <f aca="false">VLOOKUP(A10114,SINAPI_MO!$A$1:$E$59566,4,0)</f>
        <v>0.0223</v>
      </c>
      <c r="F10114" s="225" t="n">
        <f aca="false">ROUND(D10114*E10114,2)</f>
        <v>4.08</v>
      </c>
    </row>
    <row r="10115" customFormat="false" ht="12.8" hidden="false" customHeight="false" outlineLevel="0" collapsed="false">
      <c r="A10115" s="207" t="n">
        <v>105533</v>
      </c>
      <c r="B10115" s="208" t="s">
        <v>10246</v>
      </c>
      <c r="C10115" s="2" t="s">
        <v>262</v>
      </c>
      <c r="D10115" s="209" t="n">
        <v>217.75</v>
      </c>
      <c r="E10115" s="224" t="n">
        <f aca="false">VLOOKUP(A10115,SINAPI_MO!$A$1:$E$59566,4,0)</f>
        <v>0.0187</v>
      </c>
      <c r="F10115" s="225" t="n">
        <f aca="false">ROUND(D10115*E10115,2)</f>
        <v>4.07</v>
      </c>
    </row>
    <row r="10116" customFormat="false" ht="12.8" hidden="false" customHeight="false" outlineLevel="0" collapsed="false">
      <c r="A10116" s="207" t="n">
        <v>105534</v>
      </c>
      <c r="B10116" s="208" t="s">
        <v>10247</v>
      </c>
      <c r="C10116" s="2" t="s">
        <v>262</v>
      </c>
      <c r="D10116" s="209" t="n">
        <v>252.62</v>
      </c>
      <c r="E10116" s="224" t="n">
        <f aca="false">VLOOKUP(A10116,SINAPI_MO!$A$1:$E$59566,4,0)</f>
        <v>0.0162</v>
      </c>
      <c r="F10116" s="225" t="n">
        <f aca="false">ROUND(D10116*E10116,2)</f>
        <v>4.09</v>
      </c>
    </row>
    <row r="10117" customFormat="false" ht="12.8" hidden="false" customHeight="false" outlineLevel="0" collapsed="false">
      <c r="A10117" s="207" t="n">
        <v>105528</v>
      </c>
      <c r="B10117" s="208" t="s">
        <v>10248</v>
      </c>
      <c r="C10117" s="2" t="s">
        <v>262</v>
      </c>
      <c r="D10117" s="209" t="n">
        <v>113.13</v>
      </c>
      <c r="E10117" s="224" t="n">
        <f aca="false">VLOOKUP(A10117,SINAPI_MO!$A$1:$E$59566,4,0)</f>
        <v>0.0361</v>
      </c>
      <c r="F10117" s="225" t="n">
        <f aca="false">ROUND(D10117*E10117,2)</f>
        <v>4.08</v>
      </c>
    </row>
    <row r="10118" customFormat="false" ht="12.8" hidden="false" customHeight="false" outlineLevel="0" collapsed="false">
      <c r="A10118" s="207" t="n">
        <v>105523</v>
      </c>
      <c r="B10118" s="208" t="s">
        <v>10249</v>
      </c>
      <c r="C10118" s="2" t="s">
        <v>262</v>
      </c>
      <c r="D10118" s="209" t="n">
        <v>46.82</v>
      </c>
      <c r="E10118" s="224" t="n">
        <f aca="false">VLOOKUP(A10118,SINAPI_MO!$A$1:$E$59566,4,0)</f>
        <v>0.0871</v>
      </c>
      <c r="F10118" s="225" t="n">
        <f aca="false">ROUND(D10118*E10118,2)</f>
        <v>4.08</v>
      </c>
    </row>
    <row r="10119" customFormat="false" ht="12.8" hidden="false" customHeight="false" outlineLevel="0" collapsed="false">
      <c r="A10119" s="207" t="n">
        <v>105759</v>
      </c>
      <c r="B10119" s="208" t="s">
        <v>10250</v>
      </c>
      <c r="C10119" s="2" t="s">
        <v>262</v>
      </c>
      <c r="D10119" s="209" t="n">
        <v>65.28</v>
      </c>
      <c r="E10119" s="224" t="n">
        <f aca="false">VLOOKUP(A10119,SINAPI_MO!$A$1:$E$59566,4,0)</f>
        <v>0.0625</v>
      </c>
      <c r="F10119" s="225" t="n">
        <f aca="false">ROUND(D10119*E10119,2)</f>
        <v>4.08</v>
      </c>
    </row>
    <row r="10120" customFormat="false" ht="12.8" hidden="false" customHeight="false" outlineLevel="0" collapsed="false">
      <c r="A10120" s="207" t="n">
        <v>105524</v>
      </c>
      <c r="B10120" s="208" t="s">
        <v>10251</v>
      </c>
      <c r="C10120" s="2" t="s">
        <v>262</v>
      </c>
      <c r="D10120" s="209" t="n">
        <v>83.75</v>
      </c>
      <c r="E10120" s="224" t="n">
        <f aca="false">VLOOKUP(A10120,SINAPI_MO!$A$1:$E$59566,4,0)</f>
        <v>0.0487</v>
      </c>
      <c r="F10120" s="225" t="n">
        <f aca="false">ROUND(D10120*E10120,2)</f>
        <v>4.08</v>
      </c>
    </row>
    <row r="10121" customFormat="false" ht="12.8" hidden="false" customHeight="false" outlineLevel="0" collapsed="false">
      <c r="A10121" s="207" t="n">
        <v>105525</v>
      </c>
      <c r="B10121" s="208" t="s">
        <v>10252</v>
      </c>
      <c r="C10121" s="2" t="s">
        <v>262</v>
      </c>
      <c r="D10121" s="209" t="n">
        <v>120.69</v>
      </c>
      <c r="E10121" s="224" t="n">
        <f aca="false">VLOOKUP(A10121,SINAPI_MO!$A$1:$E$59566,4,0)</f>
        <v>0.0338</v>
      </c>
      <c r="F10121" s="225" t="n">
        <f aca="false">ROUND(D10121*E10121,2)</f>
        <v>4.08</v>
      </c>
    </row>
    <row r="10122" customFormat="false" ht="12.8" hidden="false" customHeight="false" outlineLevel="0" collapsed="false">
      <c r="A10122" s="207" t="n">
        <v>105526</v>
      </c>
      <c r="B10122" s="208" t="s">
        <v>10253</v>
      </c>
      <c r="C10122" s="2" t="s">
        <v>262</v>
      </c>
      <c r="D10122" s="209" t="n">
        <v>157.63</v>
      </c>
      <c r="E10122" s="224" t="n">
        <f aca="false">VLOOKUP(A10122,SINAPI_MO!$A$1:$E$59566,4,0)</f>
        <v>0.0259</v>
      </c>
      <c r="F10122" s="225" t="n">
        <f aca="false">ROUND(D10122*E10122,2)</f>
        <v>4.08</v>
      </c>
    </row>
    <row r="10123" customFormat="false" ht="19.4" hidden="false" customHeight="false" outlineLevel="0" collapsed="false">
      <c r="A10123" s="207" t="n">
        <v>105034</v>
      </c>
      <c r="B10123" s="208" t="s">
        <v>10254</v>
      </c>
      <c r="C10123" s="2" t="s">
        <v>183</v>
      </c>
      <c r="D10123" s="209" t="n">
        <v>44.55</v>
      </c>
      <c r="E10123" s="224" t="n">
        <f aca="false">VLOOKUP(A10123,SINAPI_MO!$A$1:$E$59566,4,0)</f>
        <v>0.3167</v>
      </c>
      <c r="F10123" s="225" t="n">
        <f aca="false">ROUND(D10123*E10123,2)</f>
        <v>14.11</v>
      </c>
    </row>
    <row r="10124" customFormat="false" ht="19.4" hidden="false" customHeight="false" outlineLevel="0" collapsed="false">
      <c r="A10124" s="207" t="n">
        <v>105033</v>
      </c>
      <c r="B10124" s="208" t="s">
        <v>10255</v>
      </c>
      <c r="C10124" s="2" t="s">
        <v>183</v>
      </c>
      <c r="D10124" s="209" t="n">
        <v>62.64</v>
      </c>
      <c r="E10124" s="224" t="n">
        <f aca="false">VLOOKUP(A10124,SINAPI_MO!$A$1:$E$59566,4,0)</f>
        <v>0.3145</v>
      </c>
      <c r="F10124" s="225" t="n">
        <f aca="false">ROUND(D10124*E10124,2)</f>
        <v>19.7</v>
      </c>
    </row>
    <row r="10125" customFormat="false" ht="19.4" hidden="false" customHeight="false" outlineLevel="0" collapsed="false">
      <c r="A10125" s="207" t="n">
        <v>93205</v>
      </c>
      <c r="B10125" s="208" t="s">
        <v>10256</v>
      </c>
      <c r="C10125" s="2" t="s">
        <v>183</v>
      </c>
      <c r="D10125" s="209" t="n">
        <v>75.61</v>
      </c>
      <c r="E10125" s="224" t="n">
        <f aca="false">VLOOKUP(A10125,SINAPI_MO!$A$1:$E$59566,4,0)</f>
        <v>0.3218</v>
      </c>
      <c r="F10125" s="225" t="n">
        <f aca="false">ROUND(D10125*E10125,2)</f>
        <v>24.33</v>
      </c>
    </row>
    <row r="10126" customFormat="false" ht="12.8" hidden="false" customHeight="false" outlineLevel="0" collapsed="false">
      <c r="A10126" s="207" t="n">
        <v>105032</v>
      </c>
      <c r="B10126" s="208" t="s">
        <v>10257</v>
      </c>
      <c r="C10126" s="2" t="s">
        <v>183</v>
      </c>
      <c r="D10126" s="209" t="n">
        <v>35.79</v>
      </c>
      <c r="E10126" s="224" t="n">
        <f aca="false">VLOOKUP(A10126,SINAPI_MO!$A$1:$E$59566,4,0)</f>
        <v>0.2188</v>
      </c>
      <c r="F10126" s="225" t="n">
        <f aca="false">ROUND(D10126*E10126,2)</f>
        <v>7.83</v>
      </c>
    </row>
    <row r="10127" customFormat="false" ht="12.8" hidden="false" customHeight="false" outlineLevel="0" collapsed="false">
      <c r="A10127" s="207" t="n">
        <v>105031</v>
      </c>
      <c r="B10127" s="208" t="s">
        <v>10258</v>
      </c>
      <c r="C10127" s="2" t="s">
        <v>183</v>
      </c>
      <c r="D10127" s="209" t="n">
        <v>52.71</v>
      </c>
      <c r="E10127" s="224" t="n">
        <f aca="false">VLOOKUP(A10127,SINAPI_MO!$A$1:$E$59566,4,0)</f>
        <v>0.2324</v>
      </c>
      <c r="F10127" s="225" t="n">
        <f aca="false">ROUND(D10127*E10127,2)</f>
        <v>12.25</v>
      </c>
    </row>
    <row r="10128" customFormat="false" ht="12.8" hidden="false" customHeight="false" outlineLevel="0" collapsed="false">
      <c r="A10128" s="207" t="n">
        <v>93199</v>
      </c>
      <c r="B10128" s="208" t="s">
        <v>10259</v>
      </c>
      <c r="C10128" s="2" t="s">
        <v>183</v>
      </c>
      <c r="D10128" s="209" t="n">
        <v>54.47</v>
      </c>
      <c r="E10128" s="224" t="n">
        <f aca="false">VLOOKUP(A10128,SINAPI_MO!$A$1:$E$59566,4,0)</f>
        <v>0.2884</v>
      </c>
      <c r="F10128" s="225" t="n">
        <f aca="false">ROUND(D10128*E10128,2)</f>
        <v>15.71</v>
      </c>
    </row>
    <row r="10129" customFormat="false" ht="12.8" hidden="false" customHeight="false" outlineLevel="0" collapsed="false">
      <c r="A10129" s="207" t="n">
        <v>105030</v>
      </c>
      <c r="B10129" s="208" t="s">
        <v>10260</v>
      </c>
      <c r="C10129" s="2" t="s">
        <v>183</v>
      </c>
      <c r="D10129" s="209" t="n">
        <v>40.88</v>
      </c>
      <c r="E10129" s="224" t="n">
        <f aca="false">VLOOKUP(A10129,SINAPI_MO!$A$1:$E$59566,4,0)</f>
        <v>0.341</v>
      </c>
      <c r="F10129" s="225" t="n">
        <f aca="false">ROUND(D10129*E10129,2)</f>
        <v>13.94</v>
      </c>
    </row>
    <row r="10130" customFormat="false" ht="12.8" hidden="false" customHeight="false" outlineLevel="0" collapsed="false">
      <c r="A10130" s="207" t="n">
        <v>105029</v>
      </c>
      <c r="B10130" s="208" t="s">
        <v>10261</v>
      </c>
      <c r="C10130" s="2" t="s">
        <v>183</v>
      </c>
      <c r="D10130" s="209" t="n">
        <v>49.09</v>
      </c>
      <c r="E10130" s="224" t="n">
        <f aca="false">VLOOKUP(A10130,SINAPI_MO!$A$1:$E$59566,4,0)</f>
        <v>0.3577</v>
      </c>
      <c r="F10130" s="225" t="n">
        <f aca="false">ROUND(D10130*E10130,2)</f>
        <v>17.56</v>
      </c>
    </row>
    <row r="10131" customFormat="false" ht="12.8" hidden="false" customHeight="false" outlineLevel="0" collapsed="false">
      <c r="A10131" s="207" t="n">
        <v>93197</v>
      </c>
      <c r="B10131" s="208" t="s">
        <v>10262</v>
      </c>
      <c r="C10131" s="2" t="s">
        <v>183</v>
      </c>
      <c r="D10131" s="209" t="n">
        <v>57.32</v>
      </c>
      <c r="E10131" s="224" t="n">
        <f aca="false">VLOOKUP(A10131,SINAPI_MO!$A$1:$E$59566,4,0)</f>
        <v>0.37</v>
      </c>
      <c r="F10131" s="225" t="n">
        <f aca="false">ROUND(D10131*E10131,2)</f>
        <v>21.21</v>
      </c>
    </row>
    <row r="10132" customFormat="false" ht="12.8" hidden="false" customHeight="false" outlineLevel="0" collapsed="false">
      <c r="A10132" s="207" t="n">
        <v>105040</v>
      </c>
      <c r="B10132" s="208" t="s">
        <v>10263</v>
      </c>
      <c r="C10132" s="2" t="s">
        <v>183</v>
      </c>
      <c r="D10132" s="209" t="n">
        <v>33.13</v>
      </c>
      <c r="E10132" s="224" t="n">
        <f aca="false">VLOOKUP(A10132,SINAPI_MO!$A$1:$E$59566,4,0)</f>
        <v>0.6915</v>
      </c>
      <c r="F10132" s="225" t="n">
        <f aca="false">ROUND(D10132*E10132,2)</f>
        <v>22.91</v>
      </c>
    </row>
    <row r="10133" customFormat="false" ht="12.8" hidden="false" customHeight="false" outlineLevel="0" collapsed="false">
      <c r="A10133" s="207" t="n">
        <v>105039</v>
      </c>
      <c r="B10133" s="208" t="s">
        <v>10264</v>
      </c>
      <c r="C10133" s="2" t="s">
        <v>183</v>
      </c>
      <c r="D10133" s="209" t="n">
        <v>48.96</v>
      </c>
      <c r="E10133" s="224" t="n">
        <f aca="false">VLOOKUP(A10133,SINAPI_MO!$A$1:$E$59566,4,0)</f>
        <v>0.6908</v>
      </c>
      <c r="F10133" s="225" t="n">
        <f aca="false">ROUND(D10133*E10133,2)</f>
        <v>33.82</v>
      </c>
    </row>
    <row r="10134" customFormat="false" ht="12.8" hidden="false" customHeight="false" outlineLevel="0" collapsed="false">
      <c r="A10134" s="207" t="n">
        <v>105038</v>
      </c>
      <c r="B10134" s="208" t="s">
        <v>10265</v>
      </c>
      <c r="C10134" s="2" t="s">
        <v>183</v>
      </c>
      <c r="D10134" s="209" t="n">
        <v>68.04</v>
      </c>
      <c r="E10134" s="224" t="n">
        <f aca="false">VLOOKUP(A10134,SINAPI_MO!$A$1:$E$59566,4,0)</f>
        <v>0.6897</v>
      </c>
      <c r="F10134" s="225" t="n">
        <f aca="false">ROUND(D10134*E10134,2)</f>
        <v>46.93</v>
      </c>
    </row>
    <row r="10135" customFormat="false" ht="12.8" hidden="false" customHeight="false" outlineLevel="0" collapsed="false">
      <c r="A10135" s="207" t="n">
        <v>105028</v>
      </c>
      <c r="B10135" s="208" t="s">
        <v>10266</v>
      </c>
      <c r="C10135" s="2" t="s">
        <v>183</v>
      </c>
      <c r="D10135" s="209" t="n">
        <v>20.97</v>
      </c>
      <c r="E10135" s="224" t="n">
        <f aca="false">VLOOKUP(A10135,SINAPI_MO!$A$1:$E$59566,4,0)</f>
        <v>0.2861</v>
      </c>
      <c r="F10135" s="225" t="n">
        <f aca="false">ROUND(D10135*E10135,2)</f>
        <v>6</v>
      </c>
    </row>
    <row r="10136" customFormat="false" ht="12.8" hidden="false" customHeight="false" outlineLevel="0" collapsed="false">
      <c r="A10136" s="207" t="n">
        <v>105027</v>
      </c>
      <c r="B10136" s="208" t="s">
        <v>10267</v>
      </c>
      <c r="C10136" s="2" t="s">
        <v>183</v>
      </c>
      <c r="D10136" s="209" t="n">
        <v>24.16</v>
      </c>
      <c r="E10136" s="224" t="n">
        <f aca="false">VLOOKUP(A10136,SINAPI_MO!$A$1:$E$59566,4,0)</f>
        <v>0.2848</v>
      </c>
      <c r="F10136" s="225" t="n">
        <f aca="false">ROUND(D10136*E10136,2)</f>
        <v>6.88</v>
      </c>
    </row>
    <row r="10137" customFormat="false" ht="12.8" hidden="false" customHeight="false" outlineLevel="0" collapsed="false">
      <c r="A10137" s="207" t="n">
        <v>93194</v>
      </c>
      <c r="B10137" s="208" t="s">
        <v>10268</v>
      </c>
      <c r="C10137" s="2" t="s">
        <v>183</v>
      </c>
      <c r="D10137" s="209" t="n">
        <v>27.82</v>
      </c>
      <c r="E10137" s="224" t="n">
        <f aca="false">VLOOKUP(A10137,SINAPI_MO!$A$1:$E$59566,4,0)</f>
        <v>0.2829</v>
      </c>
      <c r="F10137" s="225" t="n">
        <f aca="false">ROUND(D10137*E10137,2)</f>
        <v>7.87</v>
      </c>
    </row>
    <row r="10138" customFormat="false" ht="12.8" hidden="false" customHeight="false" outlineLevel="0" collapsed="false">
      <c r="A10138" s="207" t="n">
        <v>93200</v>
      </c>
      <c r="B10138" s="208" t="s">
        <v>10269</v>
      </c>
      <c r="C10138" s="2" t="s">
        <v>183</v>
      </c>
      <c r="D10138" s="209" t="n">
        <v>11.74</v>
      </c>
      <c r="E10138" s="224" t="n">
        <f aca="false">VLOOKUP(A10138,SINAPI_MO!$A$1:$E$59566,4,0)</f>
        <v>0.8518</v>
      </c>
      <c r="F10138" s="225" t="n">
        <f aca="false">ROUND(D10138*E10138,2)</f>
        <v>10</v>
      </c>
    </row>
    <row r="10139" customFormat="false" ht="12.8" hidden="false" customHeight="false" outlineLevel="0" collapsed="false">
      <c r="A10139" s="207" t="n">
        <v>93203</v>
      </c>
      <c r="B10139" s="208" t="s">
        <v>10270</v>
      </c>
      <c r="C10139" s="2" t="s">
        <v>183</v>
      </c>
      <c r="D10139" s="209" t="n">
        <v>13.52</v>
      </c>
      <c r="E10139" s="224" t="n">
        <f aca="false">VLOOKUP(A10139,SINAPI_MO!$A$1:$E$59566,4,0)</f>
        <v>0.1206</v>
      </c>
      <c r="F10139" s="225" t="n">
        <f aca="false">ROUND(D10139*E10139,2)</f>
        <v>1.63</v>
      </c>
    </row>
    <row r="10140" customFormat="false" ht="12.8" hidden="false" customHeight="false" outlineLevel="0" collapsed="false">
      <c r="A10140" s="207" t="n">
        <v>93202</v>
      </c>
      <c r="B10140" s="208" t="s">
        <v>10271</v>
      </c>
      <c r="C10140" s="2" t="s">
        <v>183</v>
      </c>
      <c r="D10140" s="209" t="n">
        <v>27.93</v>
      </c>
      <c r="E10140" s="224" t="n">
        <f aca="false">VLOOKUP(A10140,SINAPI_MO!$A$1:$E$59566,4,0)</f>
        <v>0.6763</v>
      </c>
      <c r="F10140" s="225" t="n">
        <f aca="false">ROUND(D10140*E10140,2)</f>
        <v>18.89</v>
      </c>
    </row>
    <row r="10141" customFormat="false" ht="12.8" hidden="false" customHeight="false" outlineLevel="0" collapsed="false">
      <c r="A10141" s="207" t="n">
        <v>105026</v>
      </c>
      <c r="B10141" s="208" t="s">
        <v>10272</v>
      </c>
      <c r="C10141" s="2" t="s">
        <v>183</v>
      </c>
      <c r="D10141" s="209" t="n">
        <v>44.33</v>
      </c>
      <c r="E10141" s="224" t="n">
        <f aca="false">VLOOKUP(A10141,SINAPI_MO!$A$1:$E$59566,4,0)</f>
        <v>0.268</v>
      </c>
      <c r="F10141" s="225" t="n">
        <f aca="false">ROUND(D10141*E10141,2)</f>
        <v>11.88</v>
      </c>
    </row>
    <row r="10142" customFormat="false" ht="12.8" hidden="false" customHeight="false" outlineLevel="0" collapsed="false">
      <c r="A10142" s="207" t="n">
        <v>105025</v>
      </c>
      <c r="B10142" s="208" t="s">
        <v>10273</v>
      </c>
      <c r="C10142" s="2" t="s">
        <v>183</v>
      </c>
      <c r="D10142" s="209" t="n">
        <v>63.22</v>
      </c>
      <c r="E10142" s="224" t="n">
        <f aca="false">VLOOKUP(A10142,SINAPI_MO!$A$1:$E$59566,4,0)</f>
        <v>0.2891</v>
      </c>
      <c r="F10142" s="225" t="n">
        <f aca="false">ROUND(D10142*E10142,2)</f>
        <v>18.28</v>
      </c>
    </row>
    <row r="10143" customFormat="false" ht="12.8" hidden="false" customHeight="false" outlineLevel="0" collapsed="false">
      <c r="A10143" s="207" t="n">
        <v>93191</v>
      </c>
      <c r="B10143" s="208" t="s">
        <v>10274</v>
      </c>
      <c r="C10143" s="2" t="s">
        <v>183</v>
      </c>
      <c r="D10143" s="209" t="n">
        <v>76.61</v>
      </c>
      <c r="E10143" s="224" t="n">
        <f aca="false">VLOOKUP(A10143,SINAPI_MO!$A$1:$E$59566,4,0)</f>
        <v>0.3044</v>
      </c>
      <c r="F10143" s="225" t="n">
        <f aca="false">ROUND(D10143*E10143,2)</f>
        <v>23.32</v>
      </c>
    </row>
    <row r="10144" customFormat="false" ht="12.8" hidden="false" customHeight="false" outlineLevel="0" collapsed="false">
      <c r="A10144" s="207" t="n">
        <v>105024</v>
      </c>
      <c r="B10144" s="208" t="s">
        <v>10275</v>
      </c>
      <c r="C10144" s="2" t="s">
        <v>183</v>
      </c>
      <c r="D10144" s="209" t="n">
        <v>52.36</v>
      </c>
      <c r="E10144" s="224" t="n">
        <f aca="false">VLOOKUP(A10144,SINAPI_MO!$A$1:$E$59566,4,0)</f>
        <v>0.4131</v>
      </c>
      <c r="F10144" s="225" t="n">
        <f aca="false">ROUND(D10144*E10144,2)</f>
        <v>21.63</v>
      </c>
    </row>
    <row r="10145" customFormat="false" ht="12.8" hidden="false" customHeight="false" outlineLevel="0" collapsed="false">
      <c r="A10145" s="207" t="n">
        <v>105023</v>
      </c>
      <c r="B10145" s="208" t="s">
        <v>10276</v>
      </c>
      <c r="C10145" s="2" t="s">
        <v>183</v>
      </c>
      <c r="D10145" s="209" t="n">
        <v>64.23</v>
      </c>
      <c r="E10145" s="224" t="n">
        <f aca="false">VLOOKUP(A10145,SINAPI_MO!$A$1:$E$59566,4,0)</f>
        <v>0.4302</v>
      </c>
      <c r="F10145" s="225" t="n">
        <f aca="false">ROUND(D10145*E10145,2)</f>
        <v>27.63</v>
      </c>
    </row>
    <row r="10146" customFormat="false" ht="12.8" hidden="false" customHeight="false" outlineLevel="0" collapsed="false">
      <c r="A10146" s="207" t="n">
        <v>93187</v>
      </c>
      <c r="B10146" s="208" t="s">
        <v>10277</v>
      </c>
      <c r="C10146" s="2" t="s">
        <v>183</v>
      </c>
      <c r="D10146" s="209" t="n">
        <v>76.08</v>
      </c>
      <c r="E10146" s="224" t="n">
        <f aca="false">VLOOKUP(A10146,SINAPI_MO!$A$1:$E$59566,4,0)</f>
        <v>0.442</v>
      </c>
      <c r="F10146" s="225" t="n">
        <f aca="false">ROUND(D10146*E10146,2)</f>
        <v>33.63</v>
      </c>
    </row>
    <row r="10147" s="235" customFormat="true" ht="12.8" hidden="false" customHeight="false" outlineLevel="0" collapsed="false">
      <c r="A10147" s="228" t="n">
        <v>105037</v>
      </c>
      <c r="B10147" s="229" t="s">
        <v>10278</v>
      </c>
      <c r="C10147" s="230" t="s">
        <v>183</v>
      </c>
      <c r="D10147" s="231" t="n">
        <v>33.29</v>
      </c>
      <c r="E10147" s="232"/>
      <c r="F10147" s="233"/>
      <c r="G10147" s="234" t="s">
        <v>10279</v>
      </c>
    </row>
    <row r="10148" customFormat="false" ht="12.8" hidden="false" customHeight="false" outlineLevel="0" collapsed="false">
      <c r="A10148" s="207" t="n">
        <v>105036</v>
      </c>
      <c r="B10148" s="208" t="s">
        <v>10280</v>
      </c>
      <c r="C10148" s="2" t="s">
        <v>183</v>
      </c>
      <c r="D10148" s="209" t="n">
        <v>49.17</v>
      </c>
      <c r="F10148" s="211" t="n">
        <v>0</v>
      </c>
    </row>
    <row r="10149" customFormat="false" ht="12.8" hidden="false" customHeight="false" outlineLevel="0" collapsed="false">
      <c r="A10149" s="207" t="n">
        <v>105035</v>
      </c>
      <c r="B10149" s="208" t="s">
        <v>10281</v>
      </c>
      <c r="C10149" s="2" t="s">
        <v>183</v>
      </c>
      <c r="D10149" s="209" t="n">
        <v>68.22</v>
      </c>
      <c r="F10149" s="211" t="n">
        <v>0</v>
      </c>
    </row>
    <row r="10150" customFormat="false" ht="12.8" hidden="false" customHeight="false" outlineLevel="0" collapsed="false">
      <c r="A10150" s="207" t="n">
        <v>105022</v>
      </c>
      <c r="B10150" s="208" t="s">
        <v>10282</v>
      </c>
      <c r="C10150" s="2" t="s">
        <v>183</v>
      </c>
      <c r="D10150" s="209" t="n">
        <v>21.3</v>
      </c>
      <c r="F10150" s="211" t="n">
        <v>0</v>
      </c>
    </row>
    <row r="10151" customFormat="false" ht="12.8" hidden="false" customHeight="false" outlineLevel="0" collapsed="false">
      <c r="A10151" s="207" t="n">
        <v>105021</v>
      </c>
      <c r="B10151" s="208" t="s">
        <v>10283</v>
      </c>
      <c r="C10151" s="2" t="s">
        <v>183</v>
      </c>
      <c r="D10151" s="209" t="n">
        <v>24.51</v>
      </c>
      <c r="F10151" s="211" t="n">
        <v>0</v>
      </c>
    </row>
    <row r="10152" customFormat="false" ht="12.8" hidden="false" customHeight="false" outlineLevel="0" collapsed="false">
      <c r="A10152" s="207" t="n">
        <v>93184</v>
      </c>
      <c r="B10152" s="208" t="s">
        <v>10284</v>
      </c>
      <c r="C10152" s="2" t="s">
        <v>183</v>
      </c>
      <c r="D10152" s="209" t="n">
        <v>28.52</v>
      </c>
      <c r="F10152" s="211" t="n">
        <v>0</v>
      </c>
    </row>
    <row r="10153" customFormat="false" ht="19.4" hidden="false" customHeight="false" outlineLevel="0" collapsed="false">
      <c r="A10153" s="207" t="n">
        <v>106317</v>
      </c>
      <c r="B10153" s="208" t="s">
        <v>10285</v>
      </c>
      <c r="C10153" s="2" t="s">
        <v>175</v>
      </c>
      <c r="D10153" s="209" t="n">
        <v>0</v>
      </c>
      <c r="F10153" s="211" t="n">
        <v>0</v>
      </c>
    </row>
    <row r="10154" customFormat="false" ht="19.4" hidden="false" customHeight="false" outlineLevel="0" collapsed="false">
      <c r="A10154" s="207" t="n">
        <v>102237</v>
      </c>
      <c r="B10154" s="208" t="s">
        <v>10286</v>
      </c>
      <c r="C10154" s="2" t="s">
        <v>175</v>
      </c>
      <c r="D10154" s="209" t="n">
        <v>0</v>
      </c>
      <c r="F10154" s="211" t="n">
        <v>0</v>
      </c>
    </row>
    <row r="10155" customFormat="false" ht="19.4" hidden="false" customHeight="false" outlineLevel="0" collapsed="false">
      <c r="A10155" s="207" t="n">
        <v>102149</v>
      </c>
      <c r="B10155" s="208" t="s">
        <v>10287</v>
      </c>
      <c r="C10155" s="2" t="s">
        <v>175</v>
      </c>
      <c r="D10155" s="209" t="n">
        <v>0</v>
      </c>
      <c r="F10155" s="211" t="n">
        <v>0</v>
      </c>
    </row>
    <row r="10156" customFormat="false" ht="19.4" hidden="false" customHeight="false" outlineLevel="0" collapsed="false">
      <c r="A10156" s="207" t="n">
        <v>102144</v>
      </c>
      <c r="B10156" s="208" t="s">
        <v>10288</v>
      </c>
      <c r="C10156" s="2" t="s">
        <v>175</v>
      </c>
      <c r="D10156" s="209" t="n">
        <v>0</v>
      </c>
      <c r="F10156" s="211" t="n">
        <v>0</v>
      </c>
    </row>
    <row r="10157" customFormat="false" ht="19.4" hidden="false" customHeight="false" outlineLevel="0" collapsed="false">
      <c r="A10157" s="207" t="n">
        <v>102150</v>
      </c>
      <c r="B10157" s="208" t="s">
        <v>10289</v>
      </c>
      <c r="C10157" s="2" t="s">
        <v>175</v>
      </c>
      <c r="D10157" s="209" t="n">
        <v>0</v>
      </c>
      <c r="F10157" s="211" t="n">
        <v>0</v>
      </c>
    </row>
    <row r="10158" customFormat="false" ht="19.4" hidden="false" customHeight="false" outlineLevel="0" collapsed="false">
      <c r="A10158" s="207" t="n">
        <v>102145</v>
      </c>
      <c r="B10158" s="208" t="s">
        <v>10290</v>
      </c>
      <c r="C10158" s="2" t="s">
        <v>175</v>
      </c>
      <c r="D10158" s="209" t="n">
        <v>0</v>
      </c>
      <c r="F10158" s="211" t="n">
        <v>0</v>
      </c>
    </row>
    <row r="10159" customFormat="false" ht="12.8" hidden="false" customHeight="false" outlineLevel="0" collapsed="false">
      <c r="A10159" s="207" t="n">
        <v>102146</v>
      </c>
      <c r="B10159" s="208" t="s">
        <v>10291</v>
      </c>
      <c r="C10159" s="2" t="s">
        <v>175</v>
      </c>
      <c r="D10159" s="209" t="n">
        <v>0</v>
      </c>
      <c r="F10159" s="211" t="n">
        <v>0</v>
      </c>
    </row>
    <row r="10160" customFormat="false" ht="12.8" hidden="false" customHeight="false" outlineLevel="0" collapsed="false">
      <c r="A10160" s="207" t="n">
        <v>102147</v>
      </c>
      <c r="B10160" s="208" t="s">
        <v>10292</v>
      </c>
      <c r="C10160" s="2" t="s">
        <v>175</v>
      </c>
      <c r="D10160" s="209" t="n">
        <v>0</v>
      </c>
      <c r="F10160" s="211" t="n">
        <v>0</v>
      </c>
    </row>
    <row r="10161" customFormat="false" ht="19.4" hidden="false" customHeight="false" outlineLevel="0" collapsed="false">
      <c r="A10161" s="207" t="n">
        <v>102148</v>
      </c>
      <c r="B10161" s="208" t="s">
        <v>10293</v>
      </c>
      <c r="C10161" s="2" t="s">
        <v>175</v>
      </c>
      <c r="D10161" s="209" t="n">
        <v>0</v>
      </c>
      <c r="F10161" s="211" t="n">
        <v>0</v>
      </c>
    </row>
    <row r="10162" customFormat="false" ht="12.8" hidden="false" customHeight="false" outlineLevel="0" collapsed="false">
      <c r="A10162" s="207" t="n">
        <v>102171</v>
      </c>
      <c r="B10162" s="208" t="s">
        <v>10294</v>
      </c>
      <c r="C10162" s="2" t="s">
        <v>175</v>
      </c>
      <c r="D10162" s="209" t="n">
        <v>398.33</v>
      </c>
      <c r="F10162" s="211" t="n">
        <v>0</v>
      </c>
    </row>
    <row r="10163" customFormat="false" ht="12.8" hidden="false" customHeight="false" outlineLevel="0" collapsed="false">
      <c r="A10163" s="207" t="n">
        <v>102172</v>
      </c>
      <c r="B10163" s="208" t="s">
        <v>10295</v>
      </c>
      <c r="C10163" s="2" t="s">
        <v>175</v>
      </c>
      <c r="D10163" s="209" t="n">
        <v>379.37</v>
      </c>
      <c r="F10163" s="211" t="n">
        <v>0</v>
      </c>
    </row>
    <row r="10164" customFormat="false" ht="12.8" hidden="false" customHeight="false" outlineLevel="0" collapsed="false">
      <c r="A10164" s="207" t="n">
        <v>102170</v>
      </c>
      <c r="B10164" s="208" t="s">
        <v>10296</v>
      </c>
      <c r="C10164" s="2" t="s">
        <v>175</v>
      </c>
      <c r="D10164" s="209" t="n">
        <v>243.71</v>
      </c>
      <c r="F10164" s="211" t="n">
        <v>0</v>
      </c>
    </row>
    <row r="10165" customFormat="false" ht="12.8" hidden="false" customHeight="false" outlineLevel="0" collapsed="false">
      <c r="A10165" s="207" t="n">
        <v>102160</v>
      </c>
      <c r="B10165" s="208" t="s">
        <v>10297</v>
      </c>
      <c r="C10165" s="2" t="s">
        <v>175</v>
      </c>
      <c r="D10165" s="209" t="n">
        <v>133.83</v>
      </c>
      <c r="F10165" s="211" t="n">
        <v>0</v>
      </c>
    </row>
    <row r="10166" customFormat="false" ht="12.8" hidden="false" customHeight="false" outlineLevel="0" collapsed="false">
      <c r="A10166" s="207" t="n">
        <v>106315</v>
      </c>
      <c r="B10166" s="208" t="s">
        <v>10298</v>
      </c>
      <c r="C10166" s="2" t="s">
        <v>175</v>
      </c>
      <c r="D10166" s="209" t="n">
        <v>0</v>
      </c>
      <c r="F10166" s="211" t="n">
        <v>0</v>
      </c>
    </row>
    <row r="10167" customFormat="false" ht="12.8" hidden="false" customHeight="false" outlineLevel="0" collapsed="false">
      <c r="A10167" s="207" t="n">
        <v>102174</v>
      </c>
      <c r="B10167" s="208" t="s">
        <v>10299</v>
      </c>
      <c r="C10167" s="2" t="s">
        <v>175</v>
      </c>
      <c r="D10167" s="209" t="n">
        <v>0</v>
      </c>
      <c r="F10167" s="211" t="n">
        <v>0</v>
      </c>
    </row>
    <row r="10168" customFormat="false" ht="12.8" hidden="false" customHeight="false" outlineLevel="0" collapsed="false">
      <c r="A10168" s="207" t="n">
        <v>106316</v>
      </c>
      <c r="B10168" s="208" t="s">
        <v>10300</v>
      </c>
      <c r="C10168" s="2" t="s">
        <v>175</v>
      </c>
      <c r="D10168" s="209" t="n">
        <v>0</v>
      </c>
      <c r="F10168" s="211" t="n">
        <v>0</v>
      </c>
    </row>
    <row r="10169" customFormat="false" ht="12.8" hidden="false" customHeight="false" outlineLevel="0" collapsed="false">
      <c r="A10169" s="207" t="n">
        <v>102175</v>
      </c>
      <c r="B10169" s="208" t="s">
        <v>10301</v>
      </c>
      <c r="C10169" s="2" t="s">
        <v>175</v>
      </c>
      <c r="D10169" s="209" t="n">
        <v>0</v>
      </c>
      <c r="F10169" s="211" t="n">
        <v>0</v>
      </c>
    </row>
    <row r="10170" customFormat="false" ht="12.8" hidden="false" customHeight="false" outlineLevel="0" collapsed="false">
      <c r="A10170" s="207" t="n">
        <v>106314</v>
      </c>
      <c r="B10170" s="208" t="s">
        <v>10302</v>
      </c>
      <c r="C10170" s="2" t="s">
        <v>175</v>
      </c>
      <c r="D10170" s="209" t="n">
        <v>0</v>
      </c>
      <c r="F10170" s="211" t="n">
        <v>0</v>
      </c>
    </row>
    <row r="10171" customFormat="false" ht="12.8" hidden="false" customHeight="false" outlineLevel="0" collapsed="false">
      <c r="A10171" s="207" t="n">
        <v>102173</v>
      </c>
      <c r="B10171" s="208" t="s">
        <v>10303</v>
      </c>
      <c r="C10171" s="2" t="s">
        <v>175</v>
      </c>
      <c r="D10171" s="209" t="n">
        <v>0</v>
      </c>
      <c r="F10171" s="211" t="n">
        <v>0</v>
      </c>
    </row>
    <row r="10172" customFormat="false" ht="12.8" hidden="false" customHeight="false" outlineLevel="0" collapsed="false">
      <c r="A10172" s="207" t="n">
        <v>102163</v>
      </c>
      <c r="B10172" s="208" t="s">
        <v>10304</v>
      </c>
      <c r="C10172" s="2" t="s">
        <v>175</v>
      </c>
      <c r="D10172" s="209" t="n">
        <v>298.56</v>
      </c>
      <c r="F10172" s="211" t="n">
        <v>0</v>
      </c>
    </row>
    <row r="10173" customFormat="false" ht="12.8" hidden="false" customHeight="false" outlineLevel="0" collapsed="false">
      <c r="A10173" s="207" t="n">
        <v>102153</v>
      </c>
      <c r="B10173" s="208" t="s">
        <v>10305</v>
      </c>
      <c r="C10173" s="2" t="s">
        <v>175</v>
      </c>
      <c r="D10173" s="209" t="n">
        <v>188.68</v>
      </c>
      <c r="F10173" s="211" t="n">
        <v>0</v>
      </c>
    </row>
    <row r="10174" customFormat="false" ht="12.8" hidden="false" customHeight="false" outlineLevel="0" collapsed="false">
      <c r="A10174" s="207" t="n">
        <v>102165</v>
      </c>
      <c r="B10174" s="208" t="s">
        <v>10306</v>
      </c>
      <c r="C10174" s="2" t="s">
        <v>175</v>
      </c>
      <c r="D10174" s="209" t="n">
        <v>281.97</v>
      </c>
      <c r="F10174" s="211" t="n">
        <v>0</v>
      </c>
    </row>
    <row r="10175" customFormat="false" ht="12.8" hidden="false" customHeight="false" outlineLevel="0" collapsed="false">
      <c r="A10175" s="207" t="n">
        <v>102155</v>
      </c>
      <c r="B10175" s="208" t="s">
        <v>10307</v>
      </c>
      <c r="C10175" s="2" t="s">
        <v>175</v>
      </c>
      <c r="D10175" s="209" t="n">
        <v>192.02</v>
      </c>
      <c r="F10175" s="211" t="n">
        <v>0</v>
      </c>
    </row>
    <row r="10176" customFormat="false" ht="12.8" hidden="false" customHeight="false" outlineLevel="0" collapsed="false">
      <c r="A10176" s="207" t="n">
        <v>102167</v>
      </c>
      <c r="B10176" s="208" t="s">
        <v>10308</v>
      </c>
      <c r="C10176" s="2" t="s">
        <v>175</v>
      </c>
      <c r="D10176" s="209" t="n">
        <v>315.38</v>
      </c>
      <c r="F10176" s="211" t="n">
        <v>0</v>
      </c>
    </row>
    <row r="10177" customFormat="false" ht="12.8" hidden="false" customHeight="false" outlineLevel="0" collapsed="false">
      <c r="A10177" s="207" t="n">
        <v>102157</v>
      </c>
      <c r="B10177" s="208" t="s">
        <v>10309</v>
      </c>
      <c r="C10177" s="2" t="s">
        <v>175</v>
      </c>
      <c r="D10177" s="209" t="n">
        <v>245.58</v>
      </c>
      <c r="F10177" s="211" t="n">
        <v>0</v>
      </c>
    </row>
    <row r="10178" customFormat="false" ht="12.8" hidden="false" customHeight="false" outlineLevel="0" collapsed="false">
      <c r="A10178" s="207" t="n">
        <v>102169</v>
      </c>
      <c r="B10178" s="208" t="s">
        <v>10310</v>
      </c>
      <c r="C10178" s="2" t="s">
        <v>175</v>
      </c>
      <c r="D10178" s="209" t="n">
        <v>336.25</v>
      </c>
      <c r="F10178" s="211" t="n">
        <v>0</v>
      </c>
    </row>
    <row r="10179" customFormat="false" ht="12.8" hidden="false" customHeight="false" outlineLevel="0" collapsed="false">
      <c r="A10179" s="207" t="n">
        <v>102159</v>
      </c>
      <c r="B10179" s="208" t="s">
        <v>10311</v>
      </c>
      <c r="C10179" s="2" t="s">
        <v>175</v>
      </c>
      <c r="D10179" s="209" t="n">
        <v>291.24</v>
      </c>
      <c r="F10179" s="211" t="n">
        <v>0</v>
      </c>
    </row>
    <row r="10180" customFormat="false" ht="12.8" hidden="false" customHeight="false" outlineLevel="0" collapsed="false">
      <c r="A10180" s="207" t="n">
        <v>102161</v>
      </c>
      <c r="B10180" s="208" t="s">
        <v>10312</v>
      </c>
      <c r="C10180" s="2" t="s">
        <v>175</v>
      </c>
      <c r="D10180" s="209" t="n">
        <v>248.28</v>
      </c>
      <c r="F10180" s="211" t="n">
        <v>0</v>
      </c>
    </row>
    <row r="10181" customFormat="false" ht="12.8" hidden="false" customHeight="false" outlineLevel="0" collapsed="false">
      <c r="A10181" s="207" t="n">
        <v>102151</v>
      </c>
      <c r="B10181" s="208" t="s">
        <v>10313</v>
      </c>
      <c r="C10181" s="2" t="s">
        <v>175</v>
      </c>
      <c r="D10181" s="209" t="n">
        <v>138.4</v>
      </c>
      <c r="F10181" s="211" t="n">
        <v>0</v>
      </c>
    </row>
    <row r="10182" customFormat="false" ht="12.8" hidden="false" customHeight="false" outlineLevel="0" collapsed="false">
      <c r="A10182" s="207" t="n">
        <v>102162</v>
      </c>
      <c r="B10182" s="208" t="s">
        <v>10314</v>
      </c>
      <c r="C10182" s="2" t="s">
        <v>175</v>
      </c>
      <c r="D10182" s="209" t="n">
        <v>262</v>
      </c>
      <c r="F10182" s="211" t="n">
        <v>0</v>
      </c>
    </row>
    <row r="10183" customFormat="false" ht="12.8" hidden="false" customHeight="false" outlineLevel="0" collapsed="false">
      <c r="A10183" s="207" t="n">
        <v>102152</v>
      </c>
      <c r="B10183" s="208" t="s">
        <v>10315</v>
      </c>
      <c r="C10183" s="2" t="s">
        <v>175</v>
      </c>
      <c r="D10183" s="209" t="n">
        <v>152.12</v>
      </c>
      <c r="F10183" s="211" t="n">
        <v>0</v>
      </c>
    </row>
    <row r="10184" customFormat="false" ht="12.8" hidden="false" customHeight="false" outlineLevel="0" collapsed="false">
      <c r="A10184" s="207" t="n">
        <v>102164</v>
      </c>
      <c r="B10184" s="208" t="s">
        <v>10316</v>
      </c>
      <c r="C10184" s="2" t="s">
        <v>175</v>
      </c>
      <c r="D10184" s="209" t="n">
        <v>252.06</v>
      </c>
      <c r="F10184" s="211" t="n">
        <v>0</v>
      </c>
    </row>
    <row r="10185" customFormat="false" ht="12.8" hidden="false" customHeight="false" outlineLevel="0" collapsed="false">
      <c r="A10185" s="207" t="n">
        <v>102154</v>
      </c>
      <c r="B10185" s="208" t="s">
        <v>10317</v>
      </c>
      <c r="C10185" s="2" t="s">
        <v>175</v>
      </c>
      <c r="D10185" s="209" t="n">
        <v>162.11</v>
      </c>
      <c r="F10185" s="211" t="n">
        <v>0</v>
      </c>
    </row>
    <row r="10186" customFormat="false" ht="12.8" hidden="false" customHeight="false" outlineLevel="0" collapsed="false">
      <c r="A10186" s="207" t="n">
        <v>102166</v>
      </c>
      <c r="B10186" s="208" t="s">
        <v>10318</v>
      </c>
      <c r="C10186" s="2" t="s">
        <v>175</v>
      </c>
      <c r="D10186" s="209" t="n">
        <v>251.38</v>
      </c>
      <c r="F10186" s="211" t="n">
        <v>0</v>
      </c>
    </row>
    <row r="10187" customFormat="false" ht="12.8" hidden="false" customHeight="false" outlineLevel="0" collapsed="false">
      <c r="A10187" s="207" t="n">
        <v>102156</v>
      </c>
      <c r="B10187" s="208" t="s">
        <v>10319</v>
      </c>
      <c r="C10187" s="2" t="s">
        <v>175</v>
      </c>
      <c r="D10187" s="209" t="n">
        <v>181.58</v>
      </c>
      <c r="F10187" s="211" t="n">
        <v>0</v>
      </c>
    </row>
    <row r="10188" customFormat="false" ht="12.8" hidden="false" customHeight="false" outlineLevel="0" collapsed="false">
      <c r="A10188" s="207" t="n">
        <v>102168</v>
      </c>
      <c r="B10188" s="208" t="s">
        <v>10320</v>
      </c>
      <c r="C10188" s="2" t="s">
        <v>175</v>
      </c>
      <c r="D10188" s="209" t="n">
        <v>297.84</v>
      </c>
      <c r="F10188" s="211" t="n">
        <v>0</v>
      </c>
    </row>
    <row r="10189" customFormat="false" ht="12.8" hidden="false" customHeight="false" outlineLevel="0" collapsed="false">
      <c r="A10189" s="207" t="n">
        <v>102158</v>
      </c>
      <c r="B10189" s="208" t="s">
        <v>10321</v>
      </c>
      <c r="C10189" s="2" t="s">
        <v>175</v>
      </c>
      <c r="D10189" s="209" t="n">
        <v>246.12</v>
      </c>
      <c r="F10189" s="211" t="n">
        <v>0</v>
      </c>
    </row>
    <row r="10190" customFormat="false" ht="12.8" hidden="false" customHeight="false" outlineLevel="0" collapsed="false">
      <c r="A10190" s="207" t="n">
        <v>102181</v>
      </c>
      <c r="B10190" s="208" t="s">
        <v>10322</v>
      </c>
      <c r="C10190" s="2" t="s">
        <v>175</v>
      </c>
      <c r="D10190" s="209" t="n">
        <v>410.23</v>
      </c>
      <c r="F10190" s="211" t="n">
        <v>0</v>
      </c>
    </row>
    <row r="10191" customFormat="false" ht="12.8" hidden="false" customHeight="false" outlineLevel="0" collapsed="false">
      <c r="A10191" s="207" t="n">
        <v>102179</v>
      </c>
      <c r="B10191" s="208" t="s">
        <v>10323</v>
      </c>
      <c r="C10191" s="2" t="s">
        <v>175</v>
      </c>
      <c r="D10191" s="209" t="n">
        <v>306.12</v>
      </c>
      <c r="F10191" s="211" t="n">
        <v>0</v>
      </c>
    </row>
    <row r="10192" customFormat="false" ht="12.8" hidden="false" customHeight="false" outlineLevel="0" collapsed="false">
      <c r="A10192" s="207" t="n">
        <v>102180</v>
      </c>
      <c r="B10192" s="208" t="s">
        <v>10324</v>
      </c>
      <c r="C10192" s="2" t="s">
        <v>175</v>
      </c>
      <c r="D10192" s="209" t="n">
        <v>349.85</v>
      </c>
      <c r="F10192" s="211" t="n">
        <v>0</v>
      </c>
    </row>
    <row r="10193" customFormat="false" ht="19.4" hidden="false" customHeight="false" outlineLevel="0" collapsed="false">
      <c r="A10193" s="207" t="n">
        <v>102189</v>
      </c>
      <c r="B10193" s="208" t="s">
        <v>10325</v>
      </c>
      <c r="C10193" s="2" t="s">
        <v>170</v>
      </c>
      <c r="D10193" s="209" t="n">
        <v>284.51</v>
      </c>
      <c r="F10193" s="211" t="n">
        <v>0</v>
      </c>
    </row>
    <row r="10194" customFormat="false" ht="12.8" hidden="false" customHeight="false" outlineLevel="0" collapsed="false">
      <c r="A10194" s="207" t="n">
        <v>102188</v>
      </c>
      <c r="B10194" s="208" t="s">
        <v>10326</v>
      </c>
      <c r="C10194" s="2" t="s">
        <v>170</v>
      </c>
      <c r="D10194" s="209" t="n">
        <v>1163.53</v>
      </c>
      <c r="F10194" s="211" t="n">
        <v>0</v>
      </c>
    </row>
    <row r="10195" customFormat="false" ht="19.4" hidden="false" customHeight="false" outlineLevel="0" collapsed="false">
      <c r="A10195" s="207" t="n">
        <v>106320</v>
      </c>
      <c r="B10195" s="208" t="s">
        <v>10327</v>
      </c>
      <c r="C10195" s="2" t="s">
        <v>170</v>
      </c>
      <c r="D10195" s="209" t="n">
        <v>2270.77</v>
      </c>
      <c r="F10195" s="211" t="n">
        <v>0</v>
      </c>
    </row>
    <row r="10196" customFormat="false" ht="19.4" hidden="false" customHeight="false" outlineLevel="0" collapsed="false">
      <c r="A10196" s="207" t="n">
        <v>102185</v>
      </c>
      <c r="B10196" s="208" t="s">
        <v>10328</v>
      </c>
      <c r="C10196" s="2" t="s">
        <v>170</v>
      </c>
      <c r="D10196" s="209" t="n">
        <v>4112.37</v>
      </c>
      <c r="F10196" s="211" t="n">
        <v>0</v>
      </c>
    </row>
    <row r="10197" customFormat="false" ht="19.4" hidden="false" customHeight="false" outlineLevel="0" collapsed="false">
      <c r="A10197" s="207" t="n">
        <v>106318</v>
      </c>
      <c r="B10197" s="208" t="s">
        <v>10329</v>
      </c>
      <c r="C10197" s="2" t="s">
        <v>170</v>
      </c>
      <c r="D10197" s="209" t="n">
        <v>1903.47</v>
      </c>
      <c r="F10197" s="211" t="n">
        <v>0</v>
      </c>
    </row>
    <row r="10198" customFormat="false" ht="19.4" hidden="false" customHeight="false" outlineLevel="0" collapsed="false">
      <c r="A10198" s="207" t="n">
        <v>106319</v>
      </c>
      <c r="B10198" s="208" t="s">
        <v>10330</v>
      </c>
      <c r="C10198" s="2" t="s">
        <v>170</v>
      </c>
      <c r="D10198" s="209" t="n">
        <v>1976.93</v>
      </c>
      <c r="F10198" s="211" t="n">
        <v>0</v>
      </c>
    </row>
    <row r="10199" customFormat="false" ht="19.4" hidden="false" customHeight="false" outlineLevel="0" collapsed="false">
      <c r="A10199" s="207" t="n">
        <v>102184</v>
      </c>
      <c r="B10199" s="208" t="s">
        <v>10331</v>
      </c>
      <c r="C10199" s="2" t="s">
        <v>170</v>
      </c>
      <c r="D10199" s="209" t="n">
        <v>2050.39</v>
      </c>
      <c r="F10199" s="211" t="n">
        <v>0</v>
      </c>
    </row>
    <row r="10200" customFormat="false" ht="12.8" hidden="false" customHeight="false" outlineLevel="0" collapsed="false">
      <c r="A10200" s="207" t="n">
        <v>102187</v>
      </c>
      <c r="B10200" s="208" t="s">
        <v>10332</v>
      </c>
      <c r="C10200" s="2" t="s">
        <v>170</v>
      </c>
      <c r="D10200" s="209" t="n">
        <v>0</v>
      </c>
      <c r="F10200" s="211" t="n">
        <v>0</v>
      </c>
    </row>
    <row r="10201" customFormat="false" ht="12.8" hidden="false" customHeight="false" outlineLevel="0" collapsed="false">
      <c r="A10201" s="207" t="n">
        <v>102186</v>
      </c>
      <c r="B10201" s="208" t="s">
        <v>10333</v>
      </c>
      <c r="C10201" s="2" t="s">
        <v>170</v>
      </c>
      <c r="D10201" s="209" t="n">
        <v>0</v>
      </c>
      <c r="F10201" s="211" t="n">
        <v>0</v>
      </c>
    </row>
    <row r="10202" customFormat="false" ht="12.8" hidden="false" customHeight="false" outlineLevel="0" collapsed="false">
      <c r="A10202" s="207" t="n">
        <v>102183</v>
      </c>
      <c r="B10202" s="208" t="s">
        <v>10334</v>
      </c>
      <c r="C10202" s="2" t="s">
        <v>170</v>
      </c>
      <c r="D10202" s="209" t="n">
        <v>1627.7</v>
      </c>
      <c r="F10202" s="211" t="n">
        <v>0</v>
      </c>
    </row>
    <row r="10203" customFormat="false" ht="12.8" hidden="false" customHeight="false" outlineLevel="0" collapsed="false">
      <c r="A10203" s="207" t="n">
        <v>102182</v>
      </c>
      <c r="B10203" s="208" t="s">
        <v>10335</v>
      </c>
      <c r="C10203" s="2" t="s">
        <v>170</v>
      </c>
      <c r="D10203" s="209" t="n">
        <v>908.49</v>
      </c>
      <c r="F10203" s="211" t="n">
        <v>0</v>
      </c>
    </row>
    <row r="10204" customFormat="false" ht="12.8" hidden="false" customHeight="false" outlineLevel="0" collapsed="false">
      <c r="A10204" s="207" t="n">
        <v>102191</v>
      </c>
      <c r="B10204" s="208" t="s">
        <v>10336</v>
      </c>
      <c r="C10204" s="2" t="s">
        <v>175</v>
      </c>
      <c r="D10204" s="209" t="n">
        <v>19.37</v>
      </c>
      <c r="F10204" s="211" t="n">
        <v>0</v>
      </c>
    </row>
    <row r="10205" customFormat="false" ht="12.8" hidden="false" customHeight="false" outlineLevel="0" collapsed="false">
      <c r="A10205" s="207" t="n">
        <v>102190</v>
      </c>
      <c r="B10205" s="208" t="s">
        <v>10337</v>
      </c>
      <c r="C10205" s="2" t="s">
        <v>175</v>
      </c>
      <c r="D10205" s="209" t="n">
        <v>17.89</v>
      </c>
      <c r="F10205" s="211" t="n">
        <v>0</v>
      </c>
    </row>
    <row r="10206" customFormat="false" ht="12.8" hidden="false" customHeight="false" outlineLevel="0" collapsed="false">
      <c r="A10206" s="207" t="n">
        <v>102192</v>
      </c>
      <c r="B10206" s="208" t="s">
        <v>10338</v>
      </c>
      <c r="C10206" s="2" t="s">
        <v>175</v>
      </c>
      <c r="D10206" s="209" t="n">
        <v>17.11</v>
      </c>
      <c r="F10206" s="211" t="n">
        <v>0</v>
      </c>
    </row>
    <row r="10207" customFormat="false" ht="12.8" hidden="false" customHeight="false" outlineLevel="0" collapsed="false">
      <c r="A10207" s="207" t="n">
        <v>89354</v>
      </c>
      <c r="B10207" s="208" t="s">
        <v>10339</v>
      </c>
      <c r="C10207" s="2" t="s">
        <v>170</v>
      </c>
      <c r="D10207" s="209" t="n">
        <v>964.27</v>
      </c>
      <c r="F10207" s="211" t="n">
        <v>0</v>
      </c>
    </row>
    <row r="10208" customFormat="false" ht="12.8" hidden="false" customHeight="false" outlineLevel="0" collapsed="false">
      <c r="A10208" s="207" t="n">
        <v>103041</v>
      </c>
      <c r="B10208" s="208" t="s">
        <v>10340</v>
      </c>
      <c r="C10208" s="2" t="s">
        <v>170</v>
      </c>
      <c r="D10208" s="209" t="n">
        <v>29.08</v>
      </c>
      <c r="F10208" s="211" t="n">
        <v>0</v>
      </c>
    </row>
    <row r="10209" customFormat="false" ht="12.8" hidden="false" customHeight="false" outlineLevel="0" collapsed="false">
      <c r="A10209" s="207" t="n">
        <v>103042</v>
      </c>
      <c r="B10209" s="208" t="s">
        <v>10341</v>
      </c>
      <c r="C10209" s="2" t="s">
        <v>170</v>
      </c>
      <c r="D10209" s="209" t="n">
        <v>35.52</v>
      </c>
      <c r="F10209" s="211" t="n">
        <v>0</v>
      </c>
    </row>
    <row r="10210" customFormat="false" ht="12.8" hidden="false" customHeight="false" outlineLevel="0" collapsed="false">
      <c r="A10210" s="207" t="n">
        <v>103043</v>
      </c>
      <c r="B10210" s="208" t="s">
        <v>10342</v>
      </c>
      <c r="C10210" s="2" t="s">
        <v>170</v>
      </c>
      <c r="D10210" s="209" t="n">
        <v>33.8</v>
      </c>
      <c r="F10210" s="211" t="n">
        <v>0</v>
      </c>
    </row>
    <row r="10211" customFormat="false" ht="12.8" hidden="false" customHeight="false" outlineLevel="0" collapsed="false">
      <c r="A10211" s="207" t="n">
        <v>103044</v>
      </c>
      <c r="B10211" s="208" t="s">
        <v>10343</v>
      </c>
      <c r="C10211" s="2" t="s">
        <v>170</v>
      </c>
      <c r="D10211" s="209" t="n">
        <v>45.36</v>
      </c>
      <c r="F10211" s="211" t="n">
        <v>0</v>
      </c>
    </row>
    <row r="10212" customFormat="false" ht="12.8" hidden="false" customHeight="false" outlineLevel="0" collapsed="false">
      <c r="A10212" s="207" t="n">
        <v>103039</v>
      </c>
      <c r="B10212" s="208" t="s">
        <v>10344</v>
      </c>
      <c r="C10212" s="2" t="s">
        <v>170</v>
      </c>
      <c r="D10212" s="209" t="n">
        <v>99.81</v>
      </c>
      <c r="F10212" s="211" t="n">
        <v>0</v>
      </c>
    </row>
    <row r="10213" customFormat="false" ht="12.8" hidden="false" customHeight="false" outlineLevel="0" collapsed="false">
      <c r="A10213" s="207" t="n">
        <v>103038</v>
      </c>
      <c r="B10213" s="208" t="s">
        <v>10345</v>
      </c>
      <c r="C10213" s="2" t="s">
        <v>170</v>
      </c>
      <c r="D10213" s="209" t="n">
        <v>92.51</v>
      </c>
      <c r="F10213" s="211" t="n">
        <v>0</v>
      </c>
    </row>
    <row r="10214" customFormat="false" ht="12.8" hidden="false" customHeight="false" outlineLevel="0" collapsed="false">
      <c r="A10214" s="207" t="n">
        <v>103037</v>
      </c>
      <c r="B10214" s="208" t="s">
        <v>10346</v>
      </c>
      <c r="C10214" s="2" t="s">
        <v>170</v>
      </c>
      <c r="D10214" s="209" t="n">
        <v>69.15</v>
      </c>
      <c r="F10214" s="211" t="n">
        <v>0</v>
      </c>
    </row>
    <row r="10215" customFormat="false" ht="12.8" hidden="false" customHeight="false" outlineLevel="0" collapsed="false">
      <c r="A10215" s="207" t="n">
        <v>103036</v>
      </c>
      <c r="B10215" s="208" t="s">
        <v>10347</v>
      </c>
      <c r="C10215" s="2" t="s">
        <v>170</v>
      </c>
      <c r="D10215" s="209" t="n">
        <v>35.18</v>
      </c>
      <c r="F10215" s="211" t="n">
        <v>0</v>
      </c>
    </row>
    <row r="10216" customFormat="false" ht="12.8" hidden="false" customHeight="false" outlineLevel="0" collapsed="false">
      <c r="A10216" s="207" t="n">
        <v>103040</v>
      </c>
      <c r="B10216" s="208" t="s">
        <v>10348</v>
      </c>
      <c r="C10216" s="2" t="s">
        <v>170</v>
      </c>
      <c r="D10216" s="209" t="n">
        <v>149.41</v>
      </c>
      <c r="F10216" s="211" t="n">
        <v>0</v>
      </c>
    </row>
    <row r="10217" customFormat="false" ht="12.8" hidden="false" customHeight="false" outlineLevel="0" collapsed="false">
      <c r="A10217" s="207" t="n">
        <v>90371</v>
      </c>
      <c r="B10217" s="208" t="s">
        <v>10349</v>
      </c>
      <c r="C10217" s="2" t="s">
        <v>170</v>
      </c>
      <c r="D10217" s="209" t="n">
        <v>43.42</v>
      </c>
      <c r="F10217" s="211" t="n">
        <v>0</v>
      </c>
    </row>
    <row r="10218" customFormat="false" ht="12.8" hidden="false" customHeight="false" outlineLevel="0" collapsed="false">
      <c r="A10218" s="207" t="n">
        <v>103047</v>
      </c>
      <c r="B10218" s="208" t="s">
        <v>10350</v>
      </c>
      <c r="C10218" s="2" t="s">
        <v>170</v>
      </c>
      <c r="D10218" s="209" t="n">
        <v>35.5</v>
      </c>
      <c r="F10218" s="211" t="n">
        <v>0</v>
      </c>
    </row>
    <row r="10219" customFormat="false" ht="12.8" hidden="false" customHeight="false" outlineLevel="0" collapsed="false">
      <c r="A10219" s="207" t="n">
        <v>94489</v>
      </c>
      <c r="B10219" s="208" t="s">
        <v>10351</v>
      </c>
      <c r="C10219" s="2" t="s">
        <v>170</v>
      </c>
      <c r="D10219" s="209" t="n">
        <v>44.27</v>
      </c>
      <c r="F10219" s="211" t="n">
        <v>0</v>
      </c>
    </row>
    <row r="10220" customFormat="false" ht="12.8" hidden="false" customHeight="false" outlineLevel="0" collapsed="false">
      <c r="A10220" s="207" t="n">
        <v>94490</v>
      </c>
      <c r="B10220" s="208" t="s">
        <v>10352</v>
      </c>
      <c r="C10220" s="2" t="s">
        <v>170</v>
      </c>
      <c r="D10220" s="209" t="n">
        <v>66.63</v>
      </c>
      <c r="F10220" s="211" t="n">
        <v>0</v>
      </c>
    </row>
    <row r="10221" customFormat="false" ht="12.8" hidden="false" customHeight="false" outlineLevel="0" collapsed="false">
      <c r="A10221" s="207" t="n">
        <v>94491</v>
      </c>
      <c r="B10221" s="208" t="s">
        <v>10353</v>
      </c>
      <c r="C10221" s="2" t="s">
        <v>170</v>
      </c>
      <c r="D10221" s="209" t="n">
        <v>90.52</v>
      </c>
      <c r="F10221" s="211" t="n">
        <v>0</v>
      </c>
    </row>
    <row r="10222" customFormat="false" ht="12.8" hidden="false" customHeight="false" outlineLevel="0" collapsed="false">
      <c r="A10222" s="207" t="n">
        <v>94492</v>
      </c>
      <c r="B10222" s="208" t="s">
        <v>10354</v>
      </c>
      <c r="C10222" s="2" t="s">
        <v>170</v>
      </c>
      <c r="D10222" s="209" t="n">
        <v>93.16</v>
      </c>
      <c r="F10222" s="211" t="n">
        <v>0</v>
      </c>
    </row>
    <row r="10223" customFormat="false" ht="12.8" hidden="false" customHeight="false" outlineLevel="0" collapsed="false">
      <c r="A10223" s="207" t="n">
        <v>94493</v>
      </c>
      <c r="B10223" s="208" t="s">
        <v>10355</v>
      </c>
      <c r="C10223" s="2" t="s">
        <v>170</v>
      </c>
      <c r="D10223" s="209" t="n">
        <v>170.89</v>
      </c>
      <c r="F10223" s="211" t="n">
        <v>0</v>
      </c>
    </row>
    <row r="10224" customFormat="false" ht="12.8" hidden="false" customHeight="false" outlineLevel="0" collapsed="false">
      <c r="A10224" s="207" t="n">
        <v>94497</v>
      </c>
      <c r="B10224" s="208" t="s">
        <v>10356</v>
      </c>
      <c r="C10224" s="2" t="s">
        <v>170</v>
      </c>
      <c r="D10224" s="209" t="n">
        <v>139.76</v>
      </c>
      <c r="F10224" s="211" t="n">
        <v>0</v>
      </c>
    </row>
    <row r="10225" customFormat="false" ht="19.4" hidden="false" customHeight="false" outlineLevel="0" collapsed="false">
      <c r="A10225" s="207" t="n">
        <v>94794</v>
      </c>
      <c r="B10225" s="208" t="s">
        <v>10357</v>
      </c>
      <c r="C10225" s="2" t="s">
        <v>170</v>
      </c>
      <c r="D10225" s="209" t="n">
        <v>220.9</v>
      </c>
      <c r="F10225" s="211" t="n">
        <v>0</v>
      </c>
    </row>
    <row r="10226" customFormat="false" ht="12.8" hidden="false" customHeight="false" outlineLevel="0" collapsed="false">
      <c r="A10226" s="207" t="n">
        <v>94496</v>
      </c>
      <c r="B10226" s="208" t="s">
        <v>10358</v>
      </c>
      <c r="C10226" s="2" t="s">
        <v>170</v>
      </c>
      <c r="D10226" s="209" t="n">
        <v>110.39</v>
      </c>
      <c r="F10226" s="211" t="n">
        <v>0</v>
      </c>
    </row>
    <row r="10227" customFormat="false" ht="19.4" hidden="false" customHeight="false" outlineLevel="0" collapsed="false">
      <c r="A10227" s="207" t="n">
        <v>94793</v>
      </c>
      <c r="B10227" s="208" t="s">
        <v>10359</v>
      </c>
      <c r="C10227" s="2" t="s">
        <v>170</v>
      </c>
      <c r="D10227" s="209" t="n">
        <v>208.83</v>
      </c>
      <c r="F10227" s="211" t="n">
        <v>0</v>
      </c>
    </row>
    <row r="10228" customFormat="false" ht="12.8" hidden="false" customHeight="false" outlineLevel="0" collapsed="false">
      <c r="A10228" s="207" t="n">
        <v>94495</v>
      </c>
      <c r="B10228" s="208" t="s">
        <v>10360</v>
      </c>
      <c r="C10228" s="2" t="s">
        <v>170</v>
      </c>
      <c r="D10228" s="209" t="n">
        <v>81.03</v>
      </c>
      <c r="F10228" s="211" t="n">
        <v>0</v>
      </c>
    </row>
    <row r="10229" customFormat="false" ht="19.4" hidden="false" customHeight="false" outlineLevel="0" collapsed="false">
      <c r="A10229" s="207" t="n">
        <v>94792</v>
      </c>
      <c r="B10229" s="208" t="s">
        <v>10361</v>
      </c>
      <c r="C10229" s="2" t="s">
        <v>170</v>
      </c>
      <c r="D10229" s="209" t="n">
        <v>152.01</v>
      </c>
      <c r="F10229" s="211" t="n">
        <v>0</v>
      </c>
    </row>
    <row r="10230" customFormat="false" ht="12.8" hidden="false" customHeight="false" outlineLevel="0" collapsed="false">
      <c r="A10230" s="207" t="n">
        <v>89352</v>
      </c>
      <c r="B10230" s="208" t="s">
        <v>10362</v>
      </c>
      <c r="C10230" s="2" t="s">
        <v>170</v>
      </c>
      <c r="D10230" s="209" t="n">
        <v>47.77</v>
      </c>
      <c r="F10230" s="211" t="n">
        <v>0</v>
      </c>
    </row>
    <row r="10231" customFormat="false" ht="19.4" hidden="false" customHeight="false" outlineLevel="0" collapsed="false">
      <c r="A10231" s="207" t="n">
        <v>89986</v>
      </c>
      <c r="B10231" s="208" t="s">
        <v>10363</v>
      </c>
      <c r="C10231" s="2" t="s">
        <v>170</v>
      </c>
      <c r="D10231" s="209" t="n">
        <v>109.79</v>
      </c>
      <c r="F10231" s="211" t="n">
        <v>0</v>
      </c>
    </row>
    <row r="10232" customFormat="false" ht="12.8" hidden="false" customHeight="false" outlineLevel="0" collapsed="false">
      <c r="A10232" s="207" t="n">
        <v>94499</v>
      </c>
      <c r="B10232" s="208" t="s">
        <v>10364</v>
      </c>
      <c r="C10232" s="2" t="s">
        <v>170</v>
      </c>
      <c r="D10232" s="209" t="n">
        <v>387.47</v>
      </c>
      <c r="F10232" s="211" t="n">
        <v>0</v>
      </c>
    </row>
    <row r="10233" customFormat="false" ht="12.8" hidden="false" customHeight="false" outlineLevel="0" collapsed="false">
      <c r="A10233" s="207" t="n">
        <v>94498</v>
      </c>
      <c r="B10233" s="208" t="s">
        <v>10365</v>
      </c>
      <c r="C10233" s="2" t="s">
        <v>170</v>
      </c>
      <c r="D10233" s="209" t="n">
        <v>193.24</v>
      </c>
      <c r="F10233" s="211" t="n">
        <v>0</v>
      </c>
    </row>
    <row r="10234" customFormat="false" ht="12.8" hidden="false" customHeight="false" outlineLevel="0" collapsed="false">
      <c r="A10234" s="207" t="n">
        <v>94500</v>
      </c>
      <c r="B10234" s="208" t="s">
        <v>10366</v>
      </c>
      <c r="C10234" s="2" t="s">
        <v>170</v>
      </c>
      <c r="D10234" s="209" t="n">
        <v>470.08</v>
      </c>
      <c r="F10234" s="211" t="n">
        <v>0</v>
      </c>
    </row>
    <row r="10235" customFormat="false" ht="12.8" hidden="false" customHeight="false" outlineLevel="0" collapsed="false">
      <c r="A10235" s="207" t="n">
        <v>89353</v>
      </c>
      <c r="B10235" s="208" t="s">
        <v>10367</v>
      </c>
      <c r="C10235" s="2" t="s">
        <v>170</v>
      </c>
      <c r="D10235" s="209" t="n">
        <v>52.21</v>
      </c>
      <c r="F10235" s="211" t="n">
        <v>0</v>
      </c>
    </row>
    <row r="10236" customFormat="false" ht="19.4" hidden="false" customHeight="false" outlineLevel="0" collapsed="false">
      <c r="A10236" s="207" t="n">
        <v>89987</v>
      </c>
      <c r="B10236" s="208" t="s">
        <v>10368</v>
      </c>
      <c r="C10236" s="2" t="s">
        <v>170</v>
      </c>
      <c r="D10236" s="209" t="n">
        <v>124.65</v>
      </c>
      <c r="F10236" s="211" t="n">
        <v>0</v>
      </c>
    </row>
    <row r="10237" customFormat="false" ht="12.8" hidden="false" customHeight="false" outlineLevel="0" collapsed="false">
      <c r="A10237" s="207" t="n">
        <v>94501</v>
      </c>
      <c r="B10237" s="208" t="s">
        <v>10369</v>
      </c>
      <c r="C10237" s="2" t="s">
        <v>170</v>
      </c>
      <c r="D10237" s="209" t="n">
        <v>954.93</v>
      </c>
      <c r="F10237" s="211" t="n">
        <v>0</v>
      </c>
    </row>
    <row r="10238" customFormat="false" ht="12.8" hidden="false" customHeight="false" outlineLevel="0" collapsed="false">
      <c r="A10238" s="207" t="n">
        <v>89349</v>
      </c>
      <c r="B10238" s="208" t="s">
        <v>10370</v>
      </c>
      <c r="C10238" s="2" t="s">
        <v>170</v>
      </c>
      <c r="D10238" s="209" t="n">
        <v>34.98</v>
      </c>
      <c r="F10238" s="211" t="n">
        <v>0</v>
      </c>
    </row>
    <row r="10239" customFormat="false" ht="19.4" hidden="false" customHeight="false" outlineLevel="0" collapsed="false">
      <c r="A10239" s="207" t="n">
        <v>89984</v>
      </c>
      <c r="B10239" s="208" t="s">
        <v>10371</v>
      </c>
      <c r="C10239" s="2" t="s">
        <v>170</v>
      </c>
      <c r="D10239" s="209" t="n">
        <v>112.72</v>
      </c>
      <c r="F10239" s="211" t="n">
        <v>0</v>
      </c>
    </row>
    <row r="10240" customFormat="false" ht="19.4" hidden="false" customHeight="false" outlineLevel="0" collapsed="false">
      <c r="A10240" s="207" t="n">
        <v>89985</v>
      </c>
      <c r="B10240" s="208" t="s">
        <v>10372</v>
      </c>
      <c r="C10240" s="2" t="s">
        <v>170</v>
      </c>
      <c r="D10240" s="209" t="n">
        <v>118.23</v>
      </c>
      <c r="F10240" s="211" t="n">
        <v>0</v>
      </c>
    </row>
    <row r="10241" customFormat="false" ht="12.8" hidden="false" customHeight="false" outlineLevel="0" collapsed="false">
      <c r="A10241" s="207" t="n">
        <v>89351</v>
      </c>
      <c r="B10241" s="208" t="s">
        <v>10373</v>
      </c>
      <c r="C10241" s="2" t="s">
        <v>170</v>
      </c>
      <c r="D10241" s="209" t="n">
        <v>43.04</v>
      </c>
      <c r="F10241" s="211" t="n">
        <v>0</v>
      </c>
    </row>
    <row r="10242" customFormat="false" ht="12.8" hidden="false" customHeight="false" outlineLevel="0" collapsed="false">
      <c r="A10242" s="207" t="n">
        <v>103045</v>
      </c>
      <c r="B10242" s="208" t="s">
        <v>10374</v>
      </c>
      <c r="C10242" s="2" t="s">
        <v>170</v>
      </c>
      <c r="D10242" s="209" t="n">
        <v>13.56</v>
      </c>
      <c r="F10242" s="211" t="n">
        <v>0</v>
      </c>
    </row>
    <row r="10243" customFormat="false" ht="12.8" hidden="false" customHeight="false" outlineLevel="0" collapsed="false">
      <c r="A10243" s="207" t="n">
        <v>103046</v>
      </c>
      <c r="B10243" s="208" t="s">
        <v>10375</v>
      </c>
      <c r="C10243" s="2" t="s">
        <v>170</v>
      </c>
      <c r="D10243" s="209" t="n">
        <v>33.54</v>
      </c>
      <c r="F10243" s="211" t="n">
        <v>0</v>
      </c>
    </row>
    <row r="10244" customFormat="false" ht="12.8" hidden="false" customHeight="false" outlineLevel="0" collapsed="false">
      <c r="A10244" s="207" t="n">
        <v>103048</v>
      </c>
      <c r="B10244" s="208" t="s">
        <v>10376</v>
      </c>
      <c r="C10244" s="2" t="s">
        <v>170</v>
      </c>
      <c r="D10244" s="209" t="n">
        <v>26.12</v>
      </c>
      <c r="F10244" s="211" t="n">
        <v>0</v>
      </c>
    </row>
    <row r="10245" customFormat="false" ht="12.8" hidden="false" customHeight="false" outlineLevel="0" collapsed="false">
      <c r="A10245" s="207" t="n">
        <v>103049</v>
      </c>
      <c r="B10245" s="208" t="s">
        <v>10377</v>
      </c>
      <c r="C10245" s="2" t="s">
        <v>170</v>
      </c>
      <c r="D10245" s="209" t="n">
        <v>28.64</v>
      </c>
      <c r="F10245" s="211" t="n">
        <v>0</v>
      </c>
    </row>
    <row r="10246" customFormat="false" ht="12.8" hidden="false" customHeight="false" outlineLevel="0" collapsed="false">
      <c r="A10246" s="207" t="n">
        <v>103029</v>
      </c>
      <c r="B10246" s="208" t="s">
        <v>10378</v>
      </c>
      <c r="C10246" s="2" t="s">
        <v>170</v>
      </c>
      <c r="D10246" s="209" t="n">
        <v>59.86</v>
      </c>
      <c r="F10246" s="211" t="n">
        <v>0</v>
      </c>
    </row>
    <row r="10247" customFormat="false" ht="19.4" hidden="false" customHeight="false" outlineLevel="0" collapsed="false">
      <c r="A10247" s="207" t="n">
        <v>103019</v>
      </c>
      <c r="B10247" s="208" t="s">
        <v>10379</v>
      </c>
      <c r="C10247" s="2" t="s">
        <v>170</v>
      </c>
      <c r="D10247" s="209" t="n">
        <v>189.08</v>
      </c>
      <c r="F10247" s="211" t="n">
        <v>0</v>
      </c>
    </row>
    <row r="10248" customFormat="false" ht="12.8" hidden="false" customHeight="false" outlineLevel="0" collapsed="false">
      <c r="A10248" s="207" t="n">
        <v>103050</v>
      </c>
      <c r="B10248" s="208" t="s">
        <v>10380</v>
      </c>
      <c r="C10248" s="2" t="s">
        <v>170</v>
      </c>
      <c r="D10248" s="209" t="n">
        <v>27.29</v>
      </c>
      <c r="F10248" s="211" t="n">
        <v>0</v>
      </c>
    </row>
    <row r="10249" customFormat="false" ht="12.8" hidden="false" customHeight="false" outlineLevel="0" collapsed="false">
      <c r="A10249" s="207" t="n">
        <v>103051</v>
      </c>
      <c r="B10249" s="208" t="s">
        <v>10381</v>
      </c>
      <c r="C10249" s="2" t="s">
        <v>170</v>
      </c>
      <c r="D10249" s="209" t="n">
        <v>32.96</v>
      </c>
      <c r="F10249" s="211" t="n">
        <v>0</v>
      </c>
    </row>
    <row r="10250" customFormat="false" ht="12.8" hidden="false" customHeight="false" outlineLevel="0" collapsed="false">
      <c r="A10250" s="207" t="n">
        <v>103052</v>
      </c>
      <c r="B10250" s="208" t="s">
        <v>10382</v>
      </c>
      <c r="C10250" s="2" t="s">
        <v>170</v>
      </c>
      <c r="D10250" s="209" t="n">
        <v>44.92</v>
      </c>
      <c r="F10250" s="211" t="n">
        <v>0</v>
      </c>
    </row>
    <row r="10251" customFormat="false" ht="12.8" hidden="false" customHeight="false" outlineLevel="0" collapsed="false">
      <c r="A10251" s="207" t="n">
        <v>94799</v>
      </c>
      <c r="B10251" s="208" t="s">
        <v>10383</v>
      </c>
      <c r="C10251" s="2" t="s">
        <v>170</v>
      </c>
      <c r="D10251" s="209" t="n">
        <v>269.21</v>
      </c>
      <c r="F10251" s="211" t="n">
        <v>0</v>
      </c>
    </row>
    <row r="10252" customFormat="false" ht="12.8" hidden="false" customHeight="false" outlineLevel="0" collapsed="false">
      <c r="A10252" s="207" t="n">
        <v>94798</v>
      </c>
      <c r="B10252" s="208" t="s">
        <v>10384</v>
      </c>
      <c r="C10252" s="2" t="s">
        <v>170</v>
      </c>
      <c r="D10252" s="209" t="n">
        <v>219.63</v>
      </c>
      <c r="F10252" s="211" t="n">
        <v>0</v>
      </c>
    </row>
    <row r="10253" customFormat="false" ht="12.8" hidden="false" customHeight="false" outlineLevel="0" collapsed="false">
      <c r="A10253" s="207" t="n">
        <v>94797</v>
      </c>
      <c r="B10253" s="208" t="s">
        <v>10385</v>
      </c>
      <c r="C10253" s="2" t="s">
        <v>170</v>
      </c>
      <c r="D10253" s="209" t="n">
        <v>131.65</v>
      </c>
      <c r="F10253" s="211" t="n">
        <v>0</v>
      </c>
    </row>
    <row r="10254" customFormat="false" ht="12.8" hidden="false" customHeight="false" outlineLevel="0" collapsed="false">
      <c r="A10254" s="207" t="n">
        <v>94795</v>
      </c>
      <c r="B10254" s="208" t="s">
        <v>10386</v>
      </c>
      <c r="C10254" s="2" t="s">
        <v>170</v>
      </c>
      <c r="D10254" s="209" t="n">
        <v>55.17</v>
      </c>
      <c r="F10254" s="211" t="n">
        <v>0</v>
      </c>
    </row>
    <row r="10255" customFormat="false" ht="12.8" hidden="false" customHeight="false" outlineLevel="0" collapsed="false">
      <c r="A10255" s="207" t="n">
        <v>94800</v>
      </c>
      <c r="B10255" s="208" t="s">
        <v>10387</v>
      </c>
      <c r="C10255" s="2" t="s">
        <v>170</v>
      </c>
      <c r="D10255" s="209" t="n">
        <v>345.6</v>
      </c>
      <c r="F10255" s="211" t="n">
        <v>0</v>
      </c>
    </row>
    <row r="10256" customFormat="false" ht="12.8" hidden="false" customHeight="false" outlineLevel="0" collapsed="false">
      <c r="A10256" s="207" t="n">
        <v>94796</v>
      </c>
      <c r="B10256" s="208" t="s">
        <v>10388</v>
      </c>
      <c r="C10256" s="2" t="s">
        <v>170</v>
      </c>
      <c r="D10256" s="209" t="n">
        <v>62.52</v>
      </c>
      <c r="F10256" s="211" t="n">
        <v>0</v>
      </c>
    </row>
    <row r="10257" customFormat="false" ht="12.8" hidden="false" customHeight="false" outlineLevel="0" collapsed="false">
      <c r="A10257" s="207" t="n">
        <v>99635</v>
      </c>
      <c r="B10257" s="208" t="s">
        <v>10389</v>
      </c>
      <c r="C10257" s="2" t="s">
        <v>170</v>
      </c>
      <c r="D10257" s="209" t="n">
        <v>439.48</v>
      </c>
      <c r="F10257" s="211" t="n">
        <v>0</v>
      </c>
    </row>
    <row r="10258" customFormat="false" ht="12.8" hidden="false" customHeight="false" outlineLevel="0" collapsed="false">
      <c r="A10258" s="207" t="n">
        <v>103018</v>
      </c>
      <c r="B10258" s="208" t="s">
        <v>10390</v>
      </c>
      <c r="C10258" s="2" t="s">
        <v>170</v>
      </c>
      <c r="D10258" s="209" t="n">
        <v>358.81</v>
      </c>
      <c r="F10258" s="211" t="n">
        <v>0</v>
      </c>
    </row>
    <row r="10259" customFormat="false" ht="12.8" hidden="false" customHeight="false" outlineLevel="0" collapsed="false">
      <c r="A10259" s="207" t="n">
        <v>95252</v>
      </c>
      <c r="B10259" s="208" t="s">
        <v>10391</v>
      </c>
      <c r="C10259" s="2" t="s">
        <v>170</v>
      </c>
      <c r="D10259" s="209" t="n">
        <v>198.19</v>
      </c>
      <c r="F10259" s="211" t="n">
        <v>0</v>
      </c>
    </row>
    <row r="10260" customFormat="false" ht="12.8" hidden="false" customHeight="false" outlineLevel="0" collapsed="false">
      <c r="A10260" s="207" t="n">
        <v>95251</v>
      </c>
      <c r="B10260" s="208" t="s">
        <v>10392</v>
      </c>
      <c r="C10260" s="2" t="s">
        <v>170</v>
      </c>
      <c r="D10260" s="209" t="n">
        <v>163.64</v>
      </c>
      <c r="F10260" s="211" t="n">
        <v>0</v>
      </c>
    </row>
    <row r="10261" customFormat="false" ht="12.8" hidden="false" customHeight="false" outlineLevel="0" collapsed="false">
      <c r="A10261" s="207" t="n">
        <v>95250</v>
      </c>
      <c r="B10261" s="208" t="s">
        <v>10393</v>
      </c>
      <c r="C10261" s="2" t="s">
        <v>170</v>
      </c>
      <c r="D10261" s="209" t="n">
        <v>110.5</v>
      </c>
      <c r="F10261" s="211" t="n">
        <v>0</v>
      </c>
    </row>
    <row r="10262" customFormat="false" ht="12.8" hidden="false" customHeight="false" outlineLevel="0" collapsed="false">
      <c r="A10262" s="207" t="n">
        <v>95248</v>
      </c>
      <c r="B10262" s="208" t="s">
        <v>10394</v>
      </c>
      <c r="C10262" s="2" t="s">
        <v>170</v>
      </c>
      <c r="D10262" s="209" t="n">
        <v>69.69</v>
      </c>
      <c r="F10262" s="211" t="n">
        <v>0</v>
      </c>
    </row>
    <row r="10263" customFormat="false" ht="12.8" hidden="false" customHeight="false" outlineLevel="0" collapsed="false">
      <c r="A10263" s="207" t="n">
        <v>95253</v>
      </c>
      <c r="B10263" s="208" t="s">
        <v>10395</v>
      </c>
      <c r="C10263" s="2" t="s">
        <v>170</v>
      </c>
      <c r="D10263" s="209" t="n">
        <v>302.11</v>
      </c>
      <c r="F10263" s="211" t="n">
        <v>0</v>
      </c>
    </row>
    <row r="10264" customFormat="false" ht="12.8" hidden="false" customHeight="false" outlineLevel="0" collapsed="false">
      <c r="A10264" s="207" t="n">
        <v>95249</v>
      </c>
      <c r="B10264" s="208" t="s">
        <v>10396</v>
      </c>
      <c r="C10264" s="2" t="s">
        <v>170</v>
      </c>
      <c r="D10264" s="209" t="n">
        <v>81.87</v>
      </c>
      <c r="F10264" s="211" t="n">
        <v>0</v>
      </c>
    </row>
    <row r="10265" customFormat="false" ht="12.8" hidden="false" customHeight="false" outlineLevel="0" collapsed="false">
      <c r="A10265" s="207" t="n">
        <v>99622</v>
      </c>
      <c r="B10265" s="208" t="s">
        <v>10397</v>
      </c>
      <c r="C10265" s="2" t="s">
        <v>170</v>
      </c>
      <c r="D10265" s="209" t="n">
        <v>311.98</v>
      </c>
      <c r="F10265" s="211" t="n">
        <v>0</v>
      </c>
    </row>
    <row r="10266" customFormat="false" ht="12.8" hidden="false" customHeight="false" outlineLevel="0" collapsed="false">
      <c r="A10266" s="207" t="n">
        <v>99621</v>
      </c>
      <c r="B10266" s="208" t="s">
        <v>10398</v>
      </c>
      <c r="C10266" s="2" t="s">
        <v>170</v>
      </c>
      <c r="D10266" s="209" t="n">
        <v>277.42</v>
      </c>
      <c r="F10266" s="211" t="n">
        <v>0</v>
      </c>
    </row>
    <row r="10267" customFormat="false" ht="12.8" hidden="false" customHeight="false" outlineLevel="0" collapsed="false">
      <c r="A10267" s="207" t="n">
        <v>99620</v>
      </c>
      <c r="B10267" s="208" t="s">
        <v>10399</v>
      </c>
      <c r="C10267" s="2" t="s">
        <v>170</v>
      </c>
      <c r="D10267" s="209" t="n">
        <v>186.05</v>
      </c>
      <c r="F10267" s="211" t="n">
        <v>0</v>
      </c>
    </row>
    <row r="10268" customFormat="false" ht="12.8" hidden="false" customHeight="false" outlineLevel="0" collapsed="false">
      <c r="A10268" s="207" t="n">
        <v>103008</v>
      </c>
      <c r="B10268" s="208" t="s">
        <v>10400</v>
      </c>
      <c r="C10268" s="2" t="s">
        <v>170</v>
      </c>
      <c r="D10268" s="209" t="n">
        <v>112.01</v>
      </c>
      <c r="F10268" s="211" t="n">
        <v>0</v>
      </c>
    </row>
    <row r="10269" customFormat="false" ht="12.8" hidden="false" customHeight="false" outlineLevel="0" collapsed="false">
      <c r="A10269" s="207" t="n">
        <v>99624</v>
      </c>
      <c r="B10269" s="208" t="s">
        <v>10401</v>
      </c>
      <c r="C10269" s="2" t="s">
        <v>170</v>
      </c>
      <c r="D10269" s="209" t="n">
        <v>621.17</v>
      </c>
      <c r="F10269" s="211" t="n">
        <v>0</v>
      </c>
    </row>
    <row r="10270" customFormat="false" ht="12.8" hidden="false" customHeight="false" outlineLevel="0" collapsed="false">
      <c r="A10270" s="207" t="n">
        <v>99623</v>
      </c>
      <c r="B10270" s="208" t="s">
        <v>10402</v>
      </c>
      <c r="C10270" s="2" t="s">
        <v>170</v>
      </c>
      <c r="D10270" s="209" t="n">
        <v>435.55</v>
      </c>
      <c r="F10270" s="211" t="n">
        <v>0</v>
      </c>
    </row>
    <row r="10271" customFormat="false" ht="12.8" hidden="false" customHeight="false" outlineLevel="0" collapsed="false">
      <c r="A10271" s="207" t="n">
        <v>99625</v>
      </c>
      <c r="B10271" s="208" t="s">
        <v>10403</v>
      </c>
      <c r="C10271" s="2" t="s">
        <v>170</v>
      </c>
      <c r="D10271" s="209" t="n">
        <v>854.83</v>
      </c>
      <c r="F10271" s="211" t="n">
        <v>0</v>
      </c>
    </row>
    <row r="10272" customFormat="false" ht="12.8" hidden="false" customHeight="false" outlineLevel="0" collapsed="false">
      <c r="A10272" s="207" t="n">
        <v>99619</v>
      </c>
      <c r="B10272" s="208" t="s">
        <v>10404</v>
      </c>
      <c r="C10272" s="2" t="s">
        <v>170</v>
      </c>
      <c r="D10272" s="209" t="n">
        <v>136.95</v>
      </c>
      <c r="F10272" s="211" t="n">
        <v>0</v>
      </c>
    </row>
    <row r="10273" customFormat="false" ht="12.8" hidden="false" customHeight="false" outlineLevel="0" collapsed="false">
      <c r="A10273" s="207" t="n">
        <v>99626</v>
      </c>
      <c r="B10273" s="208" t="s">
        <v>10405</v>
      </c>
      <c r="C10273" s="2" t="s">
        <v>170</v>
      </c>
      <c r="D10273" s="209" t="n">
        <v>1317.34</v>
      </c>
      <c r="F10273" s="211" t="n">
        <v>0</v>
      </c>
    </row>
    <row r="10274" customFormat="false" ht="12.8" hidden="false" customHeight="false" outlineLevel="0" collapsed="false">
      <c r="A10274" s="207" t="n">
        <v>99631</v>
      </c>
      <c r="B10274" s="208" t="s">
        <v>10406</v>
      </c>
      <c r="C10274" s="2" t="s">
        <v>170</v>
      </c>
      <c r="D10274" s="209" t="n">
        <v>172.62</v>
      </c>
      <c r="F10274" s="211" t="n">
        <v>0</v>
      </c>
    </row>
    <row r="10275" customFormat="false" ht="12.8" hidden="false" customHeight="false" outlineLevel="0" collapsed="false">
      <c r="A10275" s="207" t="n">
        <v>99630</v>
      </c>
      <c r="B10275" s="208" t="s">
        <v>10407</v>
      </c>
      <c r="C10275" s="2" t="s">
        <v>170</v>
      </c>
      <c r="D10275" s="209" t="n">
        <v>148.47</v>
      </c>
      <c r="F10275" s="211" t="n">
        <v>0</v>
      </c>
    </row>
    <row r="10276" customFormat="false" ht="12.8" hidden="false" customHeight="false" outlineLevel="0" collapsed="false">
      <c r="A10276" s="207" t="n">
        <v>99629</v>
      </c>
      <c r="B10276" s="208" t="s">
        <v>10408</v>
      </c>
      <c r="C10276" s="2" t="s">
        <v>170</v>
      </c>
      <c r="D10276" s="209" t="n">
        <v>99.72</v>
      </c>
      <c r="F10276" s="211" t="n">
        <v>0</v>
      </c>
    </row>
    <row r="10277" customFormat="false" ht="12.8" hidden="false" customHeight="false" outlineLevel="0" collapsed="false">
      <c r="A10277" s="207" t="n">
        <v>99627</v>
      </c>
      <c r="B10277" s="208" t="s">
        <v>10409</v>
      </c>
      <c r="C10277" s="2" t="s">
        <v>170</v>
      </c>
      <c r="D10277" s="209" t="n">
        <v>82.59</v>
      </c>
      <c r="F10277" s="211" t="n">
        <v>0</v>
      </c>
    </row>
    <row r="10278" customFormat="false" ht="12.8" hidden="false" customHeight="false" outlineLevel="0" collapsed="false">
      <c r="A10278" s="207" t="n">
        <v>103009</v>
      </c>
      <c r="B10278" s="208" t="s">
        <v>10410</v>
      </c>
      <c r="C10278" s="2" t="s">
        <v>170</v>
      </c>
      <c r="D10278" s="209" t="n">
        <v>394.52</v>
      </c>
      <c r="F10278" s="211" t="n">
        <v>0</v>
      </c>
    </row>
    <row r="10279" customFormat="false" ht="12.8" hidden="false" customHeight="false" outlineLevel="0" collapsed="false">
      <c r="A10279" s="207" t="n">
        <v>99632</v>
      </c>
      <c r="B10279" s="208" t="s">
        <v>10411</v>
      </c>
      <c r="C10279" s="2" t="s">
        <v>170</v>
      </c>
      <c r="D10279" s="209" t="n">
        <v>249.19</v>
      </c>
      <c r="F10279" s="211" t="n">
        <v>0</v>
      </c>
    </row>
    <row r="10280" customFormat="false" ht="12.8" hidden="false" customHeight="false" outlineLevel="0" collapsed="false">
      <c r="A10280" s="207" t="n">
        <v>99633</v>
      </c>
      <c r="B10280" s="208" t="s">
        <v>10412</v>
      </c>
      <c r="C10280" s="2" t="s">
        <v>170</v>
      </c>
      <c r="D10280" s="209" t="n">
        <v>535.99</v>
      </c>
      <c r="F10280" s="211" t="n">
        <v>0</v>
      </c>
    </row>
    <row r="10281" customFormat="false" ht="12.8" hidden="false" customHeight="false" outlineLevel="0" collapsed="false">
      <c r="A10281" s="207" t="n">
        <v>99628</v>
      </c>
      <c r="B10281" s="208" t="s">
        <v>10413</v>
      </c>
      <c r="C10281" s="2" t="s">
        <v>170</v>
      </c>
      <c r="D10281" s="209" t="n">
        <v>89.91</v>
      </c>
      <c r="F10281" s="211" t="n">
        <v>0</v>
      </c>
    </row>
    <row r="10282" customFormat="false" ht="12.8" hidden="false" customHeight="false" outlineLevel="0" collapsed="false">
      <c r="A10282" s="207" t="n">
        <v>99634</v>
      </c>
      <c r="B10282" s="208" t="s">
        <v>10414</v>
      </c>
      <c r="C10282" s="2" t="s">
        <v>170</v>
      </c>
      <c r="D10282" s="209" t="n">
        <v>916.17</v>
      </c>
      <c r="F10282" s="211" t="n">
        <v>0</v>
      </c>
    </row>
    <row r="10283" customFormat="false" ht="12.8" hidden="false" customHeight="false" outlineLevel="0" collapsed="false">
      <c r="A10283" s="207" t="n">
        <v>103013</v>
      </c>
      <c r="B10283" s="208" t="s">
        <v>10415</v>
      </c>
      <c r="C10283" s="2" t="s">
        <v>170</v>
      </c>
      <c r="D10283" s="209" t="n">
        <v>160.58</v>
      </c>
      <c r="F10283" s="211" t="n">
        <v>0</v>
      </c>
    </row>
    <row r="10284" customFormat="false" ht="12.8" hidden="false" customHeight="false" outlineLevel="0" collapsed="false">
      <c r="A10284" s="207" t="n">
        <v>103012</v>
      </c>
      <c r="B10284" s="208" t="s">
        <v>10416</v>
      </c>
      <c r="C10284" s="2" t="s">
        <v>170</v>
      </c>
      <c r="D10284" s="209" t="n">
        <v>149.31</v>
      </c>
      <c r="F10284" s="211" t="n">
        <v>0</v>
      </c>
    </row>
    <row r="10285" customFormat="false" ht="12.8" hidden="false" customHeight="false" outlineLevel="0" collapsed="false">
      <c r="A10285" s="207" t="n">
        <v>103011</v>
      </c>
      <c r="B10285" s="208" t="s">
        <v>10417</v>
      </c>
      <c r="C10285" s="2" t="s">
        <v>170</v>
      </c>
      <c r="D10285" s="209" t="n">
        <v>94.62</v>
      </c>
      <c r="F10285" s="211" t="n">
        <v>0</v>
      </c>
    </row>
    <row r="10286" customFormat="false" ht="12.8" hidden="false" customHeight="false" outlineLevel="0" collapsed="false">
      <c r="A10286" s="207" t="n">
        <v>103015</v>
      </c>
      <c r="B10286" s="208" t="s">
        <v>10418</v>
      </c>
      <c r="C10286" s="2" t="s">
        <v>170</v>
      </c>
      <c r="D10286" s="209" t="n">
        <v>427.83</v>
      </c>
      <c r="F10286" s="211" t="n">
        <v>0</v>
      </c>
    </row>
    <row r="10287" customFormat="false" ht="12.8" hidden="false" customHeight="false" outlineLevel="0" collapsed="false">
      <c r="A10287" s="207" t="n">
        <v>103014</v>
      </c>
      <c r="B10287" s="208" t="s">
        <v>10419</v>
      </c>
      <c r="C10287" s="2" t="s">
        <v>170</v>
      </c>
      <c r="D10287" s="209" t="n">
        <v>241.68</v>
      </c>
      <c r="F10287" s="211" t="n">
        <v>0</v>
      </c>
    </row>
    <row r="10288" customFormat="false" ht="12.8" hidden="false" customHeight="false" outlineLevel="0" collapsed="false">
      <c r="A10288" s="207" t="n">
        <v>103016</v>
      </c>
      <c r="B10288" s="208" t="s">
        <v>10420</v>
      </c>
      <c r="C10288" s="2" t="s">
        <v>170</v>
      </c>
      <c r="D10288" s="209" t="n">
        <v>585.06</v>
      </c>
      <c r="F10288" s="211" t="n">
        <v>0</v>
      </c>
    </row>
    <row r="10289" customFormat="false" ht="12.8" hidden="false" customHeight="false" outlineLevel="0" collapsed="false">
      <c r="A10289" s="207" t="n">
        <v>103010</v>
      </c>
      <c r="B10289" s="208" t="s">
        <v>10421</v>
      </c>
      <c r="C10289" s="2" t="s">
        <v>170</v>
      </c>
      <c r="D10289" s="209" t="n">
        <v>84.93</v>
      </c>
      <c r="F10289" s="211" t="n">
        <v>0</v>
      </c>
    </row>
    <row r="10290" customFormat="false" ht="12.8" hidden="false" customHeight="false" outlineLevel="0" collapsed="false">
      <c r="A10290" s="207" t="n">
        <v>103017</v>
      </c>
      <c r="B10290" s="208" t="s">
        <v>10422</v>
      </c>
      <c r="C10290" s="2" t="s">
        <v>170</v>
      </c>
      <c r="D10290" s="209" t="n">
        <v>1022.26</v>
      </c>
      <c r="F10290" s="211" t="n">
        <v>0</v>
      </c>
    </row>
    <row r="10291" customFormat="false" ht="12.8" hidden="false" customHeight="false" outlineLevel="0" collapsed="false">
      <c r="A10291" s="207" t="n">
        <v>103033</v>
      </c>
      <c r="B10291" s="208" t="s">
        <v>10423</v>
      </c>
      <c r="C10291" s="2" t="s">
        <v>170</v>
      </c>
      <c r="D10291" s="209" t="n">
        <v>0</v>
      </c>
      <c r="F10291" s="211" t="n">
        <v>0</v>
      </c>
    </row>
    <row r="10292" customFormat="false" ht="12.8" hidden="false" customHeight="false" outlineLevel="0" collapsed="false">
      <c r="A10292" s="207" t="n">
        <v>103032</v>
      </c>
      <c r="B10292" s="208" t="s">
        <v>10424</v>
      </c>
      <c r="C10292" s="2" t="s">
        <v>170</v>
      </c>
      <c r="D10292" s="209" t="n">
        <v>0</v>
      </c>
      <c r="F10292" s="211" t="n">
        <v>0</v>
      </c>
    </row>
    <row r="10293" customFormat="false" ht="12.8" hidden="false" customHeight="false" outlineLevel="0" collapsed="false">
      <c r="A10293" s="207" t="n">
        <v>103030</v>
      </c>
      <c r="B10293" s="208" t="s">
        <v>10425</v>
      </c>
      <c r="C10293" s="2" t="s">
        <v>170</v>
      </c>
      <c r="D10293" s="209" t="n">
        <v>0</v>
      </c>
      <c r="F10293" s="211" t="n">
        <v>0</v>
      </c>
    </row>
    <row r="10294" customFormat="false" ht="12.8" hidden="false" customHeight="false" outlineLevel="0" collapsed="false">
      <c r="A10294" s="207" t="n">
        <v>103031</v>
      </c>
      <c r="B10294" s="208" t="s">
        <v>10426</v>
      </c>
      <c r="C10294" s="2" t="s">
        <v>170</v>
      </c>
      <c r="D10294" s="209" t="n">
        <v>0</v>
      </c>
      <c r="F10294" s="211" t="n">
        <v>0</v>
      </c>
    </row>
    <row r="10295" customFormat="false" ht="12.8" hidden="false" customHeight="false" outlineLevel="0" collapsed="false">
      <c r="A10295" s="207" t="n">
        <v>103035</v>
      </c>
      <c r="B10295" s="208" t="s">
        <v>10427</v>
      </c>
      <c r="C10295" s="2" t="s">
        <v>170</v>
      </c>
      <c r="D10295" s="209" t="n">
        <v>0</v>
      </c>
      <c r="F10295" s="211" t="n">
        <v>0</v>
      </c>
    </row>
    <row r="10296" customFormat="false" ht="12.8" hidden="false" customHeight="false" outlineLevel="0" collapsed="false">
      <c r="A10296" s="207" t="n">
        <v>103034</v>
      </c>
      <c r="B10296" s="208" t="s">
        <v>10428</v>
      </c>
      <c r="C10296" s="2" t="s">
        <v>170</v>
      </c>
      <c r="D10296" s="209" t="n">
        <v>0</v>
      </c>
      <c r="F10296" s="211" t="n">
        <v>0</v>
      </c>
    </row>
    <row r="10297" customFormat="false" ht="12.8" hidden="false" customHeight="false" outlineLevel="0" collapsed="false">
      <c r="A10297" s="207" t="n">
        <v>103024</v>
      </c>
      <c r="B10297" s="208" t="s">
        <v>10429</v>
      </c>
      <c r="C10297" s="2" t="s">
        <v>170</v>
      </c>
      <c r="D10297" s="209" t="n">
        <v>0</v>
      </c>
      <c r="F10297" s="211" t="n">
        <v>0</v>
      </c>
    </row>
    <row r="10298" customFormat="false" ht="12.8" hidden="false" customHeight="false" outlineLevel="0" collapsed="false">
      <c r="A10298" s="207" t="n">
        <v>103023</v>
      </c>
      <c r="B10298" s="208" t="s">
        <v>10430</v>
      </c>
      <c r="C10298" s="2" t="s">
        <v>170</v>
      </c>
      <c r="D10298" s="209" t="n">
        <v>0</v>
      </c>
      <c r="F10298" s="211" t="n">
        <v>0</v>
      </c>
    </row>
    <row r="10299" customFormat="false" ht="12.8" hidden="false" customHeight="false" outlineLevel="0" collapsed="false">
      <c r="A10299" s="207" t="n">
        <v>103022</v>
      </c>
      <c r="B10299" s="208" t="s">
        <v>10431</v>
      </c>
      <c r="C10299" s="2" t="s">
        <v>170</v>
      </c>
      <c r="D10299" s="209" t="n">
        <v>0</v>
      </c>
      <c r="F10299" s="211" t="n">
        <v>0</v>
      </c>
    </row>
    <row r="10300" customFormat="false" ht="12.8" hidden="false" customHeight="false" outlineLevel="0" collapsed="false">
      <c r="A10300" s="207" t="n">
        <v>103020</v>
      </c>
      <c r="B10300" s="208" t="s">
        <v>10432</v>
      </c>
      <c r="C10300" s="2" t="s">
        <v>170</v>
      </c>
      <c r="D10300" s="209" t="n">
        <v>0</v>
      </c>
      <c r="F10300" s="211" t="n">
        <v>0</v>
      </c>
    </row>
    <row r="10301" customFormat="false" ht="12.8" hidden="false" customHeight="false" outlineLevel="0" collapsed="false">
      <c r="A10301" s="207" t="n">
        <v>103026</v>
      </c>
      <c r="B10301" s="208" t="s">
        <v>10433</v>
      </c>
      <c r="C10301" s="2" t="s">
        <v>170</v>
      </c>
      <c r="D10301" s="209" t="n">
        <v>0</v>
      </c>
      <c r="F10301" s="211" t="n">
        <v>0</v>
      </c>
    </row>
    <row r="10302" customFormat="false" ht="12.8" hidden="false" customHeight="false" outlineLevel="0" collapsed="false">
      <c r="A10302" s="207" t="n">
        <v>103025</v>
      </c>
      <c r="B10302" s="208" t="s">
        <v>10434</v>
      </c>
      <c r="C10302" s="2" t="s">
        <v>170</v>
      </c>
      <c r="D10302" s="209" t="n">
        <v>0</v>
      </c>
      <c r="F10302" s="211" t="n">
        <v>0</v>
      </c>
    </row>
    <row r="10303" customFormat="false" ht="12.8" hidden="false" customHeight="false" outlineLevel="0" collapsed="false">
      <c r="A10303" s="207" t="n">
        <v>103021</v>
      </c>
      <c r="B10303" s="208" t="s">
        <v>10435</v>
      </c>
      <c r="C10303" s="2" t="s">
        <v>170</v>
      </c>
      <c r="D10303" s="209" t="n">
        <v>0</v>
      </c>
      <c r="F10303" s="211" t="n">
        <v>0</v>
      </c>
    </row>
    <row r="10304" customFormat="false" ht="12.8" hidden="false" customHeight="false" outlineLevel="0" collapsed="false">
      <c r="A10304" s="207" t="n">
        <v>103027</v>
      </c>
      <c r="B10304" s="208" t="s">
        <v>10436</v>
      </c>
      <c r="C10304" s="2" t="s">
        <v>170</v>
      </c>
      <c r="D10304" s="209" t="n">
        <v>0</v>
      </c>
      <c r="F10304" s="211" t="n">
        <v>0</v>
      </c>
    </row>
    <row r="10305" customFormat="false" ht="12.8" hidden="false" customHeight="false" outlineLevel="0" collapsed="false">
      <c r="A10305" s="207" t="n">
        <v>103028</v>
      </c>
      <c r="B10305" s="208" t="s">
        <v>10437</v>
      </c>
      <c r="C10305" s="2" t="s">
        <v>170</v>
      </c>
      <c r="D10305" s="209" t="n">
        <v>0</v>
      </c>
      <c r="F10305" s="211" t="n">
        <v>0</v>
      </c>
    </row>
    <row r="10306" customFormat="false" ht="12.8" hidden="false" customHeight="false" outlineLevel="0" collapsed="false">
      <c r="A10306" s="207" t="n">
        <v>103563</v>
      </c>
      <c r="B10306" s="208" t="s">
        <v>10438</v>
      </c>
      <c r="C10306" s="2" t="s">
        <v>170</v>
      </c>
      <c r="D10306" s="209" t="n">
        <v>0</v>
      </c>
      <c r="F10306" s="211" t="n">
        <v>0</v>
      </c>
    </row>
    <row r="10307" customFormat="false" ht="12.8" hidden="false" customHeight="false" outlineLevel="0" collapsed="false">
      <c r="A10307" s="207" t="n">
        <v>103564</v>
      </c>
      <c r="B10307" s="208" t="s">
        <v>10439</v>
      </c>
      <c r="C10307" s="2" t="s">
        <v>170</v>
      </c>
      <c r="D10307" s="209" t="n">
        <v>0</v>
      </c>
      <c r="F10307" s="211" t="n">
        <v>0</v>
      </c>
    </row>
    <row r="10308" customFormat="false" ht="12.8" hidden="false" customHeight="false" outlineLevel="0" collapsed="false">
      <c r="A10308" s="207" t="n">
        <v>103565</v>
      </c>
      <c r="B10308" s="208" t="s">
        <v>10440</v>
      </c>
      <c r="C10308" s="2" t="s">
        <v>170</v>
      </c>
      <c r="D10308" s="209" t="n">
        <v>0</v>
      </c>
      <c r="F10308" s="211" t="n">
        <v>0</v>
      </c>
    </row>
    <row r="10309" customFormat="false" ht="12.8" hidden="false" customHeight="false" outlineLevel="0" collapsed="false">
      <c r="A10309" s="207" t="n">
        <v>103566</v>
      </c>
      <c r="B10309" s="208" t="s">
        <v>10441</v>
      </c>
      <c r="C10309" s="2" t="s">
        <v>170</v>
      </c>
      <c r="D10309" s="209" t="n">
        <v>0</v>
      </c>
      <c r="F10309" s="211" t="n">
        <v>0</v>
      </c>
    </row>
    <row r="10310" customFormat="false" ht="12.8" hidden="false" customHeight="false" outlineLevel="0" collapsed="false">
      <c r="A10310" s="207" t="n">
        <v>103567</v>
      </c>
      <c r="B10310" s="208" t="s">
        <v>10442</v>
      </c>
      <c r="C10310" s="2" t="s">
        <v>170</v>
      </c>
      <c r="D10310" s="209" t="n">
        <v>0</v>
      </c>
      <c r="F10310" s="211" t="n">
        <v>0</v>
      </c>
    </row>
    <row r="10311" customFormat="false" ht="12.8" hidden="false" customHeight="false" outlineLevel="0" collapsed="false">
      <c r="A10311" s="207" t="n">
        <v>103568</v>
      </c>
      <c r="B10311" s="208" t="s">
        <v>10443</v>
      </c>
      <c r="C10311" s="2" t="s">
        <v>170</v>
      </c>
      <c r="D10311" s="209" t="n">
        <v>0</v>
      </c>
      <c r="F10311" s="211" t="n">
        <v>0</v>
      </c>
    </row>
    <row r="10312" customFormat="false" ht="12.8" hidden="false" customHeight="false" outlineLevel="0" collapsed="false">
      <c r="A10312" s="207" t="n">
        <v>103569</v>
      </c>
      <c r="B10312" s="208" t="s">
        <v>10444</v>
      </c>
      <c r="C10312" s="2" t="s">
        <v>170</v>
      </c>
      <c r="D10312" s="209" t="n">
        <v>0</v>
      </c>
      <c r="F10312" s="211" t="n">
        <v>0</v>
      </c>
    </row>
    <row r="10313" customFormat="false" ht="12.8" hidden="false" customHeight="false" outlineLevel="0" collapsed="false">
      <c r="A10313" s="207" t="n">
        <v>103570</v>
      </c>
      <c r="B10313" s="208" t="s">
        <v>10445</v>
      </c>
      <c r="C10313" s="2" t="s">
        <v>170</v>
      </c>
      <c r="D10313" s="209" t="n">
        <v>0</v>
      </c>
      <c r="F10313" s="211" t="n">
        <v>0</v>
      </c>
    </row>
    <row r="10314" customFormat="false" ht="12.8" hidden="false" customHeight="false" outlineLevel="0" collapsed="false">
      <c r="A10314" s="207" t="n">
        <v>103571</v>
      </c>
      <c r="B10314" s="208" t="s">
        <v>10446</v>
      </c>
      <c r="C10314" s="2" t="s">
        <v>170</v>
      </c>
      <c r="D10314" s="209" t="n">
        <v>0</v>
      </c>
      <c r="F10314" s="211" t="n">
        <v>0</v>
      </c>
    </row>
    <row r="10315" customFormat="false" ht="12.8" hidden="false" customHeight="false" outlineLevel="0" collapsed="false">
      <c r="A10315" s="207" t="n">
        <v>103562</v>
      </c>
      <c r="B10315" s="208" t="s">
        <v>10447</v>
      </c>
      <c r="C10315" s="2" t="s">
        <v>170</v>
      </c>
      <c r="D10315" s="209" t="n">
        <v>0</v>
      </c>
      <c r="F10315" s="211" t="n">
        <v>0</v>
      </c>
    </row>
    <row r="10316" customFormat="false" ht="19.4" hidden="false" customHeight="false" outlineLevel="0" collapsed="false">
      <c r="A10316" s="207" t="n">
        <v>103573</v>
      </c>
      <c r="B10316" s="208" t="s">
        <v>10448</v>
      </c>
      <c r="C10316" s="2" t="s">
        <v>170</v>
      </c>
      <c r="D10316" s="209" t="n">
        <v>0</v>
      </c>
      <c r="F10316" s="211" t="n">
        <v>0</v>
      </c>
    </row>
    <row r="10317" customFormat="false" ht="19.4" hidden="false" customHeight="false" outlineLevel="0" collapsed="false">
      <c r="A10317" s="207" t="n">
        <v>103585</v>
      </c>
      <c r="B10317" s="208" t="s">
        <v>10449</v>
      </c>
      <c r="C10317" s="2" t="s">
        <v>170</v>
      </c>
      <c r="D10317" s="209" t="n">
        <v>0</v>
      </c>
      <c r="F10317" s="211" t="n">
        <v>0</v>
      </c>
    </row>
    <row r="10318" customFormat="false" ht="19.4" hidden="false" customHeight="false" outlineLevel="0" collapsed="false">
      <c r="A10318" s="207" t="n">
        <v>103586</v>
      </c>
      <c r="B10318" s="208" t="s">
        <v>10450</v>
      </c>
      <c r="C10318" s="2" t="s">
        <v>170</v>
      </c>
      <c r="D10318" s="209" t="n">
        <v>0</v>
      </c>
      <c r="F10318" s="211" t="n">
        <v>0</v>
      </c>
    </row>
    <row r="10319" customFormat="false" ht="19.4" hidden="false" customHeight="false" outlineLevel="0" collapsed="false">
      <c r="A10319" s="207" t="n">
        <v>103574</v>
      </c>
      <c r="B10319" s="208" t="s">
        <v>10451</v>
      </c>
      <c r="C10319" s="2" t="s">
        <v>170</v>
      </c>
      <c r="D10319" s="209" t="n">
        <v>0</v>
      </c>
      <c r="F10319" s="211" t="n">
        <v>0</v>
      </c>
    </row>
    <row r="10320" customFormat="false" ht="19.4" hidden="false" customHeight="false" outlineLevel="0" collapsed="false">
      <c r="A10320" s="207" t="n">
        <v>103575</v>
      </c>
      <c r="B10320" s="208" t="s">
        <v>10452</v>
      </c>
      <c r="C10320" s="2" t="s">
        <v>170</v>
      </c>
      <c r="D10320" s="209" t="n">
        <v>0</v>
      </c>
      <c r="F10320" s="211" t="n">
        <v>0</v>
      </c>
    </row>
    <row r="10321" customFormat="false" ht="19.4" hidden="false" customHeight="false" outlineLevel="0" collapsed="false">
      <c r="A10321" s="207" t="n">
        <v>103576</v>
      </c>
      <c r="B10321" s="208" t="s">
        <v>10453</v>
      </c>
      <c r="C10321" s="2" t="s">
        <v>170</v>
      </c>
      <c r="D10321" s="209" t="n">
        <v>0</v>
      </c>
      <c r="F10321" s="211" t="n">
        <v>0</v>
      </c>
    </row>
    <row r="10322" customFormat="false" ht="19.4" hidden="false" customHeight="false" outlineLevel="0" collapsed="false">
      <c r="A10322" s="207" t="n">
        <v>103577</v>
      </c>
      <c r="B10322" s="208" t="s">
        <v>10454</v>
      </c>
      <c r="C10322" s="2" t="s">
        <v>170</v>
      </c>
      <c r="D10322" s="209" t="n">
        <v>0</v>
      </c>
      <c r="F10322" s="211" t="n">
        <v>0</v>
      </c>
    </row>
    <row r="10323" customFormat="false" ht="19.4" hidden="false" customHeight="false" outlineLevel="0" collapsed="false">
      <c r="A10323" s="207" t="n">
        <v>103578</v>
      </c>
      <c r="B10323" s="208" t="s">
        <v>10455</v>
      </c>
      <c r="C10323" s="2" t="s">
        <v>170</v>
      </c>
      <c r="D10323" s="209" t="n">
        <v>0</v>
      </c>
      <c r="F10323" s="211" t="n">
        <v>0</v>
      </c>
    </row>
    <row r="10324" customFormat="false" ht="19.4" hidden="false" customHeight="false" outlineLevel="0" collapsed="false">
      <c r="A10324" s="207" t="n">
        <v>103579</v>
      </c>
      <c r="B10324" s="208" t="s">
        <v>10456</v>
      </c>
      <c r="C10324" s="2" t="s">
        <v>170</v>
      </c>
      <c r="D10324" s="209" t="n">
        <v>0</v>
      </c>
      <c r="F10324" s="211" t="n">
        <v>0</v>
      </c>
    </row>
    <row r="10325" customFormat="false" ht="19.4" hidden="false" customHeight="false" outlineLevel="0" collapsed="false">
      <c r="A10325" s="207" t="n">
        <v>103580</v>
      </c>
      <c r="B10325" s="208" t="s">
        <v>10457</v>
      </c>
      <c r="C10325" s="2" t="s">
        <v>170</v>
      </c>
      <c r="D10325" s="209" t="n">
        <v>0</v>
      </c>
      <c r="F10325" s="211" t="n">
        <v>0</v>
      </c>
    </row>
    <row r="10326" customFormat="false" ht="19.4" hidden="false" customHeight="false" outlineLevel="0" collapsed="false">
      <c r="A10326" s="207" t="n">
        <v>103581</v>
      </c>
      <c r="B10326" s="208" t="s">
        <v>10458</v>
      </c>
      <c r="C10326" s="2" t="s">
        <v>170</v>
      </c>
      <c r="D10326" s="209" t="n">
        <v>0</v>
      </c>
      <c r="F10326" s="211" t="n">
        <v>0</v>
      </c>
    </row>
    <row r="10327" customFormat="false" ht="19.4" hidden="false" customHeight="false" outlineLevel="0" collapsed="false">
      <c r="A10327" s="207" t="n">
        <v>103582</v>
      </c>
      <c r="B10327" s="208" t="s">
        <v>10459</v>
      </c>
      <c r="C10327" s="2" t="s">
        <v>170</v>
      </c>
      <c r="D10327" s="209" t="n">
        <v>0</v>
      </c>
      <c r="F10327" s="211" t="n">
        <v>0</v>
      </c>
    </row>
    <row r="10328" customFormat="false" ht="19.4" hidden="false" customHeight="false" outlineLevel="0" collapsed="false">
      <c r="A10328" s="207" t="n">
        <v>103572</v>
      </c>
      <c r="B10328" s="208" t="s">
        <v>10460</v>
      </c>
      <c r="C10328" s="2" t="s">
        <v>170</v>
      </c>
      <c r="D10328" s="209" t="n">
        <v>0</v>
      </c>
      <c r="F10328" s="211" t="n">
        <v>0</v>
      </c>
    </row>
    <row r="10329" customFormat="false" ht="19.4" hidden="false" customHeight="false" outlineLevel="0" collapsed="false">
      <c r="A10329" s="207" t="n">
        <v>103583</v>
      </c>
      <c r="B10329" s="208" t="s">
        <v>10461</v>
      </c>
      <c r="C10329" s="2" t="s">
        <v>170</v>
      </c>
      <c r="D10329" s="209" t="n">
        <v>0</v>
      </c>
      <c r="F10329" s="211" t="n">
        <v>0</v>
      </c>
    </row>
    <row r="10330" customFormat="false" ht="19.4" hidden="false" customHeight="false" outlineLevel="0" collapsed="false">
      <c r="A10330" s="207" t="n">
        <v>103584</v>
      </c>
      <c r="B10330" s="208" t="s">
        <v>10462</v>
      </c>
      <c r="C10330" s="2" t="s">
        <v>170</v>
      </c>
      <c r="D10330" s="209" t="n">
        <v>0</v>
      </c>
      <c r="F10330" s="211" t="n">
        <v>0</v>
      </c>
    </row>
    <row r="10331" customFormat="false" ht="19.4" hidden="false" customHeight="false" outlineLevel="0" collapsed="false">
      <c r="A10331" s="207" t="n">
        <v>103557</v>
      </c>
      <c r="B10331" s="208" t="s">
        <v>10463</v>
      </c>
      <c r="C10331" s="2" t="s">
        <v>170</v>
      </c>
      <c r="D10331" s="209" t="n">
        <v>0</v>
      </c>
      <c r="F10331" s="211" t="n">
        <v>0</v>
      </c>
    </row>
    <row r="10332" customFormat="false" ht="19.4" hidden="false" customHeight="false" outlineLevel="0" collapsed="false">
      <c r="A10332" s="207" t="n">
        <v>103558</v>
      </c>
      <c r="B10332" s="208" t="s">
        <v>10464</v>
      </c>
      <c r="C10332" s="2" t="s">
        <v>170</v>
      </c>
      <c r="D10332" s="209" t="n">
        <v>0</v>
      </c>
      <c r="F10332" s="211" t="n">
        <v>0</v>
      </c>
    </row>
    <row r="10333" customFormat="false" ht="19.4" hidden="false" customHeight="false" outlineLevel="0" collapsed="false">
      <c r="A10333" s="207" t="n">
        <v>103559</v>
      </c>
      <c r="B10333" s="208" t="s">
        <v>10465</v>
      </c>
      <c r="C10333" s="2" t="s">
        <v>170</v>
      </c>
      <c r="D10333" s="209" t="n">
        <v>0</v>
      </c>
      <c r="F10333" s="211" t="n">
        <v>0</v>
      </c>
    </row>
    <row r="10334" customFormat="false" ht="19.4" hidden="false" customHeight="false" outlineLevel="0" collapsed="false">
      <c r="A10334" s="207" t="n">
        <v>103560</v>
      </c>
      <c r="B10334" s="208" t="s">
        <v>10466</v>
      </c>
      <c r="C10334" s="2" t="s">
        <v>170</v>
      </c>
      <c r="D10334" s="209" t="n">
        <v>0</v>
      </c>
      <c r="F10334" s="211" t="n">
        <v>0</v>
      </c>
    </row>
    <row r="10335" customFormat="false" ht="19.4" hidden="false" customHeight="false" outlineLevel="0" collapsed="false">
      <c r="A10335" s="207" t="n">
        <v>103561</v>
      </c>
      <c r="B10335" s="208" t="s">
        <v>10467</v>
      </c>
      <c r="C10335" s="2" t="s">
        <v>170</v>
      </c>
      <c r="D10335" s="209" t="n">
        <v>0</v>
      </c>
      <c r="F10335" s="211" t="n">
        <v>0</v>
      </c>
    </row>
    <row r="10336" customFormat="false" ht="12.8" hidden="false" customHeight="false" outlineLevel="0" collapsed="false">
      <c r="A10336" s="207" t="n">
        <v>103529</v>
      </c>
      <c r="B10336" s="208" t="s">
        <v>10468</v>
      </c>
      <c r="C10336" s="2" t="s">
        <v>170</v>
      </c>
      <c r="D10336" s="209" t="n">
        <v>0</v>
      </c>
      <c r="F10336" s="211" t="n">
        <v>0</v>
      </c>
    </row>
    <row r="10337" customFormat="false" ht="12.8" hidden="false" customHeight="false" outlineLevel="0" collapsed="false">
      <c r="A10337" s="207" t="n">
        <v>103530</v>
      </c>
      <c r="B10337" s="208" t="s">
        <v>10469</v>
      </c>
      <c r="C10337" s="2" t="s">
        <v>170</v>
      </c>
      <c r="D10337" s="209" t="n">
        <v>0</v>
      </c>
      <c r="F10337" s="211" t="n">
        <v>0</v>
      </c>
    </row>
    <row r="10338" customFormat="false" ht="12.8" hidden="false" customHeight="false" outlineLevel="0" collapsed="false">
      <c r="A10338" s="207" t="n">
        <v>103531</v>
      </c>
      <c r="B10338" s="208" t="s">
        <v>10470</v>
      </c>
      <c r="C10338" s="2" t="s">
        <v>170</v>
      </c>
      <c r="D10338" s="209" t="n">
        <v>0</v>
      </c>
      <c r="F10338" s="211" t="n">
        <v>0</v>
      </c>
    </row>
    <row r="10339" customFormat="false" ht="12.8" hidden="false" customHeight="false" outlineLevel="0" collapsed="false">
      <c r="A10339" s="207" t="n">
        <v>103532</v>
      </c>
      <c r="B10339" s="208" t="s">
        <v>10471</v>
      </c>
      <c r="C10339" s="2" t="s">
        <v>170</v>
      </c>
      <c r="D10339" s="209" t="n">
        <v>0</v>
      </c>
      <c r="F10339" s="211" t="n">
        <v>0</v>
      </c>
    </row>
    <row r="10340" customFormat="false" ht="12.8" hidden="false" customHeight="false" outlineLevel="0" collapsed="false">
      <c r="A10340" s="207" t="n">
        <v>103533</v>
      </c>
      <c r="B10340" s="208" t="s">
        <v>10472</v>
      </c>
      <c r="C10340" s="2" t="s">
        <v>170</v>
      </c>
      <c r="D10340" s="209" t="n">
        <v>0</v>
      </c>
      <c r="F10340" s="211" t="n">
        <v>0</v>
      </c>
    </row>
    <row r="10341" customFormat="false" ht="12.8" hidden="false" customHeight="false" outlineLevel="0" collapsed="false">
      <c r="A10341" s="207" t="n">
        <v>103534</v>
      </c>
      <c r="B10341" s="208" t="s">
        <v>10473</v>
      </c>
      <c r="C10341" s="2" t="s">
        <v>170</v>
      </c>
      <c r="D10341" s="209" t="n">
        <v>0</v>
      </c>
      <c r="F10341" s="211" t="n">
        <v>0</v>
      </c>
    </row>
    <row r="10342" customFormat="false" ht="12.8" hidden="false" customHeight="false" outlineLevel="0" collapsed="false">
      <c r="A10342" s="207" t="n">
        <v>103535</v>
      </c>
      <c r="B10342" s="208" t="s">
        <v>10474</v>
      </c>
      <c r="C10342" s="2" t="s">
        <v>170</v>
      </c>
      <c r="D10342" s="209" t="n">
        <v>0</v>
      </c>
      <c r="F10342" s="211" t="n">
        <v>0</v>
      </c>
    </row>
    <row r="10343" customFormat="false" ht="12.8" hidden="false" customHeight="false" outlineLevel="0" collapsed="false">
      <c r="A10343" s="207" t="n">
        <v>103527</v>
      </c>
      <c r="B10343" s="208" t="s">
        <v>10475</v>
      </c>
      <c r="C10343" s="2" t="s">
        <v>170</v>
      </c>
      <c r="D10343" s="209" t="n">
        <v>0</v>
      </c>
      <c r="F10343" s="211" t="n">
        <v>0</v>
      </c>
    </row>
    <row r="10344" customFormat="false" ht="12.8" hidden="false" customHeight="false" outlineLevel="0" collapsed="false">
      <c r="A10344" s="207" t="n">
        <v>103536</v>
      </c>
      <c r="B10344" s="208" t="s">
        <v>10476</v>
      </c>
      <c r="C10344" s="2" t="s">
        <v>170</v>
      </c>
      <c r="D10344" s="209" t="n">
        <v>0</v>
      </c>
      <c r="F10344" s="211" t="n">
        <v>0</v>
      </c>
    </row>
    <row r="10345" customFormat="false" ht="12.8" hidden="false" customHeight="false" outlineLevel="0" collapsed="false">
      <c r="A10345" s="207" t="n">
        <v>103528</v>
      </c>
      <c r="B10345" s="208" t="s">
        <v>10477</v>
      </c>
      <c r="C10345" s="2" t="s">
        <v>170</v>
      </c>
      <c r="D10345" s="209" t="n">
        <v>0</v>
      </c>
      <c r="F10345" s="211" t="n">
        <v>0</v>
      </c>
    </row>
    <row r="10346" customFormat="false" ht="19.4" hidden="false" customHeight="false" outlineLevel="0" collapsed="false">
      <c r="A10346" s="207" t="n">
        <v>103541</v>
      </c>
      <c r="B10346" s="208" t="s">
        <v>10478</v>
      </c>
      <c r="C10346" s="2" t="s">
        <v>170</v>
      </c>
      <c r="D10346" s="209" t="n">
        <v>0</v>
      </c>
      <c r="F10346" s="211" t="n">
        <v>0</v>
      </c>
    </row>
    <row r="10347" customFormat="false" ht="12.8" hidden="false" customHeight="false" outlineLevel="0" collapsed="false">
      <c r="A10347" s="207" t="n">
        <v>103539</v>
      </c>
      <c r="B10347" s="208" t="s">
        <v>10479</v>
      </c>
      <c r="C10347" s="2" t="s">
        <v>170</v>
      </c>
      <c r="D10347" s="209" t="n">
        <v>0</v>
      </c>
      <c r="F10347" s="211" t="n">
        <v>0</v>
      </c>
    </row>
    <row r="10348" customFormat="false" ht="12.8" hidden="false" customHeight="false" outlineLevel="0" collapsed="false">
      <c r="A10348" s="207" t="n">
        <v>103540</v>
      </c>
      <c r="B10348" s="208" t="s">
        <v>10480</v>
      </c>
      <c r="C10348" s="2" t="s">
        <v>170</v>
      </c>
      <c r="D10348" s="209" t="n">
        <v>0</v>
      </c>
      <c r="F10348" s="211" t="n">
        <v>0</v>
      </c>
    </row>
    <row r="10349" customFormat="false" ht="12.8" hidden="false" customHeight="false" outlineLevel="0" collapsed="false">
      <c r="A10349" s="207" t="n">
        <v>103542</v>
      </c>
      <c r="B10349" s="208" t="s">
        <v>10481</v>
      </c>
      <c r="C10349" s="2" t="s">
        <v>170</v>
      </c>
      <c r="D10349" s="209" t="n">
        <v>0</v>
      </c>
      <c r="F10349" s="211" t="n">
        <v>0</v>
      </c>
    </row>
    <row r="10350" customFormat="false" ht="12.8" hidden="false" customHeight="false" outlineLevel="0" collapsed="false">
      <c r="A10350" s="207" t="n">
        <v>103543</v>
      </c>
      <c r="B10350" s="208" t="s">
        <v>10482</v>
      </c>
      <c r="C10350" s="2" t="s">
        <v>170</v>
      </c>
      <c r="D10350" s="209" t="n">
        <v>0</v>
      </c>
      <c r="F10350" s="211" t="n">
        <v>0</v>
      </c>
    </row>
    <row r="10351" customFormat="false" ht="12.8" hidden="false" customHeight="false" outlineLevel="0" collapsed="false">
      <c r="A10351" s="207" t="n">
        <v>103544</v>
      </c>
      <c r="B10351" s="208" t="s">
        <v>10483</v>
      </c>
      <c r="C10351" s="2" t="s">
        <v>170</v>
      </c>
      <c r="D10351" s="209" t="n">
        <v>0</v>
      </c>
      <c r="F10351" s="211" t="n">
        <v>0</v>
      </c>
    </row>
    <row r="10352" customFormat="false" ht="12.8" hidden="false" customHeight="false" outlineLevel="0" collapsed="false">
      <c r="A10352" s="207" t="n">
        <v>103545</v>
      </c>
      <c r="B10352" s="208" t="s">
        <v>10484</v>
      </c>
      <c r="C10352" s="2" t="s">
        <v>170</v>
      </c>
      <c r="D10352" s="209" t="n">
        <v>0</v>
      </c>
      <c r="F10352" s="211" t="n">
        <v>0</v>
      </c>
    </row>
    <row r="10353" customFormat="false" ht="12.8" hidden="false" customHeight="false" outlineLevel="0" collapsed="false">
      <c r="A10353" s="207" t="n">
        <v>103537</v>
      </c>
      <c r="B10353" s="208" t="s">
        <v>10485</v>
      </c>
      <c r="C10353" s="2" t="s">
        <v>170</v>
      </c>
      <c r="D10353" s="209" t="n">
        <v>0</v>
      </c>
      <c r="F10353" s="211" t="n">
        <v>0</v>
      </c>
    </row>
    <row r="10354" customFormat="false" ht="12.8" hidden="false" customHeight="false" outlineLevel="0" collapsed="false">
      <c r="A10354" s="207" t="n">
        <v>103546</v>
      </c>
      <c r="B10354" s="208" t="s">
        <v>10486</v>
      </c>
      <c r="C10354" s="2" t="s">
        <v>170</v>
      </c>
      <c r="D10354" s="209" t="n">
        <v>0</v>
      </c>
      <c r="F10354" s="211" t="n">
        <v>0</v>
      </c>
    </row>
    <row r="10355" customFormat="false" ht="12.8" hidden="false" customHeight="false" outlineLevel="0" collapsed="false">
      <c r="A10355" s="207" t="n">
        <v>103538</v>
      </c>
      <c r="B10355" s="208" t="s">
        <v>10487</v>
      </c>
      <c r="C10355" s="2" t="s">
        <v>170</v>
      </c>
      <c r="D10355" s="209" t="n">
        <v>0</v>
      </c>
      <c r="F10355" s="211" t="n">
        <v>0</v>
      </c>
    </row>
    <row r="10356" customFormat="false" ht="12.8" hidden="false" customHeight="false" outlineLevel="0" collapsed="false">
      <c r="A10356" s="207" t="n">
        <v>103549</v>
      </c>
      <c r="B10356" s="208" t="s">
        <v>10488</v>
      </c>
      <c r="C10356" s="2" t="s">
        <v>170</v>
      </c>
      <c r="D10356" s="209" t="n">
        <v>0</v>
      </c>
      <c r="F10356" s="211" t="n">
        <v>0</v>
      </c>
    </row>
    <row r="10357" customFormat="false" ht="12.8" hidden="false" customHeight="false" outlineLevel="0" collapsed="false">
      <c r="A10357" s="207" t="n">
        <v>103550</v>
      </c>
      <c r="B10357" s="208" t="s">
        <v>10489</v>
      </c>
      <c r="C10357" s="2" t="s">
        <v>170</v>
      </c>
      <c r="D10357" s="209" t="n">
        <v>0</v>
      </c>
      <c r="F10357" s="211" t="n">
        <v>0</v>
      </c>
    </row>
    <row r="10358" customFormat="false" ht="12.8" hidden="false" customHeight="false" outlineLevel="0" collapsed="false">
      <c r="A10358" s="207" t="n">
        <v>103551</v>
      </c>
      <c r="B10358" s="208" t="s">
        <v>10490</v>
      </c>
      <c r="C10358" s="2" t="s">
        <v>170</v>
      </c>
      <c r="D10358" s="209" t="n">
        <v>0</v>
      </c>
      <c r="F10358" s="211" t="n">
        <v>0</v>
      </c>
    </row>
    <row r="10359" customFormat="false" ht="12.8" hidden="false" customHeight="false" outlineLevel="0" collapsed="false">
      <c r="A10359" s="207" t="n">
        <v>103552</v>
      </c>
      <c r="B10359" s="208" t="s">
        <v>10491</v>
      </c>
      <c r="C10359" s="2" t="s">
        <v>170</v>
      </c>
      <c r="D10359" s="209" t="n">
        <v>0</v>
      </c>
      <c r="F10359" s="211" t="n">
        <v>0</v>
      </c>
    </row>
    <row r="10360" customFormat="false" ht="12.8" hidden="false" customHeight="false" outlineLevel="0" collapsed="false">
      <c r="A10360" s="207" t="n">
        <v>103553</v>
      </c>
      <c r="B10360" s="208" t="s">
        <v>10492</v>
      </c>
      <c r="C10360" s="2" t="s">
        <v>170</v>
      </c>
      <c r="D10360" s="209" t="n">
        <v>0</v>
      </c>
      <c r="F10360" s="211" t="n">
        <v>0</v>
      </c>
    </row>
    <row r="10361" customFormat="false" ht="12.8" hidden="false" customHeight="false" outlineLevel="0" collapsed="false">
      <c r="A10361" s="207" t="n">
        <v>103554</v>
      </c>
      <c r="B10361" s="208" t="s">
        <v>10493</v>
      </c>
      <c r="C10361" s="2" t="s">
        <v>170</v>
      </c>
      <c r="D10361" s="209" t="n">
        <v>0</v>
      </c>
      <c r="F10361" s="211" t="n">
        <v>0</v>
      </c>
    </row>
    <row r="10362" customFormat="false" ht="12.8" hidden="false" customHeight="false" outlineLevel="0" collapsed="false">
      <c r="A10362" s="207" t="n">
        <v>103555</v>
      </c>
      <c r="B10362" s="208" t="s">
        <v>10494</v>
      </c>
      <c r="C10362" s="2" t="s">
        <v>170</v>
      </c>
      <c r="D10362" s="209" t="n">
        <v>0</v>
      </c>
      <c r="F10362" s="211" t="n">
        <v>0</v>
      </c>
    </row>
    <row r="10363" customFormat="false" ht="12.8" hidden="false" customHeight="false" outlineLevel="0" collapsed="false">
      <c r="A10363" s="207" t="n">
        <v>103547</v>
      </c>
      <c r="B10363" s="208" t="s">
        <v>10495</v>
      </c>
      <c r="C10363" s="2" t="s">
        <v>170</v>
      </c>
      <c r="D10363" s="209" t="n">
        <v>0</v>
      </c>
      <c r="F10363" s="211" t="n">
        <v>0</v>
      </c>
    </row>
    <row r="10364" customFormat="false" ht="12.8" hidden="false" customHeight="false" outlineLevel="0" collapsed="false">
      <c r="A10364" s="207" t="n">
        <v>103556</v>
      </c>
      <c r="B10364" s="208" t="s">
        <v>10496</v>
      </c>
      <c r="C10364" s="2" t="s">
        <v>170</v>
      </c>
      <c r="D10364" s="209" t="n">
        <v>0</v>
      </c>
      <c r="F10364" s="211" t="n">
        <v>0</v>
      </c>
    </row>
    <row r="10365" customFormat="false" ht="12.8" hidden="false" customHeight="false" outlineLevel="0" collapsed="false">
      <c r="A10365" s="207" t="n">
        <v>103548</v>
      </c>
      <c r="B10365" s="208" t="s">
        <v>10497</v>
      </c>
      <c r="C10365" s="2" t="s">
        <v>170</v>
      </c>
      <c r="D10365" s="209" t="n">
        <v>0</v>
      </c>
      <c r="F10365" s="211" t="n">
        <v>0</v>
      </c>
    </row>
    <row r="10366" customFormat="false" ht="12.8" hidden="false" customHeight="false" outlineLevel="0" collapsed="false">
      <c r="F10366" s="211" t="n">
        <v>0</v>
      </c>
    </row>
    <row r="10367" customFormat="false" ht="12.8" hidden="false" customHeight="false" outlineLevel="0" collapsed="false">
      <c r="A10367" s="207" t="n">
        <v>45333</v>
      </c>
      <c r="B10367" s="208" t="s">
        <v>10498</v>
      </c>
      <c r="C10367" s="2" t="s">
        <v>170</v>
      </c>
      <c r="D10367" s="209" t="n">
        <v>213.23</v>
      </c>
      <c r="F10367" s="211" t="n">
        <v>0</v>
      </c>
    </row>
    <row r="10368" customFormat="false" ht="12.8" hidden="false" customHeight="false" outlineLevel="0" collapsed="false">
      <c r="A10368" s="207" t="n">
        <v>11270</v>
      </c>
      <c r="B10368" s="208" t="s">
        <v>10499</v>
      </c>
      <c r="C10368" s="2" t="s">
        <v>170</v>
      </c>
      <c r="F10368" s="211" t="n">
        <v>0</v>
      </c>
    </row>
    <row r="10369" customFormat="false" ht="12.8" hidden="false" customHeight="false" outlineLevel="0" collapsed="false">
      <c r="A10369" s="207" t="n">
        <v>412</v>
      </c>
      <c r="B10369" s="208" t="s">
        <v>10500</v>
      </c>
      <c r="C10369" s="2" t="s">
        <v>170</v>
      </c>
      <c r="D10369" s="209" t="n">
        <v>1.13</v>
      </c>
      <c r="F10369" s="211" t="n">
        <v>0</v>
      </c>
    </row>
    <row r="10370" customFormat="false" ht="12.8" hidden="false" customHeight="false" outlineLevel="0" collapsed="false">
      <c r="A10370" s="207" t="n">
        <v>414</v>
      </c>
      <c r="B10370" s="208" t="s">
        <v>10501</v>
      </c>
      <c r="C10370" s="2" t="s">
        <v>170</v>
      </c>
      <c r="D10370" s="209" t="n">
        <v>0.07</v>
      </c>
      <c r="F10370" s="211" t="n">
        <v>0</v>
      </c>
    </row>
    <row r="10371" customFormat="false" ht="12.8" hidden="false" customHeight="false" outlineLevel="0" collapsed="false">
      <c r="A10371" s="207" t="n">
        <v>410</v>
      </c>
      <c r="B10371" s="208" t="s">
        <v>10502</v>
      </c>
      <c r="C10371" s="2" t="s">
        <v>170</v>
      </c>
      <c r="D10371" s="209" t="n">
        <v>0.17</v>
      </c>
      <c r="F10371" s="211" t="n">
        <v>0</v>
      </c>
    </row>
    <row r="10372" customFormat="false" ht="12.8" hidden="false" customHeight="false" outlineLevel="0" collapsed="false">
      <c r="A10372" s="207" t="n">
        <v>411</v>
      </c>
      <c r="B10372" s="208" t="s">
        <v>10503</v>
      </c>
      <c r="C10372" s="2" t="s">
        <v>170</v>
      </c>
      <c r="D10372" s="209" t="n">
        <v>0.22</v>
      </c>
      <c r="F10372" s="211" t="n">
        <v>0</v>
      </c>
    </row>
    <row r="10373" customFormat="false" ht="12.8" hidden="false" customHeight="false" outlineLevel="0" collapsed="false">
      <c r="A10373" s="207" t="n">
        <v>408</v>
      </c>
      <c r="B10373" s="208" t="s">
        <v>10504</v>
      </c>
      <c r="C10373" s="2" t="s">
        <v>170</v>
      </c>
      <c r="D10373" s="209" t="n">
        <v>1.09</v>
      </c>
      <c r="F10373" s="211" t="n">
        <v>0</v>
      </c>
    </row>
    <row r="10374" customFormat="false" ht="12.8" hidden="false" customHeight="false" outlineLevel="0" collapsed="false">
      <c r="A10374" s="207" t="n">
        <v>39131</v>
      </c>
      <c r="B10374" s="208" t="s">
        <v>10505</v>
      </c>
      <c r="C10374" s="2" t="s">
        <v>170</v>
      </c>
      <c r="D10374" s="209" t="n">
        <v>4.01</v>
      </c>
      <c r="F10374" s="211" t="n">
        <v>0</v>
      </c>
    </row>
    <row r="10375" customFormat="false" ht="12.8" hidden="false" customHeight="false" outlineLevel="0" collapsed="false">
      <c r="A10375" s="207" t="n">
        <v>394</v>
      </c>
      <c r="B10375" s="208" t="s">
        <v>10506</v>
      </c>
      <c r="C10375" s="2" t="s">
        <v>170</v>
      </c>
      <c r="D10375" s="209" t="n">
        <v>4.06</v>
      </c>
      <c r="F10375" s="211" t="n">
        <v>0</v>
      </c>
    </row>
    <row r="10376" customFormat="false" ht="12.8" hidden="false" customHeight="false" outlineLevel="0" collapsed="false">
      <c r="A10376" s="207" t="n">
        <v>39130</v>
      </c>
      <c r="B10376" s="208" t="s">
        <v>10507</v>
      </c>
      <c r="C10376" s="2" t="s">
        <v>170</v>
      </c>
      <c r="D10376" s="209" t="n">
        <v>3.66</v>
      </c>
      <c r="F10376" s="211" t="n">
        <v>0</v>
      </c>
    </row>
    <row r="10377" customFormat="false" ht="12.8" hidden="false" customHeight="false" outlineLevel="0" collapsed="false">
      <c r="A10377" s="207" t="n">
        <v>395</v>
      </c>
      <c r="B10377" s="208" t="s">
        <v>10508</v>
      </c>
      <c r="C10377" s="2" t="s">
        <v>170</v>
      </c>
      <c r="D10377" s="209" t="n">
        <v>3.91</v>
      </c>
      <c r="F10377" s="211" t="n">
        <v>0</v>
      </c>
    </row>
    <row r="10378" customFormat="false" ht="12.8" hidden="false" customHeight="false" outlineLevel="0" collapsed="false">
      <c r="A10378" s="207" t="n">
        <v>39129</v>
      </c>
      <c r="B10378" s="208" t="s">
        <v>10509</v>
      </c>
      <c r="C10378" s="2" t="s">
        <v>170</v>
      </c>
      <c r="D10378" s="209" t="n">
        <v>2.25</v>
      </c>
      <c r="F10378" s="211" t="n">
        <v>0</v>
      </c>
    </row>
    <row r="10379" customFormat="false" ht="12.8" hidden="false" customHeight="false" outlineLevel="0" collapsed="false">
      <c r="A10379" s="207" t="n">
        <v>393</v>
      </c>
      <c r="B10379" s="208" t="s">
        <v>10510</v>
      </c>
      <c r="C10379" s="2" t="s">
        <v>170</v>
      </c>
      <c r="D10379" s="209" t="n">
        <v>2.36</v>
      </c>
      <c r="F10379" s="211" t="n">
        <v>0</v>
      </c>
    </row>
    <row r="10380" customFormat="false" ht="12.8" hidden="false" customHeight="false" outlineLevel="0" collapsed="false">
      <c r="A10380" s="207" t="n">
        <v>39127</v>
      </c>
      <c r="B10380" s="208" t="s">
        <v>10511</v>
      </c>
      <c r="C10380" s="2" t="s">
        <v>170</v>
      </c>
      <c r="D10380" s="209" t="n">
        <v>1.93</v>
      </c>
      <c r="F10380" s="211" t="n">
        <v>0</v>
      </c>
    </row>
    <row r="10381" customFormat="false" ht="12.8" hidden="false" customHeight="false" outlineLevel="0" collapsed="false">
      <c r="A10381" s="207" t="n">
        <v>392</v>
      </c>
      <c r="B10381" s="208" t="s">
        <v>10512</v>
      </c>
      <c r="C10381" s="2" t="s">
        <v>170</v>
      </c>
      <c r="D10381" s="209" t="n">
        <v>1.98</v>
      </c>
      <c r="F10381" s="211" t="n">
        <v>0</v>
      </c>
    </row>
    <row r="10382" customFormat="false" ht="12.8" hidden="false" customHeight="false" outlineLevel="0" collapsed="false">
      <c r="A10382" s="207" t="n">
        <v>39133</v>
      </c>
      <c r="B10382" s="208" t="s">
        <v>10513</v>
      </c>
      <c r="C10382" s="2" t="s">
        <v>170</v>
      </c>
      <c r="D10382" s="209" t="n">
        <v>5.27</v>
      </c>
      <c r="F10382" s="211" t="n">
        <v>0</v>
      </c>
    </row>
    <row r="10383" customFormat="false" ht="12.8" hidden="false" customHeight="false" outlineLevel="0" collapsed="false">
      <c r="A10383" s="207" t="n">
        <v>397</v>
      </c>
      <c r="B10383" s="208" t="s">
        <v>10514</v>
      </c>
      <c r="C10383" s="2" t="s">
        <v>170</v>
      </c>
      <c r="D10383" s="209" t="n">
        <v>5.82</v>
      </c>
      <c r="F10383" s="211" t="n">
        <v>0</v>
      </c>
    </row>
    <row r="10384" customFormat="false" ht="12.8" hidden="false" customHeight="false" outlineLevel="0" collapsed="false">
      <c r="A10384" s="207" t="n">
        <v>39132</v>
      </c>
      <c r="B10384" s="208" t="s">
        <v>10515</v>
      </c>
      <c r="C10384" s="2" t="s">
        <v>170</v>
      </c>
      <c r="D10384" s="209" t="n">
        <v>4.21</v>
      </c>
      <c r="F10384" s="211" t="n">
        <v>0</v>
      </c>
    </row>
    <row r="10385" customFormat="false" ht="12.8" hidden="false" customHeight="false" outlineLevel="0" collapsed="false">
      <c r="A10385" s="207" t="n">
        <v>396</v>
      </c>
      <c r="B10385" s="208" t="s">
        <v>10516</v>
      </c>
      <c r="C10385" s="2" t="s">
        <v>170</v>
      </c>
      <c r="D10385" s="209" t="n">
        <v>4.51</v>
      </c>
      <c r="F10385" s="211" t="n">
        <v>0</v>
      </c>
    </row>
    <row r="10386" customFormat="false" ht="12.8" hidden="false" customHeight="false" outlineLevel="0" collapsed="false">
      <c r="A10386" s="207" t="n">
        <v>39135</v>
      </c>
      <c r="B10386" s="208" t="s">
        <v>10517</v>
      </c>
      <c r="C10386" s="2" t="s">
        <v>170</v>
      </c>
      <c r="D10386" s="209" t="n">
        <v>8.43</v>
      </c>
      <c r="F10386" s="211" t="n">
        <v>0</v>
      </c>
    </row>
    <row r="10387" customFormat="false" ht="12.8" hidden="false" customHeight="false" outlineLevel="0" collapsed="false">
      <c r="A10387" s="207" t="n">
        <v>39134</v>
      </c>
      <c r="B10387" s="208" t="s">
        <v>10518</v>
      </c>
      <c r="C10387" s="2" t="s">
        <v>170</v>
      </c>
      <c r="D10387" s="209" t="n">
        <v>7.02</v>
      </c>
      <c r="F10387" s="211" t="n">
        <v>0</v>
      </c>
    </row>
    <row r="10388" customFormat="false" ht="12.8" hidden="false" customHeight="false" outlineLevel="0" collapsed="false">
      <c r="A10388" s="207" t="n">
        <v>398</v>
      </c>
      <c r="B10388" s="208" t="s">
        <v>10519</v>
      </c>
      <c r="C10388" s="2" t="s">
        <v>170</v>
      </c>
      <c r="D10388" s="209" t="n">
        <v>6.47</v>
      </c>
      <c r="F10388" s="211" t="n">
        <v>0</v>
      </c>
    </row>
    <row r="10389" customFormat="false" ht="12.8" hidden="false" customHeight="false" outlineLevel="0" collapsed="false">
      <c r="A10389" s="207" t="n">
        <v>39128</v>
      </c>
      <c r="B10389" s="208" t="s">
        <v>10520</v>
      </c>
      <c r="C10389" s="2" t="s">
        <v>170</v>
      </c>
      <c r="D10389" s="209" t="n">
        <v>2.1</v>
      </c>
      <c r="F10389" s="211" t="n">
        <v>0</v>
      </c>
    </row>
    <row r="10390" customFormat="false" ht="12.8" hidden="false" customHeight="false" outlineLevel="0" collapsed="false">
      <c r="A10390" s="207" t="n">
        <v>400</v>
      </c>
      <c r="B10390" s="208" t="s">
        <v>10521</v>
      </c>
      <c r="C10390" s="2" t="s">
        <v>170</v>
      </c>
      <c r="D10390" s="209" t="n">
        <v>2.05</v>
      </c>
      <c r="F10390" s="211" t="n">
        <v>0</v>
      </c>
    </row>
    <row r="10391" customFormat="false" ht="12.8" hidden="false" customHeight="false" outlineLevel="0" collapsed="false">
      <c r="A10391" s="207" t="n">
        <v>39125</v>
      </c>
      <c r="B10391" s="208" t="s">
        <v>10522</v>
      </c>
      <c r="C10391" s="2" t="s">
        <v>170</v>
      </c>
      <c r="D10391" s="209" t="n">
        <v>2.1</v>
      </c>
      <c r="F10391" s="211" t="n">
        <v>0</v>
      </c>
    </row>
    <row r="10392" customFormat="false" ht="12.8" hidden="false" customHeight="false" outlineLevel="0" collapsed="false">
      <c r="A10392" s="207" t="n">
        <v>39126</v>
      </c>
      <c r="B10392" s="208" t="s">
        <v>10523</v>
      </c>
      <c r="C10392" s="2" t="s">
        <v>170</v>
      </c>
      <c r="D10392" s="209" t="n">
        <v>9.49</v>
      </c>
      <c r="F10392" s="211" t="n">
        <v>0</v>
      </c>
    </row>
    <row r="10393" customFormat="false" ht="12.8" hidden="false" customHeight="false" outlineLevel="0" collapsed="false">
      <c r="A10393" s="207" t="n">
        <v>399</v>
      </c>
      <c r="B10393" s="208" t="s">
        <v>10524</v>
      </c>
      <c r="C10393" s="2" t="s">
        <v>170</v>
      </c>
      <c r="D10393" s="209" t="n">
        <v>8.36</v>
      </c>
      <c r="F10393" s="211" t="n">
        <v>0</v>
      </c>
    </row>
    <row r="10394" customFormat="false" ht="12.8" hidden="false" customHeight="false" outlineLevel="0" collapsed="false">
      <c r="A10394" s="207" t="n">
        <v>39158</v>
      </c>
      <c r="B10394" s="208" t="s">
        <v>10525</v>
      </c>
      <c r="C10394" s="2" t="s">
        <v>170</v>
      </c>
      <c r="D10394" s="209" t="n">
        <v>22.44</v>
      </c>
      <c r="F10394" s="211" t="n">
        <v>0</v>
      </c>
    </row>
    <row r="10395" customFormat="false" ht="12.8" hidden="false" customHeight="false" outlineLevel="0" collapsed="false">
      <c r="A10395" s="207" t="n">
        <v>39141</v>
      </c>
      <c r="B10395" s="208" t="s">
        <v>10526</v>
      </c>
      <c r="C10395" s="2" t="s">
        <v>170</v>
      </c>
      <c r="D10395" s="209" t="n">
        <v>1.63</v>
      </c>
      <c r="F10395" s="211" t="n">
        <v>0</v>
      </c>
    </row>
    <row r="10396" customFormat="false" ht="12.8" hidden="false" customHeight="false" outlineLevel="0" collapsed="false">
      <c r="A10396" s="207" t="n">
        <v>39140</v>
      </c>
      <c r="B10396" s="208" t="s">
        <v>10527</v>
      </c>
      <c r="C10396" s="2" t="s">
        <v>170</v>
      </c>
      <c r="D10396" s="209" t="n">
        <v>1.48</v>
      </c>
      <c r="F10396" s="211" t="n">
        <v>0</v>
      </c>
    </row>
    <row r="10397" customFormat="false" ht="12.8" hidden="false" customHeight="false" outlineLevel="0" collapsed="false">
      <c r="A10397" s="207" t="n">
        <v>39139</v>
      </c>
      <c r="B10397" s="208" t="s">
        <v>10528</v>
      </c>
      <c r="C10397" s="2" t="s">
        <v>170</v>
      </c>
      <c r="D10397" s="209" t="n">
        <v>1.23</v>
      </c>
      <c r="F10397" s="211" t="n">
        <v>0</v>
      </c>
    </row>
    <row r="10398" customFormat="false" ht="12.8" hidden="false" customHeight="false" outlineLevel="0" collapsed="false">
      <c r="A10398" s="207" t="n">
        <v>39137</v>
      </c>
      <c r="B10398" s="208" t="s">
        <v>10529</v>
      </c>
      <c r="C10398" s="2" t="s">
        <v>170</v>
      </c>
      <c r="D10398" s="209" t="n">
        <v>0.85</v>
      </c>
      <c r="F10398" s="211" t="n">
        <v>0</v>
      </c>
    </row>
    <row r="10399" customFormat="false" ht="12.8" hidden="false" customHeight="false" outlineLevel="0" collapsed="false">
      <c r="A10399" s="207" t="n">
        <v>39143</v>
      </c>
      <c r="B10399" s="208" t="s">
        <v>10530</v>
      </c>
      <c r="C10399" s="2" t="s">
        <v>170</v>
      </c>
      <c r="D10399" s="209" t="n">
        <v>3.36</v>
      </c>
      <c r="F10399" s="211" t="n">
        <v>0</v>
      </c>
    </row>
    <row r="10400" customFormat="false" ht="12.8" hidden="false" customHeight="false" outlineLevel="0" collapsed="false">
      <c r="A10400" s="207" t="n">
        <v>39142</v>
      </c>
      <c r="B10400" s="208" t="s">
        <v>10531</v>
      </c>
      <c r="C10400" s="2" t="s">
        <v>170</v>
      </c>
      <c r="D10400" s="209" t="n">
        <v>2.41</v>
      </c>
      <c r="F10400" s="211" t="n">
        <v>0</v>
      </c>
    </row>
    <row r="10401" customFormat="false" ht="12.8" hidden="false" customHeight="false" outlineLevel="0" collapsed="false">
      <c r="A10401" s="207" t="n">
        <v>39144</v>
      </c>
      <c r="B10401" s="208" t="s">
        <v>10532</v>
      </c>
      <c r="C10401" s="2" t="s">
        <v>170</v>
      </c>
      <c r="D10401" s="209" t="n">
        <v>3.91</v>
      </c>
      <c r="F10401" s="211" t="n">
        <v>0</v>
      </c>
    </row>
    <row r="10402" customFormat="false" ht="12.8" hidden="false" customHeight="false" outlineLevel="0" collapsed="false">
      <c r="A10402" s="207" t="n">
        <v>39138</v>
      </c>
      <c r="B10402" s="208" t="s">
        <v>10533</v>
      </c>
      <c r="C10402" s="2" t="s">
        <v>170</v>
      </c>
      <c r="D10402" s="209" t="n">
        <v>0.9</v>
      </c>
      <c r="F10402" s="211" t="n">
        <v>0</v>
      </c>
    </row>
    <row r="10403" customFormat="false" ht="12.8" hidden="false" customHeight="false" outlineLevel="0" collapsed="false">
      <c r="A10403" s="207" t="n">
        <v>39136</v>
      </c>
      <c r="B10403" s="208" t="s">
        <v>10534</v>
      </c>
      <c r="C10403" s="2" t="s">
        <v>170</v>
      </c>
      <c r="D10403" s="209" t="n">
        <v>0.6</v>
      </c>
      <c r="F10403" s="211" t="n">
        <v>0</v>
      </c>
    </row>
    <row r="10404" customFormat="false" ht="12.8" hidden="false" customHeight="false" outlineLevel="0" collapsed="false">
      <c r="A10404" s="207" t="n">
        <v>39145</v>
      </c>
      <c r="B10404" s="208" t="s">
        <v>10535</v>
      </c>
      <c r="C10404" s="2" t="s">
        <v>170</v>
      </c>
      <c r="D10404" s="209" t="n">
        <v>6.45</v>
      </c>
      <c r="F10404" s="211" t="n">
        <v>0</v>
      </c>
    </row>
    <row r="10405" customFormat="false" ht="12.8" hidden="false" customHeight="false" outlineLevel="0" collapsed="false">
      <c r="A10405" s="207" t="n">
        <v>12615</v>
      </c>
      <c r="B10405" s="208" t="s">
        <v>10536</v>
      </c>
      <c r="C10405" s="2" t="s">
        <v>170</v>
      </c>
      <c r="D10405" s="209" t="n">
        <v>14.52</v>
      </c>
      <c r="F10405" s="211" t="n">
        <v>0</v>
      </c>
    </row>
    <row r="10406" customFormat="false" ht="12.8" hidden="false" customHeight="false" outlineLevel="0" collapsed="false">
      <c r="A10406" s="207" t="n">
        <v>11927</v>
      </c>
      <c r="B10406" s="208" t="s">
        <v>10537</v>
      </c>
      <c r="C10406" s="2" t="s">
        <v>170</v>
      </c>
      <c r="F10406" s="211" t="n">
        <v>0</v>
      </c>
    </row>
    <row r="10407" customFormat="false" ht="12.8" hidden="false" customHeight="false" outlineLevel="0" collapsed="false">
      <c r="A10407" s="207" t="n">
        <v>11928</v>
      </c>
      <c r="B10407" s="208" t="s">
        <v>10538</v>
      </c>
      <c r="C10407" s="2" t="s">
        <v>170</v>
      </c>
      <c r="F10407" s="211" t="n">
        <v>0</v>
      </c>
    </row>
    <row r="10408" customFormat="false" ht="12.8" hidden="false" customHeight="false" outlineLevel="0" collapsed="false">
      <c r="A10408" s="207" t="n">
        <v>11929</v>
      </c>
      <c r="B10408" s="208" t="s">
        <v>10539</v>
      </c>
      <c r="C10408" s="2" t="s">
        <v>170</v>
      </c>
      <c r="F10408" s="211" t="n">
        <v>0</v>
      </c>
    </row>
    <row r="10409" customFormat="false" ht="12.8" hidden="false" customHeight="false" outlineLevel="0" collapsed="false">
      <c r="A10409" s="207" t="n">
        <v>36801</v>
      </c>
      <c r="B10409" s="208" t="s">
        <v>10540</v>
      </c>
      <c r="C10409" s="2" t="s">
        <v>170</v>
      </c>
      <c r="D10409" s="209" t="n">
        <v>63.21</v>
      </c>
      <c r="F10409" s="211" t="n">
        <v>0</v>
      </c>
    </row>
    <row r="10410" customFormat="false" ht="12.8" hidden="false" customHeight="false" outlineLevel="0" collapsed="false">
      <c r="A10410" s="207" t="n">
        <v>36246</v>
      </c>
      <c r="B10410" s="208" t="s">
        <v>10541</v>
      </c>
      <c r="C10410" s="2" t="s">
        <v>183</v>
      </c>
      <c r="D10410" s="209" t="n">
        <v>5.4</v>
      </c>
      <c r="F10410" s="211" t="n">
        <v>0</v>
      </c>
    </row>
    <row r="10411" customFormat="false" ht="12.8" hidden="false" customHeight="false" outlineLevel="0" collapsed="false">
      <c r="A10411" s="207" t="n">
        <v>37600</v>
      </c>
      <c r="B10411" s="208" t="s">
        <v>10542</v>
      </c>
      <c r="C10411" s="2" t="s">
        <v>170</v>
      </c>
      <c r="F10411" s="211" t="n">
        <v>0</v>
      </c>
    </row>
    <row r="10412" customFormat="false" ht="12.8" hidden="false" customHeight="false" outlineLevel="0" collapsed="false">
      <c r="A10412" s="207" t="n">
        <v>37599</v>
      </c>
      <c r="B10412" s="208" t="s">
        <v>10543</v>
      </c>
      <c r="C10412" s="2" t="s">
        <v>170</v>
      </c>
      <c r="F10412" s="211" t="n">
        <v>0</v>
      </c>
    </row>
    <row r="10413" customFormat="false" ht="12.8" hidden="false" customHeight="false" outlineLevel="0" collapsed="false">
      <c r="A10413" s="207" t="n">
        <v>1</v>
      </c>
      <c r="B10413" s="208" t="s">
        <v>10544</v>
      </c>
      <c r="C10413" s="2" t="s">
        <v>441</v>
      </c>
      <c r="D10413" s="209" t="n">
        <v>110.5</v>
      </c>
      <c r="F10413" s="211" t="n">
        <v>0</v>
      </c>
    </row>
    <row r="10414" customFormat="false" ht="12.8" hidden="false" customHeight="false" outlineLevel="0" collapsed="false">
      <c r="A10414" s="207" t="n">
        <v>3</v>
      </c>
      <c r="B10414" s="208" t="s">
        <v>10545</v>
      </c>
      <c r="C10414" s="2" t="s">
        <v>9857</v>
      </c>
      <c r="D10414" s="209" t="n">
        <v>20.5</v>
      </c>
      <c r="F10414" s="211" t="n">
        <v>0</v>
      </c>
    </row>
    <row r="10415" customFormat="false" ht="12.8" hidden="false" customHeight="false" outlineLevel="0" collapsed="false">
      <c r="A10415" s="207" t="n">
        <v>43054</v>
      </c>
      <c r="B10415" s="208" t="s">
        <v>10546</v>
      </c>
      <c r="C10415" s="2" t="s">
        <v>441</v>
      </c>
      <c r="D10415" s="209" t="n">
        <v>8.79</v>
      </c>
      <c r="F10415" s="211" t="n">
        <v>0</v>
      </c>
    </row>
    <row r="10416" customFormat="false" ht="12.8" hidden="false" customHeight="false" outlineLevel="0" collapsed="false">
      <c r="A10416" s="207" t="n">
        <v>42402</v>
      </c>
      <c r="B10416" s="208" t="s">
        <v>10547</v>
      </c>
      <c r="C10416" s="2" t="s">
        <v>441</v>
      </c>
      <c r="D10416" s="209" t="n">
        <v>8.4</v>
      </c>
      <c r="F10416" s="211" t="n">
        <v>0</v>
      </c>
    </row>
    <row r="10417" customFormat="false" ht="12.8" hidden="false" customHeight="false" outlineLevel="0" collapsed="false">
      <c r="A10417" s="207" t="n">
        <v>42403</v>
      </c>
      <c r="B10417" s="208" t="s">
        <v>10548</v>
      </c>
      <c r="C10417" s="2" t="s">
        <v>441</v>
      </c>
      <c r="D10417" s="209" t="n">
        <v>10.78</v>
      </c>
      <c r="F10417" s="211" t="n">
        <v>0</v>
      </c>
    </row>
    <row r="10418" customFormat="false" ht="12.8" hidden="false" customHeight="false" outlineLevel="0" collapsed="false">
      <c r="A10418" s="207" t="n">
        <v>42404</v>
      </c>
      <c r="B10418" s="208" t="s">
        <v>10549</v>
      </c>
      <c r="C10418" s="2" t="s">
        <v>441</v>
      </c>
      <c r="D10418" s="209" t="n">
        <v>10.72</v>
      </c>
      <c r="F10418" s="211" t="n">
        <v>0</v>
      </c>
    </row>
    <row r="10419" customFormat="false" ht="12.8" hidden="false" customHeight="false" outlineLevel="0" collapsed="false">
      <c r="A10419" s="207" t="n">
        <v>42405</v>
      </c>
      <c r="B10419" s="208" t="s">
        <v>10550</v>
      </c>
      <c r="C10419" s="2" t="s">
        <v>441</v>
      </c>
      <c r="D10419" s="209" t="n">
        <v>11.42</v>
      </c>
      <c r="F10419" s="211" t="n">
        <v>0</v>
      </c>
    </row>
    <row r="10420" customFormat="false" ht="12.8" hidden="false" customHeight="false" outlineLevel="0" collapsed="false">
      <c r="A10420" s="207" t="n">
        <v>34341</v>
      </c>
      <c r="B10420" s="208" t="s">
        <v>10551</v>
      </c>
      <c r="C10420" s="2" t="s">
        <v>441</v>
      </c>
      <c r="D10420" s="209" t="n">
        <v>9.91</v>
      </c>
      <c r="F10420" s="211" t="n">
        <v>0</v>
      </c>
    </row>
    <row r="10421" customFormat="false" ht="12.8" hidden="false" customHeight="false" outlineLevel="0" collapsed="false">
      <c r="A10421" s="207" t="n">
        <v>43053</v>
      </c>
      <c r="B10421" s="208" t="s">
        <v>10552</v>
      </c>
      <c r="C10421" s="2" t="s">
        <v>441</v>
      </c>
      <c r="D10421" s="209" t="n">
        <v>7.85</v>
      </c>
      <c r="F10421" s="211" t="n">
        <v>0</v>
      </c>
    </row>
    <row r="10422" customFormat="false" ht="12.8" hidden="false" customHeight="false" outlineLevel="0" collapsed="false">
      <c r="A10422" s="207" t="n">
        <v>43058</v>
      </c>
      <c r="B10422" s="208" t="s">
        <v>10553</v>
      </c>
      <c r="C10422" s="2" t="s">
        <v>441</v>
      </c>
      <c r="D10422" s="209" t="n">
        <v>8.14</v>
      </c>
      <c r="F10422" s="211" t="n">
        <v>0</v>
      </c>
    </row>
    <row r="10423" customFormat="false" ht="12.8" hidden="false" customHeight="false" outlineLevel="0" collapsed="false">
      <c r="A10423" s="207" t="n">
        <v>34</v>
      </c>
      <c r="B10423" s="208" t="s">
        <v>10554</v>
      </c>
      <c r="C10423" s="2" t="s">
        <v>441</v>
      </c>
      <c r="D10423" s="209" t="n">
        <v>8.18</v>
      </c>
      <c r="F10423" s="211" t="n">
        <v>0</v>
      </c>
    </row>
    <row r="10424" customFormat="false" ht="12.8" hidden="false" customHeight="false" outlineLevel="0" collapsed="false">
      <c r="A10424" s="207" t="n">
        <v>43055</v>
      </c>
      <c r="B10424" s="208" t="s">
        <v>10555</v>
      </c>
      <c r="C10424" s="2" t="s">
        <v>441</v>
      </c>
      <c r="D10424" s="209" t="n">
        <v>7.09</v>
      </c>
      <c r="F10424" s="211" t="n">
        <v>0</v>
      </c>
    </row>
    <row r="10425" customFormat="false" ht="12.8" hidden="false" customHeight="false" outlineLevel="0" collapsed="false">
      <c r="A10425" s="207" t="n">
        <v>43056</v>
      </c>
      <c r="B10425" s="208" t="s">
        <v>10556</v>
      </c>
      <c r="C10425" s="2" t="s">
        <v>441</v>
      </c>
      <c r="D10425" s="209" t="n">
        <v>8.17</v>
      </c>
      <c r="F10425" s="211" t="n">
        <v>0</v>
      </c>
    </row>
    <row r="10426" customFormat="false" ht="12.8" hidden="false" customHeight="false" outlineLevel="0" collapsed="false">
      <c r="A10426" s="207" t="n">
        <v>43057</v>
      </c>
      <c r="B10426" s="208" t="s">
        <v>10557</v>
      </c>
      <c r="C10426" s="2" t="s">
        <v>441</v>
      </c>
      <c r="D10426" s="209" t="n">
        <v>8.98</v>
      </c>
      <c r="F10426" s="211" t="n">
        <v>0</v>
      </c>
    </row>
    <row r="10427" customFormat="false" ht="12.8" hidden="false" customHeight="false" outlineLevel="0" collapsed="false">
      <c r="A10427" s="207" t="n">
        <v>34449</v>
      </c>
      <c r="B10427" s="208" t="s">
        <v>10558</v>
      </c>
      <c r="C10427" s="2" t="s">
        <v>441</v>
      </c>
      <c r="D10427" s="209" t="n">
        <v>9.6</v>
      </c>
      <c r="F10427" s="211" t="n">
        <v>0</v>
      </c>
    </row>
    <row r="10428" customFormat="false" ht="12.8" hidden="false" customHeight="false" outlineLevel="0" collapsed="false">
      <c r="A10428" s="207" t="n">
        <v>32</v>
      </c>
      <c r="B10428" s="208" t="s">
        <v>10559</v>
      </c>
      <c r="C10428" s="2" t="s">
        <v>441</v>
      </c>
      <c r="D10428" s="209" t="n">
        <v>8.63</v>
      </c>
      <c r="F10428" s="211" t="n">
        <v>0</v>
      </c>
    </row>
    <row r="10429" customFormat="false" ht="12.8" hidden="false" customHeight="false" outlineLevel="0" collapsed="false">
      <c r="A10429" s="207" t="n">
        <v>33</v>
      </c>
      <c r="B10429" s="208" t="s">
        <v>10560</v>
      </c>
      <c r="C10429" s="2" t="s">
        <v>441</v>
      </c>
      <c r="D10429" s="209" t="n">
        <v>8.68</v>
      </c>
      <c r="F10429" s="211" t="n">
        <v>0</v>
      </c>
    </row>
    <row r="10430" customFormat="false" ht="12.8" hidden="false" customHeight="false" outlineLevel="0" collapsed="false">
      <c r="A10430" s="207" t="n">
        <v>43061</v>
      </c>
      <c r="B10430" s="208" t="s">
        <v>10561</v>
      </c>
      <c r="C10430" s="2" t="s">
        <v>441</v>
      </c>
      <c r="D10430" s="209" t="n">
        <v>8.11</v>
      </c>
      <c r="F10430" s="211" t="n">
        <v>0</v>
      </c>
    </row>
    <row r="10431" customFormat="false" ht="12.8" hidden="false" customHeight="false" outlineLevel="0" collapsed="false">
      <c r="A10431" s="207" t="n">
        <v>43059</v>
      </c>
      <c r="B10431" s="208" t="s">
        <v>10562</v>
      </c>
      <c r="C10431" s="2" t="s">
        <v>441</v>
      </c>
      <c r="D10431" s="209" t="n">
        <v>7.74</v>
      </c>
      <c r="F10431" s="211" t="n">
        <v>0</v>
      </c>
    </row>
    <row r="10432" customFormat="false" ht="12.8" hidden="false" customHeight="false" outlineLevel="0" collapsed="false">
      <c r="A10432" s="207" t="n">
        <v>43062</v>
      </c>
      <c r="B10432" s="208" t="s">
        <v>10563</v>
      </c>
      <c r="C10432" s="2" t="s">
        <v>441</v>
      </c>
      <c r="D10432" s="209" t="n">
        <v>8.58</v>
      </c>
      <c r="F10432" s="211" t="n">
        <v>0</v>
      </c>
    </row>
    <row r="10433" customFormat="false" ht="12.8" hidden="false" customHeight="false" outlineLevel="0" collapsed="false">
      <c r="A10433" s="207" t="n">
        <v>43060</v>
      </c>
      <c r="B10433" s="208" t="s">
        <v>10564</v>
      </c>
      <c r="C10433" s="2" t="s">
        <v>441</v>
      </c>
      <c r="D10433" s="209" t="n">
        <v>6.75</v>
      </c>
      <c r="F10433" s="211" t="n">
        <v>0</v>
      </c>
    </row>
    <row r="10434" customFormat="false" ht="12.8" hidden="false" customHeight="false" outlineLevel="0" collapsed="false">
      <c r="A10434" s="207" t="n">
        <v>40410</v>
      </c>
      <c r="B10434" s="208" t="s">
        <v>10565</v>
      </c>
      <c r="C10434" s="2" t="s">
        <v>170</v>
      </c>
      <c r="F10434" s="211" t="n">
        <v>0</v>
      </c>
    </row>
    <row r="10435" customFormat="false" ht="12.8" hidden="false" customHeight="false" outlineLevel="0" collapsed="false">
      <c r="A10435" s="207" t="n">
        <v>40411</v>
      </c>
      <c r="B10435" s="208" t="s">
        <v>10566</v>
      </c>
      <c r="C10435" s="2" t="s">
        <v>170</v>
      </c>
      <c r="F10435" s="211" t="n">
        <v>0</v>
      </c>
    </row>
    <row r="10436" customFormat="false" ht="12.8" hidden="false" customHeight="false" outlineLevel="0" collapsed="false">
      <c r="A10436" s="207" t="n">
        <v>40412</v>
      </c>
      <c r="B10436" s="208" t="s">
        <v>10567</v>
      </c>
      <c r="C10436" s="2" t="s">
        <v>170</v>
      </c>
      <c r="F10436" s="211" t="n">
        <v>0</v>
      </c>
    </row>
    <row r="10437" customFormat="false" ht="12.8" hidden="false" customHeight="false" outlineLevel="0" collapsed="false">
      <c r="A10437" s="207" t="n">
        <v>44254</v>
      </c>
      <c r="B10437" s="208" t="s">
        <v>10568</v>
      </c>
      <c r="C10437" s="2" t="s">
        <v>170</v>
      </c>
      <c r="D10437" s="209" t="n">
        <v>36.18</v>
      </c>
      <c r="F10437" s="211" t="n">
        <v>0</v>
      </c>
    </row>
    <row r="10438" customFormat="false" ht="12.8" hidden="false" customHeight="false" outlineLevel="0" collapsed="false">
      <c r="A10438" s="207" t="n">
        <v>44255</v>
      </c>
      <c r="B10438" s="208" t="s">
        <v>10569</v>
      </c>
      <c r="C10438" s="2" t="s">
        <v>170</v>
      </c>
      <c r="D10438" s="209" t="n">
        <v>40.1</v>
      </c>
      <c r="F10438" s="211" t="n">
        <v>0</v>
      </c>
    </row>
    <row r="10439" customFormat="false" ht="12.8" hidden="false" customHeight="false" outlineLevel="0" collapsed="false">
      <c r="A10439" s="207" t="n">
        <v>44256</v>
      </c>
      <c r="B10439" s="208" t="s">
        <v>10570</v>
      </c>
      <c r="C10439" s="2" t="s">
        <v>170</v>
      </c>
      <c r="D10439" s="209" t="n">
        <v>45.29</v>
      </c>
      <c r="F10439" s="211" t="n">
        <v>0</v>
      </c>
    </row>
    <row r="10440" customFormat="false" ht="12.8" hidden="false" customHeight="false" outlineLevel="0" collapsed="false">
      <c r="A10440" s="207" t="n">
        <v>44257</v>
      </c>
      <c r="B10440" s="208" t="s">
        <v>10571</v>
      </c>
      <c r="C10440" s="2" t="s">
        <v>170</v>
      </c>
      <c r="D10440" s="209" t="n">
        <v>71.65</v>
      </c>
      <c r="F10440" s="211" t="n">
        <v>0</v>
      </c>
    </row>
    <row r="10441" customFormat="false" ht="12.8" hidden="false" customHeight="false" outlineLevel="0" collapsed="false">
      <c r="A10441" s="207" t="n">
        <v>44258</v>
      </c>
      <c r="B10441" s="208" t="s">
        <v>10572</v>
      </c>
      <c r="C10441" s="2" t="s">
        <v>170</v>
      </c>
      <c r="D10441" s="209" t="n">
        <v>81.89</v>
      </c>
      <c r="F10441" s="211" t="n">
        <v>0</v>
      </c>
    </row>
    <row r="10442" customFormat="false" ht="12.8" hidden="false" customHeight="false" outlineLevel="0" collapsed="false">
      <c r="A10442" s="207" t="n">
        <v>44259</v>
      </c>
      <c r="B10442" s="208" t="s">
        <v>10573</v>
      </c>
      <c r="C10442" s="2" t="s">
        <v>170</v>
      </c>
      <c r="D10442" s="209" t="n">
        <v>112.4</v>
      </c>
      <c r="F10442" s="211" t="n">
        <v>0</v>
      </c>
    </row>
    <row r="10443" customFormat="false" ht="12.8" hidden="false" customHeight="false" outlineLevel="0" collapsed="false">
      <c r="A10443" s="207" t="n">
        <v>37997</v>
      </c>
      <c r="B10443" s="208" t="s">
        <v>10574</v>
      </c>
      <c r="C10443" s="2" t="s">
        <v>170</v>
      </c>
      <c r="D10443" s="209" t="n">
        <v>21.56</v>
      </c>
      <c r="F10443" s="211" t="n">
        <v>0</v>
      </c>
    </row>
    <row r="10444" customFormat="false" ht="12.8" hidden="false" customHeight="false" outlineLevel="0" collapsed="false">
      <c r="A10444" s="207" t="n">
        <v>37998</v>
      </c>
      <c r="B10444" s="208" t="s">
        <v>10575</v>
      </c>
      <c r="C10444" s="2" t="s">
        <v>170</v>
      </c>
      <c r="D10444" s="209" t="n">
        <v>28.85</v>
      </c>
      <c r="F10444" s="211" t="n">
        <v>0</v>
      </c>
    </row>
    <row r="10445" customFormat="false" ht="19.4" hidden="false" customHeight="false" outlineLevel="0" collapsed="false">
      <c r="A10445" s="207" t="n">
        <v>55</v>
      </c>
      <c r="B10445" s="208" t="s">
        <v>10576</v>
      </c>
      <c r="C10445" s="2" t="s">
        <v>170</v>
      </c>
      <c r="D10445" s="209" t="n">
        <v>7.19</v>
      </c>
      <c r="F10445" s="211" t="n">
        <v>0</v>
      </c>
    </row>
    <row r="10446" customFormat="false" ht="19.4" hidden="false" customHeight="false" outlineLevel="0" collapsed="false">
      <c r="A10446" s="207" t="n">
        <v>61</v>
      </c>
      <c r="B10446" s="208" t="s">
        <v>10577</v>
      </c>
      <c r="C10446" s="2" t="s">
        <v>170</v>
      </c>
      <c r="D10446" s="209" t="n">
        <v>6.8</v>
      </c>
      <c r="F10446" s="211" t="n">
        <v>0</v>
      </c>
    </row>
    <row r="10447" customFormat="false" ht="19.4" hidden="false" customHeight="false" outlineLevel="0" collapsed="false">
      <c r="A10447" s="207" t="n">
        <v>62</v>
      </c>
      <c r="B10447" s="208" t="s">
        <v>10578</v>
      </c>
      <c r="C10447" s="2" t="s">
        <v>170</v>
      </c>
      <c r="D10447" s="209" t="n">
        <v>14.09</v>
      </c>
      <c r="F10447" s="211" t="n">
        <v>0</v>
      </c>
    </row>
    <row r="10448" customFormat="false" ht="12.8" hidden="false" customHeight="false" outlineLevel="0" collapsed="false">
      <c r="A10448" s="207" t="n">
        <v>10899</v>
      </c>
      <c r="B10448" s="208" t="s">
        <v>10579</v>
      </c>
      <c r="C10448" s="2" t="s">
        <v>170</v>
      </c>
      <c r="D10448" s="209" t="n">
        <v>72.28</v>
      </c>
      <c r="F10448" s="211" t="n">
        <v>0</v>
      </c>
    </row>
    <row r="10449" customFormat="false" ht="12.8" hidden="false" customHeight="false" outlineLevel="0" collapsed="false">
      <c r="A10449" s="207" t="n">
        <v>10900</v>
      </c>
      <c r="B10449" s="208" t="s">
        <v>10580</v>
      </c>
      <c r="C10449" s="2" t="s">
        <v>170</v>
      </c>
      <c r="D10449" s="209" t="n">
        <v>56.57</v>
      </c>
      <c r="F10449" s="211" t="n">
        <v>0</v>
      </c>
    </row>
    <row r="10450" customFormat="false" ht="12.8" hidden="false" customHeight="false" outlineLevel="0" collapsed="false">
      <c r="A10450" s="207" t="n">
        <v>47</v>
      </c>
      <c r="B10450" s="208" t="s">
        <v>10581</v>
      </c>
      <c r="C10450" s="2" t="s">
        <v>170</v>
      </c>
      <c r="F10450" s="211" t="n">
        <v>0</v>
      </c>
    </row>
    <row r="10451" customFormat="false" ht="12.8" hidden="false" customHeight="false" outlineLevel="0" collapsed="false">
      <c r="A10451" s="207" t="n">
        <v>48</v>
      </c>
      <c r="B10451" s="208" t="s">
        <v>10582</v>
      </c>
      <c r="C10451" s="2" t="s">
        <v>170</v>
      </c>
      <c r="F10451" s="211" t="n">
        <v>0</v>
      </c>
    </row>
    <row r="10452" customFormat="false" ht="12.8" hidden="false" customHeight="false" outlineLevel="0" collapsed="false">
      <c r="A10452" s="207" t="n">
        <v>46</v>
      </c>
      <c r="B10452" s="208" t="s">
        <v>10583</v>
      </c>
      <c r="C10452" s="2" t="s">
        <v>170</v>
      </c>
      <c r="F10452" s="211" t="n">
        <v>0</v>
      </c>
    </row>
    <row r="10453" customFormat="false" ht="12.8" hidden="false" customHeight="false" outlineLevel="0" collapsed="false">
      <c r="A10453" s="207" t="n">
        <v>52</v>
      </c>
      <c r="B10453" s="208" t="s">
        <v>10584</v>
      </c>
      <c r="C10453" s="2" t="s">
        <v>170</v>
      </c>
      <c r="F10453" s="211" t="n">
        <v>0</v>
      </c>
    </row>
    <row r="10454" customFormat="false" ht="12.8" hidden="false" customHeight="false" outlineLevel="0" collapsed="false">
      <c r="A10454" s="207" t="n">
        <v>43</v>
      </c>
      <c r="B10454" s="208" t="s">
        <v>10585</v>
      </c>
      <c r="C10454" s="2" t="s">
        <v>170</v>
      </c>
      <c r="F10454" s="211" t="n">
        <v>0</v>
      </c>
    </row>
    <row r="10455" customFormat="false" ht="12.8" hidden="false" customHeight="false" outlineLevel="0" collapsed="false">
      <c r="A10455" s="207" t="n">
        <v>103</v>
      </c>
      <c r="B10455" s="208" t="s">
        <v>10586</v>
      </c>
      <c r="C10455" s="2" t="s">
        <v>170</v>
      </c>
      <c r="D10455" s="209" t="n">
        <v>56.66</v>
      </c>
      <c r="F10455" s="211" t="n">
        <v>0</v>
      </c>
    </row>
    <row r="10456" customFormat="false" ht="12.8" hidden="false" customHeight="false" outlineLevel="0" collapsed="false">
      <c r="A10456" s="207" t="n">
        <v>107</v>
      </c>
      <c r="B10456" s="208" t="s">
        <v>10587</v>
      </c>
      <c r="C10456" s="2" t="s">
        <v>170</v>
      </c>
      <c r="D10456" s="209" t="n">
        <v>1.06</v>
      </c>
      <c r="F10456" s="211" t="n">
        <v>0</v>
      </c>
    </row>
    <row r="10457" customFormat="false" ht="12.8" hidden="false" customHeight="false" outlineLevel="0" collapsed="false">
      <c r="A10457" s="207" t="n">
        <v>65</v>
      </c>
      <c r="B10457" s="208" t="s">
        <v>10588</v>
      </c>
      <c r="C10457" s="2" t="s">
        <v>170</v>
      </c>
      <c r="D10457" s="209" t="n">
        <v>1.17</v>
      </c>
      <c r="F10457" s="211" t="n">
        <v>0</v>
      </c>
    </row>
    <row r="10458" customFormat="false" ht="12.8" hidden="false" customHeight="false" outlineLevel="0" collapsed="false">
      <c r="A10458" s="207" t="n">
        <v>108</v>
      </c>
      <c r="B10458" s="208" t="s">
        <v>10589</v>
      </c>
      <c r="C10458" s="2" t="s">
        <v>170</v>
      </c>
      <c r="D10458" s="209" t="n">
        <v>2.35</v>
      </c>
      <c r="F10458" s="211" t="n">
        <v>0</v>
      </c>
    </row>
    <row r="10459" customFormat="false" ht="12.8" hidden="false" customHeight="false" outlineLevel="0" collapsed="false">
      <c r="A10459" s="207" t="n">
        <v>110</v>
      </c>
      <c r="B10459" s="208" t="s">
        <v>10590</v>
      </c>
      <c r="C10459" s="2" t="s">
        <v>170</v>
      </c>
      <c r="D10459" s="209" t="n">
        <v>8.15</v>
      </c>
      <c r="F10459" s="211" t="n">
        <v>0</v>
      </c>
    </row>
    <row r="10460" customFormat="false" ht="12.8" hidden="false" customHeight="false" outlineLevel="0" collapsed="false">
      <c r="A10460" s="207" t="n">
        <v>109</v>
      </c>
      <c r="B10460" s="208" t="s">
        <v>10591</v>
      </c>
      <c r="C10460" s="2" t="s">
        <v>170</v>
      </c>
      <c r="D10460" s="209" t="n">
        <v>4.85</v>
      </c>
      <c r="F10460" s="211" t="n">
        <v>0</v>
      </c>
    </row>
    <row r="10461" customFormat="false" ht="12.8" hidden="false" customHeight="false" outlineLevel="0" collapsed="false">
      <c r="A10461" s="207" t="n">
        <v>111</v>
      </c>
      <c r="B10461" s="208" t="s">
        <v>10592</v>
      </c>
      <c r="C10461" s="2" t="s">
        <v>170</v>
      </c>
      <c r="D10461" s="209" t="n">
        <v>11.03</v>
      </c>
      <c r="F10461" s="211" t="n">
        <v>0</v>
      </c>
    </row>
    <row r="10462" customFormat="false" ht="12.8" hidden="false" customHeight="false" outlineLevel="0" collapsed="false">
      <c r="A10462" s="207" t="n">
        <v>112</v>
      </c>
      <c r="B10462" s="208" t="s">
        <v>10593</v>
      </c>
      <c r="C10462" s="2" t="s">
        <v>170</v>
      </c>
      <c r="D10462" s="209" t="n">
        <v>5.84</v>
      </c>
      <c r="F10462" s="211" t="n">
        <v>0</v>
      </c>
    </row>
    <row r="10463" customFormat="false" ht="12.8" hidden="false" customHeight="false" outlineLevel="0" collapsed="false">
      <c r="A10463" s="207" t="n">
        <v>113</v>
      </c>
      <c r="B10463" s="208" t="s">
        <v>10594</v>
      </c>
      <c r="C10463" s="2" t="s">
        <v>170</v>
      </c>
      <c r="D10463" s="209" t="n">
        <v>14.63</v>
      </c>
      <c r="F10463" s="211" t="n">
        <v>0</v>
      </c>
    </row>
    <row r="10464" customFormat="false" ht="12.8" hidden="false" customHeight="false" outlineLevel="0" collapsed="false">
      <c r="A10464" s="207" t="n">
        <v>104</v>
      </c>
      <c r="B10464" s="208" t="s">
        <v>10595</v>
      </c>
      <c r="C10464" s="2" t="s">
        <v>170</v>
      </c>
      <c r="D10464" s="209" t="n">
        <v>25.47</v>
      </c>
      <c r="F10464" s="211" t="n">
        <v>0</v>
      </c>
    </row>
    <row r="10465" customFormat="false" ht="12.8" hidden="false" customHeight="false" outlineLevel="0" collapsed="false">
      <c r="A10465" s="207" t="n">
        <v>102</v>
      </c>
      <c r="B10465" s="208" t="s">
        <v>10596</v>
      </c>
      <c r="C10465" s="2" t="s">
        <v>170</v>
      </c>
      <c r="D10465" s="209" t="n">
        <v>35.11</v>
      </c>
      <c r="F10465" s="211" t="n">
        <v>0</v>
      </c>
    </row>
    <row r="10466" customFormat="false" ht="12.8" hidden="false" customHeight="false" outlineLevel="0" collapsed="false">
      <c r="A10466" s="207" t="n">
        <v>95</v>
      </c>
      <c r="B10466" s="208" t="s">
        <v>10597</v>
      </c>
      <c r="C10466" s="2" t="s">
        <v>170</v>
      </c>
      <c r="D10466" s="209" t="n">
        <v>14.84</v>
      </c>
      <c r="F10466" s="211" t="n">
        <v>0</v>
      </c>
    </row>
    <row r="10467" customFormat="false" ht="12.8" hidden="false" customHeight="false" outlineLevel="0" collapsed="false">
      <c r="A10467" s="207" t="n">
        <v>96</v>
      </c>
      <c r="B10467" s="208" t="s">
        <v>10598</v>
      </c>
      <c r="C10467" s="2" t="s">
        <v>170</v>
      </c>
      <c r="D10467" s="209" t="n">
        <v>16.14</v>
      </c>
      <c r="F10467" s="211" t="n">
        <v>0</v>
      </c>
    </row>
    <row r="10468" customFormat="false" ht="12.8" hidden="false" customHeight="false" outlineLevel="0" collapsed="false">
      <c r="A10468" s="207" t="n">
        <v>97</v>
      </c>
      <c r="B10468" s="208" t="s">
        <v>10599</v>
      </c>
      <c r="C10468" s="2" t="s">
        <v>170</v>
      </c>
      <c r="D10468" s="209" t="n">
        <v>24.28</v>
      </c>
      <c r="F10468" s="211" t="n">
        <v>0</v>
      </c>
    </row>
    <row r="10469" customFormat="false" ht="12.8" hidden="false" customHeight="false" outlineLevel="0" collapsed="false">
      <c r="A10469" s="207" t="n">
        <v>98</v>
      </c>
      <c r="B10469" s="208" t="s">
        <v>10600</v>
      </c>
      <c r="C10469" s="2" t="s">
        <v>170</v>
      </c>
      <c r="D10469" s="209" t="n">
        <v>36.35</v>
      </c>
      <c r="F10469" s="211" t="n">
        <v>0</v>
      </c>
    </row>
    <row r="10470" customFormat="false" ht="12.8" hidden="false" customHeight="false" outlineLevel="0" collapsed="false">
      <c r="A10470" s="207" t="n">
        <v>99</v>
      </c>
      <c r="B10470" s="208" t="s">
        <v>10601</v>
      </c>
      <c r="C10470" s="2" t="s">
        <v>170</v>
      </c>
      <c r="D10470" s="209" t="n">
        <v>34.35</v>
      </c>
      <c r="F10470" s="211" t="n">
        <v>0</v>
      </c>
    </row>
    <row r="10471" customFormat="false" ht="12.8" hidden="false" customHeight="false" outlineLevel="0" collapsed="false">
      <c r="A10471" s="207" t="n">
        <v>60</v>
      </c>
      <c r="B10471" s="208" t="s">
        <v>10602</v>
      </c>
      <c r="C10471" s="2" t="s">
        <v>170</v>
      </c>
      <c r="D10471" s="209" t="n">
        <v>9.33</v>
      </c>
      <c r="F10471" s="211" t="n">
        <v>0</v>
      </c>
    </row>
    <row r="10472" customFormat="false" ht="12.8" hidden="false" customHeight="false" outlineLevel="0" collapsed="false">
      <c r="A10472" s="207" t="n">
        <v>72</v>
      </c>
      <c r="B10472" s="208" t="s">
        <v>10603</v>
      </c>
      <c r="C10472" s="2" t="s">
        <v>170</v>
      </c>
      <c r="D10472" s="209" t="n">
        <v>65.88</v>
      </c>
      <c r="F10472" s="211" t="n">
        <v>0</v>
      </c>
    </row>
    <row r="10473" customFormat="false" ht="12.8" hidden="false" customHeight="false" outlineLevel="0" collapsed="false">
      <c r="A10473" s="207" t="n">
        <v>71</v>
      </c>
      <c r="B10473" s="208" t="s">
        <v>10604</v>
      </c>
      <c r="C10473" s="2" t="s">
        <v>170</v>
      </c>
      <c r="D10473" s="209" t="n">
        <v>40.69</v>
      </c>
      <c r="F10473" s="211" t="n">
        <v>0</v>
      </c>
    </row>
    <row r="10474" customFormat="false" ht="12.8" hidden="false" customHeight="false" outlineLevel="0" collapsed="false">
      <c r="A10474" s="207" t="n">
        <v>67</v>
      </c>
      <c r="B10474" s="208" t="s">
        <v>10605</v>
      </c>
      <c r="C10474" s="2" t="s">
        <v>170</v>
      </c>
      <c r="D10474" s="209" t="n">
        <v>21.3</v>
      </c>
      <c r="F10474" s="211" t="n">
        <v>0</v>
      </c>
    </row>
    <row r="10475" customFormat="false" ht="12.8" hidden="false" customHeight="false" outlineLevel="0" collapsed="false">
      <c r="A10475" s="207" t="n">
        <v>73</v>
      </c>
      <c r="B10475" s="208" t="s">
        <v>10606</v>
      </c>
      <c r="C10475" s="2" t="s">
        <v>170</v>
      </c>
      <c r="D10475" s="209" t="n">
        <v>20.38</v>
      </c>
      <c r="F10475" s="211" t="n">
        <v>0</v>
      </c>
    </row>
    <row r="10476" customFormat="false" ht="12.8" hidden="false" customHeight="false" outlineLevel="0" collapsed="false">
      <c r="A10476" s="207" t="n">
        <v>100</v>
      </c>
      <c r="B10476" s="208" t="s">
        <v>10607</v>
      </c>
      <c r="C10476" s="2" t="s">
        <v>170</v>
      </c>
      <c r="D10476" s="209" t="n">
        <v>60.02</v>
      </c>
      <c r="F10476" s="211" t="n">
        <v>0</v>
      </c>
    </row>
    <row r="10477" customFormat="false" ht="12.8" hidden="false" customHeight="false" outlineLevel="0" collapsed="false">
      <c r="A10477" s="207" t="n">
        <v>75</v>
      </c>
      <c r="B10477" s="208" t="s">
        <v>10608</v>
      </c>
      <c r="C10477" s="2" t="s">
        <v>170</v>
      </c>
      <c r="D10477" s="209" t="n">
        <v>349.9</v>
      </c>
      <c r="F10477" s="211" t="n">
        <v>0</v>
      </c>
    </row>
    <row r="10478" customFormat="false" ht="12.8" hidden="false" customHeight="false" outlineLevel="0" collapsed="false">
      <c r="A10478" s="207" t="n">
        <v>83</v>
      </c>
      <c r="B10478" s="208" t="s">
        <v>10609</v>
      </c>
      <c r="C10478" s="2" t="s">
        <v>170</v>
      </c>
      <c r="D10478" s="209" t="n">
        <v>279.74</v>
      </c>
      <c r="F10478" s="211" t="n">
        <v>0</v>
      </c>
    </row>
    <row r="10479" customFormat="false" ht="12.8" hidden="false" customHeight="false" outlineLevel="0" collapsed="false">
      <c r="A10479" s="207" t="n">
        <v>74</v>
      </c>
      <c r="B10479" s="208" t="s">
        <v>10610</v>
      </c>
      <c r="C10479" s="2" t="s">
        <v>170</v>
      </c>
      <c r="D10479" s="209" t="n">
        <v>399.95</v>
      </c>
      <c r="F10479" s="211" t="n">
        <v>0</v>
      </c>
    </row>
    <row r="10480" customFormat="false" ht="12.8" hidden="false" customHeight="false" outlineLevel="0" collapsed="false">
      <c r="A10480" s="207" t="n">
        <v>106</v>
      </c>
      <c r="B10480" s="208" t="s">
        <v>10611</v>
      </c>
      <c r="C10480" s="2" t="s">
        <v>170</v>
      </c>
      <c r="D10480" s="209" t="n">
        <v>505.75</v>
      </c>
      <c r="F10480" s="211" t="n">
        <v>0</v>
      </c>
    </row>
    <row r="10481" customFormat="false" ht="12.8" hidden="false" customHeight="false" outlineLevel="0" collapsed="false">
      <c r="A10481" s="207" t="n">
        <v>88</v>
      </c>
      <c r="B10481" s="208" t="s">
        <v>10612</v>
      </c>
      <c r="C10481" s="2" t="s">
        <v>170</v>
      </c>
      <c r="D10481" s="209" t="n">
        <v>14.21</v>
      </c>
      <c r="F10481" s="211" t="n">
        <v>0</v>
      </c>
    </row>
    <row r="10482" customFormat="false" ht="12.8" hidden="false" customHeight="false" outlineLevel="0" collapsed="false">
      <c r="A10482" s="207" t="n">
        <v>82</v>
      </c>
      <c r="B10482" s="208" t="s">
        <v>10613</v>
      </c>
      <c r="C10482" s="2" t="s">
        <v>170</v>
      </c>
      <c r="D10482" s="209" t="n">
        <v>266.15</v>
      </c>
      <c r="F10482" s="211" t="n">
        <v>0</v>
      </c>
    </row>
    <row r="10483" customFormat="false" ht="12.8" hidden="false" customHeight="false" outlineLevel="0" collapsed="false">
      <c r="A10483" s="207" t="n">
        <v>105</v>
      </c>
      <c r="B10483" s="208" t="s">
        <v>10614</v>
      </c>
      <c r="C10483" s="2" t="s">
        <v>170</v>
      </c>
      <c r="D10483" s="209" t="n">
        <v>377.13</v>
      </c>
      <c r="F10483" s="211" t="n">
        <v>0</v>
      </c>
    </row>
    <row r="10484" customFormat="false" ht="12.8" hidden="false" customHeight="false" outlineLevel="0" collapsed="false">
      <c r="A10484" s="207" t="n">
        <v>39719</v>
      </c>
      <c r="B10484" s="208" t="s">
        <v>10615</v>
      </c>
      <c r="C10484" s="2" t="s">
        <v>9857</v>
      </c>
      <c r="D10484" s="209" t="n">
        <v>228.18</v>
      </c>
      <c r="F10484" s="211" t="n">
        <v>0</v>
      </c>
    </row>
    <row r="10485" customFormat="false" ht="12.8" hidden="false" customHeight="false" outlineLevel="0" collapsed="false">
      <c r="A10485" s="207" t="n">
        <v>3410</v>
      </c>
      <c r="B10485" s="208" t="s">
        <v>10616</v>
      </c>
      <c r="C10485" s="2" t="s">
        <v>441</v>
      </c>
      <c r="D10485" s="209" t="n">
        <v>51.33</v>
      </c>
      <c r="F10485" s="211" t="n">
        <v>0</v>
      </c>
    </row>
    <row r="10486" customFormat="false" ht="12.8" hidden="false" customHeight="false" outlineLevel="0" collapsed="false">
      <c r="A10486" s="207" t="n">
        <v>4791</v>
      </c>
      <c r="B10486" s="208" t="s">
        <v>10617</v>
      </c>
      <c r="C10486" s="2" t="s">
        <v>441</v>
      </c>
      <c r="D10486" s="209" t="n">
        <v>35.67</v>
      </c>
      <c r="F10486" s="211" t="n">
        <v>0</v>
      </c>
    </row>
    <row r="10487" customFormat="false" ht="12.8" hidden="false" customHeight="false" outlineLevel="0" collapsed="false">
      <c r="A10487" s="207" t="n">
        <v>157</v>
      </c>
      <c r="B10487" s="208" t="s">
        <v>10618</v>
      </c>
      <c r="C10487" s="2" t="s">
        <v>441</v>
      </c>
      <c r="D10487" s="209" t="n">
        <v>152.58</v>
      </c>
      <c r="F10487" s="211" t="n">
        <v>0</v>
      </c>
    </row>
    <row r="10488" customFormat="false" ht="12.8" hidden="false" customHeight="false" outlineLevel="0" collapsed="false">
      <c r="A10488" s="207" t="n">
        <v>156</v>
      </c>
      <c r="B10488" s="208" t="s">
        <v>10619</v>
      </c>
      <c r="C10488" s="2" t="s">
        <v>441</v>
      </c>
      <c r="D10488" s="209" t="n">
        <v>54.32</v>
      </c>
      <c r="F10488" s="211" t="n">
        <v>0</v>
      </c>
    </row>
    <row r="10489" customFormat="false" ht="12.8" hidden="false" customHeight="false" outlineLevel="0" collapsed="false">
      <c r="A10489" s="207" t="n">
        <v>131</v>
      </c>
      <c r="B10489" s="208" t="s">
        <v>10620</v>
      </c>
      <c r="C10489" s="2" t="s">
        <v>441</v>
      </c>
      <c r="D10489" s="209" t="n">
        <v>46.46</v>
      </c>
      <c r="F10489" s="211" t="n">
        <v>0</v>
      </c>
    </row>
    <row r="10490" customFormat="false" ht="12.8" hidden="false" customHeight="false" outlineLevel="0" collapsed="false">
      <c r="A10490" s="207" t="n">
        <v>21114</v>
      </c>
      <c r="B10490" s="208" t="s">
        <v>10621</v>
      </c>
      <c r="C10490" s="2" t="s">
        <v>170</v>
      </c>
      <c r="D10490" s="209" t="n">
        <v>44.98</v>
      </c>
      <c r="F10490" s="211" t="n">
        <v>0</v>
      </c>
    </row>
    <row r="10491" customFormat="false" ht="12.8" hidden="false" customHeight="false" outlineLevel="0" collapsed="false">
      <c r="A10491" s="207" t="n">
        <v>119</v>
      </c>
      <c r="B10491" s="208" t="s">
        <v>10622</v>
      </c>
      <c r="C10491" s="2" t="s">
        <v>170</v>
      </c>
      <c r="D10491" s="209" t="n">
        <v>11.4</v>
      </c>
      <c r="F10491" s="211" t="n">
        <v>0</v>
      </c>
    </row>
    <row r="10492" customFormat="false" ht="12.8" hidden="false" customHeight="false" outlineLevel="0" collapsed="false">
      <c r="A10492" s="207" t="n">
        <v>122</v>
      </c>
      <c r="B10492" s="208" t="s">
        <v>10623</v>
      </c>
      <c r="C10492" s="2" t="s">
        <v>170</v>
      </c>
      <c r="D10492" s="209" t="n">
        <v>87.71</v>
      </c>
      <c r="F10492" s="211" t="n">
        <v>0</v>
      </c>
    </row>
    <row r="10493" customFormat="false" ht="12.8" hidden="false" customHeight="false" outlineLevel="0" collapsed="false">
      <c r="A10493" s="207" t="n">
        <v>20080</v>
      </c>
      <c r="B10493" s="208" t="s">
        <v>10624</v>
      </c>
      <c r="C10493" s="2" t="s">
        <v>170</v>
      </c>
      <c r="D10493" s="209" t="n">
        <v>28.63</v>
      </c>
      <c r="F10493" s="211" t="n">
        <v>0</v>
      </c>
    </row>
    <row r="10494" customFormat="false" ht="12.8" hidden="false" customHeight="false" outlineLevel="0" collapsed="false">
      <c r="A10494" s="207" t="n">
        <v>124</v>
      </c>
      <c r="B10494" s="208" t="s">
        <v>10625</v>
      </c>
      <c r="C10494" s="2" t="s">
        <v>9857</v>
      </c>
      <c r="D10494" s="209" t="n">
        <v>17.91</v>
      </c>
      <c r="F10494" s="211" t="n">
        <v>0</v>
      </c>
    </row>
    <row r="10495" customFormat="false" ht="12.8" hidden="false" customHeight="false" outlineLevel="0" collapsed="false">
      <c r="A10495" s="207" t="n">
        <v>7334</v>
      </c>
      <c r="B10495" s="208" t="s">
        <v>10626</v>
      </c>
      <c r="C10495" s="2" t="s">
        <v>9857</v>
      </c>
      <c r="D10495" s="209" t="n">
        <v>18</v>
      </c>
      <c r="F10495" s="211" t="n">
        <v>0</v>
      </c>
    </row>
    <row r="10496" customFormat="false" ht="12.8" hidden="false" customHeight="false" outlineLevel="0" collapsed="false">
      <c r="A10496" s="207" t="n">
        <v>45146</v>
      </c>
      <c r="B10496" s="208" t="s">
        <v>10627</v>
      </c>
      <c r="C10496" s="2" t="s">
        <v>441</v>
      </c>
      <c r="D10496" s="209" t="n">
        <v>34.35</v>
      </c>
      <c r="F10496" s="211" t="n">
        <v>0</v>
      </c>
    </row>
    <row r="10497" customFormat="false" ht="12.8" hidden="false" customHeight="false" outlineLevel="0" collapsed="false">
      <c r="A10497" s="207" t="n">
        <v>123</v>
      </c>
      <c r="B10497" s="208" t="s">
        <v>10628</v>
      </c>
      <c r="C10497" s="2" t="s">
        <v>9857</v>
      </c>
      <c r="D10497" s="209" t="n">
        <v>7.33</v>
      </c>
      <c r="F10497" s="211" t="n">
        <v>0</v>
      </c>
    </row>
    <row r="10498" customFormat="false" ht="12.8" hidden="false" customHeight="false" outlineLevel="0" collapsed="false">
      <c r="A10498" s="207" t="n">
        <v>127</v>
      </c>
      <c r="B10498" s="208" t="s">
        <v>10629</v>
      </c>
      <c r="C10498" s="2" t="s">
        <v>9857</v>
      </c>
      <c r="D10498" s="209" t="n">
        <v>17.5</v>
      </c>
      <c r="F10498" s="211" t="n">
        <v>0</v>
      </c>
    </row>
    <row r="10499" customFormat="false" ht="12.8" hidden="false" customHeight="false" outlineLevel="0" collapsed="false">
      <c r="A10499" s="207" t="n">
        <v>133</v>
      </c>
      <c r="B10499" s="208" t="s">
        <v>10630</v>
      </c>
      <c r="C10499" s="2" t="s">
        <v>9857</v>
      </c>
      <c r="D10499" s="209" t="n">
        <v>7.27</v>
      </c>
      <c r="F10499" s="211" t="n">
        <v>0</v>
      </c>
    </row>
    <row r="10500" customFormat="false" ht="12.8" hidden="false" customHeight="false" outlineLevel="0" collapsed="false">
      <c r="A10500" s="207" t="n">
        <v>43617</v>
      </c>
      <c r="B10500" s="208" t="s">
        <v>10631</v>
      </c>
      <c r="C10500" s="2" t="s">
        <v>9857</v>
      </c>
      <c r="D10500" s="209" t="n">
        <v>8.12</v>
      </c>
      <c r="F10500" s="211" t="n">
        <v>0</v>
      </c>
    </row>
    <row r="10501" customFormat="false" ht="12.8" hidden="false" customHeight="false" outlineLevel="0" collapsed="false">
      <c r="A10501" s="207" t="n">
        <v>132</v>
      </c>
      <c r="B10501" s="208" t="s">
        <v>10632</v>
      </c>
      <c r="C10501" s="2" t="s">
        <v>9857</v>
      </c>
      <c r="D10501" s="209" t="n">
        <v>7.53</v>
      </c>
      <c r="F10501" s="211" t="n">
        <v>0</v>
      </c>
    </row>
    <row r="10502" customFormat="false" ht="12.8" hidden="false" customHeight="false" outlineLevel="0" collapsed="false">
      <c r="A10502" s="207" t="n">
        <v>43618</v>
      </c>
      <c r="B10502" s="208" t="s">
        <v>10633</v>
      </c>
      <c r="C10502" s="2" t="s">
        <v>441</v>
      </c>
      <c r="D10502" s="209" t="n">
        <v>18.97</v>
      </c>
      <c r="F10502" s="211" t="n">
        <v>0</v>
      </c>
    </row>
    <row r="10503" customFormat="false" ht="19.4" hidden="false" customHeight="false" outlineLevel="0" collapsed="false">
      <c r="A10503" s="207" t="n">
        <v>37476</v>
      </c>
      <c r="B10503" s="208" t="s">
        <v>10634</v>
      </c>
      <c r="C10503" s="2" t="s">
        <v>170</v>
      </c>
      <c r="D10503" s="209" t="n">
        <v>4012.07</v>
      </c>
      <c r="F10503" s="211" t="n">
        <v>0</v>
      </c>
    </row>
    <row r="10504" customFormat="false" ht="19.4" hidden="false" customHeight="false" outlineLevel="0" collapsed="false">
      <c r="A10504" s="207" t="n">
        <v>37478</v>
      </c>
      <c r="B10504" s="208" t="s">
        <v>10635</v>
      </c>
      <c r="C10504" s="2" t="s">
        <v>170</v>
      </c>
      <c r="D10504" s="209" t="n">
        <v>5025.23</v>
      </c>
      <c r="F10504" s="211" t="n">
        <v>0</v>
      </c>
    </row>
    <row r="10505" customFormat="false" ht="19.4" hidden="false" customHeight="false" outlineLevel="0" collapsed="false">
      <c r="A10505" s="207" t="n">
        <v>37477</v>
      </c>
      <c r="B10505" s="208" t="s">
        <v>10636</v>
      </c>
      <c r="C10505" s="2" t="s">
        <v>170</v>
      </c>
      <c r="D10505" s="209" t="n">
        <v>6808.37</v>
      </c>
      <c r="F10505" s="211" t="n">
        <v>0</v>
      </c>
    </row>
    <row r="10506" customFormat="false" ht="19.4" hidden="false" customHeight="false" outlineLevel="0" collapsed="false">
      <c r="A10506" s="207" t="n">
        <v>37479</v>
      </c>
      <c r="B10506" s="208" t="s">
        <v>10637</v>
      </c>
      <c r="C10506" s="2" t="s">
        <v>170</v>
      </c>
      <c r="D10506" s="209" t="n">
        <v>8074.81</v>
      </c>
      <c r="F10506" s="211" t="n">
        <v>0</v>
      </c>
    </row>
    <row r="10507" customFormat="false" ht="12.8" hidden="false" customHeight="false" outlineLevel="0" collapsed="false">
      <c r="A10507" s="207" t="n">
        <v>4319</v>
      </c>
      <c r="B10507" s="208" t="s">
        <v>10638</v>
      </c>
      <c r="C10507" s="2" t="s">
        <v>170</v>
      </c>
      <c r="D10507" s="209" t="n">
        <v>1.35</v>
      </c>
      <c r="F10507" s="211" t="n">
        <v>0</v>
      </c>
    </row>
    <row r="10508" customFormat="false" ht="12.8" hidden="false" customHeight="false" outlineLevel="0" collapsed="false">
      <c r="A10508" s="207" t="n">
        <v>42409</v>
      </c>
      <c r="B10508" s="208" t="s">
        <v>10639</v>
      </c>
      <c r="C10508" s="2" t="s">
        <v>441</v>
      </c>
      <c r="D10508" s="209" t="n">
        <v>11.94</v>
      </c>
      <c r="F10508" s="211" t="n">
        <v>0</v>
      </c>
    </row>
    <row r="10509" customFormat="false" ht="12.8" hidden="false" customHeight="false" outlineLevel="0" collapsed="false">
      <c r="A10509" s="207" t="n">
        <v>40553</v>
      </c>
      <c r="B10509" s="208" t="s">
        <v>10640</v>
      </c>
      <c r="C10509" s="2" t="s">
        <v>262</v>
      </c>
      <c r="F10509" s="211" t="n">
        <v>0</v>
      </c>
    </row>
    <row r="10510" customFormat="false" ht="12.8" hidden="false" customHeight="false" outlineLevel="0" collapsed="false">
      <c r="A10510" s="207" t="n">
        <v>6114</v>
      </c>
      <c r="B10510" s="208" t="s">
        <v>10641</v>
      </c>
      <c r="C10510" s="2" t="s">
        <v>2148</v>
      </c>
      <c r="D10510" s="209" t="n">
        <v>17.8</v>
      </c>
      <c r="F10510" s="211" t="n">
        <v>0</v>
      </c>
    </row>
    <row r="10511" customFormat="false" ht="12.8" hidden="false" customHeight="false" outlineLevel="0" collapsed="false">
      <c r="A10511" s="207" t="n">
        <v>40912</v>
      </c>
      <c r="B10511" s="208" t="s">
        <v>10642</v>
      </c>
      <c r="C10511" s="2" t="s">
        <v>7208</v>
      </c>
      <c r="D10511" s="209" t="n">
        <v>3129.84</v>
      </c>
      <c r="F10511" s="211" t="n">
        <v>0</v>
      </c>
    </row>
    <row r="10512" customFormat="false" ht="12.8" hidden="false" customHeight="false" outlineLevel="0" collapsed="false">
      <c r="A10512" s="207" t="n">
        <v>247</v>
      </c>
      <c r="B10512" s="208" t="s">
        <v>10643</v>
      </c>
      <c r="C10512" s="2" t="s">
        <v>2148</v>
      </c>
      <c r="D10512" s="209" t="n">
        <v>17.8</v>
      </c>
      <c r="F10512" s="211" t="n">
        <v>0</v>
      </c>
    </row>
    <row r="10513" customFormat="false" ht="12.8" hidden="false" customHeight="false" outlineLevel="0" collapsed="false">
      <c r="A10513" s="207" t="n">
        <v>40919</v>
      </c>
      <c r="B10513" s="208" t="s">
        <v>10644</v>
      </c>
      <c r="C10513" s="2" t="s">
        <v>7208</v>
      </c>
      <c r="D10513" s="209" t="n">
        <v>3129.84</v>
      </c>
      <c r="F10513" s="211" t="n">
        <v>0</v>
      </c>
    </row>
    <row r="10514" customFormat="false" ht="12.8" hidden="false" customHeight="false" outlineLevel="0" collapsed="false">
      <c r="A10514" s="207" t="n">
        <v>44499</v>
      </c>
      <c r="B10514" s="208" t="s">
        <v>10645</v>
      </c>
      <c r="C10514" s="2" t="s">
        <v>2148</v>
      </c>
      <c r="D10514" s="209" t="n">
        <v>17.8</v>
      </c>
      <c r="F10514" s="211" t="n">
        <v>0</v>
      </c>
    </row>
    <row r="10515" customFormat="false" ht="12.8" hidden="false" customHeight="false" outlineLevel="0" collapsed="false">
      <c r="A10515" s="207" t="n">
        <v>40984</v>
      </c>
      <c r="B10515" s="208" t="s">
        <v>10646</v>
      </c>
      <c r="C10515" s="2" t="s">
        <v>7208</v>
      </c>
      <c r="D10515" s="209" t="n">
        <v>3129.84</v>
      </c>
      <c r="F10515" s="211" t="n">
        <v>0</v>
      </c>
    </row>
    <row r="10516" customFormat="false" ht="12.8" hidden="false" customHeight="false" outlineLevel="0" collapsed="false">
      <c r="A10516" s="207" t="n">
        <v>248</v>
      </c>
      <c r="B10516" s="208" t="s">
        <v>10647</v>
      </c>
      <c r="C10516" s="2" t="s">
        <v>2148</v>
      </c>
      <c r="D10516" s="209" t="n">
        <v>17.7</v>
      </c>
      <c r="F10516" s="211" t="n">
        <v>0</v>
      </c>
    </row>
    <row r="10517" customFormat="false" ht="12.8" hidden="false" customHeight="false" outlineLevel="0" collapsed="false">
      <c r="A10517" s="207" t="n">
        <v>41086</v>
      </c>
      <c r="B10517" s="208" t="s">
        <v>10648</v>
      </c>
      <c r="C10517" s="2" t="s">
        <v>7208</v>
      </c>
      <c r="D10517" s="209" t="n">
        <v>3114.7</v>
      </c>
      <c r="F10517" s="211" t="n">
        <v>0</v>
      </c>
    </row>
    <row r="10518" customFormat="false" ht="12.8" hidden="false" customHeight="false" outlineLevel="0" collapsed="false">
      <c r="A10518" s="207" t="n">
        <v>34466</v>
      </c>
      <c r="B10518" s="208" t="s">
        <v>10649</v>
      </c>
      <c r="C10518" s="2" t="s">
        <v>2148</v>
      </c>
      <c r="D10518" s="209" t="n">
        <v>17.8</v>
      </c>
      <c r="F10518" s="211" t="n">
        <v>0</v>
      </c>
    </row>
    <row r="10519" customFormat="false" ht="12.8" hidden="false" customHeight="false" outlineLevel="0" collapsed="false">
      <c r="A10519" s="207" t="n">
        <v>41083</v>
      </c>
      <c r="B10519" s="208" t="s">
        <v>10650</v>
      </c>
      <c r="C10519" s="2" t="s">
        <v>7208</v>
      </c>
      <c r="D10519" s="209" t="n">
        <v>3129.84</v>
      </c>
      <c r="F10519" s="211" t="n">
        <v>0</v>
      </c>
    </row>
    <row r="10520" customFormat="false" ht="12.8" hidden="false" customHeight="false" outlineLevel="0" collapsed="false">
      <c r="A10520" s="207" t="n">
        <v>252</v>
      </c>
      <c r="B10520" s="208" t="s">
        <v>10651</v>
      </c>
      <c r="C10520" s="2" t="s">
        <v>2148</v>
      </c>
      <c r="D10520" s="209" t="n">
        <v>17.8</v>
      </c>
      <c r="F10520" s="211" t="n">
        <v>0</v>
      </c>
    </row>
    <row r="10521" customFormat="false" ht="12.8" hidden="false" customHeight="false" outlineLevel="0" collapsed="false">
      <c r="A10521" s="207" t="n">
        <v>40909</v>
      </c>
      <c r="B10521" s="208" t="s">
        <v>10652</v>
      </c>
      <c r="C10521" s="2" t="s">
        <v>7208</v>
      </c>
      <c r="D10521" s="209" t="n">
        <v>3129.84</v>
      </c>
      <c r="F10521" s="211" t="n">
        <v>0</v>
      </c>
    </row>
    <row r="10522" customFormat="false" ht="12.8" hidden="false" customHeight="false" outlineLevel="0" collapsed="false">
      <c r="A10522" s="207" t="n">
        <v>242</v>
      </c>
      <c r="B10522" s="208" t="s">
        <v>10653</v>
      </c>
      <c r="C10522" s="2" t="s">
        <v>2148</v>
      </c>
      <c r="D10522" s="209" t="n">
        <v>17.7</v>
      </c>
      <c r="F10522" s="211" t="n">
        <v>0</v>
      </c>
    </row>
    <row r="10523" customFormat="false" ht="12.8" hidden="false" customHeight="false" outlineLevel="0" collapsed="false">
      <c r="A10523" s="207" t="n">
        <v>41085</v>
      </c>
      <c r="B10523" s="208" t="s">
        <v>10654</v>
      </c>
      <c r="C10523" s="2" t="s">
        <v>7208</v>
      </c>
      <c r="D10523" s="209" t="n">
        <v>3114.7</v>
      </c>
      <c r="F10523" s="211" t="n">
        <v>0</v>
      </c>
    </row>
    <row r="10524" customFormat="false" ht="12.8" hidden="false" customHeight="false" outlineLevel="0" collapsed="false">
      <c r="A10524" s="207" t="n">
        <v>427</v>
      </c>
      <c r="B10524" s="208" t="s">
        <v>10655</v>
      </c>
      <c r="C10524" s="2" t="s">
        <v>170</v>
      </c>
      <c r="F10524" s="211" t="n">
        <v>0</v>
      </c>
    </row>
    <row r="10525" customFormat="false" ht="12.8" hidden="false" customHeight="false" outlineLevel="0" collapsed="false">
      <c r="A10525" s="207" t="n">
        <v>417</v>
      </c>
      <c r="B10525" s="208" t="s">
        <v>10656</v>
      </c>
      <c r="C10525" s="2" t="s">
        <v>170</v>
      </c>
      <c r="F10525" s="211" t="n">
        <v>0</v>
      </c>
    </row>
    <row r="10526" customFormat="false" ht="12.8" hidden="false" customHeight="false" outlineLevel="0" collapsed="false">
      <c r="A10526" s="207" t="n">
        <v>11273</v>
      </c>
      <c r="B10526" s="208" t="s">
        <v>10657</v>
      </c>
      <c r="C10526" s="2" t="s">
        <v>170</v>
      </c>
      <c r="F10526" s="211" t="n">
        <v>0</v>
      </c>
    </row>
    <row r="10527" customFormat="false" ht="12.8" hidden="false" customHeight="false" outlineLevel="0" collapsed="false">
      <c r="A10527" s="207" t="n">
        <v>11272</v>
      </c>
      <c r="B10527" s="208" t="s">
        <v>10658</v>
      </c>
      <c r="C10527" s="2" t="s">
        <v>170</v>
      </c>
      <c r="F10527" s="211" t="n">
        <v>0</v>
      </c>
    </row>
    <row r="10528" customFormat="false" ht="12.8" hidden="false" customHeight="false" outlineLevel="0" collapsed="false">
      <c r="A10528" s="207" t="n">
        <v>11275</v>
      </c>
      <c r="B10528" s="208" t="s">
        <v>10659</v>
      </c>
      <c r="C10528" s="2" t="s">
        <v>170</v>
      </c>
      <c r="F10528" s="211" t="n">
        <v>0</v>
      </c>
    </row>
    <row r="10529" customFormat="false" ht="12.8" hidden="false" customHeight="false" outlineLevel="0" collapsed="false">
      <c r="A10529" s="207" t="n">
        <v>11274</v>
      </c>
      <c r="B10529" s="208" t="s">
        <v>10660</v>
      </c>
      <c r="C10529" s="2" t="s">
        <v>170</v>
      </c>
      <c r="F10529" s="211" t="n">
        <v>0</v>
      </c>
    </row>
    <row r="10530" customFormat="false" ht="12.8" hidden="false" customHeight="false" outlineLevel="0" collapsed="false">
      <c r="A10530" s="207" t="n">
        <v>45208</v>
      </c>
      <c r="B10530" s="208" t="s">
        <v>10661</v>
      </c>
      <c r="C10530" s="2" t="s">
        <v>170</v>
      </c>
      <c r="D10530" s="209" t="n">
        <v>296.15</v>
      </c>
      <c r="F10530" s="211" t="n">
        <v>0</v>
      </c>
    </row>
    <row r="10531" customFormat="false" ht="12.8" hidden="false" customHeight="false" outlineLevel="0" collapsed="false">
      <c r="A10531" s="207" t="n">
        <v>45250</v>
      </c>
      <c r="B10531" s="208" t="s">
        <v>10662</v>
      </c>
      <c r="C10531" s="2" t="s">
        <v>170</v>
      </c>
      <c r="D10531" s="209" t="n">
        <v>35.77</v>
      </c>
      <c r="F10531" s="211" t="n">
        <v>0</v>
      </c>
    </row>
    <row r="10532" customFormat="false" ht="12.8" hidden="false" customHeight="false" outlineLevel="0" collapsed="false">
      <c r="A10532" s="207" t="n">
        <v>38470</v>
      </c>
      <c r="B10532" s="208" t="s">
        <v>10663</v>
      </c>
      <c r="C10532" s="2" t="s">
        <v>170</v>
      </c>
      <c r="D10532" s="209" t="n">
        <v>36.61</v>
      </c>
      <c r="F10532" s="211" t="n">
        <v>0</v>
      </c>
    </row>
    <row r="10533" customFormat="false" ht="12.8" hidden="false" customHeight="false" outlineLevel="0" collapsed="false">
      <c r="A10533" s="207" t="n">
        <v>38547</v>
      </c>
      <c r="B10533" s="208" t="s">
        <v>10664</v>
      </c>
      <c r="C10533" s="2" t="s">
        <v>170</v>
      </c>
      <c r="D10533" s="209" t="n">
        <v>243.07</v>
      </c>
      <c r="F10533" s="211" t="n">
        <v>0</v>
      </c>
    </row>
    <row r="10534" customFormat="false" ht="12.8" hidden="false" customHeight="false" outlineLevel="0" collapsed="false">
      <c r="A10534" s="207" t="n">
        <v>38467</v>
      </c>
      <c r="B10534" s="208" t="s">
        <v>10665</v>
      </c>
      <c r="C10534" s="2" t="s">
        <v>170</v>
      </c>
      <c r="D10534" s="209" t="n">
        <v>159.53</v>
      </c>
      <c r="F10534" s="211" t="n">
        <v>0</v>
      </c>
    </row>
    <row r="10535" customFormat="false" ht="12.8" hidden="false" customHeight="false" outlineLevel="0" collapsed="false">
      <c r="A10535" s="207" t="n">
        <v>38468</v>
      </c>
      <c r="B10535" s="208" t="s">
        <v>10666</v>
      </c>
      <c r="C10535" s="2" t="s">
        <v>170</v>
      </c>
      <c r="D10535" s="209" t="n">
        <v>199.14</v>
      </c>
      <c r="F10535" s="211" t="n">
        <v>0</v>
      </c>
    </row>
    <row r="10536" customFormat="false" ht="12.8" hidden="false" customHeight="false" outlineLevel="0" collapsed="false">
      <c r="A10536" s="207" t="n">
        <v>38469</v>
      </c>
      <c r="B10536" s="208" t="s">
        <v>10667</v>
      </c>
      <c r="C10536" s="2" t="s">
        <v>170</v>
      </c>
      <c r="D10536" s="209" t="n">
        <v>232.09</v>
      </c>
      <c r="F10536" s="211" t="n">
        <v>0</v>
      </c>
    </row>
    <row r="10537" customFormat="false" ht="12.8" hidden="false" customHeight="false" outlineLevel="0" collapsed="false">
      <c r="A10537" s="207" t="n">
        <v>45197</v>
      </c>
      <c r="B10537" s="208" t="s">
        <v>10668</v>
      </c>
      <c r="C10537" s="2" t="s">
        <v>170</v>
      </c>
      <c r="D10537" s="209" t="n">
        <v>185.1</v>
      </c>
      <c r="F10537" s="211" t="n">
        <v>0</v>
      </c>
    </row>
    <row r="10538" customFormat="false" ht="12.8" hidden="false" customHeight="false" outlineLevel="0" collapsed="false">
      <c r="A10538" s="207" t="n">
        <v>38471</v>
      </c>
      <c r="B10538" s="208" t="s">
        <v>10669</v>
      </c>
      <c r="C10538" s="2" t="s">
        <v>170</v>
      </c>
      <c r="D10538" s="209" t="n">
        <v>248.23</v>
      </c>
      <c r="F10538" s="211" t="n">
        <v>0</v>
      </c>
    </row>
    <row r="10539" customFormat="false" ht="12.8" hidden="false" customHeight="false" outlineLevel="0" collapsed="false">
      <c r="A10539" s="207" t="n">
        <v>45206</v>
      </c>
      <c r="B10539" s="208" t="s">
        <v>10670</v>
      </c>
      <c r="C10539" s="2" t="s">
        <v>170</v>
      </c>
      <c r="D10539" s="209" t="n">
        <v>49.04</v>
      </c>
      <c r="F10539" s="211" t="n">
        <v>0</v>
      </c>
    </row>
    <row r="10540" customFormat="false" ht="12.8" hidden="false" customHeight="false" outlineLevel="0" collapsed="false">
      <c r="A10540" s="207" t="n">
        <v>37370</v>
      </c>
      <c r="B10540" s="208" t="s">
        <v>10671</v>
      </c>
      <c r="C10540" s="2" t="s">
        <v>2148</v>
      </c>
      <c r="D10540" s="209" t="n">
        <v>1.82</v>
      </c>
      <c r="F10540" s="211" t="n">
        <v>0</v>
      </c>
    </row>
    <row r="10541" customFormat="false" ht="12.8" hidden="false" customHeight="false" outlineLevel="0" collapsed="false">
      <c r="A10541" s="207" t="n">
        <v>40862</v>
      </c>
      <c r="B10541" s="208" t="s">
        <v>10672</v>
      </c>
      <c r="C10541" s="2" t="s">
        <v>7208</v>
      </c>
      <c r="D10541" s="209" t="n">
        <v>304</v>
      </c>
      <c r="F10541" s="211" t="n">
        <v>0</v>
      </c>
    </row>
    <row r="10542" customFormat="false" ht="12.8" hidden="false" customHeight="false" outlineLevel="0" collapsed="false">
      <c r="A10542" s="207" t="n">
        <v>10658</v>
      </c>
      <c r="B10542" s="208" t="s">
        <v>10673</v>
      </c>
      <c r="C10542" s="2" t="s">
        <v>170</v>
      </c>
      <c r="F10542" s="211" t="n">
        <v>0</v>
      </c>
    </row>
    <row r="10543" customFormat="false" ht="12.8" hidden="false" customHeight="false" outlineLevel="0" collapsed="false">
      <c r="A10543" s="207" t="n">
        <v>253</v>
      </c>
      <c r="B10543" s="208" t="s">
        <v>10674</v>
      </c>
      <c r="C10543" s="2" t="s">
        <v>2148</v>
      </c>
      <c r="D10543" s="209" t="n">
        <v>24.29</v>
      </c>
      <c r="F10543" s="211" t="n">
        <v>0</v>
      </c>
    </row>
    <row r="10544" customFormat="false" ht="12.8" hidden="false" customHeight="false" outlineLevel="0" collapsed="false">
      <c r="A10544" s="207" t="n">
        <v>40809</v>
      </c>
      <c r="B10544" s="208" t="s">
        <v>10675</v>
      </c>
      <c r="C10544" s="2" t="s">
        <v>7208</v>
      </c>
      <c r="D10544" s="209" t="n">
        <v>4270.51</v>
      </c>
      <c r="F10544" s="211" t="n">
        <v>0</v>
      </c>
    </row>
    <row r="10545" customFormat="false" ht="19.4" hidden="false" customHeight="false" outlineLevel="0" collapsed="false">
      <c r="A10545" s="207" t="n">
        <v>42428</v>
      </c>
      <c r="B10545" s="208" t="s">
        <v>10676</v>
      </c>
      <c r="C10545" s="2" t="s">
        <v>170</v>
      </c>
      <c r="F10545" s="211" t="n">
        <v>0</v>
      </c>
    </row>
    <row r="10546" customFormat="false" ht="12.8" hidden="false" customHeight="false" outlineLevel="0" collapsed="false">
      <c r="A10546" s="207" t="n">
        <v>301</v>
      </c>
      <c r="B10546" s="208" t="s">
        <v>10677</v>
      </c>
      <c r="C10546" s="2" t="s">
        <v>170</v>
      </c>
      <c r="D10546" s="209" t="n">
        <v>2.9</v>
      </c>
      <c r="F10546" s="211" t="n">
        <v>0</v>
      </c>
    </row>
    <row r="10547" customFormat="false" ht="12.8" hidden="false" customHeight="false" outlineLevel="0" collapsed="false">
      <c r="A10547" s="207" t="n">
        <v>296</v>
      </c>
      <c r="B10547" s="208" t="s">
        <v>10678</v>
      </c>
      <c r="C10547" s="2" t="s">
        <v>170</v>
      </c>
      <c r="D10547" s="209" t="n">
        <v>1.64</v>
      </c>
      <c r="F10547" s="211" t="n">
        <v>0</v>
      </c>
    </row>
    <row r="10548" customFormat="false" ht="12.8" hidden="false" customHeight="false" outlineLevel="0" collapsed="false">
      <c r="A10548" s="207" t="n">
        <v>297</v>
      </c>
      <c r="B10548" s="208" t="s">
        <v>10679</v>
      </c>
      <c r="C10548" s="2" t="s">
        <v>170</v>
      </c>
      <c r="D10548" s="209" t="n">
        <v>2.41</v>
      </c>
      <c r="F10548" s="211" t="n">
        <v>0</v>
      </c>
    </row>
    <row r="10549" customFormat="false" ht="12.8" hidden="false" customHeight="false" outlineLevel="0" collapsed="false">
      <c r="A10549" s="207" t="n">
        <v>299</v>
      </c>
      <c r="B10549" s="208" t="s">
        <v>10680</v>
      </c>
      <c r="C10549" s="2" t="s">
        <v>170</v>
      </c>
      <c r="D10549" s="209" t="n">
        <v>3.4</v>
      </c>
      <c r="F10549" s="211" t="n">
        <v>0</v>
      </c>
    </row>
    <row r="10550" customFormat="false" ht="12.8" hidden="false" customHeight="false" outlineLevel="0" collapsed="false">
      <c r="A10550" s="207" t="n">
        <v>300</v>
      </c>
      <c r="B10550" s="208" t="s">
        <v>10681</v>
      </c>
      <c r="C10550" s="2" t="s">
        <v>170</v>
      </c>
      <c r="D10550" s="209" t="n">
        <v>11.77</v>
      </c>
      <c r="F10550" s="211" t="n">
        <v>0</v>
      </c>
    </row>
    <row r="10551" customFormat="false" ht="12.8" hidden="false" customHeight="false" outlineLevel="0" collapsed="false">
      <c r="A10551" s="207" t="n">
        <v>20085</v>
      </c>
      <c r="B10551" s="208" t="s">
        <v>10682</v>
      </c>
      <c r="C10551" s="2" t="s">
        <v>170</v>
      </c>
      <c r="D10551" s="209" t="n">
        <v>2.15</v>
      </c>
      <c r="F10551" s="211" t="n">
        <v>0</v>
      </c>
    </row>
    <row r="10552" customFormat="false" ht="12.8" hidden="false" customHeight="false" outlineLevel="0" collapsed="false">
      <c r="A10552" s="207" t="n">
        <v>298</v>
      </c>
      <c r="B10552" s="208" t="s">
        <v>10683</v>
      </c>
      <c r="C10552" s="2" t="s">
        <v>170</v>
      </c>
      <c r="D10552" s="209" t="n">
        <v>2.61</v>
      </c>
      <c r="F10552" s="211" t="n">
        <v>0</v>
      </c>
    </row>
    <row r="10553" customFormat="false" ht="12.8" hidden="false" customHeight="false" outlineLevel="0" collapsed="false">
      <c r="A10553" s="207" t="n">
        <v>311</v>
      </c>
      <c r="B10553" s="208" t="s">
        <v>10684</v>
      </c>
      <c r="C10553" s="2" t="s">
        <v>170</v>
      </c>
      <c r="D10553" s="209" t="n">
        <v>9.71</v>
      </c>
      <c r="F10553" s="211" t="n">
        <v>0</v>
      </c>
    </row>
    <row r="10554" customFormat="false" ht="12.8" hidden="false" customHeight="false" outlineLevel="0" collapsed="false">
      <c r="A10554" s="207" t="n">
        <v>318</v>
      </c>
      <c r="B10554" s="208" t="s">
        <v>10685</v>
      </c>
      <c r="C10554" s="2" t="s">
        <v>170</v>
      </c>
      <c r="D10554" s="209" t="n">
        <v>19.55</v>
      </c>
      <c r="F10554" s="211" t="n">
        <v>0</v>
      </c>
    </row>
    <row r="10555" customFormat="false" ht="12.8" hidden="false" customHeight="false" outlineLevel="0" collapsed="false">
      <c r="A10555" s="207" t="n">
        <v>319</v>
      </c>
      <c r="B10555" s="208" t="s">
        <v>10686</v>
      </c>
      <c r="C10555" s="2" t="s">
        <v>170</v>
      </c>
      <c r="D10555" s="209" t="n">
        <v>30.65</v>
      </c>
      <c r="F10555" s="211" t="n">
        <v>0</v>
      </c>
    </row>
    <row r="10556" customFormat="false" ht="12.8" hidden="false" customHeight="false" outlineLevel="0" collapsed="false">
      <c r="A10556" s="207" t="n">
        <v>303</v>
      </c>
      <c r="B10556" s="208" t="s">
        <v>10687</v>
      </c>
      <c r="C10556" s="2" t="s">
        <v>170</v>
      </c>
      <c r="D10556" s="209" t="n">
        <v>3.21</v>
      </c>
      <c r="F10556" s="211" t="n">
        <v>0</v>
      </c>
    </row>
    <row r="10557" customFormat="false" ht="12.8" hidden="false" customHeight="false" outlineLevel="0" collapsed="false">
      <c r="A10557" s="207" t="n">
        <v>305</v>
      </c>
      <c r="B10557" s="208" t="s">
        <v>10688</v>
      </c>
      <c r="C10557" s="2" t="s">
        <v>170</v>
      </c>
      <c r="D10557" s="209" t="n">
        <v>10.1</v>
      </c>
      <c r="F10557" s="211" t="n">
        <v>0</v>
      </c>
    </row>
    <row r="10558" customFormat="false" ht="12.8" hidden="false" customHeight="false" outlineLevel="0" collapsed="false">
      <c r="A10558" s="207" t="n">
        <v>306</v>
      </c>
      <c r="B10558" s="208" t="s">
        <v>10689</v>
      </c>
      <c r="C10558" s="2" t="s">
        <v>170</v>
      </c>
      <c r="D10558" s="209" t="n">
        <v>15.32</v>
      </c>
      <c r="F10558" s="211" t="n">
        <v>0</v>
      </c>
    </row>
    <row r="10559" customFormat="false" ht="12.8" hidden="false" customHeight="false" outlineLevel="0" collapsed="false">
      <c r="A10559" s="207" t="n">
        <v>307</v>
      </c>
      <c r="B10559" s="208" t="s">
        <v>10690</v>
      </c>
      <c r="C10559" s="2" t="s">
        <v>170</v>
      </c>
      <c r="D10559" s="209" t="n">
        <v>38.72</v>
      </c>
      <c r="F10559" s="211" t="n">
        <v>0</v>
      </c>
    </row>
    <row r="10560" customFormat="false" ht="12.8" hidden="false" customHeight="false" outlineLevel="0" collapsed="false">
      <c r="A10560" s="207" t="n">
        <v>309</v>
      </c>
      <c r="B10560" s="208" t="s">
        <v>10691</v>
      </c>
      <c r="C10560" s="2" t="s">
        <v>170</v>
      </c>
      <c r="D10560" s="209" t="n">
        <v>63.43</v>
      </c>
      <c r="F10560" s="211" t="n">
        <v>0</v>
      </c>
    </row>
    <row r="10561" customFormat="false" ht="12.8" hidden="false" customHeight="false" outlineLevel="0" collapsed="false">
      <c r="A10561" s="207" t="n">
        <v>310</v>
      </c>
      <c r="B10561" s="208" t="s">
        <v>10692</v>
      </c>
      <c r="C10561" s="2" t="s">
        <v>170</v>
      </c>
      <c r="D10561" s="209" t="n">
        <v>87.91</v>
      </c>
      <c r="F10561" s="211" t="n">
        <v>0</v>
      </c>
    </row>
    <row r="10562" customFormat="false" ht="12.8" hidden="false" customHeight="false" outlineLevel="0" collapsed="false">
      <c r="A10562" s="207" t="n">
        <v>308</v>
      </c>
      <c r="B10562" s="208" t="s">
        <v>10693</v>
      </c>
      <c r="C10562" s="2" t="s">
        <v>170</v>
      </c>
      <c r="D10562" s="209" t="n">
        <v>86.42</v>
      </c>
      <c r="F10562" s="211" t="n">
        <v>0</v>
      </c>
    </row>
    <row r="10563" customFormat="false" ht="12.8" hidden="false" customHeight="false" outlineLevel="0" collapsed="false">
      <c r="A10563" s="207" t="n">
        <v>328</v>
      </c>
      <c r="B10563" s="208" t="s">
        <v>10694</v>
      </c>
      <c r="C10563" s="2" t="s">
        <v>170</v>
      </c>
      <c r="D10563" s="209" t="n">
        <v>7.68</v>
      </c>
      <c r="F10563" s="211" t="n">
        <v>0</v>
      </c>
    </row>
    <row r="10564" customFormat="false" ht="12.8" hidden="false" customHeight="false" outlineLevel="0" collapsed="false">
      <c r="A10564" s="207" t="n">
        <v>325</v>
      </c>
      <c r="B10564" s="208" t="s">
        <v>10695</v>
      </c>
      <c r="C10564" s="2" t="s">
        <v>170</v>
      </c>
      <c r="D10564" s="209" t="n">
        <v>2.27</v>
      </c>
      <c r="F10564" s="211" t="n">
        <v>0</v>
      </c>
    </row>
    <row r="10565" customFormat="false" ht="12.8" hidden="false" customHeight="false" outlineLevel="0" collapsed="false">
      <c r="A10565" s="207" t="n">
        <v>20326</v>
      </c>
      <c r="B10565" s="208" t="s">
        <v>10696</v>
      </c>
      <c r="C10565" s="2" t="s">
        <v>170</v>
      </c>
      <c r="D10565" s="209" t="n">
        <v>4.15</v>
      </c>
      <c r="F10565" s="211" t="n">
        <v>0</v>
      </c>
    </row>
    <row r="10566" customFormat="false" ht="12.8" hidden="false" customHeight="false" outlineLevel="0" collapsed="false">
      <c r="A10566" s="207" t="n">
        <v>329</v>
      </c>
      <c r="B10566" s="208" t="s">
        <v>10697</v>
      </c>
      <c r="C10566" s="2" t="s">
        <v>170</v>
      </c>
      <c r="D10566" s="209" t="n">
        <v>6.42</v>
      </c>
      <c r="F10566" s="211" t="n">
        <v>0</v>
      </c>
    </row>
    <row r="10567" customFormat="false" ht="12.8" hidden="false" customHeight="false" outlineLevel="0" collapsed="false">
      <c r="A10567" s="207" t="n">
        <v>39642</v>
      </c>
      <c r="B10567" s="208" t="s">
        <v>10698</v>
      </c>
      <c r="C10567" s="2" t="s">
        <v>170</v>
      </c>
      <c r="D10567" s="209" t="n">
        <v>2.85</v>
      </c>
      <c r="F10567" s="211" t="n">
        <v>0</v>
      </c>
    </row>
    <row r="10568" customFormat="false" ht="12.8" hidden="false" customHeight="false" outlineLevel="0" collapsed="false">
      <c r="A10568" s="207" t="n">
        <v>39641</v>
      </c>
      <c r="B10568" s="208" t="s">
        <v>10699</v>
      </c>
      <c r="C10568" s="2" t="s">
        <v>170</v>
      </c>
      <c r="D10568" s="209" t="n">
        <v>2.5</v>
      </c>
      <c r="F10568" s="211" t="n">
        <v>0</v>
      </c>
    </row>
    <row r="10569" customFormat="false" ht="12.8" hidden="false" customHeight="false" outlineLevel="0" collapsed="false">
      <c r="A10569" s="207" t="n">
        <v>39643</v>
      </c>
      <c r="B10569" s="208" t="s">
        <v>10700</v>
      </c>
      <c r="C10569" s="2" t="s">
        <v>170</v>
      </c>
      <c r="D10569" s="209" t="n">
        <v>3.34</v>
      </c>
      <c r="F10569" s="211" t="n">
        <v>0</v>
      </c>
    </row>
    <row r="10570" customFormat="false" ht="12.8" hidden="false" customHeight="false" outlineLevel="0" collapsed="false">
      <c r="A10570" s="207" t="n">
        <v>39644</v>
      </c>
      <c r="B10570" s="208" t="s">
        <v>10701</v>
      </c>
      <c r="C10570" s="2" t="s">
        <v>170</v>
      </c>
      <c r="D10570" s="209" t="n">
        <v>5.18</v>
      </c>
      <c r="F10570" s="211" t="n">
        <v>0</v>
      </c>
    </row>
    <row r="10571" customFormat="false" ht="12.8" hidden="false" customHeight="false" outlineLevel="0" collapsed="false">
      <c r="A10571" s="207" t="n">
        <v>39645</v>
      </c>
      <c r="B10571" s="208" t="s">
        <v>10702</v>
      </c>
      <c r="C10571" s="2" t="s">
        <v>170</v>
      </c>
      <c r="D10571" s="209" t="n">
        <v>5.68</v>
      </c>
      <c r="F10571" s="211" t="n">
        <v>0</v>
      </c>
    </row>
    <row r="10572" customFormat="false" ht="12.8" hidden="false" customHeight="false" outlineLevel="0" collapsed="false">
      <c r="A10572" s="207" t="n">
        <v>41610</v>
      </c>
      <c r="B10572" s="208" t="s">
        <v>10703</v>
      </c>
      <c r="C10572" s="2" t="s">
        <v>170</v>
      </c>
      <c r="D10572" s="209" t="n">
        <v>744.34</v>
      </c>
      <c r="F10572" s="211" t="n">
        <v>0</v>
      </c>
    </row>
    <row r="10573" customFormat="false" ht="12.8" hidden="false" customHeight="false" outlineLevel="0" collapsed="false">
      <c r="A10573" s="207" t="n">
        <v>41611</v>
      </c>
      <c r="B10573" s="208" t="s">
        <v>10704</v>
      </c>
      <c r="C10573" s="2" t="s">
        <v>170</v>
      </c>
      <c r="D10573" s="209" t="n">
        <v>1173.22</v>
      </c>
      <c r="F10573" s="211" t="n">
        <v>0</v>
      </c>
    </row>
    <row r="10574" customFormat="false" ht="12.8" hidden="false" customHeight="false" outlineLevel="0" collapsed="false">
      <c r="A10574" s="207" t="n">
        <v>41612</v>
      </c>
      <c r="B10574" s="208" t="s">
        <v>10705</v>
      </c>
      <c r="C10574" s="2" t="s">
        <v>170</v>
      </c>
      <c r="D10574" s="209" t="n">
        <v>1647.38</v>
      </c>
      <c r="F10574" s="211" t="n">
        <v>0</v>
      </c>
    </row>
    <row r="10575" customFormat="false" ht="12.8" hidden="false" customHeight="false" outlineLevel="0" collapsed="false">
      <c r="A10575" s="207" t="n">
        <v>41637</v>
      </c>
      <c r="B10575" s="208" t="s">
        <v>10706</v>
      </c>
      <c r="C10575" s="2" t="s">
        <v>170</v>
      </c>
      <c r="D10575" s="209" t="n">
        <v>153.99</v>
      </c>
      <c r="F10575" s="211" t="n">
        <v>0</v>
      </c>
    </row>
    <row r="10576" customFormat="false" ht="12.8" hidden="false" customHeight="false" outlineLevel="0" collapsed="false">
      <c r="A10576" s="207" t="n">
        <v>41638</v>
      </c>
      <c r="B10576" s="208" t="s">
        <v>10707</v>
      </c>
      <c r="C10576" s="2" t="s">
        <v>170</v>
      </c>
      <c r="D10576" s="209" t="n">
        <v>200.6</v>
      </c>
      <c r="F10576" s="211" t="n">
        <v>0</v>
      </c>
    </row>
    <row r="10577" customFormat="false" ht="12.8" hidden="false" customHeight="false" outlineLevel="0" collapsed="false">
      <c r="A10577" s="207" t="n">
        <v>41639</v>
      </c>
      <c r="B10577" s="208" t="s">
        <v>10708</v>
      </c>
      <c r="C10577" s="2" t="s">
        <v>170</v>
      </c>
      <c r="D10577" s="209" t="n">
        <v>485.29</v>
      </c>
      <c r="F10577" s="211" t="n">
        <v>0</v>
      </c>
    </row>
    <row r="10578" customFormat="false" ht="12.8" hidden="false" customHeight="false" outlineLevel="0" collapsed="false">
      <c r="A10578" s="207" t="n">
        <v>11789</v>
      </c>
      <c r="B10578" s="208" t="s">
        <v>10709</v>
      </c>
      <c r="C10578" s="2" t="s">
        <v>170</v>
      </c>
      <c r="F10578" s="211" t="n">
        <v>0</v>
      </c>
    </row>
    <row r="10579" customFormat="false" ht="12.8" hidden="false" customHeight="false" outlineLevel="0" collapsed="false">
      <c r="A10579" s="207" t="n">
        <v>20975</v>
      </c>
      <c r="B10579" s="208" t="s">
        <v>10710</v>
      </c>
      <c r="C10579" s="2" t="s">
        <v>170</v>
      </c>
      <c r="D10579" s="209" t="n">
        <v>11.33</v>
      </c>
      <c r="F10579" s="211" t="n">
        <v>0</v>
      </c>
    </row>
    <row r="10580" customFormat="false" ht="12.8" hidden="false" customHeight="false" outlineLevel="0" collapsed="false">
      <c r="A10580" s="207" t="n">
        <v>20976</v>
      </c>
      <c r="B10580" s="208" t="s">
        <v>10711</v>
      </c>
      <c r="C10580" s="2" t="s">
        <v>170</v>
      </c>
      <c r="D10580" s="209" t="n">
        <v>17.12</v>
      </c>
      <c r="F10580" s="211" t="n">
        <v>0</v>
      </c>
    </row>
    <row r="10581" customFormat="false" ht="12.8" hidden="false" customHeight="false" outlineLevel="0" collapsed="false">
      <c r="A10581" s="207" t="n">
        <v>6138</v>
      </c>
      <c r="B10581" s="208" t="s">
        <v>10712</v>
      </c>
      <c r="C10581" s="2" t="s">
        <v>170</v>
      </c>
      <c r="D10581" s="209" t="n">
        <v>14.7</v>
      </c>
      <c r="F10581" s="211" t="n">
        <v>0</v>
      </c>
    </row>
    <row r="10582" customFormat="false" ht="12.8" hidden="false" customHeight="false" outlineLevel="0" collapsed="false">
      <c r="A10582" s="207" t="n">
        <v>40340</v>
      </c>
      <c r="B10582" s="208" t="s">
        <v>10713</v>
      </c>
      <c r="C10582" s="2" t="s">
        <v>170</v>
      </c>
      <c r="D10582" s="209" t="n">
        <v>21.33</v>
      </c>
      <c r="F10582" s="211" t="n">
        <v>0</v>
      </c>
    </row>
    <row r="10583" customFormat="false" ht="12.8" hidden="false" customHeight="false" outlineLevel="0" collapsed="false">
      <c r="A10583" s="207" t="n">
        <v>40341</v>
      </c>
      <c r="B10583" s="208" t="s">
        <v>10714</v>
      </c>
      <c r="C10583" s="2" t="s">
        <v>170</v>
      </c>
      <c r="D10583" s="209" t="n">
        <v>25.46</v>
      </c>
      <c r="F10583" s="211" t="n">
        <v>0</v>
      </c>
    </row>
    <row r="10584" customFormat="false" ht="12.8" hidden="false" customHeight="false" outlineLevel="0" collapsed="false">
      <c r="A10584" s="207" t="n">
        <v>40342</v>
      </c>
      <c r="B10584" s="208" t="s">
        <v>10715</v>
      </c>
      <c r="C10584" s="2" t="s">
        <v>170</v>
      </c>
      <c r="D10584" s="209" t="n">
        <v>30.36</v>
      </c>
      <c r="F10584" s="211" t="n">
        <v>0</v>
      </c>
    </row>
    <row r="10585" customFormat="false" ht="12.8" hidden="false" customHeight="false" outlineLevel="0" collapsed="false">
      <c r="A10585" s="207" t="n">
        <v>40343</v>
      </c>
      <c r="B10585" s="208" t="s">
        <v>10716</v>
      </c>
      <c r="C10585" s="2" t="s">
        <v>170</v>
      </c>
      <c r="D10585" s="209" t="n">
        <v>36.01</v>
      </c>
      <c r="F10585" s="211" t="n">
        <v>0</v>
      </c>
    </row>
    <row r="10586" customFormat="false" ht="12.8" hidden="false" customHeight="false" outlineLevel="0" collapsed="false">
      <c r="A10586" s="207" t="n">
        <v>40344</v>
      </c>
      <c r="B10586" s="208" t="s">
        <v>10717</v>
      </c>
      <c r="C10586" s="2" t="s">
        <v>170</v>
      </c>
      <c r="D10586" s="209" t="n">
        <v>49.1</v>
      </c>
      <c r="F10586" s="211" t="n">
        <v>0</v>
      </c>
    </row>
    <row r="10587" customFormat="false" ht="12.8" hidden="false" customHeight="false" outlineLevel="0" collapsed="false">
      <c r="A10587" s="207" t="n">
        <v>40345</v>
      </c>
      <c r="B10587" s="208" t="s">
        <v>10718</v>
      </c>
      <c r="C10587" s="2" t="s">
        <v>170</v>
      </c>
      <c r="D10587" s="209" t="n">
        <v>60.5</v>
      </c>
      <c r="F10587" s="211" t="n">
        <v>0</v>
      </c>
    </row>
    <row r="10588" customFormat="false" ht="12.8" hidden="false" customHeight="false" outlineLevel="0" collapsed="false">
      <c r="A10588" s="207" t="n">
        <v>40346</v>
      </c>
      <c r="B10588" s="208" t="s">
        <v>10719</v>
      </c>
      <c r="C10588" s="2" t="s">
        <v>170</v>
      </c>
      <c r="D10588" s="209" t="n">
        <v>70.18</v>
      </c>
      <c r="F10588" s="211" t="n">
        <v>0</v>
      </c>
    </row>
    <row r="10589" customFormat="false" ht="12.8" hidden="false" customHeight="false" outlineLevel="0" collapsed="false">
      <c r="A10589" s="207" t="n">
        <v>40347</v>
      </c>
      <c r="B10589" s="208" t="s">
        <v>10720</v>
      </c>
      <c r="C10589" s="2" t="s">
        <v>170</v>
      </c>
      <c r="D10589" s="209" t="n">
        <v>88.17</v>
      </c>
      <c r="F10589" s="211" t="n">
        <v>0</v>
      </c>
    </row>
    <row r="10590" customFormat="false" ht="19.4" hidden="false" customHeight="false" outlineLevel="0" collapsed="false">
      <c r="A10590" s="207" t="n">
        <v>43424</v>
      </c>
      <c r="B10590" s="208" t="s">
        <v>10721</v>
      </c>
      <c r="C10590" s="2" t="s">
        <v>170</v>
      </c>
      <c r="D10590" s="209" t="n">
        <v>623.63</v>
      </c>
      <c r="F10590" s="211" t="n">
        <v>0</v>
      </c>
    </row>
    <row r="10591" customFormat="false" ht="19.4" hidden="false" customHeight="false" outlineLevel="0" collapsed="false">
      <c r="A10591" s="207" t="n">
        <v>43426</v>
      </c>
      <c r="B10591" s="208" t="s">
        <v>10722</v>
      </c>
      <c r="C10591" s="2" t="s">
        <v>170</v>
      </c>
      <c r="D10591" s="209" t="n">
        <v>2150.92</v>
      </c>
      <c r="F10591" s="211" t="n">
        <v>0</v>
      </c>
    </row>
    <row r="10592" customFormat="false" ht="19.4" hidden="false" customHeight="false" outlineLevel="0" collapsed="false">
      <c r="A10592" s="207" t="n">
        <v>12565</v>
      </c>
      <c r="B10592" s="208" t="s">
        <v>10723</v>
      </c>
      <c r="C10592" s="2" t="s">
        <v>170</v>
      </c>
      <c r="D10592" s="209" t="n">
        <v>754.3</v>
      </c>
      <c r="F10592" s="211" t="n">
        <v>0</v>
      </c>
    </row>
    <row r="10593" customFormat="false" ht="19.4" hidden="false" customHeight="false" outlineLevel="0" collapsed="false">
      <c r="A10593" s="207" t="n">
        <v>12567</v>
      </c>
      <c r="B10593" s="208" t="s">
        <v>10724</v>
      </c>
      <c r="C10593" s="2" t="s">
        <v>170</v>
      </c>
      <c r="D10593" s="209" t="n">
        <v>1013.15</v>
      </c>
      <c r="F10593" s="211" t="n">
        <v>0</v>
      </c>
    </row>
    <row r="10594" customFormat="false" ht="19.4" hidden="false" customHeight="false" outlineLevel="0" collapsed="false">
      <c r="A10594" s="207" t="n">
        <v>12568</v>
      </c>
      <c r="B10594" s="208" t="s">
        <v>10725</v>
      </c>
      <c r="C10594" s="2" t="s">
        <v>170</v>
      </c>
      <c r="D10594" s="209" t="n">
        <v>1418.41</v>
      </c>
      <c r="F10594" s="211" t="n">
        <v>0</v>
      </c>
    </row>
    <row r="10595" customFormat="false" ht="12.8" hidden="false" customHeight="false" outlineLevel="0" collapsed="false">
      <c r="A10595" s="207" t="n">
        <v>43441</v>
      </c>
      <c r="B10595" s="208" t="s">
        <v>10726</v>
      </c>
      <c r="C10595" s="2" t="s">
        <v>170</v>
      </c>
      <c r="D10595" s="209" t="n">
        <v>182.36</v>
      </c>
      <c r="F10595" s="211" t="n">
        <v>0</v>
      </c>
    </row>
    <row r="10596" customFormat="false" ht="12.8" hidden="false" customHeight="false" outlineLevel="0" collapsed="false">
      <c r="A10596" s="207" t="n">
        <v>43423</v>
      </c>
      <c r="B10596" s="208" t="s">
        <v>10727</v>
      </c>
      <c r="C10596" s="2" t="s">
        <v>170</v>
      </c>
      <c r="D10596" s="209" t="n">
        <v>85.1</v>
      </c>
      <c r="F10596" s="211" t="n">
        <v>0</v>
      </c>
    </row>
    <row r="10597" customFormat="false" ht="12.8" hidden="false" customHeight="false" outlineLevel="0" collapsed="false">
      <c r="A10597" s="207" t="n">
        <v>12532</v>
      </c>
      <c r="B10597" s="208" t="s">
        <v>10728</v>
      </c>
      <c r="C10597" s="2" t="s">
        <v>170</v>
      </c>
      <c r="D10597" s="209" t="n">
        <v>131.25</v>
      </c>
      <c r="F10597" s="211" t="n">
        <v>0</v>
      </c>
    </row>
    <row r="10598" customFormat="false" ht="19.4" hidden="false" customHeight="false" outlineLevel="0" collapsed="false">
      <c r="A10598" s="207" t="n">
        <v>43444</v>
      </c>
      <c r="B10598" s="208" t="s">
        <v>10729</v>
      </c>
      <c r="C10598" s="2" t="s">
        <v>170</v>
      </c>
      <c r="D10598" s="209" t="n">
        <v>440.72</v>
      </c>
      <c r="F10598" s="211" t="n">
        <v>0</v>
      </c>
    </row>
    <row r="10599" customFormat="false" ht="19.4" hidden="false" customHeight="false" outlineLevel="0" collapsed="false">
      <c r="A10599" s="207" t="n">
        <v>12551</v>
      </c>
      <c r="B10599" s="208" t="s">
        <v>10730</v>
      </c>
      <c r="C10599" s="2" t="s">
        <v>170</v>
      </c>
      <c r="D10599" s="209" t="n">
        <v>314.44</v>
      </c>
      <c r="F10599" s="211" t="n">
        <v>0</v>
      </c>
    </row>
    <row r="10600" customFormat="false" ht="19.4" hidden="false" customHeight="false" outlineLevel="0" collapsed="false">
      <c r="A10600" s="207" t="n">
        <v>43442</v>
      </c>
      <c r="B10600" s="208" t="s">
        <v>10731</v>
      </c>
      <c r="C10600" s="2" t="s">
        <v>170</v>
      </c>
      <c r="D10600" s="209" t="n">
        <v>243.15</v>
      </c>
      <c r="F10600" s="211" t="n">
        <v>0</v>
      </c>
    </row>
    <row r="10601" customFormat="false" ht="19.4" hidden="false" customHeight="false" outlineLevel="0" collapsed="false">
      <c r="A10601" s="207" t="n">
        <v>43443</v>
      </c>
      <c r="B10601" s="208" t="s">
        <v>10732</v>
      </c>
      <c r="C10601" s="2" t="s">
        <v>170</v>
      </c>
      <c r="D10601" s="209" t="n">
        <v>319.14</v>
      </c>
      <c r="F10601" s="211" t="n">
        <v>0</v>
      </c>
    </row>
    <row r="10602" customFormat="false" ht="19.4" hidden="false" customHeight="false" outlineLevel="0" collapsed="false">
      <c r="A10602" s="207" t="n">
        <v>12544</v>
      </c>
      <c r="B10602" s="208" t="s">
        <v>10733</v>
      </c>
      <c r="C10602" s="2" t="s">
        <v>170</v>
      </c>
      <c r="D10602" s="209" t="n">
        <v>172.23</v>
      </c>
      <c r="F10602" s="211" t="n">
        <v>0</v>
      </c>
    </row>
    <row r="10603" customFormat="false" ht="19.4" hidden="false" customHeight="false" outlineLevel="0" collapsed="false">
      <c r="A10603" s="207" t="n">
        <v>12547</v>
      </c>
      <c r="B10603" s="208" t="s">
        <v>10734</v>
      </c>
      <c r="C10603" s="2" t="s">
        <v>170</v>
      </c>
      <c r="D10603" s="209" t="n">
        <v>231.64</v>
      </c>
      <c r="F10603" s="211" t="n">
        <v>0</v>
      </c>
    </row>
    <row r="10604" customFormat="false" ht="19.4" hidden="false" customHeight="false" outlineLevel="0" collapsed="false">
      <c r="A10604" s="207" t="n">
        <v>43445</v>
      </c>
      <c r="B10604" s="208" t="s">
        <v>10735</v>
      </c>
      <c r="C10604" s="2" t="s">
        <v>170</v>
      </c>
      <c r="D10604" s="209" t="n">
        <v>607.89</v>
      </c>
      <c r="F10604" s="211" t="n">
        <v>0</v>
      </c>
    </row>
    <row r="10605" customFormat="false" ht="19.4" hidden="false" customHeight="false" outlineLevel="0" collapsed="false">
      <c r="A10605" s="207" t="n">
        <v>12563</v>
      </c>
      <c r="B10605" s="208" t="s">
        <v>10736</v>
      </c>
      <c r="C10605" s="2" t="s">
        <v>170</v>
      </c>
      <c r="D10605" s="209" t="n">
        <v>434.92</v>
      </c>
      <c r="F10605" s="211" t="n">
        <v>0</v>
      </c>
    </row>
    <row r="10606" customFormat="false" ht="19.4" hidden="false" customHeight="false" outlineLevel="0" collapsed="false">
      <c r="A10606" s="207" t="n">
        <v>43425</v>
      </c>
      <c r="B10606" s="208" t="s">
        <v>10737</v>
      </c>
      <c r="C10606" s="2" t="s">
        <v>170</v>
      </c>
      <c r="D10606" s="209" t="n">
        <v>273.55</v>
      </c>
      <c r="F10606" s="211" t="n">
        <v>0</v>
      </c>
    </row>
    <row r="10607" customFormat="false" ht="19.4" hidden="false" customHeight="false" outlineLevel="0" collapsed="false">
      <c r="A10607" s="207" t="n">
        <v>43446</v>
      </c>
      <c r="B10607" s="208" t="s">
        <v>10738</v>
      </c>
      <c r="C10607" s="2" t="s">
        <v>170</v>
      </c>
      <c r="D10607" s="209" t="n">
        <v>577.49</v>
      </c>
      <c r="F10607" s="211" t="n">
        <v>0</v>
      </c>
    </row>
    <row r="10608" customFormat="false" ht="19.4" hidden="false" customHeight="false" outlineLevel="0" collapsed="false">
      <c r="A10608" s="207" t="n">
        <v>43447</v>
      </c>
      <c r="B10608" s="208" t="s">
        <v>10739</v>
      </c>
      <c r="C10608" s="2" t="s">
        <v>170</v>
      </c>
      <c r="D10608" s="209" t="n">
        <v>709.2</v>
      </c>
      <c r="F10608" s="211" t="n">
        <v>0</v>
      </c>
    </row>
    <row r="10609" customFormat="false" ht="19.4" hidden="false" customHeight="false" outlineLevel="0" collapsed="false">
      <c r="A10609" s="207" t="n">
        <v>43448</v>
      </c>
      <c r="B10609" s="208" t="s">
        <v>10740</v>
      </c>
      <c r="C10609" s="2" t="s">
        <v>170</v>
      </c>
      <c r="D10609" s="209" t="n">
        <v>992.88</v>
      </c>
      <c r="F10609" s="211" t="n">
        <v>0</v>
      </c>
    </row>
    <row r="10610" customFormat="false" ht="19.4" hidden="false" customHeight="false" outlineLevel="0" collapsed="false">
      <c r="A10610" s="207" t="n">
        <v>13761</v>
      </c>
      <c r="B10610" s="208" t="s">
        <v>10741</v>
      </c>
      <c r="C10610" s="2" t="s">
        <v>170</v>
      </c>
      <c r="D10610" s="209" t="n">
        <v>4020.65</v>
      </c>
      <c r="F10610" s="211" t="n">
        <v>0</v>
      </c>
    </row>
    <row r="10611" customFormat="false" ht="19.4" hidden="false" customHeight="false" outlineLevel="0" collapsed="false">
      <c r="A10611" s="207" t="n">
        <v>4814</v>
      </c>
      <c r="B10611" s="208" t="s">
        <v>10742</v>
      </c>
      <c r="C10611" s="2" t="s">
        <v>170</v>
      </c>
      <c r="D10611" s="209" t="n">
        <v>54.17</v>
      </c>
      <c r="F10611" s="211" t="n">
        <v>0</v>
      </c>
    </row>
    <row r="10612" customFormat="false" ht="12.8" hidden="false" customHeight="false" outlineLevel="0" collapsed="false">
      <c r="A10612" s="207" t="n">
        <v>44473</v>
      </c>
      <c r="B10612" s="208" t="s">
        <v>10743</v>
      </c>
      <c r="C10612" s="2" t="s">
        <v>170</v>
      </c>
      <c r="F10612" s="211" t="n">
        <v>0</v>
      </c>
    </row>
    <row r="10613" customFormat="false" ht="12.8" hidden="false" customHeight="false" outlineLevel="0" collapsed="false">
      <c r="A10613" s="207" t="n">
        <v>6122</v>
      </c>
      <c r="B10613" s="208" t="s">
        <v>10744</v>
      </c>
      <c r="C10613" s="2" t="s">
        <v>2148</v>
      </c>
      <c r="D10613" s="209" t="n">
        <v>23.96</v>
      </c>
      <c r="F10613" s="211" t="n">
        <v>0</v>
      </c>
    </row>
    <row r="10614" customFormat="false" ht="12.8" hidden="false" customHeight="false" outlineLevel="0" collapsed="false">
      <c r="A10614" s="207" t="n">
        <v>40810</v>
      </c>
      <c r="B10614" s="208" t="s">
        <v>10745</v>
      </c>
      <c r="C10614" s="2" t="s">
        <v>7208</v>
      </c>
      <c r="D10614" s="209" t="n">
        <v>4214.72</v>
      </c>
      <c r="F10614" s="211" t="n">
        <v>0</v>
      </c>
    </row>
    <row r="10615" customFormat="false" ht="19.4" hidden="false" customHeight="false" outlineLevel="0" collapsed="false">
      <c r="A10615" s="207" t="n">
        <v>34469</v>
      </c>
      <c r="B10615" s="208" t="s">
        <v>10746</v>
      </c>
      <c r="C10615" s="2" t="s">
        <v>170</v>
      </c>
      <c r="D10615" s="209" t="n">
        <v>17668.36</v>
      </c>
      <c r="F10615" s="211" t="n">
        <v>0</v>
      </c>
    </row>
    <row r="10616" customFormat="false" ht="19.4" hidden="false" customHeight="false" outlineLevel="0" collapsed="false">
      <c r="A10616" s="207" t="n">
        <v>34476</v>
      </c>
      <c r="B10616" s="208" t="s">
        <v>10747</v>
      </c>
      <c r="C10616" s="2" t="s">
        <v>170</v>
      </c>
      <c r="D10616" s="209" t="n">
        <v>9214.79</v>
      </c>
      <c r="F10616" s="211" t="n">
        <v>0</v>
      </c>
    </row>
    <row r="10617" customFormat="false" ht="19.4" hidden="false" customHeight="false" outlineLevel="0" collapsed="false">
      <c r="A10617" s="207" t="n">
        <v>34477</v>
      </c>
      <c r="B10617" s="208" t="s">
        <v>10748</v>
      </c>
      <c r="C10617" s="2" t="s">
        <v>170</v>
      </c>
      <c r="D10617" s="209" t="n">
        <v>12229.81</v>
      </c>
      <c r="F10617" s="211" t="n">
        <v>0</v>
      </c>
    </row>
    <row r="10618" customFormat="false" ht="19.4" hidden="false" customHeight="false" outlineLevel="0" collapsed="false">
      <c r="A10618" s="207" t="n">
        <v>34482</v>
      </c>
      <c r="B10618" s="208" t="s">
        <v>10749</v>
      </c>
      <c r="C10618" s="2" t="s">
        <v>170</v>
      </c>
      <c r="D10618" s="209" t="n">
        <v>11421.97</v>
      </c>
      <c r="F10618" s="211" t="n">
        <v>0</v>
      </c>
    </row>
    <row r="10619" customFormat="false" ht="19.4" hidden="false" customHeight="false" outlineLevel="0" collapsed="false">
      <c r="A10619" s="207" t="n">
        <v>34472</v>
      </c>
      <c r="B10619" s="208" t="s">
        <v>10750</v>
      </c>
      <c r="C10619" s="2" t="s">
        <v>170</v>
      </c>
      <c r="D10619" s="209" t="n">
        <v>5436</v>
      </c>
      <c r="F10619" s="211" t="n">
        <v>0</v>
      </c>
    </row>
    <row r="10620" customFormat="false" ht="12.8" hidden="false" customHeight="false" outlineLevel="0" collapsed="false">
      <c r="A10620" s="207" t="n">
        <v>39577</v>
      </c>
      <c r="B10620" s="208" t="s">
        <v>10751</v>
      </c>
      <c r="C10620" s="2" t="s">
        <v>170</v>
      </c>
      <c r="D10620" s="209" t="n">
        <v>26628.35</v>
      </c>
      <c r="F10620" s="211" t="n">
        <v>0</v>
      </c>
    </row>
    <row r="10621" customFormat="false" ht="12.8" hidden="false" customHeight="false" outlineLevel="0" collapsed="false">
      <c r="A10621" s="207" t="n">
        <v>39578</v>
      </c>
      <c r="B10621" s="208" t="s">
        <v>10752</v>
      </c>
      <c r="C10621" s="2" t="s">
        <v>170</v>
      </c>
      <c r="D10621" s="209" t="n">
        <v>34364.41</v>
      </c>
      <c r="F10621" s="211" t="n">
        <v>0</v>
      </c>
    </row>
    <row r="10622" customFormat="false" ht="12.8" hidden="false" customHeight="false" outlineLevel="0" collapsed="false">
      <c r="A10622" s="207" t="n">
        <v>39579</v>
      </c>
      <c r="B10622" s="208" t="s">
        <v>10753</v>
      </c>
      <c r="C10622" s="2" t="s">
        <v>170</v>
      </c>
      <c r="D10622" s="209" t="n">
        <v>49997.53</v>
      </c>
      <c r="F10622" s="211" t="n">
        <v>0</v>
      </c>
    </row>
    <row r="10623" customFormat="false" ht="19.4" hidden="false" customHeight="false" outlineLevel="0" collapsed="false">
      <c r="A10623" s="207" t="n">
        <v>42425</v>
      </c>
      <c r="B10623" s="208" t="s">
        <v>10754</v>
      </c>
      <c r="C10623" s="2" t="s">
        <v>170</v>
      </c>
      <c r="D10623" s="209" t="n">
        <v>2630.46</v>
      </c>
      <c r="F10623" s="211" t="n">
        <v>0</v>
      </c>
    </row>
    <row r="10624" customFormat="false" ht="19.4" hidden="false" customHeight="false" outlineLevel="0" collapsed="false">
      <c r="A10624" s="207" t="n">
        <v>42422</v>
      </c>
      <c r="B10624" s="208" t="s">
        <v>10755</v>
      </c>
      <c r="C10624" s="2" t="s">
        <v>170</v>
      </c>
      <c r="D10624" s="209" t="n">
        <v>3905</v>
      </c>
      <c r="F10624" s="211" t="n">
        <v>0</v>
      </c>
    </row>
    <row r="10625" customFormat="false" ht="19.4" hidden="false" customHeight="false" outlineLevel="0" collapsed="false">
      <c r="A10625" s="207" t="n">
        <v>43184</v>
      </c>
      <c r="B10625" s="208" t="s">
        <v>10756</v>
      </c>
      <c r="C10625" s="2" t="s">
        <v>170</v>
      </c>
      <c r="D10625" s="209" t="n">
        <v>5397.08</v>
      </c>
      <c r="F10625" s="211" t="n">
        <v>0</v>
      </c>
    </row>
    <row r="10626" customFormat="false" ht="19.4" hidden="false" customHeight="false" outlineLevel="0" collapsed="false">
      <c r="A10626" s="207" t="n">
        <v>42424</v>
      </c>
      <c r="B10626" s="208" t="s">
        <v>10757</v>
      </c>
      <c r="C10626" s="2" t="s">
        <v>170</v>
      </c>
      <c r="D10626" s="209" t="n">
        <v>2349.23</v>
      </c>
      <c r="F10626" s="211" t="n">
        <v>0</v>
      </c>
    </row>
    <row r="10627" customFormat="false" ht="19.4" hidden="false" customHeight="false" outlineLevel="0" collapsed="false">
      <c r="A10627" s="207" t="n">
        <v>42416</v>
      </c>
      <c r="B10627" s="208" t="s">
        <v>10758</v>
      </c>
      <c r="C10627" s="2" t="s">
        <v>170</v>
      </c>
      <c r="D10627" s="209" t="n">
        <v>10127.24</v>
      </c>
      <c r="F10627" s="211" t="n">
        <v>0</v>
      </c>
    </row>
    <row r="10628" customFormat="false" ht="19.4" hidden="false" customHeight="false" outlineLevel="0" collapsed="false">
      <c r="A10628" s="207" t="n">
        <v>42417</v>
      </c>
      <c r="B10628" s="208" t="s">
        <v>10759</v>
      </c>
      <c r="C10628" s="2" t="s">
        <v>170</v>
      </c>
      <c r="D10628" s="209" t="n">
        <v>11353.47</v>
      </c>
      <c r="F10628" s="211" t="n">
        <v>0</v>
      </c>
    </row>
    <row r="10629" customFormat="false" ht="19.4" hidden="false" customHeight="false" outlineLevel="0" collapsed="false">
      <c r="A10629" s="207" t="n">
        <v>39826</v>
      </c>
      <c r="B10629" s="208" t="s">
        <v>10760</v>
      </c>
      <c r="C10629" s="2" t="s">
        <v>170</v>
      </c>
      <c r="D10629" s="209" t="n">
        <v>6140.61</v>
      </c>
      <c r="F10629" s="211" t="n">
        <v>0</v>
      </c>
    </row>
    <row r="10630" customFormat="false" ht="19.4" hidden="false" customHeight="false" outlineLevel="0" collapsed="false">
      <c r="A10630" s="207" t="n">
        <v>42419</v>
      </c>
      <c r="B10630" s="208" t="s">
        <v>10761</v>
      </c>
      <c r="C10630" s="2" t="s">
        <v>170</v>
      </c>
      <c r="D10630" s="209" t="n">
        <v>12827.01</v>
      </c>
      <c r="F10630" s="211" t="n">
        <v>0</v>
      </c>
    </row>
    <row r="10631" customFormat="false" ht="19.4" hidden="false" customHeight="false" outlineLevel="0" collapsed="false">
      <c r="A10631" s="207" t="n">
        <v>42420</v>
      </c>
      <c r="B10631" s="208" t="s">
        <v>10762</v>
      </c>
      <c r="C10631" s="2" t="s">
        <v>170</v>
      </c>
      <c r="D10631" s="209" t="n">
        <v>17629.78</v>
      </c>
      <c r="F10631" s="211" t="n">
        <v>0</v>
      </c>
    </row>
    <row r="10632" customFormat="false" ht="19.4" hidden="false" customHeight="false" outlineLevel="0" collapsed="false">
      <c r="A10632" s="207" t="n">
        <v>42421</v>
      </c>
      <c r="B10632" s="208" t="s">
        <v>10763</v>
      </c>
      <c r="C10632" s="2" t="s">
        <v>170</v>
      </c>
      <c r="D10632" s="209" t="n">
        <v>21389.45</v>
      </c>
      <c r="F10632" s="211" t="n">
        <v>0</v>
      </c>
    </row>
    <row r="10633" customFormat="false" ht="19.4" hidden="false" customHeight="false" outlineLevel="0" collapsed="false">
      <c r="A10633" s="207" t="n">
        <v>39556</v>
      </c>
      <c r="B10633" s="208" t="s">
        <v>10764</v>
      </c>
      <c r="C10633" s="2" t="s">
        <v>170</v>
      </c>
      <c r="D10633" s="209" t="n">
        <v>7428.08</v>
      </c>
      <c r="F10633" s="211" t="n">
        <v>0</v>
      </c>
    </row>
    <row r="10634" customFormat="false" ht="19.4" hidden="false" customHeight="false" outlineLevel="0" collapsed="false">
      <c r="A10634" s="207" t="n">
        <v>39557</v>
      </c>
      <c r="B10634" s="208" t="s">
        <v>10765</v>
      </c>
      <c r="C10634" s="2" t="s">
        <v>170</v>
      </c>
      <c r="D10634" s="209" t="n">
        <v>7998.42</v>
      </c>
      <c r="F10634" s="211" t="n">
        <v>0</v>
      </c>
    </row>
    <row r="10635" customFormat="false" ht="19.4" hidden="false" customHeight="false" outlineLevel="0" collapsed="false">
      <c r="A10635" s="207" t="n">
        <v>39559</v>
      </c>
      <c r="B10635" s="208" t="s">
        <v>10766</v>
      </c>
      <c r="C10635" s="2" t="s">
        <v>170</v>
      </c>
      <c r="D10635" s="209" t="n">
        <v>11820.12</v>
      </c>
      <c r="F10635" s="211" t="n">
        <v>0</v>
      </c>
    </row>
    <row r="10636" customFormat="false" ht="19.4" hidden="false" customHeight="false" outlineLevel="0" collapsed="false">
      <c r="A10636" s="207" t="n">
        <v>39560</v>
      </c>
      <c r="B10636" s="208" t="s">
        <v>10767</v>
      </c>
      <c r="C10636" s="2" t="s">
        <v>170</v>
      </c>
      <c r="D10636" s="209" t="n">
        <v>13674.73</v>
      </c>
      <c r="F10636" s="211" t="n">
        <v>0</v>
      </c>
    </row>
    <row r="10637" customFormat="false" ht="19.4" hidden="false" customHeight="false" outlineLevel="0" collapsed="false">
      <c r="A10637" s="207" t="n">
        <v>39561</v>
      </c>
      <c r="B10637" s="208" t="s">
        <v>10768</v>
      </c>
      <c r="C10637" s="2" t="s">
        <v>170</v>
      </c>
      <c r="D10637" s="209" t="n">
        <v>14305.51</v>
      </c>
      <c r="F10637" s="211" t="n">
        <v>0</v>
      </c>
    </row>
    <row r="10638" customFormat="false" ht="19.4" hidden="false" customHeight="false" outlineLevel="0" collapsed="false">
      <c r="A10638" s="207" t="n">
        <v>43195</v>
      </c>
      <c r="B10638" s="208" t="s">
        <v>10769</v>
      </c>
      <c r="C10638" s="2" t="s">
        <v>170</v>
      </c>
      <c r="D10638" s="209" t="n">
        <v>6207.69</v>
      </c>
      <c r="F10638" s="211" t="n">
        <v>0</v>
      </c>
    </row>
    <row r="10639" customFormat="false" ht="19.4" hidden="false" customHeight="false" outlineLevel="0" collapsed="false">
      <c r="A10639" s="207" t="n">
        <v>43196</v>
      </c>
      <c r="B10639" s="208" t="s">
        <v>10770</v>
      </c>
      <c r="C10639" s="2" t="s">
        <v>170</v>
      </c>
      <c r="D10639" s="209" t="n">
        <v>7693.54</v>
      </c>
      <c r="F10639" s="211" t="n">
        <v>0</v>
      </c>
    </row>
    <row r="10640" customFormat="false" ht="19.4" hidden="false" customHeight="false" outlineLevel="0" collapsed="false">
      <c r="A10640" s="207" t="n">
        <v>43198</v>
      </c>
      <c r="B10640" s="208" t="s">
        <v>10771</v>
      </c>
      <c r="C10640" s="2" t="s">
        <v>170</v>
      </c>
      <c r="D10640" s="209" t="n">
        <v>11432.43</v>
      </c>
      <c r="F10640" s="211" t="n">
        <v>0</v>
      </c>
    </row>
    <row r="10641" customFormat="false" ht="19.4" hidden="false" customHeight="false" outlineLevel="0" collapsed="false">
      <c r="A10641" s="207" t="n">
        <v>43199</v>
      </c>
      <c r="B10641" s="208" t="s">
        <v>10772</v>
      </c>
      <c r="C10641" s="2" t="s">
        <v>170</v>
      </c>
      <c r="D10641" s="209" t="n">
        <v>11851.35</v>
      </c>
      <c r="F10641" s="211" t="n">
        <v>0</v>
      </c>
    </row>
    <row r="10642" customFormat="false" ht="19.4" hidden="false" customHeight="false" outlineLevel="0" collapsed="false">
      <c r="A10642" s="207" t="n">
        <v>43200</v>
      </c>
      <c r="B10642" s="208" t="s">
        <v>10773</v>
      </c>
      <c r="C10642" s="2" t="s">
        <v>170</v>
      </c>
      <c r="D10642" s="209" t="n">
        <v>13600.29</v>
      </c>
      <c r="F10642" s="211" t="n">
        <v>0</v>
      </c>
    </row>
    <row r="10643" customFormat="false" ht="19.4" hidden="false" customHeight="false" outlineLevel="0" collapsed="false">
      <c r="A10643" s="207" t="n">
        <v>43190</v>
      </c>
      <c r="B10643" s="208" t="s">
        <v>10774</v>
      </c>
      <c r="C10643" s="2" t="s">
        <v>170</v>
      </c>
      <c r="D10643" s="209" t="n">
        <v>2111.11</v>
      </c>
      <c r="F10643" s="211" t="n">
        <v>0</v>
      </c>
    </row>
    <row r="10644" customFormat="false" ht="19.4" hidden="false" customHeight="false" outlineLevel="0" collapsed="false">
      <c r="A10644" s="207" t="n">
        <v>39555</v>
      </c>
      <c r="B10644" s="208" t="s">
        <v>10775</v>
      </c>
      <c r="C10644" s="2" t="s">
        <v>170</v>
      </c>
      <c r="D10644" s="209" t="n">
        <v>2283.68</v>
      </c>
      <c r="F10644" s="211" t="n">
        <v>0</v>
      </c>
    </row>
    <row r="10645" customFormat="false" ht="19.4" hidden="false" customHeight="false" outlineLevel="0" collapsed="false">
      <c r="A10645" s="207" t="n">
        <v>43191</v>
      </c>
      <c r="B10645" s="208" t="s">
        <v>10776</v>
      </c>
      <c r="C10645" s="2" t="s">
        <v>170</v>
      </c>
      <c r="D10645" s="209" t="n">
        <v>3037.61</v>
      </c>
      <c r="F10645" s="211" t="n">
        <v>0</v>
      </c>
    </row>
    <row r="10646" customFormat="false" ht="19.4" hidden="false" customHeight="false" outlineLevel="0" collapsed="false">
      <c r="A10646" s="207" t="n">
        <v>39548</v>
      </c>
      <c r="B10646" s="208" t="s">
        <v>10777</v>
      </c>
      <c r="C10646" s="2" t="s">
        <v>170</v>
      </c>
      <c r="D10646" s="209" t="n">
        <v>3387.41</v>
      </c>
      <c r="F10646" s="211" t="n">
        <v>0</v>
      </c>
    </row>
    <row r="10647" customFormat="false" ht="19.4" hidden="false" customHeight="false" outlineLevel="0" collapsed="false">
      <c r="A10647" s="207" t="n">
        <v>43192</v>
      </c>
      <c r="B10647" s="208" t="s">
        <v>10778</v>
      </c>
      <c r="C10647" s="2" t="s">
        <v>170</v>
      </c>
      <c r="D10647" s="209" t="n">
        <v>3979</v>
      </c>
      <c r="F10647" s="211" t="n">
        <v>0</v>
      </c>
    </row>
    <row r="10648" customFormat="false" ht="19.4" hidden="false" customHeight="false" outlineLevel="0" collapsed="false">
      <c r="A10648" s="207" t="n">
        <v>39554</v>
      </c>
      <c r="B10648" s="208" t="s">
        <v>10779</v>
      </c>
      <c r="C10648" s="2" t="s">
        <v>170</v>
      </c>
      <c r="D10648" s="209" t="n">
        <v>4479.33</v>
      </c>
      <c r="F10648" s="211" t="n">
        <v>0</v>
      </c>
    </row>
    <row r="10649" customFormat="false" ht="19.4" hidden="false" customHeight="false" outlineLevel="0" collapsed="false">
      <c r="A10649" s="207" t="n">
        <v>43194</v>
      </c>
      <c r="B10649" s="208" t="s">
        <v>10780</v>
      </c>
      <c r="C10649" s="2" t="s">
        <v>170</v>
      </c>
      <c r="D10649" s="209" t="n">
        <v>1808.53</v>
      </c>
      <c r="F10649" s="211" t="n">
        <v>0</v>
      </c>
    </row>
    <row r="10650" customFormat="false" ht="19.4" hidden="false" customHeight="false" outlineLevel="0" collapsed="false">
      <c r="A10650" s="207" t="n">
        <v>39551</v>
      </c>
      <c r="B10650" s="208" t="s">
        <v>10781</v>
      </c>
      <c r="C10650" s="2" t="s">
        <v>170</v>
      </c>
      <c r="D10650" s="209" t="n">
        <v>1991.38</v>
      </c>
      <c r="F10650" s="211" t="n">
        <v>0</v>
      </c>
    </row>
    <row r="10651" customFormat="false" ht="19.4" hidden="false" customHeight="false" outlineLevel="0" collapsed="false">
      <c r="A10651" s="207" t="n">
        <v>43185</v>
      </c>
      <c r="B10651" s="208" t="s">
        <v>10782</v>
      </c>
      <c r="C10651" s="2" t="s">
        <v>170</v>
      </c>
      <c r="D10651" s="209" t="n">
        <v>5659.15</v>
      </c>
      <c r="F10651" s="211" t="n">
        <v>0</v>
      </c>
    </row>
    <row r="10652" customFormat="false" ht="19.4" hidden="false" customHeight="false" outlineLevel="0" collapsed="false">
      <c r="A10652" s="207" t="n">
        <v>43186</v>
      </c>
      <c r="B10652" s="208" t="s">
        <v>10783</v>
      </c>
      <c r="C10652" s="2" t="s">
        <v>170</v>
      </c>
      <c r="D10652" s="209" t="n">
        <v>5969.26</v>
      </c>
      <c r="F10652" s="211" t="n">
        <v>0</v>
      </c>
    </row>
    <row r="10653" customFormat="false" ht="19.4" hidden="false" customHeight="false" outlineLevel="0" collapsed="false">
      <c r="A10653" s="207" t="n">
        <v>43187</v>
      </c>
      <c r="B10653" s="208" t="s">
        <v>10784</v>
      </c>
      <c r="C10653" s="2" t="s">
        <v>170</v>
      </c>
      <c r="D10653" s="209" t="n">
        <v>7921.27</v>
      </c>
      <c r="F10653" s="211" t="n">
        <v>0</v>
      </c>
    </row>
    <row r="10654" customFormat="false" ht="19.4" hidden="false" customHeight="false" outlineLevel="0" collapsed="false">
      <c r="A10654" s="207" t="n">
        <v>43188</v>
      </c>
      <c r="B10654" s="208" t="s">
        <v>10785</v>
      </c>
      <c r="C10654" s="2" t="s">
        <v>170</v>
      </c>
      <c r="D10654" s="209" t="n">
        <v>9597.67</v>
      </c>
      <c r="F10654" s="211" t="n">
        <v>0</v>
      </c>
    </row>
    <row r="10655" customFormat="false" ht="19.4" hidden="false" customHeight="false" outlineLevel="0" collapsed="false">
      <c r="A10655" s="207" t="n">
        <v>43189</v>
      </c>
      <c r="B10655" s="208" t="s">
        <v>10786</v>
      </c>
      <c r="C10655" s="2" t="s">
        <v>170</v>
      </c>
      <c r="D10655" s="209" t="n">
        <v>10795.78</v>
      </c>
      <c r="F10655" s="211" t="n">
        <v>0</v>
      </c>
    </row>
    <row r="10656" customFormat="false" ht="12.8" hidden="false" customHeight="false" outlineLevel="0" collapsed="false">
      <c r="A10656" s="207" t="n">
        <v>346</v>
      </c>
      <c r="B10656" s="208" t="s">
        <v>10787</v>
      </c>
      <c r="C10656" s="2" t="s">
        <v>441</v>
      </c>
      <c r="D10656" s="209" t="n">
        <v>23.69</v>
      </c>
      <c r="F10656" s="211" t="n">
        <v>0</v>
      </c>
    </row>
    <row r="10657" customFormat="false" ht="12.8" hidden="false" customHeight="false" outlineLevel="0" collapsed="false">
      <c r="A10657" s="207" t="n">
        <v>3312</v>
      </c>
      <c r="B10657" s="208" t="s">
        <v>10788</v>
      </c>
      <c r="C10657" s="2" t="s">
        <v>441</v>
      </c>
      <c r="D10657" s="209" t="n">
        <v>20.98</v>
      </c>
      <c r="F10657" s="211" t="n">
        <v>0</v>
      </c>
    </row>
    <row r="10658" customFormat="false" ht="12.8" hidden="false" customHeight="false" outlineLevel="0" collapsed="false">
      <c r="A10658" s="207" t="n">
        <v>339</v>
      </c>
      <c r="B10658" s="208" t="s">
        <v>10789</v>
      </c>
      <c r="C10658" s="2" t="s">
        <v>183</v>
      </c>
      <c r="D10658" s="209" t="n">
        <v>1.22</v>
      </c>
      <c r="F10658" s="211" t="n">
        <v>0</v>
      </c>
    </row>
    <row r="10659" customFormat="false" ht="12.8" hidden="false" customHeight="false" outlineLevel="0" collapsed="false">
      <c r="A10659" s="207" t="n">
        <v>340</v>
      </c>
      <c r="B10659" s="208" t="s">
        <v>10790</v>
      </c>
      <c r="C10659" s="2" t="s">
        <v>183</v>
      </c>
      <c r="D10659" s="209" t="n">
        <v>1.1</v>
      </c>
      <c r="F10659" s="211" t="n">
        <v>0</v>
      </c>
    </row>
    <row r="10660" customFormat="false" ht="12.8" hidden="false" customHeight="false" outlineLevel="0" collapsed="false">
      <c r="A10660" s="207" t="n">
        <v>43130</v>
      </c>
      <c r="B10660" s="208" t="s">
        <v>10791</v>
      </c>
      <c r="C10660" s="2" t="s">
        <v>441</v>
      </c>
      <c r="D10660" s="209" t="n">
        <v>20</v>
      </c>
      <c r="F10660" s="211" t="n">
        <v>0</v>
      </c>
    </row>
    <row r="10661" customFormat="false" ht="12.8" hidden="false" customHeight="false" outlineLevel="0" collapsed="false">
      <c r="A10661" s="207" t="n">
        <v>344</v>
      </c>
      <c r="B10661" s="208" t="s">
        <v>10792</v>
      </c>
      <c r="C10661" s="2" t="s">
        <v>441</v>
      </c>
      <c r="D10661" s="209" t="n">
        <v>26.29</v>
      </c>
      <c r="F10661" s="211" t="n">
        <v>0</v>
      </c>
    </row>
    <row r="10662" customFormat="false" ht="12.8" hidden="false" customHeight="false" outlineLevel="0" collapsed="false">
      <c r="A10662" s="207" t="n">
        <v>345</v>
      </c>
      <c r="B10662" s="208" t="s">
        <v>10793</v>
      </c>
      <c r="C10662" s="2" t="s">
        <v>441</v>
      </c>
      <c r="D10662" s="209" t="n">
        <v>28.52</v>
      </c>
      <c r="F10662" s="211" t="n">
        <v>0</v>
      </c>
    </row>
    <row r="10663" customFormat="false" ht="19.4" hidden="false" customHeight="false" outlineLevel="0" collapsed="false">
      <c r="A10663" s="207" t="n">
        <v>43131</v>
      </c>
      <c r="B10663" s="208" t="s">
        <v>10794</v>
      </c>
      <c r="C10663" s="2" t="s">
        <v>441</v>
      </c>
      <c r="D10663" s="209" t="n">
        <v>23.23</v>
      </c>
      <c r="F10663" s="211" t="n">
        <v>0</v>
      </c>
    </row>
    <row r="10664" customFormat="false" ht="12.8" hidden="false" customHeight="false" outlineLevel="0" collapsed="false">
      <c r="A10664" s="207" t="n">
        <v>3313</v>
      </c>
      <c r="B10664" s="208" t="s">
        <v>10795</v>
      </c>
      <c r="C10664" s="2" t="s">
        <v>441</v>
      </c>
      <c r="D10664" s="209" t="n">
        <v>27</v>
      </c>
      <c r="F10664" s="211" t="n">
        <v>0</v>
      </c>
    </row>
    <row r="10665" customFormat="false" ht="12.8" hidden="false" customHeight="false" outlineLevel="0" collapsed="false">
      <c r="A10665" s="207" t="n">
        <v>43132</v>
      </c>
      <c r="B10665" s="208" t="s">
        <v>10796</v>
      </c>
      <c r="C10665" s="2" t="s">
        <v>441</v>
      </c>
      <c r="D10665" s="209" t="n">
        <v>20</v>
      </c>
      <c r="F10665" s="211" t="n">
        <v>0</v>
      </c>
    </row>
    <row r="10666" customFormat="false" ht="12.8" hidden="false" customHeight="false" outlineLevel="0" collapsed="false">
      <c r="A10666" s="207" t="n">
        <v>45245</v>
      </c>
      <c r="B10666" s="208" t="s">
        <v>10797</v>
      </c>
      <c r="C10666" s="2" t="s">
        <v>170</v>
      </c>
      <c r="D10666" s="209" t="n">
        <v>39.32</v>
      </c>
      <c r="F10666" s="211" t="n">
        <v>0</v>
      </c>
    </row>
    <row r="10667" customFormat="false" ht="12.8" hidden="false" customHeight="false" outlineLevel="0" collapsed="false">
      <c r="A10667" s="207" t="n">
        <v>366</v>
      </c>
      <c r="B10667" s="208" t="s">
        <v>10798</v>
      </c>
      <c r="C10667" s="2" t="s">
        <v>262</v>
      </c>
      <c r="D10667" s="209" t="n">
        <v>95</v>
      </c>
      <c r="F10667" s="211" t="n">
        <v>0</v>
      </c>
    </row>
    <row r="10668" customFormat="false" ht="12.8" hidden="false" customHeight="false" outlineLevel="0" collapsed="false">
      <c r="A10668" s="207" t="n">
        <v>367</v>
      </c>
      <c r="B10668" s="208" t="s">
        <v>10799</v>
      </c>
      <c r="C10668" s="2" t="s">
        <v>262</v>
      </c>
      <c r="D10668" s="209" t="n">
        <v>96.24</v>
      </c>
      <c r="F10668" s="211" t="n">
        <v>0</v>
      </c>
    </row>
    <row r="10669" customFormat="false" ht="12.8" hidden="false" customHeight="false" outlineLevel="0" collapsed="false">
      <c r="A10669" s="207" t="n">
        <v>370</v>
      </c>
      <c r="B10669" s="208" t="s">
        <v>10800</v>
      </c>
      <c r="C10669" s="2" t="s">
        <v>262</v>
      </c>
      <c r="D10669" s="209" t="n">
        <v>95</v>
      </c>
      <c r="F10669" s="211" t="n">
        <v>0</v>
      </c>
    </row>
    <row r="10670" customFormat="false" ht="12.8" hidden="false" customHeight="false" outlineLevel="0" collapsed="false">
      <c r="A10670" s="207" t="n">
        <v>368</v>
      </c>
      <c r="B10670" s="208" t="s">
        <v>10801</v>
      </c>
      <c r="C10670" s="2" t="s">
        <v>262</v>
      </c>
      <c r="D10670" s="209" t="n">
        <v>47.5</v>
      </c>
      <c r="F10670" s="211" t="n">
        <v>0</v>
      </c>
    </row>
    <row r="10671" customFormat="false" ht="12.8" hidden="false" customHeight="false" outlineLevel="0" collapsed="false">
      <c r="A10671" s="207" t="n">
        <v>11075</v>
      </c>
      <c r="B10671" s="208" t="s">
        <v>10802</v>
      </c>
      <c r="C10671" s="2" t="s">
        <v>262</v>
      </c>
      <c r="D10671" s="209" t="n">
        <v>1090.3</v>
      </c>
      <c r="F10671" s="211" t="n">
        <v>0</v>
      </c>
    </row>
    <row r="10672" customFormat="false" ht="12.8" hidden="false" customHeight="false" outlineLevel="0" collapsed="false">
      <c r="A10672" s="207" t="n">
        <v>1381</v>
      </c>
      <c r="B10672" s="208" t="s">
        <v>10803</v>
      </c>
      <c r="C10672" s="2" t="s">
        <v>441</v>
      </c>
      <c r="D10672" s="209" t="n">
        <v>0.8</v>
      </c>
      <c r="F10672" s="211" t="n">
        <v>0</v>
      </c>
    </row>
    <row r="10673" customFormat="false" ht="12.8" hidden="false" customHeight="false" outlineLevel="0" collapsed="false">
      <c r="A10673" s="207" t="n">
        <v>34353</v>
      </c>
      <c r="B10673" s="208" t="s">
        <v>10804</v>
      </c>
      <c r="C10673" s="2" t="s">
        <v>441</v>
      </c>
      <c r="D10673" s="209" t="n">
        <v>1.49</v>
      </c>
      <c r="F10673" s="211" t="n">
        <v>0</v>
      </c>
    </row>
    <row r="10674" customFormat="false" ht="12.8" hidden="false" customHeight="false" outlineLevel="0" collapsed="false">
      <c r="A10674" s="207" t="n">
        <v>37595</v>
      </c>
      <c r="B10674" s="208" t="s">
        <v>10805</v>
      </c>
      <c r="C10674" s="2" t="s">
        <v>441</v>
      </c>
      <c r="D10674" s="209" t="n">
        <v>2.46</v>
      </c>
      <c r="F10674" s="211" t="n">
        <v>0</v>
      </c>
    </row>
    <row r="10675" customFormat="false" ht="12.8" hidden="false" customHeight="false" outlineLevel="0" collapsed="false">
      <c r="A10675" s="207" t="n">
        <v>37596</v>
      </c>
      <c r="B10675" s="208" t="s">
        <v>10806</v>
      </c>
      <c r="C10675" s="2" t="s">
        <v>441</v>
      </c>
      <c r="D10675" s="209" t="n">
        <v>2.82</v>
      </c>
      <c r="F10675" s="211" t="n">
        <v>0</v>
      </c>
    </row>
    <row r="10676" customFormat="false" ht="12.8" hidden="false" customHeight="false" outlineLevel="0" collapsed="false">
      <c r="A10676" s="207" t="n">
        <v>371</v>
      </c>
      <c r="B10676" s="208" t="s">
        <v>10807</v>
      </c>
      <c r="C10676" s="2" t="s">
        <v>441</v>
      </c>
      <c r="D10676" s="209" t="n">
        <v>0.87</v>
      </c>
      <c r="F10676" s="211" t="n">
        <v>0</v>
      </c>
    </row>
    <row r="10677" customFormat="false" ht="12.8" hidden="false" customHeight="false" outlineLevel="0" collapsed="false">
      <c r="A10677" s="207" t="n">
        <v>37553</v>
      </c>
      <c r="B10677" s="208" t="s">
        <v>10808</v>
      </c>
      <c r="C10677" s="2" t="s">
        <v>441</v>
      </c>
      <c r="D10677" s="209" t="n">
        <v>1.63</v>
      </c>
      <c r="F10677" s="211" t="n">
        <v>0</v>
      </c>
    </row>
    <row r="10678" customFormat="false" ht="12.8" hidden="false" customHeight="false" outlineLevel="0" collapsed="false">
      <c r="A10678" s="207" t="n">
        <v>37552</v>
      </c>
      <c r="B10678" s="208" t="s">
        <v>10809</v>
      </c>
      <c r="C10678" s="2" t="s">
        <v>441</v>
      </c>
      <c r="D10678" s="209" t="n">
        <v>2.63</v>
      </c>
      <c r="F10678" s="211" t="n">
        <v>0</v>
      </c>
    </row>
    <row r="10679" customFormat="false" ht="12.8" hidden="false" customHeight="false" outlineLevel="0" collapsed="false">
      <c r="A10679" s="207" t="n">
        <v>36880</v>
      </c>
      <c r="B10679" s="208" t="s">
        <v>10810</v>
      </c>
      <c r="C10679" s="2" t="s">
        <v>441</v>
      </c>
      <c r="D10679" s="209" t="n">
        <v>2.67</v>
      </c>
      <c r="F10679" s="211" t="n">
        <v>0</v>
      </c>
    </row>
    <row r="10680" customFormat="false" ht="12.8" hidden="false" customHeight="false" outlineLevel="0" collapsed="false">
      <c r="A10680" s="207" t="n">
        <v>34355</v>
      </c>
      <c r="B10680" s="208" t="s">
        <v>10811</v>
      </c>
      <c r="C10680" s="2" t="s">
        <v>441</v>
      </c>
      <c r="D10680" s="209" t="n">
        <v>2.3</v>
      </c>
      <c r="F10680" s="211" t="n">
        <v>0</v>
      </c>
    </row>
    <row r="10681" customFormat="false" ht="12.8" hidden="false" customHeight="false" outlineLevel="0" collapsed="false">
      <c r="A10681" s="207" t="n">
        <v>130</v>
      </c>
      <c r="B10681" s="208" t="s">
        <v>10812</v>
      </c>
      <c r="C10681" s="2" t="s">
        <v>441</v>
      </c>
      <c r="D10681" s="209" t="n">
        <v>4.18</v>
      </c>
      <c r="F10681" s="211" t="n">
        <v>0</v>
      </c>
    </row>
    <row r="10682" customFormat="false" ht="12.8" hidden="false" customHeight="false" outlineLevel="0" collapsed="false">
      <c r="A10682" s="207" t="n">
        <v>135</v>
      </c>
      <c r="B10682" s="208" t="s">
        <v>10813</v>
      </c>
      <c r="C10682" s="2" t="s">
        <v>441</v>
      </c>
      <c r="D10682" s="209" t="n">
        <v>3.36</v>
      </c>
      <c r="F10682" s="211" t="n">
        <v>0</v>
      </c>
    </row>
    <row r="10683" customFormat="false" ht="12.8" hidden="false" customHeight="false" outlineLevel="0" collapsed="false">
      <c r="A10683" s="207" t="n">
        <v>36886</v>
      </c>
      <c r="B10683" s="208" t="s">
        <v>10814</v>
      </c>
      <c r="C10683" s="2" t="s">
        <v>441</v>
      </c>
      <c r="D10683" s="209" t="n">
        <v>0.83</v>
      </c>
      <c r="F10683" s="211" t="n">
        <v>0</v>
      </c>
    </row>
    <row r="10684" customFormat="false" ht="19.4" hidden="false" customHeight="false" outlineLevel="0" collapsed="false">
      <c r="A10684" s="207" t="n">
        <v>38546</v>
      </c>
      <c r="B10684" s="208" t="s">
        <v>10815</v>
      </c>
      <c r="C10684" s="2" t="s">
        <v>262</v>
      </c>
      <c r="D10684" s="209" t="n">
        <v>586.49</v>
      </c>
      <c r="F10684" s="211" t="n">
        <v>0</v>
      </c>
    </row>
    <row r="10685" customFormat="false" ht="12.8" hidden="false" customHeight="false" outlineLevel="0" collapsed="false">
      <c r="A10685" s="207" t="n">
        <v>34549</v>
      </c>
      <c r="B10685" s="208" t="s">
        <v>10816</v>
      </c>
      <c r="C10685" s="2" t="s">
        <v>262</v>
      </c>
      <c r="F10685" s="211" t="n">
        <v>0</v>
      </c>
    </row>
    <row r="10686" customFormat="false" ht="12.8" hidden="false" customHeight="false" outlineLevel="0" collapsed="false">
      <c r="A10686" s="207" t="n">
        <v>6081</v>
      </c>
      <c r="B10686" s="208" t="s">
        <v>10817</v>
      </c>
      <c r="C10686" s="2" t="s">
        <v>262</v>
      </c>
      <c r="F10686" s="211" t="n">
        <v>0</v>
      </c>
    </row>
    <row r="10687" customFormat="false" ht="12.8" hidden="false" customHeight="false" outlineLevel="0" collapsed="false">
      <c r="A10687" s="207" t="n">
        <v>6077</v>
      </c>
      <c r="B10687" s="208" t="s">
        <v>10818</v>
      </c>
      <c r="C10687" s="2" t="s">
        <v>262</v>
      </c>
      <c r="F10687" s="211" t="n">
        <v>0</v>
      </c>
    </row>
    <row r="10688" customFormat="false" ht="12.8" hidden="false" customHeight="false" outlineLevel="0" collapsed="false">
      <c r="A10688" s="207" t="n">
        <v>6079</v>
      </c>
      <c r="B10688" s="208" t="s">
        <v>10819</v>
      </c>
      <c r="C10688" s="2" t="s">
        <v>262</v>
      </c>
      <c r="F10688" s="211" t="n">
        <v>0</v>
      </c>
    </row>
    <row r="10689" customFormat="false" ht="12.8" hidden="false" customHeight="false" outlineLevel="0" collapsed="false">
      <c r="A10689" s="207" t="n">
        <v>1091</v>
      </c>
      <c r="B10689" s="208" t="s">
        <v>10820</v>
      </c>
      <c r="C10689" s="2" t="s">
        <v>170</v>
      </c>
      <c r="F10689" s="211" t="n">
        <v>0</v>
      </c>
    </row>
    <row r="10690" customFormat="false" ht="12.8" hidden="false" customHeight="false" outlineLevel="0" collapsed="false">
      <c r="A10690" s="207" t="n">
        <v>1094</v>
      </c>
      <c r="B10690" s="208" t="s">
        <v>10821</v>
      </c>
      <c r="C10690" s="2" t="s">
        <v>170</v>
      </c>
      <c r="F10690" s="211" t="n">
        <v>0</v>
      </c>
    </row>
    <row r="10691" customFormat="false" ht="12.8" hidden="false" customHeight="false" outlineLevel="0" collapsed="false">
      <c r="A10691" s="207" t="n">
        <v>1095</v>
      </c>
      <c r="B10691" s="208" t="s">
        <v>10822</v>
      </c>
      <c r="C10691" s="2" t="s">
        <v>170</v>
      </c>
      <c r="F10691" s="211" t="n">
        <v>0</v>
      </c>
    </row>
    <row r="10692" customFormat="false" ht="12.8" hidden="false" customHeight="false" outlineLevel="0" collapsed="false">
      <c r="A10692" s="207" t="n">
        <v>1092</v>
      </c>
      <c r="B10692" s="208" t="s">
        <v>10823</v>
      </c>
      <c r="C10692" s="2" t="s">
        <v>170</v>
      </c>
      <c r="F10692" s="211" t="n">
        <v>0</v>
      </c>
    </row>
    <row r="10693" customFormat="false" ht="12.8" hidden="false" customHeight="false" outlineLevel="0" collapsed="false">
      <c r="A10693" s="207" t="n">
        <v>1093</v>
      </c>
      <c r="B10693" s="208" t="s">
        <v>10824</v>
      </c>
      <c r="C10693" s="2" t="s">
        <v>170</v>
      </c>
      <c r="F10693" s="211" t="n">
        <v>0</v>
      </c>
    </row>
    <row r="10694" customFormat="false" ht="12.8" hidden="false" customHeight="false" outlineLevel="0" collapsed="false">
      <c r="A10694" s="207" t="n">
        <v>1090</v>
      </c>
      <c r="B10694" s="208" t="s">
        <v>10825</v>
      </c>
      <c r="C10694" s="2" t="s">
        <v>170</v>
      </c>
      <c r="F10694" s="211" t="n">
        <v>0</v>
      </c>
    </row>
    <row r="10695" customFormat="false" ht="12.8" hidden="false" customHeight="false" outlineLevel="0" collapsed="false">
      <c r="A10695" s="207" t="n">
        <v>1096</v>
      </c>
      <c r="B10695" s="208" t="s">
        <v>10826</v>
      </c>
      <c r="C10695" s="2" t="s">
        <v>170</v>
      </c>
      <c r="F10695" s="211" t="n">
        <v>0</v>
      </c>
    </row>
    <row r="10696" customFormat="false" ht="12.8" hidden="false" customHeight="false" outlineLevel="0" collapsed="false">
      <c r="A10696" s="207" t="n">
        <v>1097</v>
      </c>
      <c r="B10696" s="208" t="s">
        <v>10827</v>
      </c>
      <c r="C10696" s="2" t="s">
        <v>170</v>
      </c>
      <c r="F10696" s="211" t="n">
        <v>0</v>
      </c>
    </row>
    <row r="10697" customFormat="false" ht="12.8" hidden="false" customHeight="false" outlineLevel="0" collapsed="false">
      <c r="A10697" s="207" t="n">
        <v>378</v>
      </c>
      <c r="B10697" s="208" t="s">
        <v>10828</v>
      </c>
      <c r="C10697" s="2" t="s">
        <v>2148</v>
      </c>
      <c r="D10697" s="209" t="n">
        <v>21.06</v>
      </c>
      <c r="F10697" s="211" t="n">
        <v>0</v>
      </c>
    </row>
    <row r="10698" customFormat="false" ht="12.8" hidden="false" customHeight="false" outlineLevel="0" collapsed="false">
      <c r="A10698" s="207" t="n">
        <v>40911</v>
      </c>
      <c r="B10698" s="208" t="s">
        <v>10829</v>
      </c>
      <c r="C10698" s="2" t="s">
        <v>7208</v>
      </c>
      <c r="D10698" s="209" t="n">
        <v>3701.79</v>
      </c>
      <c r="F10698" s="211" t="n">
        <v>0</v>
      </c>
    </row>
    <row r="10699" customFormat="false" ht="12.8" hidden="false" customHeight="false" outlineLevel="0" collapsed="false">
      <c r="A10699" s="207" t="n">
        <v>33939</v>
      </c>
      <c r="B10699" s="208" t="s">
        <v>10830</v>
      </c>
      <c r="C10699" s="2" t="s">
        <v>2148</v>
      </c>
      <c r="D10699" s="209" t="n">
        <v>120.55</v>
      </c>
      <c r="F10699" s="211" t="n">
        <v>0</v>
      </c>
    </row>
    <row r="10700" customFormat="false" ht="12.8" hidden="false" customHeight="false" outlineLevel="0" collapsed="false">
      <c r="A10700" s="207" t="n">
        <v>40815</v>
      </c>
      <c r="B10700" s="208" t="s">
        <v>10831</v>
      </c>
      <c r="C10700" s="2" t="s">
        <v>7208</v>
      </c>
      <c r="D10700" s="209" t="n">
        <v>21187.95</v>
      </c>
      <c r="F10700" s="211" t="n">
        <v>0</v>
      </c>
    </row>
    <row r="10701" customFormat="false" ht="12.8" hidden="false" customHeight="false" outlineLevel="0" collapsed="false">
      <c r="A10701" s="207" t="n">
        <v>33952</v>
      </c>
      <c r="B10701" s="208" t="s">
        <v>10832</v>
      </c>
      <c r="C10701" s="2" t="s">
        <v>2148</v>
      </c>
      <c r="D10701" s="209" t="n">
        <v>127.71</v>
      </c>
      <c r="F10701" s="211" t="n">
        <v>0</v>
      </c>
    </row>
    <row r="10702" customFormat="false" ht="12.8" hidden="false" customHeight="false" outlineLevel="0" collapsed="false">
      <c r="A10702" s="207" t="n">
        <v>40816</v>
      </c>
      <c r="B10702" s="208" t="s">
        <v>10833</v>
      </c>
      <c r="C10702" s="2" t="s">
        <v>7208</v>
      </c>
      <c r="D10702" s="209" t="n">
        <v>22446.59</v>
      </c>
      <c r="F10702" s="211" t="n">
        <v>0</v>
      </c>
    </row>
    <row r="10703" customFormat="false" ht="12.8" hidden="false" customHeight="false" outlineLevel="0" collapsed="false">
      <c r="A10703" s="207" t="n">
        <v>33953</v>
      </c>
      <c r="B10703" s="208" t="s">
        <v>10834</v>
      </c>
      <c r="C10703" s="2" t="s">
        <v>2148</v>
      </c>
      <c r="D10703" s="209" t="n">
        <v>133.85</v>
      </c>
      <c r="F10703" s="211" t="n">
        <v>0</v>
      </c>
    </row>
    <row r="10704" customFormat="false" ht="12.8" hidden="false" customHeight="false" outlineLevel="0" collapsed="false">
      <c r="A10704" s="207" t="n">
        <v>40817</v>
      </c>
      <c r="B10704" s="208" t="s">
        <v>10835</v>
      </c>
      <c r="C10704" s="2" t="s">
        <v>7208</v>
      </c>
      <c r="D10704" s="209" t="n">
        <v>23524.76</v>
      </c>
      <c r="F10704" s="211" t="n">
        <v>0</v>
      </c>
    </row>
    <row r="10705" customFormat="false" ht="12.8" hidden="false" customHeight="false" outlineLevel="0" collapsed="false">
      <c r="A10705" s="207" t="n">
        <v>13348</v>
      </c>
      <c r="B10705" s="208" t="s">
        <v>10836</v>
      </c>
      <c r="C10705" s="2" t="s">
        <v>170</v>
      </c>
      <c r="F10705" s="211" t="n">
        <v>0</v>
      </c>
    </row>
    <row r="10706" customFormat="false" ht="12.8" hidden="false" customHeight="false" outlineLevel="0" collapsed="false">
      <c r="A10706" s="207" t="n">
        <v>39212</v>
      </c>
      <c r="B10706" s="208" t="s">
        <v>10837</v>
      </c>
      <c r="C10706" s="2" t="s">
        <v>170</v>
      </c>
      <c r="D10706" s="209" t="n">
        <v>2.51</v>
      </c>
      <c r="F10706" s="211" t="n">
        <v>0</v>
      </c>
    </row>
    <row r="10707" customFormat="false" ht="12.8" hidden="false" customHeight="false" outlineLevel="0" collapsed="false">
      <c r="A10707" s="207" t="n">
        <v>39211</v>
      </c>
      <c r="B10707" s="208" t="s">
        <v>10838</v>
      </c>
      <c r="C10707" s="2" t="s">
        <v>170</v>
      </c>
      <c r="D10707" s="209" t="n">
        <v>2.25</v>
      </c>
      <c r="F10707" s="211" t="n">
        <v>0</v>
      </c>
    </row>
    <row r="10708" customFormat="false" ht="12.8" hidden="false" customHeight="false" outlineLevel="0" collapsed="false">
      <c r="A10708" s="207" t="n">
        <v>39210</v>
      </c>
      <c r="B10708" s="208" t="s">
        <v>10839</v>
      </c>
      <c r="C10708" s="2" t="s">
        <v>170</v>
      </c>
      <c r="D10708" s="209" t="n">
        <v>1.26</v>
      </c>
      <c r="F10708" s="211" t="n">
        <v>0</v>
      </c>
    </row>
    <row r="10709" customFormat="false" ht="12.8" hidden="false" customHeight="false" outlineLevel="0" collapsed="false">
      <c r="A10709" s="207" t="n">
        <v>39208</v>
      </c>
      <c r="B10709" s="208" t="s">
        <v>10840</v>
      </c>
      <c r="C10709" s="2" t="s">
        <v>170</v>
      </c>
      <c r="D10709" s="209" t="n">
        <v>0.68</v>
      </c>
      <c r="F10709" s="211" t="n">
        <v>0</v>
      </c>
    </row>
    <row r="10710" customFormat="false" ht="12.8" hidden="false" customHeight="false" outlineLevel="0" collapsed="false">
      <c r="A10710" s="207" t="n">
        <v>39214</v>
      </c>
      <c r="B10710" s="208" t="s">
        <v>10841</v>
      </c>
      <c r="C10710" s="2" t="s">
        <v>170</v>
      </c>
      <c r="D10710" s="209" t="n">
        <v>4.65</v>
      </c>
      <c r="F10710" s="211" t="n">
        <v>0</v>
      </c>
    </row>
    <row r="10711" customFormat="false" ht="12.8" hidden="false" customHeight="false" outlineLevel="0" collapsed="false">
      <c r="A10711" s="207" t="n">
        <v>39213</v>
      </c>
      <c r="B10711" s="208" t="s">
        <v>10842</v>
      </c>
      <c r="C10711" s="2" t="s">
        <v>170</v>
      </c>
      <c r="D10711" s="209" t="n">
        <v>3.29</v>
      </c>
      <c r="F10711" s="211" t="n">
        <v>0</v>
      </c>
    </row>
    <row r="10712" customFormat="false" ht="12.8" hidden="false" customHeight="false" outlineLevel="0" collapsed="false">
      <c r="A10712" s="207" t="n">
        <v>39215</v>
      </c>
      <c r="B10712" s="208" t="s">
        <v>10843</v>
      </c>
      <c r="C10712" s="2" t="s">
        <v>170</v>
      </c>
      <c r="D10712" s="209" t="n">
        <v>8.47</v>
      </c>
      <c r="F10712" s="211" t="n">
        <v>0</v>
      </c>
    </row>
    <row r="10713" customFormat="false" ht="12.8" hidden="false" customHeight="false" outlineLevel="0" collapsed="false">
      <c r="A10713" s="207" t="n">
        <v>39209</v>
      </c>
      <c r="B10713" s="208" t="s">
        <v>10844</v>
      </c>
      <c r="C10713" s="2" t="s">
        <v>170</v>
      </c>
      <c r="D10713" s="209" t="n">
        <v>0.81</v>
      </c>
      <c r="F10713" s="211" t="n">
        <v>0</v>
      </c>
    </row>
    <row r="10714" customFormat="false" ht="12.8" hidden="false" customHeight="false" outlineLevel="0" collapsed="false">
      <c r="A10714" s="207" t="n">
        <v>39207</v>
      </c>
      <c r="B10714" s="208" t="s">
        <v>10845</v>
      </c>
      <c r="C10714" s="2" t="s">
        <v>170</v>
      </c>
      <c r="D10714" s="209" t="n">
        <v>1.26</v>
      </c>
      <c r="F10714" s="211" t="n">
        <v>0</v>
      </c>
    </row>
    <row r="10715" customFormat="false" ht="12.8" hidden="false" customHeight="false" outlineLevel="0" collapsed="false">
      <c r="A10715" s="207" t="n">
        <v>39216</v>
      </c>
      <c r="B10715" s="208" t="s">
        <v>10846</v>
      </c>
      <c r="C10715" s="2" t="s">
        <v>170</v>
      </c>
      <c r="D10715" s="209" t="n">
        <v>11.82</v>
      </c>
      <c r="F10715" s="211" t="n">
        <v>0</v>
      </c>
    </row>
    <row r="10716" customFormat="false" ht="19.4" hidden="false" customHeight="false" outlineLevel="0" collapsed="false">
      <c r="A10716" s="207" t="n">
        <v>11267</v>
      </c>
      <c r="B10716" s="208" t="s">
        <v>10847</v>
      </c>
      <c r="C10716" s="2" t="s">
        <v>170</v>
      </c>
      <c r="F10716" s="211" t="n">
        <v>0</v>
      </c>
    </row>
    <row r="10717" customFormat="false" ht="12.8" hidden="false" customHeight="false" outlineLevel="0" collapsed="false">
      <c r="A10717" s="207" t="n">
        <v>379</v>
      </c>
      <c r="B10717" s="208" t="s">
        <v>10848</v>
      </c>
      <c r="C10717" s="2" t="s">
        <v>170</v>
      </c>
      <c r="F10717" s="211" t="n">
        <v>0</v>
      </c>
    </row>
    <row r="10718" customFormat="false" ht="12.8" hidden="false" customHeight="false" outlineLevel="0" collapsed="false">
      <c r="A10718" s="207" t="n">
        <v>510</v>
      </c>
      <c r="B10718" s="208" t="s">
        <v>10849</v>
      </c>
      <c r="C10718" s="2" t="s">
        <v>441</v>
      </c>
      <c r="D10718" s="209" t="n">
        <v>15.37</v>
      </c>
      <c r="F10718" s="211" t="n">
        <v>0</v>
      </c>
    </row>
    <row r="10719" customFormat="false" ht="12.8" hidden="false" customHeight="false" outlineLevel="0" collapsed="false">
      <c r="A10719" s="207" t="n">
        <v>516</v>
      </c>
      <c r="B10719" s="208" t="s">
        <v>10850</v>
      </c>
      <c r="C10719" s="2" t="s">
        <v>441</v>
      </c>
      <c r="D10719" s="209" t="n">
        <v>18.21</v>
      </c>
      <c r="F10719" s="211" t="n">
        <v>0</v>
      </c>
    </row>
    <row r="10720" customFormat="false" ht="12.8" hidden="false" customHeight="false" outlineLevel="0" collapsed="false">
      <c r="A10720" s="207" t="n">
        <v>509</v>
      </c>
      <c r="B10720" s="208" t="s">
        <v>10851</v>
      </c>
      <c r="C10720" s="2" t="s">
        <v>441</v>
      </c>
      <c r="D10720" s="209" t="n">
        <v>20.43</v>
      </c>
      <c r="F10720" s="211" t="n">
        <v>0</v>
      </c>
    </row>
    <row r="10721" customFormat="false" ht="12.8" hidden="false" customHeight="false" outlineLevel="0" collapsed="false">
      <c r="A10721" s="207" t="n">
        <v>40331</v>
      </c>
      <c r="B10721" s="208" t="s">
        <v>10852</v>
      </c>
      <c r="C10721" s="2" t="s">
        <v>2148</v>
      </c>
      <c r="D10721" s="209" t="n">
        <v>14.17</v>
      </c>
      <c r="F10721" s="211" t="n">
        <v>0</v>
      </c>
    </row>
    <row r="10722" customFormat="false" ht="12.8" hidden="false" customHeight="false" outlineLevel="0" collapsed="false">
      <c r="A10722" s="207" t="n">
        <v>40930</v>
      </c>
      <c r="B10722" s="208" t="s">
        <v>10853</v>
      </c>
      <c r="C10722" s="2" t="s">
        <v>7208</v>
      </c>
      <c r="D10722" s="209" t="n">
        <v>2493.41</v>
      </c>
      <c r="F10722" s="211" t="n">
        <v>0</v>
      </c>
    </row>
    <row r="10723" customFormat="false" ht="12.8" hidden="false" customHeight="false" outlineLevel="0" collapsed="false">
      <c r="A10723" s="207" t="n">
        <v>377</v>
      </c>
      <c r="B10723" s="208" t="s">
        <v>10854</v>
      </c>
      <c r="C10723" s="2" t="s">
        <v>170</v>
      </c>
      <c r="D10723" s="209" t="n">
        <v>32.99</v>
      </c>
      <c r="F10723" s="211" t="n">
        <v>0</v>
      </c>
    </row>
    <row r="10724" customFormat="false" ht="12.8" hidden="false" customHeight="false" outlineLevel="0" collapsed="false">
      <c r="A10724" s="207" t="n">
        <v>11761</v>
      </c>
      <c r="B10724" s="208" t="s">
        <v>10855</v>
      </c>
      <c r="C10724" s="2" t="s">
        <v>170</v>
      </c>
      <c r="D10724" s="209" t="n">
        <v>70.2</v>
      </c>
      <c r="F10724" s="211" t="n">
        <v>0</v>
      </c>
    </row>
    <row r="10725" customFormat="false" ht="12.8" hidden="false" customHeight="false" outlineLevel="0" collapsed="false">
      <c r="A10725" s="207" t="n">
        <v>7588</v>
      </c>
      <c r="B10725" s="208" t="s">
        <v>10856</v>
      </c>
      <c r="C10725" s="2" t="s">
        <v>170</v>
      </c>
      <c r="D10725" s="209" t="n">
        <v>45</v>
      </c>
      <c r="F10725" s="211" t="n">
        <v>0</v>
      </c>
    </row>
    <row r="10726" customFormat="false" ht="12.8" hidden="false" customHeight="false" outlineLevel="0" collapsed="false">
      <c r="A10726" s="207" t="n">
        <v>34551</v>
      </c>
      <c r="B10726" s="208" t="s">
        <v>10857</v>
      </c>
      <c r="C10726" s="2" t="s">
        <v>2148</v>
      </c>
      <c r="D10726" s="209" t="n">
        <v>16.55</v>
      </c>
      <c r="F10726" s="211" t="n">
        <v>0</v>
      </c>
    </row>
    <row r="10727" customFormat="false" ht="12.8" hidden="false" customHeight="false" outlineLevel="0" collapsed="false">
      <c r="A10727" s="207" t="n">
        <v>41078</v>
      </c>
      <c r="B10727" s="208" t="s">
        <v>10858</v>
      </c>
      <c r="C10727" s="2" t="s">
        <v>7208</v>
      </c>
      <c r="D10727" s="209" t="n">
        <v>2912.07</v>
      </c>
      <c r="F10727" s="211" t="n">
        <v>0</v>
      </c>
    </row>
    <row r="10728" customFormat="false" ht="12.8" hidden="false" customHeight="false" outlineLevel="0" collapsed="false">
      <c r="A10728" s="207" t="n">
        <v>246</v>
      </c>
      <c r="B10728" s="208" t="s">
        <v>10859</v>
      </c>
      <c r="C10728" s="2" t="s">
        <v>2148</v>
      </c>
      <c r="D10728" s="209" t="n">
        <v>17.8</v>
      </c>
      <c r="F10728" s="211" t="n">
        <v>0</v>
      </c>
    </row>
    <row r="10729" customFormat="false" ht="12.8" hidden="false" customHeight="false" outlineLevel="0" collapsed="false">
      <c r="A10729" s="207" t="n">
        <v>40927</v>
      </c>
      <c r="B10729" s="208" t="s">
        <v>10860</v>
      </c>
      <c r="C10729" s="2" t="s">
        <v>7208</v>
      </c>
      <c r="D10729" s="209" t="n">
        <v>3129.84</v>
      </c>
      <c r="F10729" s="211" t="n">
        <v>0</v>
      </c>
    </row>
    <row r="10730" customFormat="false" ht="12.8" hidden="false" customHeight="false" outlineLevel="0" collapsed="false">
      <c r="A10730" s="207" t="n">
        <v>2350</v>
      </c>
      <c r="B10730" s="208" t="s">
        <v>10861</v>
      </c>
      <c r="C10730" s="2" t="s">
        <v>2148</v>
      </c>
      <c r="D10730" s="209" t="n">
        <v>20.61</v>
      </c>
      <c r="F10730" s="211" t="n">
        <v>0</v>
      </c>
    </row>
    <row r="10731" customFormat="false" ht="12.8" hidden="false" customHeight="false" outlineLevel="0" collapsed="false">
      <c r="A10731" s="207" t="n">
        <v>40812</v>
      </c>
      <c r="B10731" s="208" t="s">
        <v>10862</v>
      </c>
      <c r="C10731" s="2" t="s">
        <v>7208</v>
      </c>
      <c r="D10731" s="209" t="n">
        <v>3623.46</v>
      </c>
      <c r="F10731" s="211" t="n">
        <v>0</v>
      </c>
    </row>
    <row r="10732" customFormat="false" ht="12.8" hidden="false" customHeight="false" outlineLevel="0" collapsed="false">
      <c r="A10732" s="207" t="n">
        <v>245</v>
      </c>
      <c r="B10732" s="208" t="s">
        <v>10863</v>
      </c>
      <c r="C10732" s="2" t="s">
        <v>2148</v>
      </c>
      <c r="D10732" s="209" t="n">
        <v>27.75</v>
      </c>
      <c r="F10732" s="211" t="n">
        <v>0</v>
      </c>
    </row>
    <row r="10733" customFormat="false" ht="12.8" hidden="false" customHeight="false" outlineLevel="0" collapsed="false">
      <c r="A10733" s="207" t="n">
        <v>41090</v>
      </c>
      <c r="B10733" s="208" t="s">
        <v>10864</v>
      </c>
      <c r="C10733" s="2" t="s">
        <v>7208</v>
      </c>
      <c r="D10733" s="209" t="n">
        <v>4877.51</v>
      </c>
      <c r="F10733" s="211" t="n">
        <v>0</v>
      </c>
    </row>
    <row r="10734" customFormat="false" ht="12.8" hidden="false" customHeight="false" outlineLevel="0" collapsed="false">
      <c r="A10734" s="207" t="n">
        <v>251</v>
      </c>
      <c r="B10734" s="208" t="s">
        <v>10865</v>
      </c>
      <c r="C10734" s="2" t="s">
        <v>2148</v>
      </c>
      <c r="D10734" s="209" t="n">
        <v>17.8</v>
      </c>
      <c r="F10734" s="211" t="n">
        <v>0</v>
      </c>
    </row>
    <row r="10735" customFormat="false" ht="12.8" hidden="false" customHeight="false" outlineLevel="0" collapsed="false">
      <c r="A10735" s="207" t="n">
        <v>40975</v>
      </c>
      <c r="B10735" s="208" t="s">
        <v>10866</v>
      </c>
      <c r="C10735" s="2" t="s">
        <v>7208</v>
      </c>
      <c r="D10735" s="209" t="n">
        <v>3129.84</v>
      </c>
      <c r="F10735" s="211" t="n">
        <v>0</v>
      </c>
    </row>
    <row r="10736" customFormat="false" ht="12.8" hidden="false" customHeight="false" outlineLevel="0" collapsed="false">
      <c r="A10736" s="207" t="n">
        <v>6127</v>
      </c>
      <c r="B10736" s="208" t="s">
        <v>10867</v>
      </c>
      <c r="C10736" s="2" t="s">
        <v>2148</v>
      </c>
      <c r="D10736" s="209" t="n">
        <v>17.8</v>
      </c>
      <c r="F10736" s="211" t="n">
        <v>0</v>
      </c>
    </row>
    <row r="10737" customFormat="false" ht="12.8" hidden="false" customHeight="false" outlineLevel="0" collapsed="false">
      <c r="A10737" s="207" t="n">
        <v>41072</v>
      </c>
      <c r="B10737" s="208" t="s">
        <v>10868</v>
      </c>
      <c r="C10737" s="2" t="s">
        <v>7208</v>
      </c>
      <c r="D10737" s="209" t="n">
        <v>3129.84</v>
      </c>
      <c r="F10737" s="211" t="n">
        <v>0</v>
      </c>
    </row>
    <row r="10738" customFormat="false" ht="12.8" hidden="false" customHeight="false" outlineLevel="0" collapsed="false">
      <c r="A10738" s="207" t="n">
        <v>6121</v>
      </c>
      <c r="B10738" s="208" t="s">
        <v>10869</v>
      </c>
      <c r="C10738" s="2" t="s">
        <v>2148</v>
      </c>
      <c r="D10738" s="209" t="n">
        <v>16.55</v>
      </c>
      <c r="F10738" s="211" t="n">
        <v>0</v>
      </c>
    </row>
    <row r="10739" customFormat="false" ht="12.8" hidden="false" customHeight="false" outlineLevel="0" collapsed="false">
      <c r="A10739" s="207" t="n">
        <v>41071</v>
      </c>
      <c r="B10739" s="208" t="s">
        <v>10870</v>
      </c>
      <c r="C10739" s="2" t="s">
        <v>7208</v>
      </c>
      <c r="D10739" s="209" t="n">
        <v>2909.04</v>
      </c>
      <c r="F10739" s="211" t="n">
        <v>0</v>
      </c>
    </row>
    <row r="10740" customFormat="false" ht="12.8" hidden="false" customHeight="false" outlineLevel="0" collapsed="false">
      <c r="A10740" s="207" t="n">
        <v>244</v>
      </c>
      <c r="B10740" s="208" t="s">
        <v>10871</v>
      </c>
      <c r="C10740" s="2" t="s">
        <v>2148</v>
      </c>
      <c r="D10740" s="209" t="n">
        <v>17.59</v>
      </c>
      <c r="F10740" s="211" t="n">
        <v>0</v>
      </c>
    </row>
    <row r="10741" customFormat="false" ht="12.8" hidden="false" customHeight="false" outlineLevel="0" collapsed="false">
      <c r="A10741" s="207" t="n">
        <v>41093</v>
      </c>
      <c r="B10741" s="208" t="s">
        <v>10872</v>
      </c>
      <c r="C10741" s="2" t="s">
        <v>7208</v>
      </c>
      <c r="D10741" s="209" t="n">
        <v>3092.96</v>
      </c>
      <c r="F10741" s="211" t="n">
        <v>0</v>
      </c>
    </row>
    <row r="10742" customFormat="false" ht="12.8" hidden="false" customHeight="false" outlineLevel="0" collapsed="false">
      <c r="A10742" s="207" t="n">
        <v>532</v>
      </c>
      <c r="B10742" s="208" t="s">
        <v>10873</v>
      </c>
      <c r="C10742" s="2" t="s">
        <v>2148</v>
      </c>
      <c r="D10742" s="209" t="n">
        <v>33.04</v>
      </c>
      <c r="F10742" s="211" t="n">
        <v>0</v>
      </c>
    </row>
    <row r="10743" customFormat="false" ht="12.8" hidden="false" customHeight="false" outlineLevel="0" collapsed="false">
      <c r="A10743" s="207" t="n">
        <v>40931</v>
      </c>
      <c r="B10743" s="208" t="s">
        <v>10874</v>
      </c>
      <c r="C10743" s="2" t="s">
        <v>7208</v>
      </c>
      <c r="D10743" s="209" t="n">
        <v>5809.71</v>
      </c>
      <c r="F10743" s="211" t="n">
        <v>0</v>
      </c>
    </row>
    <row r="10744" customFormat="false" ht="12.8" hidden="false" customHeight="false" outlineLevel="0" collapsed="false">
      <c r="A10744" s="207" t="n">
        <v>36150</v>
      </c>
      <c r="B10744" s="208" t="s">
        <v>10875</v>
      </c>
      <c r="C10744" s="2" t="s">
        <v>170</v>
      </c>
      <c r="D10744" s="209" t="n">
        <v>49.08</v>
      </c>
      <c r="F10744" s="211" t="n">
        <v>0</v>
      </c>
    </row>
    <row r="10745" customFormat="false" ht="12.8" hidden="false" customHeight="false" outlineLevel="0" collapsed="false">
      <c r="A10745" s="207" t="n">
        <v>45262</v>
      </c>
      <c r="B10745" s="208" t="s">
        <v>10876</v>
      </c>
      <c r="C10745" s="2" t="s">
        <v>170</v>
      </c>
      <c r="D10745" s="209" t="n">
        <v>14.61</v>
      </c>
      <c r="F10745" s="211" t="n">
        <v>0</v>
      </c>
    </row>
    <row r="10746" customFormat="false" ht="12.8" hidden="false" customHeight="false" outlineLevel="0" collapsed="false">
      <c r="A10746" s="207" t="n">
        <v>4760</v>
      </c>
      <c r="B10746" s="208" t="s">
        <v>10877</v>
      </c>
      <c r="C10746" s="2" t="s">
        <v>2148</v>
      </c>
      <c r="D10746" s="209" t="n">
        <v>21.06</v>
      </c>
      <c r="F10746" s="211" t="n">
        <v>0</v>
      </c>
    </row>
    <row r="10747" customFormat="false" ht="12.8" hidden="false" customHeight="false" outlineLevel="0" collapsed="false">
      <c r="A10747" s="207" t="n">
        <v>41069</v>
      </c>
      <c r="B10747" s="208" t="s">
        <v>10878</v>
      </c>
      <c r="C10747" s="2" t="s">
        <v>7208</v>
      </c>
      <c r="D10747" s="209" t="n">
        <v>3701.79</v>
      </c>
      <c r="F10747" s="211" t="n">
        <v>0</v>
      </c>
    </row>
    <row r="10748" customFormat="false" ht="12.8" hidden="false" customHeight="false" outlineLevel="0" collapsed="false">
      <c r="A10748" s="207" t="n">
        <v>10422</v>
      </c>
      <c r="B10748" s="208" t="s">
        <v>10879</v>
      </c>
      <c r="C10748" s="2" t="s">
        <v>170</v>
      </c>
      <c r="D10748" s="209" t="n">
        <v>462.63</v>
      </c>
      <c r="F10748" s="211" t="n">
        <v>0</v>
      </c>
    </row>
    <row r="10749" customFormat="false" ht="12.8" hidden="false" customHeight="false" outlineLevel="0" collapsed="false">
      <c r="A10749" s="207" t="n">
        <v>44019</v>
      </c>
      <c r="B10749" s="208" t="s">
        <v>10880</v>
      </c>
      <c r="C10749" s="2" t="s">
        <v>170</v>
      </c>
      <c r="D10749" s="209" t="n">
        <v>640.39</v>
      </c>
      <c r="F10749" s="211" t="n">
        <v>0</v>
      </c>
    </row>
    <row r="10750" customFormat="false" ht="12.8" hidden="false" customHeight="false" outlineLevel="0" collapsed="false">
      <c r="A10750" s="207" t="n">
        <v>36520</v>
      </c>
      <c r="B10750" s="208" t="s">
        <v>10881</v>
      </c>
      <c r="C10750" s="2" t="s">
        <v>170</v>
      </c>
      <c r="D10750" s="209" t="n">
        <v>778.64</v>
      </c>
      <c r="F10750" s="211" t="n">
        <v>0</v>
      </c>
    </row>
    <row r="10751" customFormat="false" ht="19.4" hidden="false" customHeight="false" outlineLevel="0" collapsed="false">
      <c r="A10751" s="207" t="n">
        <v>42319</v>
      </c>
      <c r="B10751" s="208" t="s">
        <v>10882</v>
      </c>
      <c r="C10751" s="2" t="s">
        <v>170</v>
      </c>
      <c r="D10751" s="209" t="n">
        <v>697.7</v>
      </c>
      <c r="F10751" s="211" t="n">
        <v>0</v>
      </c>
    </row>
    <row r="10752" customFormat="false" ht="12.8" hidden="false" customHeight="false" outlineLevel="0" collapsed="false">
      <c r="A10752" s="207" t="n">
        <v>10420</v>
      </c>
      <c r="B10752" s="208" t="s">
        <v>10883</v>
      </c>
      <c r="C10752" s="2" t="s">
        <v>170</v>
      </c>
      <c r="D10752" s="209" t="n">
        <v>247.5</v>
      </c>
      <c r="F10752" s="211" t="n">
        <v>0</v>
      </c>
    </row>
    <row r="10753" customFormat="false" ht="12.8" hidden="false" customHeight="false" outlineLevel="0" collapsed="false">
      <c r="A10753" s="207" t="n">
        <v>10421</v>
      </c>
      <c r="B10753" s="208" t="s">
        <v>10884</v>
      </c>
      <c r="C10753" s="2" t="s">
        <v>170</v>
      </c>
      <c r="D10753" s="209" t="n">
        <v>271.97</v>
      </c>
      <c r="F10753" s="211" t="n">
        <v>0</v>
      </c>
    </row>
    <row r="10754" customFormat="false" ht="12.8" hidden="false" customHeight="false" outlineLevel="0" collapsed="false">
      <c r="A10754" s="207" t="n">
        <v>11786</v>
      </c>
      <c r="B10754" s="208" t="s">
        <v>10885</v>
      </c>
      <c r="C10754" s="2" t="s">
        <v>170</v>
      </c>
      <c r="D10754" s="209" t="n">
        <v>548.4</v>
      </c>
      <c r="F10754" s="211" t="n">
        <v>0</v>
      </c>
    </row>
    <row r="10755" customFormat="false" ht="12.8" hidden="false" customHeight="false" outlineLevel="0" collapsed="false">
      <c r="A10755" s="207" t="n">
        <v>45195</v>
      </c>
      <c r="B10755" s="208" t="s">
        <v>10886</v>
      </c>
      <c r="C10755" s="2" t="s">
        <v>170</v>
      </c>
      <c r="D10755" s="209" t="n">
        <v>4665.69</v>
      </c>
      <c r="F10755" s="211" t="n">
        <v>0</v>
      </c>
    </row>
    <row r="10756" customFormat="false" ht="12.8" hidden="false" customHeight="false" outlineLevel="0" collapsed="false">
      <c r="A10756" s="207" t="n">
        <v>45226</v>
      </c>
      <c r="B10756" s="208" t="s">
        <v>10887</v>
      </c>
      <c r="C10756" s="2" t="s">
        <v>170</v>
      </c>
      <c r="D10756" s="209" t="n">
        <v>15.63</v>
      </c>
      <c r="F10756" s="211" t="n">
        <v>0</v>
      </c>
    </row>
    <row r="10757" customFormat="false" ht="12.8" hidden="false" customHeight="false" outlineLevel="0" collapsed="false">
      <c r="A10757" s="207" t="n">
        <v>4815</v>
      </c>
      <c r="B10757" s="208" t="s">
        <v>10888</v>
      </c>
      <c r="C10757" s="2" t="s">
        <v>170</v>
      </c>
      <c r="D10757" s="209" t="n">
        <v>12.02</v>
      </c>
      <c r="F10757" s="211" t="n">
        <v>0</v>
      </c>
    </row>
    <row r="10758" customFormat="false" ht="12.8" hidden="false" customHeight="false" outlineLevel="0" collapsed="false">
      <c r="A10758" s="207" t="n">
        <v>541</v>
      </c>
      <c r="B10758" s="208" t="s">
        <v>10889</v>
      </c>
      <c r="C10758" s="2" t="s">
        <v>170</v>
      </c>
      <c r="D10758" s="209" t="n">
        <v>274.9</v>
      </c>
      <c r="F10758" s="211" t="n">
        <v>0</v>
      </c>
    </row>
    <row r="10759" customFormat="false" ht="12.8" hidden="false" customHeight="false" outlineLevel="0" collapsed="false">
      <c r="A10759" s="207" t="n">
        <v>542</v>
      </c>
      <c r="B10759" s="208" t="s">
        <v>10890</v>
      </c>
      <c r="C10759" s="2" t="s">
        <v>170</v>
      </c>
      <c r="D10759" s="209" t="n">
        <v>344.59</v>
      </c>
      <c r="F10759" s="211" t="n">
        <v>0</v>
      </c>
    </row>
    <row r="10760" customFormat="false" ht="12.8" hidden="false" customHeight="false" outlineLevel="0" collapsed="false">
      <c r="A10760" s="207" t="n">
        <v>540</v>
      </c>
      <c r="B10760" s="208" t="s">
        <v>10891</v>
      </c>
      <c r="C10760" s="2" t="s">
        <v>170</v>
      </c>
      <c r="D10760" s="209" t="n">
        <v>776.53</v>
      </c>
      <c r="F10760" s="211" t="n">
        <v>0</v>
      </c>
    </row>
    <row r="10761" customFormat="false" ht="19.4" hidden="false" customHeight="false" outlineLevel="0" collapsed="false">
      <c r="A10761" s="207" t="n">
        <v>38364</v>
      </c>
      <c r="B10761" s="208" t="s">
        <v>10892</v>
      </c>
      <c r="C10761" s="2" t="s">
        <v>170</v>
      </c>
      <c r="D10761" s="209" t="n">
        <v>933.96</v>
      </c>
      <c r="F10761" s="211" t="n">
        <v>0</v>
      </c>
    </row>
    <row r="10762" customFormat="false" ht="12.8" hidden="false" customHeight="false" outlineLevel="0" collapsed="false">
      <c r="A10762" s="207" t="n">
        <v>11692</v>
      </c>
      <c r="B10762" s="208" t="s">
        <v>10893</v>
      </c>
      <c r="C10762" s="2" t="s">
        <v>175</v>
      </c>
      <c r="D10762" s="209" t="n">
        <v>721.7</v>
      </c>
      <c r="F10762" s="211" t="n">
        <v>0</v>
      </c>
    </row>
    <row r="10763" customFormat="false" ht="12.8" hidden="false" customHeight="false" outlineLevel="0" collapsed="false">
      <c r="A10763" s="207" t="n">
        <v>1746</v>
      </c>
      <c r="B10763" s="208" t="s">
        <v>10894</v>
      </c>
      <c r="C10763" s="2" t="s">
        <v>170</v>
      </c>
      <c r="D10763" s="209" t="n">
        <v>270.18</v>
      </c>
      <c r="F10763" s="211" t="n">
        <v>0</v>
      </c>
    </row>
    <row r="10764" customFormat="false" ht="12.8" hidden="false" customHeight="false" outlineLevel="0" collapsed="false">
      <c r="A10764" s="207" t="n">
        <v>1748</v>
      </c>
      <c r="B10764" s="208" t="s">
        <v>10895</v>
      </c>
      <c r="C10764" s="2" t="s">
        <v>170</v>
      </c>
      <c r="D10764" s="209" t="n">
        <v>359.27</v>
      </c>
      <c r="F10764" s="211" t="n">
        <v>0</v>
      </c>
    </row>
    <row r="10765" customFormat="false" ht="12.8" hidden="false" customHeight="false" outlineLevel="0" collapsed="false">
      <c r="A10765" s="207" t="n">
        <v>1749</v>
      </c>
      <c r="B10765" s="208" t="s">
        <v>10896</v>
      </c>
      <c r="C10765" s="2" t="s">
        <v>170</v>
      </c>
      <c r="D10765" s="209" t="n">
        <v>520.52</v>
      </c>
      <c r="F10765" s="211" t="n">
        <v>0</v>
      </c>
    </row>
    <row r="10766" customFormat="false" ht="19.4" hidden="false" customHeight="false" outlineLevel="0" collapsed="false">
      <c r="A10766" s="207" t="n">
        <v>37412</v>
      </c>
      <c r="B10766" s="208" t="s">
        <v>10897</v>
      </c>
      <c r="C10766" s="2" t="s">
        <v>170</v>
      </c>
      <c r="D10766" s="209" t="n">
        <v>264.1</v>
      </c>
      <c r="F10766" s="211" t="n">
        <v>0</v>
      </c>
    </row>
    <row r="10767" customFormat="false" ht="12.8" hidden="false" customHeight="false" outlineLevel="0" collapsed="false">
      <c r="A10767" s="207" t="n">
        <v>1745</v>
      </c>
      <c r="B10767" s="208" t="s">
        <v>10898</v>
      </c>
      <c r="C10767" s="2" t="s">
        <v>170</v>
      </c>
      <c r="D10767" s="209" t="n">
        <v>314.05</v>
      </c>
      <c r="F10767" s="211" t="n">
        <v>0</v>
      </c>
    </row>
    <row r="10768" customFormat="false" ht="12.8" hidden="false" customHeight="false" outlineLevel="0" collapsed="false">
      <c r="A10768" s="207" t="n">
        <v>1750</v>
      </c>
      <c r="B10768" s="208" t="s">
        <v>10899</v>
      </c>
      <c r="C10768" s="2" t="s">
        <v>170</v>
      </c>
      <c r="D10768" s="209" t="n">
        <v>733.89</v>
      </c>
      <c r="F10768" s="211" t="n">
        <v>0</v>
      </c>
    </row>
    <row r="10769" customFormat="false" ht="12.8" hidden="false" customHeight="false" outlineLevel="0" collapsed="false">
      <c r="A10769" s="207" t="n">
        <v>11687</v>
      </c>
      <c r="B10769" s="208" t="s">
        <v>10900</v>
      </c>
      <c r="C10769" s="2" t="s">
        <v>183</v>
      </c>
      <c r="D10769" s="209" t="n">
        <v>1169.31</v>
      </c>
      <c r="F10769" s="211" t="n">
        <v>0</v>
      </c>
    </row>
    <row r="10770" customFormat="false" ht="12.8" hidden="false" customHeight="false" outlineLevel="0" collapsed="false">
      <c r="A10770" s="207" t="n">
        <v>11689</v>
      </c>
      <c r="B10770" s="208" t="s">
        <v>10901</v>
      </c>
      <c r="C10770" s="2" t="s">
        <v>183</v>
      </c>
      <c r="D10770" s="209" t="n">
        <v>1465.07</v>
      </c>
      <c r="F10770" s="211" t="n">
        <v>0</v>
      </c>
    </row>
    <row r="10771" customFormat="false" ht="12.8" hidden="false" customHeight="false" outlineLevel="0" collapsed="false">
      <c r="A10771" s="207" t="n">
        <v>11693</v>
      </c>
      <c r="B10771" s="208" t="s">
        <v>10902</v>
      </c>
      <c r="C10771" s="2" t="s">
        <v>175</v>
      </c>
      <c r="D10771" s="209" t="n">
        <v>304.8</v>
      </c>
      <c r="F10771" s="211" t="n">
        <v>0</v>
      </c>
    </row>
    <row r="10772" customFormat="false" ht="12.8" hidden="false" customHeight="false" outlineLevel="0" collapsed="false">
      <c r="A10772" s="207" t="n">
        <v>36215</v>
      </c>
      <c r="B10772" s="208" t="s">
        <v>10903</v>
      </c>
      <c r="C10772" s="2" t="s">
        <v>170</v>
      </c>
      <c r="D10772" s="209" t="n">
        <v>1383.36</v>
      </c>
      <c r="F10772" s="211" t="n">
        <v>0</v>
      </c>
    </row>
    <row r="10773" customFormat="false" ht="19.4" hidden="false" customHeight="false" outlineLevel="0" collapsed="false">
      <c r="A10773" s="207" t="n">
        <v>42439</v>
      </c>
      <c r="B10773" s="208" t="s">
        <v>10904</v>
      </c>
      <c r="C10773" s="2" t="s">
        <v>170</v>
      </c>
      <c r="F10773" s="211" t="n">
        <v>0</v>
      </c>
    </row>
    <row r="10774" customFormat="false" ht="12.8" hidden="false" customHeight="false" outlineLevel="0" collapsed="false">
      <c r="A10774" s="207" t="n">
        <v>38381</v>
      </c>
      <c r="B10774" s="208" t="s">
        <v>10905</v>
      </c>
      <c r="C10774" s="2" t="s">
        <v>170</v>
      </c>
      <c r="D10774" s="209" t="n">
        <v>12.5</v>
      </c>
      <c r="F10774" s="211" t="n">
        <v>0</v>
      </c>
    </row>
    <row r="10775" customFormat="false" ht="12.8" hidden="false" customHeight="false" outlineLevel="0" collapsed="false">
      <c r="A10775" s="207" t="n">
        <v>39621</v>
      </c>
      <c r="B10775" s="208" t="s">
        <v>10906</v>
      </c>
      <c r="C10775" s="2" t="s">
        <v>10907</v>
      </c>
      <c r="D10775" s="209" t="n">
        <v>1513.93</v>
      </c>
      <c r="F10775" s="211" t="n">
        <v>0</v>
      </c>
    </row>
    <row r="10776" customFormat="false" ht="12.8" hidden="false" customHeight="false" outlineLevel="0" collapsed="false">
      <c r="A10776" s="207" t="n">
        <v>39624</v>
      </c>
      <c r="B10776" s="208" t="s">
        <v>10908</v>
      </c>
      <c r="C10776" s="2" t="s">
        <v>10907</v>
      </c>
      <c r="D10776" s="209" t="n">
        <v>1670.03</v>
      </c>
      <c r="F10776" s="211" t="n">
        <v>0</v>
      </c>
    </row>
    <row r="10777" customFormat="false" ht="12.8" hidden="false" customHeight="false" outlineLevel="0" collapsed="false">
      <c r="A10777" s="207" t="n">
        <v>39615</v>
      </c>
      <c r="B10777" s="208" t="s">
        <v>10909</v>
      </c>
      <c r="C10777" s="2" t="s">
        <v>170</v>
      </c>
      <c r="D10777" s="209" t="n">
        <v>674.85</v>
      </c>
      <c r="F10777" s="211" t="n">
        <v>0</v>
      </c>
    </row>
    <row r="10778" customFormat="false" ht="12.8" hidden="false" customHeight="false" outlineLevel="0" collapsed="false">
      <c r="A10778" s="207" t="n">
        <v>39620</v>
      </c>
      <c r="B10778" s="208" t="s">
        <v>10910</v>
      </c>
      <c r="C10778" s="2" t="s">
        <v>170</v>
      </c>
      <c r="D10778" s="209" t="n">
        <v>1030.67</v>
      </c>
      <c r="F10778" s="211" t="n">
        <v>0</v>
      </c>
    </row>
    <row r="10779" customFormat="false" ht="12.8" hidden="false" customHeight="false" outlineLevel="0" collapsed="false">
      <c r="A10779" s="207" t="n">
        <v>39623</v>
      </c>
      <c r="B10779" s="208" t="s">
        <v>10911</v>
      </c>
      <c r="C10779" s="2" t="s">
        <v>170</v>
      </c>
      <c r="D10779" s="209" t="n">
        <v>1103.94</v>
      </c>
      <c r="F10779" s="211" t="n">
        <v>0</v>
      </c>
    </row>
    <row r="10780" customFormat="false" ht="12.8" hidden="false" customHeight="false" outlineLevel="0" collapsed="false">
      <c r="A10780" s="207" t="n">
        <v>546</v>
      </c>
      <c r="B10780" s="208" t="s">
        <v>10912</v>
      </c>
      <c r="C10780" s="2" t="s">
        <v>441</v>
      </c>
      <c r="D10780" s="209" t="n">
        <v>8.33</v>
      </c>
      <c r="F10780" s="211" t="n">
        <v>0</v>
      </c>
    </row>
    <row r="10781" customFormat="false" ht="12.8" hidden="false" customHeight="false" outlineLevel="0" collapsed="false">
      <c r="A10781" s="207" t="n">
        <v>566</v>
      </c>
      <c r="B10781" s="208" t="s">
        <v>10913</v>
      </c>
      <c r="C10781" s="2" t="s">
        <v>183</v>
      </c>
      <c r="D10781" s="209" t="n">
        <v>3.95</v>
      </c>
      <c r="F10781" s="211" t="n">
        <v>0</v>
      </c>
    </row>
    <row r="10782" customFormat="false" ht="12.8" hidden="false" customHeight="false" outlineLevel="0" collapsed="false">
      <c r="A10782" s="207" t="n">
        <v>565</v>
      </c>
      <c r="B10782" s="208" t="s">
        <v>10914</v>
      </c>
      <c r="C10782" s="2" t="s">
        <v>183</v>
      </c>
      <c r="D10782" s="209" t="n">
        <v>7.83</v>
      </c>
      <c r="F10782" s="211" t="n">
        <v>0</v>
      </c>
    </row>
    <row r="10783" customFormat="false" ht="12.8" hidden="false" customHeight="false" outlineLevel="0" collapsed="false">
      <c r="A10783" s="207" t="n">
        <v>555</v>
      </c>
      <c r="B10783" s="208" t="s">
        <v>10915</v>
      </c>
      <c r="C10783" s="2" t="s">
        <v>183</v>
      </c>
      <c r="D10783" s="209" t="n">
        <v>10.21</v>
      </c>
      <c r="F10783" s="211" t="n">
        <v>0</v>
      </c>
    </row>
    <row r="10784" customFormat="false" ht="12.8" hidden="false" customHeight="false" outlineLevel="0" collapsed="false">
      <c r="A10784" s="207" t="n">
        <v>557</v>
      </c>
      <c r="B10784" s="208" t="s">
        <v>10916</v>
      </c>
      <c r="C10784" s="2" t="s">
        <v>183</v>
      </c>
      <c r="D10784" s="209" t="n">
        <v>32.05</v>
      </c>
      <c r="F10784" s="211" t="n">
        <v>0</v>
      </c>
    </row>
    <row r="10785" customFormat="false" ht="12.8" hidden="false" customHeight="false" outlineLevel="0" collapsed="false">
      <c r="A10785" s="207" t="n">
        <v>552</v>
      </c>
      <c r="B10785" s="208" t="s">
        <v>10917</v>
      </c>
      <c r="C10785" s="2" t="s">
        <v>183</v>
      </c>
      <c r="D10785" s="209" t="n">
        <v>15.9</v>
      </c>
      <c r="F10785" s="211" t="n">
        <v>0</v>
      </c>
    </row>
    <row r="10786" customFormat="false" ht="12.8" hidden="false" customHeight="false" outlineLevel="0" collapsed="false">
      <c r="A10786" s="207" t="n">
        <v>563</v>
      </c>
      <c r="B10786" s="208" t="s">
        <v>10918</v>
      </c>
      <c r="C10786" s="2" t="s">
        <v>183</v>
      </c>
      <c r="D10786" s="209" t="n">
        <v>23.89</v>
      </c>
      <c r="F10786" s="211" t="n">
        <v>0</v>
      </c>
    </row>
    <row r="10787" customFormat="false" ht="12.8" hidden="false" customHeight="false" outlineLevel="0" collapsed="false">
      <c r="A10787" s="207" t="n">
        <v>549</v>
      </c>
      <c r="B10787" s="208" t="s">
        <v>10919</v>
      </c>
      <c r="C10787" s="2" t="s">
        <v>183</v>
      </c>
      <c r="D10787" s="209" t="n">
        <v>43</v>
      </c>
      <c r="F10787" s="211" t="n">
        <v>0</v>
      </c>
    </row>
    <row r="10788" customFormat="false" ht="12.8" hidden="false" customHeight="false" outlineLevel="0" collapsed="false">
      <c r="A10788" s="207" t="n">
        <v>551</v>
      </c>
      <c r="B10788" s="208" t="s">
        <v>10920</v>
      </c>
      <c r="C10788" s="2" t="s">
        <v>183</v>
      </c>
      <c r="D10788" s="209" t="n">
        <v>85.15</v>
      </c>
      <c r="F10788" s="211" t="n">
        <v>0</v>
      </c>
    </row>
    <row r="10789" customFormat="false" ht="12.8" hidden="false" customHeight="false" outlineLevel="0" collapsed="false">
      <c r="A10789" s="207" t="n">
        <v>559</v>
      </c>
      <c r="B10789" s="208" t="s">
        <v>10921</v>
      </c>
      <c r="C10789" s="2" t="s">
        <v>183</v>
      </c>
      <c r="D10789" s="209" t="n">
        <v>21.28</v>
      </c>
      <c r="F10789" s="211" t="n">
        <v>0</v>
      </c>
    </row>
    <row r="10790" customFormat="false" ht="12.8" hidden="false" customHeight="false" outlineLevel="0" collapsed="false">
      <c r="A10790" s="207" t="n">
        <v>560</v>
      </c>
      <c r="B10790" s="208" t="s">
        <v>10922</v>
      </c>
      <c r="C10790" s="2" t="s">
        <v>183</v>
      </c>
      <c r="D10790" s="209" t="n">
        <v>26.63</v>
      </c>
      <c r="F10790" s="211" t="n">
        <v>0</v>
      </c>
    </row>
    <row r="10791" customFormat="false" ht="12.8" hidden="false" customHeight="false" outlineLevel="0" collapsed="false">
      <c r="A10791" s="207" t="n">
        <v>547</v>
      </c>
      <c r="B10791" s="208" t="s">
        <v>10923</v>
      </c>
      <c r="C10791" s="2" t="s">
        <v>183</v>
      </c>
      <c r="D10791" s="209" t="n">
        <v>31.89</v>
      </c>
      <c r="F10791" s="211" t="n">
        <v>0</v>
      </c>
    </row>
    <row r="10792" customFormat="false" ht="12.8" hidden="false" customHeight="false" outlineLevel="0" collapsed="false">
      <c r="A10792" s="207" t="n">
        <v>36207</v>
      </c>
      <c r="B10792" s="208" t="s">
        <v>10924</v>
      </c>
      <c r="C10792" s="2" t="s">
        <v>170</v>
      </c>
      <c r="D10792" s="209" t="n">
        <v>612.73</v>
      </c>
      <c r="F10792" s="211" t="n">
        <v>0</v>
      </c>
    </row>
    <row r="10793" customFormat="false" ht="12.8" hidden="false" customHeight="false" outlineLevel="0" collapsed="false">
      <c r="A10793" s="207" t="n">
        <v>36209</v>
      </c>
      <c r="B10793" s="208" t="s">
        <v>10925</v>
      </c>
      <c r="C10793" s="2" t="s">
        <v>170</v>
      </c>
      <c r="D10793" s="209" t="n">
        <v>703.21</v>
      </c>
      <c r="F10793" s="211" t="n">
        <v>0</v>
      </c>
    </row>
    <row r="10794" customFormat="false" ht="12.8" hidden="false" customHeight="false" outlineLevel="0" collapsed="false">
      <c r="A10794" s="207" t="n">
        <v>36210</v>
      </c>
      <c r="B10794" s="208" t="s">
        <v>10926</v>
      </c>
      <c r="C10794" s="2" t="s">
        <v>170</v>
      </c>
      <c r="D10794" s="209" t="n">
        <v>760.85</v>
      </c>
      <c r="F10794" s="211" t="n">
        <v>0</v>
      </c>
    </row>
    <row r="10795" customFormat="false" ht="12.8" hidden="false" customHeight="false" outlineLevel="0" collapsed="false">
      <c r="A10795" s="207" t="n">
        <v>36204</v>
      </c>
      <c r="B10795" s="208" t="s">
        <v>10927</v>
      </c>
      <c r="C10795" s="2" t="s">
        <v>170</v>
      </c>
      <c r="D10795" s="209" t="n">
        <v>269.77</v>
      </c>
      <c r="F10795" s="211" t="n">
        <v>0</v>
      </c>
    </row>
    <row r="10796" customFormat="false" ht="12.8" hidden="false" customHeight="false" outlineLevel="0" collapsed="false">
      <c r="A10796" s="207" t="n">
        <v>36205</v>
      </c>
      <c r="B10796" s="208" t="s">
        <v>10928</v>
      </c>
      <c r="C10796" s="2" t="s">
        <v>170</v>
      </c>
      <c r="D10796" s="209" t="n">
        <v>299.6</v>
      </c>
      <c r="F10796" s="211" t="n">
        <v>0</v>
      </c>
    </row>
    <row r="10797" customFormat="false" ht="12.8" hidden="false" customHeight="false" outlineLevel="0" collapsed="false">
      <c r="A10797" s="207" t="n">
        <v>36081</v>
      </c>
      <c r="B10797" s="208" t="s">
        <v>10929</v>
      </c>
      <c r="C10797" s="2" t="s">
        <v>170</v>
      </c>
      <c r="D10797" s="209" t="n">
        <v>319.45</v>
      </c>
      <c r="F10797" s="211" t="n">
        <v>0</v>
      </c>
    </row>
    <row r="10798" customFormat="false" ht="12.8" hidden="false" customHeight="false" outlineLevel="0" collapsed="false">
      <c r="A10798" s="207" t="n">
        <v>36206</v>
      </c>
      <c r="B10798" s="208" t="s">
        <v>10930</v>
      </c>
      <c r="C10798" s="2" t="s">
        <v>170</v>
      </c>
      <c r="D10798" s="209" t="n">
        <v>334.68</v>
      </c>
      <c r="F10798" s="211" t="n">
        <v>0</v>
      </c>
    </row>
    <row r="10799" customFormat="false" ht="12.8" hidden="false" customHeight="false" outlineLevel="0" collapsed="false">
      <c r="A10799" s="207" t="n">
        <v>36218</v>
      </c>
      <c r="B10799" s="208" t="s">
        <v>10931</v>
      </c>
      <c r="C10799" s="2" t="s">
        <v>170</v>
      </c>
      <c r="F10799" s="211" t="n">
        <v>0</v>
      </c>
    </row>
    <row r="10800" customFormat="false" ht="12.8" hidden="false" customHeight="false" outlineLevel="0" collapsed="false">
      <c r="A10800" s="207" t="n">
        <v>36220</v>
      </c>
      <c r="B10800" s="208" t="s">
        <v>10932</v>
      </c>
      <c r="C10800" s="2" t="s">
        <v>170</v>
      </c>
      <c r="F10800" s="211" t="n">
        <v>0</v>
      </c>
    </row>
    <row r="10801" customFormat="false" ht="12.8" hidden="false" customHeight="false" outlineLevel="0" collapsed="false">
      <c r="A10801" s="207" t="n">
        <v>36080</v>
      </c>
      <c r="B10801" s="208" t="s">
        <v>10933</v>
      </c>
      <c r="C10801" s="2" t="s">
        <v>170</v>
      </c>
      <c r="F10801" s="211" t="n">
        <v>0</v>
      </c>
    </row>
    <row r="10802" customFormat="false" ht="12.8" hidden="false" customHeight="false" outlineLevel="0" collapsed="false">
      <c r="A10802" s="207" t="n">
        <v>36223</v>
      </c>
      <c r="B10802" s="208" t="s">
        <v>10934</v>
      </c>
      <c r="C10802" s="2" t="s">
        <v>170</v>
      </c>
      <c r="F10802" s="211" t="n">
        <v>0</v>
      </c>
    </row>
    <row r="10803" customFormat="false" ht="12.8" hidden="false" customHeight="false" outlineLevel="0" collapsed="false">
      <c r="A10803" s="207" t="n">
        <v>38127</v>
      </c>
      <c r="B10803" s="208" t="s">
        <v>10935</v>
      </c>
      <c r="C10803" s="2" t="s">
        <v>170</v>
      </c>
      <c r="D10803" s="209" t="n">
        <v>804.7</v>
      </c>
      <c r="F10803" s="211" t="n">
        <v>0</v>
      </c>
    </row>
    <row r="10804" customFormat="false" ht="12.8" hidden="false" customHeight="false" outlineLevel="0" collapsed="false">
      <c r="A10804" s="207" t="n">
        <v>38060</v>
      </c>
      <c r="B10804" s="208" t="s">
        <v>10936</v>
      </c>
      <c r="C10804" s="2" t="s">
        <v>170</v>
      </c>
      <c r="D10804" s="209" t="n">
        <v>56.06</v>
      </c>
      <c r="F10804" s="211" t="n">
        <v>0</v>
      </c>
    </row>
    <row r="10805" customFormat="false" ht="12.8" hidden="false" customHeight="false" outlineLevel="0" collapsed="false">
      <c r="A10805" s="207" t="n">
        <v>10956</v>
      </c>
      <c r="B10805" s="208" t="s">
        <v>10937</v>
      </c>
      <c r="C10805" s="2" t="s">
        <v>170</v>
      </c>
      <c r="D10805" s="209" t="n">
        <v>61.48</v>
      </c>
      <c r="F10805" s="211" t="n">
        <v>0</v>
      </c>
    </row>
    <row r="10806" customFormat="false" ht="12.8" hidden="false" customHeight="false" outlineLevel="0" collapsed="false">
      <c r="A10806" s="207" t="n">
        <v>39380</v>
      </c>
      <c r="B10806" s="208" t="s">
        <v>10938</v>
      </c>
      <c r="C10806" s="2" t="s">
        <v>170</v>
      </c>
      <c r="F10806" s="211" t="n">
        <v>0</v>
      </c>
    </row>
    <row r="10807" customFormat="false" ht="12.8" hidden="false" customHeight="false" outlineLevel="0" collapsed="false">
      <c r="A10807" s="207" t="n">
        <v>44172</v>
      </c>
      <c r="B10807" s="208" t="s">
        <v>10939</v>
      </c>
      <c r="C10807" s="2" t="s">
        <v>170</v>
      </c>
      <c r="D10807" s="209" t="n">
        <v>7.97</v>
      </c>
      <c r="F10807" s="211" t="n">
        <v>0</v>
      </c>
    </row>
    <row r="10808" customFormat="false" ht="12.8" hidden="false" customHeight="false" outlineLevel="0" collapsed="false">
      <c r="A10808" s="207" t="n">
        <v>37597</v>
      </c>
      <c r="B10808" s="208" t="s">
        <v>10940</v>
      </c>
      <c r="C10808" s="2" t="s">
        <v>170</v>
      </c>
      <c r="D10808" s="209" t="n">
        <v>637339.66</v>
      </c>
      <c r="F10808" s="211" t="n">
        <v>0</v>
      </c>
    </row>
    <row r="10809" customFormat="false" ht="28.35" hidden="false" customHeight="false" outlineLevel="0" collapsed="false">
      <c r="A10809" s="207" t="n">
        <v>183</v>
      </c>
      <c r="B10809" s="208" t="s">
        <v>10941</v>
      </c>
      <c r="C10809" s="2" t="s">
        <v>10942</v>
      </c>
      <c r="D10809" s="209" t="n">
        <v>338.95</v>
      </c>
      <c r="F10809" s="211" t="n">
        <v>0</v>
      </c>
    </row>
    <row r="10810" customFormat="false" ht="19.4" hidden="false" customHeight="false" outlineLevel="0" collapsed="false">
      <c r="A10810" s="207" t="n">
        <v>184</v>
      </c>
      <c r="B10810" s="208" t="s">
        <v>10943</v>
      </c>
      <c r="C10810" s="2" t="s">
        <v>10942</v>
      </c>
      <c r="D10810" s="209" t="n">
        <v>209.93</v>
      </c>
      <c r="F10810" s="211" t="n">
        <v>0</v>
      </c>
    </row>
    <row r="10811" customFormat="false" ht="28.35" hidden="false" customHeight="false" outlineLevel="0" collapsed="false">
      <c r="A10811" s="207" t="n">
        <v>181</v>
      </c>
      <c r="B10811" s="208" t="s">
        <v>10944</v>
      </c>
      <c r="C10811" s="2" t="s">
        <v>10942</v>
      </c>
      <c r="D10811" s="209" t="n">
        <v>452.66</v>
      </c>
      <c r="F10811" s="211" t="n">
        <v>0</v>
      </c>
    </row>
    <row r="10812" customFormat="false" ht="19.4" hidden="false" customHeight="false" outlineLevel="0" collapsed="false">
      <c r="A10812" s="207" t="n">
        <v>20001</v>
      </c>
      <c r="B10812" s="208" t="s">
        <v>10945</v>
      </c>
      <c r="C10812" s="2" t="s">
        <v>10942</v>
      </c>
      <c r="D10812" s="209" t="n">
        <v>262.41</v>
      </c>
      <c r="F10812" s="211" t="n">
        <v>0</v>
      </c>
    </row>
    <row r="10813" customFormat="false" ht="19.4" hidden="false" customHeight="false" outlineLevel="0" collapsed="false">
      <c r="A10813" s="207" t="n">
        <v>39837</v>
      </c>
      <c r="B10813" s="208" t="s">
        <v>10946</v>
      </c>
      <c r="C10813" s="2" t="s">
        <v>10942</v>
      </c>
      <c r="D10813" s="209" t="n">
        <v>315.64</v>
      </c>
      <c r="F10813" s="211" t="n">
        <v>0</v>
      </c>
    </row>
    <row r="10814" customFormat="false" ht="12.8" hidden="false" customHeight="false" outlineLevel="0" collapsed="false">
      <c r="A10814" s="207" t="n">
        <v>43366</v>
      </c>
      <c r="B10814" s="208" t="s">
        <v>10947</v>
      </c>
      <c r="C10814" s="2" t="s">
        <v>441</v>
      </c>
      <c r="F10814" s="211" t="n">
        <v>0</v>
      </c>
    </row>
    <row r="10815" customFormat="false" ht="19.4" hidden="false" customHeight="false" outlineLevel="0" collapsed="false">
      <c r="A10815" s="207" t="n">
        <v>10535</v>
      </c>
      <c r="B10815" s="208" t="s">
        <v>10948</v>
      </c>
      <c r="C10815" s="2" t="s">
        <v>170</v>
      </c>
      <c r="D10815" s="209" t="n">
        <v>4539.9</v>
      </c>
      <c r="F10815" s="211" t="n">
        <v>0</v>
      </c>
    </row>
    <row r="10816" customFormat="false" ht="12.8" hidden="false" customHeight="false" outlineLevel="0" collapsed="false">
      <c r="A10816" s="207" t="n">
        <v>10537</v>
      </c>
      <c r="B10816" s="208" t="s">
        <v>10949</v>
      </c>
      <c r="C10816" s="2" t="s">
        <v>170</v>
      </c>
      <c r="D10816" s="209" t="n">
        <v>6191.19</v>
      </c>
      <c r="F10816" s="211" t="n">
        <v>0</v>
      </c>
    </row>
    <row r="10817" customFormat="false" ht="12.8" hidden="false" customHeight="false" outlineLevel="0" collapsed="false">
      <c r="A10817" s="207" t="n">
        <v>13891</v>
      </c>
      <c r="B10817" s="208" t="s">
        <v>10950</v>
      </c>
      <c r="C10817" s="2" t="s">
        <v>170</v>
      </c>
      <c r="D10817" s="209" t="n">
        <v>5678.72</v>
      </c>
      <c r="F10817" s="211" t="n">
        <v>0</v>
      </c>
    </row>
    <row r="10818" customFormat="false" ht="19.4" hidden="false" customHeight="false" outlineLevel="0" collapsed="false">
      <c r="A10818" s="207" t="n">
        <v>36397</v>
      </c>
      <c r="B10818" s="208" t="s">
        <v>10951</v>
      </c>
      <c r="C10818" s="2" t="s">
        <v>170</v>
      </c>
      <c r="D10818" s="209" t="n">
        <v>18467.38</v>
      </c>
      <c r="F10818" s="211" t="n">
        <v>0</v>
      </c>
    </row>
    <row r="10819" customFormat="false" ht="12.8" hidden="false" customHeight="false" outlineLevel="0" collapsed="false">
      <c r="A10819" s="207" t="n">
        <v>36398</v>
      </c>
      <c r="B10819" s="208" t="s">
        <v>10952</v>
      </c>
      <c r="C10819" s="2" t="s">
        <v>170</v>
      </c>
      <c r="D10819" s="209" t="n">
        <v>22445.57</v>
      </c>
      <c r="F10819" s="211" t="n">
        <v>0</v>
      </c>
    </row>
    <row r="10820" customFormat="false" ht="12.8" hidden="false" customHeight="false" outlineLevel="0" collapsed="false">
      <c r="A10820" s="207" t="n">
        <v>647</v>
      </c>
      <c r="B10820" s="208" t="s">
        <v>10953</v>
      </c>
      <c r="C10820" s="2" t="s">
        <v>2148</v>
      </c>
      <c r="D10820" s="209" t="n">
        <v>33.3</v>
      </c>
      <c r="F10820" s="211" t="n">
        <v>0</v>
      </c>
    </row>
    <row r="10821" customFormat="false" ht="12.8" hidden="false" customHeight="false" outlineLevel="0" collapsed="false">
      <c r="A10821" s="207" t="n">
        <v>40920</v>
      </c>
      <c r="B10821" s="208" t="s">
        <v>10954</v>
      </c>
      <c r="C10821" s="2" t="s">
        <v>7208</v>
      </c>
      <c r="D10821" s="209" t="n">
        <v>5855.14</v>
      </c>
      <c r="F10821" s="211" t="n">
        <v>0</v>
      </c>
    </row>
    <row r="10822" customFormat="false" ht="12.8" hidden="false" customHeight="false" outlineLevel="0" collapsed="false">
      <c r="A10822" s="207" t="n">
        <v>715</v>
      </c>
      <c r="B10822" s="208" t="s">
        <v>10955</v>
      </c>
      <c r="C10822" s="2" t="s">
        <v>170</v>
      </c>
      <c r="D10822" s="209" t="n">
        <v>17.9</v>
      </c>
      <c r="F10822" s="211" t="n">
        <v>0</v>
      </c>
    </row>
    <row r="10823" customFormat="false" ht="12.8" hidden="false" customHeight="false" outlineLevel="0" collapsed="false">
      <c r="A10823" s="207" t="n">
        <v>716</v>
      </c>
      <c r="B10823" s="208" t="s">
        <v>10956</v>
      </c>
      <c r="C10823" s="2" t="s">
        <v>170</v>
      </c>
      <c r="D10823" s="209" t="n">
        <v>20.24</v>
      </c>
      <c r="F10823" s="211" t="n">
        <v>0</v>
      </c>
    </row>
    <row r="10824" customFormat="false" ht="12.8" hidden="false" customHeight="false" outlineLevel="0" collapsed="false">
      <c r="A10824" s="207" t="n">
        <v>7270</v>
      </c>
      <c r="B10824" s="208" t="s">
        <v>10957</v>
      </c>
      <c r="C10824" s="2" t="s">
        <v>170</v>
      </c>
      <c r="D10824" s="209" t="n">
        <v>0.79</v>
      </c>
      <c r="F10824" s="211" t="n">
        <v>0</v>
      </c>
    </row>
    <row r="10825" customFormat="false" ht="12.8" hidden="false" customHeight="false" outlineLevel="0" collapsed="false">
      <c r="A10825" s="207" t="n">
        <v>44460</v>
      </c>
      <c r="B10825" s="208" t="s">
        <v>10958</v>
      </c>
      <c r="C10825" s="2" t="s">
        <v>170</v>
      </c>
      <c r="D10825" s="209" t="n">
        <v>1.33</v>
      </c>
      <c r="F10825" s="211" t="n">
        <v>0</v>
      </c>
    </row>
    <row r="10826" customFormat="false" ht="12.8" hidden="false" customHeight="false" outlineLevel="0" collapsed="false">
      <c r="A10826" s="207" t="n">
        <v>44461</v>
      </c>
      <c r="B10826" s="208" t="s">
        <v>10959</v>
      </c>
      <c r="C10826" s="2" t="s">
        <v>170</v>
      </c>
      <c r="D10826" s="209" t="n">
        <v>1.82</v>
      </c>
      <c r="F10826" s="211" t="n">
        <v>0</v>
      </c>
    </row>
    <row r="10827" customFormat="false" ht="12.8" hidden="false" customHeight="false" outlineLevel="0" collapsed="false">
      <c r="A10827" s="207" t="n">
        <v>7267</v>
      </c>
      <c r="B10827" s="208" t="s">
        <v>10960</v>
      </c>
      <c r="C10827" s="2" t="s">
        <v>170</v>
      </c>
      <c r="D10827" s="209" t="n">
        <v>0.67</v>
      </c>
      <c r="F10827" s="211" t="n">
        <v>0</v>
      </c>
    </row>
    <row r="10828" customFormat="false" ht="12.8" hidden="false" customHeight="false" outlineLevel="0" collapsed="false">
      <c r="A10828" s="207" t="n">
        <v>44458</v>
      </c>
      <c r="B10828" s="208" t="s">
        <v>10961</v>
      </c>
      <c r="C10828" s="2" t="s">
        <v>170</v>
      </c>
      <c r="D10828" s="209" t="n">
        <v>0.81</v>
      </c>
      <c r="F10828" s="211" t="n">
        <v>0</v>
      </c>
    </row>
    <row r="10829" customFormat="false" ht="12.8" hidden="false" customHeight="false" outlineLevel="0" collapsed="false">
      <c r="A10829" s="207" t="n">
        <v>44457</v>
      </c>
      <c r="B10829" s="208" t="s">
        <v>10962</v>
      </c>
      <c r="C10829" s="2" t="s">
        <v>170</v>
      </c>
      <c r="D10829" s="209" t="n">
        <v>1.57</v>
      </c>
      <c r="F10829" s="211" t="n">
        <v>0</v>
      </c>
    </row>
    <row r="10830" customFormat="false" ht="12.8" hidden="false" customHeight="false" outlineLevel="0" collapsed="false">
      <c r="A10830" s="207" t="n">
        <v>7271</v>
      </c>
      <c r="B10830" s="208" t="s">
        <v>10963</v>
      </c>
      <c r="C10830" s="2" t="s">
        <v>170</v>
      </c>
      <c r="D10830" s="209" t="n">
        <v>0.85</v>
      </c>
      <c r="F10830" s="211" t="n">
        <v>0</v>
      </c>
    </row>
    <row r="10831" customFormat="false" ht="12.8" hidden="false" customHeight="false" outlineLevel="0" collapsed="false">
      <c r="A10831" s="207" t="n">
        <v>7268</v>
      </c>
      <c r="B10831" s="208" t="s">
        <v>10964</v>
      </c>
      <c r="C10831" s="2" t="s">
        <v>170</v>
      </c>
      <c r="D10831" s="209" t="n">
        <v>1.32</v>
      </c>
      <c r="F10831" s="211" t="n">
        <v>0</v>
      </c>
    </row>
    <row r="10832" customFormat="false" ht="12.8" hidden="false" customHeight="false" outlineLevel="0" collapsed="false">
      <c r="A10832" s="207" t="n">
        <v>44459</v>
      </c>
      <c r="B10832" s="208" t="s">
        <v>10965</v>
      </c>
      <c r="C10832" s="2" t="s">
        <v>170</v>
      </c>
      <c r="D10832" s="209" t="n">
        <v>0.85</v>
      </c>
      <c r="F10832" s="211" t="n">
        <v>0</v>
      </c>
    </row>
    <row r="10833" customFormat="false" ht="12.8" hidden="false" customHeight="false" outlineLevel="0" collapsed="false">
      <c r="A10833" s="207" t="n">
        <v>44462</v>
      </c>
      <c r="B10833" s="208" t="s">
        <v>10966</v>
      </c>
      <c r="C10833" s="2" t="s">
        <v>170</v>
      </c>
      <c r="D10833" s="209" t="n">
        <v>1.51</v>
      </c>
      <c r="F10833" s="211" t="n">
        <v>0</v>
      </c>
    </row>
    <row r="10834" customFormat="false" ht="12.8" hidden="false" customHeight="false" outlineLevel="0" collapsed="false">
      <c r="A10834" s="207" t="n">
        <v>44463</v>
      </c>
      <c r="B10834" s="208" t="s">
        <v>10967</v>
      </c>
      <c r="C10834" s="2" t="s">
        <v>170</v>
      </c>
      <c r="D10834" s="209" t="n">
        <v>1.95</v>
      </c>
      <c r="F10834" s="211" t="n">
        <v>0</v>
      </c>
    </row>
    <row r="10835" customFormat="false" ht="12.8" hidden="false" customHeight="false" outlineLevel="0" collapsed="false">
      <c r="A10835" s="207" t="n">
        <v>44464</v>
      </c>
      <c r="B10835" s="208" t="s">
        <v>10968</v>
      </c>
      <c r="C10835" s="2" t="s">
        <v>170</v>
      </c>
      <c r="D10835" s="209" t="n">
        <v>2.02</v>
      </c>
      <c r="F10835" s="211" t="n">
        <v>0</v>
      </c>
    </row>
    <row r="10836" customFormat="false" ht="12.8" hidden="false" customHeight="false" outlineLevel="0" collapsed="false">
      <c r="A10836" s="207" t="n">
        <v>44465</v>
      </c>
      <c r="B10836" s="208" t="s">
        <v>10969</v>
      </c>
      <c r="C10836" s="2" t="s">
        <v>170</v>
      </c>
      <c r="D10836" s="209" t="n">
        <v>2.77</v>
      </c>
      <c r="F10836" s="211" t="n">
        <v>0</v>
      </c>
    </row>
    <row r="10837" customFormat="false" ht="12.8" hidden="false" customHeight="false" outlineLevel="0" collapsed="false">
      <c r="A10837" s="207" t="n">
        <v>38783</v>
      </c>
      <c r="B10837" s="208" t="s">
        <v>10970</v>
      </c>
      <c r="C10837" s="2" t="s">
        <v>170</v>
      </c>
      <c r="D10837" s="209" t="n">
        <v>0.97</v>
      </c>
      <c r="F10837" s="211" t="n">
        <v>0</v>
      </c>
    </row>
    <row r="10838" customFormat="false" ht="12.8" hidden="false" customHeight="false" outlineLevel="0" collapsed="false">
      <c r="A10838" s="207" t="n">
        <v>44466</v>
      </c>
      <c r="B10838" s="208" t="s">
        <v>10971</v>
      </c>
      <c r="C10838" s="2" t="s">
        <v>170</v>
      </c>
      <c r="D10838" s="209" t="n">
        <v>1.97</v>
      </c>
      <c r="F10838" s="211" t="n">
        <v>0</v>
      </c>
    </row>
    <row r="10839" customFormat="false" ht="12.8" hidden="false" customHeight="false" outlineLevel="0" collapsed="false">
      <c r="A10839" s="207" t="n">
        <v>44467</v>
      </c>
      <c r="B10839" s="208" t="s">
        <v>10972</v>
      </c>
      <c r="C10839" s="2" t="s">
        <v>170</v>
      </c>
      <c r="D10839" s="209" t="n">
        <v>2.37</v>
      </c>
      <c r="F10839" s="211" t="n">
        <v>0</v>
      </c>
    </row>
    <row r="10840" customFormat="false" ht="12.8" hidden="false" customHeight="false" outlineLevel="0" collapsed="false">
      <c r="A10840" s="207" t="n">
        <v>44468</v>
      </c>
      <c r="B10840" s="208" t="s">
        <v>10973</v>
      </c>
      <c r="C10840" s="2" t="s">
        <v>170</v>
      </c>
      <c r="D10840" s="209" t="n">
        <v>2.06</v>
      </c>
      <c r="F10840" s="211" t="n">
        <v>0</v>
      </c>
    </row>
    <row r="10841" customFormat="false" ht="12.8" hidden="false" customHeight="false" outlineLevel="0" collapsed="false">
      <c r="A10841" s="207" t="n">
        <v>37593</v>
      </c>
      <c r="B10841" s="208" t="s">
        <v>10974</v>
      </c>
      <c r="C10841" s="2" t="s">
        <v>170</v>
      </c>
      <c r="D10841" s="209" t="n">
        <v>2.65</v>
      </c>
      <c r="F10841" s="211" t="n">
        <v>0</v>
      </c>
    </row>
    <row r="10842" customFormat="false" ht="12.8" hidden="false" customHeight="false" outlineLevel="0" collapsed="false">
      <c r="A10842" s="207" t="n">
        <v>37594</v>
      </c>
      <c r="B10842" s="208" t="s">
        <v>10975</v>
      </c>
      <c r="C10842" s="2" t="s">
        <v>170</v>
      </c>
      <c r="D10842" s="209" t="n">
        <v>3.15</v>
      </c>
      <c r="F10842" s="211" t="n">
        <v>0</v>
      </c>
    </row>
    <row r="10843" customFormat="false" ht="12.8" hidden="false" customHeight="false" outlineLevel="0" collapsed="false">
      <c r="A10843" s="207" t="n">
        <v>37592</v>
      </c>
      <c r="B10843" s="208" t="s">
        <v>10976</v>
      </c>
      <c r="C10843" s="2" t="s">
        <v>170</v>
      </c>
      <c r="D10843" s="209" t="n">
        <v>2.1</v>
      </c>
      <c r="F10843" s="211" t="n">
        <v>0</v>
      </c>
    </row>
    <row r="10844" customFormat="false" ht="12.8" hidden="false" customHeight="false" outlineLevel="0" collapsed="false">
      <c r="A10844" s="207" t="n">
        <v>41372</v>
      </c>
      <c r="B10844" s="208" t="s">
        <v>10977</v>
      </c>
      <c r="C10844" s="2" t="s">
        <v>175</v>
      </c>
      <c r="D10844" s="209" t="n">
        <v>136.11</v>
      </c>
      <c r="F10844" s="211" t="n">
        <v>0</v>
      </c>
    </row>
    <row r="10845" customFormat="false" ht="12.8" hidden="false" customHeight="false" outlineLevel="0" collapsed="false">
      <c r="A10845" s="207" t="n">
        <v>41371</v>
      </c>
      <c r="B10845" s="208" t="s">
        <v>10978</v>
      </c>
      <c r="C10845" s="2" t="s">
        <v>175</v>
      </c>
      <c r="D10845" s="209" t="n">
        <v>80.45</v>
      </c>
      <c r="F10845" s="211" t="n">
        <v>0</v>
      </c>
    </row>
    <row r="10846" customFormat="false" ht="12.8" hidden="false" customHeight="false" outlineLevel="0" collapsed="false">
      <c r="A10846" s="207" t="n">
        <v>34556</v>
      </c>
      <c r="B10846" s="208" t="s">
        <v>10979</v>
      </c>
      <c r="C10846" s="2" t="s">
        <v>170</v>
      </c>
      <c r="D10846" s="209" t="n">
        <v>6.03</v>
      </c>
      <c r="F10846" s="211" t="n">
        <v>0</v>
      </c>
    </row>
    <row r="10847" customFormat="false" ht="12.8" hidden="false" customHeight="false" outlineLevel="0" collapsed="false">
      <c r="A10847" s="207" t="n">
        <v>37873</v>
      </c>
      <c r="B10847" s="208" t="s">
        <v>10980</v>
      </c>
      <c r="C10847" s="2" t="s">
        <v>170</v>
      </c>
      <c r="D10847" s="209" t="n">
        <v>6.13</v>
      </c>
      <c r="F10847" s="211" t="n">
        <v>0</v>
      </c>
    </row>
    <row r="10848" customFormat="false" ht="12.8" hidden="false" customHeight="false" outlineLevel="0" collapsed="false">
      <c r="A10848" s="207" t="n">
        <v>34564</v>
      </c>
      <c r="B10848" s="208" t="s">
        <v>10981</v>
      </c>
      <c r="C10848" s="2" t="s">
        <v>170</v>
      </c>
      <c r="D10848" s="209" t="n">
        <v>6.43</v>
      </c>
      <c r="F10848" s="211" t="n">
        <v>0</v>
      </c>
    </row>
    <row r="10849" customFormat="false" ht="12.8" hidden="false" customHeight="false" outlineLevel="0" collapsed="false">
      <c r="A10849" s="207" t="n">
        <v>34565</v>
      </c>
      <c r="B10849" s="208" t="s">
        <v>10982</v>
      </c>
      <c r="C10849" s="2" t="s">
        <v>170</v>
      </c>
      <c r="D10849" s="209" t="n">
        <v>6.8</v>
      </c>
      <c r="F10849" s="211" t="n">
        <v>0</v>
      </c>
    </row>
    <row r="10850" customFormat="false" ht="12.8" hidden="false" customHeight="false" outlineLevel="0" collapsed="false">
      <c r="A10850" s="207" t="n">
        <v>38590</v>
      </c>
      <c r="B10850" s="208" t="s">
        <v>10983</v>
      </c>
      <c r="C10850" s="2" t="s">
        <v>170</v>
      </c>
      <c r="D10850" s="209" t="n">
        <v>5.02</v>
      </c>
      <c r="F10850" s="211" t="n">
        <v>0</v>
      </c>
    </row>
    <row r="10851" customFormat="false" ht="12.8" hidden="false" customHeight="false" outlineLevel="0" collapsed="false">
      <c r="A10851" s="207" t="n">
        <v>34566</v>
      </c>
      <c r="B10851" s="208" t="s">
        <v>10984</v>
      </c>
      <c r="C10851" s="2" t="s">
        <v>170</v>
      </c>
      <c r="D10851" s="209" t="n">
        <v>5.27</v>
      </c>
      <c r="F10851" s="211" t="n">
        <v>0</v>
      </c>
    </row>
    <row r="10852" customFormat="false" ht="12.8" hidden="false" customHeight="false" outlineLevel="0" collapsed="false">
      <c r="A10852" s="207" t="n">
        <v>34567</v>
      </c>
      <c r="B10852" s="208" t="s">
        <v>10985</v>
      </c>
      <c r="C10852" s="2" t="s">
        <v>170</v>
      </c>
      <c r="D10852" s="209" t="n">
        <v>5.59</v>
      </c>
      <c r="F10852" s="211" t="n">
        <v>0</v>
      </c>
    </row>
    <row r="10853" customFormat="false" ht="12.8" hidden="false" customHeight="false" outlineLevel="0" collapsed="false">
      <c r="A10853" s="207" t="n">
        <v>38591</v>
      </c>
      <c r="B10853" s="208" t="s">
        <v>10986</v>
      </c>
      <c r="C10853" s="2" t="s">
        <v>170</v>
      </c>
      <c r="D10853" s="209" t="n">
        <v>5.08</v>
      </c>
      <c r="F10853" s="211" t="n">
        <v>0</v>
      </c>
    </row>
    <row r="10854" customFormat="false" ht="12.8" hidden="false" customHeight="false" outlineLevel="0" collapsed="false">
      <c r="A10854" s="207" t="n">
        <v>34568</v>
      </c>
      <c r="B10854" s="208" t="s">
        <v>10987</v>
      </c>
      <c r="C10854" s="2" t="s">
        <v>170</v>
      </c>
      <c r="D10854" s="209" t="n">
        <v>6.61</v>
      </c>
      <c r="F10854" s="211" t="n">
        <v>0</v>
      </c>
    </row>
    <row r="10855" customFormat="false" ht="12.8" hidden="false" customHeight="false" outlineLevel="0" collapsed="false">
      <c r="A10855" s="207" t="n">
        <v>34569</v>
      </c>
      <c r="B10855" s="208" t="s">
        <v>10988</v>
      </c>
      <c r="C10855" s="2" t="s">
        <v>170</v>
      </c>
      <c r="D10855" s="209" t="n">
        <v>6.8</v>
      </c>
      <c r="F10855" s="211" t="n">
        <v>0</v>
      </c>
    </row>
    <row r="10856" customFormat="false" ht="12.8" hidden="false" customHeight="false" outlineLevel="0" collapsed="false">
      <c r="A10856" s="207" t="n">
        <v>34570</v>
      </c>
      <c r="B10856" s="208" t="s">
        <v>10989</v>
      </c>
      <c r="C10856" s="2" t="s">
        <v>170</v>
      </c>
      <c r="D10856" s="209" t="n">
        <v>7.38</v>
      </c>
      <c r="F10856" s="211" t="n">
        <v>0</v>
      </c>
    </row>
    <row r="10857" customFormat="false" ht="12.8" hidden="false" customHeight="false" outlineLevel="0" collapsed="false">
      <c r="A10857" s="207" t="n">
        <v>25070</v>
      </c>
      <c r="B10857" s="208" t="s">
        <v>10990</v>
      </c>
      <c r="C10857" s="2" t="s">
        <v>170</v>
      </c>
      <c r="D10857" s="209" t="n">
        <v>5.55</v>
      </c>
      <c r="F10857" s="211" t="n">
        <v>0</v>
      </c>
    </row>
    <row r="10858" customFormat="false" ht="12.8" hidden="false" customHeight="false" outlineLevel="0" collapsed="false">
      <c r="A10858" s="207" t="n">
        <v>34571</v>
      </c>
      <c r="B10858" s="208" t="s">
        <v>10991</v>
      </c>
      <c r="C10858" s="2" t="s">
        <v>170</v>
      </c>
      <c r="D10858" s="209" t="n">
        <v>5.61</v>
      </c>
      <c r="F10858" s="211" t="n">
        <v>0</v>
      </c>
    </row>
    <row r="10859" customFormat="false" ht="12.8" hidden="false" customHeight="false" outlineLevel="0" collapsed="false">
      <c r="A10859" s="207" t="n">
        <v>34573</v>
      </c>
      <c r="B10859" s="208" t="s">
        <v>10992</v>
      </c>
      <c r="C10859" s="2" t="s">
        <v>170</v>
      </c>
      <c r="D10859" s="209" t="n">
        <v>5.9</v>
      </c>
      <c r="F10859" s="211" t="n">
        <v>0</v>
      </c>
    </row>
    <row r="10860" customFormat="false" ht="12.8" hidden="false" customHeight="false" outlineLevel="0" collapsed="false">
      <c r="A10860" s="207" t="n">
        <v>37107</v>
      </c>
      <c r="B10860" s="208" t="s">
        <v>10993</v>
      </c>
      <c r="C10860" s="2" t="s">
        <v>170</v>
      </c>
      <c r="D10860" s="209" t="n">
        <v>7.79</v>
      </c>
      <c r="F10860" s="211" t="n">
        <v>0</v>
      </c>
    </row>
    <row r="10861" customFormat="false" ht="12.8" hidden="false" customHeight="false" outlineLevel="0" collapsed="false">
      <c r="A10861" s="207" t="n">
        <v>34576</v>
      </c>
      <c r="B10861" s="208" t="s">
        <v>10994</v>
      </c>
      <c r="C10861" s="2" t="s">
        <v>170</v>
      </c>
      <c r="D10861" s="209" t="n">
        <v>8.6</v>
      </c>
      <c r="F10861" s="211" t="n">
        <v>0</v>
      </c>
    </row>
    <row r="10862" customFormat="false" ht="12.8" hidden="false" customHeight="false" outlineLevel="0" collapsed="false">
      <c r="A10862" s="207" t="n">
        <v>34577</v>
      </c>
      <c r="B10862" s="208" t="s">
        <v>10995</v>
      </c>
      <c r="C10862" s="2" t="s">
        <v>170</v>
      </c>
      <c r="D10862" s="209" t="n">
        <v>8.97</v>
      </c>
      <c r="F10862" s="211" t="n">
        <v>0</v>
      </c>
    </row>
    <row r="10863" customFormat="false" ht="12.8" hidden="false" customHeight="false" outlineLevel="0" collapsed="false">
      <c r="A10863" s="207" t="n">
        <v>34578</v>
      </c>
      <c r="B10863" s="208" t="s">
        <v>10996</v>
      </c>
      <c r="C10863" s="2" t="s">
        <v>170</v>
      </c>
      <c r="D10863" s="209" t="n">
        <v>9.72</v>
      </c>
      <c r="F10863" s="211" t="n">
        <v>0</v>
      </c>
    </row>
    <row r="10864" customFormat="false" ht="12.8" hidden="false" customHeight="false" outlineLevel="0" collapsed="false">
      <c r="A10864" s="207" t="n">
        <v>34579</v>
      </c>
      <c r="B10864" s="208" t="s">
        <v>10997</v>
      </c>
      <c r="C10864" s="2" t="s">
        <v>170</v>
      </c>
      <c r="D10864" s="209" t="n">
        <v>10.37</v>
      </c>
      <c r="F10864" s="211" t="n">
        <v>0</v>
      </c>
    </row>
    <row r="10865" customFormat="false" ht="12.8" hidden="false" customHeight="false" outlineLevel="0" collapsed="false">
      <c r="A10865" s="207" t="n">
        <v>25067</v>
      </c>
      <c r="B10865" s="208" t="s">
        <v>10998</v>
      </c>
      <c r="C10865" s="2" t="s">
        <v>170</v>
      </c>
      <c r="D10865" s="209" t="n">
        <v>6.94</v>
      </c>
      <c r="F10865" s="211" t="n">
        <v>0</v>
      </c>
    </row>
    <row r="10866" customFormat="false" ht="12.8" hidden="false" customHeight="false" outlineLevel="0" collapsed="false">
      <c r="A10866" s="207" t="n">
        <v>34580</v>
      </c>
      <c r="B10866" s="208" t="s">
        <v>10999</v>
      </c>
      <c r="C10866" s="2" t="s">
        <v>170</v>
      </c>
      <c r="D10866" s="209" t="n">
        <v>7.75</v>
      </c>
      <c r="F10866" s="211" t="n">
        <v>0</v>
      </c>
    </row>
    <row r="10867" customFormat="false" ht="12.8" hidden="false" customHeight="false" outlineLevel="0" collapsed="false">
      <c r="A10867" s="207" t="n">
        <v>25071</v>
      </c>
      <c r="B10867" s="208" t="s">
        <v>11000</v>
      </c>
      <c r="C10867" s="2" t="s">
        <v>170</v>
      </c>
      <c r="D10867" s="209" t="n">
        <v>3.86</v>
      </c>
      <c r="F10867" s="211" t="n">
        <v>0</v>
      </c>
    </row>
    <row r="10868" customFormat="false" ht="12.8" hidden="false" customHeight="false" outlineLevel="0" collapsed="false">
      <c r="A10868" s="207" t="n">
        <v>44171</v>
      </c>
      <c r="B10868" s="208" t="s">
        <v>11001</v>
      </c>
      <c r="C10868" s="2" t="s">
        <v>170</v>
      </c>
      <c r="D10868" s="209" t="n">
        <v>22.73</v>
      </c>
      <c r="F10868" s="211" t="n">
        <v>0</v>
      </c>
    </row>
    <row r="10869" customFormat="false" ht="12.8" hidden="false" customHeight="false" outlineLevel="0" collapsed="false">
      <c r="A10869" s="207" t="n">
        <v>38395</v>
      </c>
      <c r="B10869" s="208" t="s">
        <v>11002</v>
      </c>
      <c r="C10869" s="2" t="s">
        <v>170</v>
      </c>
      <c r="D10869" s="209" t="n">
        <v>9.37</v>
      </c>
      <c r="F10869" s="211" t="n">
        <v>0</v>
      </c>
    </row>
    <row r="10870" customFormat="false" ht="12.8" hidden="false" customHeight="false" outlineLevel="0" collapsed="false">
      <c r="A10870" s="207" t="n">
        <v>34583</v>
      </c>
      <c r="B10870" s="208" t="s">
        <v>11003</v>
      </c>
      <c r="C10870" s="2" t="s">
        <v>175</v>
      </c>
      <c r="D10870" s="209" t="n">
        <v>69.94</v>
      </c>
      <c r="F10870" s="211" t="n">
        <v>0</v>
      </c>
    </row>
    <row r="10871" customFormat="false" ht="12.8" hidden="false" customHeight="false" outlineLevel="0" collapsed="false">
      <c r="A10871" s="207" t="n">
        <v>34584</v>
      </c>
      <c r="B10871" s="208" t="s">
        <v>11004</v>
      </c>
      <c r="C10871" s="2" t="s">
        <v>175</v>
      </c>
      <c r="D10871" s="209" t="n">
        <v>51.29</v>
      </c>
      <c r="F10871" s="211" t="n">
        <v>0</v>
      </c>
    </row>
    <row r="10872" customFormat="false" ht="19.4" hidden="false" customHeight="false" outlineLevel="0" collapsed="false">
      <c r="A10872" s="207" t="n">
        <v>709</v>
      </c>
      <c r="B10872" s="208" t="s">
        <v>11005</v>
      </c>
      <c r="C10872" s="2" t="s">
        <v>175</v>
      </c>
      <c r="D10872" s="209" t="n">
        <v>914.53</v>
      </c>
      <c r="F10872" s="211" t="n">
        <v>0</v>
      </c>
    </row>
    <row r="10873" customFormat="false" ht="12.8" hidden="false" customHeight="false" outlineLevel="0" collapsed="false">
      <c r="A10873" s="207" t="n">
        <v>34592</v>
      </c>
      <c r="B10873" s="208" t="s">
        <v>11006</v>
      </c>
      <c r="C10873" s="2" t="s">
        <v>170</v>
      </c>
      <c r="D10873" s="209" t="n">
        <v>4.41</v>
      </c>
      <c r="F10873" s="211" t="n">
        <v>0</v>
      </c>
    </row>
    <row r="10874" customFormat="false" ht="12.8" hidden="false" customHeight="false" outlineLevel="0" collapsed="false">
      <c r="A10874" s="207" t="n">
        <v>34599</v>
      </c>
      <c r="B10874" s="208" t="s">
        <v>11007</v>
      </c>
      <c r="C10874" s="2" t="s">
        <v>170</v>
      </c>
      <c r="D10874" s="209" t="n">
        <v>3.96</v>
      </c>
      <c r="F10874" s="211" t="n">
        <v>0</v>
      </c>
    </row>
    <row r="10875" customFormat="false" ht="12.8" hidden="false" customHeight="false" outlineLevel="0" collapsed="false">
      <c r="A10875" s="207" t="n">
        <v>651</v>
      </c>
      <c r="B10875" s="208" t="s">
        <v>11008</v>
      </c>
      <c r="C10875" s="2" t="s">
        <v>170</v>
      </c>
      <c r="D10875" s="209" t="n">
        <v>4.86</v>
      </c>
      <c r="F10875" s="211" t="n">
        <v>0</v>
      </c>
    </row>
    <row r="10876" customFormat="false" ht="12.8" hidden="false" customHeight="false" outlineLevel="0" collapsed="false">
      <c r="A10876" s="207" t="n">
        <v>654</v>
      </c>
      <c r="B10876" s="208" t="s">
        <v>11009</v>
      </c>
      <c r="C10876" s="2" t="s">
        <v>170</v>
      </c>
      <c r="D10876" s="209" t="n">
        <v>6.03</v>
      </c>
      <c r="F10876" s="211" t="n">
        <v>0</v>
      </c>
    </row>
    <row r="10877" customFormat="false" ht="12.8" hidden="false" customHeight="false" outlineLevel="0" collapsed="false">
      <c r="A10877" s="207" t="n">
        <v>37103</v>
      </c>
      <c r="B10877" s="208" t="s">
        <v>11010</v>
      </c>
      <c r="C10877" s="2" t="s">
        <v>170</v>
      </c>
      <c r="D10877" s="209" t="n">
        <v>5.05</v>
      </c>
      <c r="F10877" s="211" t="n">
        <v>0</v>
      </c>
    </row>
    <row r="10878" customFormat="false" ht="12.8" hidden="false" customHeight="false" outlineLevel="0" collapsed="false">
      <c r="A10878" s="207" t="n">
        <v>34555</v>
      </c>
      <c r="B10878" s="208" t="s">
        <v>11011</v>
      </c>
      <c r="C10878" s="2" t="s">
        <v>170</v>
      </c>
      <c r="D10878" s="209" t="n">
        <v>6.41</v>
      </c>
      <c r="F10878" s="211" t="n">
        <v>0</v>
      </c>
    </row>
    <row r="10879" customFormat="false" ht="12.8" hidden="false" customHeight="false" outlineLevel="0" collapsed="false">
      <c r="A10879" s="207" t="n">
        <v>674</v>
      </c>
      <c r="B10879" s="208" t="s">
        <v>11012</v>
      </c>
      <c r="C10879" s="2" t="s">
        <v>175</v>
      </c>
      <c r="D10879" s="209" t="n">
        <v>96.98</v>
      </c>
      <c r="F10879" s="211" t="n">
        <v>0</v>
      </c>
    </row>
    <row r="10880" customFormat="false" ht="12.8" hidden="false" customHeight="false" outlineLevel="0" collapsed="false">
      <c r="A10880" s="207" t="n">
        <v>34600</v>
      </c>
      <c r="B10880" s="208" t="s">
        <v>11013</v>
      </c>
      <c r="C10880" s="2" t="s">
        <v>175</v>
      </c>
      <c r="D10880" s="209" t="n">
        <v>142.45</v>
      </c>
      <c r="F10880" s="211" t="n">
        <v>0</v>
      </c>
    </row>
    <row r="10881" customFormat="false" ht="12.8" hidden="false" customHeight="false" outlineLevel="0" collapsed="false">
      <c r="A10881" s="207" t="n">
        <v>652</v>
      </c>
      <c r="B10881" s="208" t="s">
        <v>11014</v>
      </c>
      <c r="C10881" s="2" t="s">
        <v>175</v>
      </c>
      <c r="D10881" s="209" t="n">
        <v>218.21</v>
      </c>
      <c r="F10881" s="211" t="n">
        <v>0</v>
      </c>
    </row>
    <row r="10882" customFormat="false" ht="12.8" hidden="false" customHeight="false" outlineLevel="0" collapsed="false">
      <c r="A10882" s="207" t="n">
        <v>650</v>
      </c>
      <c r="B10882" s="208" t="s">
        <v>11015</v>
      </c>
      <c r="C10882" s="2" t="s">
        <v>170</v>
      </c>
      <c r="D10882" s="209" t="n">
        <v>3.89</v>
      </c>
      <c r="F10882" s="211" t="n">
        <v>0</v>
      </c>
    </row>
    <row r="10883" customFormat="false" ht="12.8" hidden="false" customHeight="false" outlineLevel="0" collapsed="false">
      <c r="A10883" s="207" t="n">
        <v>718</v>
      </c>
      <c r="B10883" s="208" t="s">
        <v>11016</v>
      </c>
      <c r="C10883" s="2" t="s">
        <v>170</v>
      </c>
      <c r="D10883" s="209" t="n">
        <v>17.69</v>
      </c>
      <c r="F10883" s="211" t="n">
        <v>0</v>
      </c>
    </row>
    <row r="10884" customFormat="false" ht="12.8" hidden="false" customHeight="false" outlineLevel="0" collapsed="false">
      <c r="A10884" s="207" t="n">
        <v>11981</v>
      </c>
      <c r="B10884" s="208" t="s">
        <v>11017</v>
      </c>
      <c r="C10884" s="2" t="s">
        <v>170</v>
      </c>
      <c r="D10884" s="209" t="n">
        <v>17.18</v>
      </c>
      <c r="F10884" s="211" t="n">
        <v>0</v>
      </c>
    </row>
    <row r="10885" customFormat="false" ht="12.8" hidden="false" customHeight="false" outlineLevel="0" collapsed="false">
      <c r="A10885" s="207" t="n">
        <v>34586</v>
      </c>
      <c r="B10885" s="208" t="s">
        <v>11018</v>
      </c>
      <c r="C10885" s="2" t="s">
        <v>170</v>
      </c>
      <c r="D10885" s="209" t="n">
        <v>2.1</v>
      </c>
      <c r="F10885" s="211" t="n">
        <v>0</v>
      </c>
    </row>
    <row r="10886" customFormat="false" ht="12.8" hidden="false" customHeight="false" outlineLevel="0" collapsed="false">
      <c r="A10886" s="207" t="n">
        <v>38603</v>
      </c>
      <c r="B10886" s="208" t="s">
        <v>11019</v>
      </c>
      <c r="C10886" s="2" t="s">
        <v>170</v>
      </c>
      <c r="D10886" s="209" t="n">
        <v>2.49</v>
      </c>
      <c r="F10886" s="211" t="n">
        <v>0</v>
      </c>
    </row>
    <row r="10887" customFormat="false" ht="12.8" hidden="false" customHeight="false" outlineLevel="0" collapsed="false">
      <c r="A10887" s="207" t="n">
        <v>34588</v>
      </c>
      <c r="B10887" s="208" t="s">
        <v>11020</v>
      </c>
      <c r="C10887" s="2" t="s">
        <v>170</v>
      </c>
      <c r="D10887" s="209" t="n">
        <v>2.83</v>
      </c>
      <c r="F10887" s="211" t="n">
        <v>0</v>
      </c>
    </row>
    <row r="10888" customFormat="false" ht="12.8" hidden="false" customHeight="false" outlineLevel="0" collapsed="false">
      <c r="A10888" s="207" t="n">
        <v>34590</v>
      </c>
      <c r="B10888" s="208" t="s">
        <v>11021</v>
      </c>
      <c r="C10888" s="2" t="s">
        <v>170</v>
      </c>
      <c r="D10888" s="209" t="n">
        <v>2.8</v>
      </c>
      <c r="F10888" s="211" t="n">
        <v>0</v>
      </c>
    </row>
    <row r="10889" customFormat="false" ht="12.8" hidden="false" customHeight="false" outlineLevel="0" collapsed="false">
      <c r="A10889" s="207" t="n">
        <v>34591</v>
      </c>
      <c r="B10889" s="208" t="s">
        <v>11022</v>
      </c>
      <c r="C10889" s="2" t="s">
        <v>170</v>
      </c>
      <c r="D10889" s="209" t="n">
        <v>3.42</v>
      </c>
      <c r="F10889" s="211" t="n">
        <v>0</v>
      </c>
    </row>
    <row r="10890" customFormat="false" ht="19.4" hidden="false" customHeight="false" outlineLevel="0" collapsed="false">
      <c r="A10890" s="207" t="n">
        <v>40517</v>
      </c>
      <c r="B10890" s="208" t="s">
        <v>11023</v>
      </c>
      <c r="C10890" s="2" t="s">
        <v>175</v>
      </c>
      <c r="D10890" s="209" t="n">
        <v>64.96</v>
      </c>
      <c r="F10890" s="211" t="n">
        <v>0</v>
      </c>
    </row>
    <row r="10891" customFormat="false" ht="19.4" hidden="false" customHeight="false" outlineLevel="0" collapsed="false">
      <c r="A10891" s="207" t="n">
        <v>40515</v>
      </c>
      <c r="B10891" s="208" t="s">
        <v>11024</v>
      </c>
      <c r="C10891" s="2" t="s">
        <v>175</v>
      </c>
      <c r="D10891" s="209" t="n">
        <v>71.46</v>
      </c>
      <c r="F10891" s="211" t="n">
        <v>0</v>
      </c>
    </row>
    <row r="10892" customFormat="false" ht="19.4" hidden="false" customHeight="false" outlineLevel="0" collapsed="false">
      <c r="A10892" s="207" t="n">
        <v>40524</v>
      </c>
      <c r="B10892" s="208" t="s">
        <v>11025</v>
      </c>
      <c r="C10892" s="2" t="s">
        <v>175</v>
      </c>
      <c r="D10892" s="209" t="n">
        <v>74.24</v>
      </c>
      <c r="F10892" s="211" t="n">
        <v>0</v>
      </c>
    </row>
    <row r="10893" customFormat="false" ht="19.4" hidden="false" customHeight="false" outlineLevel="0" collapsed="false">
      <c r="A10893" s="207" t="n">
        <v>40529</v>
      </c>
      <c r="B10893" s="208" t="s">
        <v>11026</v>
      </c>
      <c r="C10893" s="2" t="s">
        <v>175</v>
      </c>
      <c r="D10893" s="209" t="n">
        <v>117.71</v>
      </c>
      <c r="F10893" s="211" t="n">
        <v>0</v>
      </c>
    </row>
    <row r="10894" customFormat="false" ht="19.4" hidden="false" customHeight="false" outlineLevel="0" collapsed="false">
      <c r="A10894" s="207" t="n">
        <v>36156</v>
      </c>
      <c r="B10894" s="208" t="s">
        <v>11027</v>
      </c>
      <c r="C10894" s="2" t="s">
        <v>175</v>
      </c>
      <c r="D10894" s="209" t="n">
        <v>70.33</v>
      </c>
      <c r="F10894" s="211" t="n">
        <v>0</v>
      </c>
    </row>
    <row r="10895" customFormat="false" ht="19.4" hidden="false" customHeight="false" outlineLevel="0" collapsed="false">
      <c r="A10895" s="207" t="n">
        <v>36155</v>
      </c>
      <c r="B10895" s="208" t="s">
        <v>11028</v>
      </c>
      <c r="C10895" s="2" t="s">
        <v>175</v>
      </c>
      <c r="D10895" s="209" t="n">
        <v>55.68</v>
      </c>
      <c r="F10895" s="211" t="n">
        <v>0</v>
      </c>
    </row>
    <row r="10896" customFormat="false" ht="19.4" hidden="false" customHeight="false" outlineLevel="0" collapsed="false">
      <c r="A10896" s="207" t="n">
        <v>36154</v>
      </c>
      <c r="B10896" s="208" t="s">
        <v>11029</v>
      </c>
      <c r="C10896" s="2" t="s">
        <v>175</v>
      </c>
      <c r="D10896" s="209" t="n">
        <v>84.01</v>
      </c>
      <c r="F10896" s="211" t="n">
        <v>0</v>
      </c>
    </row>
    <row r="10897" customFormat="false" ht="19.4" hidden="false" customHeight="false" outlineLevel="0" collapsed="false">
      <c r="A10897" s="207" t="n">
        <v>36170</v>
      </c>
      <c r="B10897" s="208" t="s">
        <v>11030</v>
      </c>
      <c r="C10897" s="2" t="s">
        <v>175</v>
      </c>
      <c r="D10897" s="209" t="n">
        <v>63.5</v>
      </c>
      <c r="F10897" s="211" t="n">
        <v>0</v>
      </c>
    </row>
    <row r="10898" customFormat="false" ht="12.8" hidden="false" customHeight="false" outlineLevel="0" collapsed="false">
      <c r="A10898" s="207" t="n">
        <v>695</v>
      </c>
      <c r="B10898" s="208" t="s">
        <v>11031</v>
      </c>
      <c r="C10898" s="2" t="s">
        <v>175</v>
      </c>
      <c r="D10898" s="209" t="n">
        <v>70.58</v>
      </c>
      <c r="F10898" s="211" t="n">
        <v>0</v>
      </c>
    </row>
    <row r="10899" customFormat="false" ht="19.4" hidden="false" customHeight="false" outlineLevel="0" collapsed="false">
      <c r="A10899" s="207" t="n">
        <v>679</v>
      </c>
      <c r="B10899" s="208" t="s">
        <v>11032</v>
      </c>
      <c r="C10899" s="2" t="s">
        <v>175</v>
      </c>
      <c r="D10899" s="209" t="n">
        <v>100.72</v>
      </c>
      <c r="F10899" s="211" t="n">
        <v>0</v>
      </c>
    </row>
    <row r="10900" customFormat="false" ht="19.4" hidden="false" customHeight="false" outlineLevel="0" collapsed="false">
      <c r="A10900" s="207" t="n">
        <v>711</v>
      </c>
      <c r="B10900" s="208" t="s">
        <v>11033</v>
      </c>
      <c r="C10900" s="2" t="s">
        <v>175</v>
      </c>
      <c r="D10900" s="209" t="n">
        <v>63.5</v>
      </c>
      <c r="F10900" s="211" t="n">
        <v>0</v>
      </c>
    </row>
    <row r="10901" customFormat="false" ht="19.4" hidden="false" customHeight="false" outlineLevel="0" collapsed="false">
      <c r="A10901" s="207" t="n">
        <v>712</v>
      </c>
      <c r="B10901" s="208" t="s">
        <v>11034</v>
      </c>
      <c r="C10901" s="2" t="s">
        <v>175</v>
      </c>
      <c r="D10901" s="209" t="n">
        <v>76.2</v>
      </c>
      <c r="F10901" s="211" t="n">
        <v>0</v>
      </c>
    </row>
    <row r="10902" customFormat="false" ht="12.8" hidden="false" customHeight="false" outlineLevel="0" collapsed="false">
      <c r="A10902" s="207" t="n">
        <v>12614</v>
      </c>
      <c r="B10902" s="208" t="s">
        <v>11035</v>
      </c>
      <c r="C10902" s="2" t="s">
        <v>170</v>
      </c>
      <c r="D10902" s="209" t="n">
        <v>62.63</v>
      </c>
      <c r="F10902" s="211" t="n">
        <v>0</v>
      </c>
    </row>
    <row r="10903" customFormat="false" ht="12.8" hidden="false" customHeight="false" outlineLevel="0" collapsed="false">
      <c r="A10903" s="207" t="n">
        <v>6140</v>
      </c>
      <c r="B10903" s="208" t="s">
        <v>11036</v>
      </c>
      <c r="C10903" s="2" t="s">
        <v>170</v>
      </c>
      <c r="D10903" s="209" t="n">
        <v>4.47</v>
      </c>
      <c r="F10903" s="211" t="n">
        <v>0</v>
      </c>
    </row>
    <row r="10904" customFormat="false" ht="12.8" hidden="false" customHeight="false" outlineLevel="0" collapsed="false">
      <c r="A10904" s="207" t="n">
        <v>38399</v>
      </c>
      <c r="B10904" s="208" t="s">
        <v>11037</v>
      </c>
      <c r="C10904" s="2" t="s">
        <v>170</v>
      </c>
      <c r="D10904" s="209" t="n">
        <v>182</v>
      </c>
      <c r="F10904" s="211" t="n">
        <v>0</v>
      </c>
    </row>
    <row r="10905" customFormat="false" ht="19.4" hidden="false" customHeight="false" outlineLevel="0" collapsed="false">
      <c r="A10905" s="207" t="n">
        <v>729</v>
      </c>
      <c r="B10905" s="208" t="s">
        <v>11038</v>
      </c>
      <c r="C10905" s="2" t="s">
        <v>170</v>
      </c>
      <c r="D10905" s="209" t="n">
        <v>993.24</v>
      </c>
      <c r="F10905" s="211" t="n">
        <v>0</v>
      </c>
    </row>
    <row r="10906" customFormat="false" ht="19.4" hidden="false" customHeight="false" outlineLevel="0" collapsed="false">
      <c r="A10906" s="207" t="n">
        <v>39925</v>
      </c>
      <c r="B10906" s="208" t="s">
        <v>11039</v>
      </c>
      <c r="C10906" s="2" t="s">
        <v>170</v>
      </c>
      <c r="D10906" s="209" t="n">
        <v>14352.23</v>
      </c>
      <c r="F10906" s="211" t="n">
        <v>0</v>
      </c>
    </row>
    <row r="10907" customFormat="false" ht="19.4" hidden="false" customHeight="false" outlineLevel="0" collapsed="false">
      <c r="A10907" s="207" t="n">
        <v>731</v>
      </c>
      <c r="B10907" s="208" t="s">
        <v>11040</v>
      </c>
      <c r="C10907" s="2" t="s">
        <v>170</v>
      </c>
      <c r="D10907" s="209" t="n">
        <v>966.67</v>
      </c>
      <c r="F10907" s="211" t="n">
        <v>0</v>
      </c>
    </row>
    <row r="10908" customFormat="false" ht="19.4" hidden="false" customHeight="false" outlineLevel="0" collapsed="false">
      <c r="A10908" s="207" t="n">
        <v>732</v>
      </c>
      <c r="B10908" s="208" t="s">
        <v>11041</v>
      </c>
      <c r="C10908" s="2" t="s">
        <v>170</v>
      </c>
      <c r="D10908" s="209" t="n">
        <v>1629.48</v>
      </c>
      <c r="F10908" s="211" t="n">
        <v>0</v>
      </c>
    </row>
    <row r="10909" customFormat="false" ht="19.4" hidden="false" customHeight="false" outlineLevel="0" collapsed="false">
      <c r="A10909" s="207" t="n">
        <v>735</v>
      </c>
      <c r="B10909" s="208" t="s">
        <v>11042</v>
      </c>
      <c r="C10909" s="2" t="s">
        <v>170</v>
      </c>
      <c r="D10909" s="209" t="n">
        <v>2898.76</v>
      </c>
      <c r="F10909" s="211" t="n">
        <v>0</v>
      </c>
    </row>
    <row r="10910" customFormat="false" ht="19.4" hidden="false" customHeight="false" outlineLevel="0" collapsed="false">
      <c r="A10910" s="207" t="n">
        <v>736</v>
      </c>
      <c r="B10910" s="208" t="s">
        <v>11043</v>
      </c>
      <c r="C10910" s="2" t="s">
        <v>170</v>
      </c>
      <c r="D10910" s="209" t="n">
        <v>2437.33</v>
      </c>
      <c r="F10910" s="211" t="n">
        <v>0</v>
      </c>
    </row>
    <row r="10911" customFormat="false" ht="19.4" hidden="false" customHeight="false" outlineLevel="0" collapsed="false">
      <c r="A10911" s="207" t="n">
        <v>740</v>
      </c>
      <c r="B10911" s="208" t="s">
        <v>11044</v>
      </c>
      <c r="C10911" s="2" t="s">
        <v>170</v>
      </c>
      <c r="D10911" s="209" t="n">
        <v>8596.12</v>
      </c>
      <c r="F10911" s="211" t="n">
        <v>0</v>
      </c>
    </row>
    <row r="10912" customFormat="false" ht="19.4" hidden="false" customHeight="false" outlineLevel="0" collapsed="false">
      <c r="A10912" s="207" t="n">
        <v>734</v>
      </c>
      <c r="B10912" s="208" t="s">
        <v>11045</v>
      </c>
      <c r="C10912" s="2" t="s">
        <v>170</v>
      </c>
      <c r="D10912" s="209" t="n">
        <v>1746.8</v>
      </c>
      <c r="F10912" s="211" t="n">
        <v>0</v>
      </c>
    </row>
    <row r="10913" customFormat="false" ht="12.8" hidden="false" customHeight="false" outlineLevel="0" collapsed="false">
      <c r="A10913" s="207" t="n">
        <v>39008</v>
      </c>
      <c r="B10913" s="208" t="s">
        <v>11046</v>
      </c>
      <c r="C10913" s="2" t="s">
        <v>170</v>
      </c>
      <c r="D10913" s="209" t="n">
        <v>55342.76</v>
      </c>
      <c r="F10913" s="211" t="n">
        <v>0</v>
      </c>
    </row>
    <row r="10914" customFormat="false" ht="12.8" hidden="false" customHeight="false" outlineLevel="0" collapsed="false">
      <c r="A10914" s="207" t="n">
        <v>39009</v>
      </c>
      <c r="B10914" s="208" t="s">
        <v>11047</v>
      </c>
      <c r="C10914" s="2" t="s">
        <v>170</v>
      </c>
      <c r="D10914" s="209" t="n">
        <v>59292.91</v>
      </c>
      <c r="F10914" s="211" t="n">
        <v>0</v>
      </c>
    </row>
    <row r="10915" customFormat="false" ht="19.4" hidden="false" customHeight="false" outlineLevel="0" collapsed="false">
      <c r="A10915" s="207" t="n">
        <v>10592</v>
      </c>
      <c r="B10915" s="208" t="s">
        <v>11048</v>
      </c>
      <c r="C10915" s="2" t="s">
        <v>170</v>
      </c>
      <c r="D10915" s="209" t="n">
        <v>7542.7</v>
      </c>
      <c r="F10915" s="211" t="n">
        <v>0</v>
      </c>
    </row>
    <row r="10916" customFormat="false" ht="19.4" hidden="false" customHeight="false" outlineLevel="0" collapsed="false">
      <c r="A10916" s="207" t="n">
        <v>751</v>
      </c>
      <c r="B10916" s="208" t="s">
        <v>11049</v>
      </c>
      <c r="C10916" s="2" t="s">
        <v>170</v>
      </c>
      <c r="D10916" s="209" t="n">
        <v>8909.81</v>
      </c>
      <c r="F10916" s="211" t="n">
        <v>0</v>
      </c>
    </row>
    <row r="10917" customFormat="false" ht="19.4" hidden="false" customHeight="false" outlineLevel="0" collapsed="false">
      <c r="A10917" s="207" t="n">
        <v>754</v>
      </c>
      <c r="B10917" s="208" t="s">
        <v>11050</v>
      </c>
      <c r="C10917" s="2" t="s">
        <v>170</v>
      </c>
      <c r="D10917" s="209" t="n">
        <v>14142.56</v>
      </c>
      <c r="F10917" s="211" t="n">
        <v>0</v>
      </c>
    </row>
    <row r="10918" customFormat="false" ht="19.4" hidden="false" customHeight="false" outlineLevel="0" collapsed="false">
      <c r="A10918" s="207" t="n">
        <v>39917</v>
      </c>
      <c r="B10918" s="208" t="s">
        <v>11051</v>
      </c>
      <c r="C10918" s="2" t="s">
        <v>170</v>
      </c>
      <c r="D10918" s="209" t="n">
        <v>85010.48</v>
      </c>
      <c r="F10918" s="211" t="n">
        <v>0</v>
      </c>
    </row>
    <row r="10919" customFormat="false" ht="12.8" hidden="false" customHeight="false" outlineLevel="0" collapsed="false">
      <c r="A10919" s="207" t="n">
        <v>38167</v>
      </c>
      <c r="B10919" s="208" t="s">
        <v>11052</v>
      </c>
      <c r="C10919" s="2" t="s">
        <v>10907</v>
      </c>
      <c r="D10919" s="209" t="n">
        <v>30.28</v>
      </c>
      <c r="F10919" s="211" t="n">
        <v>0</v>
      </c>
    </row>
    <row r="10920" customFormat="false" ht="12.8" hidden="false" customHeight="false" outlineLevel="0" collapsed="false">
      <c r="A10920" s="207" t="n">
        <v>36145</v>
      </c>
      <c r="B10920" s="208" t="s">
        <v>11053</v>
      </c>
      <c r="C10920" s="2" t="s">
        <v>10907</v>
      </c>
      <c r="D10920" s="209" t="n">
        <v>52.58</v>
      </c>
      <c r="F10920" s="211" t="n">
        <v>0</v>
      </c>
    </row>
    <row r="10921" customFormat="false" ht="12.8" hidden="false" customHeight="false" outlineLevel="0" collapsed="false">
      <c r="A10921" s="207" t="n">
        <v>12893</v>
      </c>
      <c r="B10921" s="208" t="s">
        <v>11054</v>
      </c>
      <c r="C10921" s="2" t="s">
        <v>10907</v>
      </c>
      <c r="D10921" s="209" t="n">
        <v>92.55</v>
      </c>
      <c r="F10921" s="211" t="n">
        <v>0</v>
      </c>
    </row>
    <row r="10922" customFormat="false" ht="12.8" hidden="false" customHeight="false" outlineLevel="0" collapsed="false">
      <c r="A10922" s="207" t="n">
        <v>11685</v>
      </c>
      <c r="B10922" s="208" t="s">
        <v>11055</v>
      </c>
      <c r="C10922" s="2" t="s">
        <v>170</v>
      </c>
      <c r="D10922" s="209" t="n">
        <v>48.72</v>
      </c>
      <c r="F10922" s="211" t="n">
        <v>0</v>
      </c>
    </row>
    <row r="10923" customFormat="false" ht="12.8" hidden="false" customHeight="false" outlineLevel="0" collapsed="false">
      <c r="A10923" s="207" t="n">
        <v>11680</v>
      </c>
      <c r="B10923" s="208" t="s">
        <v>11056</v>
      </c>
      <c r="C10923" s="2" t="s">
        <v>170</v>
      </c>
      <c r="D10923" s="209" t="n">
        <v>22.5</v>
      </c>
      <c r="F10923" s="211" t="n">
        <v>0</v>
      </c>
    </row>
    <row r="10924" customFormat="false" ht="12.8" hidden="false" customHeight="false" outlineLevel="0" collapsed="false">
      <c r="A10924" s="207" t="n">
        <v>11679</v>
      </c>
      <c r="B10924" s="208" t="s">
        <v>11057</v>
      </c>
      <c r="C10924" s="2" t="s">
        <v>170</v>
      </c>
      <c r="D10924" s="209" t="n">
        <v>30.5</v>
      </c>
      <c r="F10924" s="211" t="n">
        <v>0</v>
      </c>
    </row>
    <row r="10925" customFormat="false" ht="12.8" hidden="false" customHeight="false" outlineLevel="0" collapsed="false">
      <c r="A10925" s="207" t="n">
        <v>2512</v>
      </c>
      <c r="B10925" s="208" t="s">
        <v>11058</v>
      </c>
      <c r="C10925" s="2" t="s">
        <v>170</v>
      </c>
      <c r="F10925" s="211" t="n">
        <v>0</v>
      </c>
    </row>
    <row r="10926" customFormat="false" ht="12.8" hidden="false" customHeight="false" outlineLevel="0" collapsed="false">
      <c r="A10926" s="207" t="n">
        <v>45203</v>
      </c>
      <c r="B10926" s="208" t="s">
        <v>11059</v>
      </c>
      <c r="C10926" s="2" t="s">
        <v>170</v>
      </c>
      <c r="D10926" s="209" t="n">
        <v>8.81</v>
      </c>
      <c r="F10926" s="211" t="n">
        <v>0</v>
      </c>
    </row>
    <row r="10927" customFormat="false" ht="12.8" hidden="false" customHeight="false" outlineLevel="0" collapsed="false">
      <c r="A10927" s="207" t="n">
        <v>4374</v>
      </c>
      <c r="B10927" s="208" t="s">
        <v>11060</v>
      </c>
      <c r="C10927" s="2" t="s">
        <v>170</v>
      </c>
      <c r="D10927" s="209" t="n">
        <v>0.88</v>
      </c>
      <c r="F10927" s="211" t="n">
        <v>0</v>
      </c>
    </row>
    <row r="10928" customFormat="false" ht="19.4" hidden="false" customHeight="false" outlineLevel="0" collapsed="false">
      <c r="A10928" s="207" t="n">
        <v>7568</v>
      </c>
      <c r="B10928" s="208" t="s">
        <v>11061</v>
      </c>
      <c r="C10928" s="2" t="s">
        <v>170</v>
      </c>
      <c r="D10928" s="209" t="n">
        <v>1.47</v>
      </c>
      <c r="F10928" s="211" t="n">
        <v>0</v>
      </c>
    </row>
    <row r="10929" customFormat="false" ht="19.4" hidden="false" customHeight="false" outlineLevel="0" collapsed="false">
      <c r="A10929" s="207" t="n">
        <v>7584</v>
      </c>
      <c r="B10929" s="208" t="s">
        <v>11062</v>
      </c>
      <c r="C10929" s="2" t="s">
        <v>170</v>
      </c>
      <c r="D10929" s="209" t="n">
        <v>2.24</v>
      </c>
      <c r="F10929" s="211" t="n">
        <v>0</v>
      </c>
    </row>
    <row r="10930" customFormat="false" ht="12.8" hidden="false" customHeight="false" outlineLevel="0" collapsed="false">
      <c r="A10930" s="207" t="n">
        <v>11945</v>
      </c>
      <c r="B10930" s="208" t="s">
        <v>11063</v>
      </c>
      <c r="C10930" s="2" t="s">
        <v>170</v>
      </c>
      <c r="D10930" s="209" t="n">
        <v>0.14</v>
      </c>
      <c r="F10930" s="211" t="n">
        <v>0</v>
      </c>
    </row>
    <row r="10931" customFormat="false" ht="12.8" hidden="false" customHeight="false" outlineLevel="0" collapsed="false">
      <c r="A10931" s="207" t="n">
        <v>11946</v>
      </c>
      <c r="B10931" s="208" t="s">
        <v>11064</v>
      </c>
      <c r="C10931" s="2" t="s">
        <v>170</v>
      </c>
      <c r="D10931" s="209" t="n">
        <v>0.16</v>
      </c>
      <c r="F10931" s="211" t="n">
        <v>0</v>
      </c>
    </row>
    <row r="10932" customFormat="false" ht="12.8" hidden="false" customHeight="false" outlineLevel="0" collapsed="false">
      <c r="A10932" s="207" t="n">
        <v>4375</v>
      </c>
      <c r="B10932" s="208" t="s">
        <v>11065</v>
      </c>
      <c r="C10932" s="2" t="s">
        <v>170</v>
      </c>
      <c r="D10932" s="209" t="n">
        <v>0.24</v>
      </c>
      <c r="F10932" s="211" t="n">
        <v>0</v>
      </c>
    </row>
    <row r="10933" customFormat="false" ht="19.4" hidden="false" customHeight="false" outlineLevel="0" collapsed="false">
      <c r="A10933" s="207" t="n">
        <v>11950</v>
      </c>
      <c r="B10933" s="208" t="s">
        <v>11066</v>
      </c>
      <c r="C10933" s="2" t="s">
        <v>170</v>
      </c>
      <c r="D10933" s="209" t="n">
        <v>0.49</v>
      </c>
      <c r="F10933" s="211" t="n">
        <v>0</v>
      </c>
    </row>
    <row r="10934" customFormat="false" ht="12.8" hidden="false" customHeight="false" outlineLevel="0" collapsed="false">
      <c r="A10934" s="207" t="n">
        <v>4376</v>
      </c>
      <c r="B10934" s="208" t="s">
        <v>11067</v>
      </c>
      <c r="C10934" s="2" t="s">
        <v>170</v>
      </c>
      <c r="D10934" s="209" t="n">
        <v>0.46</v>
      </c>
      <c r="F10934" s="211" t="n">
        <v>0</v>
      </c>
    </row>
    <row r="10935" customFormat="false" ht="19.4" hidden="false" customHeight="false" outlineLevel="0" collapsed="false">
      <c r="A10935" s="207" t="n">
        <v>7583</v>
      </c>
      <c r="B10935" s="208" t="s">
        <v>11068</v>
      </c>
      <c r="C10935" s="2" t="s">
        <v>170</v>
      </c>
      <c r="D10935" s="209" t="n">
        <v>1</v>
      </c>
      <c r="F10935" s="211" t="n">
        <v>0</v>
      </c>
    </row>
    <row r="10936" customFormat="false" ht="19.4" hidden="false" customHeight="false" outlineLevel="0" collapsed="false">
      <c r="A10936" s="207" t="n">
        <v>4350</v>
      </c>
      <c r="B10936" s="208" t="s">
        <v>11069</v>
      </c>
      <c r="C10936" s="2" t="s">
        <v>170</v>
      </c>
      <c r="F10936" s="211" t="n">
        <v>0</v>
      </c>
    </row>
    <row r="10937" customFormat="false" ht="12.8" hidden="false" customHeight="false" outlineLevel="0" collapsed="false">
      <c r="A10937" s="207" t="n">
        <v>44400</v>
      </c>
      <c r="B10937" s="208" t="s">
        <v>11070</v>
      </c>
      <c r="C10937" s="2" t="s">
        <v>170</v>
      </c>
      <c r="D10937" s="209" t="n">
        <v>39.95</v>
      </c>
      <c r="F10937" s="211" t="n">
        <v>0</v>
      </c>
    </row>
    <row r="10938" customFormat="false" ht="12.8" hidden="false" customHeight="false" outlineLevel="0" collapsed="false">
      <c r="A10938" s="207" t="n">
        <v>39886</v>
      </c>
      <c r="B10938" s="208" t="s">
        <v>11071</v>
      </c>
      <c r="C10938" s="2" t="s">
        <v>170</v>
      </c>
      <c r="F10938" s="211" t="n">
        <v>0</v>
      </c>
    </row>
    <row r="10939" customFormat="false" ht="12.8" hidden="false" customHeight="false" outlineLevel="0" collapsed="false">
      <c r="A10939" s="207" t="n">
        <v>39887</v>
      </c>
      <c r="B10939" s="208" t="s">
        <v>11072</v>
      </c>
      <c r="C10939" s="2" t="s">
        <v>170</v>
      </c>
      <c r="F10939" s="211" t="n">
        <v>0</v>
      </c>
    </row>
    <row r="10940" customFormat="false" ht="12.8" hidden="false" customHeight="false" outlineLevel="0" collapsed="false">
      <c r="A10940" s="207" t="n">
        <v>39888</v>
      </c>
      <c r="B10940" s="208" t="s">
        <v>11073</v>
      </c>
      <c r="C10940" s="2" t="s">
        <v>170</v>
      </c>
      <c r="F10940" s="211" t="n">
        <v>0</v>
      </c>
    </row>
    <row r="10941" customFormat="false" ht="12.8" hidden="false" customHeight="false" outlineLevel="0" collapsed="false">
      <c r="A10941" s="207" t="n">
        <v>39890</v>
      </c>
      <c r="B10941" s="208" t="s">
        <v>11074</v>
      </c>
      <c r="C10941" s="2" t="s">
        <v>170</v>
      </c>
      <c r="F10941" s="211" t="n">
        <v>0</v>
      </c>
    </row>
    <row r="10942" customFormat="false" ht="12.8" hidden="false" customHeight="false" outlineLevel="0" collapsed="false">
      <c r="A10942" s="207" t="n">
        <v>39891</v>
      </c>
      <c r="B10942" s="208" t="s">
        <v>11075</v>
      </c>
      <c r="C10942" s="2" t="s">
        <v>170</v>
      </c>
      <c r="F10942" s="211" t="n">
        <v>0</v>
      </c>
    </row>
    <row r="10943" customFormat="false" ht="12.8" hidden="false" customHeight="false" outlineLevel="0" collapsed="false">
      <c r="A10943" s="207" t="n">
        <v>39892</v>
      </c>
      <c r="B10943" s="208" t="s">
        <v>11076</v>
      </c>
      <c r="C10943" s="2" t="s">
        <v>170</v>
      </c>
      <c r="F10943" s="211" t="n">
        <v>0</v>
      </c>
    </row>
    <row r="10944" customFormat="false" ht="12.8" hidden="false" customHeight="false" outlineLevel="0" collapsed="false">
      <c r="A10944" s="207" t="n">
        <v>790</v>
      </c>
      <c r="B10944" s="208" t="s">
        <v>11077</v>
      </c>
      <c r="C10944" s="2" t="s">
        <v>170</v>
      </c>
      <c r="D10944" s="209" t="n">
        <v>21.06</v>
      </c>
      <c r="F10944" s="211" t="n">
        <v>0</v>
      </c>
    </row>
    <row r="10945" customFormat="false" ht="12.8" hidden="false" customHeight="false" outlineLevel="0" collapsed="false">
      <c r="A10945" s="207" t="n">
        <v>791</v>
      </c>
      <c r="B10945" s="208" t="s">
        <v>11078</v>
      </c>
      <c r="C10945" s="2" t="s">
        <v>170</v>
      </c>
      <c r="D10945" s="209" t="n">
        <v>21.06</v>
      </c>
      <c r="F10945" s="211" t="n">
        <v>0</v>
      </c>
    </row>
    <row r="10946" customFormat="false" ht="12.8" hidden="false" customHeight="false" outlineLevel="0" collapsed="false">
      <c r="A10946" s="207" t="n">
        <v>766</v>
      </c>
      <c r="B10946" s="208" t="s">
        <v>11079</v>
      </c>
      <c r="C10946" s="2" t="s">
        <v>170</v>
      </c>
      <c r="D10946" s="209" t="n">
        <v>21.06</v>
      </c>
      <c r="F10946" s="211" t="n">
        <v>0</v>
      </c>
    </row>
    <row r="10947" customFormat="false" ht="12.8" hidden="false" customHeight="false" outlineLevel="0" collapsed="false">
      <c r="A10947" s="207" t="n">
        <v>767</v>
      </c>
      <c r="B10947" s="208" t="s">
        <v>11080</v>
      </c>
      <c r="C10947" s="2" t="s">
        <v>170</v>
      </c>
      <c r="D10947" s="209" t="n">
        <v>21.06</v>
      </c>
      <c r="F10947" s="211" t="n">
        <v>0</v>
      </c>
    </row>
    <row r="10948" customFormat="false" ht="12.8" hidden="false" customHeight="false" outlineLevel="0" collapsed="false">
      <c r="A10948" s="207" t="n">
        <v>789</v>
      </c>
      <c r="B10948" s="208" t="s">
        <v>11081</v>
      </c>
      <c r="C10948" s="2" t="s">
        <v>170</v>
      </c>
      <c r="D10948" s="209" t="n">
        <v>16.19</v>
      </c>
      <c r="F10948" s="211" t="n">
        <v>0</v>
      </c>
    </row>
    <row r="10949" customFormat="false" ht="12.8" hidden="false" customHeight="false" outlineLevel="0" collapsed="false">
      <c r="A10949" s="207" t="n">
        <v>768</v>
      </c>
      <c r="B10949" s="208" t="s">
        <v>11082</v>
      </c>
      <c r="C10949" s="2" t="s">
        <v>170</v>
      </c>
      <c r="D10949" s="209" t="n">
        <v>16.54</v>
      </c>
      <c r="F10949" s="211" t="n">
        <v>0</v>
      </c>
    </row>
    <row r="10950" customFormat="false" ht="12.8" hidden="false" customHeight="false" outlineLevel="0" collapsed="false">
      <c r="A10950" s="207" t="n">
        <v>769</v>
      </c>
      <c r="B10950" s="208" t="s">
        <v>11083</v>
      </c>
      <c r="C10950" s="2" t="s">
        <v>170</v>
      </c>
      <c r="D10950" s="209" t="n">
        <v>16.54</v>
      </c>
      <c r="F10950" s="211" t="n">
        <v>0</v>
      </c>
    </row>
    <row r="10951" customFormat="false" ht="12.8" hidden="false" customHeight="false" outlineLevel="0" collapsed="false">
      <c r="A10951" s="207" t="n">
        <v>764</v>
      </c>
      <c r="B10951" s="208" t="s">
        <v>11084</v>
      </c>
      <c r="C10951" s="2" t="s">
        <v>170</v>
      </c>
      <c r="D10951" s="209" t="n">
        <v>10.18</v>
      </c>
      <c r="F10951" s="211" t="n">
        <v>0</v>
      </c>
    </row>
    <row r="10952" customFormat="false" ht="12.8" hidden="false" customHeight="false" outlineLevel="0" collapsed="false">
      <c r="A10952" s="207" t="n">
        <v>765</v>
      </c>
      <c r="B10952" s="208" t="s">
        <v>11085</v>
      </c>
      <c r="C10952" s="2" t="s">
        <v>170</v>
      </c>
      <c r="D10952" s="209" t="n">
        <v>10.18</v>
      </c>
      <c r="F10952" s="211" t="n">
        <v>0</v>
      </c>
    </row>
    <row r="10953" customFormat="false" ht="12.8" hidden="false" customHeight="false" outlineLevel="0" collapsed="false">
      <c r="A10953" s="207" t="n">
        <v>770</v>
      </c>
      <c r="B10953" s="208" t="s">
        <v>11086</v>
      </c>
      <c r="C10953" s="2" t="s">
        <v>170</v>
      </c>
      <c r="D10953" s="209" t="n">
        <v>5.84</v>
      </c>
      <c r="F10953" s="211" t="n">
        <v>0</v>
      </c>
    </row>
    <row r="10954" customFormat="false" ht="12.8" hidden="false" customHeight="false" outlineLevel="0" collapsed="false">
      <c r="A10954" s="207" t="n">
        <v>12394</v>
      </c>
      <c r="B10954" s="208" t="s">
        <v>11087</v>
      </c>
      <c r="C10954" s="2" t="s">
        <v>170</v>
      </c>
      <c r="D10954" s="209" t="n">
        <v>5.84</v>
      </c>
      <c r="F10954" s="211" t="n">
        <v>0</v>
      </c>
    </row>
    <row r="10955" customFormat="false" ht="12.8" hidden="false" customHeight="false" outlineLevel="0" collapsed="false">
      <c r="A10955" s="207" t="n">
        <v>787</v>
      </c>
      <c r="B10955" s="208" t="s">
        <v>11088</v>
      </c>
      <c r="C10955" s="2" t="s">
        <v>170</v>
      </c>
      <c r="D10955" s="209" t="n">
        <v>45.47</v>
      </c>
      <c r="F10955" s="211" t="n">
        <v>0</v>
      </c>
    </row>
    <row r="10956" customFormat="false" ht="12.8" hidden="false" customHeight="false" outlineLevel="0" collapsed="false">
      <c r="A10956" s="207" t="n">
        <v>774</v>
      </c>
      <c r="B10956" s="208" t="s">
        <v>11089</v>
      </c>
      <c r="C10956" s="2" t="s">
        <v>170</v>
      </c>
      <c r="D10956" s="209" t="n">
        <v>45.47</v>
      </c>
      <c r="F10956" s="211" t="n">
        <v>0</v>
      </c>
    </row>
    <row r="10957" customFormat="false" ht="12.8" hidden="false" customHeight="false" outlineLevel="0" collapsed="false">
      <c r="A10957" s="207" t="n">
        <v>773</v>
      </c>
      <c r="B10957" s="208" t="s">
        <v>11090</v>
      </c>
      <c r="C10957" s="2" t="s">
        <v>170</v>
      </c>
      <c r="D10957" s="209" t="n">
        <v>45.47</v>
      </c>
      <c r="F10957" s="211" t="n">
        <v>0</v>
      </c>
    </row>
    <row r="10958" customFormat="false" ht="12.8" hidden="false" customHeight="false" outlineLevel="0" collapsed="false">
      <c r="A10958" s="207" t="n">
        <v>775</v>
      </c>
      <c r="B10958" s="208" t="s">
        <v>11091</v>
      </c>
      <c r="C10958" s="2" t="s">
        <v>170</v>
      </c>
      <c r="D10958" s="209" t="n">
        <v>45.47</v>
      </c>
      <c r="F10958" s="211" t="n">
        <v>0</v>
      </c>
    </row>
    <row r="10959" customFormat="false" ht="12.8" hidden="false" customHeight="false" outlineLevel="0" collapsed="false">
      <c r="A10959" s="207" t="n">
        <v>788</v>
      </c>
      <c r="B10959" s="208" t="s">
        <v>11092</v>
      </c>
      <c r="C10959" s="2" t="s">
        <v>170</v>
      </c>
      <c r="D10959" s="209" t="n">
        <v>28.26</v>
      </c>
      <c r="F10959" s="211" t="n">
        <v>0</v>
      </c>
    </row>
    <row r="10960" customFormat="false" ht="12.8" hidden="false" customHeight="false" outlineLevel="0" collapsed="false">
      <c r="A10960" s="207" t="n">
        <v>772</v>
      </c>
      <c r="B10960" s="208" t="s">
        <v>11093</v>
      </c>
      <c r="C10960" s="2" t="s">
        <v>170</v>
      </c>
      <c r="D10960" s="209" t="n">
        <v>28.26</v>
      </c>
      <c r="F10960" s="211" t="n">
        <v>0</v>
      </c>
    </row>
    <row r="10961" customFormat="false" ht="12.8" hidden="false" customHeight="false" outlineLevel="0" collapsed="false">
      <c r="A10961" s="207" t="n">
        <v>771</v>
      </c>
      <c r="B10961" s="208" t="s">
        <v>11094</v>
      </c>
      <c r="C10961" s="2" t="s">
        <v>170</v>
      </c>
      <c r="D10961" s="209" t="n">
        <v>28.26</v>
      </c>
      <c r="F10961" s="211" t="n">
        <v>0</v>
      </c>
    </row>
    <row r="10962" customFormat="false" ht="12.8" hidden="false" customHeight="false" outlineLevel="0" collapsed="false">
      <c r="A10962" s="207" t="n">
        <v>776</v>
      </c>
      <c r="B10962" s="208" t="s">
        <v>11095</v>
      </c>
      <c r="C10962" s="2" t="s">
        <v>170</v>
      </c>
      <c r="D10962" s="209" t="n">
        <v>67.03</v>
      </c>
      <c r="F10962" s="211" t="n">
        <v>0</v>
      </c>
    </row>
    <row r="10963" customFormat="false" ht="12.8" hidden="false" customHeight="false" outlineLevel="0" collapsed="false">
      <c r="A10963" s="207" t="n">
        <v>777</v>
      </c>
      <c r="B10963" s="208" t="s">
        <v>11096</v>
      </c>
      <c r="C10963" s="2" t="s">
        <v>170</v>
      </c>
      <c r="D10963" s="209" t="n">
        <v>65.17</v>
      </c>
      <c r="F10963" s="211" t="n">
        <v>0</v>
      </c>
    </row>
    <row r="10964" customFormat="false" ht="12.8" hidden="false" customHeight="false" outlineLevel="0" collapsed="false">
      <c r="A10964" s="207" t="n">
        <v>780</v>
      </c>
      <c r="B10964" s="208" t="s">
        <v>11097</v>
      </c>
      <c r="C10964" s="2" t="s">
        <v>170</v>
      </c>
      <c r="D10964" s="209" t="n">
        <v>65.49</v>
      </c>
      <c r="F10964" s="211" t="n">
        <v>0</v>
      </c>
    </row>
    <row r="10965" customFormat="false" ht="12.8" hidden="false" customHeight="false" outlineLevel="0" collapsed="false">
      <c r="A10965" s="207" t="n">
        <v>778</v>
      </c>
      <c r="B10965" s="208" t="s">
        <v>11098</v>
      </c>
      <c r="C10965" s="2" t="s">
        <v>170</v>
      </c>
      <c r="D10965" s="209" t="n">
        <v>67.03</v>
      </c>
      <c r="F10965" s="211" t="n">
        <v>0</v>
      </c>
    </row>
    <row r="10966" customFormat="false" ht="12.8" hidden="false" customHeight="false" outlineLevel="0" collapsed="false">
      <c r="A10966" s="207" t="n">
        <v>779</v>
      </c>
      <c r="B10966" s="208" t="s">
        <v>11099</v>
      </c>
      <c r="C10966" s="2" t="s">
        <v>170</v>
      </c>
      <c r="D10966" s="209" t="n">
        <v>7.03</v>
      </c>
      <c r="F10966" s="211" t="n">
        <v>0</v>
      </c>
    </row>
    <row r="10967" customFormat="false" ht="12.8" hidden="false" customHeight="false" outlineLevel="0" collapsed="false">
      <c r="A10967" s="207" t="n">
        <v>781</v>
      </c>
      <c r="B10967" s="208" t="s">
        <v>11100</v>
      </c>
      <c r="C10967" s="2" t="s">
        <v>170</v>
      </c>
      <c r="D10967" s="209" t="n">
        <v>123.85</v>
      </c>
      <c r="F10967" s="211" t="n">
        <v>0</v>
      </c>
    </row>
    <row r="10968" customFormat="false" ht="12.8" hidden="false" customHeight="false" outlineLevel="0" collapsed="false">
      <c r="A10968" s="207" t="n">
        <v>786</v>
      </c>
      <c r="B10968" s="208" t="s">
        <v>11101</v>
      </c>
      <c r="C10968" s="2" t="s">
        <v>170</v>
      </c>
      <c r="D10968" s="209" t="n">
        <v>123.85</v>
      </c>
      <c r="F10968" s="211" t="n">
        <v>0</v>
      </c>
    </row>
    <row r="10969" customFormat="false" ht="12.8" hidden="false" customHeight="false" outlineLevel="0" collapsed="false">
      <c r="A10969" s="207" t="n">
        <v>782</v>
      </c>
      <c r="B10969" s="208" t="s">
        <v>11102</v>
      </c>
      <c r="C10969" s="2" t="s">
        <v>170</v>
      </c>
      <c r="D10969" s="209" t="n">
        <v>123.85</v>
      </c>
      <c r="F10969" s="211" t="n">
        <v>0</v>
      </c>
    </row>
    <row r="10970" customFormat="false" ht="12.8" hidden="false" customHeight="false" outlineLevel="0" collapsed="false">
      <c r="A10970" s="207" t="n">
        <v>783</v>
      </c>
      <c r="B10970" s="208" t="s">
        <v>11103</v>
      </c>
      <c r="C10970" s="2" t="s">
        <v>170</v>
      </c>
      <c r="D10970" s="209" t="n">
        <v>338.98</v>
      </c>
      <c r="F10970" s="211" t="n">
        <v>0</v>
      </c>
    </row>
    <row r="10971" customFormat="false" ht="12.8" hidden="false" customHeight="false" outlineLevel="0" collapsed="false">
      <c r="A10971" s="207" t="n">
        <v>785</v>
      </c>
      <c r="B10971" s="208" t="s">
        <v>11104</v>
      </c>
      <c r="C10971" s="2" t="s">
        <v>170</v>
      </c>
      <c r="D10971" s="209" t="n">
        <v>358.16</v>
      </c>
      <c r="F10971" s="211" t="n">
        <v>0</v>
      </c>
    </row>
    <row r="10972" customFormat="false" ht="12.8" hidden="false" customHeight="false" outlineLevel="0" collapsed="false">
      <c r="A10972" s="207" t="n">
        <v>784</v>
      </c>
      <c r="B10972" s="208" t="s">
        <v>11105</v>
      </c>
      <c r="C10972" s="2" t="s">
        <v>170</v>
      </c>
      <c r="D10972" s="209" t="n">
        <v>384.22</v>
      </c>
      <c r="F10972" s="211" t="n">
        <v>0</v>
      </c>
    </row>
    <row r="10973" customFormat="false" ht="12.8" hidden="false" customHeight="false" outlineLevel="0" collapsed="false">
      <c r="A10973" s="207" t="n">
        <v>828</v>
      </c>
      <c r="B10973" s="208" t="s">
        <v>11106</v>
      </c>
      <c r="C10973" s="2" t="s">
        <v>170</v>
      </c>
      <c r="D10973" s="209" t="n">
        <v>0.78</v>
      </c>
      <c r="F10973" s="211" t="n">
        <v>0</v>
      </c>
    </row>
    <row r="10974" customFormat="false" ht="12.8" hidden="false" customHeight="false" outlineLevel="0" collapsed="false">
      <c r="A10974" s="207" t="n">
        <v>829</v>
      </c>
      <c r="B10974" s="208" t="s">
        <v>11107</v>
      </c>
      <c r="C10974" s="2" t="s">
        <v>170</v>
      </c>
      <c r="D10974" s="209" t="n">
        <v>1.25</v>
      </c>
      <c r="F10974" s="211" t="n">
        <v>0</v>
      </c>
    </row>
    <row r="10975" customFormat="false" ht="12.8" hidden="false" customHeight="false" outlineLevel="0" collapsed="false">
      <c r="A10975" s="207" t="n">
        <v>812</v>
      </c>
      <c r="B10975" s="208" t="s">
        <v>11108</v>
      </c>
      <c r="C10975" s="2" t="s">
        <v>170</v>
      </c>
      <c r="D10975" s="209" t="n">
        <v>2.76</v>
      </c>
      <c r="F10975" s="211" t="n">
        <v>0</v>
      </c>
    </row>
    <row r="10976" customFormat="false" ht="12.8" hidden="false" customHeight="false" outlineLevel="0" collapsed="false">
      <c r="A10976" s="207" t="n">
        <v>819</v>
      </c>
      <c r="B10976" s="208" t="s">
        <v>11109</v>
      </c>
      <c r="C10976" s="2" t="s">
        <v>170</v>
      </c>
      <c r="D10976" s="209" t="n">
        <v>4.78</v>
      </c>
      <c r="F10976" s="211" t="n">
        <v>0</v>
      </c>
    </row>
    <row r="10977" customFormat="false" ht="12.8" hidden="false" customHeight="false" outlineLevel="0" collapsed="false">
      <c r="A10977" s="207" t="n">
        <v>818</v>
      </c>
      <c r="B10977" s="208" t="s">
        <v>11110</v>
      </c>
      <c r="C10977" s="2" t="s">
        <v>170</v>
      </c>
      <c r="D10977" s="209" t="n">
        <v>8.93</v>
      </c>
      <c r="F10977" s="211" t="n">
        <v>0</v>
      </c>
    </row>
    <row r="10978" customFormat="false" ht="12.8" hidden="false" customHeight="false" outlineLevel="0" collapsed="false">
      <c r="A10978" s="207" t="n">
        <v>20086</v>
      </c>
      <c r="B10978" s="208" t="s">
        <v>11111</v>
      </c>
      <c r="C10978" s="2" t="s">
        <v>170</v>
      </c>
      <c r="D10978" s="209" t="n">
        <v>3.58</v>
      </c>
      <c r="F10978" s="211" t="n">
        <v>0</v>
      </c>
    </row>
    <row r="10979" customFormat="false" ht="12.8" hidden="false" customHeight="false" outlineLevel="0" collapsed="false">
      <c r="A10979" s="207" t="n">
        <v>832</v>
      </c>
      <c r="B10979" s="208" t="s">
        <v>11112</v>
      </c>
      <c r="C10979" s="2" t="s">
        <v>170</v>
      </c>
      <c r="D10979" s="209" t="n">
        <v>3.69</v>
      </c>
      <c r="F10979" s="211" t="n">
        <v>0</v>
      </c>
    </row>
    <row r="10980" customFormat="false" ht="12.8" hidden="false" customHeight="false" outlineLevel="0" collapsed="false">
      <c r="A10980" s="207" t="n">
        <v>834</v>
      </c>
      <c r="B10980" s="208" t="s">
        <v>11113</v>
      </c>
      <c r="C10980" s="2" t="s">
        <v>170</v>
      </c>
      <c r="D10980" s="209" t="n">
        <v>4.77</v>
      </c>
      <c r="F10980" s="211" t="n">
        <v>0</v>
      </c>
    </row>
    <row r="10981" customFormat="false" ht="12.8" hidden="false" customHeight="false" outlineLevel="0" collapsed="false">
      <c r="A10981" s="207" t="n">
        <v>813</v>
      </c>
      <c r="B10981" s="208" t="s">
        <v>11114</v>
      </c>
      <c r="C10981" s="2" t="s">
        <v>170</v>
      </c>
      <c r="D10981" s="209" t="n">
        <v>5.56</v>
      </c>
      <c r="F10981" s="211" t="n">
        <v>0</v>
      </c>
    </row>
    <row r="10982" customFormat="false" ht="12.8" hidden="false" customHeight="false" outlineLevel="0" collapsed="false">
      <c r="A10982" s="207" t="n">
        <v>820</v>
      </c>
      <c r="B10982" s="208" t="s">
        <v>11115</v>
      </c>
      <c r="C10982" s="2" t="s">
        <v>170</v>
      </c>
      <c r="D10982" s="209" t="n">
        <v>7.48</v>
      </c>
      <c r="F10982" s="211" t="n">
        <v>0</v>
      </c>
    </row>
    <row r="10983" customFormat="false" ht="12.8" hidden="false" customHeight="false" outlineLevel="0" collapsed="false">
      <c r="A10983" s="207" t="n">
        <v>816</v>
      </c>
      <c r="B10983" s="208" t="s">
        <v>11116</v>
      </c>
      <c r="C10983" s="2" t="s">
        <v>170</v>
      </c>
      <c r="D10983" s="209" t="n">
        <v>13.33</v>
      </c>
      <c r="F10983" s="211" t="n">
        <v>0</v>
      </c>
    </row>
    <row r="10984" customFormat="false" ht="12.8" hidden="false" customHeight="false" outlineLevel="0" collapsed="false">
      <c r="A10984" s="207" t="n">
        <v>814</v>
      </c>
      <c r="B10984" s="208" t="s">
        <v>11117</v>
      </c>
      <c r="C10984" s="2" t="s">
        <v>170</v>
      </c>
      <c r="D10984" s="209" t="n">
        <v>16.56</v>
      </c>
      <c r="F10984" s="211" t="n">
        <v>0</v>
      </c>
    </row>
    <row r="10985" customFormat="false" ht="12.8" hidden="false" customHeight="false" outlineLevel="0" collapsed="false">
      <c r="A10985" s="207" t="n">
        <v>822</v>
      </c>
      <c r="B10985" s="208" t="s">
        <v>11118</v>
      </c>
      <c r="C10985" s="2" t="s">
        <v>170</v>
      </c>
      <c r="D10985" s="209" t="n">
        <v>21.62</v>
      </c>
      <c r="F10985" s="211" t="n">
        <v>0</v>
      </c>
    </row>
    <row r="10986" customFormat="false" ht="12.8" hidden="false" customHeight="false" outlineLevel="0" collapsed="false">
      <c r="A10986" s="207" t="n">
        <v>821</v>
      </c>
      <c r="B10986" s="208" t="s">
        <v>11119</v>
      </c>
      <c r="C10986" s="2" t="s">
        <v>170</v>
      </c>
      <c r="D10986" s="209" t="n">
        <v>24.72</v>
      </c>
      <c r="F10986" s="211" t="n">
        <v>0</v>
      </c>
    </row>
    <row r="10987" customFormat="false" ht="12.8" hidden="false" customHeight="false" outlineLevel="0" collapsed="false">
      <c r="A10987" s="207" t="n">
        <v>39191</v>
      </c>
      <c r="B10987" s="208" t="s">
        <v>11120</v>
      </c>
      <c r="C10987" s="2" t="s">
        <v>170</v>
      </c>
      <c r="D10987" s="209" t="n">
        <v>26.4</v>
      </c>
      <c r="F10987" s="211" t="n">
        <v>0</v>
      </c>
    </row>
    <row r="10988" customFormat="false" ht="12.8" hidden="false" customHeight="false" outlineLevel="0" collapsed="false">
      <c r="A10988" s="207" t="n">
        <v>39190</v>
      </c>
      <c r="B10988" s="208" t="s">
        <v>11121</v>
      </c>
      <c r="C10988" s="2" t="s">
        <v>170</v>
      </c>
      <c r="D10988" s="209" t="n">
        <v>27.58</v>
      </c>
      <c r="F10988" s="211" t="n">
        <v>0</v>
      </c>
    </row>
    <row r="10989" customFormat="false" ht="12.8" hidden="false" customHeight="false" outlineLevel="0" collapsed="false">
      <c r="A10989" s="207" t="n">
        <v>39189</v>
      </c>
      <c r="B10989" s="208" t="s">
        <v>11122</v>
      </c>
      <c r="C10989" s="2" t="s">
        <v>170</v>
      </c>
      <c r="D10989" s="209" t="n">
        <v>29.19</v>
      </c>
      <c r="F10989" s="211" t="n">
        <v>0</v>
      </c>
    </row>
    <row r="10990" customFormat="false" ht="12.8" hidden="false" customHeight="false" outlineLevel="0" collapsed="false">
      <c r="A10990" s="207" t="n">
        <v>39188</v>
      </c>
      <c r="B10990" s="208" t="s">
        <v>11123</v>
      </c>
      <c r="C10990" s="2" t="s">
        <v>170</v>
      </c>
      <c r="D10990" s="209" t="n">
        <v>21.49</v>
      </c>
      <c r="F10990" s="211" t="n">
        <v>0</v>
      </c>
    </row>
    <row r="10991" customFormat="false" ht="12.8" hidden="false" customHeight="false" outlineLevel="0" collapsed="false">
      <c r="A10991" s="207" t="n">
        <v>39186</v>
      </c>
      <c r="B10991" s="208" t="s">
        <v>11124</v>
      </c>
      <c r="C10991" s="2" t="s">
        <v>170</v>
      </c>
      <c r="D10991" s="209" t="n">
        <v>26.12</v>
      </c>
      <c r="F10991" s="211" t="n">
        <v>0</v>
      </c>
    </row>
    <row r="10992" customFormat="false" ht="12.8" hidden="false" customHeight="false" outlineLevel="0" collapsed="false">
      <c r="A10992" s="207" t="n">
        <v>39187</v>
      </c>
      <c r="B10992" s="208" t="s">
        <v>11125</v>
      </c>
      <c r="C10992" s="2" t="s">
        <v>170</v>
      </c>
      <c r="D10992" s="209" t="n">
        <v>22.52</v>
      </c>
      <c r="F10992" s="211" t="n">
        <v>0</v>
      </c>
    </row>
    <row r="10993" customFormat="false" ht="12.8" hidden="false" customHeight="false" outlineLevel="0" collapsed="false">
      <c r="A10993" s="207" t="n">
        <v>39184</v>
      </c>
      <c r="B10993" s="208" t="s">
        <v>11126</v>
      </c>
      <c r="C10993" s="2" t="s">
        <v>170</v>
      </c>
      <c r="D10993" s="209" t="n">
        <v>8.47</v>
      </c>
      <c r="F10993" s="211" t="n">
        <v>0</v>
      </c>
    </row>
    <row r="10994" customFormat="false" ht="12.8" hidden="false" customHeight="false" outlineLevel="0" collapsed="false">
      <c r="A10994" s="207" t="n">
        <v>39185</v>
      </c>
      <c r="B10994" s="208" t="s">
        <v>11127</v>
      </c>
      <c r="C10994" s="2" t="s">
        <v>170</v>
      </c>
      <c r="D10994" s="209" t="n">
        <v>7.73</v>
      </c>
      <c r="F10994" s="211" t="n">
        <v>0</v>
      </c>
    </row>
    <row r="10995" customFormat="false" ht="12.8" hidden="false" customHeight="false" outlineLevel="0" collapsed="false">
      <c r="A10995" s="207" t="n">
        <v>39198</v>
      </c>
      <c r="B10995" s="208" t="s">
        <v>11128</v>
      </c>
      <c r="C10995" s="2" t="s">
        <v>170</v>
      </c>
      <c r="D10995" s="209" t="n">
        <v>86.62</v>
      </c>
      <c r="F10995" s="211" t="n">
        <v>0</v>
      </c>
    </row>
    <row r="10996" customFormat="false" ht="12.8" hidden="false" customHeight="false" outlineLevel="0" collapsed="false">
      <c r="A10996" s="207" t="n">
        <v>39197</v>
      </c>
      <c r="B10996" s="208" t="s">
        <v>11129</v>
      </c>
      <c r="C10996" s="2" t="s">
        <v>170</v>
      </c>
      <c r="D10996" s="209" t="n">
        <v>90.49</v>
      </c>
      <c r="F10996" s="211" t="n">
        <v>0</v>
      </c>
    </row>
    <row r="10997" customFormat="false" ht="12.8" hidden="false" customHeight="false" outlineLevel="0" collapsed="false">
      <c r="A10997" s="207" t="n">
        <v>39196</v>
      </c>
      <c r="B10997" s="208" t="s">
        <v>11130</v>
      </c>
      <c r="C10997" s="2" t="s">
        <v>170</v>
      </c>
      <c r="D10997" s="209" t="n">
        <v>93.32</v>
      </c>
      <c r="F10997" s="211" t="n">
        <v>0</v>
      </c>
    </row>
    <row r="10998" customFormat="false" ht="12.8" hidden="false" customHeight="false" outlineLevel="0" collapsed="false">
      <c r="A10998" s="207" t="n">
        <v>39199</v>
      </c>
      <c r="B10998" s="208" t="s">
        <v>11131</v>
      </c>
      <c r="C10998" s="2" t="s">
        <v>170</v>
      </c>
      <c r="D10998" s="209" t="n">
        <v>83.36</v>
      </c>
      <c r="F10998" s="211" t="n">
        <v>0</v>
      </c>
    </row>
    <row r="10999" customFormat="false" ht="12.8" hidden="false" customHeight="false" outlineLevel="0" collapsed="false">
      <c r="A10999" s="207" t="n">
        <v>39195</v>
      </c>
      <c r="B10999" s="208" t="s">
        <v>11132</v>
      </c>
      <c r="C10999" s="2" t="s">
        <v>170</v>
      </c>
      <c r="D10999" s="209" t="n">
        <v>48.11</v>
      </c>
      <c r="F10999" s="211" t="n">
        <v>0</v>
      </c>
    </row>
    <row r="11000" customFormat="false" ht="12.8" hidden="false" customHeight="false" outlineLevel="0" collapsed="false">
      <c r="A11000" s="207" t="n">
        <v>39194</v>
      </c>
      <c r="B11000" s="208" t="s">
        <v>11133</v>
      </c>
      <c r="C11000" s="2" t="s">
        <v>170</v>
      </c>
      <c r="D11000" s="209" t="n">
        <v>51.49</v>
      </c>
      <c r="F11000" s="211" t="n">
        <v>0</v>
      </c>
    </row>
    <row r="11001" customFormat="false" ht="12.8" hidden="false" customHeight="false" outlineLevel="0" collapsed="false">
      <c r="A11001" s="207" t="n">
        <v>39193</v>
      </c>
      <c r="B11001" s="208" t="s">
        <v>11134</v>
      </c>
      <c r="C11001" s="2" t="s">
        <v>170</v>
      </c>
      <c r="D11001" s="209" t="n">
        <v>56.43</v>
      </c>
      <c r="F11001" s="211" t="n">
        <v>0</v>
      </c>
    </row>
    <row r="11002" customFormat="false" ht="12.8" hidden="false" customHeight="false" outlineLevel="0" collapsed="false">
      <c r="A11002" s="207" t="n">
        <v>39192</v>
      </c>
      <c r="B11002" s="208" t="s">
        <v>11135</v>
      </c>
      <c r="C11002" s="2" t="s">
        <v>170</v>
      </c>
      <c r="D11002" s="209" t="n">
        <v>58.7</v>
      </c>
      <c r="F11002" s="211" t="n">
        <v>0</v>
      </c>
    </row>
    <row r="11003" customFormat="false" ht="12.8" hidden="false" customHeight="false" outlineLevel="0" collapsed="false">
      <c r="A11003" s="207" t="n">
        <v>39201</v>
      </c>
      <c r="B11003" s="208" t="s">
        <v>11136</v>
      </c>
      <c r="C11003" s="2" t="s">
        <v>170</v>
      </c>
      <c r="D11003" s="209" t="n">
        <v>103.56</v>
      </c>
      <c r="F11003" s="211" t="n">
        <v>0</v>
      </c>
    </row>
    <row r="11004" customFormat="false" ht="12.8" hidden="false" customHeight="false" outlineLevel="0" collapsed="false">
      <c r="A11004" s="207" t="n">
        <v>39200</v>
      </c>
      <c r="B11004" s="208" t="s">
        <v>11137</v>
      </c>
      <c r="C11004" s="2" t="s">
        <v>170</v>
      </c>
      <c r="D11004" s="209" t="n">
        <v>104.39</v>
      </c>
      <c r="F11004" s="211" t="n">
        <v>0</v>
      </c>
    </row>
    <row r="11005" customFormat="false" ht="12.8" hidden="false" customHeight="false" outlineLevel="0" collapsed="false">
      <c r="A11005" s="207" t="n">
        <v>39203</v>
      </c>
      <c r="B11005" s="208" t="s">
        <v>11138</v>
      </c>
      <c r="C11005" s="2" t="s">
        <v>170</v>
      </c>
      <c r="D11005" s="209" t="n">
        <v>84.29</v>
      </c>
      <c r="F11005" s="211" t="n">
        <v>0</v>
      </c>
    </row>
    <row r="11006" customFormat="false" ht="12.8" hidden="false" customHeight="false" outlineLevel="0" collapsed="false">
      <c r="A11006" s="207" t="n">
        <v>39202</v>
      </c>
      <c r="B11006" s="208" t="s">
        <v>11139</v>
      </c>
      <c r="C11006" s="2" t="s">
        <v>170</v>
      </c>
      <c r="D11006" s="209" t="n">
        <v>99.02</v>
      </c>
      <c r="F11006" s="211" t="n">
        <v>0</v>
      </c>
    </row>
    <row r="11007" customFormat="false" ht="12.8" hidden="false" customHeight="false" outlineLevel="0" collapsed="false">
      <c r="A11007" s="207" t="n">
        <v>39920</v>
      </c>
      <c r="B11007" s="208" t="s">
        <v>11140</v>
      </c>
      <c r="C11007" s="2" t="s">
        <v>170</v>
      </c>
      <c r="D11007" s="209" t="n">
        <v>7.11</v>
      </c>
      <c r="F11007" s="211" t="n">
        <v>0</v>
      </c>
    </row>
    <row r="11008" customFormat="false" ht="12.8" hidden="false" customHeight="false" outlineLevel="0" collapsed="false">
      <c r="A11008" s="207" t="n">
        <v>39205</v>
      </c>
      <c r="B11008" s="208" t="s">
        <v>11141</v>
      </c>
      <c r="C11008" s="2" t="s">
        <v>170</v>
      </c>
      <c r="D11008" s="209" t="n">
        <v>165.2</v>
      </c>
      <c r="F11008" s="211" t="n">
        <v>0</v>
      </c>
    </row>
    <row r="11009" customFormat="false" ht="12.8" hidden="false" customHeight="false" outlineLevel="0" collapsed="false">
      <c r="A11009" s="207" t="n">
        <v>39204</v>
      </c>
      <c r="B11009" s="208" t="s">
        <v>11142</v>
      </c>
      <c r="C11009" s="2" t="s">
        <v>170</v>
      </c>
      <c r="D11009" s="209" t="n">
        <v>169.19</v>
      </c>
      <c r="F11009" s="211" t="n">
        <v>0</v>
      </c>
    </row>
    <row r="11010" customFormat="false" ht="12.8" hidden="false" customHeight="false" outlineLevel="0" collapsed="false">
      <c r="A11010" s="207" t="n">
        <v>39206</v>
      </c>
      <c r="B11010" s="208" t="s">
        <v>11143</v>
      </c>
      <c r="C11010" s="2" t="s">
        <v>170</v>
      </c>
      <c r="D11010" s="209" t="n">
        <v>160.52</v>
      </c>
      <c r="F11010" s="211" t="n">
        <v>0</v>
      </c>
    </row>
    <row r="11011" customFormat="false" ht="12.8" hidden="false" customHeight="false" outlineLevel="0" collapsed="false">
      <c r="A11011" s="207" t="n">
        <v>798</v>
      </c>
      <c r="B11011" s="208" t="s">
        <v>11144</v>
      </c>
      <c r="C11011" s="2" t="s">
        <v>170</v>
      </c>
      <c r="D11011" s="209" t="n">
        <v>1.54</v>
      </c>
      <c r="F11011" s="211" t="n">
        <v>0</v>
      </c>
    </row>
    <row r="11012" customFormat="false" ht="12.8" hidden="false" customHeight="false" outlineLevel="0" collapsed="false">
      <c r="A11012" s="207" t="n">
        <v>797</v>
      </c>
      <c r="B11012" s="208" t="s">
        <v>11145</v>
      </c>
      <c r="C11012" s="2" t="s">
        <v>170</v>
      </c>
      <c r="D11012" s="209" t="n">
        <v>11.19</v>
      </c>
      <c r="F11012" s="211" t="n">
        <v>0</v>
      </c>
    </row>
    <row r="11013" customFormat="false" ht="12.8" hidden="false" customHeight="false" outlineLevel="0" collapsed="false">
      <c r="A11013" s="207" t="n">
        <v>796</v>
      </c>
      <c r="B11013" s="208" t="s">
        <v>11146</v>
      </c>
      <c r="C11013" s="2" t="s">
        <v>170</v>
      </c>
      <c r="D11013" s="209" t="n">
        <v>9.51</v>
      </c>
      <c r="F11013" s="211" t="n">
        <v>0</v>
      </c>
    </row>
    <row r="11014" customFormat="false" ht="12.8" hidden="false" customHeight="false" outlineLevel="0" collapsed="false">
      <c r="A11014" s="207" t="n">
        <v>799</v>
      </c>
      <c r="B11014" s="208" t="s">
        <v>11147</v>
      </c>
      <c r="C11014" s="2" t="s">
        <v>170</v>
      </c>
      <c r="D11014" s="209" t="n">
        <v>4.6</v>
      </c>
      <c r="F11014" s="211" t="n">
        <v>0</v>
      </c>
    </row>
    <row r="11015" customFormat="false" ht="12.8" hidden="false" customHeight="false" outlineLevel="0" collapsed="false">
      <c r="A11015" s="207" t="n">
        <v>792</v>
      </c>
      <c r="B11015" s="208" t="s">
        <v>11148</v>
      </c>
      <c r="C11015" s="2" t="s">
        <v>170</v>
      </c>
      <c r="D11015" s="209" t="n">
        <v>4.45</v>
      </c>
      <c r="F11015" s="211" t="n">
        <v>0</v>
      </c>
    </row>
    <row r="11016" customFormat="false" ht="12.8" hidden="false" customHeight="false" outlineLevel="0" collapsed="false">
      <c r="A11016" s="207" t="n">
        <v>38001</v>
      </c>
      <c r="B11016" s="208" t="s">
        <v>11149</v>
      </c>
      <c r="C11016" s="2" t="s">
        <v>170</v>
      </c>
      <c r="D11016" s="209" t="n">
        <v>1.48</v>
      </c>
      <c r="F11016" s="211" t="n">
        <v>0</v>
      </c>
    </row>
    <row r="11017" customFormat="false" ht="12.8" hidden="false" customHeight="false" outlineLevel="0" collapsed="false">
      <c r="A11017" s="207" t="n">
        <v>38002</v>
      </c>
      <c r="B11017" s="208" t="s">
        <v>11150</v>
      </c>
      <c r="C11017" s="2" t="s">
        <v>170</v>
      </c>
      <c r="D11017" s="209" t="n">
        <v>5.16</v>
      </c>
      <c r="F11017" s="211" t="n">
        <v>0</v>
      </c>
    </row>
    <row r="11018" customFormat="false" ht="12.8" hidden="false" customHeight="false" outlineLevel="0" collapsed="false">
      <c r="A11018" s="207" t="n">
        <v>38003</v>
      </c>
      <c r="B11018" s="208" t="s">
        <v>11151</v>
      </c>
      <c r="C11018" s="2" t="s">
        <v>170</v>
      </c>
      <c r="D11018" s="209" t="n">
        <v>35.22</v>
      </c>
      <c r="F11018" s="211" t="n">
        <v>0</v>
      </c>
    </row>
    <row r="11019" customFormat="false" ht="12.8" hidden="false" customHeight="false" outlineLevel="0" collapsed="false">
      <c r="A11019" s="207" t="n">
        <v>38004</v>
      </c>
      <c r="B11019" s="208" t="s">
        <v>11152</v>
      </c>
      <c r="C11019" s="2" t="s">
        <v>170</v>
      </c>
      <c r="D11019" s="209" t="n">
        <v>40.51</v>
      </c>
      <c r="F11019" s="211" t="n">
        <v>0</v>
      </c>
    </row>
    <row r="11020" customFormat="false" ht="12.8" hidden="false" customHeight="false" outlineLevel="0" collapsed="false">
      <c r="A11020" s="207" t="n">
        <v>44263</v>
      </c>
      <c r="B11020" s="208" t="s">
        <v>11153</v>
      </c>
      <c r="C11020" s="2" t="s">
        <v>170</v>
      </c>
      <c r="D11020" s="209" t="n">
        <v>72.73</v>
      </c>
      <c r="F11020" s="211" t="n">
        <v>0</v>
      </c>
    </row>
    <row r="11021" customFormat="false" ht="12.8" hidden="false" customHeight="false" outlineLevel="0" collapsed="false">
      <c r="A11021" s="207" t="n">
        <v>36327</v>
      </c>
      <c r="B11021" s="208" t="s">
        <v>11154</v>
      </c>
      <c r="C11021" s="2" t="s">
        <v>170</v>
      </c>
      <c r="D11021" s="209" t="n">
        <v>4.05</v>
      </c>
      <c r="F11021" s="211" t="n">
        <v>0</v>
      </c>
    </row>
    <row r="11022" customFormat="false" ht="12.8" hidden="false" customHeight="false" outlineLevel="0" collapsed="false">
      <c r="A11022" s="207" t="n">
        <v>38992</v>
      </c>
      <c r="B11022" s="208" t="s">
        <v>11155</v>
      </c>
      <c r="C11022" s="2" t="s">
        <v>170</v>
      </c>
      <c r="D11022" s="209" t="n">
        <v>4.91</v>
      </c>
      <c r="F11022" s="211" t="n">
        <v>0</v>
      </c>
    </row>
    <row r="11023" customFormat="false" ht="12.8" hidden="false" customHeight="false" outlineLevel="0" collapsed="false">
      <c r="A11023" s="207" t="n">
        <v>38993</v>
      </c>
      <c r="B11023" s="208" t="s">
        <v>11156</v>
      </c>
      <c r="C11023" s="2" t="s">
        <v>170</v>
      </c>
      <c r="D11023" s="209" t="n">
        <v>12.78</v>
      </c>
      <c r="F11023" s="211" t="n">
        <v>0</v>
      </c>
    </row>
    <row r="11024" customFormat="false" ht="12.8" hidden="false" customHeight="false" outlineLevel="0" collapsed="false">
      <c r="A11024" s="207" t="n">
        <v>44175</v>
      </c>
      <c r="B11024" s="208" t="s">
        <v>11157</v>
      </c>
      <c r="C11024" s="2" t="s">
        <v>170</v>
      </c>
      <c r="D11024" s="209" t="n">
        <v>22.3</v>
      </c>
      <c r="F11024" s="211" t="n">
        <v>0</v>
      </c>
    </row>
    <row r="11025" customFormat="false" ht="12.8" hidden="false" customHeight="false" outlineLevel="0" collapsed="false">
      <c r="A11025" s="207" t="n">
        <v>44177</v>
      </c>
      <c r="B11025" s="208" t="s">
        <v>11158</v>
      </c>
      <c r="C11025" s="2" t="s">
        <v>170</v>
      </c>
      <c r="D11025" s="209" t="n">
        <v>16.66</v>
      </c>
      <c r="F11025" s="211" t="n">
        <v>0</v>
      </c>
    </row>
    <row r="11026" customFormat="false" ht="12.8" hidden="false" customHeight="false" outlineLevel="0" collapsed="false">
      <c r="A11026" s="207" t="n">
        <v>38418</v>
      </c>
      <c r="B11026" s="208" t="s">
        <v>11159</v>
      </c>
      <c r="C11026" s="2" t="s">
        <v>170</v>
      </c>
      <c r="D11026" s="209" t="n">
        <v>6.16</v>
      </c>
      <c r="F11026" s="211" t="n">
        <v>0</v>
      </c>
    </row>
    <row r="11027" customFormat="false" ht="12.8" hidden="false" customHeight="false" outlineLevel="0" collapsed="false">
      <c r="A11027" s="207" t="n">
        <v>39178</v>
      </c>
      <c r="B11027" s="208" t="s">
        <v>11160</v>
      </c>
      <c r="C11027" s="2" t="s">
        <v>170</v>
      </c>
      <c r="D11027" s="209" t="n">
        <v>2.85</v>
      </c>
      <c r="F11027" s="211" t="n">
        <v>0</v>
      </c>
    </row>
    <row r="11028" customFormat="false" ht="12.8" hidden="false" customHeight="false" outlineLevel="0" collapsed="false">
      <c r="A11028" s="207" t="n">
        <v>39177</v>
      </c>
      <c r="B11028" s="208" t="s">
        <v>11161</v>
      </c>
      <c r="C11028" s="2" t="s">
        <v>170</v>
      </c>
      <c r="D11028" s="209" t="n">
        <v>2.58</v>
      </c>
      <c r="F11028" s="211" t="n">
        <v>0</v>
      </c>
    </row>
    <row r="11029" customFormat="false" ht="12.8" hidden="false" customHeight="false" outlineLevel="0" collapsed="false">
      <c r="A11029" s="207" t="n">
        <v>39176</v>
      </c>
      <c r="B11029" s="208" t="s">
        <v>11162</v>
      </c>
      <c r="C11029" s="2" t="s">
        <v>170</v>
      </c>
      <c r="D11029" s="209" t="n">
        <v>1.69</v>
      </c>
      <c r="F11029" s="211" t="n">
        <v>0</v>
      </c>
    </row>
    <row r="11030" customFormat="false" ht="12.8" hidden="false" customHeight="false" outlineLevel="0" collapsed="false">
      <c r="A11030" s="207" t="n">
        <v>39174</v>
      </c>
      <c r="B11030" s="208" t="s">
        <v>11163</v>
      </c>
      <c r="C11030" s="2" t="s">
        <v>170</v>
      </c>
      <c r="D11030" s="209" t="n">
        <v>1.29</v>
      </c>
      <c r="F11030" s="211" t="n">
        <v>0</v>
      </c>
    </row>
    <row r="11031" customFormat="false" ht="12.8" hidden="false" customHeight="false" outlineLevel="0" collapsed="false">
      <c r="A11031" s="207" t="n">
        <v>39180</v>
      </c>
      <c r="B11031" s="208" t="s">
        <v>11164</v>
      </c>
      <c r="C11031" s="2" t="s">
        <v>170</v>
      </c>
      <c r="D11031" s="209" t="n">
        <v>7.75</v>
      </c>
      <c r="F11031" s="211" t="n">
        <v>0</v>
      </c>
    </row>
    <row r="11032" customFormat="false" ht="12.8" hidden="false" customHeight="false" outlineLevel="0" collapsed="false">
      <c r="A11032" s="207" t="n">
        <v>39179</v>
      </c>
      <c r="B11032" s="208" t="s">
        <v>11165</v>
      </c>
      <c r="C11032" s="2" t="s">
        <v>170</v>
      </c>
      <c r="D11032" s="209" t="n">
        <v>6.86</v>
      </c>
      <c r="F11032" s="211" t="n">
        <v>0</v>
      </c>
    </row>
    <row r="11033" customFormat="false" ht="12.8" hidden="false" customHeight="false" outlineLevel="0" collapsed="false">
      <c r="A11033" s="207" t="n">
        <v>39181</v>
      </c>
      <c r="B11033" s="208" t="s">
        <v>11166</v>
      </c>
      <c r="C11033" s="2" t="s">
        <v>170</v>
      </c>
      <c r="D11033" s="209" t="n">
        <v>10.4</v>
      </c>
      <c r="F11033" s="211" t="n">
        <v>0</v>
      </c>
    </row>
    <row r="11034" customFormat="false" ht="12.8" hidden="false" customHeight="false" outlineLevel="0" collapsed="false">
      <c r="A11034" s="207" t="n">
        <v>39175</v>
      </c>
      <c r="B11034" s="208" t="s">
        <v>11167</v>
      </c>
      <c r="C11034" s="2" t="s">
        <v>170</v>
      </c>
      <c r="D11034" s="209" t="n">
        <v>1.58</v>
      </c>
      <c r="F11034" s="211" t="n">
        <v>0</v>
      </c>
    </row>
    <row r="11035" customFormat="false" ht="12.8" hidden="false" customHeight="false" outlineLevel="0" collapsed="false">
      <c r="A11035" s="207" t="n">
        <v>39217</v>
      </c>
      <c r="B11035" s="208" t="s">
        <v>11168</v>
      </c>
      <c r="C11035" s="2" t="s">
        <v>170</v>
      </c>
      <c r="D11035" s="209" t="n">
        <v>1.22</v>
      </c>
      <c r="F11035" s="211" t="n">
        <v>0</v>
      </c>
    </row>
    <row r="11036" customFormat="false" ht="12.8" hidden="false" customHeight="false" outlineLevel="0" collapsed="false">
      <c r="A11036" s="207" t="n">
        <v>39182</v>
      </c>
      <c r="B11036" s="208" t="s">
        <v>11169</v>
      </c>
      <c r="C11036" s="2" t="s">
        <v>170</v>
      </c>
      <c r="D11036" s="209" t="n">
        <v>14.62</v>
      </c>
      <c r="F11036" s="211" t="n">
        <v>0</v>
      </c>
    </row>
    <row r="11037" customFormat="false" ht="12.8" hidden="false" customHeight="false" outlineLevel="0" collapsed="false">
      <c r="A11037" s="207" t="n">
        <v>12616</v>
      </c>
      <c r="B11037" s="208" t="s">
        <v>11170</v>
      </c>
      <c r="C11037" s="2" t="s">
        <v>170</v>
      </c>
      <c r="D11037" s="209" t="n">
        <v>18.99</v>
      </c>
      <c r="F11037" s="211" t="n">
        <v>0</v>
      </c>
    </row>
    <row r="11038" customFormat="false" ht="19.4" hidden="false" customHeight="false" outlineLevel="0" collapsed="false">
      <c r="A11038" s="207" t="n">
        <v>1049</v>
      </c>
      <c r="B11038" s="208" t="s">
        <v>11171</v>
      </c>
      <c r="C11038" s="2" t="s">
        <v>170</v>
      </c>
      <c r="D11038" s="209" t="n">
        <v>12.24</v>
      </c>
      <c r="F11038" s="211" t="n">
        <v>0</v>
      </c>
    </row>
    <row r="11039" customFormat="false" ht="19.4" hidden="false" customHeight="false" outlineLevel="0" collapsed="false">
      <c r="A11039" s="207" t="n">
        <v>1099</v>
      </c>
      <c r="B11039" s="208" t="s">
        <v>11172</v>
      </c>
      <c r="C11039" s="2" t="s">
        <v>170</v>
      </c>
      <c r="D11039" s="209" t="n">
        <v>9.36</v>
      </c>
      <c r="F11039" s="211" t="n">
        <v>0</v>
      </c>
    </row>
    <row r="11040" customFormat="false" ht="19.4" hidden="false" customHeight="false" outlineLevel="0" collapsed="false">
      <c r="A11040" s="207" t="n">
        <v>1050</v>
      </c>
      <c r="B11040" s="208" t="s">
        <v>11173</v>
      </c>
      <c r="C11040" s="2" t="s">
        <v>170</v>
      </c>
      <c r="D11040" s="209" t="n">
        <v>6.4</v>
      </c>
      <c r="F11040" s="211" t="n">
        <v>0</v>
      </c>
    </row>
    <row r="11041" customFormat="false" ht="19.4" hidden="false" customHeight="false" outlineLevel="0" collapsed="false">
      <c r="A11041" s="207" t="n">
        <v>39678</v>
      </c>
      <c r="B11041" s="208" t="s">
        <v>11174</v>
      </c>
      <c r="C11041" s="2" t="s">
        <v>170</v>
      </c>
      <c r="D11041" s="209" t="n">
        <v>3.77</v>
      </c>
      <c r="F11041" s="211" t="n">
        <v>0</v>
      </c>
    </row>
    <row r="11042" customFormat="false" ht="19.4" hidden="false" customHeight="false" outlineLevel="0" collapsed="false">
      <c r="A11042" s="207" t="n">
        <v>1101</v>
      </c>
      <c r="B11042" s="208" t="s">
        <v>11175</v>
      </c>
      <c r="C11042" s="2" t="s">
        <v>170</v>
      </c>
      <c r="D11042" s="209" t="n">
        <v>40.37</v>
      </c>
      <c r="F11042" s="211" t="n">
        <v>0</v>
      </c>
    </row>
    <row r="11043" customFormat="false" ht="19.4" hidden="false" customHeight="false" outlineLevel="0" collapsed="false">
      <c r="A11043" s="207" t="n">
        <v>1100</v>
      </c>
      <c r="B11043" s="208" t="s">
        <v>11176</v>
      </c>
      <c r="C11043" s="2" t="s">
        <v>170</v>
      </c>
      <c r="D11043" s="209" t="n">
        <v>20.83</v>
      </c>
      <c r="F11043" s="211" t="n">
        <v>0</v>
      </c>
    </row>
    <row r="11044" customFormat="false" ht="19.4" hidden="false" customHeight="false" outlineLevel="0" collapsed="false">
      <c r="A11044" s="207" t="n">
        <v>39679</v>
      </c>
      <c r="B11044" s="208" t="s">
        <v>11177</v>
      </c>
      <c r="C11044" s="2" t="s">
        <v>170</v>
      </c>
      <c r="D11044" s="209" t="n">
        <v>80.46</v>
      </c>
      <c r="F11044" s="211" t="n">
        <v>0</v>
      </c>
    </row>
    <row r="11045" customFormat="false" ht="19.4" hidden="false" customHeight="false" outlineLevel="0" collapsed="false">
      <c r="A11045" s="207" t="n">
        <v>1102</v>
      </c>
      <c r="B11045" s="208" t="s">
        <v>11178</v>
      </c>
      <c r="C11045" s="2" t="s">
        <v>170</v>
      </c>
      <c r="D11045" s="209" t="n">
        <v>60.2</v>
      </c>
      <c r="F11045" s="211" t="n">
        <v>0</v>
      </c>
    </row>
    <row r="11046" customFormat="false" ht="19.4" hidden="false" customHeight="false" outlineLevel="0" collapsed="false">
      <c r="A11046" s="207" t="n">
        <v>1098</v>
      </c>
      <c r="B11046" s="208" t="s">
        <v>11179</v>
      </c>
      <c r="C11046" s="2" t="s">
        <v>170</v>
      </c>
      <c r="D11046" s="209" t="n">
        <v>5</v>
      </c>
      <c r="F11046" s="211" t="n">
        <v>0</v>
      </c>
    </row>
    <row r="11047" customFormat="false" ht="19.4" hidden="false" customHeight="false" outlineLevel="0" collapsed="false">
      <c r="A11047" s="207" t="n">
        <v>1051</v>
      </c>
      <c r="B11047" s="208" t="s">
        <v>11180</v>
      </c>
      <c r="C11047" s="2" t="s">
        <v>170</v>
      </c>
      <c r="D11047" s="209" t="n">
        <v>87.5</v>
      </c>
      <c r="F11047" s="211" t="n">
        <v>0</v>
      </c>
    </row>
    <row r="11048" customFormat="false" ht="12.8" hidden="false" customHeight="false" outlineLevel="0" collapsed="false">
      <c r="A11048" s="207" t="n">
        <v>37399</v>
      </c>
      <c r="B11048" s="208" t="s">
        <v>11181</v>
      </c>
      <c r="C11048" s="2" t="s">
        <v>170</v>
      </c>
      <c r="D11048" s="209" t="n">
        <v>54.62</v>
      </c>
      <c r="F11048" s="211" t="n">
        <v>0</v>
      </c>
    </row>
    <row r="11049" customFormat="false" ht="12.8" hidden="false" customHeight="false" outlineLevel="0" collapsed="false">
      <c r="A11049" s="207" t="n">
        <v>43834</v>
      </c>
      <c r="B11049" s="208" t="s">
        <v>11182</v>
      </c>
      <c r="C11049" s="2" t="s">
        <v>183</v>
      </c>
      <c r="D11049" s="209" t="n">
        <v>20.71</v>
      </c>
      <c r="F11049" s="211" t="n">
        <v>0</v>
      </c>
    </row>
    <row r="11050" customFormat="false" ht="12.8" hidden="false" customHeight="false" outlineLevel="0" collapsed="false">
      <c r="A11050" s="207" t="n">
        <v>43835</v>
      </c>
      <c r="B11050" s="208" t="s">
        <v>11183</v>
      </c>
      <c r="C11050" s="2" t="s">
        <v>183</v>
      </c>
      <c r="D11050" s="209" t="n">
        <v>1.85</v>
      </c>
      <c r="F11050" s="211" t="n">
        <v>0</v>
      </c>
    </row>
    <row r="11051" customFormat="false" ht="12.8" hidden="false" customHeight="false" outlineLevel="0" collapsed="false">
      <c r="A11051" s="207" t="n">
        <v>43833</v>
      </c>
      <c r="B11051" s="208" t="s">
        <v>11184</v>
      </c>
      <c r="C11051" s="2" t="s">
        <v>183</v>
      </c>
      <c r="D11051" s="209" t="n">
        <v>1.93</v>
      </c>
      <c r="F11051" s="211" t="n">
        <v>0</v>
      </c>
    </row>
    <row r="11052" customFormat="false" ht="12.8" hidden="false" customHeight="false" outlineLevel="0" collapsed="false">
      <c r="A11052" s="207" t="n">
        <v>41955</v>
      </c>
      <c r="B11052" s="208" t="s">
        <v>11185</v>
      </c>
      <c r="C11052" s="2" t="s">
        <v>441</v>
      </c>
      <c r="D11052" s="209" t="n">
        <v>66.94</v>
      </c>
      <c r="F11052" s="211" t="n">
        <v>0</v>
      </c>
    </row>
    <row r="11053" customFormat="false" ht="12.8" hidden="false" customHeight="false" outlineLevel="0" collapsed="false">
      <c r="A11053" s="207" t="n">
        <v>41953</v>
      </c>
      <c r="B11053" s="208" t="s">
        <v>11186</v>
      </c>
      <c r="C11053" s="2" t="s">
        <v>441</v>
      </c>
      <c r="D11053" s="209" t="n">
        <v>63.88</v>
      </c>
      <c r="F11053" s="211" t="n">
        <v>0</v>
      </c>
    </row>
    <row r="11054" customFormat="false" ht="12.8" hidden="false" customHeight="false" outlineLevel="0" collapsed="false">
      <c r="A11054" s="207" t="n">
        <v>41954</v>
      </c>
      <c r="B11054" s="208" t="s">
        <v>11187</v>
      </c>
      <c r="C11054" s="2" t="s">
        <v>441</v>
      </c>
      <c r="D11054" s="209" t="n">
        <v>63.27</v>
      </c>
      <c r="F11054" s="211" t="n">
        <v>0</v>
      </c>
    </row>
    <row r="11055" customFormat="false" ht="12.8" hidden="false" customHeight="false" outlineLevel="0" collapsed="false">
      <c r="A11055" s="207" t="n">
        <v>25004</v>
      </c>
      <c r="B11055" s="208" t="s">
        <v>11188</v>
      </c>
      <c r="C11055" s="2" t="s">
        <v>441</v>
      </c>
      <c r="D11055" s="209" t="n">
        <v>50.42</v>
      </c>
      <c r="F11055" s="211" t="n">
        <v>0</v>
      </c>
    </row>
    <row r="11056" customFormat="false" ht="12.8" hidden="false" customHeight="false" outlineLevel="0" collapsed="false">
      <c r="A11056" s="207" t="n">
        <v>25002</v>
      </c>
      <c r="B11056" s="208" t="s">
        <v>11189</v>
      </c>
      <c r="C11056" s="2" t="s">
        <v>441</v>
      </c>
      <c r="D11056" s="209" t="n">
        <v>50.42</v>
      </c>
      <c r="F11056" s="211" t="n">
        <v>0</v>
      </c>
    </row>
    <row r="11057" customFormat="false" ht="12.8" hidden="false" customHeight="false" outlineLevel="0" collapsed="false">
      <c r="A11057" s="207" t="n">
        <v>37409</v>
      </c>
      <c r="B11057" s="208" t="s">
        <v>11190</v>
      </c>
      <c r="C11057" s="2" t="s">
        <v>441</v>
      </c>
      <c r="D11057" s="209" t="n">
        <v>50.42</v>
      </c>
      <c r="F11057" s="211" t="n">
        <v>0</v>
      </c>
    </row>
    <row r="11058" customFormat="false" ht="12.8" hidden="false" customHeight="false" outlineLevel="0" collapsed="false">
      <c r="A11058" s="207" t="n">
        <v>841</v>
      </c>
      <c r="B11058" s="208" t="s">
        <v>11191</v>
      </c>
      <c r="C11058" s="2" t="s">
        <v>441</v>
      </c>
      <c r="D11058" s="209" t="n">
        <v>51.04</v>
      </c>
      <c r="F11058" s="211" t="n">
        <v>0</v>
      </c>
    </row>
    <row r="11059" customFormat="false" ht="12.8" hidden="false" customHeight="false" outlineLevel="0" collapsed="false">
      <c r="A11059" s="207" t="n">
        <v>25005</v>
      </c>
      <c r="B11059" s="208" t="s">
        <v>11192</v>
      </c>
      <c r="C11059" s="2" t="s">
        <v>441</v>
      </c>
      <c r="D11059" s="209" t="n">
        <v>55.32</v>
      </c>
      <c r="F11059" s="211" t="n">
        <v>0</v>
      </c>
    </row>
    <row r="11060" customFormat="false" ht="12.8" hidden="false" customHeight="false" outlineLevel="0" collapsed="false">
      <c r="A11060" s="207" t="n">
        <v>25003</v>
      </c>
      <c r="B11060" s="208" t="s">
        <v>11193</v>
      </c>
      <c r="C11060" s="2" t="s">
        <v>441</v>
      </c>
      <c r="D11060" s="209" t="n">
        <v>56.16</v>
      </c>
      <c r="F11060" s="211" t="n">
        <v>0</v>
      </c>
    </row>
    <row r="11061" customFormat="false" ht="12.8" hidden="false" customHeight="false" outlineLevel="0" collapsed="false">
      <c r="A11061" s="207" t="n">
        <v>37410</v>
      </c>
      <c r="B11061" s="208" t="s">
        <v>11194</v>
      </c>
      <c r="C11061" s="2" t="s">
        <v>441</v>
      </c>
      <c r="D11061" s="209" t="n">
        <v>55.32</v>
      </c>
      <c r="F11061" s="211" t="n">
        <v>0</v>
      </c>
    </row>
    <row r="11062" customFormat="false" ht="12.8" hidden="false" customHeight="false" outlineLevel="0" collapsed="false">
      <c r="A11062" s="207" t="n">
        <v>842</v>
      </c>
      <c r="B11062" s="208" t="s">
        <v>11195</v>
      </c>
      <c r="C11062" s="2" t="s">
        <v>441</v>
      </c>
      <c r="D11062" s="209" t="n">
        <v>56.11</v>
      </c>
      <c r="F11062" s="211" t="n">
        <v>0</v>
      </c>
    </row>
    <row r="11063" customFormat="false" ht="12.8" hidden="false" customHeight="false" outlineLevel="0" collapsed="false">
      <c r="A11063" s="207" t="n">
        <v>44391</v>
      </c>
      <c r="B11063" s="208" t="s">
        <v>11196</v>
      </c>
      <c r="C11063" s="2" t="s">
        <v>183</v>
      </c>
      <c r="D11063" s="209" t="n">
        <v>119.57</v>
      </c>
      <c r="F11063" s="211" t="n">
        <v>0</v>
      </c>
    </row>
    <row r="11064" customFormat="false" ht="12.8" hidden="false" customHeight="false" outlineLevel="0" collapsed="false">
      <c r="A11064" s="207" t="n">
        <v>44388</v>
      </c>
      <c r="B11064" s="208" t="s">
        <v>11197</v>
      </c>
      <c r="C11064" s="2" t="s">
        <v>183</v>
      </c>
      <c r="D11064" s="209" t="n">
        <v>2.59</v>
      </c>
      <c r="F11064" s="211" t="n">
        <v>0</v>
      </c>
    </row>
    <row r="11065" customFormat="false" ht="12.8" hidden="false" customHeight="false" outlineLevel="0" collapsed="false">
      <c r="A11065" s="207" t="n">
        <v>44392</v>
      </c>
      <c r="B11065" s="208" t="s">
        <v>11198</v>
      </c>
      <c r="C11065" s="2" t="s">
        <v>183</v>
      </c>
      <c r="D11065" s="209" t="n">
        <v>238.07</v>
      </c>
      <c r="F11065" s="211" t="n">
        <v>0</v>
      </c>
    </row>
    <row r="11066" customFormat="false" ht="12.8" hidden="false" customHeight="false" outlineLevel="0" collapsed="false">
      <c r="A11066" s="207" t="n">
        <v>44390</v>
      </c>
      <c r="B11066" s="208" t="s">
        <v>11199</v>
      </c>
      <c r="C11066" s="2" t="s">
        <v>183</v>
      </c>
      <c r="D11066" s="209" t="n">
        <v>50.44</v>
      </c>
      <c r="F11066" s="211" t="n">
        <v>0</v>
      </c>
    </row>
    <row r="11067" customFormat="false" ht="12.8" hidden="false" customHeight="false" outlineLevel="0" collapsed="false">
      <c r="A11067" s="207" t="n">
        <v>44389</v>
      </c>
      <c r="B11067" s="208" t="s">
        <v>11200</v>
      </c>
      <c r="C11067" s="2" t="s">
        <v>183</v>
      </c>
      <c r="D11067" s="209" t="n">
        <v>5.95</v>
      </c>
      <c r="F11067" s="211" t="n">
        <v>0</v>
      </c>
    </row>
    <row r="11068" customFormat="false" ht="12.8" hidden="false" customHeight="false" outlineLevel="0" collapsed="false">
      <c r="A11068" s="207" t="n">
        <v>862</v>
      </c>
      <c r="B11068" s="208" t="s">
        <v>11201</v>
      </c>
      <c r="C11068" s="2" t="s">
        <v>183</v>
      </c>
      <c r="D11068" s="209" t="n">
        <v>10.91</v>
      </c>
      <c r="F11068" s="211" t="n">
        <v>0</v>
      </c>
    </row>
    <row r="11069" customFormat="false" ht="12.8" hidden="false" customHeight="false" outlineLevel="0" collapsed="false">
      <c r="A11069" s="207" t="n">
        <v>866</v>
      </c>
      <c r="B11069" s="208" t="s">
        <v>11202</v>
      </c>
      <c r="C11069" s="2" t="s">
        <v>183</v>
      </c>
      <c r="D11069" s="209" t="n">
        <v>138.63</v>
      </c>
      <c r="F11069" s="211" t="n">
        <v>0</v>
      </c>
    </row>
    <row r="11070" customFormat="false" ht="12.8" hidden="false" customHeight="false" outlineLevel="0" collapsed="false">
      <c r="A11070" s="207" t="n">
        <v>892</v>
      </c>
      <c r="B11070" s="208" t="s">
        <v>11203</v>
      </c>
      <c r="C11070" s="2" t="s">
        <v>183</v>
      </c>
      <c r="D11070" s="209" t="n">
        <v>167.81</v>
      </c>
      <c r="F11070" s="211" t="n">
        <v>0</v>
      </c>
    </row>
    <row r="11071" customFormat="false" ht="12.8" hidden="false" customHeight="false" outlineLevel="0" collapsed="false">
      <c r="A11071" s="207" t="n">
        <v>857</v>
      </c>
      <c r="B11071" s="208" t="s">
        <v>11204</v>
      </c>
      <c r="C11071" s="2" t="s">
        <v>183</v>
      </c>
      <c r="D11071" s="209" t="n">
        <v>18.25</v>
      </c>
      <c r="F11071" s="211" t="n">
        <v>0</v>
      </c>
    </row>
    <row r="11072" customFormat="false" ht="12.8" hidden="false" customHeight="false" outlineLevel="0" collapsed="false">
      <c r="A11072" s="207" t="n">
        <v>37404</v>
      </c>
      <c r="B11072" s="208" t="s">
        <v>11205</v>
      </c>
      <c r="C11072" s="2" t="s">
        <v>183</v>
      </c>
      <c r="D11072" s="209" t="n">
        <v>194.15</v>
      </c>
      <c r="F11072" s="211" t="n">
        <v>0</v>
      </c>
    </row>
    <row r="11073" customFormat="false" ht="12.8" hidden="false" customHeight="false" outlineLevel="0" collapsed="false">
      <c r="A11073" s="207" t="n">
        <v>868</v>
      </c>
      <c r="B11073" s="208" t="s">
        <v>11206</v>
      </c>
      <c r="C11073" s="2" t="s">
        <v>183</v>
      </c>
      <c r="D11073" s="209" t="n">
        <v>26.01</v>
      </c>
      <c r="F11073" s="211" t="n">
        <v>0</v>
      </c>
    </row>
    <row r="11074" customFormat="false" ht="12.8" hidden="false" customHeight="false" outlineLevel="0" collapsed="false">
      <c r="A11074" s="207" t="n">
        <v>863</v>
      </c>
      <c r="B11074" s="208" t="s">
        <v>11207</v>
      </c>
      <c r="C11074" s="2" t="s">
        <v>183</v>
      </c>
      <c r="D11074" s="209" t="n">
        <v>38.31</v>
      </c>
      <c r="F11074" s="211" t="n">
        <v>0</v>
      </c>
    </row>
    <row r="11075" customFormat="false" ht="12.8" hidden="false" customHeight="false" outlineLevel="0" collapsed="false">
      <c r="A11075" s="207" t="n">
        <v>867</v>
      </c>
      <c r="B11075" s="208" t="s">
        <v>11208</v>
      </c>
      <c r="C11075" s="2" t="s">
        <v>183</v>
      </c>
      <c r="D11075" s="209" t="n">
        <v>54.57</v>
      </c>
      <c r="F11075" s="211" t="n">
        <v>0</v>
      </c>
    </row>
    <row r="11076" customFormat="false" ht="12.8" hidden="false" customHeight="false" outlineLevel="0" collapsed="false">
      <c r="A11076" s="207" t="n">
        <v>864</v>
      </c>
      <c r="B11076" s="208" t="s">
        <v>11209</v>
      </c>
      <c r="C11076" s="2" t="s">
        <v>183</v>
      </c>
      <c r="D11076" s="209" t="n">
        <v>72.08</v>
      </c>
      <c r="F11076" s="211" t="n">
        <v>0</v>
      </c>
    </row>
    <row r="11077" customFormat="false" ht="12.8" hidden="false" customHeight="false" outlineLevel="0" collapsed="false">
      <c r="A11077" s="207" t="n">
        <v>865</v>
      </c>
      <c r="B11077" s="208" t="s">
        <v>11210</v>
      </c>
      <c r="C11077" s="2" t="s">
        <v>183</v>
      </c>
      <c r="D11077" s="209" t="n">
        <v>103.68</v>
      </c>
      <c r="F11077" s="211" t="n">
        <v>0</v>
      </c>
    </row>
    <row r="11078" customFormat="false" ht="19.4" hidden="false" customHeight="false" outlineLevel="0" collapsed="false">
      <c r="A11078" s="207" t="n">
        <v>39251</v>
      </c>
      <c r="B11078" s="208" t="s">
        <v>11211</v>
      </c>
      <c r="C11078" s="2" t="s">
        <v>183</v>
      </c>
      <c r="D11078" s="209" t="n">
        <v>0.68</v>
      </c>
      <c r="F11078" s="211" t="n">
        <v>0</v>
      </c>
    </row>
    <row r="11079" customFormat="false" ht="19.4" hidden="false" customHeight="false" outlineLevel="0" collapsed="false">
      <c r="A11079" s="207" t="n">
        <v>1011</v>
      </c>
      <c r="B11079" s="208" t="s">
        <v>11212</v>
      </c>
      <c r="C11079" s="2" t="s">
        <v>183</v>
      </c>
      <c r="D11079" s="209" t="n">
        <v>0.93</v>
      </c>
      <c r="F11079" s="211" t="n">
        <v>0</v>
      </c>
    </row>
    <row r="11080" customFormat="false" ht="19.4" hidden="false" customHeight="false" outlineLevel="0" collapsed="false">
      <c r="A11080" s="207" t="n">
        <v>39252</v>
      </c>
      <c r="B11080" s="208" t="s">
        <v>11213</v>
      </c>
      <c r="C11080" s="2" t="s">
        <v>183</v>
      </c>
      <c r="D11080" s="209" t="n">
        <v>1.22</v>
      </c>
      <c r="F11080" s="211" t="n">
        <v>0</v>
      </c>
    </row>
    <row r="11081" customFormat="false" ht="19.4" hidden="false" customHeight="false" outlineLevel="0" collapsed="false">
      <c r="A11081" s="207" t="n">
        <v>1013</v>
      </c>
      <c r="B11081" s="208" t="s">
        <v>11214</v>
      </c>
      <c r="C11081" s="2" t="s">
        <v>183</v>
      </c>
      <c r="D11081" s="209" t="n">
        <v>1.46</v>
      </c>
      <c r="F11081" s="211" t="n">
        <v>0</v>
      </c>
    </row>
    <row r="11082" customFormat="false" ht="19.4" hidden="false" customHeight="false" outlineLevel="0" collapsed="false">
      <c r="A11082" s="207" t="n">
        <v>980</v>
      </c>
      <c r="B11082" s="208" t="s">
        <v>11215</v>
      </c>
      <c r="C11082" s="2" t="s">
        <v>183</v>
      </c>
      <c r="D11082" s="209" t="n">
        <v>10.55</v>
      </c>
      <c r="F11082" s="211" t="n">
        <v>0</v>
      </c>
    </row>
    <row r="11083" customFormat="false" ht="19.4" hidden="false" customHeight="false" outlineLevel="0" collapsed="false">
      <c r="A11083" s="207" t="n">
        <v>39237</v>
      </c>
      <c r="B11083" s="208" t="s">
        <v>11216</v>
      </c>
      <c r="C11083" s="2" t="s">
        <v>183</v>
      </c>
      <c r="D11083" s="209" t="n">
        <v>112.23</v>
      </c>
      <c r="F11083" s="211" t="n">
        <v>0</v>
      </c>
    </row>
    <row r="11084" customFormat="false" ht="19.4" hidden="false" customHeight="false" outlineLevel="0" collapsed="false">
      <c r="A11084" s="207" t="n">
        <v>39238</v>
      </c>
      <c r="B11084" s="208" t="s">
        <v>11217</v>
      </c>
      <c r="C11084" s="2" t="s">
        <v>183</v>
      </c>
      <c r="D11084" s="209" t="n">
        <v>141.54</v>
      </c>
      <c r="F11084" s="211" t="n">
        <v>0</v>
      </c>
    </row>
    <row r="11085" customFormat="false" ht="19.4" hidden="false" customHeight="false" outlineLevel="0" collapsed="false">
      <c r="A11085" s="207" t="n">
        <v>979</v>
      </c>
      <c r="B11085" s="208" t="s">
        <v>11218</v>
      </c>
      <c r="C11085" s="2" t="s">
        <v>183</v>
      </c>
      <c r="D11085" s="209" t="n">
        <v>15.07</v>
      </c>
      <c r="F11085" s="211" t="n">
        <v>0</v>
      </c>
    </row>
    <row r="11086" customFormat="false" ht="19.4" hidden="false" customHeight="false" outlineLevel="0" collapsed="false">
      <c r="A11086" s="207" t="n">
        <v>39239</v>
      </c>
      <c r="B11086" s="208" t="s">
        <v>11219</v>
      </c>
      <c r="C11086" s="2" t="s">
        <v>183</v>
      </c>
      <c r="D11086" s="209" t="n">
        <v>171</v>
      </c>
      <c r="F11086" s="211" t="n">
        <v>0</v>
      </c>
    </row>
    <row r="11087" customFormat="false" ht="19.4" hidden="false" customHeight="false" outlineLevel="0" collapsed="false">
      <c r="A11087" s="207" t="n">
        <v>1014</v>
      </c>
      <c r="B11087" s="208" t="s">
        <v>11220</v>
      </c>
      <c r="C11087" s="2" t="s">
        <v>183</v>
      </c>
      <c r="D11087" s="209" t="n">
        <v>2.31</v>
      </c>
      <c r="F11087" s="211" t="n">
        <v>0</v>
      </c>
    </row>
    <row r="11088" customFormat="false" ht="19.4" hidden="false" customHeight="false" outlineLevel="0" collapsed="false">
      <c r="A11088" s="207" t="n">
        <v>39240</v>
      </c>
      <c r="B11088" s="208" t="s">
        <v>11221</v>
      </c>
      <c r="C11088" s="2" t="s">
        <v>183</v>
      </c>
      <c r="D11088" s="209" t="n">
        <v>224.91</v>
      </c>
      <c r="F11088" s="211" t="n">
        <v>0</v>
      </c>
    </row>
    <row r="11089" customFormat="false" ht="19.4" hidden="false" customHeight="false" outlineLevel="0" collapsed="false">
      <c r="A11089" s="207" t="n">
        <v>39232</v>
      </c>
      <c r="B11089" s="208" t="s">
        <v>11222</v>
      </c>
      <c r="C11089" s="2" t="s">
        <v>183</v>
      </c>
      <c r="D11089" s="209" t="n">
        <v>23.6</v>
      </c>
      <c r="F11089" s="211" t="n">
        <v>0</v>
      </c>
    </row>
    <row r="11090" customFormat="false" ht="19.4" hidden="false" customHeight="false" outlineLevel="0" collapsed="false">
      <c r="A11090" s="207" t="n">
        <v>39233</v>
      </c>
      <c r="B11090" s="208" t="s">
        <v>11223</v>
      </c>
      <c r="C11090" s="2" t="s">
        <v>183</v>
      </c>
      <c r="D11090" s="209" t="n">
        <v>34.4</v>
      </c>
      <c r="F11090" s="211" t="n">
        <v>0</v>
      </c>
    </row>
    <row r="11091" customFormat="false" ht="19.4" hidden="false" customHeight="false" outlineLevel="0" collapsed="false">
      <c r="A11091" s="207" t="n">
        <v>981</v>
      </c>
      <c r="B11091" s="208" t="s">
        <v>11224</v>
      </c>
      <c r="C11091" s="2" t="s">
        <v>183</v>
      </c>
      <c r="D11091" s="209" t="n">
        <v>3.84</v>
      </c>
      <c r="F11091" s="211" t="n">
        <v>0</v>
      </c>
    </row>
    <row r="11092" customFormat="false" ht="19.4" hidden="false" customHeight="false" outlineLevel="0" collapsed="false">
      <c r="A11092" s="207" t="n">
        <v>39234</v>
      </c>
      <c r="B11092" s="208" t="s">
        <v>11225</v>
      </c>
      <c r="C11092" s="2" t="s">
        <v>183</v>
      </c>
      <c r="D11092" s="209" t="n">
        <v>47.89</v>
      </c>
      <c r="F11092" s="211" t="n">
        <v>0</v>
      </c>
    </row>
    <row r="11093" customFormat="false" ht="19.4" hidden="false" customHeight="false" outlineLevel="0" collapsed="false">
      <c r="A11093" s="207" t="n">
        <v>982</v>
      </c>
      <c r="B11093" s="208" t="s">
        <v>11226</v>
      </c>
      <c r="C11093" s="2" t="s">
        <v>183</v>
      </c>
      <c r="D11093" s="209" t="n">
        <v>5.52</v>
      </c>
      <c r="F11093" s="211" t="n">
        <v>0</v>
      </c>
    </row>
    <row r="11094" customFormat="false" ht="19.4" hidden="false" customHeight="false" outlineLevel="0" collapsed="false">
      <c r="A11094" s="207" t="n">
        <v>39235</v>
      </c>
      <c r="B11094" s="208" t="s">
        <v>11227</v>
      </c>
      <c r="C11094" s="2" t="s">
        <v>183</v>
      </c>
      <c r="D11094" s="209" t="n">
        <v>70.63</v>
      </c>
      <c r="F11094" s="211" t="n">
        <v>0</v>
      </c>
    </row>
    <row r="11095" customFormat="false" ht="19.4" hidden="false" customHeight="false" outlineLevel="0" collapsed="false">
      <c r="A11095" s="207" t="n">
        <v>39236</v>
      </c>
      <c r="B11095" s="208" t="s">
        <v>11228</v>
      </c>
      <c r="C11095" s="2" t="s">
        <v>183</v>
      </c>
      <c r="D11095" s="209" t="n">
        <v>93.61</v>
      </c>
      <c r="F11095" s="211" t="n">
        <v>0</v>
      </c>
    </row>
    <row r="11096" customFormat="false" ht="19.4" hidden="false" customHeight="false" outlineLevel="0" collapsed="false">
      <c r="A11096" s="207" t="n">
        <v>993</v>
      </c>
      <c r="B11096" s="208" t="s">
        <v>11229</v>
      </c>
      <c r="C11096" s="2" t="s">
        <v>183</v>
      </c>
      <c r="D11096" s="209" t="n">
        <v>1.97</v>
      </c>
      <c r="F11096" s="211" t="n">
        <v>0</v>
      </c>
    </row>
    <row r="11097" customFormat="false" ht="19.4" hidden="false" customHeight="false" outlineLevel="0" collapsed="false">
      <c r="A11097" s="207" t="n">
        <v>1020</v>
      </c>
      <c r="B11097" s="208" t="s">
        <v>11230</v>
      </c>
      <c r="C11097" s="2" t="s">
        <v>183</v>
      </c>
      <c r="D11097" s="209" t="n">
        <v>10.06</v>
      </c>
      <c r="F11097" s="211" t="n">
        <v>0</v>
      </c>
    </row>
    <row r="11098" customFormat="false" ht="19.4" hidden="false" customHeight="false" outlineLevel="0" collapsed="false">
      <c r="A11098" s="207" t="n">
        <v>1017</v>
      </c>
      <c r="B11098" s="208" t="s">
        <v>11231</v>
      </c>
      <c r="C11098" s="2" t="s">
        <v>183</v>
      </c>
      <c r="D11098" s="209" t="n">
        <v>123.28</v>
      </c>
      <c r="F11098" s="211" t="n">
        <v>0</v>
      </c>
    </row>
    <row r="11099" customFormat="false" ht="19.4" hidden="false" customHeight="false" outlineLevel="0" collapsed="false">
      <c r="A11099" s="207" t="n">
        <v>999</v>
      </c>
      <c r="B11099" s="208" t="s">
        <v>11232</v>
      </c>
      <c r="C11099" s="2" t="s">
        <v>183</v>
      </c>
      <c r="D11099" s="209" t="n">
        <v>149.35</v>
      </c>
      <c r="F11099" s="211" t="n">
        <v>0</v>
      </c>
    </row>
    <row r="11100" customFormat="false" ht="19.4" hidden="false" customHeight="false" outlineLevel="0" collapsed="false">
      <c r="A11100" s="207" t="n">
        <v>995</v>
      </c>
      <c r="B11100" s="208" t="s">
        <v>11233</v>
      </c>
      <c r="C11100" s="2" t="s">
        <v>183</v>
      </c>
      <c r="D11100" s="209" t="n">
        <v>16.02</v>
      </c>
      <c r="F11100" s="211" t="n">
        <v>0</v>
      </c>
    </row>
    <row r="11101" customFormat="false" ht="19.4" hidden="false" customHeight="false" outlineLevel="0" collapsed="false">
      <c r="A11101" s="207" t="n">
        <v>1000</v>
      </c>
      <c r="B11101" s="208" t="s">
        <v>11234</v>
      </c>
      <c r="C11101" s="2" t="s">
        <v>183</v>
      </c>
      <c r="D11101" s="209" t="n">
        <v>183.45</v>
      </c>
      <c r="F11101" s="211" t="n">
        <v>0</v>
      </c>
    </row>
    <row r="11102" customFormat="false" ht="19.4" hidden="false" customHeight="false" outlineLevel="0" collapsed="false">
      <c r="A11102" s="207" t="n">
        <v>1022</v>
      </c>
      <c r="B11102" s="208" t="s">
        <v>11235</v>
      </c>
      <c r="C11102" s="2" t="s">
        <v>183</v>
      </c>
      <c r="D11102" s="209" t="n">
        <v>2.75</v>
      </c>
      <c r="F11102" s="211" t="n">
        <v>0</v>
      </c>
    </row>
    <row r="11103" customFormat="false" ht="19.4" hidden="false" customHeight="false" outlineLevel="0" collapsed="false">
      <c r="A11103" s="207" t="n">
        <v>1015</v>
      </c>
      <c r="B11103" s="208" t="s">
        <v>11236</v>
      </c>
      <c r="C11103" s="2" t="s">
        <v>183</v>
      </c>
      <c r="D11103" s="209" t="n">
        <v>243.78</v>
      </c>
      <c r="F11103" s="211" t="n">
        <v>0</v>
      </c>
    </row>
    <row r="11104" customFormat="false" ht="19.4" hidden="false" customHeight="false" outlineLevel="0" collapsed="false">
      <c r="A11104" s="207" t="n">
        <v>996</v>
      </c>
      <c r="B11104" s="208" t="s">
        <v>11237</v>
      </c>
      <c r="C11104" s="2" t="s">
        <v>183</v>
      </c>
      <c r="D11104" s="209" t="n">
        <v>24.84</v>
      </c>
      <c r="F11104" s="211" t="n">
        <v>0</v>
      </c>
    </row>
    <row r="11105" customFormat="false" ht="19.4" hidden="false" customHeight="false" outlineLevel="0" collapsed="false">
      <c r="A11105" s="207" t="n">
        <v>1001</v>
      </c>
      <c r="B11105" s="208" t="s">
        <v>11238</v>
      </c>
      <c r="C11105" s="2" t="s">
        <v>183</v>
      </c>
      <c r="D11105" s="209" t="n">
        <v>316.3</v>
      </c>
      <c r="F11105" s="211" t="n">
        <v>0</v>
      </c>
    </row>
    <row r="11106" customFormat="false" ht="19.4" hidden="false" customHeight="false" outlineLevel="0" collapsed="false">
      <c r="A11106" s="207" t="n">
        <v>1019</v>
      </c>
      <c r="B11106" s="208" t="s">
        <v>11239</v>
      </c>
      <c r="C11106" s="2" t="s">
        <v>183</v>
      </c>
      <c r="D11106" s="209" t="n">
        <v>35.1</v>
      </c>
      <c r="F11106" s="211" t="n">
        <v>0</v>
      </c>
    </row>
    <row r="11107" customFormat="false" ht="19.4" hidden="false" customHeight="false" outlineLevel="0" collapsed="false">
      <c r="A11107" s="207" t="n">
        <v>1021</v>
      </c>
      <c r="B11107" s="208" t="s">
        <v>11240</v>
      </c>
      <c r="C11107" s="2" t="s">
        <v>183</v>
      </c>
      <c r="D11107" s="209" t="n">
        <v>4.22</v>
      </c>
      <c r="F11107" s="211" t="n">
        <v>0</v>
      </c>
    </row>
    <row r="11108" customFormat="false" ht="19.4" hidden="false" customHeight="false" outlineLevel="0" collapsed="false">
      <c r="A11108" s="207" t="n">
        <v>39249</v>
      </c>
      <c r="B11108" s="208" t="s">
        <v>11241</v>
      </c>
      <c r="C11108" s="2" t="s">
        <v>183</v>
      </c>
      <c r="D11108" s="209" t="n">
        <v>425.28</v>
      </c>
      <c r="F11108" s="211" t="n">
        <v>0</v>
      </c>
    </row>
    <row r="11109" customFormat="false" ht="19.4" hidden="false" customHeight="false" outlineLevel="0" collapsed="false">
      <c r="A11109" s="207" t="n">
        <v>1018</v>
      </c>
      <c r="B11109" s="208" t="s">
        <v>11242</v>
      </c>
      <c r="C11109" s="2" t="s">
        <v>183</v>
      </c>
      <c r="D11109" s="209" t="n">
        <v>51.9</v>
      </c>
      <c r="F11109" s="211" t="n">
        <v>0</v>
      </c>
    </row>
    <row r="11110" customFormat="false" ht="19.4" hidden="false" customHeight="false" outlineLevel="0" collapsed="false">
      <c r="A11110" s="207" t="n">
        <v>39250</v>
      </c>
      <c r="B11110" s="208" t="s">
        <v>11243</v>
      </c>
      <c r="C11110" s="2" t="s">
        <v>183</v>
      </c>
      <c r="D11110" s="209" t="n">
        <v>508.73</v>
      </c>
      <c r="F11110" s="211" t="n">
        <v>0</v>
      </c>
    </row>
    <row r="11111" customFormat="false" ht="19.4" hidden="false" customHeight="false" outlineLevel="0" collapsed="false">
      <c r="A11111" s="207" t="n">
        <v>994</v>
      </c>
      <c r="B11111" s="208" t="s">
        <v>11244</v>
      </c>
      <c r="C11111" s="2" t="s">
        <v>183</v>
      </c>
      <c r="D11111" s="209" t="n">
        <v>6.14</v>
      </c>
      <c r="F11111" s="211" t="n">
        <v>0</v>
      </c>
    </row>
    <row r="11112" customFormat="false" ht="19.4" hidden="false" customHeight="false" outlineLevel="0" collapsed="false">
      <c r="A11112" s="207" t="n">
        <v>977</v>
      </c>
      <c r="B11112" s="208" t="s">
        <v>11245</v>
      </c>
      <c r="C11112" s="2" t="s">
        <v>183</v>
      </c>
      <c r="D11112" s="209" t="n">
        <v>72.61</v>
      </c>
      <c r="F11112" s="211" t="n">
        <v>0</v>
      </c>
    </row>
    <row r="11113" customFormat="false" ht="19.4" hidden="false" customHeight="false" outlineLevel="0" collapsed="false">
      <c r="A11113" s="207" t="n">
        <v>998</v>
      </c>
      <c r="B11113" s="208" t="s">
        <v>11246</v>
      </c>
      <c r="C11113" s="2" t="s">
        <v>183</v>
      </c>
      <c r="D11113" s="209" t="n">
        <v>94.27</v>
      </c>
      <c r="F11113" s="211" t="n">
        <v>0</v>
      </c>
    </row>
    <row r="11114" customFormat="false" ht="12.8" hidden="false" customHeight="false" outlineLevel="0" collapsed="false">
      <c r="A11114" s="207" t="n">
        <v>1006</v>
      </c>
      <c r="B11114" s="208" t="s">
        <v>11247</v>
      </c>
      <c r="C11114" s="2" t="s">
        <v>183</v>
      </c>
      <c r="D11114" s="209" t="n">
        <v>124.91</v>
      </c>
      <c r="F11114" s="211" t="n">
        <v>0</v>
      </c>
    </row>
    <row r="11115" customFormat="false" ht="12.8" hidden="false" customHeight="false" outlineLevel="0" collapsed="false">
      <c r="A11115" s="207" t="n">
        <v>990</v>
      </c>
      <c r="B11115" s="208" t="s">
        <v>11248</v>
      </c>
      <c r="C11115" s="2" t="s">
        <v>183</v>
      </c>
      <c r="D11115" s="209" t="n">
        <v>166.09</v>
      </c>
      <c r="F11115" s="211" t="n">
        <v>0</v>
      </c>
    </row>
    <row r="11116" customFormat="false" ht="12.8" hidden="false" customHeight="false" outlineLevel="0" collapsed="false">
      <c r="A11116" s="207" t="n">
        <v>39241</v>
      </c>
      <c r="B11116" s="208" t="s">
        <v>11249</v>
      </c>
      <c r="C11116" s="2" t="s">
        <v>183</v>
      </c>
      <c r="D11116" s="209" t="n">
        <v>16.35</v>
      </c>
      <c r="F11116" s="211" t="n">
        <v>0</v>
      </c>
    </row>
    <row r="11117" customFormat="false" ht="12.8" hidden="false" customHeight="false" outlineLevel="0" collapsed="false">
      <c r="A11117" s="207" t="n">
        <v>1005</v>
      </c>
      <c r="B11117" s="208" t="s">
        <v>11250</v>
      </c>
      <c r="C11117" s="2" t="s">
        <v>183</v>
      </c>
      <c r="D11117" s="209" t="n">
        <v>206.8</v>
      </c>
      <c r="F11117" s="211" t="n">
        <v>0</v>
      </c>
    </row>
    <row r="11118" customFormat="false" ht="12.8" hidden="false" customHeight="false" outlineLevel="0" collapsed="false">
      <c r="A11118" s="207" t="n">
        <v>991</v>
      </c>
      <c r="B11118" s="208" t="s">
        <v>11251</v>
      </c>
      <c r="C11118" s="2" t="s">
        <v>183</v>
      </c>
      <c r="D11118" s="209" t="n">
        <v>270.86</v>
      </c>
      <c r="F11118" s="211" t="n">
        <v>0</v>
      </c>
    </row>
    <row r="11119" customFormat="false" ht="12.8" hidden="false" customHeight="false" outlineLevel="0" collapsed="false">
      <c r="A11119" s="207" t="n">
        <v>986</v>
      </c>
      <c r="B11119" s="208" t="s">
        <v>11252</v>
      </c>
      <c r="C11119" s="2" t="s">
        <v>183</v>
      </c>
      <c r="D11119" s="209" t="n">
        <v>25.83</v>
      </c>
      <c r="F11119" s="211" t="n">
        <v>0</v>
      </c>
    </row>
    <row r="11120" customFormat="false" ht="12.8" hidden="false" customHeight="false" outlineLevel="0" collapsed="false">
      <c r="A11120" s="207" t="n">
        <v>987</v>
      </c>
      <c r="B11120" s="208" t="s">
        <v>11253</v>
      </c>
      <c r="C11120" s="2" t="s">
        <v>183</v>
      </c>
      <c r="D11120" s="209" t="n">
        <v>35.36</v>
      </c>
      <c r="F11120" s="211" t="n">
        <v>0</v>
      </c>
    </row>
    <row r="11121" customFormat="false" ht="12.8" hidden="false" customHeight="false" outlineLevel="0" collapsed="false">
      <c r="A11121" s="207" t="n">
        <v>1007</v>
      </c>
      <c r="B11121" s="208" t="s">
        <v>11254</v>
      </c>
      <c r="C11121" s="2" t="s">
        <v>183</v>
      </c>
      <c r="D11121" s="209" t="n">
        <v>48.95</v>
      </c>
      <c r="F11121" s="211" t="n">
        <v>0</v>
      </c>
    </row>
    <row r="11122" customFormat="false" ht="12.8" hidden="false" customHeight="false" outlineLevel="0" collapsed="false">
      <c r="A11122" s="207" t="n">
        <v>1008</v>
      </c>
      <c r="B11122" s="208" t="s">
        <v>11255</v>
      </c>
      <c r="C11122" s="2" t="s">
        <v>183</v>
      </c>
      <c r="D11122" s="209" t="n">
        <v>6.21</v>
      </c>
      <c r="F11122" s="211" t="n">
        <v>0</v>
      </c>
    </row>
    <row r="11123" customFormat="false" ht="12.8" hidden="false" customHeight="false" outlineLevel="0" collapsed="false">
      <c r="A11123" s="207" t="n">
        <v>988</v>
      </c>
      <c r="B11123" s="208" t="s">
        <v>11256</v>
      </c>
      <c r="C11123" s="2" t="s">
        <v>183</v>
      </c>
      <c r="D11123" s="209" t="n">
        <v>67.5</v>
      </c>
      <c r="F11123" s="211" t="n">
        <v>0</v>
      </c>
    </row>
    <row r="11124" customFormat="false" ht="12.8" hidden="false" customHeight="false" outlineLevel="0" collapsed="false">
      <c r="A11124" s="207" t="n">
        <v>989</v>
      </c>
      <c r="B11124" s="208" t="s">
        <v>11257</v>
      </c>
      <c r="C11124" s="2" t="s">
        <v>183</v>
      </c>
      <c r="D11124" s="209" t="n">
        <v>93.17</v>
      </c>
      <c r="F11124" s="211" t="n">
        <v>0</v>
      </c>
    </row>
    <row r="11125" customFormat="false" ht="12.8" hidden="false" customHeight="false" outlineLevel="0" collapsed="false">
      <c r="A11125" s="207" t="n">
        <v>43972</v>
      </c>
      <c r="B11125" s="208" t="s">
        <v>11258</v>
      </c>
      <c r="C11125" s="2" t="s">
        <v>183</v>
      </c>
      <c r="D11125" s="209" t="n">
        <v>3.95</v>
      </c>
      <c r="F11125" s="211" t="n">
        <v>0</v>
      </c>
    </row>
    <row r="11126" customFormat="false" ht="12.8" hidden="false" customHeight="false" outlineLevel="0" collapsed="false">
      <c r="A11126" s="207" t="n">
        <v>43971</v>
      </c>
      <c r="B11126" s="208" t="s">
        <v>11259</v>
      </c>
      <c r="C11126" s="2" t="s">
        <v>183</v>
      </c>
      <c r="D11126" s="209" t="n">
        <v>3.02</v>
      </c>
      <c r="F11126" s="211" t="n">
        <v>0</v>
      </c>
    </row>
    <row r="11127" customFormat="false" ht="12.8" hidden="false" customHeight="false" outlineLevel="0" collapsed="false">
      <c r="A11127" s="207" t="n">
        <v>39598</v>
      </c>
      <c r="B11127" s="208" t="s">
        <v>11260</v>
      </c>
      <c r="C11127" s="2" t="s">
        <v>183</v>
      </c>
      <c r="D11127" s="209" t="n">
        <v>5.6</v>
      </c>
      <c r="F11127" s="211" t="n">
        <v>0</v>
      </c>
    </row>
    <row r="11128" customFormat="false" ht="12.8" hidden="false" customHeight="false" outlineLevel="0" collapsed="false">
      <c r="A11128" s="207" t="n">
        <v>43973</v>
      </c>
      <c r="B11128" s="208" t="s">
        <v>11261</v>
      </c>
      <c r="C11128" s="2" t="s">
        <v>183</v>
      </c>
      <c r="D11128" s="209" t="n">
        <v>4.13</v>
      </c>
      <c r="F11128" s="211" t="n">
        <v>0</v>
      </c>
    </row>
    <row r="11129" customFormat="false" ht="12.8" hidden="false" customHeight="false" outlineLevel="0" collapsed="false">
      <c r="A11129" s="207" t="n">
        <v>39599</v>
      </c>
      <c r="B11129" s="208" t="s">
        <v>11262</v>
      </c>
      <c r="C11129" s="2" t="s">
        <v>183</v>
      </c>
      <c r="D11129" s="209" t="n">
        <v>8.06</v>
      </c>
      <c r="F11129" s="211" t="n">
        <v>0</v>
      </c>
    </row>
    <row r="11130" customFormat="false" ht="12.8" hidden="false" customHeight="false" outlineLevel="0" collapsed="false">
      <c r="A11130" s="207" t="n">
        <v>43832</v>
      </c>
      <c r="B11130" s="208" t="s">
        <v>11263</v>
      </c>
      <c r="C11130" s="2" t="s">
        <v>183</v>
      </c>
      <c r="D11130" s="209" t="n">
        <v>21.22</v>
      </c>
      <c r="F11130" s="211" t="n">
        <v>0</v>
      </c>
    </row>
    <row r="11131" customFormat="false" ht="12.8" hidden="false" customHeight="false" outlineLevel="0" collapsed="false">
      <c r="A11131" s="207" t="n">
        <v>34602</v>
      </c>
      <c r="B11131" s="208" t="s">
        <v>11264</v>
      </c>
      <c r="C11131" s="2" t="s">
        <v>183</v>
      </c>
      <c r="D11131" s="209" t="n">
        <v>4.27</v>
      </c>
      <c r="F11131" s="211" t="n">
        <v>0</v>
      </c>
    </row>
    <row r="11132" customFormat="false" ht="12.8" hidden="false" customHeight="false" outlineLevel="0" collapsed="false">
      <c r="A11132" s="207" t="n">
        <v>34607</v>
      </c>
      <c r="B11132" s="208" t="s">
        <v>11265</v>
      </c>
      <c r="C11132" s="2" t="s">
        <v>183</v>
      </c>
      <c r="D11132" s="209" t="n">
        <v>10.47</v>
      </c>
      <c r="F11132" s="211" t="n">
        <v>0</v>
      </c>
    </row>
    <row r="11133" customFormat="false" ht="12.8" hidden="false" customHeight="false" outlineLevel="0" collapsed="false">
      <c r="A11133" s="207" t="n">
        <v>34609</v>
      </c>
      <c r="B11133" s="208" t="s">
        <v>11266</v>
      </c>
      <c r="C11133" s="2" t="s">
        <v>183</v>
      </c>
      <c r="D11133" s="209" t="n">
        <v>15.23</v>
      </c>
      <c r="F11133" s="211" t="n">
        <v>0</v>
      </c>
    </row>
    <row r="11134" customFormat="false" ht="12.8" hidden="false" customHeight="false" outlineLevel="0" collapsed="false">
      <c r="A11134" s="207" t="n">
        <v>34618</v>
      </c>
      <c r="B11134" s="208" t="s">
        <v>11267</v>
      </c>
      <c r="C11134" s="2" t="s">
        <v>183</v>
      </c>
      <c r="D11134" s="209" t="n">
        <v>5.83</v>
      </c>
      <c r="F11134" s="211" t="n">
        <v>0</v>
      </c>
    </row>
    <row r="11135" customFormat="false" ht="12.8" hidden="false" customHeight="false" outlineLevel="0" collapsed="false">
      <c r="A11135" s="207" t="n">
        <v>34621</v>
      </c>
      <c r="B11135" s="208" t="s">
        <v>11268</v>
      </c>
      <c r="C11135" s="2" t="s">
        <v>183</v>
      </c>
      <c r="D11135" s="209" t="n">
        <v>14.44</v>
      </c>
      <c r="F11135" s="211" t="n">
        <v>0</v>
      </c>
    </row>
    <row r="11136" customFormat="false" ht="12.8" hidden="false" customHeight="false" outlineLevel="0" collapsed="false">
      <c r="A11136" s="207" t="n">
        <v>34622</v>
      </c>
      <c r="B11136" s="208" t="s">
        <v>11269</v>
      </c>
      <c r="C11136" s="2" t="s">
        <v>183</v>
      </c>
      <c r="D11136" s="209" t="n">
        <v>21.45</v>
      </c>
      <c r="F11136" s="211" t="n">
        <v>0</v>
      </c>
    </row>
    <row r="11137" customFormat="false" ht="12.8" hidden="false" customHeight="false" outlineLevel="0" collapsed="false">
      <c r="A11137" s="207" t="n">
        <v>34624</v>
      </c>
      <c r="B11137" s="208" t="s">
        <v>11270</v>
      </c>
      <c r="C11137" s="2" t="s">
        <v>183</v>
      </c>
      <c r="D11137" s="209" t="n">
        <v>7.78</v>
      </c>
      <c r="F11137" s="211" t="n">
        <v>0</v>
      </c>
    </row>
    <row r="11138" customFormat="false" ht="12.8" hidden="false" customHeight="false" outlineLevel="0" collapsed="false">
      <c r="A11138" s="207" t="n">
        <v>34627</v>
      </c>
      <c r="B11138" s="208" t="s">
        <v>11271</v>
      </c>
      <c r="C11138" s="2" t="s">
        <v>183</v>
      </c>
      <c r="D11138" s="209" t="n">
        <v>18.76</v>
      </c>
      <c r="F11138" s="211" t="n">
        <v>0</v>
      </c>
    </row>
    <row r="11139" customFormat="false" ht="12.8" hidden="false" customHeight="false" outlineLevel="0" collapsed="false">
      <c r="A11139" s="207" t="n">
        <v>34629</v>
      </c>
      <c r="B11139" s="208" t="s">
        <v>11272</v>
      </c>
      <c r="C11139" s="2" t="s">
        <v>183</v>
      </c>
      <c r="D11139" s="209" t="n">
        <v>28.66</v>
      </c>
      <c r="F11139" s="211" t="n">
        <v>0</v>
      </c>
    </row>
    <row r="11140" customFormat="false" ht="19.4" hidden="false" customHeight="false" outlineLevel="0" collapsed="false">
      <c r="A11140" s="207" t="n">
        <v>39257</v>
      </c>
      <c r="B11140" s="208" t="s">
        <v>11273</v>
      </c>
      <c r="C11140" s="2" t="s">
        <v>183</v>
      </c>
      <c r="D11140" s="209" t="n">
        <v>5.83</v>
      </c>
      <c r="F11140" s="211" t="n">
        <v>0</v>
      </c>
    </row>
    <row r="11141" customFormat="false" ht="19.4" hidden="false" customHeight="false" outlineLevel="0" collapsed="false">
      <c r="A11141" s="207" t="n">
        <v>39261</v>
      </c>
      <c r="B11141" s="208" t="s">
        <v>11274</v>
      </c>
      <c r="C11141" s="2" t="s">
        <v>183</v>
      </c>
      <c r="D11141" s="209" t="n">
        <v>33.39</v>
      </c>
      <c r="F11141" s="211" t="n">
        <v>0</v>
      </c>
    </row>
    <row r="11142" customFormat="false" ht="19.4" hidden="false" customHeight="false" outlineLevel="0" collapsed="false">
      <c r="A11142" s="207" t="n">
        <v>39268</v>
      </c>
      <c r="B11142" s="208" t="s">
        <v>11275</v>
      </c>
      <c r="C11142" s="2" t="s">
        <v>183</v>
      </c>
      <c r="D11142" s="209" t="n">
        <v>521.93</v>
      </c>
      <c r="F11142" s="211" t="n">
        <v>0</v>
      </c>
    </row>
    <row r="11143" customFormat="false" ht="19.4" hidden="false" customHeight="false" outlineLevel="0" collapsed="false">
      <c r="A11143" s="207" t="n">
        <v>39262</v>
      </c>
      <c r="B11143" s="208" t="s">
        <v>11276</v>
      </c>
      <c r="C11143" s="2" t="s">
        <v>183</v>
      </c>
      <c r="D11143" s="209" t="n">
        <v>53.17</v>
      </c>
      <c r="F11143" s="211" t="n">
        <v>0</v>
      </c>
    </row>
    <row r="11144" customFormat="false" ht="19.4" hidden="false" customHeight="false" outlineLevel="0" collapsed="false">
      <c r="A11144" s="207" t="n">
        <v>39258</v>
      </c>
      <c r="B11144" s="208" t="s">
        <v>11277</v>
      </c>
      <c r="C11144" s="2" t="s">
        <v>183</v>
      </c>
      <c r="D11144" s="209" t="n">
        <v>8.79</v>
      </c>
      <c r="F11144" s="211" t="n">
        <v>0</v>
      </c>
    </row>
    <row r="11145" customFormat="false" ht="19.4" hidden="false" customHeight="false" outlineLevel="0" collapsed="false">
      <c r="A11145" s="207" t="n">
        <v>39263</v>
      </c>
      <c r="B11145" s="208" t="s">
        <v>11278</v>
      </c>
      <c r="C11145" s="2" t="s">
        <v>183</v>
      </c>
      <c r="D11145" s="209" t="n">
        <v>91.95</v>
      </c>
      <c r="F11145" s="211" t="n">
        <v>0</v>
      </c>
    </row>
    <row r="11146" customFormat="false" ht="19.4" hidden="false" customHeight="false" outlineLevel="0" collapsed="false">
      <c r="A11146" s="207" t="n">
        <v>39264</v>
      </c>
      <c r="B11146" s="208" t="s">
        <v>11279</v>
      </c>
      <c r="C11146" s="2" t="s">
        <v>183</v>
      </c>
      <c r="D11146" s="209" t="n">
        <v>127.37</v>
      </c>
      <c r="F11146" s="211" t="n">
        <v>0</v>
      </c>
    </row>
    <row r="11147" customFormat="false" ht="19.4" hidden="false" customHeight="false" outlineLevel="0" collapsed="false">
      <c r="A11147" s="207" t="n">
        <v>39259</v>
      </c>
      <c r="B11147" s="208" t="s">
        <v>11280</v>
      </c>
      <c r="C11147" s="2" t="s">
        <v>183</v>
      </c>
      <c r="D11147" s="209" t="n">
        <v>13.54</v>
      </c>
      <c r="F11147" s="211" t="n">
        <v>0</v>
      </c>
    </row>
    <row r="11148" customFormat="false" ht="19.4" hidden="false" customHeight="false" outlineLevel="0" collapsed="false">
      <c r="A11148" s="207" t="n">
        <v>39265</v>
      </c>
      <c r="B11148" s="208" t="s">
        <v>11281</v>
      </c>
      <c r="C11148" s="2" t="s">
        <v>183</v>
      </c>
      <c r="D11148" s="209" t="n">
        <v>172.93</v>
      </c>
      <c r="F11148" s="211" t="n">
        <v>0</v>
      </c>
    </row>
    <row r="11149" customFormat="false" ht="19.4" hidden="false" customHeight="false" outlineLevel="0" collapsed="false">
      <c r="A11149" s="207" t="n">
        <v>39260</v>
      </c>
      <c r="B11149" s="208" t="s">
        <v>11282</v>
      </c>
      <c r="C11149" s="2" t="s">
        <v>183</v>
      </c>
      <c r="D11149" s="209" t="n">
        <v>20.73</v>
      </c>
      <c r="F11149" s="211" t="n">
        <v>0</v>
      </c>
    </row>
    <row r="11150" customFormat="false" ht="19.4" hidden="false" customHeight="false" outlineLevel="0" collapsed="false">
      <c r="A11150" s="207" t="n">
        <v>39266</v>
      </c>
      <c r="B11150" s="208" t="s">
        <v>11283</v>
      </c>
      <c r="C11150" s="2" t="s">
        <v>183</v>
      </c>
      <c r="D11150" s="209" t="n">
        <v>260.95</v>
      </c>
      <c r="F11150" s="211" t="n">
        <v>0</v>
      </c>
    </row>
    <row r="11151" customFormat="false" ht="19.4" hidden="false" customHeight="false" outlineLevel="0" collapsed="false">
      <c r="A11151" s="207" t="n">
        <v>39267</v>
      </c>
      <c r="B11151" s="208" t="s">
        <v>11284</v>
      </c>
      <c r="C11151" s="2" t="s">
        <v>183</v>
      </c>
      <c r="D11151" s="209" t="n">
        <v>326.25</v>
      </c>
      <c r="F11151" s="211" t="n">
        <v>0</v>
      </c>
    </row>
    <row r="11152" customFormat="false" ht="12.8" hidden="false" customHeight="false" outlineLevel="0" collapsed="false">
      <c r="A11152" s="207" t="n">
        <v>11901</v>
      </c>
      <c r="B11152" s="208" t="s">
        <v>11285</v>
      </c>
      <c r="C11152" s="2" t="s">
        <v>183</v>
      </c>
      <c r="D11152" s="209" t="n">
        <v>0.72</v>
      </c>
      <c r="F11152" s="211" t="n">
        <v>0</v>
      </c>
    </row>
    <row r="11153" customFormat="false" ht="12.8" hidden="false" customHeight="false" outlineLevel="0" collapsed="false">
      <c r="A11153" s="207" t="n">
        <v>11902</v>
      </c>
      <c r="B11153" s="208" t="s">
        <v>11286</v>
      </c>
      <c r="C11153" s="2" t="s">
        <v>183</v>
      </c>
      <c r="D11153" s="209" t="n">
        <v>1.39</v>
      </c>
      <c r="F11153" s="211" t="n">
        <v>0</v>
      </c>
    </row>
    <row r="11154" customFormat="false" ht="12.8" hidden="false" customHeight="false" outlineLevel="0" collapsed="false">
      <c r="A11154" s="207" t="n">
        <v>11903</v>
      </c>
      <c r="B11154" s="208" t="s">
        <v>11287</v>
      </c>
      <c r="C11154" s="2" t="s">
        <v>183</v>
      </c>
      <c r="D11154" s="209" t="n">
        <v>1.47</v>
      </c>
      <c r="F11154" s="211" t="n">
        <v>0</v>
      </c>
    </row>
    <row r="11155" customFormat="false" ht="12.8" hidden="false" customHeight="false" outlineLevel="0" collapsed="false">
      <c r="A11155" s="207" t="n">
        <v>11904</v>
      </c>
      <c r="B11155" s="208" t="s">
        <v>11288</v>
      </c>
      <c r="C11155" s="2" t="s">
        <v>183</v>
      </c>
      <c r="D11155" s="209" t="n">
        <v>2.23</v>
      </c>
      <c r="F11155" s="211" t="n">
        <v>0</v>
      </c>
    </row>
    <row r="11156" customFormat="false" ht="12.8" hidden="false" customHeight="false" outlineLevel="0" collapsed="false">
      <c r="A11156" s="207" t="n">
        <v>11905</v>
      </c>
      <c r="B11156" s="208" t="s">
        <v>11289</v>
      </c>
      <c r="C11156" s="2" t="s">
        <v>183</v>
      </c>
      <c r="D11156" s="209" t="n">
        <v>2.72</v>
      </c>
      <c r="F11156" s="211" t="n">
        <v>0</v>
      </c>
    </row>
    <row r="11157" customFormat="false" ht="12.8" hidden="false" customHeight="false" outlineLevel="0" collapsed="false">
      <c r="A11157" s="207" t="n">
        <v>11906</v>
      </c>
      <c r="B11157" s="208" t="s">
        <v>11290</v>
      </c>
      <c r="C11157" s="2" t="s">
        <v>183</v>
      </c>
      <c r="D11157" s="209" t="n">
        <v>3.46</v>
      </c>
      <c r="F11157" s="211" t="n">
        <v>0</v>
      </c>
    </row>
    <row r="11158" customFormat="false" ht="12.8" hidden="false" customHeight="false" outlineLevel="0" collapsed="false">
      <c r="A11158" s="207" t="n">
        <v>11919</v>
      </c>
      <c r="B11158" s="208" t="s">
        <v>11291</v>
      </c>
      <c r="C11158" s="2" t="s">
        <v>183</v>
      </c>
      <c r="D11158" s="209" t="n">
        <v>6.33</v>
      </c>
      <c r="F11158" s="211" t="n">
        <v>0</v>
      </c>
    </row>
    <row r="11159" customFormat="false" ht="12.8" hidden="false" customHeight="false" outlineLevel="0" collapsed="false">
      <c r="A11159" s="207" t="n">
        <v>11920</v>
      </c>
      <c r="B11159" s="208" t="s">
        <v>11292</v>
      </c>
      <c r="C11159" s="2" t="s">
        <v>183</v>
      </c>
      <c r="D11159" s="209" t="n">
        <v>12.03</v>
      </c>
      <c r="F11159" s="211" t="n">
        <v>0</v>
      </c>
    </row>
    <row r="11160" customFormat="false" ht="12.8" hidden="false" customHeight="false" outlineLevel="0" collapsed="false">
      <c r="A11160" s="207" t="n">
        <v>11924</v>
      </c>
      <c r="B11160" s="208" t="s">
        <v>11293</v>
      </c>
      <c r="C11160" s="2" t="s">
        <v>183</v>
      </c>
      <c r="D11160" s="209" t="n">
        <v>101.03</v>
      </c>
      <c r="F11160" s="211" t="n">
        <v>0</v>
      </c>
    </row>
    <row r="11161" customFormat="false" ht="12.8" hidden="false" customHeight="false" outlineLevel="0" collapsed="false">
      <c r="A11161" s="207" t="n">
        <v>11921</v>
      </c>
      <c r="B11161" s="208" t="s">
        <v>11294</v>
      </c>
      <c r="C11161" s="2" t="s">
        <v>183</v>
      </c>
      <c r="D11161" s="209" t="n">
        <v>17.61</v>
      </c>
      <c r="F11161" s="211" t="n">
        <v>0</v>
      </c>
    </row>
    <row r="11162" customFormat="false" ht="12.8" hidden="false" customHeight="false" outlineLevel="0" collapsed="false">
      <c r="A11162" s="207" t="n">
        <v>11922</v>
      </c>
      <c r="B11162" s="208" t="s">
        <v>11295</v>
      </c>
      <c r="C11162" s="2" t="s">
        <v>183</v>
      </c>
      <c r="D11162" s="209" t="n">
        <v>28.48</v>
      </c>
      <c r="F11162" s="211" t="n">
        <v>0</v>
      </c>
    </row>
    <row r="11163" customFormat="false" ht="12.8" hidden="false" customHeight="false" outlineLevel="0" collapsed="false">
      <c r="A11163" s="207" t="n">
        <v>11923</v>
      </c>
      <c r="B11163" s="208" t="s">
        <v>11296</v>
      </c>
      <c r="C11163" s="2" t="s">
        <v>183</v>
      </c>
      <c r="D11163" s="209" t="n">
        <v>41.69</v>
      </c>
      <c r="F11163" s="211" t="n">
        <v>0</v>
      </c>
    </row>
    <row r="11164" customFormat="false" ht="12.8" hidden="false" customHeight="false" outlineLevel="0" collapsed="false">
      <c r="A11164" s="207" t="n">
        <v>11916</v>
      </c>
      <c r="B11164" s="208" t="s">
        <v>11297</v>
      </c>
      <c r="C11164" s="2" t="s">
        <v>183</v>
      </c>
      <c r="D11164" s="209" t="n">
        <v>8.67</v>
      </c>
      <c r="F11164" s="211" t="n">
        <v>0</v>
      </c>
    </row>
    <row r="11165" customFormat="false" ht="12.8" hidden="false" customHeight="false" outlineLevel="0" collapsed="false">
      <c r="A11165" s="207" t="n">
        <v>11914</v>
      </c>
      <c r="B11165" s="208" t="s">
        <v>11298</v>
      </c>
      <c r="C11165" s="2" t="s">
        <v>183</v>
      </c>
      <c r="D11165" s="209" t="n">
        <v>62.45</v>
      </c>
      <c r="F11165" s="211" t="n">
        <v>0</v>
      </c>
    </row>
    <row r="11166" customFormat="false" ht="12.8" hidden="false" customHeight="false" outlineLevel="0" collapsed="false">
      <c r="A11166" s="207" t="n">
        <v>11917</v>
      </c>
      <c r="B11166" s="208" t="s">
        <v>11299</v>
      </c>
      <c r="C11166" s="2" t="s">
        <v>183</v>
      </c>
      <c r="D11166" s="209" t="n">
        <v>15.27</v>
      </c>
      <c r="F11166" s="211" t="n">
        <v>0</v>
      </c>
    </row>
    <row r="11167" customFormat="false" ht="12.8" hidden="false" customHeight="false" outlineLevel="0" collapsed="false">
      <c r="A11167" s="207" t="n">
        <v>11918</v>
      </c>
      <c r="B11167" s="208" t="s">
        <v>11300</v>
      </c>
      <c r="C11167" s="2" t="s">
        <v>183</v>
      </c>
      <c r="D11167" s="209" t="n">
        <v>18.11</v>
      </c>
      <c r="F11167" s="211" t="n">
        <v>0</v>
      </c>
    </row>
    <row r="11168" customFormat="false" ht="12.8" hidden="false" customHeight="false" outlineLevel="0" collapsed="false">
      <c r="A11168" s="207" t="n">
        <v>37734</v>
      </c>
      <c r="B11168" s="208" t="s">
        <v>11301</v>
      </c>
      <c r="C11168" s="2" t="s">
        <v>170</v>
      </c>
      <c r="D11168" s="209" t="n">
        <v>101677.97</v>
      </c>
      <c r="F11168" s="211" t="n">
        <v>0</v>
      </c>
    </row>
    <row r="11169" customFormat="false" ht="12.8" hidden="false" customHeight="false" outlineLevel="0" collapsed="false">
      <c r="A11169" s="207" t="n">
        <v>37733</v>
      </c>
      <c r="B11169" s="208" t="s">
        <v>11302</v>
      </c>
      <c r="C11169" s="2" t="s">
        <v>170</v>
      </c>
      <c r="D11169" s="209" t="n">
        <v>76237.76</v>
      </c>
      <c r="F11169" s="211" t="n">
        <v>0</v>
      </c>
    </row>
    <row r="11170" customFormat="false" ht="19.4" hidden="false" customHeight="false" outlineLevel="0" collapsed="false">
      <c r="A11170" s="207" t="n">
        <v>5090</v>
      </c>
      <c r="B11170" s="208" t="s">
        <v>11303</v>
      </c>
      <c r="C11170" s="2" t="s">
        <v>170</v>
      </c>
      <c r="D11170" s="209" t="n">
        <v>22.23</v>
      </c>
      <c r="F11170" s="211" t="n">
        <v>0</v>
      </c>
    </row>
    <row r="11171" customFormat="false" ht="19.4" hidden="false" customHeight="false" outlineLevel="0" collapsed="false">
      <c r="A11171" s="207" t="n">
        <v>5085</v>
      </c>
      <c r="B11171" s="208" t="s">
        <v>11304</v>
      </c>
      <c r="C11171" s="2" t="s">
        <v>170</v>
      </c>
      <c r="D11171" s="209" t="n">
        <v>33.09</v>
      </c>
      <c r="F11171" s="211" t="n">
        <v>0</v>
      </c>
    </row>
    <row r="11172" customFormat="false" ht="19.4" hidden="false" customHeight="false" outlineLevel="0" collapsed="false">
      <c r="A11172" s="207" t="n">
        <v>43603</v>
      </c>
      <c r="B11172" s="208" t="s">
        <v>11305</v>
      </c>
      <c r="C11172" s="2" t="s">
        <v>170</v>
      </c>
      <c r="D11172" s="209" t="n">
        <v>47.28</v>
      </c>
      <c r="F11172" s="211" t="n">
        <v>0</v>
      </c>
    </row>
    <row r="11173" customFormat="false" ht="12.8" hidden="false" customHeight="false" outlineLevel="0" collapsed="false">
      <c r="A11173" s="207" t="n">
        <v>38374</v>
      </c>
      <c r="B11173" s="208" t="s">
        <v>11306</v>
      </c>
      <c r="C11173" s="2" t="s">
        <v>170</v>
      </c>
      <c r="D11173" s="209" t="n">
        <v>970</v>
      </c>
      <c r="F11173" s="211" t="n">
        <v>0</v>
      </c>
    </row>
    <row r="11174" customFormat="false" ht="12.8" hidden="false" customHeight="false" outlineLevel="0" collapsed="false">
      <c r="A11174" s="207" t="n">
        <v>4513</v>
      </c>
      <c r="B11174" s="208" t="s">
        <v>11307</v>
      </c>
      <c r="C11174" s="2" t="s">
        <v>183</v>
      </c>
      <c r="D11174" s="209" t="n">
        <v>5.18</v>
      </c>
      <c r="F11174" s="211" t="n">
        <v>0</v>
      </c>
    </row>
    <row r="11175" customFormat="false" ht="12.8" hidden="false" customHeight="false" outlineLevel="0" collapsed="false">
      <c r="A11175" s="207" t="n">
        <v>20212</v>
      </c>
      <c r="B11175" s="208" t="s">
        <v>11308</v>
      </c>
      <c r="C11175" s="2" t="s">
        <v>183</v>
      </c>
      <c r="D11175" s="209" t="n">
        <v>21.41</v>
      </c>
      <c r="F11175" s="211" t="n">
        <v>0</v>
      </c>
    </row>
    <row r="11176" customFormat="false" ht="12.8" hidden="false" customHeight="false" outlineLevel="0" collapsed="false">
      <c r="A11176" s="207" t="n">
        <v>20209</v>
      </c>
      <c r="B11176" s="208" t="s">
        <v>11309</v>
      </c>
      <c r="C11176" s="2" t="s">
        <v>183</v>
      </c>
      <c r="D11176" s="209" t="n">
        <v>25.57</v>
      </c>
      <c r="F11176" s="211" t="n">
        <v>0</v>
      </c>
    </row>
    <row r="11177" customFormat="false" ht="12.8" hidden="false" customHeight="false" outlineLevel="0" collapsed="false">
      <c r="A11177" s="207" t="n">
        <v>4430</v>
      </c>
      <c r="B11177" s="208" t="s">
        <v>11310</v>
      </c>
      <c r="C11177" s="2" t="s">
        <v>183</v>
      </c>
      <c r="D11177" s="209" t="n">
        <v>12.53</v>
      </c>
      <c r="F11177" s="211" t="n">
        <v>0</v>
      </c>
    </row>
    <row r="11178" customFormat="false" ht="12.8" hidden="false" customHeight="false" outlineLevel="0" collapsed="false">
      <c r="A11178" s="207" t="n">
        <v>4433</v>
      </c>
      <c r="B11178" s="208" t="s">
        <v>11311</v>
      </c>
      <c r="C11178" s="2" t="s">
        <v>183</v>
      </c>
      <c r="D11178" s="209" t="n">
        <v>24.5</v>
      </c>
      <c r="F11178" s="211" t="n">
        <v>0</v>
      </c>
    </row>
    <row r="11179" customFormat="false" ht="12.8" hidden="false" customHeight="false" outlineLevel="0" collapsed="false">
      <c r="A11179" s="207" t="n">
        <v>4400</v>
      </c>
      <c r="B11179" s="208" t="s">
        <v>11312</v>
      </c>
      <c r="C11179" s="2" t="s">
        <v>183</v>
      </c>
      <c r="D11179" s="209" t="n">
        <v>19.94</v>
      </c>
      <c r="F11179" s="211" t="n">
        <v>0</v>
      </c>
    </row>
    <row r="11180" customFormat="false" ht="12.8" hidden="false" customHeight="false" outlineLevel="0" collapsed="false">
      <c r="A11180" s="207" t="n">
        <v>2729</v>
      </c>
      <c r="B11180" s="208" t="s">
        <v>11313</v>
      </c>
      <c r="C11180" s="2" t="s">
        <v>170</v>
      </c>
      <c r="D11180" s="209" t="n">
        <v>46.33</v>
      </c>
      <c r="F11180" s="211" t="n">
        <v>0</v>
      </c>
    </row>
    <row r="11181" customFormat="false" ht="12.8" hidden="false" customHeight="false" outlineLevel="0" collapsed="false">
      <c r="A11181" s="207" t="n">
        <v>37106</v>
      </c>
      <c r="B11181" s="208" t="s">
        <v>11314</v>
      </c>
      <c r="C11181" s="2" t="s">
        <v>170</v>
      </c>
      <c r="D11181" s="209" t="n">
        <v>4937.9</v>
      </c>
      <c r="F11181" s="211" t="n">
        <v>0</v>
      </c>
    </row>
    <row r="11182" customFormat="false" ht="12.8" hidden="false" customHeight="false" outlineLevel="0" collapsed="false">
      <c r="A11182" s="207" t="n">
        <v>11869</v>
      </c>
      <c r="B11182" s="208" t="s">
        <v>11315</v>
      </c>
      <c r="C11182" s="2" t="s">
        <v>170</v>
      </c>
      <c r="D11182" s="209" t="n">
        <v>987.58</v>
      </c>
      <c r="F11182" s="211" t="n">
        <v>0</v>
      </c>
    </row>
    <row r="11183" customFormat="false" ht="12.8" hidden="false" customHeight="false" outlineLevel="0" collapsed="false">
      <c r="A11183" s="207" t="n">
        <v>43981</v>
      </c>
      <c r="B11183" s="208" t="s">
        <v>11316</v>
      </c>
      <c r="C11183" s="2" t="s">
        <v>170</v>
      </c>
      <c r="D11183" s="209" t="n">
        <v>7441.37</v>
      </c>
      <c r="F11183" s="211" t="n">
        <v>0</v>
      </c>
    </row>
    <row r="11184" customFormat="false" ht="12.8" hidden="false" customHeight="false" outlineLevel="0" collapsed="false">
      <c r="A11184" s="207" t="n">
        <v>37104</v>
      </c>
      <c r="B11184" s="208" t="s">
        <v>11317</v>
      </c>
      <c r="C11184" s="2" t="s">
        <v>170</v>
      </c>
      <c r="D11184" s="209" t="n">
        <v>1239.43</v>
      </c>
      <c r="F11184" s="211" t="n">
        <v>0</v>
      </c>
    </row>
    <row r="11185" customFormat="false" ht="12.8" hidden="false" customHeight="false" outlineLevel="0" collapsed="false">
      <c r="A11185" s="207" t="n">
        <v>43982</v>
      </c>
      <c r="B11185" s="208" t="s">
        <v>11318</v>
      </c>
      <c r="C11185" s="2" t="s">
        <v>170</v>
      </c>
      <c r="D11185" s="209" t="n">
        <v>11755.5</v>
      </c>
      <c r="F11185" s="211" t="n">
        <v>0</v>
      </c>
    </row>
    <row r="11186" customFormat="false" ht="12.8" hidden="false" customHeight="false" outlineLevel="0" collapsed="false">
      <c r="A11186" s="207" t="n">
        <v>43978</v>
      </c>
      <c r="B11186" s="208" t="s">
        <v>11319</v>
      </c>
      <c r="C11186" s="2" t="s">
        <v>170</v>
      </c>
      <c r="D11186" s="209" t="n">
        <v>1836.81</v>
      </c>
      <c r="F11186" s="211" t="n">
        <v>0</v>
      </c>
    </row>
    <row r="11187" customFormat="false" ht="12.8" hidden="false" customHeight="false" outlineLevel="0" collapsed="false">
      <c r="A11187" s="207" t="n">
        <v>11871</v>
      </c>
      <c r="B11187" s="208" t="s">
        <v>11320</v>
      </c>
      <c r="C11187" s="2" t="s">
        <v>170</v>
      </c>
      <c r="D11187" s="209" t="n">
        <v>460.36</v>
      </c>
      <c r="F11187" s="211" t="n">
        <v>0</v>
      </c>
    </row>
    <row r="11188" customFormat="false" ht="12.8" hidden="false" customHeight="false" outlineLevel="0" collapsed="false">
      <c r="A11188" s="207" t="n">
        <v>37105</v>
      </c>
      <c r="B11188" s="208" t="s">
        <v>11321</v>
      </c>
      <c r="C11188" s="2" t="s">
        <v>170</v>
      </c>
      <c r="D11188" s="209" t="n">
        <v>2832.58</v>
      </c>
      <c r="F11188" s="211" t="n">
        <v>0</v>
      </c>
    </row>
    <row r="11189" customFormat="false" ht="12.8" hidden="false" customHeight="false" outlineLevel="0" collapsed="false">
      <c r="A11189" s="207" t="n">
        <v>43980</v>
      </c>
      <c r="B11189" s="208" t="s">
        <v>11322</v>
      </c>
      <c r="C11189" s="2" t="s">
        <v>170</v>
      </c>
      <c r="D11189" s="209" t="n">
        <v>3527.68</v>
      </c>
      <c r="F11189" s="211" t="n">
        <v>0</v>
      </c>
    </row>
    <row r="11190" customFormat="false" ht="12.8" hidden="false" customHeight="false" outlineLevel="0" collapsed="false">
      <c r="A11190" s="207" t="n">
        <v>43979</v>
      </c>
      <c r="B11190" s="208" t="s">
        <v>11323</v>
      </c>
      <c r="C11190" s="2" t="s">
        <v>170</v>
      </c>
      <c r="D11190" s="209" t="n">
        <v>662.81</v>
      </c>
      <c r="F11190" s="211" t="n">
        <v>0</v>
      </c>
    </row>
    <row r="11191" customFormat="false" ht="12.8" hidden="false" customHeight="false" outlineLevel="0" collapsed="false">
      <c r="A11191" s="207" t="n">
        <v>11868</v>
      </c>
      <c r="B11191" s="208" t="s">
        <v>11324</v>
      </c>
      <c r="C11191" s="2" t="s">
        <v>170</v>
      </c>
      <c r="D11191" s="209" t="n">
        <v>641.01</v>
      </c>
      <c r="F11191" s="211" t="n">
        <v>0</v>
      </c>
    </row>
    <row r="11192" customFormat="false" ht="12.8" hidden="false" customHeight="false" outlineLevel="0" collapsed="false">
      <c r="A11192" s="207" t="n">
        <v>34636</v>
      </c>
      <c r="B11192" s="208" t="s">
        <v>11325</v>
      </c>
      <c r="C11192" s="2" t="s">
        <v>170</v>
      </c>
      <c r="D11192" s="209" t="n">
        <v>455.2</v>
      </c>
      <c r="F11192" s="211" t="n">
        <v>0</v>
      </c>
    </row>
    <row r="11193" customFormat="false" ht="12.8" hidden="false" customHeight="false" outlineLevel="0" collapsed="false">
      <c r="A11193" s="207" t="n">
        <v>34639</v>
      </c>
      <c r="B11193" s="208" t="s">
        <v>11326</v>
      </c>
      <c r="C11193" s="2" t="s">
        <v>170</v>
      </c>
      <c r="D11193" s="209" t="n">
        <v>1050.68</v>
      </c>
      <c r="F11193" s="211" t="n">
        <v>0</v>
      </c>
    </row>
    <row r="11194" customFormat="false" ht="12.8" hidden="false" customHeight="false" outlineLevel="0" collapsed="false">
      <c r="A11194" s="207" t="n">
        <v>34640</v>
      </c>
      <c r="B11194" s="208" t="s">
        <v>11327</v>
      </c>
      <c r="C11194" s="2" t="s">
        <v>170</v>
      </c>
      <c r="D11194" s="209" t="n">
        <v>1191.83</v>
      </c>
      <c r="F11194" s="211" t="n">
        <v>0</v>
      </c>
    </row>
    <row r="11195" customFormat="false" ht="12.8" hidden="false" customHeight="false" outlineLevel="0" collapsed="false">
      <c r="A11195" s="207" t="n">
        <v>43977</v>
      </c>
      <c r="B11195" s="208" t="s">
        <v>11328</v>
      </c>
      <c r="C11195" s="2" t="s">
        <v>170</v>
      </c>
      <c r="D11195" s="209" t="n">
        <v>2054.65</v>
      </c>
      <c r="F11195" s="211" t="n">
        <v>0</v>
      </c>
    </row>
    <row r="11196" customFormat="false" ht="12.8" hidden="false" customHeight="false" outlineLevel="0" collapsed="false">
      <c r="A11196" s="207" t="n">
        <v>34637</v>
      </c>
      <c r="B11196" s="208" t="s">
        <v>11329</v>
      </c>
      <c r="C11196" s="2" t="s">
        <v>170</v>
      </c>
      <c r="D11196" s="209" t="n">
        <v>275.28</v>
      </c>
      <c r="F11196" s="211" t="n">
        <v>0</v>
      </c>
    </row>
    <row r="11197" customFormat="false" ht="12.8" hidden="false" customHeight="false" outlineLevel="0" collapsed="false">
      <c r="A11197" s="207" t="n">
        <v>34638</v>
      </c>
      <c r="B11197" s="208" t="s">
        <v>11330</v>
      </c>
      <c r="C11197" s="2" t="s">
        <v>170</v>
      </c>
      <c r="D11197" s="209" t="n">
        <v>425.8</v>
      </c>
      <c r="F11197" s="211" t="n">
        <v>0</v>
      </c>
    </row>
    <row r="11198" customFormat="false" ht="12.8" hidden="false" customHeight="false" outlineLevel="0" collapsed="false">
      <c r="A11198" s="207" t="n">
        <v>34641</v>
      </c>
      <c r="B11198" s="208" t="s">
        <v>11331</v>
      </c>
      <c r="C11198" s="2" t="s">
        <v>170</v>
      </c>
      <c r="D11198" s="209" t="n">
        <v>112.44</v>
      </c>
      <c r="F11198" s="211" t="n">
        <v>0</v>
      </c>
    </row>
    <row r="11199" customFormat="false" ht="12.8" hidden="false" customHeight="false" outlineLevel="0" collapsed="false">
      <c r="A11199" s="207" t="n">
        <v>43434</v>
      </c>
      <c r="B11199" s="208" t="s">
        <v>11332</v>
      </c>
      <c r="C11199" s="2" t="s">
        <v>170</v>
      </c>
      <c r="D11199" s="209" t="n">
        <v>121.57</v>
      </c>
      <c r="F11199" s="211" t="n">
        <v>0</v>
      </c>
    </row>
    <row r="11200" customFormat="false" ht="12.8" hidden="false" customHeight="false" outlineLevel="0" collapsed="false">
      <c r="A11200" s="207" t="n">
        <v>43435</v>
      </c>
      <c r="B11200" s="208" t="s">
        <v>11333</v>
      </c>
      <c r="C11200" s="2" t="s">
        <v>170</v>
      </c>
      <c r="D11200" s="209" t="n">
        <v>222.89</v>
      </c>
      <c r="F11200" s="211" t="n">
        <v>0</v>
      </c>
    </row>
    <row r="11201" customFormat="false" ht="12.8" hidden="false" customHeight="false" outlineLevel="0" collapsed="false">
      <c r="A11201" s="207" t="n">
        <v>43436</v>
      </c>
      <c r="B11201" s="208" t="s">
        <v>11334</v>
      </c>
      <c r="C11201" s="2" t="s">
        <v>170</v>
      </c>
      <c r="D11201" s="209" t="n">
        <v>390.06</v>
      </c>
      <c r="F11201" s="211" t="n">
        <v>0</v>
      </c>
    </row>
    <row r="11202" customFormat="false" ht="12.8" hidden="false" customHeight="false" outlineLevel="0" collapsed="false">
      <c r="A11202" s="207" t="n">
        <v>43437</v>
      </c>
      <c r="B11202" s="208" t="s">
        <v>11335</v>
      </c>
      <c r="C11202" s="2" t="s">
        <v>170</v>
      </c>
      <c r="D11202" s="209" t="n">
        <v>707.17</v>
      </c>
      <c r="F11202" s="211" t="n">
        <v>0</v>
      </c>
    </row>
    <row r="11203" customFormat="false" ht="12.8" hidden="false" customHeight="false" outlineLevel="0" collapsed="false">
      <c r="A11203" s="207" t="n">
        <v>43438</v>
      </c>
      <c r="B11203" s="208" t="s">
        <v>11336</v>
      </c>
      <c r="C11203" s="2" t="s">
        <v>170</v>
      </c>
      <c r="D11203" s="209" t="n">
        <v>1266.43</v>
      </c>
      <c r="F11203" s="211" t="n">
        <v>0</v>
      </c>
    </row>
    <row r="11204" customFormat="false" ht="12.8" hidden="false" customHeight="false" outlineLevel="0" collapsed="false">
      <c r="A11204" s="207" t="n">
        <v>41627</v>
      </c>
      <c r="B11204" s="208" t="s">
        <v>11337</v>
      </c>
      <c r="C11204" s="2" t="s">
        <v>170</v>
      </c>
      <c r="D11204" s="209" t="n">
        <v>187.43</v>
      </c>
      <c r="F11204" s="211" t="n">
        <v>0</v>
      </c>
    </row>
    <row r="11205" customFormat="false" ht="12.8" hidden="false" customHeight="false" outlineLevel="0" collapsed="false">
      <c r="A11205" s="207" t="n">
        <v>41628</v>
      </c>
      <c r="B11205" s="208" t="s">
        <v>11338</v>
      </c>
      <c r="C11205" s="2" t="s">
        <v>170</v>
      </c>
      <c r="D11205" s="209" t="n">
        <v>344.47</v>
      </c>
      <c r="F11205" s="211" t="n">
        <v>0</v>
      </c>
    </row>
    <row r="11206" customFormat="false" ht="12.8" hidden="false" customHeight="false" outlineLevel="0" collapsed="false">
      <c r="A11206" s="207" t="n">
        <v>41629</v>
      </c>
      <c r="B11206" s="208" t="s">
        <v>11339</v>
      </c>
      <c r="C11206" s="2" t="s">
        <v>170</v>
      </c>
      <c r="D11206" s="209" t="n">
        <v>437.68</v>
      </c>
      <c r="F11206" s="211" t="n">
        <v>0</v>
      </c>
    </row>
    <row r="11207" customFormat="false" ht="12.8" hidden="false" customHeight="false" outlineLevel="0" collapsed="false">
      <c r="A11207" s="207" t="n">
        <v>43429</v>
      </c>
      <c r="B11207" s="208" t="s">
        <v>11340</v>
      </c>
      <c r="C11207" s="2" t="s">
        <v>170</v>
      </c>
      <c r="D11207" s="209" t="n">
        <v>96.97</v>
      </c>
      <c r="F11207" s="211" t="n">
        <v>0</v>
      </c>
    </row>
    <row r="11208" customFormat="false" ht="12.8" hidden="false" customHeight="false" outlineLevel="0" collapsed="false">
      <c r="A11208" s="207" t="n">
        <v>43430</v>
      </c>
      <c r="B11208" s="208" t="s">
        <v>11341</v>
      </c>
      <c r="C11208" s="2" t="s">
        <v>170</v>
      </c>
      <c r="D11208" s="209" t="n">
        <v>161.09</v>
      </c>
      <c r="F11208" s="211" t="n">
        <v>0</v>
      </c>
    </row>
    <row r="11209" customFormat="false" ht="12.8" hidden="false" customHeight="false" outlineLevel="0" collapsed="false">
      <c r="A11209" s="207" t="n">
        <v>43431</v>
      </c>
      <c r="B11209" s="208" t="s">
        <v>11342</v>
      </c>
      <c r="C11209" s="2" t="s">
        <v>170</v>
      </c>
      <c r="D11209" s="209" t="n">
        <v>312.05</v>
      </c>
      <c r="F11209" s="211" t="n">
        <v>0</v>
      </c>
    </row>
    <row r="11210" customFormat="false" ht="12.8" hidden="false" customHeight="false" outlineLevel="0" collapsed="false">
      <c r="A11210" s="207" t="n">
        <v>43432</v>
      </c>
      <c r="B11210" s="208" t="s">
        <v>11343</v>
      </c>
      <c r="C11210" s="2" t="s">
        <v>170</v>
      </c>
      <c r="D11210" s="209" t="n">
        <v>648.41</v>
      </c>
      <c r="F11210" s="211" t="n">
        <v>0</v>
      </c>
    </row>
    <row r="11211" customFormat="false" ht="12.8" hidden="false" customHeight="false" outlineLevel="0" collapsed="false">
      <c r="A11211" s="207" t="n">
        <v>43433</v>
      </c>
      <c r="B11211" s="208" t="s">
        <v>11344</v>
      </c>
      <c r="C11211" s="2" t="s">
        <v>170</v>
      </c>
      <c r="D11211" s="209" t="n">
        <v>1022.26</v>
      </c>
      <c r="F11211" s="211" t="n">
        <v>0</v>
      </c>
    </row>
    <row r="11212" customFormat="false" ht="19.4" hidden="false" customHeight="false" outlineLevel="0" collapsed="false">
      <c r="A11212" s="207" t="n">
        <v>43094</v>
      </c>
      <c r="B11212" s="208" t="s">
        <v>11345</v>
      </c>
      <c r="C11212" s="2" t="s">
        <v>170</v>
      </c>
      <c r="D11212" s="209" t="n">
        <v>269.25</v>
      </c>
      <c r="F11212" s="211" t="n">
        <v>0</v>
      </c>
    </row>
    <row r="11213" customFormat="false" ht="19.4" hidden="false" customHeight="false" outlineLevel="0" collapsed="false">
      <c r="A11213" s="207" t="n">
        <v>43093</v>
      </c>
      <c r="B11213" s="208" t="s">
        <v>11346</v>
      </c>
      <c r="C11213" s="2" t="s">
        <v>170</v>
      </c>
      <c r="D11213" s="209" t="n">
        <v>286.13</v>
      </c>
      <c r="F11213" s="211" t="n">
        <v>0</v>
      </c>
    </row>
    <row r="11214" customFormat="false" ht="19.4" hidden="false" customHeight="false" outlineLevel="0" collapsed="false">
      <c r="A11214" s="207" t="n">
        <v>11694</v>
      </c>
      <c r="B11214" s="208" t="s">
        <v>11347</v>
      </c>
      <c r="C11214" s="2" t="s">
        <v>170</v>
      </c>
      <c r="D11214" s="209" t="n">
        <v>1135.1</v>
      </c>
      <c r="F11214" s="211" t="n">
        <v>0</v>
      </c>
    </row>
    <row r="11215" customFormat="false" ht="19.4" hidden="false" customHeight="false" outlineLevel="0" collapsed="false">
      <c r="A11215" s="207" t="n">
        <v>1030</v>
      </c>
      <c r="B11215" s="208" t="s">
        <v>11348</v>
      </c>
      <c r="C11215" s="2" t="s">
        <v>170</v>
      </c>
      <c r="D11215" s="209" t="n">
        <v>51.35</v>
      </c>
      <c r="F11215" s="211" t="n">
        <v>0</v>
      </c>
    </row>
    <row r="11216" customFormat="false" ht="12.8" hidden="false" customHeight="false" outlineLevel="0" collapsed="false">
      <c r="A11216" s="207" t="n">
        <v>11881</v>
      </c>
      <c r="B11216" s="208" t="s">
        <v>11349</v>
      </c>
      <c r="C11216" s="2" t="s">
        <v>170</v>
      </c>
      <c r="D11216" s="209" t="n">
        <v>172.23</v>
      </c>
      <c r="F11216" s="211" t="n">
        <v>0</v>
      </c>
    </row>
    <row r="11217" customFormat="false" ht="19.4" hidden="false" customHeight="false" outlineLevel="0" collapsed="false">
      <c r="A11217" s="207" t="n">
        <v>35277</v>
      </c>
      <c r="B11217" s="208" t="s">
        <v>11350</v>
      </c>
      <c r="C11217" s="2" t="s">
        <v>170</v>
      </c>
      <c r="D11217" s="209" t="n">
        <v>482.47</v>
      </c>
      <c r="F11217" s="211" t="n">
        <v>0</v>
      </c>
    </row>
    <row r="11218" customFormat="false" ht="19.4" hidden="false" customHeight="false" outlineLevel="0" collapsed="false">
      <c r="A11218" s="207" t="n">
        <v>10521</v>
      </c>
      <c r="B11218" s="208" t="s">
        <v>11351</v>
      </c>
      <c r="C11218" s="2" t="s">
        <v>170</v>
      </c>
      <c r="D11218" s="209" t="n">
        <v>339.81</v>
      </c>
      <c r="F11218" s="211" t="n">
        <v>0</v>
      </c>
    </row>
    <row r="11219" customFormat="false" ht="19.4" hidden="false" customHeight="false" outlineLevel="0" collapsed="false">
      <c r="A11219" s="207" t="n">
        <v>10885</v>
      </c>
      <c r="B11219" s="208" t="s">
        <v>11352</v>
      </c>
      <c r="C11219" s="2" t="s">
        <v>170</v>
      </c>
      <c r="D11219" s="209" t="n">
        <v>429.82</v>
      </c>
      <c r="F11219" s="211" t="n">
        <v>0</v>
      </c>
    </row>
    <row r="11220" customFormat="false" ht="19.4" hidden="false" customHeight="false" outlineLevel="0" collapsed="false">
      <c r="A11220" s="207" t="n">
        <v>20962</v>
      </c>
      <c r="B11220" s="208" t="s">
        <v>11353</v>
      </c>
      <c r="C11220" s="2" t="s">
        <v>170</v>
      </c>
      <c r="D11220" s="209" t="n">
        <v>356</v>
      </c>
      <c r="F11220" s="211" t="n">
        <v>0</v>
      </c>
    </row>
    <row r="11221" customFormat="false" ht="19.4" hidden="false" customHeight="false" outlineLevel="0" collapsed="false">
      <c r="A11221" s="207" t="n">
        <v>20963</v>
      </c>
      <c r="B11221" s="208" t="s">
        <v>11354</v>
      </c>
      <c r="C11221" s="2" t="s">
        <v>170</v>
      </c>
      <c r="D11221" s="209" t="n">
        <v>434.88</v>
      </c>
      <c r="F11221" s="211" t="n">
        <v>0</v>
      </c>
    </row>
    <row r="11222" customFormat="false" ht="19.4" hidden="false" customHeight="false" outlineLevel="0" collapsed="false">
      <c r="A11222" s="207" t="n">
        <v>34643</v>
      </c>
      <c r="B11222" s="208" t="s">
        <v>11355</v>
      </c>
      <c r="C11222" s="2" t="s">
        <v>170</v>
      </c>
      <c r="D11222" s="209" t="n">
        <v>55.56</v>
      </c>
      <c r="F11222" s="211" t="n">
        <v>0</v>
      </c>
    </row>
    <row r="11223" customFormat="false" ht="19.4" hidden="false" customHeight="false" outlineLevel="0" collapsed="false">
      <c r="A11223" s="207" t="n">
        <v>41480</v>
      </c>
      <c r="B11223" s="208" t="s">
        <v>11356</v>
      </c>
      <c r="C11223" s="2" t="s">
        <v>170</v>
      </c>
      <c r="D11223" s="209" t="n">
        <v>64.42</v>
      </c>
      <c r="F11223" s="211" t="n">
        <v>0</v>
      </c>
    </row>
    <row r="11224" customFormat="false" ht="19.4" hidden="false" customHeight="false" outlineLevel="0" collapsed="false">
      <c r="A11224" s="207" t="n">
        <v>41474</v>
      </c>
      <c r="B11224" s="208" t="s">
        <v>11357</v>
      </c>
      <c r="C11224" s="2" t="s">
        <v>170</v>
      </c>
      <c r="D11224" s="209" t="n">
        <v>102.92</v>
      </c>
      <c r="F11224" s="211" t="n">
        <v>0</v>
      </c>
    </row>
    <row r="11225" customFormat="false" ht="19.4" hidden="false" customHeight="false" outlineLevel="0" collapsed="false">
      <c r="A11225" s="207" t="n">
        <v>41475</v>
      </c>
      <c r="B11225" s="208" t="s">
        <v>11358</v>
      </c>
      <c r="C11225" s="2" t="s">
        <v>170</v>
      </c>
      <c r="D11225" s="209" t="n">
        <v>87.81</v>
      </c>
      <c r="F11225" s="211" t="n">
        <v>0</v>
      </c>
    </row>
    <row r="11226" customFormat="false" ht="19.4" hidden="false" customHeight="false" outlineLevel="0" collapsed="false">
      <c r="A11226" s="207" t="n">
        <v>41476</v>
      </c>
      <c r="B11226" s="208" t="s">
        <v>11359</v>
      </c>
      <c r="C11226" s="2" t="s">
        <v>170</v>
      </c>
      <c r="D11226" s="209" t="n">
        <v>192.27</v>
      </c>
      <c r="F11226" s="211" t="n">
        <v>0</v>
      </c>
    </row>
    <row r="11227" customFormat="false" ht="12.8" hidden="false" customHeight="false" outlineLevel="0" collapsed="false">
      <c r="A11227" s="207" t="n">
        <v>2555</v>
      </c>
      <c r="B11227" s="208" t="s">
        <v>11360</v>
      </c>
      <c r="C11227" s="2" t="s">
        <v>170</v>
      </c>
      <c r="D11227" s="209" t="n">
        <v>1.59</v>
      </c>
      <c r="F11227" s="211" t="n">
        <v>0</v>
      </c>
    </row>
    <row r="11228" customFormat="false" ht="12.8" hidden="false" customHeight="false" outlineLevel="0" collapsed="false">
      <c r="A11228" s="207" t="n">
        <v>2556</v>
      </c>
      <c r="B11228" s="208" t="s">
        <v>11361</v>
      </c>
      <c r="C11228" s="2" t="s">
        <v>170</v>
      </c>
      <c r="D11228" s="209" t="n">
        <v>1.65</v>
      </c>
      <c r="F11228" s="211" t="n">
        <v>0</v>
      </c>
    </row>
    <row r="11229" customFormat="false" ht="12.8" hidden="false" customHeight="false" outlineLevel="0" collapsed="false">
      <c r="A11229" s="207" t="n">
        <v>2557</v>
      </c>
      <c r="B11229" s="208" t="s">
        <v>11362</v>
      </c>
      <c r="C11229" s="2" t="s">
        <v>170</v>
      </c>
      <c r="D11229" s="209" t="n">
        <v>3.49</v>
      </c>
      <c r="F11229" s="211" t="n">
        <v>0</v>
      </c>
    </row>
    <row r="11230" customFormat="false" ht="12.8" hidden="false" customHeight="false" outlineLevel="0" collapsed="false">
      <c r="A11230" s="207" t="n">
        <v>10569</v>
      </c>
      <c r="B11230" s="208" t="s">
        <v>11363</v>
      </c>
      <c r="C11230" s="2" t="s">
        <v>170</v>
      </c>
      <c r="D11230" s="209" t="n">
        <v>3.49</v>
      </c>
      <c r="F11230" s="211" t="n">
        <v>0</v>
      </c>
    </row>
    <row r="11231" customFormat="false" ht="12.8" hidden="false" customHeight="false" outlineLevel="0" collapsed="false">
      <c r="A11231" s="207" t="n">
        <v>39810</v>
      </c>
      <c r="B11231" s="208" t="s">
        <v>11364</v>
      </c>
      <c r="C11231" s="2" t="s">
        <v>170</v>
      </c>
      <c r="D11231" s="209" t="n">
        <v>36.33</v>
      </c>
      <c r="F11231" s="211" t="n">
        <v>0</v>
      </c>
    </row>
    <row r="11232" customFormat="false" ht="12.8" hidden="false" customHeight="false" outlineLevel="0" collapsed="false">
      <c r="A11232" s="207" t="n">
        <v>39811</v>
      </c>
      <c r="B11232" s="208" t="s">
        <v>11365</v>
      </c>
      <c r="C11232" s="2" t="s">
        <v>170</v>
      </c>
      <c r="D11232" s="209" t="n">
        <v>44.44</v>
      </c>
      <c r="F11232" s="211" t="n">
        <v>0</v>
      </c>
    </row>
    <row r="11233" customFormat="false" ht="12.8" hidden="false" customHeight="false" outlineLevel="0" collapsed="false">
      <c r="A11233" s="207" t="n">
        <v>39812</v>
      </c>
      <c r="B11233" s="208" t="s">
        <v>11366</v>
      </c>
      <c r="C11233" s="2" t="s">
        <v>170</v>
      </c>
      <c r="D11233" s="209" t="n">
        <v>73.08</v>
      </c>
      <c r="F11233" s="211" t="n">
        <v>0</v>
      </c>
    </row>
    <row r="11234" customFormat="false" ht="19.4" hidden="false" customHeight="false" outlineLevel="0" collapsed="false">
      <c r="A11234" s="207" t="n">
        <v>43096</v>
      </c>
      <c r="B11234" s="208" t="s">
        <v>11367</v>
      </c>
      <c r="C11234" s="2" t="s">
        <v>170</v>
      </c>
      <c r="D11234" s="209" t="n">
        <v>242.24</v>
      </c>
      <c r="F11234" s="211" t="n">
        <v>0</v>
      </c>
    </row>
    <row r="11235" customFormat="false" ht="19.4" hidden="false" customHeight="false" outlineLevel="0" collapsed="false">
      <c r="A11235" s="207" t="n">
        <v>43102</v>
      </c>
      <c r="B11235" s="208" t="s">
        <v>11368</v>
      </c>
      <c r="C11235" s="2" t="s">
        <v>170</v>
      </c>
      <c r="D11235" s="209" t="n">
        <v>147.29</v>
      </c>
      <c r="F11235" s="211" t="n">
        <v>0</v>
      </c>
    </row>
    <row r="11236" customFormat="false" ht="19.4" hidden="false" customHeight="false" outlineLevel="0" collapsed="false">
      <c r="A11236" s="207" t="n">
        <v>43103</v>
      </c>
      <c r="B11236" s="208" t="s">
        <v>11369</v>
      </c>
      <c r="C11236" s="2" t="s">
        <v>170</v>
      </c>
      <c r="D11236" s="209" t="n">
        <v>216.89</v>
      </c>
      <c r="F11236" s="211" t="n">
        <v>0</v>
      </c>
    </row>
    <row r="11237" customFormat="false" ht="19.4" hidden="false" customHeight="false" outlineLevel="0" collapsed="false">
      <c r="A11237" s="207" t="n">
        <v>43098</v>
      </c>
      <c r="B11237" s="208" t="s">
        <v>11370</v>
      </c>
      <c r="C11237" s="2" t="s">
        <v>170</v>
      </c>
      <c r="D11237" s="209" t="n">
        <v>82.05</v>
      </c>
      <c r="F11237" s="211" t="n">
        <v>0</v>
      </c>
    </row>
    <row r="11238" customFormat="false" ht="19.4" hidden="false" customHeight="false" outlineLevel="0" collapsed="false">
      <c r="A11238" s="207" t="n">
        <v>43097</v>
      </c>
      <c r="B11238" s="208" t="s">
        <v>11371</v>
      </c>
      <c r="C11238" s="2" t="s">
        <v>170</v>
      </c>
      <c r="D11238" s="209" t="n">
        <v>48.61</v>
      </c>
      <c r="F11238" s="211" t="n">
        <v>0</v>
      </c>
    </row>
    <row r="11239" customFormat="false" ht="12.8" hidden="false" customHeight="false" outlineLevel="0" collapsed="false">
      <c r="A11239" s="207" t="n">
        <v>43104</v>
      </c>
      <c r="B11239" s="208" t="s">
        <v>11372</v>
      </c>
      <c r="C11239" s="2" t="s">
        <v>170</v>
      </c>
      <c r="D11239" s="209" t="n">
        <v>575.05</v>
      </c>
      <c r="F11239" s="211" t="n">
        <v>0</v>
      </c>
    </row>
    <row r="11240" customFormat="false" ht="12.8" hidden="false" customHeight="false" outlineLevel="0" collapsed="false">
      <c r="A11240" s="207" t="n">
        <v>39771</v>
      </c>
      <c r="B11240" s="208" t="s">
        <v>11373</v>
      </c>
      <c r="C11240" s="2" t="s">
        <v>170</v>
      </c>
      <c r="D11240" s="209" t="n">
        <v>33.53</v>
      </c>
      <c r="F11240" s="211" t="n">
        <v>0</v>
      </c>
    </row>
    <row r="11241" customFormat="false" ht="12.8" hidden="false" customHeight="false" outlineLevel="0" collapsed="false">
      <c r="A11241" s="207" t="n">
        <v>39772</v>
      </c>
      <c r="B11241" s="208" t="s">
        <v>11374</v>
      </c>
      <c r="C11241" s="2" t="s">
        <v>170</v>
      </c>
      <c r="D11241" s="209" t="n">
        <v>65.91</v>
      </c>
      <c r="F11241" s="211" t="n">
        <v>0</v>
      </c>
    </row>
    <row r="11242" customFormat="false" ht="12.8" hidden="false" customHeight="false" outlineLevel="0" collapsed="false">
      <c r="A11242" s="207" t="n">
        <v>39773</v>
      </c>
      <c r="B11242" s="208" t="s">
        <v>11375</v>
      </c>
      <c r="C11242" s="2" t="s">
        <v>170</v>
      </c>
      <c r="D11242" s="209" t="n">
        <v>105.93</v>
      </c>
      <c r="F11242" s="211" t="n">
        <v>0</v>
      </c>
    </row>
    <row r="11243" customFormat="false" ht="12.8" hidden="false" customHeight="false" outlineLevel="0" collapsed="false">
      <c r="A11243" s="207" t="n">
        <v>39774</v>
      </c>
      <c r="B11243" s="208" t="s">
        <v>11376</v>
      </c>
      <c r="C11243" s="2" t="s">
        <v>170</v>
      </c>
      <c r="D11243" s="209" t="n">
        <v>158.45</v>
      </c>
      <c r="F11243" s="211" t="n">
        <v>0</v>
      </c>
    </row>
    <row r="11244" customFormat="false" ht="12.8" hidden="false" customHeight="false" outlineLevel="0" collapsed="false">
      <c r="A11244" s="207" t="n">
        <v>39775</v>
      </c>
      <c r="B11244" s="208" t="s">
        <v>11377</v>
      </c>
      <c r="C11244" s="2" t="s">
        <v>170</v>
      </c>
      <c r="D11244" s="209" t="n">
        <v>211.48</v>
      </c>
      <c r="F11244" s="211" t="n">
        <v>0</v>
      </c>
    </row>
    <row r="11245" customFormat="false" ht="12.8" hidden="false" customHeight="false" outlineLevel="0" collapsed="false">
      <c r="A11245" s="207" t="n">
        <v>39776</v>
      </c>
      <c r="B11245" s="208" t="s">
        <v>11378</v>
      </c>
      <c r="C11245" s="2" t="s">
        <v>170</v>
      </c>
      <c r="D11245" s="209" t="n">
        <v>255.57</v>
      </c>
      <c r="F11245" s="211" t="n">
        <v>0</v>
      </c>
    </row>
    <row r="11246" customFormat="false" ht="12.8" hidden="false" customHeight="false" outlineLevel="0" collapsed="false">
      <c r="A11246" s="207" t="n">
        <v>39777</v>
      </c>
      <c r="B11246" s="208" t="s">
        <v>11379</v>
      </c>
      <c r="C11246" s="2" t="s">
        <v>170</v>
      </c>
      <c r="D11246" s="209" t="n">
        <v>323.93</v>
      </c>
      <c r="F11246" s="211" t="n">
        <v>0</v>
      </c>
    </row>
    <row r="11247" customFormat="false" ht="12.8" hidden="false" customHeight="false" outlineLevel="0" collapsed="false">
      <c r="A11247" s="207" t="n">
        <v>20254</v>
      </c>
      <c r="B11247" s="208" t="s">
        <v>11380</v>
      </c>
      <c r="C11247" s="2" t="s">
        <v>170</v>
      </c>
      <c r="D11247" s="209" t="n">
        <v>23.51</v>
      </c>
      <c r="F11247" s="211" t="n">
        <v>0</v>
      </c>
    </row>
    <row r="11248" customFormat="false" ht="12.8" hidden="false" customHeight="false" outlineLevel="0" collapsed="false">
      <c r="A11248" s="207" t="n">
        <v>20253</v>
      </c>
      <c r="B11248" s="208" t="s">
        <v>11381</v>
      </c>
      <c r="C11248" s="2" t="s">
        <v>170</v>
      </c>
      <c r="D11248" s="209" t="n">
        <v>77.21</v>
      </c>
      <c r="F11248" s="211" t="n">
        <v>0</v>
      </c>
    </row>
    <row r="11249" customFormat="false" ht="12.8" hidden="false" customHeight="false" outlineLevel="0" collapsed="false">
      <c r="A11249" s="207" t="n">
        <v>1872</v>
      </c>
      <c r="B11249" s="208" t="s">
        <v>11382</v>
      </c>
      <c r="C11249" s="2" t="s">
        <v>170</v>
      </c>
      <c r="D11249" s="209" t="n">
        <v>2.86</v>
      </c>
      <c r="F11249" s="211" t="n">
        <v>0</v>
      </c>
    </row>
    <row r="11250" customFormat="false" ht="12.8" hidden="false" customHeight="false" outlineLevel="0" collapsed="false">
      <c r="A11250" s="207" t="n">
        <v>1873</v>
      </c>
      <c r="B11250" s="208" t="s">
        <v>11383</v>
      </c>
      <c r="C11250" s="2" t="s">
        <v>170</v>
      </c>
      <c r="D11250" s="209" t="n">
        <v>5.68</v>
      </c>
      <c r="F11250" s="211" t="n">
        <v>0</v>
      </c>
    </row>
    <row r="11251" customFormat="false" ht="19.4" hidden="false" customHeight="false" outlineLevel="0" collapsed="false">
      <c r="A11251" s="207" t="n">
        <v>14055</v>
      </c>
      <c r="B11251" s="208" t="s">
        <v>11384</v>
      </c>
      <c r="C11251" s="2" t="s">
        <v>170</v>
      </c>
      <c r="D11251" s="209" t="n">
        <v>705.53</v>
      </c>
      <c r="F11251" s="211" t="n">
        <v>0</v>
      </c>
    </row>
    <row r="11252" customFormat="false" ht="19.4" hidden="false" customHeight="false" outlineLevel="0" collapsed="false">
      <c r="A11252" s="207" t="n">
        <v>11247</v>
      </c>
      <c r="B11252" s="208" t="s">
        <v>11385</v>
      </c>
      <c r="C11252" s="2" t="s">
        <v>170</v>
      </c>
      <c r="D11252" s="209" t="n">
        <v>1484.59</v>
      </c>
      <c r="F11252" s="211" t="n">
        <v>0</v>
      </c>
    </row>
    <row r="11253" customFormat="false" ht="19.4" hidden="false" customHeight="false" outlineLevel="0" collapsed="false">
      <c r="A11253" s="207" t="n">
        <v>11250</v>
      </c>
      <c r="B11253" s="208" t="s">
        <v>11386</v>
      </c>
      <c r="C11253" s="2" t="s">
        <v>170</v>
      </c>
      <c r="D11253" s="209" t="n">
        <v>63.91</v>
      </c>
      <c r="F11253" s="211" t="n">
        <v>0</v>
      </c>
    </row>
    <row r="11254" customFormat="false" ht="19.4" hidden="false" customHeight="false" outlineLevel="0" collapsed="false">
      <c r="A11254" s="207" t="n">
        <v>11249</v>
      </c>
      <c r="B11254" s="208" t="s">
        <v>11387</v>
      </c>
      <c r="C11254" s="2" t="s">
        <v>170</v>
      </c>
      <c r="D11254" s="209" t="n">
        <v>2899.92</v>
      </c>
      <c r="F11254" s="211" t="n">
        <v>0</v>
      </c>
    </row>
    <row r="11255" customFormat="false" ht="19.4" hidden="false" customHeight="false" outlineLevel="0" collapsed="false">
      <c r="A11255" s="207" t="n">
        <v>11251</v>
      </c>
      <c r="B11255" s="208" t="s">
        <v>11388</v>
      </c>
      <c r="C11255" s="2" t="s">
        <v>170</v>
      </c>
      <c r="D11255" s="209" t="n">
        <v>141.57</v>
      </c>
      <c r="F11255" s="211" t="n">
        <v>0</v>
      </c>
    </row>
    <row r="11256" customFormat="false" ht="19.4" hidden="false" customHeight="false" outlineLevel="0" collapsed="false">
      <c r="A11256" s="207" t="n">
        <v>11253</v>
      </c>
      <c r="B11256" s="208" t="s">
        <v>11389</v>
      </c>
      <c r="C11256" s="2" t="s">
        <v>170</v>
      </c>
      <c r="D11256" s="209" t="n">
        <v>234.6</v>
      </c>
      <c r="F11256" s="211" t="n">
        <v>0</v>
      </c>
    </row>
    <row r="11257" customFormat="false" ht="19.4" hidden="false" customHeight="false" outlineLevel="0" collapsed="false">
      <c r="A11257" s="207" t="n">
        <v>11255</v>
      </c>
      <c r="B11257" s="208" t="s">
        <v>11390</v>
      </c>
      <c r="C11257" s="2" t="s">
        <v>170</v>
      </c>
      <c r="D11257" s="209" t="n">
        <v>350.72</v>
      </c>
      <c r="F11257" s="211" t="n">
        <v>0</v>
      </c>
    </row>
    <row r="11258" customFormat="false" ht="19.4" hidden="false" customHeight="false" outlineLevel="0" collapsed="false">
      <c r="A11258" s="207" t="n">
        <v>11256</v>
      </c>
      <c r="B11258" s="208" t="s">
        <v>11391</v>
      </c>
      <c r="C11258" s="2" t="s">
        <v>170</v>
      </c>
      <c r="D11258" s="209" t="n">
        <v>439.31</v>
      </c>
      <c r="F11258" s="211" t="n">
        <v>0</v>
      </c>
    </row>
    <row r="11259" customFormat="false" ht="19.4" hidden="false" customHeight="false" outlineLevel="0" collapsed="false">
      <c r="A11259" s="207" t="n">
        <v>39693</v>
      </c>
      <c r="B11259" s="208" t="s">
        <v>11392</v>
      </c>
      <c r="C11259" s="2" t="s">
        <v>170</v>
      </c>
      <c r="D11259" s="209" t="n">
        <v>2759.1</v>
      </c>
      <c r="F11259" s="211" t="n">
        <v>0</v>
      </c>
    </row>
    <row r="11260" customFormat="false" ht="12.8" hidden="false" customHeight="false" outlineLevel="0" collapsed="false">
      <c r="A11260" s="207" t="n">
        <v>39692</v>
      </c>
      <c r="B11260" s="208" t="s">
        <v>11393</v>
      </c>
      <c r="C11260" s="2" t="s">
        <v>170</v>
      </c>
      <c r="D11260" s="209" t="n">
        <v>882.85</v>
      </c>
      <c r="F11260" s="211" t="n">
        <v>0</v>
      </c>
    </row>
    <row r="11261" customFormat="false" ht="19.4" hidden="false" customHeight="false" outlineLevel="0" collapsed="false">
      <c r="A11261" s="207" t="n">
        <v>1062</v>
      </c>
      <c r="B11261" s="208" t="s">
        <v>11394</v>
      </c>
      <c r="C11261" s="2" t="s">
        <v>170</v>
      </c>
      <c r="D11261" s="209" t="n">
        <v>279.79</v>
      </c>
      <c r="F11261" s="211" t="n">
        <v>0</v>
      </c>
    </row>
    <row r="11262" customFormat="false" ht="19.4" hidden="false" customHeight="false" outlineLevel="0" collapsed="false">
      <c r="A11262" s="207" t="n">
        <v>39686</v>
      </c>
      <c r="B11262" s="208" t="s">
        <v>11395</v>
      </c>
      <c r="C11262" s="2" t="s">
        <v>170</v>
      </c>
      <c r="D11262" s="209" t="n">
        <v>453.04</v>
      </c>
      <c r="F11262" s="211" t="n">
        <v>0</v>
      </c>
    </row>
    <row r="11263" customFormat="false" ht="19.4" hidden="false" customHeight="false" outlineLevel="0" collapsed="false">
      <c r="A11263" s="207" t="n">
        <v>43095</v>
      </c>
      <c r="B11263" s="208" t="s">
        <v>11396</v>
      </c>
      <c r="C11263" s="2" t="s">
        <v>170</v>
      </c>
      <c r="D11263" s="209" t="n">
        <v>159.62</v>
      </c>
      <c r="F11263" s="211" t="n">
        <v>0</v>
      </c>
    </row>
    <row r="11264" customFormat="false" ht="12.8" hidden="false" customHeight="false" outlineLevel="0" collapsed="false">
      <c r="A11264" s="207" t="n">
        <v>1871</v>
      </c>
      <c r="B11264" s="208" t="s">
        <v>11397</v>
      </c>
      <c r="C11264" s="2" t="s">
        <v>170</v>
      </c>
      <c r="D11264" s="209" t="n">
        <v>5.11</v>
      </c>
      <c r="F11264" s="211" t="n">
        <v>0</v>
      </c>
    </row>
    <row r="11265" customFormat="false" ht="12.8" hidden="false" customHeight="false" outlineLevel="0" collapsed="false">
      <c r="A11265" s="207" t="n">
        <v>12001</v>
      </c>
      <c r="B11265" s="208" t="s">
        <v>11398</v>
      </c>
      <c r="C11265" s="2" t="s">
        <v>170</v>
      </c>
      <c r="D11265" s="209" t="n">
        <v>7.39</v>
      </c>
      <c r="F11265" s="211" t="n">
        <v>0</v>
      </c>
    </row>
    <row r="11266" customFormat="false" ht="12.8" hidden="false" customHeight="false" outlineLevel="0" collapsed="false">
      <c r="A11266" s="207" t="n">
        <v>11882</v>
      </c>
      <c r="B11266" s="208" t="s">
        <v>11399</v>
      </c>
      <c r="C11266" s="2" t="s">
        <v>170</v>
      </c>
      <c r="D11266" s="209" t="n">
        <v>123.6</v>
      </c>
      <c r="F11266" s="211" t="n">
        <v>0</v>
      </c>
    </row>
    <row r="11267" customFormat="false" ht="19.4" hidden="false" customHeight="false" outlineLevel="0" collapsed="false">
      <c r="A11267" s="207" t="n">
        <v>1068</v>
      </c>
      <c r="B11267" s="208" t="s">
        <v>11400</v>
      </c>
      <c r="C11267" s="2" t="s">
        <v>170</v>
      </c>
      <c r="D11267" s="209" t="n">
        <v>1845.51</v>
      </c>
      <c r="F11267" s="211" t="n">
        <v>0</v>
      </c>
    </row>
    <row r="11268" customFormat="false" ht="19.4" hidden="false" customHeight="false" outlineLevel="0" collapsed="false">
      <c r="A11268" s="207" t="n">
        <v>39690</v>
      </c>
      <c r="B11268" s="208" t="s">
        <v>11401</v>
      </c>
      <c r="C11268" s="2" t="s">
        <v>170</v>
      </c>
      <c r="D11268" s="209" t="n">
        <v>3096.15</v>
      </c>
      <c r="F11268" s="211" t="n">
        <v>0</v>
      </c>
    </row>
    <row r="11269" customFormat="false" ht="19.4" hidden="false" customHeight="false" outlineLevel="0" collapsed="false">
      <c r="A11269" s="207" t="n">
        <v>39691</v>
      </c>
      <c r="B11269" s="208" t="s">
        <v>11402</v>
      </c>
      <c r="C11269" s="2" t="s">
        <v>170</v>
      </c>
      <c r="D11269" s="209" t="n">
        <v>3894.09</v>
      </c>
      <c r="F11269" s="211" t="n">
        <v>0</v>
      </c>
    </row>
    <row r="11270" customFormat="false" ht="19.4" hidden="false" customHeight="false" outlineLevel="0" collapsed="false">
      <c r="A11270" s="207" t="n">
        <v>39808</v>
      </c>
      <c r="B11270" s="208" t="s">
        <v>11403</v>
      </c>
      <c r="C11270" s="2" t="s">
        <v>170</v>
      </c>
      <c r="D11270" s="209" t="n">
        <v>83.34</v>
      </c>
      <c r="F11270" s="211" t="n">
        <v>0</v>
      </c>
    </row>
    <row r="11271" customFormat="false" ht="19.4" hidden="false" customHeight="false" outlineLevel="0" collapsed="false">
      <c r="A11271" s="207" t="n">
        <v>39809</v>
      </c>
      <c r="B11271" s="208" t="s">
        <v>11404</v>
      </c>
      <c r="C11271" s="2" t="s">
        <v>170</v>
      </c>
      <c r="D11271" s="209" t="n">
        <v>197.66</v>
      </c>
      <c r="F11271" s="211" t="n">
        <v>0</v>
      </c>
    </row>
    <row r="11272" customFormat="false" ht="19.4" hidden="false" customHeight="false" outlineLevel="0" collapsed="false">
      <c r="A11272" s="207" t="n">
        <v>43439</v>
      </c>
      <c r="B11272" s="208" t="s">
        <v>11405</v>
      </c>
      <c r="C11272" s="2" t="s">
        <v>170</v>
      </c>
      <c r="D11272" s="209" t="n">
        <v>567.36</v>
      </c>
      <c r="F11272" s="211" t="n">
        <v>0</v>
      </c>
    </row>
    <row r="11273" customFormat="false" ht="12.8" hidden="false" customHeight="false" outlineLevel="0" collapsed="false">
      <c r="A11273" s="207" t="n">
        <v>5103</v>
      </c>
      <c r="B11273" s="208" t="s">
        <v>11406</v>
      </c>
      <c r="C11273" s="2" t="s">
        <v>170</v>
      </c>
      <c r="D11273" s="209" t="n">
        <v>30.54</v>
      </c>
      <c r="F11273" s="211" t="n">
        <v>0</v>
      </c>
    </row>
    <row r="11274" customFormat="false" ht="12.8" hidden="false" customHeight="false" outlineLevel="0" collapsed="false">
      <c r="A11274" s="207" t="n">
        <v>11880</v>
      </c>
      <c r="B11274" s="208" t="s">
        <v>11407</v>
      </c>
      <c r="C11274" s="2" t="s">
        <v>170</v>
      </c>
      <c r="D11274" s="209" t="n">
        <v>128.47</v>
      </c>
      <c r="F11274" s="211" t="n">
        <v>0</v>
      </c>
    </row>
    <row r="11275" customFormat="false" ht="12.8" hidden="false" customHeight="false" outlineLevel="0" collapsed="false">
      <c r="A11275" s="207" t="n">
        <v>11714</v>
      </c>
      <c r="B11275" s="208" t="s">
        <v>11408</v>
      </c>
      <c r="C11275" s="2" t="s">
        <v>170</v>
      </c>
      <c r="D11275" s="209" t="n">
        <v>87.52</v>
      </c>
      <c r="F11275" s="211" t="n">
        <v>0</v>
      </c>
    </row>
    <row r="11276" customFormat="false" ht="12.8" hidden="false" customHeight="false" outlineLevel="0" collapsed="false">
      <c r="A11276" s="207" t="n">
        <v>11712</v>
      </c>
      <c r="B11276" s="208" t="s">
        <v>11409</v>
      </c>
      <c r="C11276" s="2" t="s">
        <v>170</v>
      </c>
      <c r="D11276" s="209" t="n">
        <v>57.15</v>
      </c>
      <c r="F11276" s="211" t="n">
        <v>0</v>
      </c>
    </row>
    <row r="11277" customFormat="false" ht="12.8" hidden="false" customHeight="false" outlineLevel="0" collapsed="false">
      <c r="A11277" s="207" t="n">
        <v>11717</v>
      </c>
      <c r="B11277" s="208" t="s">
        <v>11410</v>
      </c>
      <c r="C11277" s="2" t="s">
        <v>170</v>
      </c>
      <c r="D11277" s="209" t="n">
        <v>68.89</v>
      </c>
      <c r="F11277" s="211" t="n">
        <v>0</v>
      </c>
    </row>
    <row r="11278" customFormat="false" ht="12.8" hidden="false" customHeight="false" outlineLevel="0" collapsed="false">
      <c r="A11278" s="207" t="n">
        <v>1106</v>
      </c>
      <c r="B11278" s="208" t="s">
        <v>11411</v>
      </c>
      <c r="C11278" s="2" t="s">
        <v>441</v>
      </c>
      <c r="D11278" s="209" t="n">
        <v>1.02</v>
      </c>
      <c r="F11278" s="211" t="n">
        <v>0</v>
      </c>
    </row>
    <row r="11279" customFormat="false" ht="12.8" hidden="false" customHeight="false" outlineLevel="0" collapsed="false">
      <c r="A11279" s="207" t="n">
        <v>11161</v>
      </c>
      <c r="B11279" s="208" t="s">
        <v>11412</v>
      </c>
      <c r="C11279" s="2" t="s">
        <v>441</v>
      </c>
      <c r="D11279" s="209" t="n">
        <v>1.7</v>
      </c>
      <c r="F11279" s="211" t="n">
        <v>0</v>
      </c>
    </row>
    <row r="11280" customFormat="false" ht="12.8" hidden="false" customHeight="false" outlineLevel="0" collapsed="false">
      <c r="A11280" s="207" t="n">
        <v>1107</v>
      </c>
      <c r="B11280" s="208" t="s">
        <v>11413</v>
      </c>
      <c r="C11280" s="2" t="s">
        <v>441</v>
      </c>
      <c r="D11280" s="209" t="n">
        <v>0.87</v>
      </c>
      <c r="F11280" s="211" t="n">
        <v>0</v>
      </c>
    </row>
    <row r="11281" customFormat="false" ht="12.8" hidden="false" customHeight="false" outlineLevel="0" collapsed="false">
      <c r="A11281" s="207" t="n">
        <v>44479</v>
      </c>
      <c r="B11281" s="208" t="s">
        <v>11414</v>
      </c>
      <c r="C11281" s="2" t="s">
        <v>441</v>
      </c>
      <c r="D11281" s="209" t="n">
        <v>0.15</v>
      </c>
      <c r="F11281" s="211" t="n">
        <v>0</v>
      </c>
    </row>
    <row r="11282" customFormat="false" ht="12.8" hidden="false" customHeight="false" outlineLevel="0" collapsed="false">
      <c r="A11282" s="207" t="n">
        <v>4759</v>
      </c>
      <c r="B11282" s="208" t="s">
        <v>11415</v>
      </c>
      <c r="C11282" s="2" t="s">
        <v>2148</v>
      </c>
      <c r="D11282" s="209" t="n">
        <v>17.98</v>
      </c>
      <c r="F11282" s="211" t="n">
        <v>0</v>
      </c>
    </row>
    <row r="11283" customFormat="false" ht="12.8" hidden="false" customHeight="false" outlineLevel="0" collapsed="false">
      <c r="A11283" s="207" t="n">
        <v>41068</v>
      </c>
      <c r="B11283" s="208" t="s">
        <v>11416</v>
      </c>
      <c r="C11283" s="2" t="s">
        <v>7208</v>
      </c>
      <c r="D11283" s="209" t="n">
        <v>3162.13</v>
      </c>
      <c r="F11283" s="211" t="n">
        <v>0</v>
      </c>
    </row>
    <row r="11284" customFormat="false" ht="12.8" hidden="false" customHeight="false" outlineLevel="0" collapsed="false">
      <c r="A11284" s="207" t="n">
        <v>12618</v>
      </c>
      <c r="B11284" s="208" t="s">
        <v>11417</v>
      </c>
      <c r="C11284" s="2" t="s">
        <v>170</v>
      </c>
      <c r="D11284" s="209" t="n">
        <v>193.82</v>
      </c>
      <c r="F11284" s="211" t="n">
        <v>0</v>
      </c>
    </row>
    <row r="11285" customFormat="false" ht="12.8" hidden="false" customHeight="false" outlineLevel="0" collapsed="false">
      <c r="A11285" s="207" t="n">
        <v>1108</v>
      </c>
      <c r="B11285" s="208" t="s">
        <v>11418</v>
      </c>
      <c r="C11285" s="2" t="s">
        <v>183</v>
      </c>
      <c r="D11285" s="209" t="n">
        <v>30.09</v>
      </c>
      <c r="F11285" s="211" t="n">
        <v>0</v>
      </c>
    </row>
    <row r="11286" customFormat="false" ht="12.8" hidden="false" customHeight="false" outlineLevel="0" collapsed="false">
      <c r="A11286" s="207" t="n">
        <v>1117</v>
      </c>
      <c r="B11286" s="208" t="s">
        <v>11419</v>
      </c>
      <c r="C11286" s="2" t="s">
        <v>183</v>
      </c>
      <c r="D11286" s="209" t="n">
        <v>30.33</v>
      </c>
      <c r="F11286" s="211" t="n">
        <v>0</v>
      </c>
    </row>
    <row r="11287" customFormat="false" ht="12.8" hidden="false" customHeight="false" outlineLevel="0" collapsed="false">
      <c r="A11287" s="207" t="n">
        <v>1118</v>
      </c>
      <c r="B11287" s="208" t="s">
        <v>11420</v>
      </c>
      <c r="C11287" s="2" t="s">
        <v>183</v>
      </c>
      <c r="D11287" s="209" t="n">
        <v>35.85</v>
      </c>
      <c r="F11287" s="211" t="n">
        <v>0</v>
      </c>
    </row>
    <row r="11288" customFormat="false" ht="12.8" hidden="false" customHeight="false" outlineLevel="0" collapsed="false">
      <c r="A11288" s="207" t="n">
        <v>1110</v>
      </c>
      <c r="B11288" s="208" t="s">
        <v>11421</v>
      </c>
      <c r="C11288" s="2" t="s">
        <v>183</v>
      </c>
      <c r="D11288" s="209" t="n">
        <v>35.85</v>
      </c>
      <c r="F11288" s="211" t="n">
        <v>0</v>
      </c>
    </row>
    <row r="11289" customFormat="false" ht="12.8" hidden="false" customHeight="false" outlineLevel="0" collapsed="false">
      <c r="A11289" s="207" t="n">
        <v>40784</v>
      </c>
      <c r="B11289" s="208" t="s">
        <v>11422</v>
      </c>
      <c r="C11289" s="2" t="s">
        <v>183</v>
      </c>
      <c r="D11289" s="209" t="n">
        <v>98.88</v>
      </c>
      <c r="F11289" s="211" t="n">
        <v>0</v>
      </c>
    </row>
    <row r="11290" customFormat="false" ht="12.8" hidden="false" customHeight="false" outlineLevel="0" collapsed="false">
      <c r="A11290" s="207" t="n">
        <v>40782</v>
      </c>
      <c r="B11290" s="208" t="s">
        <v>11423</v>
      </c>
      <c r="C11290" s="2" t="s">
        <v>183</v>
      </c>
      <c r="D11290" s="209" t="n">
        <v>38.8</v>
      </c>
      <c r="F11290" s="211" t="n">
        <v>0</v>
      </c>
    </row>
    <row r="11291" customFormat="false" ht="12.8" hidden="false" customHeight="false" outlineLevel="0" collapsed="false">
      <c r="A11291" s="207" t="n">
        <v>40783</v>
      </c>
      <c r="B11291" s="208" t="s">
        <v>11424</v>
      </c>
      <c r="C11291" s="2" t="s">
        <v>183</v>
      </c>
      <c r="D11291" s="209" t="n">
        <v>50.55</v>
      </c>
      <c r="F11291" s="211" t="n">
        <v>0</v>
      </c>
    </row>
    <row r="11292" customFormat="false" ht="12.8" hidden="false" customHeight="false" outlineLevel="0" collapsed="false">
      <c r="A11292" s="207" t="n">
        <v>1109</v>
      </c>
      <c r="B11292" s="208" t="s">
        <v>11425</v>
      </c>
      <c r="C11292" s="2" t="s">
        <v>183</v>
      </c>
      <c r="D11292" s="209" t="n">
        <v>30.09</v>
      </c>
      <c r="F11292" s="211" t="n">
        <v>0</v>
      </c>
    </row>
    <row r="11293" customFormat="false" ht="12.8" hidden="false" customHeight="false" outlineLevel="0" collapsed="false">
      <c r="A11293" s="207" t="n">
        <v>1119</v>
      </c>
      <c r="B11293" s="208" t="s">
        <v>11426</v>
      </c>
      <c r="C11293" s="2" t="s">
        <v>183</v>
      </c>
      <c r="D11293" s="209" t="n">
        <v>19.4</v>
      </c>
      <c r="F11293" s="211" t="n">
        <v>0</v>
      </c>
    </row>
    <row r="11294" customFormat="false" ht="12.8" hidden="false" customHeight="false" outlineLevel="0" collapsed="false">
      <c r="A11294" s="207" t="n">
        <v>13115</v>
      </c>
      <c r="B11294" s="208" t="s">
        <v>11427</v>
      </c>
      <c r="C11294" s="2" t="s">
        <v>183</v>
      </c>
      <c r="D11294" s="209" t="n">
        <v>23.51</v>
      </c>
      <c r="F11294" s="211" t="n">
        <v>0</v>
      </c>
    </row>
    <row r="11295" customFormat="false" ht="12.8" hidden="false" customHeight="false" outlineLevel="0" collapsed="false">
      <c r="A11295" s="207" t="n">
        <v>10541</v>
      </c>
      <c r="B11295" s="208" t="s">
        <v>11428</v>
      </c>
      <c r="C11295" s="2" t="s">
        <v>183</v>
      </c>
      <c r="D11295" s="209" t="n">
        <v>28.73</v>
      </c>
      <c r="F11295" s="211" t="n">
        <v>0</v>
      </c>
    </row>
    <row r="11296" customFormat="false" ht="12.8" hidden="false" customHeight="false" outlineLevel="0" collapsed="false">
      <c r="A11296" s="207" t="n">
        <v>10542</v>
      </c>
      <c r="B11296" s="208" t="s">
        <v>11429</v>
      </c>
      <c r="C11296" s="2" t="s">
        <v>183</v>
      </c>
      <c r="D11296" s="209" t="n">
        <v>37.57</v>
      </c>
      <c r="F11296" s="211" t="n">
        <v>0</v>
      </c>
    </row>
    <row r="11297" customFormat="false" ht="12.8" hidden="false" customHeight="false" outlineLevel="0" collapsed="false">
      <c r="A11297" s="207" t="n">
        <v>10543</v>
      </c>
      <c r="B11297" s="208" t="s">
        <v>11430</v>
      </c>
      <c r="C11297" s="2" t="s">
        <v>183</v>
      </c>
      <c r="D11297" s="209" t="n">
        <v>60.96</v>
      </c>
      <c r="F11297" s="211" t="n">
        <v>0</v>
      </c>
    </row>
    <row r="11298" customFormat="false" ht="12.8" hidden="false" customHeight="false" outlineLevel="0" collapsed="false">
      <c r="A11298" s="207" t="n">
        <v>10544</v>
      </c>
      <c r="B11298" s="208" t="s">
        <v>11431</v>
      </c>
      <c r="C11298" s="2" t="s">
        <v>183</v>
      </c>
      <c r="D11298" s="209" t="n">
        <v>78.84</v>
      </c>
      <c r="F11298" s="211" t="n">
        <v>0</v>
      </c>
    </row>
    <row r="11299" customFormat="false" ht="12.8" hidden="false" customHeight="false" outlineLevel="0" collapsed="false">
      <c r="A11299" s="207" t="n">
        <v>10545</v>
      </c>
      <c r="B11299" s="208" t="s">
        <v>11432</v>
      </c>
      <c r="C11299" s="2" t="s">
        <v>183</v>
      </c>
      <c r="D11299" s="209" t="n">
        <v>147.35</v>
      </c>
      <c r="F11299" s="211" t="n">
        <v>0</v>
      </c>
    </row>
    <row r="11300" customFormat="false" ht="12.8" hidden="false" customHeight="false" outlineLevel="0" collapsed="false">
      <c r="A11300" s="207" t="n">
        <v>38365</v>
      </c>
      <c r="B11300" s="208" t="s">
        <v>11433</v>
      </c>
      <c r="C11300" s="2" t="s">
        <v>175</v>
      </c>
      <c r="D11300" s="209" t="n">
        <v>2.23</v>
      </c>
      <c r="F11300" s="211" t="n">
        <v>0</v>
      </c>
    </row>
    <row r="11301" customFormat="false" ht="19.4" hidden="false" customHeight="false" outlineLevel="0" collapsed="false">
      <c r="A11301" s="207" t="n">
        <v>44056</v>
      </c>
      <c r="B11301" s="208" t="s">
        <v>11434</v>
      </c>
      <c r="C11301" s="2" t="s">
        <v>170</v>
      </c>
      <c r="D11301" s="209" t="n">
        <v>552792.77</v>
      </c>
      <c r="F11301" s="211" t="n">
        <v>0</v>
      </c>
    </row>
    <row r="11302" customFormat="false" ht="19.4" hidden="false" customHeight="false" outlineLevel="0" collapsed="false">
      <c r="A11302" s="207" t="n">
        <v>44057</v>
      </c>
      <c r="B11302" s="208" t="s">
        <v>11435</v>
      </c>
      <c r="C11302" s="2" t="s">
        <v>170</v>
      </c>
      <c r="D11302" s="209" t="n">
        <v>590000</v>
      </c>
      <c r="F11302" s="211" t="n">
        <v>0</v>
      </c>
    </row>
    <row r="11303" customFormat="false" ht="19.4" hidden="false" customHeight="false" outlineLevel="0" collapsed="false">
      <c r="A11303" s="207" t="n">
        <v>37754</v>
      </c>
      <c r="B11303" s="208" t="s">
        <v>11436</v>
      </c>
      <c r="C11303" s="2" t="s">
        <v>170</v>
      </c>
      <c r="D11303" s="209" t="n">
        <v>609985.6</v>
      </c>
      <c r="F11303" s="211" t="n">
        <v>0</v>
      </c>
    </row>
    <row r="11304" customFormat="false" ht="19.4" hidden="false" customHeight="false" outlineLevel="0" collapsed="false">
      <c r="A11304" s="207" t="n">
        <v>44058</v>
      </c>
      <c r="B11304" s="208" t="s">
        <v>11437</v>
      </c>
      <c r="C11304" s="2" t="s">
        <v>170</v>
      </c>
      <c r="D11304" s="209" t="n">
        <v>643153.15</v>
      </c>
      <c r="F11304" s="211" t="n">
        <v>0</v>
      </c>
    </row>
    <row r="11305" customFormat="false" ht="19.4" hidden="false" customHeight="false" outlineLevel="0" collapsed="false">
      <c r="A11305" s="207" t="n">
        <v>37752</v>
      </c>
      <c r="B11305" s="208" t="s">
        <v>11438</v>
      </c>
      <c r="C11305" s="2" t="s">
        <v>170</v>
      </c>
      <c r="D11305" s="209" t="n">
        <v>669729.7</v>
      </c>
      <c r="F11305" s="211" t="n">
        <v>0</v>
      </c>
    </row>
    <row r="11306" customFormat="false" ht="19.4" hidden="false" customHeight="false" outlineLevel="0" collapsed="false">
      <c r="A11306" s="207" t="n">
        <v>37758</v>
      </c>
      <c r="B11306" s="208" t="s">
        <v>11439</v>
      </c>
      <c r="C11306" s="2" t="s">
        <v>170</v>
      </c>
      <c r="D11306" s="209" t="n">
        <v>844072.05</v>
      </c>
      <c r="F11306" s="211" t="n">
        <v>0</v>
      </c>
    </row>
    <row r="11307" customFormat="false" ht="19.4" hidden="false" customHeight="false" outlineLevel="0" collapsed="false">
      <c r="A11307" s="207" t="n">
        <v>44060</v>
      </c>
      <c r="B11307" s="208" t="s">
        <v>11440</v>
      </c>
      <c r="C11307" s="2" t="s">
        <v>170</v>
      </c>
      <c r="D11307" s="209" t="n">
        <v>816432.44</v>
      </c>
      <c r="F11307" s="211" t="n">
        <v>0</v>
      </c>
    </row>
    <row r="11308" customFormat="false" ht="19.4" hidden="false" customHeight="false" outlineLevel="0" collapsed="false">
      <c r="A11308" s="207" t="n">
        <v>44061</v>
      </c>
      <c r="B11308" s="208" t="s">
        <v>11441</v>
      </c>
      <c r="C11308" s="2" t="s">
        <v>170</v>
      </c>
      <c r="D11308" s="209" t="n">
        <v>800486.51</v>
      </c>
      <c r="F11308" s="211" t="n">
        <v>0</v>
      </c>
    </row>
    <row r="11309" customFormat="false" ht="12.8" hidden="false" customHeight="false" outlineLevel="0" collapsed="false">
      <c r="A11309" s="207" t="n">
        <v>1159</v>
      </c>
      <c r="B11309" s="208" t="s">
        <v>11442</v>
      </c>
      <c r="C11309" s="2" t="s">
        <v>170</v>
      </c>
      <c r="D11309" s="209" t="n">
        <v>282445</v>
      </c>
      <c r="F11309" s="211" t="n">
        <v>0</v>
      </c>
    </row>
    <row r="11310" customFormat="false" ht="12.8" hidden="false" customHeight="false" outlineLevel="0" collapsed="false">
      <c r="A11310" s="207" t="n">
        <v>12114</v>
      </c>
      <c r="B11310" s="208" t="s">
        <v>11443</v>
      </c>
      <c r="C11310" s="2" t="s">
        <v>170</v>
      </c>
      <c r="D11310" s="209" t="n">
        <v>145.99</v>
      </c>
      <c r="F11310" s="211" t="n">
        <v>0</v>
      </c>
    </row>
    <row r="11311" customFormat="false" ht="12.8" hidden="false" customHeight="false" outlineLevel="0" collapsed="false">
      <c r="A11311" s="207" t="n">
        <v>38106</v>
      </c>
      <c r="B11311" s="208" t="s">
        <v>11444</v>
      </c>
      <c r="C11311" s="2" t="s">
        <v>170</v>
      </c>
      <c r="D11311" s="209" t="n">
        <v>19.84</v>
      </c>
      <c r="F11311" s="211" t="n">
        <v>0</v>
      </c>
    </row>
    <row r="11312" customFormat="false" ht="12.8" hidden="false" customHeight="false" outlineLevel="0" collapsed="false">
      <c r="A11312" s="207" t="n">
        <v>38085</v>
      </c>
      <c r="B11312" s="208" t="s">
        <v>11445</v>
      </c>
      <c r="C11312" s="2" t="s">
        <v>170</v>
      </c>
      <c r="D11312" s="209" t="n">
        <v>23.43</v>
      </c>
      <c r="F11312" s="211" t="n">
        <v>0</v>
      </c>
    </row>
    <row r="11313" customFormat="false" ht="12.8" hidden="false" customHeight="false" outlineLevel="0" collapsed="false">
      <c r="A11313" s="207" t="n">
        <v>659</v>
      </c>
      <c r="B11313" s="208" t="s">
        <v>11446</v>
      </c>
      <c r="C11313" s="2" t="s">
        <v>170</v>
      </c>
      <c r="D11313" s="209" t="n">
        <v>3.59</v>
      </c>
      <c r="F11313" s="211" t="n">
        <v>0</v>
      </c>
    </row>
    <row r="11314" customFormat="false" ht="12.8" hidden="false" customHeight="false" outlineLevel="0" collapsed="false">
      <c r="A11314" s="207" t="n">
        <v>660</v>
      </c>
      <c r="B11314" s="208" t="s">
        <v>11447</v>
      </c>
      <c r="C11314" s="2" t="s">
        <v>170</v>
      </c>
      <c r="D11314" s="209" t="n">
        <v>4.31</v>
      </c>
      <c r="F11314" s="211" t="n">
        <v>0</v>
      </c>
    </row>
    <row r="11315" customFormat="false" ht="12.8" hidden="false" customHeight="false" outlineLevel="0" collapsed="false">
      <c r="A11315" s="207" t="n">
        <v>658</v>
      </c>
      <c r="B11315" s="208" t="s">
        <v>11448</v>
      </c>
      <c r="C11315" s="2" t="s">
        <v>170</v>
      </c>
      <c r="D11315" s="209" t="n">
        <v>2.43</v>
      </c>
      <c r="F11315" s="211" t="n">
        <v>0</v>
      </c>
    </row>
    <row r="11316" customFormat="false" ht="12.8" hidden="false" customHeight="false" outlineLevel="0" collapsed="false">
      <c r="A11316" s="207" t="n">
        <v>38599</v>
      </c>
      <c r="B11316" s="208" t="s">
        <v>11449</v>
      </c>
      <c r="C11316" s="2" t="s">
        <v>170</v>
      </c>
      <c r="D11316" s="209" t="n">
        <v>7.48</v>
      </c>
      <c r="F11316" s="211" t="n">
        <v>0</v>
      </c>
    </row>
    <row r="11317" customFormat="false" ht="12.8" hidden="false" customHeight="false" outlineLevel="0" collapsed="false">
      <c r="A11317" s="207" t="n">
        <v>38596</v>
      </c>
      <c r="B11317" s="208" t="s">
        <v>11450</v>
      </c>
      <c r="C11317" s="2" t="s">
        <v>170</v>
      </c>
      <c r="D11317" s="209" t="n">
        <v>6.21</v>
      </c>
      <c r="F11317" s="211" t="n">
        <v>0</v>
      </c>
    </row>
    <row r="11318" customFormat="false" ht="12.8" hidden="false" customHeight="false" outlineLevel="0" collapsed="false">
      <c r="A11318" s="207" t="n">
        <v>38600</v>
      </c>
      <c r="B11318" s="208" t="s">
        <v>11451</v>
      </c>
      <c r="C11318" s="2" t="s">
        <v>170</v>
      </c>
      <c r="D11318" s="209" t="n">
        <v>7.93</v>
      </c>
      <c r="F11318" s="211" t="n">
        <v>0</v>
      </c>
    </row>
    <row r="11319" customFormat="false" ht="12.8" hidden="false" customHeight="false" outlineLevel="0" collapsed="false">
      <c r="A11319" s="207" t="n">
        <v>38597</v>
      </c>
      <c r="B11319" s="208" t="s">
        <v>11452</v>
      </c>
      <c r="C11319" s="2" t="s">
        <v>170</v>
      </c>
      <c r="D11319" s="209" t="n">
        <v>6.25</v>
      </c>
      <c r="F11319" s="211" t="n">
        <v>0</v>
      </c>
    </row>
    <row r="11320" customFormat="false" ht="12.8" hidden="false" customHeight="false" outlineLevel="0" collapsed="false">
      <c r="A11320" s="207" t="n">
        <v>38548</v>
      </c>
      <c r="B11320" s="208" t="s">
        <v>11453</v>
      </c>
      <c r="C11320" s="2" t="s">
        <v>170</v>
      </c>
      <c r="D11320" s="209" t="n">
        <v>1.91</v>
      </c>
      <c r="F11320" s="211" t="n">
        <v>0</v>
      </c>
    </row>
    <row r="11321" customFormat="false" ht="12.8" hidden="false" customHeight="false" outlineLevel="0" collapsed="false">
      <c r="A11321" s="207" t="n">
        <v>34649</v>
      </c>
      <c r="B11321" s="208" t="s">
        <v>11454</v>
      </c>
      <c r="C11321" s="2" t="s">
        <v>170</v>
      </c>
      <c r="D11321" s="209" t="n">
        <v>2.79</v>
      </c>
      <c r="F11321" s="211" t="n">
        <v>0</v>
      </c>
    </row>
    <row r="11322" customFormat="false" ht="12.8" hidden="false" customHeight="false" outlineLevel="0" collapsed="false">
      <c r="A11322" s="207" t="n">
        <v>34655</v>
      </c>
      <c r="B11322" s="208" t="s">
        <v>11455</v>
      </c>
      <c r="C11322" s="2" t="s">
        <v>170</v>
      </c>
      <c r="D11322" s="209" t="n">
        <v>4.11</v>
      </c>
      <c r="F11322" s="211" t="n">
        <v>0</v>
      </c>
    </row>
    <row r="11323" customFormat="false" ht="12.8" hidden="false" customHeight="false" outlineLevel="0" collapsed="false">
      <c r="A11323" s="207" t="n">
        <v>40607</v>
      </c>
      <c r="B11323" s="208" t="s">
        <v>11456</v>
      </c>
      <c r="C11323" s="2" t="s">
        <v>170</v>
      </c>
      <c r="F11323" s="211" t="n">
        <v>0</v>
      </c>
    </row>
    <row r="11324" customFormat="false" ht="12.8" hidden="false" customHeight="false" outlineLevel="0" collapsed="false">
      <c r="A11324" s="207" t="n">
        <v>567</v>
      </c>
      <c r="B11324" s="208" t="s">
        <v>11457</v>
      </c>
      <c r="C11324" s="2" t="s">
        <v>183</v>
      </c>
      <c r="D11324" s="209" t="n">
        <v>10.56</v>
      </c>
      <c r="F11324" s="211" t="n">
        <v>0</v>
      </c>
    </row>
    <row r="11325" customFormat="false" ht="12.8" hidden="false" customHeight="false" outlineLevel="0" collapsed="false">
      <c r="A11325" s="207" t="n">
        <v>574</v>
      </c>
      <c r="B11325" s="208" t="s">
        <v>11458</v>
      </c>
      <c r="C11325" s="2" t="s">
        <v>183</v>
      </c>
      <c r="D11325" s="209" t="n">
        <v>27.77</v>
      </c>
      <c r="F11325" s="211" t="n">
        <v>0</v>
      </c>
    </row>
    <row r="11326" customFormat="false" ht="12.8" hidden="false" customHeight="false" outlineLevel="0" collapsed="false">
      <c r="A11326" s="207" t="n">
        <v>568</v>
      </c>
      <c r="B11326" s="208" t="s">
        <v>11459</v>
      </c>
      <c r="C11326" s="2" t="s">
        <v>183</v>
      </c>
      <c r="D11326" s="209" t="n">
        <v>58.52</v>
      </c>
      <c r="F11326" s="211" t="n">
        <v>0</v>
      </c>
    </row>
    <row r="11327" customFormat="false" ht="12.8" hidden="false" customHeight="false" outlineLevel="0" collapsed="false">
      <c r="A11327" s="207" t="n">
        <v>4777</v>
      </c>
      <c r="B11327" s="208" t="s">
        <v>11460</v>
      </c>
      <c r="C11327" s="2" t="s">
        <v>441</v>
      </c>
      <c r="D11327" s="209" t="n">
        <v>8.26</v>
      </c>
      <c r="F11327" s="211" t="n">
        <v>0</v>
      </c>
    </row>
    <row r="11328" customFormat="false" ht="19.4" hidden="false" customHeight="false" outlineLevel="0" collapsed="false">
      <c r="A11328" s="207" t="n">
        <v>592</v>
      </c>
      <c r="B11328" s="208" t="s">
        <v>11461</v>
      </c>
      <c r="C11328" s="2" t="s">
        <v>441</v>
      </c>
      <c r="D11328" s="209" t="n">
        <v>42.86</v>
      </c>
      <c r="F11328" s="211" t="n">
        <v>0</v>
      </c>
    </row>
    <row r="11329" customFormat="false" ht="19.4" hidden="false" customHeight="false" outlineLevel="0" collapsed="false">
      <c r="A11329" s="207" t="n">
        <v>586</v>
      </c>
      <c r="B11329" s="208" t="s">
        <v>11462</v>
      </c>
      <c r="C11329" s="2" t="s">
        <v>183</v>
      </c>
      <c r="D11329" s="209" t="n">
        <v>25.2</v>
      </c>
      <c r="F11329" s="211" t="n">
        <v>0</v>
      </c>
    </row>
    <row r="11330" customFormat="false" ht="19.4" hidden="false" customHeight="false" outlineLevel="0" collapsed="false">
      <c r="A11330" s="207" t="n">
        <v>588</v>
      </c>
      <c r="B11330" s="208" t="s">
        <v>11463</v>
      </c>
      <c r="C11330" s="2" t="s">
        <v>183</v>
      </c>
      <c r="D11330" s="209" t="n">
        <v>39.85</v>
      </c>
      <c r="F11330" s="211" t="n">
        <v>0</v>
      </c>
    </row>
    <row r="11331" customFormat="false" ht="19.4" hidden="false" customHeight="false" outlineLevel="0" collapsed="false">
      <c r="A11331" s="207" t="n">
        <v>591</v>
      </c>
      <c r="B11331" s="208" t="s">
        <v>11464</v>
      </c>
      <c r="C11331" s="2" t="s">
        <v>441</v>
      </c>
      <c r="D11331" s="209" t="n">
        <v>40</v>
      </c>
      <c r="F11331" s="211" t="n">
        <v>0</v>
      </c>
    </row>
    <row r="11332" customFormat="false" ht="19.4" hidden="false" customHeight="false" outlineLevel="0" collapsed="false">
      <c r="A11332" s="207" t="n">
        <v>584</v>
      </c>
      <c r="B11332" s="208" t="s">
        <v>11465</v>
      </c>
      <c r="C11332" s="2" t="s">
        <v>183</v>
      </c>
      <c r="D11332" s="209" t="n">
        <v>42.57</v>
      </c>
      <c r="F11332" s="211" t="n">
        <v>0</v>
      </c>
    </row>
    <row r="11333" customFormat="false" ht="19.4" hidden="false" customHeight="false" outlineLevel="0" collapsed="false">
      <c r="A11333" s="207" t="n">
        <v>589</v>
      </c>
      <c r="B11333" s="208" t="s">
        <v>11466</v>
      </c>
      <c r="C11333" s="2" t="s">
        <v>183</v>
      </c>
      <c r="D11333" s="209" t="n">
        <v>67.37</v>
      </c>
      <c r="F11333" s="211" t="n">
        <v>0</v>
      </c>
    </row>
    <row r="11334" customFormat="false" ht="12.8" hidden="false" customHeight="false" outlineLevel="0" collapsed="false">
      <c r="A11334" s="207" t="n">
        <v>1165</v>
      </c>
      <c r="B11334" s="208" t="s">
        <v>11467</v>
      </c>
      <c r="C11334" s="2" t="s">
        <v>170</v>
      </c>
      <c r="D11334" s="209" t="n">
        <v>19.52</v>
      </c>
      <c r="F11334" s="211" t="n">
        <v>0</v>
      </c>
    </row>
    <row r="11335" customFormat="false" ht="12.8" hidden="false" customHeight="false" outlineLevel="0" collapsed="false">
      <c r="A11335" s="207" t="n">
        <v>1164</v>
      </c>
      <c r="B11335" s="208" t="s">
        <v>11468</v>
      </c>
      <c r="C11335" s="2" t="s">
        <v>170</v>
      </c>
      <c r="D11335" s="209" t="n">
        <v>15.81</v>
      </c>
      <c r="F11335" s="211" t="n">
        <v>0</v>
      </c>
    </row>
    <row r="11336" customFormat="false" ht="12.8" hidden="false" customHeight="false" outlineLevel="0" collapsed="false">
      <c r="A11336" s="207" t="n">
        <v>1170</v>
      </c>
      <c r="B11336" s="208" t="s">
        <v>11469</v>
      </c>
      <c r="C11336" s="2" t="s">
        <v>170</v>
      </c>
      <c r="D11336" s="209" t="n">
        <v>10.36</v>
      </c>
      <c r="F11336" s="211" t="n">
        <v>0</v>
      </c>
    </row>
    <row r="11337" customFormat="false" ht="12.8" hidden="false" customHeight="false" outlineLevel="0" collapsed="false">
      <c r="A11337" s="207" t="n">
        <v>1162</v>
      </c>
      <c r="B11337" s="208" t="s">
        <v>11470</v>
      </c>
      <c r="C11337" s="2" t="s">
        <v>170</v>
      </c>
      <c r="D11337" s="209" t="n">
        <v>5.5</v>
      </c>
      <c r="F11337" s="211" t="n">
        <v>0</v>
      </c>
    </row>
    <row r="11338" customFormat="false" ht="12.8" hidden="false" customHeight="false" outlineLevel="0" collapsed="false">
      <c r="A11338" s="207" t="n">
        <v>12395</v>
      </c>
      <c r="B11338" s="208" t="s">
        <v>11471</v>
      </c>
      <c r="C11338" s="2" t="s">
        <v>170</v>
      </c>
      <c r="D11338" s="209" t="n">
        <v>5.34</v>
      </c>
      <c r="F11338" s="211" t="n">
        <v>0</v>
      </c>
    </row>
    <row r="11339" customFormat="false" ht="12.8" hidden="false" customHeight="false" outlineLevel="0" collapsed="false">
      <c r="A11339" s="207" t="n">
        <v>1169</v>
      </c>
      <c r="B11339" s="208" t="s">
        <v>11472</v>
      </c>
      <c r="C11339" s="2" t="s">
        <v>170</v>
      </c>
      <c r="D11339" s="209" t="n">
        <v>50.86</v>
      </c>
      <c r="F11339" s="211" t="n">
        <v>0</v>
      </c>
    </row>
    <row r="11340" customFormat="false" ht="12.8" hidden="false" customHeight="false" outlineLevel="0" collapsed="false">
      <c r="A11340" s="207" t="n">
        <v>1166</v>
      </c>
      <c r="B11340" s="208" t="s">
        <v>11473</v>
      </c>
      <c r="C11340" s="2" t="s">
        <v>170</v>
      </c>
      <c r="D11340" s="209" t="n">
        <v>28.2</v>
      </c>
      <c r="F11340" s="211" t="n">
        <v>0</v>
      </c>
    </row>
    <row r="11341" customFormat="false" ht="12.8" hidden="false" customHeight="false" outlineLevel="0" collapsed="false">
      <c r="A11341" s="207" t="n">
        <v>1168</v>
      </c>
      <c r="B11341" s="208" t="s">
        <v>11474</v>
      </c>
      <c r="C11341" s="2" t="s">
        <v>170</v>
      </c>
      <c r="D11341" s="209" t="n">
        <v>72.5</v>
      </c>
      <c r="F11341" s="211" t="n">
        <v>0</v>
      </c>
    </row>
    <row r="11342" customFormat="false" ht="12.8" hidden="false" customHeight="false" outlineLevel="0" collapsed="false">
      <c r="A11342" s="207" t="n">
        <v>1163</v>
      </c>
      <c r="B11342" s="208" t="s">
        <v>11475</v>
      </c>
      <c r="C11342" s="2" t="s">
        <v>170</v>
      </c>
      <c r="D11342" s="209" t="n">
        <v>7.1</v>
      </c>
      <c r="F11342" s="211" t="n">
        <v>0</v>
      </c>
    </row>
    <row r="11343" customFormat="false" ht="12.8" hidden="false" customHeight="false" outlineLevel="0" collapsed="false">
      <c r="A11343" s="207" t="n">
        <v>12396</v>
      </c>
      <c r="B11343" s="208" t="s">
        <v>11476</v>
      </c>
      <c r="C11343" s="2" t="s">
        <v>170</v>
      </c>
      <c r="D11343" s="209" t="n">
        <v>5.34</v>
      </c>
      <c r="F11343" s="211" t="n">
        <v>0</v>
      </c>
    </row>
    <row r="11344" customFormat="false" ht="12.8" hidden="false" customHeight="false" outlineLevel="0" collapsed="false">
      <c r="A11344" s="207" t="n">
        <v>1167</v>
      </c>
      <c r="B11344" s="208" t="s">
        <v>11477</v>
      </c>
      <c r="C11344" s="2" t="s">
        <v>170</v>
      </c>
      <c r="D11344" s="209" t="n">
        <v>121.27</v>
      </c>
      <c r="F11344" s="211" t="n">
        <v>0</v>
      </c>
    </row>
    <row r="11345" customFormat="false" ht="12.8" hidden="false" customHeight="false" outlineLevel="0" collapsed="false">
      <c r="A11345" s="207" t="n">
        <v>36331</v>
      </c>
      <c r="B11345" s="208" t="s">
        <v>11478</v>
      </c>
      <c r="C11345" s="2" t="s">
        <v>170</v>
      </c>
      <c r="D11345" s="209" t="n">
        <v>2.39</v>
      </c>
      <c r="F11345" s="211" t="n">
        <v>0</v>
      </c>
    </row>
    <row r="11346" customFormat="false" ht="12.8" hidden="false" customHeight="false" outlineLevel="0" collapsed="false">
      <c r="A11346" s="207" t="n">
        <v>36346</v>
      </c>
      <c r="B11346" s="208" t="s">
        <v>11479</v>
      </c>
      <c r="C11346" s="2" t="s">
        <v>170</v>
      </c>
      <c r="D11346" s="209" t="n">
        <v>3.58</v>
      </c>
      <c r="F11346" s="211" t="n">
        <v>0</v>
      </c>
    </row>
    <row r="11347" customFormat="false" ht="12.8" hidden="false" customHeight="false" outlineLevel="0" collapsed="false">
      <c r="A11347" s="207" t="n">
        <v>1202</v>
      </c>
      <c r="B11347" s="208" t="s">
        <v>11480</v>
      </c>
      <c r="C11347" s="2" t="s">
        <v>170</v>
      </c>
      <c r="D11347" s="209" t="n">
        <v>6.51</v>
      </c>
      <c r="F11347" s="211" t="n">
        <v>0</v>
      </c>
    </row>
    <row r="11348" customFormat="false" ht="12.8" hidden="false" customHeight="false" outlineLevel="0" collapsed="false">
      <c r="A11348" s="207" t="n">
        <v>1197</v>
      </c>
      <c r="B11348" s="208" t="s">
        <v>11481</v>
      </c>
      <c r="C11348" s="2" t="s">
        <v>170</v>
      </c>
      <c r="D11348" s="209" t="n">
        <v>2.3</v>
      </c>
      <c r="F11348" s="211" t="n">
        <v>0</v>
      </c>
    </row>
    <row r="11349" customFormat="false" ht="12.8" hidden="false" customHeight="false" outlineLevel="0" collapsed="false">
      <c r="A11349" s="207" t="n">
        <v>1198</v>
      </c>
      <c r="B11349" s="208" t="s">
        <v>11482</v>
      </c>
      <c r="C11349" s="2" t="s">
        <v>170</v>
      </c>
      <c r="D11349" s="209" t="n">
        <v>3.01</v>
      </c>
      <c r="F11349" s="211" t="n">
        <v>0</v>
      </c>
    </row>
    <row r="11350" customFormat="false" ht="12.8" hidden="false" customHeight="false" outlineLevel="0" collapsed="false">
      <c r="A11350" s="207" t="n">
        <v>20088</v>
      </c>
      <c r="B11350" s="208" t="s">
        <v>11483</v>
      </c>
      <c r="C11350" s="2" t="s">
        <v>170</v>
      </c>
      <c r="D11350" s="209" t="n">
        <v>14.91</v>
      </c>
      <c r="F11350" s="211" t="n">
        <v>0</v>
      </c>
    </row>
    <row r="11351" customFormat="false" ht="12.8" hidden="false" customHeight="false" outlineLevel="0" collapsed="false">
      <c r="A11351" s="207" t="n">
        <v>20089</v>
      </c>
      <c r="B11351" s="208" t="s">
        <v>11484</v>
      </c>
      <c r="C11351" s="2" t="s">
        <v>170</v>
      </c>
      <c r="D11351" s="209" t="n">
        <v>73.11</v>
      </c>
      <c r="F11351" s="211" t="n">
        <v>0</v>
      </c>
    </row>
    <row r="11352" customFormat="false" ht="12.8" hidden="false" customHeight="false" outlineLevel="0" collapsed="false">
      <c r="A11352" s="207" t="n">
        <v>20087</v>
      </c>
      <c r="B11352" s="208" t="s">
        <v>11485</v>
      </c>
      <c r="C11352" s="2" t="s">
        <v>170</v>
      </c>
      <c r="D11352" s="209" t="n">
        <v>12.34</v>
      </c>
      <c r="F11352" s="211" t="n">
        <v>0</v>
      </c>
    </row>
    <row r="11353" customFormat="false" ht="12.8" hidden="false" customHeight="false" outlineLevel="0" collapsed="false">
      <c r="A11353" s="207" t="n">
        <v>1191</v>
      </c>
      <c r="B11353" s="208" t="s">
        <v>11486</v>
      </c>
      <c r="C11353" s="2" t="s">
        <v>170</v>
      </c>
      <c r="D11353" s="209" t="n">
        <v>1.64</v>
      </c>
      <c r="F11353" s="211" t="n">
        <v>0</v>
      </c>
    </row>
    <row r="11354" customFormat="false" ht="12.8" hidden="false" customHeight="false" outlineLevel="0" collapsed="false">
      <c r="A11354" s="207" t="n">
        <v>1185</v>
      </c>
      <c r="B11354" s="208" t="s">
        <v>11487</v>
      </c>
      <c r="C11354" s="2" t="s">
        <v>170</v>
      </c>
      <c r="D11354" s="209" t="n">
        <v>1.64</v>
      </c>
      <c r="F11354" s="211" t="n">
        <v>0</v>
      </c>
    </row>
    <row r="11355" customFormat="false" ht="12.8" hidden="false" customHeight="false" outlineLevel="0" collapsed="false">
      <c r="A11355" s="207" t="n">
        <v>1189</v>
      </c>
      <c r="B11355" s="208" t="s">
        <v>11488</v>
      </c>
      <c r="C11355" s="2" t="s">
        <v>170</v>
      </c>
      <c r="D11355" s="209" t="n">
        <v>2.68</v>
      </c>
      <c r="F11355" s="211" t="n">
        <v>0</v>
      </c>
    </row>
    <row r="11356" customFormat="false" ht="12.8" hidden="false" customHeight="false" outlineLevel="0" collapsed="false">
      <c r="A11356" s="207" t="n">
        <v>1193</v>
      </c>
      <c r="B11356" s="208" t="s">
        <v>11489</v>
      </c>
      <c r="C11356" s="2" t="s">
        <v>170</v>
      </c>
      <c r="D11356" s="209" t="n">
        <v>5.15</v>
      </c>
      <c r="F11356" s="211" t="n">
        <v>0</v>
      </c>
    </row>
    <row r="11357" customFormat="false" ht="12.8" hidden="false" customHeight="false" outlineLevel="0" collapsed="false">
      <c r="A11357" s="207" t="n">
        <v>1194</v>
      </c>
      <c r="B11357" s="208" t="s">
        <v>11490</v>
      </c>
      <c r="C11357" s="2" t="s">
        <v>170</v>
      </c>
      <c r="D11357" s="209" t="n">
        <v>9.29</v>
      </c>
      <c r="F11357" s="211" t="n">
        <v>0</v>
      </c>
    </row>
    <row r="11358" customFormat="false" ht="12.8" hidden="false" customHeight="false" outlineLevel="0" collapsed="false">
      <c r="A11358" s="207" t="n">
        <v>1195</v>
      </c>
      <c r="B11358" s="208" t="s">
        <v>11491</v>
      </c>
      <c r="C11358" s="2" t="s">
        <v>170</v>
      </c>
      <c r="D11358" s="209" t="n">
        <v>15.64</v>
      </c>
      <c r="F11358" s="211" t="n">
        <v>0</v>
      </c>
    </row>
    <row r="11359" customFormat="false" ht="12.8" hidden="false" customHeight="false" outlineLevel="0" collapsed="false">
      <c r="A11359" s="207" t="n">
        <v>1204</v>
      </c>
      <c r="B11359" s="208" t="s">
        <v>11492</v>
      </c>
      <c r="C11359" s="2" t="s">
        <v>170</v>
      </c>
      <c r="D11359" s="209" t="n">
        <v>27.36</v>
      </c>
      <c r="F11359" s="211" t="n">
        <v>0</v>
      </c>
    </row>
    <row r="11360" customFormat="false" ht="12.8" hidden="false" customHeight="false" outlineLevel="0" collapsed="false">
      <c r="A11360" s="207" t="n">
        <v>1200</v>
      </c>
      <c r="B11360" s="208" t="s">
        <v>11493</v>
      </c>
      <c r="C11360" s="2" t="s">
        <v>170</v>
      </c>
      <c r="D11360" s="209" t="n">
        <v>11.21</v>
      </c>
      <c r="F11360" s="211" t="n">
        <v>0</v>
      </c>
    </row>
    <row r="11361" customFormat="false" ht="12.8" hidden="false" customHeight="false" outlineLevel="0" collapsed="false">
      <c r="A11361" s="207" t="n">
        <v>12909</v>
      </c>
      <c r="B11361" s="208" t="s">
        <v>11494</v>
      </c>
      <c r="C11361" s="2" t="s">
        <v>170</v>
      </c>
      <c r="D11361" s="209" t="n">
        <v>5.2</v>
      </c>
      <c r="F11361" s="211" t="n">
        <v>0</v>
      </c>
    </row>
    <row r="11362" customFormat="false" ht="12.8" hidden="false" customHeight="false" outlineLevel="0" collapsed="false">
      <c r="A11362" s="207" t="n">
        <v>12910</v>
      </c>
      <c r="B11362" s="208" t="s">
        <v>11495</v>
      </c>
      <c r="C11362" s="2" t="s">
        <v>170</v>
      </c>
      <c r="D11362" s="209" t="n">
        <v>9.34</v>
      </c>
      <c r="F11362" s="211" t="n">
        <v>0</v>
      </c>
    </row>
    <row r="11363" customFormat="false" ht="12.8" hidden="false" customHeight="false" outlineLevel="0" collapsed="false">
      <c r="A11363" s="207" t="n">
        <v>1207</v>
      </c>
      <c r="B11363" s="208" t="s">
        <v>11496</v>
      </c>
      <c r="C11363" s="2" t="s">
        <v>170</v>
      </c>
      <c r="F11363" s="211" t="n">
        <v>0</v>
      </c>
    </row>
    <row r="11364" customFormat="false" ht="12.8" hidden="false" customHeight="false" outlineLevel="0" collapsed="false">
      <c r="A11364" s="207" t="n">
        <v>1206</v>
      </c>
      <c r="B11364" s="208" t="s">
        <v>11497</v>
      </c>
      <c r="C11364" s="2" t="s">
        <v>170</v>
      </c>
      <c r="F11364" s="211" t="n">
        <v>0</v>
      </c>
    </row>
    <row r="11365" customFormat="false" ht="12.8" hidden="false" customHeight="false" outlineLevel="0" collapsed="false">
      <c r="A11365" s="207" t="n">
        <v>1183</v>
      </c>
      <c r="B11365" s="208" t="s">
        <v>11498</v>
      </c>
      <c r="C11365" s="2" t="s">
        <v>170</v>
      </c>
      <c r="F11365" s="211" t="n">
        <v>0</v>
      </c>
    </row>
    <row r="11366" customFormat="false" ht="12.8" hidden="false" customHeight="false" outlineLevel="0" collapsed="false">
      <c r="A11366" s="207" t="n">
        <v>42685</v>
      </c>
      <c r="B11366" s="208" t="s">
        <v>11499</v>
      </c>
      <c r="C11366" s="2" t="s">
        <v>170</v>
      </c>
      <c r="D11366" s="209" t="n">
        <v>75.76</v>
      </c>
      <c r="F11366" s="211" t="n">
        <v>0</v>
      </c>
    </row>
    <row r="11367" customFormat="false" ht="12.8" hidden="false" customHeight="false" outlineLevel="0" collapsed="false">
      <c r="A11367" s="207" t="n">
        <v>42686</v>
      </c>
      <c r="B11367" s="208" t="s">
        <v>11500</v>
      </c>
      <c r="C11367" s="2" t="s">
        <v>170</v>
      </c>
      <c r="D11367" s="209" t="n">
        <v>83.44</v>
      </c>
      <c r="F11367" s="211" t="n">
        <v>0</v>
      </c>
    </row>
    <row r="11368" customFormat="false" ht="12.8" hidden="false" customHeight="false" outlineLevel="0" collapsed="false">
      <c r="A11368" s="207" t="n">
        <v>12894</v>
      </c>
      <c r="B11368" s="208" t="s">
        <v>11501</v>
      </c>
      <c r="C11368" s="2" t="s">
        <v>170</v>
      </c>
      <c r="D11368" s="209" t="n">
        <v>25.17</v>
      </c>
      <c r="F11368" s="211" t="n">
        <v>0</v>
      </c>
    </row>
    <row r="11369" customFormat="false" ht="12.8" hidden="false" customHeight="false" outlineLevel="0" collapsed="false">
      <c r="A11369" s="207" t="n">
        <v>12895</v>
      </c>
      <c r="B11369" s="208" t="s">
        <v>11502</v>
      </c>
      <c r="C11369" s="2" t="s">
        <v>170</v>
      </c>
      <c r="D11369" s="209" t="n">
        <v>16.9</v>
      </c>
      <c r="F11369" s="211" t="n">
        <v>0</v>
      </c>
    </row>
    <row r="11370" customFormat="false" ht="19.4" hidden="false" customHeight="false" outlineLevel="0" collapsed="false">
      <c r="A11370" s="207" t="n">
        <v>1631</v>
      </c>
      <c r="B11370" s="208" t="s">
        <v>11503</v>
      </c>
      <c r="C11370" s="2" t="s">
        <v>170</v>
      </c>
      <c r="D11370" s="209" t="n">
        <v>216.4</v>
      </c>
      <c r="F11370" s="211" t="n">
        <v>0</v>
      </c>
    </row>
    <row r="11371" customFormat="false" ht="12.8" hidden="false" customHeight="false" outlineLevel="0" collapsed="false">
      <c r="A11371" s="207" t="n">
        <v>1633</v>
      </c>
      <c r="B11371" s="208" t="s">
        <v>11504</v>
      </c>
      <c r="C11371" s="2" t="s">
        <v>170</v>
      </c>
      <c r="D11371" s="209" t="n">
        <v>367.67</v>
      </c>
      <c r="F11371" s="211" t="n">
        <v>0</v>
      </c>
    </row>
    <row r="11372" customFormat="false" ht="12.8" hidden="false" customHeight="false" outlineLevel="0" collapsed="false">
      <c r="A11372" s="207" t="n">
        <v>10818</v>
      </c>
      <c r="B11372" s="208" t="s">
        <v>11505</v>
      </c>
      <c r="C11372" s="2" t="s">
        <v>441</v>
      </c>
      <c r="D11372" s="209" t="n">
        <v>88.55</v>
      </c>
      <c r="F11372" s="211" t="n">
        <v>0</v>
      </c>
    </row>
    <row r="11373" customFormat="false" ht="12.8" hidden="false" customHeight="false" outlineLevel="0" collapsed="false">
      <c r="A11373" s="207" t="n">
        <v>41410</v>
      </c>
      <c r="B11373" s="208" t="s">
        <v>11506</v>
      </c>
      <c r="C11373" s="2" t="s">
        <v>170</v>
      </c>
      <c r="D11373" s="209" t="n">
        <v>79.23</v>
      </c>
      <c r="F11373" s="211" t="n">
        <v>0</v>
      </c>
    </row>
    <row r="11374" customFormat="false" ht="12.8" hidden="false" customHeight="false" outlineLevel="0" collapsed="false">
      <c r="A11374" s="207" t="n">
        <v>41411</v>
      </c>
      <c r="B11374" s="208" t="s">
        <v>11507</v>
      </c>
      <c r="C11374" s="2" t="s">
        <v>170</v>
      </c>
      <c r="D11374" s="209" t="n">
        <v>71.83</v>
      </c>
      <c r="F11374" s="211" t="n">
        <v>0</v>
      </c>
    </row>
    <row r="11375" customFormat="false" ht="12.8" hidden="false" customHeight="false" outlineLevel="0" collapsed="false">
      <c r="A11375" s="207" t="n">
        <v>41412</v>
      </c>
      <c r="B11375" s="208" t="s">
        <v>11508</v>
      </c>
      <c r="C11375" s="2" t="s">
        <v>170</v>
      </c>
      <c r="D11375" s="209" t="n">
        <v>138.93</v>
      </c>
      <c r="F11375" s="211" t="n">
        <v>0</v>
      </c>
    </row>
    <row r="11376" customFormat="false" ht="12.8" hidden="false" customHeight="false" outlineLevel="0" collapsed="false">
      <c r="A11376" s="207" t="n">
        <v>41413</v>
      </c>
      <c r="B11376" s="208" t="s">
        <v>11509</v>
      </c>
      <c r="C11376" s="2" t="s">
        <v>170</v>
      </c>
      <c r="D11376" s="209" t="n">
        <v>125.01</v>
      </c>
      <c r="F11376" s="211" t="n">
        <v>0</v>
      </c>
    </row>
    <row r="11377" customFormat="false" ht="19.4" hidden="false" customHeight="false" outlineLevel="0" collapsed="false">
      <c r="A11377" s="207" t="n">
        <v>39359</v>
      </c>
      <c r="B11377" s="208" t="s">
        <v>11510</v>
      </c>
      <c r="C11377" s="2" t="s">
        <v>170</v>
      </c>
      <c r="D11377" s="209" t="n">
        <v>62.93</v>
      </c>
      <c r="F11377" s="211" t="n">
        <v>0</v>
      </c>
    </row>
    <row r="11378" customFormat="false" ht="19.4" hidden="false" customHeight="false" outlineLevel="0" collapsed="false">
      <c r="A11378" s="207" t="n">
        <v>39360</v>
      </c>
      <c r="B11378" s="208" t="s">
        <v>11511</v>
      </c>
      <c r="C11378" s="2" t="s">
        <v>170</v>
      </c>
      <c r="D11378" s="209" t="n">
        <v>62.93</v>
      </c>
      <c r="F11378" s="211" t="n">
        <v>0</v>
      </c>
    </row>
    <row r="11379" customFormat="false" ht="12.8" hidden="false" customHeight="false" outlineLevel="0" collapsed="false">
      <c r="A11379" s="207" t="n">
        <v>10710</v>
      </c>
      <c r="B11379" s="208" t="s">
        <v>11512</v>
      </c>
      <c r="C11379" s="2" t="s">
        <v>175</v>
      </c>
      <c r="F11379" s="211" t="n">
        <v>0</v>
      </c>
    </row>
    <row r="11380" customFormat="false" ht="12.8" hidden="false" customHeight="false" outlineLevel="0" collapsed="false">
      <c r="A11380" s="207" t="n">
        <v>10709</v>
      </c>
      <c r="B11380" s="208" t="s">
        <v>11513</v>
      </c>
      <c r="C11380" s="2" t="s">
        <v>175</v>
      </c>
      <c r="F11380" s="211" t="n">
        <v>0</v>
      </c>
    </row>
    <row r="11381" customFormat="false" ht="12.8" hidden="false" customHeight="false" outlineLevel="0" collapsed="false">
      <c r="A11381" s="207" t="n">
        <v>39636</v>
      </c>
      <c r="B11381" s="208" t="s">
        <v>11514</v>
      </c>
      <c r="C11381" s="2" t="s">
        <v>175</v>
      </c>
      <c r="F11381" s="211" t="n">
        <v>0</v>
      </c>
    </row>
    <row r="11382" customFormat="false" ht="12.8" hidden="false" customHeight="false" outlineLevel="0" collapsed="false">
      <c r="A11382" s="207" t="n">
        <v>10708</v>
      </c>
      <c r="B11382" s="208" t="s">
        <v>11515</v>
      </c>
      <c r="C11382" s="2" t="s">
        <v>175</v>
      </c>
      <c r="F11382" s="211" t="n">
        <v>0</v>
      </c>
    </row>
    <row r="11383" customFormat="false" ht="12.8" hidden="false" customHeight="false" outlineLevel="0" collapsed="false">
      <c r="A11383" s="207" t="n">
        <v>39635</v>
      </c>
      <c r="B11383" s="208" t="s">
        <v>11516</v>
      </c>
      <c r="C11383" s="2" t="s">
        <v>175</v>
      </c>
      <c r="F11383" s="211" t="n">
        <v>0</v>
      </c>
    </row>
    <row r="11384" customFormat="false" ht="12.8" hidden="false" customHeight="false" outlineLevel="0" collapsed="false">
      <c r="A11384" s="207" t="n">
        <v>6117</v>
      </c>
      <c r="B11384" s="208" t="s">
        <v>11517</v>
      </c>
      <c r="C11384" s="2" t="s">
        <v>2148</v>
      </c>
      <c r="D11384" s="209" t="n">
        <v>17.8</v>
      </c>
      <c r="F11384" s="211" t="n">
        <v>0</v>
      </c>
    </row>
    <row r="11385" customFormat="false" ht="12.8" hidden="false" customHeight="false" outlineLevel="0" collapsed="false">
      <c r="A11385" s="207" t="n">
        <v>40913</v>
      </c>
      <c r="B11385" s="208" t="s">
        <v>11518</v>
      </c>
      <c r="C11385" s="2" t="s">
        <v>7208</v>
      </c>
      <c r="D11385" s="209" t="n">
        <v>3129.84</v>
      </c>
      <c r="F11385" s="211" t="n">
        <v>0</v>
      </c>
    </row>
    <row r="11386" customFormat="false" ht="12.8" hidden="false" customHeight="false" outlineLevel="0" collapsed="false">
      <c r="A11386" s="207" t="n">
        <v>1214</v>
      </c>
      <c r="B11386" s="208" t="s">
        <v>11519</v>
      </c>
      <c r="C11386" s="2" t="s">
        <v>2148</v>
      </c>
      <c r="D11386" s="209" t="n">
        <v>19.82</v>
      </c>
      <c r="F11386" s="211" t="n">
        <v>0</v>
      </c>
    </row>
    <row r="11387" customFormat="false" ht="12.8" hidden="false" customHeight="false" outlineLevel="0" collapsed="false">
      <c r="A11387" s="207" t="n">
        <v>40915</v>
      </c>
      <c r="B11387" s="208" t="s">
        <v>11520</v>
      </c>
      <c r="C11387" s="2" t="s">
        <v>7208</v>
      </c>
      <c r="D11387" s="209" t="n">
        <v>3485.79</v>
      </c>
      <c r="F11387" s="211" t="n">
        <v>0</v>
      </c>
    </row>
    <row r="11388" customFormat="false" ht="12.8" hidden="false" customHeight="false" outlineLevel="0" collapsed="false">
      <c r="A11388" s="207" t="n">
        <v>40914</v>
      </c>
      <c r="B11388" s="208" t="s">
        <v>11521</v>
      </c>
      <c r="C11388" s="2" t="s">
        <v>7208</v>
      </c>
      <c r="D11388" s="209" t="n">
        <v>3701.79</v>
      </c>
      <c r="F11388" s="211" t="n">
        <v>0</v>
      </c>
    </row>
    <row r="11389" customFormat="false" ht="12.8" hidden="false" customHeight="false" outlineLevel="0" collapsed="false">
      <c r="A11389" s="207" t="n">
        <v>1213</v>
      </c>
      <c r="B11389" s="208" t="s">
        <v>11522</v>
      </c>
      <c r="C11389" s="2" t="s">
        <v>2148</v>
      </c>
      <c r="D11389" s="209" t="n">
        <v>21.06</v>
      </c>
      <c r="F11389" s="211" t="n">
        <v>0</v>
      </c>
    </row>
    <row r="11390" customFormat="false" ht="12.8" hidden="false" customHeight="false" outlineLevel="0" collapsed="false">
      <c r="A11390" s="207" t="n">
        <v>5091</v>
      </c>
      <c r="B11390" s="208" t="s">
        <v>11523</v>
      </c>
      <c r="C11390" s="2" t="s">
        <v>170</v>
      </c>
      <c r="D11390" s="209" t="n">
        <v>21.7</v>
      </c>
      <c r="F11390" s="211" t="n">
        <v>0</v>
      </c>
    </row>
    <row r="11391" customFormat="false" ht="12.8" hidden="false" customHeight="false" outlineLevel="0" collapsed="false">
      <c r="A11391" s="207" t="n">
        <v>2711</v>
      </c>
      <c r="B11391" s="208" t="s">
        <v>11524</v>
      </c>
      <c r="C11391" s="2" t="s">
        <v>170</v>
      </c>
      <c r="D11391" s="209" t="n">
        <v>209.48</v>
      </c>
      <c r="F11391" s="211" t="n">
        <v>0</v>
      </c>
    </row>
    <row r="11392" customFormat="false" ht="19.4" hidden="false" customHeight="false" outlineLevel="0" collapsed="false">
      <c r="A11392" s="207" t="n">
        <v>45235</v>
      </c>
      <c r="B11392" s="208" t="s">
        <v>11525</v>
      </c>
      <c r="C11392" s="2" t="s">
        <v>170</v>
      </c>
      <c r="D11392" s="209" t="n">
        <v>1349.63</v>
      </c>
      <c r="F11392" s="211" t="n">
        <v>0</v>
      </c>
    </row>
    <row r="11393" customFormat="false" ht="19.4" hidden="false" customHeight="false" outlineLevel="0" collapsed="false">
      <c r="A11393" s="207" t="n">
        <v>37727</v>
      </c>
      <c r="B11393" s="208" t="s">
        <v>11526</v>
      </c>
      <c r="C11393" s="2" t="s">
        <v>170</v>
      </c>
      <c r="D11393" s="209" t="n">
        <v>23700</v>
      </c>
      <c r="F11393" s="211" t="n">
        <v>0</v>
      </c>
    </row>
    <row r="11394" customFormat="false" ht="19.4" hidden="false" customHeight="false" outlineLevel="0" collapsed="false">
      <c r="A11394" s="207" t="n">
        <v>37730</v>
      </c>
      <c r="B11394" s="208" t="s">
        <v>11527</v>
      </c>
      <c r="C11394" s="2" t="s">
        <v>170</v>
      </c>
      <c r="D11394" s="209" t="n">
        <v>37455.94</v>
      </c>
      <c r="F11394" s="211" t="n">
        <v>0</v>
      </c>
    </row>
    <row r="11395" customFormat="false" ht="19.4" hidden="false" customHeight="false" outlineLevel="0" collapsed="false">
      <c r="A11395" s="207" t="n">
        <v>37731</v>
      </c>
      <c r="B11395" s="208" t="s">
        <v>11528</v>
      </c>
      <c r="C11395" s="2" t="s">
        <v>170</v>
      </c>
      <c r="D11395" s="209" t="n">
        <v>40107.69</v>
      </c>
      <c r="F11395" s="211" t="n">
        <v>0</v>
      </c>
    </row>
    <row r="11396" customFormat="false" ht="19.4" hidden="false" customHeight="false" outlineLevel="0" collapsed="false">
      <c r="A11396" s="207" t="n">
        <v>37732</v>
      </c>
      <c r="B11396" s="208" t="s">
        <v>11529</v>
      </c>
      <c r="C11396" s="2" t="s">
        <v>170</v>
      </c>
      <c r="D11396" s="209" t="n">
        <v>45742.65</v>
      </c>
      <c r="F11396" s="211" t="n">
        <v>0</v>
      </c>
    </row>
    <row r="11397" customFormat="false" ht="12.8" hidden="false" customHeight="false" outlineLevel="0" collapsed="false">
      <c r="A11397" s="207" t="n">
        <v>45194</v>
      </c>
      <c r="B11397" s="208" t="s">
        <v>11530</v>
      </c>
      <c r="C11397" s="2" t="s">
        <v>170</v>
      </c>
      <c r="D11397" s="209" t="n">
        <v>196.49</v>
      </c>
      <c r="F11397" s="211" t="n">
        <v>0</v>
      </c>
    </row>
    <row r="11398" customFormat="false" ht="19.4" hidden="false" customHeight="false" outlineLevel="0" collapsed="false">
      <c r="A11398" s="207" t="n">
        <v>37762</v>
      </c>
      <c r="B11398" s="208" t="s">
        <v>11531</v>
      </c>
      <c r="C11398" s="2" t="s">
        <v>170</v>
      </c>
      <c r="D11398" s="209" t="n">
        <v>825650.98</v>
      </c>
      <c r="F11398" s="211" t="n">
        <v>0</v>
      </c>
    </row>
    <row r="11399" customFormat="false" ht="19.4" hidden="false" customHeight="false" outlineLevel="0" collapsed="false">
      <c r="A11399" s="207" t="n">
        <v>37763</v>
      </c>
      <c r="B11399" s="208" t="s">
        <v>11532</v>
      </c>
      <c r="C11399" s="2" t="s">
        <v>170</v>
      </c>
      <c r="D11399" s="209" t="n">
        <v>835678.99</v>
      </c>
      <c r="F11399" s="211" t="n">
        <v>0</v>
      </c>
    </row>
    <row r="11400" customFormat="false" ht="19.4" hidden="false" customHeight="false" outlineLevel="0" collapsed="false">
      <c r="A11400" s="207" t="n">
        <v>41992</v>
      </c>
      <c r="B11400" s="208" t="s">
        <v>11533</v>
      </c>
      <c r="C11400" s="2" t="s">
        <v>170</v>
      </c>
      <c r="D11400" s="209" t="n">
        <v>950000</v>
      </c>
      <c r="F11400" s="211" t="n">
        <v>0</v>
      </c>
    </row>
    <row r="11401" customFormat="false" ht="19.4" hidden="false" customHeight="false" outlineLevel="0" collapsed="false">
      <c r="A11401" s="207" t="n">
        <v>13215</v>
      </c>
      <c r="B11401" s="208" t="s">
        <v>11534</v>
      </c>
      <c r="C11401" s="2" t="s">
        <v>170</v>
      </c>
      <c r="D11401" s="209" t="n">
        <v>1164936.55</v>
      </c>
      <c r="F11401" s="211" t="n">
        <v>0</v>
      </c>
    </row>
    <row r="11402" customFormat="false" ht="12.8" hidden="false" customHeight="false" outlineLevel="0" collapsed="false">
      <c r="A11402" s="207" t="n">
        <v>4235</v>
      </c>
      <c r="B11402" s="208" t="s">
        <v>11535</v>
      </c>
      <c r="C11402" s="2" t="s">
        <v>2148</v>
      </c>
      <c r="D11402" s="209" t="n">
        <v>18.65</v>
      </c>
      <c r="F11402" s="211" t="n">
        <v>0</v>
      </c>
    </row>
    <row r="11403" customFormat="false" ht="12.8" hidden="false" customHeight="false" outlineLevel="0" collapsed="false">
      <c r="A11403" s="207" t="n">
        <v>40976</v>
      </c>
      <c r="B11403" s="208" t="s">
        <v>11536</v>
      </c>
      <c r="C11403" s="2" t="s">
        <v>7208</v>
      </c>
      <c r="D11403" s="209" t="n">
        <v>3277.84</v>
      </c>
      <c r="F11403" s="211" t="n">
        <v>0</v>
      </c>
    </row>
    <row r="11404" customFormat="false" ht="19.4" hidden="false" customHeight="false" outlineLevel="0" collapsed="false">
      <c r="A11404" s="207" t="n">
        <v>43091</v>
      </c>
      <c r="B11404" s="208" t="s">
        <v>11537</v>
      </c>
      <c r="C11404" s="2" t="s">
        <v>170</v>
      </c>
      <c r="D11404" s="209" t="n">
        <v>6667.26</v>
      </c>
      <c r="F11404" s="211" t="n">
        <v>0</v>
      </c>
    </row>
    <row r="11405" customFormat="false" ht="19.4" hidden="false" customHeight="false" outlineLevel="0" collapsed="false">
      <c r="A11405" s="207" t="n">
        <v>43092</v>
      </c>
      <c r="B11405" s="208" t="s">
        <v>11538</v>
      </c>
      <c r="C11405" s="2" t="s">
        <v>170</v>
      </c>
      <c r="D11405" s="209" t="n">
        <v>8889.68</v>
      </c>
      <c r="F11405" s="211" t="n">
        <v>0</v>
      </c>
    </row>
    <row r="11406" customFormat="false" ht="19.4" hidden="false" customHeight="false" outlineLevel="0" collapsed="false">
      <c r="A11406" s="207" t="n">
        <v>43089</v>
      </c>
      <c r="B11406" s="208" t="s">
        <v>11539</v>
      </c>
      <c r="C11406" s="2" t="s">
        <v>170</v>
      </c>
      <c r="D11406" s="209" t="n">
        <v>1549.28</v>
      </c>
      <c r="F11406" s="211" t="n">
        <v>0</v>
      </c>
    </row>
    <row r="11407" customFormat="false" ht="19.4" hidden="false" customHeight="false" outlineLevel="0" collapsed="false">
      <c r="A11407" s="207" t="n">
        <v>43090</v>
      </c>
      <c r="B11407" s="208" t="s">
        <v>11540</v>
      </c>
      <c r="C11407" s="2" t="s">
        <v>170</v>
      </c>
      <c r="D11407" s="209" t="n">
        <v>3419.11</v>
      </c>
      <c r="F11407" s="211" t="n">
        <v>0</v>
      </c>
    </row>
    <row r="11408" customFormat="false" ht="12.8" hidden="false" customHeight="false" outlineLevel="0" collapsed="false">
      <c r="A11408" s="207" t="n">
        <v>41967</v>
      </c>
      <c r="B11408" s="208" t="s">
        <v>11541</v>
      </c>
      <c r="C11408" s="2" t="s">
        <v>9857</v>
      </c>
      <c r="D11408" s="209" t="n">
        <v>28.18</v>
      </c>
      <c r="F11408" s="211" t="n">
        <v>0</v>
      </c>
    </row>
    <row r="11409" customFormat="false" ht="12.8" hidden="false" customHeight="false" outlineLevel="0" collapsed="false">
      <c r="A11409" s="207" t="n">
        <v>12760</v>
      </c>
      <c r="B11409" s="208" t="s">
        <v>11542</v>
      </c>
      <c r="C11409" s="2" t="s">
        <v>175</v>
      </c>
      <c r="D11409" s="209" t="n">
        <v>1571.09</v>
      </c>
      <c r="F11409" s="211" t="n">
        <v>0</v>
      </c>
    </row>
    <row r="11410" customFormat="false" ht="12.8" hidden="false" customHeight="false" outlineLevel="0" collapsed="false">
      <c r="A11410" s="207" t="n">
        <v>12759</v>
      </c>
      <c r="B11410" s="208" t="s">
        <v>11543</v>
      </c>
      <c r="C11410" s="2" t="s">
        <v>175</v>
      </c>
      <c r="D11410" s="209" t="n">
        <v>1047.38</v>
      </c>
      <c r="F11410" s="211" t="n">
        <v>0</v>
      </c>
    </row>
    <row r="11411" customFormat="false" ht="19.4" hidden="false" customHeight="false" outlineLevel="0" collapsed="false">
      <c r="A11411" s="207" t="n">
        <v>43105</v>
      </c>
      <c r="B11411" s="208" t="s">
        <v>11544</v>
      </c>
      <c r="C11411" s="2" t="s">
        <v>441</v>
      </c>
      <c r="D11411" s="209" t="n">
        <v>39.14</v>
      </c>
      <c r="F11411" s="211" t="n">
        <v>0</v>
      </c>
    </row>
    <row r="11412" customFormat="false" ht="12.8" hidden="false" customHeight="false" outlineLevel="0" collapsed="false">
      <c r="A11412" s="207" t="n">
        <v>40424</v>
      </c>
      <c r="B11412" s="208" t="s">
        <v>11545</v>
      </c>
      <c r="C11412" s="2" t="s">
        <v>441</v>
      </c>
      <c r="D11412" s="209" t="n">
        <v>9.94</v>
      </c>
      <c r="F11412" s="211" t="n">
        <v>0</v>
      </c>
    </row>
    <row r="11413" customFormat="false" ht="12.8" hidden="false" customHeight="false" outlineLevel="0" collapsed="false">
      <c r="A11413" s="207" t="n">
        <v>1325</v>
      </c>
      <c r="B11413" s="208" t="s">
        <v>11546</v>
      </c>
      <c r="C11413" s="2" t="s">
        <v>441</v>
      </c>
      <c r="D11413" s="209" t="n">
        <v>10.89</v>
      </c>
      <c r="F11413" s="211" t="n">
        <v>0</v>
      </c>
    </row>
    <row r="11414" customFormat="false" ht="12.8" hidden="false" customHeight="false" outlineLevel="0" collapsed="false">
      <c r="A11414" s="207" t="n">
        <v>1327</v>
      </c>
      <c r="B11414" s="208" t="s">
        <v>11547</v>
      </c>
      <c r="C11414" s="2" t="s">
        <v>441</v>
      </c>
      <c r="D11414" s="209" t="n">
        <v>11.6</v>
      </c>
      <c r="F11414" s="211" t="n">
        <v>0</v>
      </c>
    </row>
    <row r="11415" customFormat="false" ht="12.8" hidden="false" customHeight="false" outlineLevel="0" collapsed="false">
      <c r="A11415" s="207" t="n">
        <v>1328</v>
      </c>
      <c r="B11415" s="208" t="s">
        <v>11548</v>
      </c>
      <c r="C11415" s="2" t="s">
        <v>441</v>
      </c>
      <c r="D11415" s="209" t="n">
        <v>10.92</v>
      </c>
      <c r="F11415" s="211" t="n">
        <v>0</v>
      </c>
    </row>
    <row r="11416" customFormat="false" ht="12.8" hidden="false" customHeight="false" outlineLevel="0" collapsed="false">
      <c r="A11416" s="207" t="n">
        <v>1321</v>
      </c>
      <c r="B11416" s="208" t="s">
        <v>11549</v>
      </c>
      <c r="C11416" s="2" t="s">
        <v>441</v>
      </c>
      <c r="D11416" s="209" t="n">
        <v>10.11</v>
      </c>
      <c r="F11416" s="211" t="n">
        <v>0</v>
      </c>
    </row>
    <row r="11417" customFormat="false" ht="12.8" hidden="false" customHeight="false" outlineLevel="0" collapsed="false">
      <c r="A11417" s="207" t="n">
        <v>1318</v>
      </c>
      <c r="B11417" s="208" t="s">
        <v>11550</v>
      </c>
      <c r="C11417" s="2" t="s">
        <v>441</v>
      </c>
      <c r="D11417" s="209" t="n">
        <v>10.12</v>
      </c>
      <c r="F11417" s="211" t="n">
        <v>0</v>
      </c>
    </row>
    <row r="11418" customFormat="false" ht="12.8" hidden="false" customHeight="false" outlineLevel="0" collapsed="false">
      <c r="A11418" s="207" t="n">
        <v>1322</v>
      </c>
      <c r="B11418" s="208" t="s">
        <v>11551</v>
      </c>
      <c r="C11418" s="2" t="s">
        <v>441</v>
      </c>
      <c r="D11418" s="209" t="n">
        <v>10.69</v>
      </c>
      <c r="F11418" s="211" t="n">
        <v>0</v>
      </c>
    </row>
    <row r="11419" customFormat="false" ht="12.8" hidden="false" customHeight="false" outlineLevel="0" collapsed="false">
      <c r="A11419" s="207" t="n">
        <v>1323</v>
      </c>
      <c r="B11419" s="208" t="s">
        <v>11552</v>
      </c>
      <c r="C11419" s="2" t="s">
        <v>441</v>
      </c>
      <c r="D11419" s="209" t="n">
        <v>10.69</v>
      </c>
      <c r="F11419" s="211" t="n">
        <v>0</v>
      </c>
    </row>
    <row r="11420" customFormat="false" ht="12.8" hidden="false" customHeight="false" outlineLevel="0" collapsed="false">
      <c r="A11420" s="207" t="n">
        <v>1319</v>
      </c>
      <c r="B11420" s="208" t="s">
        <v>11553</v>
      </c>
      <c r="C11420" s="2" t="s">
        <v>441</v>
      </c>
      <c r="D11420" s="209" t="n">
        <v>9</v>
      </c>
      <c r="F11420" s="211" t="n">
        <v>0</v>
      </c>
    </row>
    <row r="11421" customFormat="false" ht="12.8" hidden="false" customHeight="false" outlineLevel="0" collapsed="false">
      <c r="A11421" s="207" t="n">
        <v>11026</v>
      </c>
      <c r="B11421" s="208" t="s">
        <v>11554</v>
      </c>
      <c r="C11421" s="2" t="s">
        <v>441</v>
      </c>
      <c r="D11421" s="209" t="n">
        <v>12.39</v>
      </c>
      <c r="F11421" s="211" t="n">
        <v>0</v>
      </c>
    </row>
    <row r="11422" customFormat="false" ht="12.8" hidden="false" customHeight="false" outlineLevel="0" collapsed="false">
      <c r="A11422" s="207" t="n">
        <v>11027</v>
      </c>
      <c r="B11422" s="208" t="s">
        <v>11555</v>
      </c>
      <c r="C11422" s="2" t="s">
        <v>441</v>
      </c>
      <c r="D11422" s="209" t="n">
        <v>12.89</v>
      </c>
      <c r="F11422" s="211" t="n">
        <v>0</v>
      </c>
    </row>
    <row r="11423" customFormat="false" ht="12.8" hidden="false" customHeight="false" outlineLevel="0" collapsed="false">
      <c r="A11423" s="207" t="n">
        <v>11046</v>
      </c>
      <c r="B11423" s="208" t="s">
        <v>11556</v>
      </c>
      <c r="C11423" s="2" t="s">
        <v>441</v>
      </c>
      <c r="D11423" s="209" t="n">
        <v>12.35</v>
      </c>
      <c r="F11423" s="211" t="n">
        <v>0</v>
      </c>
    </row>
    <row r="11424" customFormat="false" ht="12.8" hidden="false" customHeight="false" outlineLevel="0" collapsed="false">
      <c r="A11424" s="207" t="n">
        <v>11047</v>
      </c>
      <c r="B11424" s="208" t="s">
        <v>11557</v>
      </c>
      <c r="C11424" s="2" t="s">
        <v>441</v>
      </c>
      <c r="D11424" s="209" t="n">
        <v>13.46</v>
      </c>
      <c r="F11424" s="211" t="n">
        <v>0</v>
      </c>
    </row>
    <row r="11425" customFormat="false" ht="12.8" hidden="false" customHeight="false" outlineLevel="0" collapsed="false">
      <c r="A11425" s="207" t="n">
        <v>43668</v>
      </c>
      <c r="B11425" s="208" t="s">
        <v>11558</v>
      </c>
      <c r="C11425" s="2" t="s">
        <v>441</v>
      </c>
      <c r="D11425" s="209" t="n">
        <v>11.88</v>
      </c>
      <c r="F11425" s="211" t="n">
        <v>0</v>
      </c>
    </row>
    <row r="11426" customFormat="false" ht="12.8" hidden="false" customHeight="false" outlineLevel="0" collapsed="false">
      <c r="A11426" s="207" t="n">
        <v>11049</v>
      </c>
      <c r="B11426" s="208" t="s">
        <v>11559</v>
      </c>
      <c r="C11426" s="2" t="s">
        <v>441</v>
      </c>
      <c r="D11426" s="209" t="n">
        <v>12.87</v>
      </c>
      <c r="F11426" s="211" t="n">
        <v>0</v>
      </c>
    </row>
    <row r="11427" customFormat="false" ht="12.8" hidden="false" customHeight="false" outlineLevel="0" collapsed="false">
      <c r="A11427" s="207" t="n">
        <v>43106</v>
      </c>
      <c r="B11427" s="208" t="s">
        <v>11560</v>
      </c>
      <c r="C11427" s="2" t="s">
        <v>441</v>
      </c>
      <c r="D11427" s="209" t="n">
        <v>12.95</v>
      </c>
      <c r="F11427" s="211" t="n">
        <v>0</v>
      </c>
    </row>
    <row r="11428" customFormat="false" ht="12.8" hidden="false" customHeight="false" outlineLevel="0" collapsed="false">
      <c r="A11428" s="207" t="n">
        <v>11051</v>
      </c>
      <c r="B11428" s="208" t="s">
        <v>11561</v>
      </c>
      <c r="C11428" s="2" t="s">
        <v>441</v>
      </c>
      <c r="D11428" s="209" t="n">
        <v>13.51</v>
      </c>
      <c r="F11428" s="211" t="n">
        <v>0</v>
      </c>
    </row>
    <row r="11429" customFormat="false" ht="12.8" hidden="false" customHeight="false" outlineLevel="0" collapsed="false">
      <c r="A11429" s="207" t="n">
        <v>11061</v>
      </c>
      <c r="B11429" s="208" t="s">
        <v>11562</v>
      </c>
      <c r="C11429" s="2" t="s">
        <v>441</v>
      </c>
      <c r="D11429" s="209" t="n">
        <v>16.21</v>
      </c>
      <c r="F11429" s="211" t="n">
        <v>0</v>
      </c>
    </row>
    <row r="11430" customFormat="false" ht="12.8" hidden="false" customHeight="false" outlineLevel="0" collapsed="false">
      <c r="A11430" s="207" t="n">
        <v>43667</v>
      </c>
      <c r="B11430" s="208" t="s">
        <v>11563</v>
      </c>
      <c r="C11430" s="2" t="s">
        <v>441</v>
      </c>
      <c r="D11430" s="209" t="n">
        <v>11.78</v>
      </c>
      <c r="F11430" s="211" t="n">
        <v>0</v>
      </c>
    </row>
    <row r="11431" customFormat="false" ht="12.8" hidden="false" customHeight="false" outlineLevel="0" collapsed="false">
      <c r="A11431" s="207" t="n">
        <v>1333</v>
      </c>
      <c r="B11431" s="208" t="s">
        <v>11564</v>
      </c>
      <c r="C11431" s="2" t="s">
        <v>441</v>
      </c>
      <c r="D11431" s="209" t="n">
        <v>9.81</v>
      </c>
      <c r="F11431" s="211" t="n">
        <v>0</v>
      </c>
    </row>
    <row r="11432" customFormat="false" ht="12.8" hidden="false" customHeight="false" outlineLevel="0" collapsed="false">
      <c r="A11432" s="207" t="n">
        <v>1330</v>
      </c>
      <c r="B11432" s="208" t="s">
        <v>11565</v>
      </c>
      <c r="C11432" s="2" t="s">
        <v>441</v>
      </c>
      <c r="D11432" s="209" t="n">
        <v>9.72</v>
      </c>
      <c r="F11432" s="211" t="n">
        <v>0</v>
      </c>
    </row>
    <row r="11433" customFormat="false" ht="12.8" hidden="false" customHeight="false" outlineLevel="0" collapsed="false">
      <c r="A11433" s="207" t="n">
        <v>10957</v>
      </c>
      <c r="B11433" s="208" t="s">
        <v>11566</v>
      </c>
      <c r="C11433" s="2" t="s">
        <v>441</v>
      </c>
      <c r="D11433" s="209" t="n">
        <v>11.21</v>
      </c>
      <c r="F11433" s="211" t="n">
        <v>0</v>
      </c>
    </row>
    <row r="11434" customFormat="false" ht="12.8" hidden="false" customHeight="false" outlineLevel="0" collapsed="false">
      <c r="A11434" s="207" t="n">
        <v>1332</v>
      </c>
      <c r="B11434" s="208" t="s">
        <v>11567</v>
      </c>
      <c r="C11434" s="2" t="s">
        <v>441</v>
      </c>
      <c r="D11434" s="209" t="n">
        <v>9.97</v>
      </c>
      <c r="F11434" s="211" t="n">
        <v>0</v>
      </c>
    </row>
    <row r="11435" customFormat="false" ht="12.8" hidden="false" customHeight="false" outlineLevel="0" collapsed="false">
      <c r="A11435" s="207" t="n">
        <v>1334</v>
      </c>
      <c r="B11435" s="208" t="s">
        <v>11568</v>
      </c>
      <c r="C11435" s="2" t="s">
        <v>441</v>
      </c>
      <c r="D11435" s="209" t="n">
        <v>11.05</v>
      </c>
      <c r="F11435" s="211" t="n">
        <v>0</v>
      </c>
    </row>
    <row r="11436" customFormat="false" ht="12.8" hidden="false" customHeight="false" outlineLevel="0" collapsed="false">
      <c r="A11436" s="207" t="n">
        <v>1335</v>
      </c>
      <c r="B11436" s="208" t="s">
        <v>11569</v>
      </c>
      <c r="C11436" s="2" t="s">
        <v>441</v>
      </c>
      <c r="D11436" s="209" t="n">
        <v>11.42</v>
      </c>
      <c r="F11436" s="211" t="n">
        <v>0</v>
      </c>
    </row>
    <row r="11437" customFormat="false" ht="12.8" hidden="false" customHeight="false" outlineLevel="0" collapsed="false">
      <c r="A11437" s="207" t="n">
        <v>40425</v>
      </c>
      <c r="B11437" s="208" t="s">
        <v>11570</v>
      </c>
      <c r="C11437" s="2" t="s">
        <v>441</v>
      </c>
      <c r="D11437" s="209" t="n">
        <v>9.78</v>
      </c>
      <c r="F11437" s="211" t="n">
        <v>0</v>
      </c>
    </row>
    <row r="11438" customFormat="false" ht="12.8" hidden="false" customHeight="false" outlineLevel="0" collapsed="false">
      <c r="A11438" s="207" t="n">
        <v>1337</v>
      </c>
      <c r="B11438" s="208" t="s">
        <v>11571</v>
      </c>
      <c r="C11438" s="2" t="s">
        <v>441</v>
      </c>
      <c r="D11438" s="209" t="n">
        <v>11.21</v>
      </c>
      <c r="F11438" s="211" t="n">
        <v>0</v>
      </c>
    </row>
    <row r="11439" customFormat="false" ht="12.8" hidden="false" customHeight="false" outlineLevel="0" collapsed="false">
      <c r="A11439" s="207" t="n">
        <v>34659</v>
      </c>
      <c r="B11439" s="208" t="s">
        <v>11572</v>
      </c>
      <c r="C11439" s="2" t="s">
        <v>175</v>
      </c>
      <c r="D11439" s="209" t="n">
        <v>41.16</v>
      </c>
      <c r="F11439" s="211" t="n">
        <v>0</v>
      </c>
    </row>
    <row r="11440" customFormat="false" ht="12.8" hidden="false" customHeight="false" outlineLevel="0" collapsed="false">
      <c r="A11440" s="207" t="n">
        <v>34514</v>
      </c>
      <c r="B11440" s="208" t="s">
        <v>11573</v>
      </c>
      <c r="C11440" s="2" t="s">
        <v>175</v>
      </c>
      <c r="D11440" s="209" t="n">
        <v>45.59</v>
      </c>
      <c r="F11440" s="211" t="n">
        <v>0</v>
      </c>
    </row>
    <row r="11441" customFormat="false" ht="12.8" hidden="false" customHeight="false" outlineLevel="0" collapsed="false">
      <c r="A11441" s="207" t="n">
        <v>34660</v>
      </c>
      <c r="B11441" s="208" t="s">
        <v>11574</v>
      </c>
      <c r="C11441" s="2" t="s">
        <v>175</v>
      </c>
      <c r="D11441" s="209" t="n">
        <v>57.86</v>
      </c>
      <c r="F11441" s="211" t="n">
        <v>0</v>
      </c>
    </row>
    <row r="11442" customFormat="false" ht="12.8" hidden="false" customHeight="false" outlineLevel="0" collapsed="false">
      <c r="A11442" s="207" t="n">
        <v>34661</v>
      </c>
      <c r="B11442" s="208" t="s">
        <v>11575</v>
      </c>
      <c r="C11442" s="2" t="s">
        <v>175</v>
      </c>
      <c r="D11442" s="209" t="n">
        <v>83.1</v>
      </c>
      <c r="F11442" s="211" t="n">
        <v>0</v>
      </c>
    </row>
    <row r="11443" customFormat="false" ht="12.8" hidden="false" customHeight="false" outlineLevel="0" collapsed="false">
      <c r="A11443" s="207" t="n">
        <v>34667</v>
      </c>
      <c r="B11443" s="208" t="s">
        <v>11576</v>
      </c>
      <c r="C11443" s="2" t="s">
        <v>175</v>
      </c>
      <c r="D11443" s="209" t="n">
        <v>30.09</v>
      </c>
      <c r="F11443" s="211" t="n">
        <v>0</v>
      </c>
    </row>
    <row r="11444" customFormat="false" ht="12.8" hidden="false" customHeight="false" outlineLevel="0" collapsed="false">
      <c r="A11444" s="207" t="n">
        <v>34668</v>
      </c>
      <c r="B11444" s="208" t="s">
        <v>11577</v>
      </c>
      <c r="C11444" s="2" t="s">
        <v>175</v>
      </c>
      <c r="D11444" s="209" t="n">
        <v>39.32</v>
      </c>
      <c r="F11444" s="211" t="n">
        <v>0</v>
      </c>
    </row>
    <row r="11445" customFormat="false" ht="12.8" hidden="false" customHeight="false" outlineLevel="0" collapsed="false">
      <c r="A11445" s="207" t="n">
        <v>34741</v>
      </c>
      <c r="B11445" s="208" t="s">
        <v>11578</v>
      </c>
      <c r="C11445" s="2" t="s">
        <v>175</v>
      </c>
      <c r="D11445" s="209" t="n">
        <v>43.27</v>
      </c>
      <c r="F11445" s="211" t="n">
        <v>0</v>
      </c>
    </row>
    <row r="11446" customFormat="false" ht="12.8" hidden="false" customHeight="false" outlineLevel="0" collapsed="false">
      <c r="A11446" s="207" t="n">
        <v>34664</v>
      </c>
      <c r="B11446" s="208" t="s">
        <v>11579</v>
      </c>
      <c r="C11446" s="2" t="s">
        <v>175</v>
      </c>
      <c r="D11446" s="209" t="n">
        <v>47.22</v>
      </c>
      <c r="F11446" s="211" t="n">
        <v>0</v>
      </c>
    </row>
    <row r="11447" customFormat="false" ht="12.8" hidden="false" customHeight="false" outlineLevel="0" collapsed="false">
      <c r="A11447" s="207" t="n">
        <v>34665</v>
      </c>
      <c r="B11447" s="208" t="s">
        <v>11580</v>
      </c>
      <c r="C11447" s="2" t="s">
        <v>175</v>
      </c>
      <c r="D11447" s="209" t="n">
        <v>58.61</v>
      </c>
      <c r="F11447" s="211" t="n">
        <v>0</v>
      </c>
    </row>
    <row r="11448" customFormat="false" ht="12.8" hidden="false" customHeight="false" outlineLevel="0" collapsed="false">
      <c r="A11448" s="207" t="n">
        <v>34666</v>
      </c>
      <c r="B11448" s="208" t="s">
        <v>11581</v>
      </c>
      <c r="C11448" s="2" t="s">
        <v>175</v>
      </c>
      <c r="D11448" s="209" t="n">
        <v>88.53</v>
      </c>
      <c r="F11448" s="211" t="n">
        <v>0</v>
      </c>
    </row>
    <row r="11449" customFormat="false" ht="12.8" hidden="false" customHeight="false" outlineLevel="0" collapsed="false">
      <c r="A11449" s="207" t="n">
        <v>34669</v>
      </c>
      <c r="B11449" s="208" t="s">
        <v>11582</v>
      </c>
      <c r="C11449" s="2" t="s">
        <v>175</v>
      </c>
      <c r="D11449" s="209" t="n">
        <v>32.46</v>
      </c>
      <c r="F11449" s="211" t="n">
        <v>0</v>
      </c>
    </row>
    <row r="11450" customFormat="false" ht="12.8" hidden="false" customHeight="false" outlineLevel="0" collapsed="false">
      <c r="A11450" s="207" t="n">
        <v>34670</v>
      </c>
      <c r="B11450" s="208" t="s">
        <v>11583</v>
      </c>
      <c r="C11450" s="2" t="s">
        <v>175</v>
      </c>
      <c r="D11450" s="209" t="n">
        <v>39.7</v>
      </c>
      <c r="F11450" s="211" t="n">
        <v>0</v>
      </c>
    </row>
    <row r="11451" customFormat="false" ht="12.8" hidden="false" customHeight="false" outlineLevel="0" collapsed="false">
      <c r="A11451" s="207" t="n">
        <v>34671</v>
      </c>
      <c r="B11451" s="208" t="s">
        <v>11584</v>
      </c>
      <c r="C11451" s="2" t="s">
        <v>175</v>
      </c>
      <c r="D11451" s="209" t="n">
        <v>33.14</v>
      </c>
      <c r="F11451" s="211" t="n">
        <v>0</v>
      </c>
    </row>
    <row r="11452" customFormat="false" ht="12.8" hidden="false" customHeight="false" outlineLevel="0" collapsed="false">
      <c r="A11452" s="207" t="n">
        <v>34672</v>
      </c>
      <c r="B11452" s="208" t="s">
        <v>11585</v>
      </c>
      <c r="C11452" s="2" t="s">
        <v>175</v>
      </c>
      <c r="D11452" s="209" t="n">
        <v>34.94</v>
      </c>
      <c r="F11452" s="211" t="n">
        <v>0</v>
      </c>
    </row>
    <row r="11453" customFormat="false" ht="12.8" hidden="false" customHeight="false" outlineLevel="0" collapsed="false">
      <c r="A11453" s="207" t="n">
        <v>34673</v>
      </c>
      <c r="B11453" s="208" t="s">
        <v>11586</v>
      </c>
      <c r="C11453" s="2" t="s">
        <v>175</v>
      </c>
      <c r="D11453" s="209" t="n">
        <v>42.64</v>
      </c>
      <c r="F11453" s="211" t="n">
        <v>0</v>
      </c>
    </row>
    <row r="11454" customFormat="false" ht="12.8" hidden="false" customHeight="false" outlineLevel="0" collapsed="false">
      <c r="A11454" s="207" t="n">
        <v>34674</v>
      </c>
      <c r="B11454" s="208" t="s">
        <v>11587</v>
      </c>
      <c r="C11454" s="2" t="s">
        <v>175</v>
      </c>
      <c r="D11454" s="209" t="n">
        <v>56.69</v>
      </c>
      <c r="F11454" s="211" t="n">
        <v>0</v>
      </c>
    </row>
    <row r="11455" customFormat="false" ht="12.8" hidden="false" customHeight="false" outlineLevel="0" collapsed="false">
      <c r="A11455" s="207" t="n">
        <v>34675</v>
      </c>
      <c r="B11455" s="208" t="s">
        <v>11588</v>
      </c>
      <c r="C11455" s="2" t="s">
        <v>175</v>
      </c>
      <c r="D11455" s="209" t="n">
        <v>69.12</v>
      </c>
      <c r="F11455" s="211" t="n">
        <v>0</v>
      </c>
    </row>
    <row r="11456" customFormat="false" ht="12.8" hidden="false" customHeight="false" outlineLevel="0" collapsed="false">
      <c r="A11456" s="207" t="n">
        <v>34676</v>
      </c>
      <c r="B11456" s="208" t="s">
        <v>11589</v>
      </c>
      <c r="C11456" s="2" t="s">
        <v>175</v>
      </c>
      <c r="D11456" s="209" t="n">
        <v>19.9</v>
      </c>
      <c r="F11456" s="211" t="n">
        <v>0</v>
      </c>
    </row>
    <row r="11457" customFormat="false" ht="12.8" hidden="false" customHeight="false" outlineLevel="0" collapsed="false">
      <c r="A11457" s="207" t="n">
        <v>34677</v>
      </c>
      <c r="B11457" s="208" t="s">
        <v>11590</v>
      </c>
      <c r="C11457" s="2" t="s">
        <v>175</v>
      </c>
      <c r="D11457" s="209" t="n">
        <v>26.75</v>
      </c>
      <c r="F11457" s="211" t="n">
        <v>0</v>
      </c>
    </row>
    <row r="11458" customFormat="false" ht="19.4" hidden="false" customHeight="false" outlineLevel="0" collapsed="false">
      <c r="A11458" s="207" t="n">
        <v>43126</v>
      </c>
      <c r="B11458" s="208" t="s">
        <v>11591</v>
      </c>
      <c r="C11458" s="2" t="s">
        <v>175</v>
      </c>
      <c r="D11458" s="209" t="n">
        <v>86.59</v>
      </c>
      <c r="F11458" s="211" t="n">
        <v>0</v>
      </c>
    </row>
    <row r="11459" customFormat="false" ht="19.4" hidden="false" customHeight="false" outlineLevel="0" collapsed="false">
      <c r="A11459" s="207" t="n">
        <v>43124</v>
      </c>
      <c r="B11459" s="208" t="s">
        <v>11592</v>
      </c>
      <c r="C11459" s="2" t="s">
        <v>175</v>
      </c>
      <c r="D11459" s="209" t="n">
        <v>101.1</v>
      </c>
      <c r="F11459" s="211" t="n">
        <v>0</v>
      </c>
    </row>
    <row r="11460" customFormat="false" ht="19.4" hidden="false" customHeight="false" outlineLevel="0" collapsed="false">
      <c r="A11460" s="207" t="n">
        <v>43125</v>
      </c>
      <c r="B11460" s="208" t="s">
        <v>11593</v>
      </c>
      <c r="C11460" s="2" t="s">
        <v>175</v>
      </c>
      <c r="D11460" s="209" t="n">
        <v>131.12</v>
      </c>
      <c r="F11460" s="211" t="n">
        <v>0</v>
      </c>
    </row>
    <row r="11461" customFormat="false" ht="19.4" hidden="false" customHeight="false" outlineLevel="0" collapsed="false">
      <c r="A11461" s="207" t="n">
        <v>40623</v>
      </c>
      <c r="B11461" s="208" t="s">
        <v>11594</v>
      </c>
      <c r="C11461" s="2" t="s">
        <v>10907</v>
      </c>
      <c r="D11461" s="209" t="n">
        <v>109.16</v>
      </c>
      <c r="F11461" s="211" t="n">
        <v>0</v>
      </c>
    </row>
    <row r="11462" customFormat="false" ht="19.4" hidden="false" customHeight="false" outlineLevel="0" collapsed="false">
      <c r="A11462" s="207" t="n">
        <v>1345</v>
      </c>
      <c r="B11462" s="208" t="s">
        <v>11595</v>
      </c>
      <c r="C11462" s="2" t="s">
        <v>175</v>
      </c>
      <c r="D11462" s="209" t="n">
        <v>106.58</v>
      </c>
      <c r="F11462" s="211" t="n">
        <v>0</v>
      </c>
    </row>
    <row r="11463" customFormat="false" ht="19.4" hidden="false" customHeight="false" outlineLevel="0" collapsed="false">
      <c r="A11463" s="207" t="n">
        <v>1346</v>
      </c>
      <c r="B11463" s="208" t="s">
        <v>11596</v>
      </c>
      <c r="C11463" s="2" t="s">
        <v>175</v>
      </c>
      <c r="D11463" s="209" t="n">
        <v>61.99</v>
      </c>
      <c r="F11463" s="211" t="n">
        <v>0</v>
      </c>
    </row>
    <row r="11464" customFormat="false" ht="19.4" hidden="false" customHeight="false" outlineLevel="0" collapsed="false">
      <c r="A11464" s="207" t="n">
        <v>1347</v>
      </c>
      <c r="B11464" s="208" t="s">
        <v>11597</v>
      </c>
      <c r="C11464" s="2" t="s">
        <v>175</v>
      </c>
      <c r="D11464" s="209" t="n">
        <v>76.81</v>
      </c>
      <c r="F11464" s="211" t="n">
        <v>0</v>
      </c>
    </row>
    <row r="11465" customFormat="false" ht="19.4" hidden="false" customHeight="false" outlineLevel="0" collapsed="false">
      <c r="A11465" s="207" t="n">
        <v>43678</v>
      </c>
      <c r="B11465" s="208" t="s">
        <v>11598</v>
      </c>
      <c r="C11465" s="2" t="s">
        <v>175</v>
      </c>
      <c r="D11465" s="209" t="n">
        <v>89.1</v>
      </c>
      <c r="F11465" s="211" t="n">
        <v>0</v>
      </c>
    </row>
    <row r="11466" customFormat="false" ht="19.4" hidden="false" customHeight="false" outlineLevel="0" collapsed="false">
      <c r="A11466" s="207" t="n">
        <v>43680</v>
      </c>
      <c r="B11466" s="208" t="s">
        <v>11599</v>
      </c>
      <c r="C11466" s="2" t="s">
        <v>175</v>
      </c>
      <c r="D11466" s="209" t="n">
        <v>128.36</v>
      </c>
      <c r="F11466" s="211" t="n">
        <v>0</v>
      </c>
    </row>
    <row r="11467" customFormat="false" ht="19.4" hidden="false" customHeight="false" outlineLevel="0" collapsed="false">
      <c r="A11467" s="207" t="n">
        <v>43679</v>
      </c>
      <c r="B11467" s="208" t="s">
        <v>11600</v>
      </c>
      <c r="C11467" s="2" t="s">
        <v>175</v>
      </c>
      <c r="D11467" s="209" t="n">
        <v>45.04</v>
      </c>
      <c r="F11467" s="211" t="n">
        <v>0</v>
      </c>
    </row>
    <row r="11468" customFormat="false" ht="19.4" hidden="false" customHeight="false" outlineLevel="0" collapsed="false">
      <c r="A11468" s="207" t="n">
        <v>1355</v>
      </c>
      <c r="B11468" s="208" t="s">
        <v>11601</v>
      </c>
      <c r="C11468" s="2" t="s">
        <v>175</v>
      </c>
      <c r="D11468" s="209" t="n">
        <v>51.26</v>
      </c>
      <c r="F11468" s="211" t="n">
        <v>0</v>
      </c>
    </row>
    <row r="11469" customFormat="false" ht="19.4" hidden="false" customHeight="false" outlineLevel="0" collapsed="false">
      <c r="A11469" s="207" t="n">
        <v>1358</v>
      </c>
      <c r="B11469" s="208" t="s">
        <v>11602</v>
      </c>
      <c r="C11469" s="2" t="s">
        <v>175</v>
      </c>
      <c r="D11469" s="209" t="n">
        <v>62.93</v>
      </c>
      <c r="F11469" s="211" t="n">
        <v>0</v>
      </c>
    </row>
    <row r="11470" customFormat="false" ht="19.4" hidden="false" customHeight="false" outlineLevel="0" collapsed="false">
      <c r="A11470" s="207" t="n">
        <v>43677</v>
      </c>
      <c r="B11470" s="208" t="s">
        <v>11603</v>
      </c>
      <c r="C11470" s="2" t="s">
        <v>175</v>
      </c>
      <c r="D11470" s="209" t="n">
        <v>78.08</v>
      </c>
      <c r="F11470" s="211" t="n">
        <v>0</v>
      </c>
    </row>
    <row r="11471" customFormat="false" ht="19.4" hidden="false" customHeight="false" outlineLevel="0" collapsed="false">
      <c r="A11471" s="207" t="n">
        <v>43682</v>
      </c>
      <c r="B11471" s="208" t="s">
        <v>11604</v>
      </c>
      <c r="C11471" s="2" t="s">
        <v>175</v>
      </c>
      <c r="D11471" s="209" t="n">
        <v>23.93</v>
      </c>
      <c r="F11471" s="211" t="n">
        <v>0</v>
      </c>
    </row>
    <row r="11472" customFormat="false" ht="19.4" hidden="false" customHeight="false" outlineLevel="0" collapsed="false">
      <c r="A11472" s="207" t="n">
        <v>43681</v>
      </c>
      <c r="B11472" s="208" t="s">
        <v>11605</v>
      </c>
      <c r="C11472" s="2" t="s">
        <v>175</v>
      </c>
      <c r="D11472" s="209" t="n">
        <v>39.65</v>
      </c>
      <c r="F11472" s="211" t="n">
        <v>0</v>
      </c>
    </row>
    <row r="11473" customFormat="false" ht="12.8" hidden="false" customHeight="false" outlineLevel="0" collapsed="false">
      <c r="A11473" s="207" t="n">
        <v>45248</v>
      </c>
      <c r="B11473" s="208" t="s">
        <v>11606</v>
      </c>
      <c r="C11473" s="2" t="s">
        <v>170</v>
      </c>
      <c r="D11473" s="209" t="n">
        <v>66.11</v>
      </c>
      <c r="F11473" s="211" t="n">
        <v>0</v>
      </c>
    </row>
    <row r="11474" customFormat="false" ht="12.8" hidden="false" customHeight="false" outlineLevel="0" collapsed="false">
      <c r="A11474" s="207" t="n">
        <v>45243</v>
      </c>
      <c r="B11474" s="208" t="s">
        <v>11607</v>
      </c>
      <c r="C11474" s="2" t="s">
        <v>170</v>
      </c>
      <c r="D11474" s="209" t="n">
        <v>213.79</v>
      </c>
      <c r="F11474" s="211" t="n">
        <v>0</v>
      </c>
    </row>
    <row r="11475" customFormat="false" ht="12.8" hidden="false" customHeight="false" outlineLevel="0" collapsed="false">
      <c r="A11475" s="207" t="n">
        <v>45252</v>
      </c>
      <c r="B11475" s="208" t="s">
        <v>11608</v>
      </c>
      <c r="C11475" s="2" t="s">
        <v>170</v>
      </c>
      <c r="D11475" s="209" t="n">
        <v>37.5</v>
      </c>
      <c r="F11475" s="211" t="n">
        <v>0</v>
      </c>
    </row>
    <row r="11476" customFormat="false" ht="12.8" hidden="false" customHeight="false" outlineLevel="0" collapsed="false">
      <c r="A11476" s="207" t="n">
        <v>45246</v>
      </c>
      <c r="B11476" s="208" t="s">
        <v>11609</v>
      </c>
      <c r="C11476" s="2" t="s">
        <v>170</v>
      </c>
      <c r="D11476" s="209" t="n">
        <v>173.77</v>
      </c>
      <c r="F11476" s="211" t="n">
        <v>0</v>
      </c>
    </row>
    <row r="11477" customFormat="false" ht="19.4" hidden="false" customHeight="false" outlineLevel="0" collapsed="false">
      <c r="A11477" s="207" t="n">
        <v>20971</v>
      </c>
      <c r="B11477" s="208" t="s">
        <v>11610</v>
      </c>
      <c r="C11477" s="2" t="s">
        <v>170</v>
      </c>
      <c r="D11477" s="209" t="n">
        <v>15.71</v>
      </c>
      <c r="F11477" s="211" t="n">
        <v>0</v>
      </c>
    </row>
    <row r="11478" customFormat="false" ht="12.8" hidden="false" customHeight="false" outlineLevel="0" collapsed="false">
      <c r="A11478" s="207" t="n">
        <v>45247</v>
      </c>
      <c r="B11478" s="208" t="s">
        <v>11611</v>
      </c>
      <c r="C11478" s="2" t="s">
        <v>170</v>
      </c>
      <c r="D11478" s="209" t="n">
        <v>25.2</v>
      </c>
      <c r="F11478" s="211" t="n">
        <v>0</v>
      </c>
    </row>
    <row r="11479" customFormat="false" ht="12.8" hidden="false" customHeight="false" outlineLevel="0" collapsed="false">
      <c r="A11479" s="207" t="n">
        <v>39746</v>
      </c>
      <c r="B11479" s="208" t="s">
        <v>11612</v>
      </c>
      <c r="C11479" s="2" t="s">
        <v>170</v>
      </c>
      <c r="F11479" s="211" t="n">
        <v>0</v>
      </c>
    </row>
    <row r="11480" customFormat="false" ht="12.8" hidden="false" customHeight="false" outlineLevel="0" collapsed="false">
      <c r="A11480" s="207" t="n">
        <v>13279</v>
      </c>
      <c r="B11480" s="208" t="s">
        <v>11613</v>
      </c>
      <c r="C11480" s="2" t="s">
        <v>441</v>
      </c>
      <c r="F11480" s="211" t="n">
        <v>0</v>
      </c>
    </row>
    <row r="11481" customFormat="false" ht="12.8" hidden="false" customHeight="false" outlineLevel="0" collapsed="false">
      <c r="A11481" s="207" t="n">
        <v>11977</v>
      </c>
      <c r="B11481" s="208" t="s">
        <v>11614</v>
      </c>
      <c r="C11481" s="2" t="s">
        <v>170</v>
      </c>
      <c r="F11481" s="211" t="n">
        <v>0</v>
      </c>
    </row>
    <row r="11482" customFormat="false" ht="12.8" hidden="false" customHeight="false" outlineLevel="0" collapsed="false">
      <c r="A11482" s="207" t="n">
        <v>11976</v>
      </c>
      <c r="B11482" s="208" t="s">
        <v>11615</v>
      </c>
      <c r="C11482" s="2" t="s">
        <v>170</v>
      </c>
      <c r="F11482" s="211" t="n">
        <v>0</v>
      </c>
    </row>
    <row r="11483" customFormat="false" ht="12.8" hidden="false" customHeight="false" outlineLevel="0" collapsed="false">
      <c r="A11483" s="207" t="n">
        <v>11975</v>
      </c>
      <c r="B11483" s="208" t="s">
        <v>11616</v>
      </c>
      <c r="C11483" s="2" t="s">
        <v>170</v>
      </c>
      <c r="F11483" s="211" t="n">
        <v>0</v>
      </c>
    </row>
    <row r="11484" customFormat="false" ht="12.8" hidden="false" customHeight="false" outlineLevel="0" collapsed="false">
      <c r="A11484" s="207" t="n">
        <v>1368</v>
      </c>
      <c r="B11484" s="208" t="s">
        <v>11617</v>
      </c>
      <c r="C11484" s="2" t="s">
        <v>170</v>
      </c>
      <c r="D11484" s="209" t="n">
        <v>89.9</v>
      </c>
      <c r="F11484" s="211" t="n">
        <v>0</v>
      </c>
    </row>
    <row r="11485" customFormat="false" ht="12.8" hidden="false" customHeight="false" outlineLevel="0" collapsed="false">
      <c r="A11485" s="207" t="n">
        <v>1367</v>
      </c>
      <c r="B11485" s="208" t="s">
        <v>11618</v>
      </c>
      <c r="C11485" s="2" t="s">
        <v>170</v>
      </c>
      <c r="D11485" s="209" t="n">
        <v>290.8</v>
      </c>
      <c r="F11485" s="211" t="n">
        <v>0</v>
      </c>
    </row>
    <row r="11486" customFormat="false" ht="12.8" hidden="false" customHeight="false" outlineLevel="0" collapsed="false">
      <c r="A11486" s="207" t="n">
        <v>1380</v>
      </c>
      <c r="B11486" s="208" t="s">
        <v>11619</v>
      </c>
      <c r="C11486" s="2" t="s">
        <v>441</v>
      </c>
      <c r="D11486" s="209" t="n">
        <v>5.89</v>
      </c>
      <c r="F11486" s="211" t="n">
        <v>0</v>
      </c>
    </row>
    <row r="11487" customFormat="false" ht="12.8" hidden="false" customHeight="false" outlineLevel="0" collapsed="false">
      <c r="A11487" s="207" t="n">
        <v>1375</v>
      </c>
      <c r="B11487" s="208" t="s">
        <v>11620</v>
      </c>
      <c r="C11487" s="2" t="s">
        <v>441</v>
      </c>
      <c r="D11487" s="209" t="n">
        <v>17.26</v>
      </c>
      <c r="F11487" s="211" t="n">
        <v>0</v>
      </c>
    </row>
    <row r="11488" customFormat="false" ht="12.8" hidden="false" customHeight="false" outlineLevel="0" collapsed="false">
      <c r="A11488" s="207" t="n">
        <v>1379</v>
      </c>
      <c r="B11488" s="208" t="s">
        <v>11621</v>
      </c>
      <c r="C11488" s="2" t="s">
        <v>441</v>
      </c>
      <c r="D11488" s="209" t="n">
        <v>0.88</v>
      </c>
      <c r="F11488" s="211" t="n">
        <v>0</v>
      </c>
    </row>
    <row r="11489" customFormat="false" ht="12.8" hidden="false" customHeight="false" outlineLevel="0" collapsed="false">
      <c r="A11489" s="207" t="n">
        <v>13284</v>
      </c>
      <c r="B11489" s="208" t="s">
        <v>11622</v>
      </c>
      <c r="C11489" s="2" t="s">
        <v>441</v>
      </c>
      <c r="D11489" s="209" t="n">
        <v>0.79</v>
      </c>
      <c r="F11489" s="211" t="n">
        <v>0</v>
      </c>
    </row>
    <row r="11490" customFormat="false" ht="12.8" hidden="false" customHeight="false" outlineLevel="0" collapsed="false">
      <c r="A11490" s="207" t="n">
        <v>44528</v>
      </c>
      <c r="B11490" s="208" t="s">
        <v>11623</v>
      </c>
      <c r="C11490" s="2" t="s">
        <v>441</v>
      </c>
      <c r="D11490" s="209" t="n">
        <v>4.69</v>
      </c>
      <c r="F11490" s="211" t="n">
        <v>0</v>
      </c>
    </row>
    <row r="11491" customFormat="false" ht="12.8" hidden="false" customHeight="false" outlineLevel="0" collapsed="false">
      <c r="A11491" s="207" t="n">
        <v>34753</v>
      </c>
      <c r="B11491" s="208" t="s">
        <v>11624</v>
      </c>
      <c r="C11491" s="2" t="s">
        <v>441</v>
      </c>
      <c r="D11491" s="209" t="n">
        <v>0.85</v>
      </c>
      <c r="F11491" s="211" t="n">
        <v>0</v>
      </c>
    </row>
    <row r="11492" customFormat="false" ht="12.8" hidden="false" customHeight="false" outlineLevel="0" collapsed="false">
      <c r="A11492" s="207" t="n">
        <v>420</v>
      </c>
      <c r="B11492" s="208" t="s">
        <v>11625</v>
      </c>
      <c r="C11492" s="2" t="s">
        <v>170</v>
      </c>
      <c r="F11492" s="211" t="n">
        <v>0</v>
      </c>
    </row>
    <row r="11493" customFormat="false" ht="12.8" hidden="false" customHeight="false" outlineLevel="0" collapsed="false">
      <c r="A11493" s="207" t="n">
        <v>12327</v>
      </c>
      <c r="B11493" s="208" t="s">
        <v>11626</v>
      </c>
      <c r="C11493" s="2" t="s">
        <v>170</v>
      </c>
      <c r="F11493" s="211" t="n">
        <v>0</v>
      </c>
    </row>
    <row r="11494" customFormat="false" ht="12.8" hidden="false" customHeight="false" outlineLevel="0" collapsed="false">
      <c r="A11494" s="207" t="n">
        <v>36148</v>
      </c>
      <c r="B11494" s="208" t="s">
        <v>11627</v>
      </c>
      <c r="C11494" s="2" t="s">
        <v>170</v>
      </c>
      <c r="D11494" s="209" t="n">
        <v>186.24</v>
      </c>
      <c r="F11494" s="211" t="n">
        <v>0</v>
      </c>
    </row>
    <row r="11495" customFormat="false" ht="12.8" hidden="false" customHeight="false" outlineLevel="0" collapsed="false">
      <c r="A11495" s="207" t="n">
        <v>12329</v>
      </c>
      <c r="B11495" s="208" t="s">
        <v>11628</v>
      </c>
      <c r="C11495" s="2" t="s">
        <v>441</v>
      </c>
      <c r="D11495" s="209" t="n">
        <v>131.92</v>
      </c>
      <c r="F11495" s="211" t="n">
        <v>0</v>
      </c>
    </row>
    <row r="11496" customFormat="false" ht="12.8" hidden="false" customHeight="false" outlineLevel="0" collapsed="false">
      <c r="A11496" s="207" t="n">
        <v>44396</v>
      </c>
      <c r="B11496" s="208" t="s">
        <v>11629</v>
      </c>
      <c r="C11496" s="2" t="s">
        <v>441</v>
      </c>
      <c r="D11496" s="209" t="n">
        <v>32.24</v>
      </c>
      <c r="F11496" s="211" t="n">
        <v>0</v>
      </c>
    </row>
    <row r="11497" customFormat="false" ht="12.8" hidden="false" customHeight="false" outlineLevel="0" collapsed="false">
      <c r="A11497" s="207" t="n">
        <v>44327</v>
      </c>
      <c r="B11497" s="208" t="s">
        <v>11630</v>
      </c>
      <c r="C11497" s="2" t="s">
        <v>9857</v>
      </c>
      <c r="D11497" s="209" t="n">
        <v>109.65</v>
      </c>
      <c r="F11497" s="211" t="n">
        <v>0</v>
      </c>
    </row>
    <row r="11498" customFormat="false" ht="12.8" hidden="false" customHeight="false" outlineLevel="0" collapsed="false">
      <c r="A11498" s="207" t="n">
        <v>37418</v>
      </c>
      <c r="B11498" s="208" t="s">
        <v>11631</v>
      </c>
      <c r="C11498" s="2" t="s">
        <v>170</v>
      </c>
      <c r="D11498" s="209" t="n">
        <v>28.61</v>
      </c>
      <c r="F11498" s="211" t="n">
        <v>0</v>
      </c>
    </row>
    <row r="11499" customFormat="false" ht="12.8" hidden="false" customHeight="false" outlineLevel="0" collapsed="false">
      <c r="A11499" s="207" t="n">
        <v>37419</v>
      </c>
      <c r="B11499" s="208" t="s">
        <v>11632</v>
      </c>
      <c r="C11499" s="2" t="s">
        <v>170</v>
      </c>
      <c r="D11499" s="209" t="n">
        <v>29.38</v>
      </c>
      <c r="F11499" s="211" t="n">
        <v>0</v>
      </c>
    </row>
    <row r="11500" customFormat="false" ht="12.8" hidden="false" customHeight="false" outlineLevel="0" collapsed="false">
      <c r="A11500" s="207" t="n">
        <v>1427</v>
      </c>
      <c r="B11500" s="208" t="s">
        <v>11633</v>
      </c>
      <c r="C11500" s="2" t="s">
        <v>170</v>
      </c>
      <c r="F11500" s="211" t="n">
        <v>0</v>
      </c>
    </row>
    <row r="11501" customFormat="false" ht="12.8" hidden="false" customHeight="false" outlineLevel="0" collapsed="false">
      <c r="A11501" s="207" t="n">
        <v>1402</v>
      </c>
      <c r="B11501" s="208" t="s">
        <v>11634</v>
      </c>
      <c r="C11501" s="2" t="s">
        <v>170</v>
      </c>
      <c r="F11501" s="211" t="n">
        <v>0</v>
      </c>
    </row>
    <row r="11502" customFormat="false" ht="12.8" hidden="false" customHeight="false" outlineLevel="0" collapsed="false">
      <c r="A11502" s="207" t="n">
        <v>1420</v>
      </c>
      <c r="B11502" s="208" t="s">
        <v>11635</v>
      </c>
      <c r="C11502" s="2" t="s">
        <v>170</v>
      </c>
      <c r="F11502" s="211" t="n">
        <v>0</v>
      </c>
    </row>
    <row r="11503" customFormat="false" ht="12.8" hidden="false" customHeight="false" outlineLevel="0" collapsed="false">
      <c r="A11503" s="207" t="n">
        <v>1419</v>
      </c>
      <c r="B11503" s="208" t="s">
        <v>11636</v>
      </c>
      <c r="C11503" s="2" t="s">
        <v>170</v>
      </c>
      <c r="F11503" s="211" t="n">
        <v>0</v>
      </c>
    </row>
    <row r="11504" customFormat="false" ht="12.8" hidden="false" customHeight="false" outlineLevel="0" collapsed="false">
      <c r="A11504" s="207" t="n">
        <v>1414</v>
      </c>
      <c r="B11504" s="208" t="s">
        <v>11637</v>
      </c>
      <c r="C11504" s="2" t="s">
        <v>170</v>
      </c>
      <c r="F11504" s="211" t="n">
        <v>0</v>
      </c>
    </row>
    <row r="11505" customFormat="false" ht="12.8" hidden="false" customHeight="false" outlineLevel="0" collapsed="false">
      <c r="A11505" s="207" t="n">
        <v>1413</v>
      </c>
      <c r="B11505" s="208" t="s">
        <v>11638</v>
      </c>
      <c r="C11505" s="2" t="s">
        <v>170</v>
      </c>
      <c r="F11505" s="211" t="n">
        <v>0</v>
      </c>
    </row>
    <row r="11506" customFormat="false" ht="12.8" hidden="false" customHeight="false" outlineLevel="0" collapsed="false">
      <c r="A11506" s="207" t="n">
        <v>1412</v>
      </c>
      <c r="B11506" s="208" t="s">
        <v>11639</v>
      </c>
      <c r="C11506" s="2" t="s">
        <v>170</v>
      </c>
      <c r="F11506" s="211" t="n">
        <v>0</v>
      </c>
    </row>
    <row r="11507" customFormat="false" ht="19.4" hidden="false" customHeight="false" outlineLevel="0" collapsed="false">
      <c r="A11507" s="207" t="n">
        <v>1406</v>
      </c>
      <c r="B11507" s="208" t="s">
        <v>11640</v>
      </c>
      <c r="C11507" s="2" t="s">
        <v>170</v>
      </c>
      <c r="F11507" s="211" t="n">
        <v>0</v>
      </c>
    </row>
    <row r="11508" customFormat="false" ht="12.8" hidden="false" customHeight="false" outlineLevel="0" collapsed="false">
      <c r="A11508" s="207" t="n">
        <v>45237</v>
      </c>
      <c r="B11508" s="208" t="s">
        <v>11641</v>
      </c>
      <c r="C11508" s="2" t="s">
        <v>170</v>
      </c>
      <c r="D11508" s="209" t="n">
        <v>20.11</v>
      </c>
      <c r="F11508" s="211" t="n">
        <v>0</v>
      </c>
    </row>
    <row r="11509" customFormat="false" ht="19.4" hidden="false" customHeight="false" outlineLevel="0" collapsed="false">
      <c r="A11509" s="207" t="n">
        <v>11281</v>
      </c>
      <c r="B11509" s="208" t="s">
        <v>11642</v>
      </c>
      <c r="C11509" s="2" t="s">
        <v>170</v>
      </c>
      <c r="D11509" s="209" t="n">
        <v>15362.81</v>
      </c>
      <c r="F11509" s="211" t="n">
        <v>0</v>
      </c>
    </row>
    <row r="11510" customFormat="false" ht="19.4" hidden="false" customHeight="false" outlineLevel="0" collapsed="false">
      <c r="A11510" s="207" t="n">
        <v>1442</v>
      </c>
      <c r="B11510" s="208" t="s">
        <v>11643</v>
      </c>
      <c r="C11510" s="2" t="s">
        <v>170</v>
      </c>
      <c r="D11510" s="209" t="n">
        <v>12896.96</v>
      </c>
      <c r="F11510" s="211" t="n">
        <v>0</v>
      </c>
    </row>
    <row r="11511" customFormat="false" ht="12.8" hidden="false" customHeight="false" outlineLevel="0" collapsed="false">
      <c r="A11511" s="207" t="n">
        <v>13458</v>
      </c>
      <c r="B11511" s="208" t="s">
        <v>11644</v>
      </c>
      <c r="C11511" s="2" t="s">
        <v>170</v>
      </c>
      <c r="D11511" s="209" t="n">
        <v>19036.52</v>
      </c>
      <c r="F11511" s="211" t="n">
        <v>0</v>
      </c>
    </row>
    <row r="11512" customFormat="false" ht="12.8" hidden="false" customHeight="false" outlineLevel="0" collapsed="false">
      <c r="A11512" s="207" t="n">
        <v>11134</v>
      </c>
      <c r="B11512" s="208" t="s">
        <v>11645</v>
      </c>
      <c r="C11512" s="2" t="s">
        <v>175</v>
      </c>
      <c r="D11512" s="209" t="n">
        <v>88.31</v>
      </c>
      <c r="F11512" s="211" t="n">
        <v>0</v>
      </c>
    </row>
    <row r="11513" customFormat="false" ht="12.8" hidden="false" customHeight="false" outlineLevel="0" collapsed="false">
      <c r="A11513" s="207" t="n">
        <v>11135</v>
      </c>
      <c r="B11513" s="208" t="s">
        <v>11646</v>
      </c>
      <c r="C11513" s="2" t="s">
        <v>175</v>
      </c>
      <c r="D11513" s="209" t="n">
        <v>95.35</v>
      </c>
      <c r="F11513" s="211" t="n">
        <v>0</v>
      </c>
    </row>
    <row r="11514" customFormat="false" ht="12.8" hidden="false" customHeight="false" outlineLevel="0" collapsed="false">
      <c r="A11514" s="207" t="n">
        <v>11136</v>
      </c>
      <c r="B11514" s="208" t="s">
        <v>11647</v>
      </c>
      <c r="C11514" s="2" t="s">
        <v>175</v>
      </c>
      <c r="D11514" s="209" t="n">
        <v>109.18</v>
      </c>
      <c r="F11514" s="211" t="n">
        <v>0</v>
      </c>
    </row>
    <row r="11515" customFormat="false" ht="12.8" hidden="false" customHeight="false" outlineLevel="0" collapsed="false">
      <c r="A11515" s="207" t="n">
        <v>34743</v>
      </c>
      <c r="B11515" s="208" t="s">
        <v>11648</v>
      </c>
      <c r="C11515" s="2" t="s">
        <v>175</v>
      </c>
      <c r="D11515" s="209" t="n">
        <v>131.73</v>
      </c>
      <c r="F11515" s="211" t="n">
        <v>0</v>
      </c>
    </row>
    <row r="11516" customFormat="false" ht="12.8" hidden="false" customHeight="false" outlineLevel="0" collapsed="false">
      <c r="A11516" s="207" t="n">
        <v>11137</v>
      </c>
      <c r="B11516" s="208" t="s">
        <v>11649</v>
      </c>
      <c r="C11516" s="2" t="s">
        <v>175</v>
      </c>
      <c r="D11516" s="209" t="n">
        <v>149.62</v>
      </c>
      <c r="F11516" s="211" t="n">
        <v>0</v>
      </c>
    </row>
    <row r="11517" customFormat="false" ht="12.8" hidden="false" customHeight="false" outlineLevel="0" collapsed="false">
      <c r="A11517" s="207" t="n">
        <v>34745</v>
      </c>
      <c r="B11517" s="208" t="s">
        <v>11650</v>
      </c>
      <c r="C11517" s="2" t="s">
        <v>175</v>
      </c>
      <c r="D11517" s="209" t="n">
        <v>177.92</v>
      </c>
      <c r="F11517" s="211" t="n">
        <v>0</v>
      </c>
    </row>
    <row r="11518" customFormat="false" ht="12.8" hidden="false" customHeight="false" outlineLevel="0" collapsed="false">
      <c r="A11518" s="207" t="n">
        <v>34746</v>
      </c>
      <c r="B11518" s="208" t="s">
        <v>11651</v>
      </c>
      <c r="C11518" s="2" t="s">
        <v>175</v>
      </c>
      <c r="D11518" s="209" t="n">
        <v>48.52</v>
      </c>
      <c r="F11518" s="211" t="n">
        <v>0</v>
      </c>
    </row>
    <row r="11519" customFormat="false" ht="12.8" hidden="false" customHeight="false" outlineLevel="0" collapsed="false">
      <c r="A11519" s="207" t="n">
        <v>1360</v>
      </c>
      <c r="B11519" s="208" t="s">
        <v>11652</v>
      </c>
      <c r="C11519" s="2" t="s">
        <v>175</v>
      </c>
      <c r="D11519" s="209" t="n">
        <v>56.61</v>
      </c>
      <c r="F11519" s="211" t="n">
        <v>0</v>
      </c>
    </row>
    <row r="11520" customFormat="false" ht="12.8" hidden="false" customHeight="false" outlineLevel="0" collapsed="false">
      <c r="A11520" s="207" t="n">
        <v>45300</v>
      </c>
      <c r="B11520" s="208" t="s">
        <v>11653</v>
      </c>
      <c r="C11520" s="2" t="s">
        <v>170</v>
      </c>
      <c r="D11520" s="209" t="n">
        <v>3168.26</v>
      </c>
      <c r="F11520" s="211" t="n">
        <v>0</v>
      </c>
    </row>
    <row r="11521" customFormat="false" ht="12.8" hidden="false" customHeight="false" outlineLevel="0" collapsed="false">
      <c r="A11521" s="207" t="n">
        <v>36526</v>
      </c>
      <c r="B11521" s="208" t="s">
        <v>11654</v>
      </c>
      <c r="C11521" s="2" t="s">
        <v>170</v>
      </c>
      <c r="F11521" s="211" t="n">
        <v>0</v>
      </c>
    </row>
    <row r="11522" customFormat="false" ht="12.8" hidden="false" customHeight="false" outlineLevel="0" collapsed="false">
      <c r="A11522" s="207" t="n">
        <v>36523</v>
      </c>
      <c r="B11522" s="208" t="s">
        <v>11655</v>
      </c>
      <c r="C11522" s="2" t="s">
        <v>170</v>
      </c>
      <c r="F11522" s="211" t="n">
        <v>0</v>
      </c>
    </row>
    <row r="11523" customFormat="false" ht="12.8" hidden="false" customHeight="false" outlineLevel="0" collapsed="false">
      <c r="A11523" s="207" t="n">
        <v>36522</v>
      </c>
      <c r="B11523" s="208" t="s">
        <v>11656</v>
      </c>
      <c r="C11523" s="2" t="s">
        <v>170</v>
      </c>
      <c r="F11523" s="211" t="n">
        <v>0</v>
      </c>
    </row>
    <row r="11524" customFormat="false" ht="12.8" hidden="false" customHeight="false" outlineLevel="0" collapsed="false">
      <c r="A11524" s="207" t="n">
        <v>36525</v>
      </c>
      <c r="B11524" s="208" t="s">
        <v>11657</v>
      </c>
      <c r="C11524" s="2" t="s">
        <v>170</v>
      </c>
      <c r="F11524" s="211" t="n">
        <v>0</v>
      </c>
    </row>
    <row r="11525" customFormat="false" ht="12.8" hidden="false" customHeight="false" outlineLevel="0" collapsed="false">
      <c r="A11525" s="207" t="n">
        <v>13803</v>
      </c>
      <c r="B11525" s="208" t="s">
        <v>11658</v>
      </c>
      <c r="C11525" s="2" t="s">
        <v>170</v>
      </c>
      <c r="F11525" s="211" t="n">
        <v>0</v>
      </c>
    </row>
    <row r="11526" customFormat="false" ht="12.8" hidden="false" customHeight="false" outlineLevel="0" collapsed="false">
      <c r="A11526" s="207" t="n">
        <v>34348</v>
      </c>
      <c r="B11526" s="208" t="s">
        <v>11659</v>
      </c>
      <c r="C11526" s="2" t="s">
        <v>183</v>
      </c>
      <c r="D11526" s="209" t="n">
        <v>20.95</v>
      </c>
      <c r="F11526" s="211" t="n">
        <v>0</v>
      </c>
    </row>
    <row r="11527" customFormat="false" ht="12.8" hidden="false" customHeight="false" outlineLevel="0" collapsed="false">
      <c r="A11527" s="207" t="n">
        <v>34347</v>
      </c>
      <c r="B11527" s="208" t="s">
        <v>11660</v>
      </c>
      <c r="C11527" s="2" t="s">
        <v>183</v>
      </c>
      <c r="D11527" s="209" t="n">
        <v>14.97</v>
      </c>
      <c r="F11527" s="211" t="n">
        <v>0</v>
      </c>
    </row>
    <row r="11528" customFormat="false" ht="19.4" hidden="false" customHeight="false" outlineLevel="0" collapsed="false">
      <c r="A11528" s="207" t="n">
        <v>11146</v>
      </c>
      <c r="B11528" s="208" t="s">
        <v>11661</v>
      </c>
      <c r="C11528" s="2" t="s">
        <v>262</v>
      </c>
      <c r="D11528" s="209" t="n">
        <v>604.82</v>
      </c>
      <c r="F11528" s="211" t="n">
        <v>0</v>
      </c>
    </row>
    <row r="11529" customFormat="false" ht="19.4" hidden="false" customHeight="false" outlineLevel="0" collapsed="false">
      <c r="A11529" s="207" t="n">
        <v>11147</v>
      </c>
      <c r="B11529" s="208" t="s">
        <v>11662</v>
      </c>
      <c r="C11529" s="2" t="s">
        <v>262</v>
      </c>
      <c r="D11529" s="209" t="n">
        <v>628.49</v>
      </c>
      <c r="F11529" s="211" t="n">
        <v>0</v>
      </c>
    </row>
    <row r="11530" customFormat="false" ht="19.4" hidden="false" customHeight="false" outlineLevel="0" collapsed="false">
      <c r="A11530" s="207" t="n">
        <v>34872</v>
      </c>
      <c r="B11530" s="208" t="s">
        <v>11663</v>
      </c>
      <c r="C11530" s="2" t="s">
        <v>262</v>
      </c>
      <c r="D11530" s="209" t="n">
        <v>635.55</v>
      </c>
      <c r="F11530" s="211" t="n">
        <v>0</v>
      </c>
    </row>
    <row r="11531" customFormat="false" ht="19.4" hidden="false" customHeight="false" outlineLevel="0" collapsed="false">
      <c r="A11531" s="207" t="n">
        <v>34491</v>
      </c>
      <c r="B11531" s="208" t="s">
        <v>11664</v>
      </c>
      <c r="C11531" s="2" t="s">
        <v>262</v>
      </c>
      <c r="D11531" s="209" t="n">
        <v>653.96</v>
      </c>
      <c r="F11531" s="211" t="n">
        <v>0</v>
      </c>
    </row>
    <row r="11532" customFormat="false" ht="19.4" hidden="false" customHeight="false" outlineLevel="0" collapsed="false">
      <c r="A11532" s="207" t="n">
        <v>34770</v>
      </c>
      <c r="B11532" s="208" t="s">
        <v>11665</v>
      </c>
      <c r="C11532" s="2" t="s">
        <v>9656</v>
      </c>
      <c r="D11532" s="209" t="n">
        <v>760.19</v>
      </c>
      <c r="F11532" s="211" t="n">
        <v>0</v>
      </c>
    </row>
    <row r="11533" customFormat="false" ht="19.4" hidden="false" customHeight="false" outlineLevel="0" collapsed="false">
      <c r="A11533" s="207" t="n">
        <v>1518</v>
      </c>
      <c r="B11533" s="208" t="s">
        <v>11666</v>
      </c>
      <c r="C11533" s="2" t="s">
        <v>9656</v>
      </c>
      <c r="D11533" s="209" t="n">
        <v>775</v>
      </c>
      <c r="F11533" s="211" t="n">
        <v>0</v>
      </c>
    </row>
    <row r="11534" customFormat="false" ht="19.4" hidden="false" customHeight="false" outlineLevel="0" collapsed="false">
      <c r="A11534" s="207" t="n">
        <v>41965</v>
      </c>
      <c r="B11534" s="208" t="s">
        <v>11667</v>
      </c>
      <c r="C11534" s="2" t="s">
        <v>9656</v>
      </c>
      <c r="D11534" s="209" t="n">
        <v>679.55</v>
      </c>
      <c r="F11534" s="211" t="n">
        <v>0</v>
      </c>
    </row>
    <row r="11535" customFormat="false" ht="19.4" hidden="false" customHeight="false" outlineLevel="0" collapsed="false">
      <c r="A11535" s="207" t="n">
        <v>1524</v>
      </c>
      <c r="B11535" s="208" t="s">
        <v>11668</v>
      </c>
      <c r="C11535" s="2" t="s">
        <v>262</v>
      </c>
      <c r="D11535" s="209" t="n">
        <v>580.28</v>
      </c>
      <c r="F11535" s="211" t="n">
        <v>0</v>
      </c>
    </row>
    <row r="11536" customFormat="false" ht="19.4" hidden="false" customHeight="false" outlineLevel="0" collapsed="false">
      <c r="A11536" s="207" t="n">
        <v>34492</v>
      </c>
      <c r="B11536" s="208" t="s">
        <v>11669</v>
      </c>
      <c r="C11536" s="2" t="s">
        <v>262</v>
      </c>
      <c r="D11536" s="209" t="n">
        <v>537.5</v>
      </c>
      <c r="F11536" s="211" t="n">
        <v>0</v>
      </c>
    </row>
    <row r="11537" customFormat="false" ht="19.4" hidden="false" customHeight="false" outlineLevel="0" collapsed="false">
      <c r="A11537" s="207" t="n">
        <v>38404</v>
      </c>
      <c r="B11537" s="208" t="s">
        <v>11670</v>
      </c>
      <c r="C11537" s="2" t="s">
        <v>262</v>
      </c>
      <c r="D11537" s="209" t="n">
        <v>556.74</v>
      </c>
      <c r="F11537" s="211" t="n">
        <v>0</v>
      </c>
    </row>
    <row r="11538" customFormat="false" ht="19.4" hidden="false" customHeight="false" outlineLevel="0" collapsed="false">
      <c r="A11538" s="207" t="n">
        <v>39849</v>
      </c>
      <c r="B11538" s="208" t="s">
        <v>11671</v>
      </c>
      <c r="C11538" s="2" t="s">
        <v>262</v>
      </c>
      <c r="D11538" s="209" t="n">
        <v>638.03</v>
      </c>
      <c r="F11538" s="211" t="n">
        <v>0</v>
      </c>
    </row>
    <row r="11539" customFormat="false" ht="19.4" hidden="false" customHeight="false" outlineLevel="0" collapsed="false">
      <c r="A11539" s="207" t="n">
        <v>38464</v>
      </c>
      <c r="B11539" s="208" t="s">
        <v>11672</v>
      </c>
      <c r="C11539" s="2" t="s">
        <v>262</v>
      </c>
      <c r="D11539" s="209" t="n">
        <v>647.29</v>
      </c>
      <c r="F11539" s="211" t="n">
        <v>0</v>
      </c>
    </row>
    <row r="11540" customFormat="false" ht="19.4" hidden="false" customHeight="false" outlineLevel="0" collapsed="false">
      <c r="A11540" s="207" t="n">
        <v>1527</v>
      </c>
      <c r="B11540" s="208" t="s">
        <v>11673</v>
      </c>
      <c r="C11540" s="2" t="s">
        <v>262</v>
      </c>
      <c r="D11540" s="209" t="n">
        <v>598.7</v>
      </c>
      <c r="F11540" s="211" t="n">
        <v>0</v>
      </c>
    </row>
    <row r="11541" customFormat="false" ht="19.4" hidden="false" customHeight="false" outlineLevel="0" collapsed="false">
      <c r="A11541" s="207" t="n">
        <v>34493</v>
      </c>
      <c r="B11541" s="208" t="s">
        <v>11674</v>
      </c>
      <c r="C11541" s="2" t="s">
        <v>262</v>
      </c>
      <c r="D11541" s="209" t="n">
        <v>552.65</v>
      </c>
      <c r="F11541" s="211" t="n">
        <v>0</v>
      </c>
    </row>
    <row r="11542" customFormat="false" ht="19.4" hidden="false" customHeight="false" outlineLevel="0" collapsed="false">
      <c r="A11542" s="207" t="n">
        <v>38405</v>
      </c>
      <c r="B11542" s="208" t="s">
        <v>11675</v>
      </c>
      <c r="C11542" s="2" t="s">
        <v>262</v>
      </c>
      <c r="D11542" s="209" t="n">
        <v>573.91</v>
      </c>
      <c r="F11542" s="211" t="n">
        <v>0</v>
      </c>
    </row>
    <row r="11543" customFormat="false" ht="19.4" hidden="false" customHeight="false" outlineLevel="0" collapsed="false">
      <c r="A11543" s="207" t="n">
        <v>38408</v>
      </c>
      <c r="B11543" s="208" t="s">
        <v>11676</v>
      </c>
      <c r="C11543" s="2" t="s">
        <v>262</v>
      </c>
      <c r="D11543" s="209" t="n">
        <v>635.27</v>
      </c>
      <c r="F11543" s="211" t="n">
        <v>0</v>
      </c>
    </row>
    <row r="11544" customFormat="false" ht="19.4" hidden="false" customHeight="false" outlineLevel="0" collapsed="false">
      <c r="A11544" s="207" t="n">
        <v>1525</v>
      </c>
      <c r="B11544" s="208" t="s">
        <v>11677</v>
      </c>
      <c r="C11544" s="2" t="s">
        <v>262</v>
      </c>
      <c r="D11544" s="209" t="n">
        <v>617.12</v>
      </c>
      <c r="F11544" s="211" t="n">
        <v>0</v>
      </c>
    </row>
    <row r="11545" customFormat="false" ht="19.4" hidden="false" customHeight="false" outlineLevel="0" collapsed="false">
      <c r="A11545" s="207" t="n">
        <v>34494</v>
      </c>
      <c r="B11545" s="208" t="s">
        <v>11678</v>
      </c>
      <c r="C11545" s="2" t="s">
        <v>262</v>
      </c>
      <c r="D11545" s="209" t="n">
        <v>571.07</v>
      </c>
      <c r="F11545" s="211" t="n">
        <v>0</v>
      </c>
    </row>
    <row r="11546" customFormat="false" ht="19.4" hidden="false" customHeight="false" outlineLevel="0" collapsed="false">
      <c r="A11546" s="207" t="n">
        <v>38406</v>
      </c>
      <c r="B11546" s="208" t="s">
        <v>11679</v>
      </c>
      <c r="C11546" s="2" t="s">
        <v>262</v>
      </c>
      <c r="D11546" s="209" t="n">
        <v>606.01</v>
      </c>
      <c r="F11546" s="211" t="n">
        <v>0</v>
      </c>
    </row>
    <row r="11547" customFormat="false" ht="19.4" hidden="false" customHeight="false" outlineLevel="0" collapsed="false">
      <c r="A11547" s="207" t="n">
        <v>38409</v>
      </c>
      <c r="B11547" s="208" t="s">
        <v>11680</v>
      </c>
      <c r="C11547" s="2" t="s">
        <v>262</v>
      </c>
      <c r="D11547" s="209" t="n">
        <v>639.6</v>
      </c>
      <c r="F11547" s="211" t="n">
        <v>0</v>
      </c>
    </row>
    <row r="11548" customFormat="false" ht="19.4" hidden="false" customHeight="false" outlineLevel="0" collapsed="false">
      <c r="A11548" s="207" t="n">
        <v>43360</v>
      </c>
      <c r="B11548" s="208" t="s">
        <v>11681</v>
      </c>
      <c r="C11548" s="2" t="s">
        <v>262</v>
      </c>
      <c r="D11548" s="209" t="n">
        <v>666.92</v>
      </c>
      <c r="F11548" s="211" t="n">
        <v>0</v>
      </c>
    </row>
    <row r="11549" customFormat="false" ht="19.4" hidden="false" customHeight="false" outlineLevel="0" collapsed="false">
      <c r="A11549" s="207" t="n">
        <v>11145</v>
      </c>
      <c r="B11549" s="208" t="s">
        <v>11682</v>
      </c>
      <c r="C11549" s="2" t="s">
        <v>262</v>
      </c>
      <c r="D11549" s="209" t="n">
        <v>635.55</v>
      </c>
      <c r="F11549" s="211" t="n">
        <v>0</v>
      </c>
    </row>
    <row r="11550" customFormat="false" ht="19.4" hidden="false" customHeight="false" outlineLevel="0" collapsed="false">
      <c r="A11550" s="207" t="n">
        <v>34495</v>
      </c>
      <c r="B11550" s="208" t="s">
        <v>11683</v>
      </c>
      <c r="C11550" s="2" t="s">
        <v>262</v>
      </c>
      <c r="D11550" s="209" t="n">
        <v>589.49</v>
      </c>
      <c r="F11550" s="211" t="n">
        <v>0</v>
      </c>
    </row>
    <row r="11551" customFormat="false" ht="19.4" hidden="false" customHeight="false" outlineLevel="0" collapsed="false">
      <c r="A11551" s="207" t="n">
        <v>34479</v>
      </c>
      <c r="B11551" s="208" t="s">
        <v>11684</v>
      </c>
      <c r="C11551" s="2" t="s">
        <v>262</v>
      </c>
      <c r="D11551" s="209" t="n">
        <v>653.96</v>
      </c>
      <c r="F11551" s="211" t="n">
        <v>0</v>
      </c>
    </row>
    <row r="11552" customFormat="false" ht="19.4" hidden="false" customHeight="false" outlineLevel="0" collapsed="false">
      <c r="A11552" s="207" t="n">
        <v>34496</v>
      </c>
      <c r="B11552" s="208" t="s">
        <v>11685</v>
      </c>
      <c r="C11552" s="2" t="s">
        <v>262</v>
      </c>
      <c r="D11552" s="209" t="n">
        <v>614.94</v>
      </c>
      <c r="F11552" s="211" t="n">
        <v>0</v>
      </c>
    </row>
    <row r="11553" customFormat="false" ht="19.4" hidden="false" customHeight="false" outlineLevel="0" collapsed="false">
      <c r="A11553" s="207" t="n">
        <v>34481</v>
      </c>
      <c r="B11553" s="208" t="s">
        <v>11686</v>
      </c>
      <c r="C11553" s="2" t="s">
        <v>262</v>
      </c>
      <c r="D11553" s="209" t="n">
        <v>683.31</v>
      </c>
      <c r="F11553" s="211" t="n">
        <v>0</v>
      </c>
    </row>
    <row r="11554" customFormat="false" ht="19.4" hidden="false" customHeight="false" outlineLevel="0" collapsed="false">
      <c r="A11554" s="207" t="n">
        <v>34483</v>
      </c>
      <c r="B11554" s="208" t="s">
        <v>11687</v>
      </c>
      <c r="C11554" s="2" t="s">
        <v>262</v>
      </c>
      <c r="D11554" s="209" t="n">
        <v>730.07</v>
      </c>
      <c r="F11554" s="211" t="n">
        <v>0</v>
      </c>
    </row>
    <row r="11555" customFormat="false" ht="19.4" hidden="false" customHeight="false" outlineLevel="0" collapsed="false">
      <c r="A11555" s="207" t="n">
        <v>34485</v>
      </c>
      <c r="B11555" s="208" t="s">
        <v>11688</v>
      </c>
      <c r="C11555" s="2" t="s">
        <v>262</v>
      </c>
      <c r="D11555" s="209" t="n">
        <v>780.73</v>
      </c>
      <c r="F11555" s="211" t="n">
        <v>0</v>
      </c>
    </row>
    <row r="11556" customFormat="false" ht="19.4" hidden="false" customHeight="false" outlineLevel="0" collapsed="false">
      <c r="A11556" s="207" t="n">
        <v>14041</v>
      </c>
      <c r="B11556" s="208" t="s">
        <v>11689</v>
      </c>
      <c r="C11556" s="2" t="s">
        <v>262</v>
      </c>
      <c r="D11556" s="209" t="n">
        <v>507.51</v>
      </c>
      <c r="F11556" s="211" t="n">
        <v>0</v>
      </c>
    </row>
    <row r="11557" customFormat="false" ht="19.4" hidden="false" customHeight="false" outlineLevel="0" collapsed="false">
      <c r="A11557" s="207" t="n">
        <v>1523</v>
      </c>
      <c r="B11557" s="208" t="s">
        <v>11690</v>
      </c>
      <c r="C11557" s="2" t="s">
        <v>262</v>
      </c>
      <c r="D11557" s="209" t="n">
        <v>515.8</v>
      </c>
      <c r="F11557" s="211" t="n">
        <v>0</v>
      </c>
    </row>
    <row r="11558" customFormat="false" ht="12.8" hidden="false" customHeight="false" outlineLevel="0" collapsed="false">
      <c r="A11558" s="207" t="n">
        <v>14054</v>
      </c>
      <c r="B11558" s="208" t="s">
        <v>11691</v>
      </c>
      <c r="C11558" s="2" t="s">
        <v>170</v>
      </c>
      <c r="D11558" s="209" t="n">
        <v>21.98</v>
      </c>
      <c r="F11558" s="211" t="n">
        <v>0</v>
      </c>
    </row>
    <row r="11559" customFormat="false" ht="12.8" hidden="false" customHeight="false" outlineLevel="0" collapsed="false">
      <c r="A11559" s="207" t="n">
        <v>14052</v>
      </c>
      <c r="B11559" s="208" t="s">
        <v>11692</v>
      </c>
      <c r="C11559" s="2" t="s">
        <v>170</v>
      </c>
      <c r="D11559" s="209" t="n">
        <v>16.91</v>
      </c>
      <c r="F11559" s="211" t="n">
        <v>0</v>
      </c>
    </row>
    <row r="11560" customFormat="false" ht="12.8" hidden="false" customHeight="false" outlineLevel="0" collapsed="false">
      <c r="A11560" s="207" t="n">
        <v>14053</v>
      </c>
      <c r="B11560" s="208" t="s">
        <v>11693</v>
      </c>
      <c r="C11560" s="2" t="s">
        <v>170</v>
      </c>
      <c r="D11560" s="209" t="n">
        <v>17.16</v>
      </c>
      <c r="F11560" s="211" t="n">
        <v>0</v>
      </c>
    </row>
    <row r="11561" customFormat="false" ht="12.8" hidden="false" customHeight="false" outlineLevel="0" collapsed="false">
      <c r="A11561" s="207" t="n">
        <v>2560</v>
      </c>
      <c r="B11561" s="208" t="s">
        <v>11694</v>
      </c>
      <c r="C11561" s="2" t="s">
        <v>170</v>
      </c>
      <c r="D11561" s="209" t="n">
        <v>22.75</v>
      </c>
      <c r="F11561" s="211" t="n">
        <v>0</v>
      </c>
    </row>
    <row r="11562" customFormat="false" ht="12.8" hidden="false" customHeight="false" outlineLevel="0" collapsed="false">
      <c r="A11562" s="207" t="n">
        <v>2558</v>
      </c>
      <c r="B11562" s="208" t="s">
        <v>11695</v>
      </c>
      <c r="C11562" s="2" t="s">
        <v>170</v>
      </c>
      <c r="D11562" s="209" t="n">
        <v>12.92</v>
      </c>
      <c r="F11562" s="211" t="n">
        <v>0</v>
      </c>
    </row>
    <row r="11563" customFormat="false" ht="12.8" hidden="false" customHeight="false" outlineLevel="0" collapsed="false">
      <c r="A11563" s="207" t="n">
        <v>2559</v>
      </c>
      <c r="B11563" s="208" t="s">
        <v>11696</v>
      </c>
      <c r="C11563" s="2" t="s">
        <v>170</v>
      </c>
      <c r="D11563" s="209" t="n">
        <v>18.19</v>
      </c>
      <c r="F11563" s="211" t="n">
        <v>0</v>
      </c>
    </row>
    <row r="11564" customFormat="false" ht="12.8" hidden="false" customHeight="false" outlineLevel="0" collapsed="false">
      <c r="A11564" s="207" t="n">
        <v>2592</v>
      </c>
      <c r="B11564" s="208" t="s">
        <v>11697</v>
      </c>
      <c r="C11564" s="2" t="s">
        <v>170</v>
      </c>
      <c r="D11564" s="209" t="n">
        <v>301.55</v>
      </c>
      <c r="F11564" s="211" t="n">
        <v>0</v>
      </c>
    </row>
    <row r="11565" customFormat="false" ht="12.8" hidden="false" customHeight="false" outlineLevel="0" collapsed="false">
      <c r="A11565" s="207" t="n">
        <v>2589</v>
      </c>
      <c r="B11565" s="208" t="s">
        <v>11698</v>
      </c>
      <c r="C11565" s="2" t="s">
        <v>170</v>
      </c>
      <c r="D11565" s="209" t="n">
        <v>40.33</v>
      </c>
      <c r="F11565" s="211" t="n">
        <v>0</v>
      </c>
    </row>
    <row r="11566" customFormat="false" ht="12.8" hidden="false" customHeight="false" outlineLevel="0" collapsed="false">
      <c r="A11566" s="207" t="n">
        <v>2566</v>
      </c>
      <c r="B11566" s="208" t="s">
        <v>11699</v>
      </c>
      <c r="C11566" s="2" t="s">
        <v>170</v>
      </c>
      <c r="D11566" s="209" t="n">
        <v>30.35</v>
      </c>
      <c r="F11566" s="211" t="n">
        <v>0</v>
      </c>
    </row>
    <row r="11567" customFormat="false" ht="12.8" hidden="false" customHeight="false" outlineLevel="0" collapsed="false">
      <c r="A11567" s="207" t="n">
        <v>2590</v>
      </c>
      <c r="B11567" s="208" t="s">
        <v>11700</v>
      </c>
      <c r="C11567" s="2" t="s">
        <v>170</v>
      </c>
      <c r="D11567" s="209" t="n">
        <v>24.75</v>
      </c>
      <c r="F11567" s="211" t="n">
        <v>0</v>
      </c>
    </row>
    <row r="11568" customFormat="false" ht="12.8" hidden="false" customHeight="false" outlineLevel="0" collapsed="false">
      <c r="A11568" s="207" t="n">
        <v>2591</v>
      </c>
      <c r="B11568" s="208" t="s">
        <v>11701</v>
      </c>
      <c r="C11568" s="2" t="s">
        <v>170</v>
      </c>
      <c r="D11568" s="209" t="n">
        <v>14.71</v>
      </c>
      <c r="F11568" s="211" t="n">
        <v>0</v>
      </c>
    </row>
    <row r="11569" customFormat="false" ht="12.8" hidden="false" customHeight="false" outlineLevel="0" collapsed="false">
      <c r="A11569" s="207" t="n">
        <v>2567</v>
      </c>
      <c r="B11569" s="208" t="s">
        <v>11702</v>
      </c>
      <c r="C11569" s="2" t="s">
        <v>170</v>
      </c>
      <c r="D11569" s="209" t="n">
        <v>59.16</v>
      </c>
      <c r="F11569" s="211" t="n">
        <v>0</v>
      </c>
    </row>
    <row r="11570" customFormat="false" ht="12.8" hidden="false" customHeight="false" outlineLevel="0" collapsed="false">
      <c r="A11570" s="207" t="n">
        <v>2568</v>
      </c>
      <c r="B11570" s="208" t="s">
        <v>11703</v>
      </c>
      <c r="C11570" s="2" t="s">
        <v>170</v>
      </c>
      <c r="D11570" s="209" t="n">
        <v>164.29</v>
      </c>
      <c r="F11570" s="211" t="n">
        <v>0</v>
      </c>
    </row>
    <row r="11571" customFormat="false" ht="12.8" hidden="false" customHeight="false" outlineLevel="0" collapsed="false">
      <c r="A11571" s="207" t="n">
        <v>2565</v>
      </c>
      <c r="B11571" s="208" t="s">
        <v>11704</v>
      </c>
      <c r="C11571" s="2" t="s">
        <v>170</v>
      </c>
      <c r="D11571" s="209" t="n">
        <v>14.74</v>
      </c>
      <c r="F11571" s="211" t="n">
        <v>0</v>
      </c>
    </row>
    <row r="11572" customFormat="false" ht="12.8" hidden="false" customHeight="false" outlineLevel="0" collapsed="false">
      <c r="A11572" s="207" t="n">
        <v>2594</v>
      </c>
      <c r="B11572" s="208" t="s">
        <v>11705</v>
      </c>
      <c r="C11572" s="2" t="s">
        <v>170</v>
      </c>
      <c r="D11572" s="209" t="n">
        <v>273.7</v>
      </c>
      <c r="F11572" s="211" t="n">
        <v>0</v>
      </c>
    </row>
    <row r="11573" customFormat="false" ht="12.8" hidden="false" customHeight="false" outlineLevel="0" collapsed="false">
      <c r="A11573" s="207" t="n">
        <v>2587</v>
      </c>
      <c r="B11573" s="208" t="s">
        <v>11706</v>
      </c>
      <c r="C11573" s="2" t="s">
        <v>170</v>
      </c>
      <c r="D11573" s="209" t="n">
        <v>46.65</v>
      </c>
      <c r="F11573" s="211" t="n">
        <v>0</v>
      </c>
    </row>
    <row r="11574" customFormat="false" ht="12.8" hidden="false" customHeight="false" outlineLevel="0" collapsed="false">
      <c r="A11574" s="207" t="n">
        <v>2588</v>
      </c>
      <c r="B11574" s="208" t="s">
        <v>11707</v>
      </c>
      <c r="C11574" s="2" t="s">
        <v>170</v>
      </c>
      <c r="D11574" s="209" t="n">
        <v>37.05</v>
      </c>
      <c r="F11574" s="211" t="n">
        <v>0</v>
      </c>
    </row>
    <row r="11575" customFormat="false" ht="12.8" hidden="false" customHeight="false" outlineLevel="0" collapsed="false">
      <c r="A11575" s="207" t="n">
        <v>2570</v>
      </c>
      <c r="B11575" s="208" t="s">
        <v>11708</v>
      </c>
      <c r="C11575" s="2" t="s">
        <v>170</v>
      </c>
      <c r="D11575" s="209" t="n">
        <v>23.93</v>
      </c>
      <c r="F11575" s="211" t="n">
        <v>0</v>
      </c>
    </row>
    <row r="11576" customFormat="false" ht="12.8" hidden="false" customHeight="false" outlineLevel="0" collapsed="false">
      <c r="A11576" s="207" t="n">
        <v>2569</v>
      </c>
      <c r="B11576" s="208" t="s">
        <v>11709</v>
      </c>
      <c r="C11576" s="2" t="s">
        <v>170</v>
      </c>
      <c r="D11576" s="209" t="n">
        <v>14.28</v>
      </c>
      <c r="F11576" s="211" t="n">
        <v>0</v>
      </c>
    </row>
    <row r="11577" customFormat="false" ht="12.8" hidden="false" customHeight="false" outlineLevel="0" collapsed="false">
      <c r="A11577" s="207" t="n">
        <v>2571</v>
      </c>
      <c r="B11577" s="208" t="s">
        <v>11710</v>
      </c>
      <c r="C11577" s="2" t="s">
        <v>170</v>
      </c>
      <c r="D11577" s="209" t="n">
        <v>71.04</v>
      </c>
      <c r="F11577" s="211" t="n">
        <v>0</v>
      </c>
    </row>
    <row r="11578" customFormat="false" ht="12.8" hidden="false" customHeight="false" outlineLevel="0" collapsed="false">
      <c r="A11578" s="207" t="n">
        <v>2572</v>
      </c>
      <c r="B11578" s="208" t="s">
        <v>11711</v>
      </c>
      <c r="C11578" s="2" t="s">
        <v>170</v>
      </c>
      <c r="D11578" s="209" t="n">
        <v>210.1</v>
      </c>
      <c r="F11578" s="211" t="n">
        <v>0</v>
      </c>
    </row>
    <row r="11579" customFormat="false" ht="12.8" hidden="false" customHeight="false" outlineLevel="0" collapsed="false">
      <c r="A11579" s="207" t="n">
        <v>2593</v>
      </c>
      <c r="B11579" s="208" t="s">
        <v>11712</v>
      </c>
      <c r="C11579" s="2" t="s">
        <v>170</v>
      </c>
      <c r="D11579" s="209" t="n">
        <v>15.22</v>
      </c>
      <c r="F11579" s="211" t="n">
        <v>0</v>
      </c>
    </row>
    <row r="11580" customFormat="false" ht="12.8" hidden="false" customHeight="false" outlineLevel="0" collapsed="false">
      <c r="A11580" s="207" t="n">
        <v>2595</v>
      </c>
      <c r="B11580" s="208" t="s">
        <v>11713</v>
      </c>
      <c r="C11580" s="2" t="s">
        <v>170</v>
      </c>
      <c r="D11580" s="209" t="n">
        <v>327.8</v>
      </c>
      <c r="F11580" s="211" t="n">
        <v>0</v>
      </c>
    </row>
    <row r="11581" customFormat="false" ht="12.8" hidden="false" customHeight="false" outlineLevel="0" collapsed="false">
      <c r="A11581" s="207" t="n">
        <v>2576</v>
      </c>
      <c r="B11581" s="208" t="s">
        <v>11714</v>
      </c>
      <c r="C11581" s="2" t="s">
        <v>170</v>
      </c>
      <c r="D11581" s="209" t="n">
        <v>55.88</v>
      </c>
      <c r="F11581" s="211" t="n">
        <v>0</v>
      </c>
    </row>
    <row r="11582" customFormat="false" ht="12.8" hidden="false" customHeight="false" outlineLevel="0" collapsed="false">
      <c r="A11582" s="207" t="n">
        <v>2575</v>
      </c>
      <c r="B11582" s="208" t="s">
        <v>11715</v>
      </c>
      <c r="C11582" s="2" t="s">
        <v>170</v>
      </c>
      <c r="D11582" s="209" t="n">
        <v>42.01</v>
      </c>
      <c r="F11582" s="211" t="n">
        <v>0</v>
      </c>
    </row>
    <row r="11583" customFormat="false" ht="12.8" hidden="false" customHeight="false" outlineLevel="0" collapsed="false">
      <c r="A11583" s="207" t="n">
        <v>2586</v>
      </c>
      <c r="B11583" s="208" t="s">
        <v>11716</v>
      </c>
      <c r="C11583" s="2" t="s">
        <v>170</v>
      </c>
      <c r="D11583" s="209" t="n">
        <v>28.28</v>
      </c>
      <c r="F11583" s="211" t="n">
        <v>0</v>
      </c>
    </row>
    <row r="11584" customFormat="false" ht="12.8" hidden="false" customHeight="false" outlineLevel="0" collapsed="false">
      <c r="A11584" s="207" t="n">
        <v>2573</v>
      </c>
      <c r="B11584" s="208" t="s">
        <v>11717</v>
      </c>
      <c r="C11584" s="2" t="s">
        <v>170</v>
      </c>
      <c r="D11584" s="209" t="n">
        <v>17.44</v>
      </c>
      <c r="F11584" s="211" t="n">
        <v>0</v>
      </c>
    </row>
    <row r="11585" customFormat="false" ht="12.8" hidden="false" customHeight="false" outlineLevel="0" collapsed="false">
      <c r="A11585" s="207" t="n">
        <v>2577</v>
      </c>
      <c r="B11585" s="208" t="s">
        <v>11718</v>
      </c>
      <c r="C11585" s="2" t="s">
        <v>170</v>
      </c>
      <c r="D11585" s="209" t="n">
        <v>75.72</v>
      </c>
      <c r="F11585" s="211" t="n">
        <v>0</v>
      </c>
    </row>
    <row r="11586" customFormat="false" ht="12.8" hidden="false" customHeight="false" outlineLevel="0" collapsed="false">
      <c r="A11586" s="207" t="n">
        <v>2578</v>
      </c>
      <c r="B11586" s="208" t="s">
        <v>11719</v>
      </c>
      <c r="C11586" s="2" t="s">
        <v>170</v>
      </c>
      <c r="D11586" s="209" t="n">
        <v>236.4</v>
      </c>
      <c r="F11586" s="211" t="n">
        <v>0</v>
      </c>
    </row>
    <row r="11587" customFormat="false" ht="12.8" hidden="false" customHeight="false" outlineLevel="0" collapsed="false">
      <c r="A11587" s="207" t="n">
        <v>2574</v>
      </c>
      <c r="B11587" s="208" t="s">
        <v>11720</v>
      </c>
      <c r="C11587" s="2" t="s">
        <v>170</v>
      </c>
      <c r="D11587" s="209" t="n">
        <v>17.56</v>
      </c>
      <c r="F11587" s="211" t="n">
        <v>0</v>
      </c>
    </row>
    <row r="11588" customFormat="false" ht="12.8" hidden="false" customHeight="false" outlineLevel="0" collapsed="false">
      <c r="A11588" s="207" t="n">
        <v>2585</v>
      </c>
      <c r="B11588" s="208" t="s">
        <v>11721</v>
      </c>
      <c r="C11588" s="2" t="s">
        <v>170</v>
      </c>
      <c r="D11588" s="209" t="n">
        <v>324.4</v>
      </c>
      <c r="F11588" s="211" t="n">
        <v>0</v>
      </c>
    </row>
    <row r="11589" customFormat="false" ht="12.8" hidden="false" customHeight="false" outlineLevel="0" collapsed="false">
      <c r="A11589" s="207" t="n">
        <v>12008</v>
      </c>
      <c r="B11589" s="208" t="s">
        <v>11722</v>
      </c>
      <c r="C11589" s="2" t="s">
        <v>170</v>
      </c>
      <c r="D11589" s="209" t="n">
        <v>174.05</v>
      </c>
      <c r="F11589" s="211" t="n">
        <v>0</v>
      </c>
    </row>
    <row r="11590" customFormat="false" ht="12.8" hidden="false" customHeight="false" outlineLevel="0" collapsed="false">
      <c r="A11590" s="207" t="n">
        <v>2582</v>
      </c>
      <c r="B11590" s="208" t="s">
        <v>11723</v>
      </c>
      <c r="C11590" s="2" t="s">
        <v>170</v>
      </c>
      <c r="D11590" s="209" t="n">
        <v>51.83</v>
      </c>
      <c r="F11590" s="211" t="n">
        <v>0</v>
      </c>
    </row>
    <row r="11591" customFormat="false" ht="12.8" hidden="false" customHeight="false" outlineLevel="0" collapsed="false">
      <c r="A11591" s="207" t="n">
        <v>2597</v>
      </c>
      <c r="B11591" s="208" t="s">
        <v>11724</v>
      </c>
      <c r="C11591" s="2" t="s">
        <v>170</v>
      </c>
      <c r="D11591" s="209" t="n">
        <v>44.42</v>
      </c>
      <c r="F11591" s="211" t="n">
        <v>0</v>
      </c>
    </row>
    <row r="11592" customFormat="false" ht="12.8" hidden="false" customHeight="false" outlineLevel="0" collapsed="false">
      <c r="A11592" s="207" t="n">
        <v>2581</v>
      </c>
      <c r="B11592" s="208" t="s">
        <v>11725</v>
      </c>
      <c r="C11592" s="2" t="s">
        <v>170</v>
      </c>
      <c r="D11592" s="209" t="n">
        <v>27.06</v>
      </c>
      <c r="F11592" s="211" t="n">
        <v>0</v>
      </c>
    </row>
    <row r="11593" customFormat="false" ht="12.8" hidden="false" customHeight="false" outlineLevel="0" collapsed="false">
      <c r="A11593" s="207" t="n">
        <v>2579</v>
      </c>
      <c r="B11593" s="208" t="s">
        <v>11726</v>
      </c>
      <c r="C11593" s="2" t="s">
        <v>170</v>
      </c>
      <c r="D11593" s="209" t="n">
        <v>21.15</v>
      </c>
      <c r="F11593" s="211" t="n">
        <v>0</v>
      </c>
    </row>
    <row r="11594" customFormat="false" ht="12.8" hidden="false" customHeight="false" outlineLevel="0" collapsed="false">
      <c r="A11594" s="207" t="n">
        <v>2596</v>
      </c>
      <c r="B11594" s="208" t="s">
        <v>11727</v>
      </c>
      <c r="C11594" s="2" t="s">
        <v>170</v>
      </c>
      <c r="D11594" s="209" t="n">
        <v>80.04</v>
      </c>
      <c r="F11594" s="211" t="n">
        <v>0</v>
      </c>
    </row>
    <row r="11595" customFormat="false" ht="12.8" hidden="false" customHeight="false" outlineLevel="0" collapsed="false">
      <c r="A11595" s="207" t="n">
        <v>2583</v>
      </c>
      <c r="B11595" s="208" t="s">
        <v>11728</v>
      </c>
      <c r="C11595" s="2" t="s">
        <v>170</v>
      </c>
      <c r="D11595" s="209" t="n">
        <v>194.67</v>
      </c>
      <c r="F11595" s="211" t="n">
        <v>0</v>
      </c>
    </row>
    <row r="11596" customFormat="false" ht="12.8" hidden="false" customHeight="false" outlineLevel="0" collapsed="false">
      <c r="A11596" s="207" t="n">
        <v>2580</v>
      </c>
      <c r="B11596" s="208" t="s">
        <v>11729</v>
      </c>
      <c r="C11596" s="2" t="s">
        <v>170</v>
      </c>
      <c r="D11596" s="209" t="n">
        <v>23.18</v>
      </c>
      <c r="F11596" s="211" t="n">
        <v>0</v>
      </c>
    </row>
    <row r="11597" customFormat="false" ht="12.8" hidden="false" customHeight="false" outlineLevel="0" collapsed="false">
      <c r="A11597" s="207" t="n">
        <v>2584</v>
      </c>
      <c r="B11597" s="208" t="s">
        <v>11730</v>
      </c>
      <c r="C11597" s="2" t="s">
        <v>170</v>
      </c>
      <c r="D11597" s="209" t="n">
        <v>324.07</v>
      </c>
      <c r="F11597" s="211" t="n">
        <v>0</v>
      </c>
    </row>
    <row r="11598" customFormat="false" ht="12.8" hidden="false" customHeight="false" outlineLevel="0" collapsed="false">
      <c r="A11598" s="207" t="n">
        <v>39329</v>
      </c>
      <c r="B11598" s="208" t="s">
        <v>11731</v>
      </c>
      <c r="C11598" s="2" t="s">
        <v>170</v>
      </c>
      <c r="D11598" s="209" t="n">
        <v>12.56</v>
      </c>
      <c r="F11598" s="211" t="n">
        <v>0</v>
      </c>
    </row>
    <row r="11599" customFormat="false" ht="12.8" hidden="false" customHeight="false" outlineLevel="0" collapsed="false">
      <c r="A11599" s="207" t="n">
        <v>12010</v>
      </c>
      <c r="B11599" s="208" t="s">
        <v>11732</v>
      </c>
      <c r="C11599" s="2" t="s">
        <v>170</v>
      </c>
      <c r="D11599" s="209" t="n">
        <v>12.01</v>
      </c>
      <c r="F11599" s="211" t="n">
        <v>0</v>
      </c>
    </row>
    <row r="11600" customFormat="false" ht="12.8" hidden="false" customHeight="false" outlineLevel="0" collapsed="false">
      <c r="A11600" s="207" t="n">
        <v>39332</v>
      </c>
      <c r="B11600" s="208" t="s">
        <v>11733</v>
      </c>
      <c r="C11600" s="2" t="s">
        <v>170</v>
      </c>
      <c r="D11600" s="209" t="n">
        <v>14.77</v>
      </c>
      <c r="F11600" s="211" t="n">
        <v>0</v>
      </c>
    </row>
    <row r="11601" customFormat="false" ht="12.8" hidden="false" customHeight="false" outlineLevel="0" collapsed="false">
      <c r="A11601" s="207" t="n">
        <v>39330</v>
      </c>
      <c r="B11601" s="208" t="s">
        <v>11734</v>
      </c>
      <c r="C11601" s="2" t="s">
        <v>170</v>
      </c>
      <c r="D11601" s="209" t="n">
        <v>13.22</v>
      </c>
      <c r="F11601" s="211" t="n">
        <v>0</v>
      </c>
    </row>
    <row r="11602" customFormat="false" ht="12.8" hidden="false" customHeight="false" outlineLevel="0" collapsed="false">
      <c r="A11602" s="207" t="n">
        <v>39331</v>
      </c>
      <c r="B11602" s="208" t="s">
        <v>11735</v>
      </c>
      <c r="C11602" s="2" t="s">
        <v>170</v>
      </c>
      <c r="D11602" s="209" t="n">
        <v>11.76</v>
      </c>
      <c r="F11602" s="211" t="n">
        <v>0</v>
      </c>
    </row>
    <row r="11603" customFormat="false" ht="12.8" hidden="false" customHeight="false" outlineLevel="0" collapsed="false">
      <c r="A11603" s="207" t="n">
        <v>39335</v>
      </c>
      <c r="B11603" s="208" t="s">
        <v>11736</v>
      </c>
      <c r="C11603" s="2" t="s">
        <v>170</v>
      </c>
      <c r="D11603" s="209" t="n">
        <v>13.26</v>
      </c>
      <c r="F11603" s="211" t="n">
        <v>0</v>
      </c>
    </row>
    <row r="11604" customFormat="false" ht="12.8" hidden="false" customHeight="false" outlineLevel="0" collapsed="false">
      <c r="A11604" s="207" t="n">
        <v>39333</v>
      </c>
      <c r="B11604" s="208" t="s">
        <v>11737</v>
      </c>
      <c r="C11604" s="2" t="s">
        <v>170</v>
      </c>
      <c r="D11604" s="209" t="n">
        <v>11.46</v>
      </c>
      <c r="F11604" s="211" t="n">
        <v>0</v>
      </c>
    </row>
    <row r="11605" customFormat="false" ht="12.8" hidden="false" customHeight="false" outlineLevel="0" collapsed="false">
      <c r="A11605" s="207" t="n">
        <v>39334</v>
      </c>
      <c r="B11605" s="208" t="s">
        <v>11738</v>
      </c>
      <c r="C11605" s="2" t="s">
        <v>170</v>
      </c>
      <c r="D11605" s="209" t="n">
        <v>10.54</v>
      </c>
      <c r="F11605" s="211" t="n">
        <v>0</v>
      </c>
    </row>
    <row r="11606" customFormat="false" ht="12.8" hidden="false" customHeight="false" outlineLevel="0" collapsed="false">
      <c r="A11606" s="207" t="n">
        <v>12015</v>
      </c>
      <c r="B11606" s="208" t="s">
        <v>11739</v>
      </c>
      <c r="C11606" s="2" t="s">
        <v>170</v>
      </c>
      <c r="D11606" s="209" t="n">
        <v>15.41</v>
      </c>
      <c r="F11606" s="211" t="n">
        <v>0</v>
      </c>
    </row>
    <row r="11607" customFormat="false" ht="12.8" hidden="false" customHeight="false" outlineLevel="0" collapsed="false">
      <c r="A11607" s="207" t="n">
        <v>12016</v>
      </c>
      <c r="B11607" s="208" t="s">
        <v>11740</v>
      </c>
      <c r="C11607" s="2" t="s">
        <v>170</v>
      </c>
      <c r="D11607" s="209" t="n">
        <v>13.24</v>
      </c>
      <c r="F11607" s="211" t="n">
        <v>0</v>
      </c>
    </row>
    <row r="11608" customFormat="false" ht="12.8" hidden="false" customHeight="false" outlineLevel="0" collapsed="false">
      <c r="A11608" s="207" t="n">
        <v>12019</v>
      </c>
      <c r="B11608" s="208" t="s">
        <v>11741</v>
      </c>
      <c r="C11608" s="2" t="s">
        <v>170</v>
      </c>
      <c r="D11608" s="209" t="n">
        <v>15.41</v>
      </c>
      <c r="F11608" s="211" t="n">
        <v>0</v>
      </c>
    </row>
    <row r="11609" customFormat="false" ht="12.8" hidden="false" customHeight="false" outlineLevel="0" collapsed="false">
      <c r="A11609" s="207" t="n">
        <v>12020</v>
      </c>
      <c r="B11609" s="208" t="s">
        <v>11742</v>
      </c>
      <c r="C11609" s="2" t="s">
        <v>170</v>
      </c>
      <c r="D11609" s="209" t="n">
        <v>13.24</v>
      </c>
      <c r="F11609" s="211" t="n">
        <v>0</v>
      </c>
    </row>
    <row r="11610" customFormat="false" ht="12.8" hidden="false" customHeight="false" outlineLevel="0" collapsed="false">
      <c r="A11610" s="207" t="n">
        <v>39338</v>
      </c>
      <c r="B11610" s="208" t="s">
        <v>11743</v>
      </c>
      <c r="C11610" s="2" t="s">
        <v>170</v>
      </c>
      <c r="D11610" s="209" t="n">
        <v>14.77</v>
      </c>
      <c r="F11610" s="211" t="n">
        <v>0</v>
      </c>
    </row>
    <row r="11611" customFormat="false" ht="12.8" hidden="false" customHeight="false" outlineLevel="0" collapsed="false">
      <c r="A11611" s="207" t="n">
        <v>39336</v>
      </c>
      <c r="B11611" s="208" t="s">
        <v>11744</v>
      </c>
      <c r="C11611" s="2" t="s">
        <v>170</v>
      </c>
      <c r="D11611" s="209" t="n">
        <v>13.22</v>
      </c>
      <c r="F11611" s="211" t="n">
        <v>0</v>
      </c>
    </row>
    <row r="11612" customFormat="false" ht="12.8" hidden="false" customHeight="false" outlineLevel="0" collapsed="false">
      <c r="A11612" s="207" t="n">
        <v>39337</v>
      </c>
      <c r="B11612" s="208" t="s">
        <v>11745</v>
      </c>
      <c r="C11612" s="2" t="s">
        <v>170</v>
      </c>
      <c r="D11612" s="209" t="n">
        <v>11.76</v>
      </c>
      <c r="F11612" s="211" t="n">
        <v>0</v>
      </c>
    </row>
    <row r="11613" customFormat="false" ht="12.8" hidden="false" customHeight="false" outlineLevel="0" collapsed="false">
      <c r="A11613" s="207" t="n">
        <v>39341</v>
      </c>
      <c r="B11613" s="208" t="s">
        <v>11746</v>
      </c>
      <c r="C11613" s="2" t="s">
        <v>170</v>
      </c>
      <c r="D11613" s="209" t="n">
        <v>19.25</v>
      </c>
      <c r="F11613" s="211" t="n">
        <v>0</v>
      </c>
    </row>
    <row r="11614" customFormat="false" ht="12.8" hidden="false" customHeight="false" outlineLevel="0" collapsed="false">
      <c r="A11614" s="207" t="n">
        <v>39340</v>
      </c>
      <c r="B11614" s="208" t="s">
        <v>11747</v>
      </c>
      <c r="C11614" s="2" t="s">
        <v>170</v>
      </c>
      <c r="D11614" s="209" t="n">
        <v>14.14</v>
      </c>
      <c r="F11614" s="211" t="n">
        <v>0</v>
      </c>
    </row>
    <row r="11615" customFormat="false" ht="12.8" hidden="false" customHeight="false" outlineLevel="0" collapsed="false">
      <c r="A11615" s="207" t="n">
        <v>39342</v>
      </c>
      <c r="B11615" s="208" t="s">
        <v>11748</v>
      </c>
      <c r="C11615" s="2" t="s">
        <v>170</v>
      </c>
      <c r="D11615" s="209" t="n">
        <v>19.25</v>
      </c>
      <c r="F11615" s="211" t="n">
        <v>0</v>
      </c>
    </row>
    <row r="11616" customFormat="false" ht="12.8" hidden="false" customHeight="false" outlineLevel="0" collapsed="false">
      <c r="A11616" s="207" t="n">
        <v>12025</v>
      </c>
      <c r="B11616" s="208" t="s">
        <v>11749</v>
      </c>
      <c r="C11616" s="2" t="s">
        <v>170</v>
      </c>
      <c r="D11616" s="209" t="n">
        <v>14.6</v>
      </c>
      <c r="F11616" s="211" t="n">
        <v>0</v>
      </c>
    </row>
    <row r="11617" customFormat="false" ht="12.8" hidden="false" customHeight="false" outlineLevel="0" collapsed="false">
      <c r="A11617" s="207" t="n">
        <v>39345</v>
      </c>
      <c r="B11617" s="208" t="s">
        <v>11750</v>
      </c>
      <c r="C11617" s="2" t="s">
        <v>170</v>
      </c>
      <c r="D11617" s="209" t="n">
        <v>22</v>
      </c>
      <c r="F11617" s="211" t="n">
        <v>0</v>
      </c>
    </row>
    <row r="11618" customFormat="false" ht="12.8" hidden="false" customHeight="false" outlineLevel="0" collapsed="false">
      <c r="A11618" s="207" t="n">
        <v>39343</v>
      </c>
      <c r="B11618" s="208" t="s">
        <v>11751</v>
      </c>
      <c r="C11618" s="2" t="s">
        <v>170</v>
      </c>
      <c r="D11618" s="209" t="n">
        <v>16.26</v>
      </c>
      <c r="F11618" s="211" t="n">
        <v>0</v>
      </c>
    </row>
    <row r="11619" customFormat="false" ht="12.8" hidden="false" customHeight="false" outlineLevel="0" collapsed="false">
      <c r="A11619" s="207" t="n">
        <v>39344</v>
      </c>
      <c r="B11619" s="208" t="s">
        <v>11752</v>
      </c>
      <c r="C11619" s="2" t="s">
        <v>170</v>
      </c>
      <c r="D11619" s="209" t="n">
        <v>15.72</v>
      </c>
      <c r="F11619" s="211" t="n">
        <v>0</v>
      </c>
    </row>
    <row r="11620" customFormat="false" ht="12.8" hidden="false" customHeight="false" outlineLevel="0" collapsed="false">
      <c r="A11620" s="207" t="n">
        <v>12623</v>
      </c>
      <c r="B11620" s="208" t="s">
        <v>11753</v>
      </c>
      <c r="C11620" s="2" t="s">
        <v>183</v>
      </c>
      <c r="D11620" s="209" t="n">
        <v>51.1</v>
      </c>
      <c r="F11620" s="211" t="n">
        <v>0</v>
      </c>
    </row>
    <row r="11621" customFormat="false" ht="12.8" hidden="false" customHeight="false" outlineLevel="0" collapsed="false">
      <c r="A11621" s="207" t="n">
        <v>34498</v>
      </c>
      <c r="B11621" s="208" t="s">
        <v>11754</v>
      </c>
      <c r="C11621" s="2" t="s">
        <v>170</v>
      </c>
      <c r="D11621" s="209" t="n">
        <v>132.8</v>
      </c>
      <c r="F11621" s="211" t="n">
        <v>0</v>
      </c>
    </row>
    <row r="11622" customFormat="false" ht="12.8" hidden="false" customHeight="false" outlineLevel="0" collapsed="false">
      <c r="A11622" s="207" t="n">
        <v>13244</v>
      </c>
      <c r="B11622" s="208" t="s">
        <v>11755</v>
      </c>
      <c r="C11622" s="2" t="s">
        <v>170</v>
      </c>
      <c r="D11622" s="209" t="n">
        <v>55.9</v>
      </c>
      <c r="F11622" s="211" t="n">
        <v>0</v>
      </c>
    </row>
    <row r="11623" customFormat="false" ht="12.8" hidden="false" customHeight="false" outlineLevel="0" collapsed="false">
      <c r="A11623" s="207" t="n">
        <v>38998</v>
      </c>
      <c r="B11623" s="208" t="s">
        <v>11756</v>
      </c>
      <c r="C11623" s="2" t="s">
        <v>170</v>
      </c>
      <c r="D11623" s="209" t="n">
        <v>10.75</v>
      </c>
      <c r="F11623" s="211" t="n">
        <v>0</v>
      </c>
    </row>
    <row r="11624" customFormat="false" ht="12.8" hidden="false" customHeight="false" outlineLevel="0" collapsed="false">
      <c r="A11624" s="207" t="n">
        <v>38999</v>
      </c>
      <c r="B11624" s="208" t="s">
        <v>11757</v>
      </c>
      <c r="C11624" s="2" t="s">
        <v>170</v>
      </c>
      <c r="D11624" s="209" t="n">
        <v>27.18</v>
      </c>
      <c r="F11624" s="211" t="n">
        <v>0</v>
      </c>
    </row>
    <row r="11625" customFormat="false" ht="12.8" hidden="false" customHeight="false" outlineLevel="0" collapsed="false">
      <c r="A11625" s="207" t="n">
        <v>38996</v>
      </c>
      <c r="B11625" s="208" t="s">
        <v>11758</v>
      </c>
      <c r="C11625" s="2" t="s">
        <v>170</v>
      </c>
      <c r="D11625" s="209" t="n">
        <v>19.21</v>
      </c>
      <c r="F11625" s="211" t="n">
        <v>0</v>
      </c>
    </row>
    <row r="11626" customFormat="false" ht="12.8" hidden="false" customHeight="false" outlineLevel="0" collapsed="false">
      <c r="A11626" s="207" t="n">
        <v>44173</v>
      </c>
      <c r="B11626" s="208" t="s">
        <v>11759</v>
      </c>
      <c r="C11626" s="2" t="s">
        <v>170</v>
      </c>
      <c r="D11626" s="209" t="n">
        <v>18.68</v>
      </c>
      <c r="F11626" s="211" t="n">
        <v>0</v>
      </c>
    </row>
    <row r="11627" customFormat="false" ht="12.8" hidden="false" customHeight="false" outlineLevel="0" collapsed="false">
      <c r="A11627" s="207" t="n">
        <v>44174</v>
      </c>
      <c r="B11627" s="208" t="s">
        <v>11760</v>
      </c>
      <c r="C11627" s="2" t="s">
        <v>170</v>
      </c>
      <c r="D11627" s="209" t="n">
        <v>30.58</v>
      </c>
      <c r="F11627" s="211" t="n">
        <v>0</v>
      </c>
    </row>
    <row r="11628" customFormat="false" ht="12.8" hidden="false" customHeight="false" outlineLevel="0" collapsed="false">
      <c r="A11628" s="207" t="n">
        <v>38997</v>
      </c>
      <c r="B11628" s="208" t="s">
        <v>11761</v>
      </c>
      <c r="C11628" s="2" t="s">
        <v>170</v>
      </c>
      <c r="D11628" s="209" t="n">
        <v>27.48</v>
      </c>
      <c r="F11628" s="211" t="n">
        <v>0</v>
      </c>
    </row>
    <row r="11629" customFormat="false" ht="12.8" hidden="false" customHeight="false" outlineLevel="0" collapsed="false">
      <c r="A11629" s="207" t="n">
        <v>39600</v>
      </c>
      <c r="B11629" s="208" t="s">
        <v>11762</v>
      </c>
      <c r="C11629" s="2" t="s">
        <v>170</v>
      </c>
      <c r="D11629" s="209" t="n">
        <v>15.83</v>
      </c>
      <c r="F11629" s="211" t="n">
        <v>0</v>
      </c>
    </row>
    <row r="11630" customFormat="false" ht="12.8" hidden="false" customHeight="false" outlineLevel="0" collapsed="false">
      <c r="A11630" s="207" t="n">
        <v>39601</v>
      </c>
      <c r="B11630" s="208" t="s">
        <v>11763</v>
      </c>
      <c r="C11630" s="2" t="s">
        <v>170</v>
      </c>
      <c r="D11630" s="209" t="n">
        <v>33.59</v>
      </c>
      <c r="F11630" s="211" t="n">
        <v>0</v>
      </c>
    </row>
    <row r="11631" customFormat="false" ht="12.8" hidden="false" customHeight="false" outlineLevel="0" collapsed="false">
      <c r="A11631" s="207" t="n">
        <v>39862</v>
      </c>
      <c r="B11631" s="208" t="s">
        <v>11764</v>
      </c>
      <c r="C11631" s="2" t="s">
        <v>170</v>
      </c>
      <c r="F11631" s="211" t="n">
        <v>0</v>
      </c>
    </row>
    <row r="11632" customFormat="false" ht="12.8" hidden="false" customHeight="false" outlineLevel="0" collapsed="false">
      <c r="A11632" s="207" t="n">
        <v>39863</v>
      </c>
      <c r="B11632" s="208" t="s">
        <v>11765</v>
      </c>
      <c r="C11632" s="2" t="s">
        <v>170</v>
      </c>
      <c r="F11632" s="211" t="n">
        <v>0</v>
      </c>
    </row>
    <row r="11633" customFormat="false" ht="12.8" hidden="false" customHeight="false" outlineLevel="0" collapsed="false">
      <c r="A11633" s="207" t="n">
        <v>39864</v>
      </c>
      <c r="B11633" s="208" t="s">
        <v>11766</v>
      </c>
      <c r="C11633" s="2" t="s">
        <v>170</v>
      </c>
      <c r="F11633" s="211" t="n">
        <v>0</v>
      </c>
    </row>
    <row r="11634" customFormat="false" ht="12.8" hidden="false" customHeight="false" outlineLevel="0" collapsed="false">
      <c r="A11634" s="207" t="n">
        <v>39865</v>
      </c>
      <c r="B11634" s="208" t="s">
        <v>11767</v>
      </c>
      <c r="C11634" s="2" t="s">
        <v>170</v>
      </c>
      <c r="F11634" s="211" t="n">
        <v>0</v>
      </c>
    </row>
    <row r="11635" customFormat="false" ht="12.8" hidden="false" customHeight="false" outlineLevel="0" collapsed="false">
      <c r="A11635" s="207" t="n">
        <v>2517</v>
      </c>
      <c r="B11635" s="208" t="s">
        <v>11768</v>
      </c>
      <c r="C11635" s="2" t="s">
        <v>170</v>
      </c>
      <c r="D11635" s="209" t="n">
        <v>32.29</v>
      </c>
      <c r="F11635" s="211" t="n">
        <v>0</v>
      </c>
    </row>
    <row r="11636" customFormat="false" ht="12.8" hidden="false" customHeight="false" outlineLevel="0" collapsed="false">
      <c r="A11636" s="207" t="n">
        <v>2522</v>
      </c>
      <c r="B11636" s="208" t="s">
        <v>11769</v>
      </c>
      <c r="C11636" s="2" t="s">
        <v>170</v>
      </c>
      <c r="D11636" s="209" t="n">
        <v>20.87</v>
      </c>
      <c r="F11636" s="211" t="n">
        <v>0</v>
      </c>
    </row>
    <row r="11637" customFormat="false" ht="12.8" hidden="false" customHeight="false" outlineLevel="0" collapsed="false">
      <c r="A11637" s="207" t="n">
        <v>2516</v>
      </c>
      <c r="B11637" s="208" t="s">
        <v>11770</v>
      </c>
      <c r="C11637" s="2" t="s">
        <v>170</v>
      </c>
      <c r="D11637" s="209" t="n">
        <v>16.75</v>
      </c>
      <c r="F11637" s="211" t="n">
        <v>0</v>
      </c>
    </row>
    <row r="11638" customFormat="false" ht="12.8" hidden="false" customHeight="false" outlineLevel="0" collapsed="false">
      <c r="A11638" s="207" t="n">
        <v>2548</v>
      </c>
      <c r="B11638" s="208" t="s">
        <v>11771</v>
      </c>
      <c r="C11638" s="2" t="s">
        <v>170</v>
      </c>
      <c r="D11638" s="209" t="n">
        <v>12.83</v>
      </c>
      <c r="F11638" s="211" t="n">
        <v>0</v>
      </c>
    </row>
    <row r="11639" customFormat="false" ht="12.8" hidden="false" customHeight="false" outlineLevel="0" collapsed="false">
      <c r="A11639" s="207" t="n">
        <v>2518</v>
      </c>
      <c r="B11639" s="208" t="s">
        <v>11772</v>
      </c>
      <c r="C11639" s="2" t="s">
        <v>170</v>
      </c>
      <c r="D11639" s="209" t="n">
        <v>153.69</v>
      </c>
      <c r="F11639" s="211" t="n">
        <v>0</v>
      </c>
    </row>
    <row r="11640" customFormat="false" ht="12.8" hidden="false" customHeight="false" outlineLevel="0" collapsed="false">
      <c r="A11640" s="207" t="n">
        <v>2521</v>
      </c>
      <c r="B11640" s="208" t="s">
        <v>11773</v>
      </c>
      <c r="C11640" s="2" t="s">
        <v>170</v>
      </c>
      <c r="D11640" s="209" t="n">
        <v>65.42</v>
      </c>
      <c r="F11640" s="211" t="n">
        <v>0</v>
      </c>
    </row>
    <row r="11641" customFormat="false" ht="12.8" hidden="false" customHeight="false" outlineLevel="0" collapsed="false">
      <c r="A11641" s="207" t="n">
        <v>2519</v>
      </c>
      <c r="B11641" s="208" t="s">
        <v>11774</v>
      </c>
      <c r="C11641" s="2" t="s">
        <v>170</v>
      </c>
      <c r="D11641" s="209" t="n">
        <v>185.32</v>
      </c>
      <c r="F11641" s="211" t="n">
        <v>0</v>
      </c>
    </row>
    <row r="11642" customFormat="false" ht="12.8" hidden="false" customHeight="false" outlineLevel="0" collapsed="false">
      <c r="A11642" s="207" t="n">
        <v>2515</v>
      </c>
      <c r="B11642" s="208" t="s">
        <v>11775</v>
      </c>
      <c r="C11642" s="2" t="s">
        <v>170</v>
      </c>
      <c r="D11642" s="209" t="n">
        <v>13.94</v>
      </c>
      <c r="F11642" s="211" t="n">
        <v>0</v>
      </c>
    </row>
    <row r="11643" customFormat="false" ht="12.8" hidden="false" customHeight="false" outlineLevel="0" collapsed="false">
      <c r="A11643" s="207" t="n">
        <v>2520</v>
      </c>
      <c r="B11643" s="208" t="s">
        <v>11776</v>
      </c>
      <c r="C11643" s="2" t="s">
        <v>170</v>
      </c>
      <c r="D11643" s="209" t="n">
        <v>341.08</v>
      </c>
      <c r="F11643" s="211" t="n">
        <v>0</v>
      </c>
    </row>
    <row r="11644" customFormat="false" ht="12.8" hidden="false" customHeight="false" outlineLevel="0" collapsed="false">
      <c r="A11644" s="207" t="n">
        <v>1602</v>
      </c>
      <c r="B11644" s="208" t="s">
        <v>11777</v>
      </c>
      <c r="C11644" s="2" t="s">
        <v>170</v>
      </c>
      <c r="D11644" s="209" t="n">
        <v>60.4</v>
      </c>
      <c r="F11644" s="211" t="n">
        <v>0</v>
      </c>
    </row>
    <row r="11645" customFormat="false" ht="12.8" hidden="false" customHeight="false" outlineLevel="0" collapsed="false">
      <c r="A11645" s="207" t="n">
        <v>1601</v>
      </c>
      <c r="B11645" s="208" t="s">
        <v>11778</v>
      </c>
      <c r="C11645" s="2" t="s">
        <v>170</v>
      </c>
      <c r="D11645" s="209" t="n">
        <v>53.83</v>
      </c>
      <c r="F11645" s="211" t="n">
        <v>0</v>
      </c>
    </row>
    <row r="11646" customFormat="false" ht="12.8" hidden="false" customHeight="false" outlineLevel="0" collapsed="false">
      <c r="A11646" s="207" t="n">
        <v>1600</v>
      </c>
      <c r="B11646" s="208" t="s">
        <v>11779</v>
      </c>
      <c r="C11646" s="2" t="s">
        <v>170</v>
      </c>
      <c r="D11646" s="209" t="n">
        <v>23.51</v>
      </c>
      <c r="F11646" s="211" t="n">
        <v>0</v>
      </c>
    </row>
    <row r="11647" customFormat="false" ht="12.8" hidden="false" customHeight="false" outlineLevel="0" collapsed="false">
      <c r="A11647" s="207" t="n">
        <v>1598</v>
      </c>
      <c r="B11647" s="208" t="s">
        <v>11780</v>
      </c>
      <c r="C11647" s="2" t="s">
        <v>170</v>
      </c>
      <c r="D11647" s="209" t="n">
        <v>15.93</v>
      </c>
      <c r="F11647" s="211" t="n">
        <v>0</v>
      </c>
    </row>
    <row r="11648" customFormat="false" ht="12.8" hidden="false" customHeight="false" outlineLevel="0" collapsed="false">
      <c r="A11648" s="207" t="n">
        <v>1603</v>
      </c>
      <c r="B11648" s="208" t="s">
        <v>11781</v>
      </c>
      <c r="C11648" s="2" t="s">
        <v>170</v>
      </c>
      <c r="D11648" s="209" t="n">
        <v>91.19</v>
      </c>
      <c r="F11648" s="211" t="n">
        <v>0</v>
      </c>
    </row>
    <row r="11649" customFormat="false" ht="12.8" hidden="false" customHeight="false" outlineLevel="0" collapsed="false">
      <c r="A11649" s="207" t="n">
        <v>1599</v>
      </c>
      <c r="B11649" s="208" t="s">
        <v>11782</v>
      </c>
      <c r="C11649" s="2" t="s">
        <v>170</v>
      </c>
      <c r="D11649" s="209" t="n">
        <v>18.48</v>
      </c>
      <c r="F11649" s="211" t="n">
        <v>0</v>
      </c>
    </row>
    <row r="11650" customFormat="false" ht="12.8" hidden="false" customHeight="false" outlineLevel="0" collapsed="false">
      <c r="A11650" s="207" t="n">
        <v>1597</v>
      </c>
      <c r="B11650" s="208" t="s">
        <v>11783</v>
      </c>
      <c r="C11650" s="2" t="s">
        <v>170</v>
      </c>
      <c r="D11650" s="209" t="n">
        <v>14.98</v>
      </c>
      <c r="F11650" s="211" t="n">
        <v>0</v>
      </c>
    </row>
    <row r="11651" customFormat="false" ht="12.8" hidden="false" customHeight="false" outlineLevel="0" collapsed="false">
      <c r="A11651" s="207" t="n">
        <v>39602</v>
      </c>
      <c r="B11651" s="208" t="s">
        <v>11784</v>
      </c>
      <c r="C11651" s="2" t="s">
        <v>170</v>
      </c>
      <c r="D11651" s="209" t="n">
        <v>1.68</v>
      </c>
      <c r="F11651" s="211" t="n">
        <v>0</v>
      </c>
    </row>
    <row r="11652" customFormat="false" ht="12.8" hidden="false" customHeight="false" outlineLevel="0" collapsed="false">
      <c r="A11652" s="207" t="n">
        <v>39603</v>
      </c>
      <c r="B11652" s="208" t="s">
        <v>11785</v>
      </c>
      <c r="C11652" s="2" t="s">
        <v>170</v>
      </c>
      <c r="D11652" s="209" t="n">
        <v>3.58</v>
      </c>
      <c r="F11652" s="211" t="n">
        <v>0</v>
      </c>
    </row>
    <row r="11653" customFormat="false" ht="12.8" hidden="false" customHeight="false" outlineLevel="0" collapsed="false">
      <c r="A11653" s="207" t="n">
        <v>11821</v>
      </c>
      <c r="B11653" s="208" t="s">
        <v>11786</v>
      </c>
      <c r="C11653" s="2" t="s">
        <v>170</v>
      </c>
      <c r="D11653" s="209" t="n">
        <v>12.3</v>
      </c>
      <c r="F11653" s="211" t="n">
        <v>0</v>
      </c>
    </row>
    <row r="11654" customFormat="false" ht="12.8" hidden="false" customHeight="false" outlineLevel="0" collapsed="false">
      <c r="A11654" s="207" t="n">
        <v>1562</v>
      </c>
      <c r="B11654" s="208" t="s">
        <v>11787</v>
      </c>
      <c r="C11654" s="2" t="s">
        <v>170</v>
      </c>
      <c r="D11654" s="209" t="n">
        <v>20.15</v>
      </c>
      <c r="F11654" s="211" t="n">
        <v>0</v>
      </c>
    </row>
    <row r="11655" customFormat="false" ht="12.8" hidden="false" customHeight="false" outlineLevel="0" collapsed="false">
      <c r="A11655" s="207" t="n">
        <v>1563</v>
      </c>
      <c r="B11655" s="208" t="s">
        <v>11788</v>
      </c>
      <c r="C11655" s="2" t="s">
        <v>170</v>
      </c>
      <c r="D11655" s="209" t="n">
        <v>27.04</v>
      </c>
      <c r="F11655" s="211" t="n">
        <v>0</v>
      </c>
    </row>
    <row r="11656" customFormat="false" ht="12.8" hidden="false" customHeight="false" outlineLevel="0" collapsed="false">
      <c r="A11656" s="207" t="n">
        <v>11856</v>
      </c>
      <c r="B11656" s="208" t="s">
        <v>11789</v>
      </c>
      <c r="C11656" s="2" t="s">
        <v>170</v>
      </c>
      <c r="D11656" s="209" t="n">
        <v>8.06</v>
      </c>
      <c r="F11656" s="211" t="n">
        <v>0</v>
      </c>
    </row>
    <row r="11657" customFormat="false" ht="12.8" hidden="false" customHeight="false" outlineLevel="0" collapsed="false">
      <c r="A11657" s="207" t="n">
        <v>11857</v>
      </c>
      <c r="B11657" s="208" t="s">
        <v>11790</v>
      </c>
      <c r="C11657" s="2" t="s">
        <v>170</v>
      </c>
      <c r="D11657" s="209" t="n">
        <v>42.42</v>
      </c>
      <c r="F11657" s="211" t="n">
        <v>0</v>
      </c>
    </row>
    <row r="11658" customFormat="false" ht="12.8" hidden="false" customHeight="false" outlineLevel="0" collapsed="false">
      <c r="A11658" s="207" t="n">
        <v>11858</v>
      </c>
      <c r="B11658" s="208" t="s">
        <v>11791</v>
      </c>
      <c r="C11658" s="2" t="s">
        <v>170</v>
      </c>
      <c r="D11658" s="209" t="n">
        <v>52.65</v>
      </c>
      <c r="F11658" s="211" t="n">
        <v>0</v>
      </c>
    </row>
    <row r="11659" customFormat="false" ht="12.8" hidden="false" customHeight="false" outlineLevel="0" collapsed="false">
      <c r="A11659" s="207" t="n">
        <v>1539</v>
      </c>
      <c r="B11659" s="208" t="s">
        <v>11792</v>
      </c>
      <c r="C11659" s="2" t="s">
        <v>170</v>
      </c>
      <c r="D11659" s="209" t="n">
        <v>9.47</v>
      </c>
      <c r="F11659" s="211" t="n">
        <v>0</v>
      </c>
    </row>
    <row r="11660" customFormat="false" ht="12.8" hidden="false" customHeight="false" outlineLevel="0" collapsed="false">
      <c r="A11660" s="207" t="n">
        <v>11859</v>
      </c>
      <c r="B11660" s="208" t="s">
        <v>11793</v>
      </c>
      <c r="C11660" s="2" t="s">
        <v>170</v>
      </c>
      <c r="D11660" s="209" t="n">
        <v>71.63</v>
      </c>
      <c r="F11660" s="211" t="n">
        <v>0</v>
      </c>
    </row>
    <row r="11661" customFormat="false" ht="12.8" hidden="false" customHeight="false" outlineLevel="0" collapsed="false">
      <c r="A11661" s="207" t="n">
        <v>1550</v>
      </c>
      <c r="B11661" s="208" t="s">
        <v>11794</v>
      </c>
      <c r="C11661" s="2" t="s">
        <v>170</v>
      </c>
      <c r="D11661" s="209" t="n">
        <v>9.99</v>
      </c>
      <c r="F11661" s="211" t="n">
        <v>0</v>
      </c>
    </row>
    <row r="11662" customFormat="false" ht="12.8" hidden="false" customHeight="false" outlineLevel="0" collapsed="false">
      <c r="A11662" s="207" t="n">
        <v>11854</v>
      </c>
      <c r="B11662" s="208" t="s">
        <v>11795</v>
      </c>
      <c r="C11662" s="2" t="s">
        <v>170</v>
      </c>
      <c r="D11662" s="209" t="n">
        <v>12.48</v>
      </c>
      <c r="F11662" s="211" t="n">
        <v>0</v>
      </c>
    </row>
    <row r="11663" customFormat="false" ht="12.8" hidden="false" customHeight="false" outlineLevel="0" collapsed="false">
      <c r="A11663" s="207" t="n">
        <v>11862</v>
      </c>
      <c r="B11663" s="208" t="s">
        <v>11796</v>
      </c>
      <c r="C11663" s="2" t="s">
        <v>170</v>
      </c>
      <c r="D11663" s="209" t="n">
        <v>17.51</v>
      </c>
      <c r="F11663" s="211" t="n">
        <v>0</v>
      </c>
    </row>
    <row r="11664" customFormat="false" ht="12.8" hidden="false" customHeight="false" outlineLevel="0" collapsed="false">
      <c r="A11664" s="207" t="n">
        <v>11863</v>
      </c>
      <c r="B11664" s="208" t="s">
        <v>11797</v>
      </c>
      <c r="C11664" s="2" t="s">
        <v>170</v>
      </c>
      <c r="D11664" s="209" t="n">
        <v>7.07</v>
      </c>
      <c r="F11664" s="211" t="n">
        <v>0</v>
      </c>
    </row>
    <row r="11665" customFormat="false" ht="12.8" hidden="false" customHeight="false" outlineLevel="0" collapsed="false">
      <c r="A11665" s="207" t="n">
        <v>11855</v>
      </c>
      <c r="B11665" s="208" t="s">
        <v>11798</v>
      </c>
      <c r="C11665" s="2" t="s">
        <v>170</v>
      </c>
      <c r="D11665" s="209" t="n">
        <v>26.14</v>
      </c>
      <c r="F11665" s="211" t="n">
        <v>0</v>
      </c>
    </row>
    <row r="11666" customFormat="false" ht="12.8" hidden="false" customHeight="false" outlineLevel="0" collapsed="false">
      <c r="A11666" s="207" t="n">
        <v>11864</v>
      </c>
      <c r="B11666" s="208" t="s">
        <v>11799</v>
      </c>
      <c r="C11666" s="2" t="s">
        <v>170</v>
      </c>
      <c r="D11666" s="209" t="n">
        <v>39.53</v>
      </c>
      <c r="F11666" s="211" t="n">
        <v>0</v>
      </c>
    </row>
    <row r="11667" customFormat="false" ht="12.8" hidden="false" customHeight="false" outlineLevel="0" collapsed="false">
      <c r="A11667" s="207" t="n">
        <v>2527</v>
      </c>
      <c r="B11667" s="208" t="s">
        <v>11800</v>
      </c>
      <c r="C11667" s="2" t="s">
        <v>170</v>
      </c>
      <c r="D11667" s="209" t="n">
        <v>11.56</v>
      </c>
      <c r="F11667" s="211" t="n">
        <v>0</v>
      </c>
    </row>
    <row r="11668" customFormat="false" ht="12.8" hidden="false" customHeight="false" outlineLevel="0" collapsed="false">
      <c r="A11668" s="207" t="n">
        <v>2526</v>
      </c>
      <c r="B11668" s="208" t="s">
        <v>11801</v>
      </c>
      <c r="C11668" s="2" t="s">
        <v>170</v>
      </c>
      <c r="D11668" s="209" t="n">
        <v>7.4</v>
      </c>
      <c r="F11668" s="211" t="n">
        <v>0</v>
      </c>
    </row>
    <row r="11669" customFormat="false" ht="12.8" hidden="false" customHeight="false" outlineLevel="0" collapsed="false">
      <c r="A11669" s="207" t="n">
        <v>2483</v>
      </c>
      <c r="B11669" s="208" t="s">
        <v>11802</v>
      </c>
      <c r="C11669" s="2" t="s">
        <v>170</v>
      </c>
      <c r="D11669" s="209" t="n">
        <v>5.27</v>
      </c>
      <c r="F11669" s="211" t="n">
        <v>0</v>
      </c>
    </row>
    <row r="11670" customFormat="false" ht="12.8" hidden="false" customHeight="false" outlineLevel="0" collapsed="false">
      <c r="A11670" s="207" t="n">
        <v>2487</v>
      </c>
      <c r="B11670" s="208" t="s">
        <v>11803</v>
      </c>
      <c r="C11670" s="2" t="s">
        <v>170</v>
      </c>
      <c r="D11670" s="209" t="n">
        <v>2.52</v>
      </c>
      <c r="F11670" s="211" t="n">
        <v>0</v>
      </c>
    </row>
    <row r="11671" customFormat="false" ht="12.8" hidden="false" customHeight="false" outlineLevel="0" collapsed="false">
      <c r="A11671" s="207" t="n">
        <v>2528</v>
      </c>
      <c r="B11671" s="208" t="s">
        <v>11804</v>
      </c>
      <c r="C11671" s="2" t="s">
        <v>170</v>
      </c>
      <c r="D11671" s="209" t="n">
        <v>29.08</v>
      </c>
      <c r="F11671" s="211" t="n">
        <v>0</v>
      </c>
    </row>
    <row r="11672" customFormat="false" ht="12.8" hidden="false" customHeight="false" outlineLevel="0" collapsed="false">
      <c r="A11672" s="207" t="n">
        <v>2489</v>
      </c>
      <c r="B11672" s="208" t="s">
        <v>11805</v>
      </c>
      <c r="C11672" s="2" t="s">
        <v>170</v>
      </c>
      <c r="D11672" s="209" t="n">
        <v>12.81</v>
      </c>
      <c r="F11672" s="211" t="n">
        <v>0</v>
      </c>
    </row>
    <row r="11673" customFormat="false" ht="12.8" hidden="false" customHeight="false" outlineLevel="0" collapsed="false">
      <c r="A11673" s="207" t="n">
        <v>2484</v>
      </c>
      <c r="B11673" s="208" t="s">
        <v>11806</v>
      </c>
      <c r="C11673" s="2" t="s">
        <v>170</v>
      </c>
      <c r="D11673" s="209" t="n">
        <v>42.24</v>
      </c>
      <c r="F11673" s="211" t="n">
        <v>0</v>
      </c>
    </row>
    <row r="11674" customFormat="false" ht="12.8" hidden="false" customHeight="false" outlineLevel="0" collapsed="false">
      <c r="A11674" s="207" t="n">
        <v>2488</v>
      </c>
      <c r="B11674" s="208" t="s">
        <v>11807</v>
      </c>
      <c r="C11674" s="2" t="s">
        <v>170</v>
      </c>
      <c r="D11674" s="209" t="n">
        <v>2.96</v>
      </c>
      <c r="F11674" s="211" t="n">
        <v>0</v>
      </c>
    </row>
    <row r="11675" customFormat="false" ht="12.8" hidden="false" customHeight="false" outlineLevel="0" collapsed="false">
      <c r="A11675" s="207" t="n">
        <v>2485</v>
      </c>
      <c r="B11675" s="208" t="s">
        <v>11808</v>
      </c>
      <c r="C11675" s="2" t="s">
        <v>170</v>
      </c>
      <c r="D11675" s="209" t="n">
        <v>66.2</v>
      </c>
      <c r="F11675" s="211" t="n">
        <v>0</v>
      </c>
    </row>
    <row r="11676" customFormat="false" ht="12.8" hidden="false" customHeight="false" outlineLevel="0" collapsed="false">
      <c r="A11676" s="207" t="n">
        <v>44247</v>
      </c>
      <c r="B11676" s="208" t="s">
        <v>11809</v>
      </c>
      <c r="C11676" s="2" t="s">
        <v>170</v>
      </c>
      <c r="D11676" s="209" t="n">
        <v>1986.91</v>
      </c>
      <c r="F11676" s="211" t="n">
        <v>0</v>
      </c>
    </row>
    <row r="11677" customFormat="false" ht="12.8" hidden="false" customHeight="false" outlineLevel="0" collapsed="false">
      <c r="A11677" s="207" t="n">
        <v>38005</v>
      </c>
      <c r="B11677" s="208" t="s">
        <v>11810</v>
      </c>
      <c r="C11677" s="2" t="s">
        <v>170</v>
      </c>
      <c r="D11677" s="209" t="n">
        <v>23.62</v>
      </c>
      <c r="F11677" s="211" t="n">
        <v>0</v>
      </c>
    </row>
    <row r="11678" customFormat="false" ht="12.8" hidden="false" customHeight="false" outlineLevel="0" collapsed="false">
      <c r="A11678" s="207" t="n">
        <v>38006</v>
      </c>
      <c r="B11678" s="208" t="s">
        <v>11811</v>
      </c>
      <c r="C11678" s="2" t="s">
        <v>170</v>
      </c>
      <c r="D11678" s="209" t="n">
        <v>31.39</v>
      </c>
      <c r="F11678" s="211" t="n">
        <v>0</v>
      </c>
    </row>
    <row r="11679" customFormat="false" ht="12.8" hidden="false" customHeight="false" outlineLevel="0" collapsed="false">
      <c r="A11679" s="207" t="n">
        <v>38428</v>
      </c>
      <c r="B11679" s="208" t="s">
        <v>11812</v>
      </c>
      <c r="C11679" s="2" t="s">
        <v>170</v>
      </c>
      <c r="D11679" s="209" t="n">
        <v>28.11</v>
      </c>
      <c r="F11679" s="211" t="n">
        <v>0</v>
      </c>
    </row>
    <row r="11680" customFormat="false" ht="12.8" hidden="false" customHeight="false" outlineLevel="0" collapsed="false">
      <c r="A11680" s="207" t="n">
        <v>38007</v>
      </c>
      <c r="B11680" s="208" t="s">
        <v>11813</v>
      </c>
      <c r="C11680" s="2" t="s">
        <v>170</v>
      </c>
      <c r="D11680" s="209" t="n">
        <v>36.22</v>
      </c>
      <c r="F11680" s="211" t="n">
        <v>0</v>
      </c>
    </row>
    <row r="11681" customFormat="false" ht="12.8" hidden="false" customHeight="false" outlineLevel="0" collapsed="false">
      <c r="A11681" s="207" t="n">
        <v>38008</v>
      </c>
      <c r="B11681" s="208" t="s">
        <v>11814</v>
      </c>
      <c r="C11681" s="2" t="s">
        <v>170</v>
      </c>
      <c r="D11681" s="209" t="n">
        <v>57.96</v>
      </c>
      <c r="F11681" s="211" t="n">
        <v>0</v>
      </c>
    </row>
    <row r="11682" customFormat="false" ht="12.8" hidden="false" customHeight="false" outlineLevel="0" collapsed="false">
      <c r="A11682" s="207" t="n">
        <v>38009</v>
      </c>
      <c r="B11682" s="208" t="s">
        <v>11815</v>
      </c>
      <c r="C11682" s="2" t="s">
        <v>170</v>
      </c>
      <c r="D11682" s="209" t="n">
        <v>70.96</v>
      </c>
      <c r="F11682" s="211" t="n">
        <v>0</v>
      </c>
    </row>
    <row r="11683" customFormat="false" ht="12.8" hidden="false" customHeight="false" outlineLevel="0" collapsed="false">
      <c r="A11683" s="207" t="n">
        <v>44248</v>
      </c>
      <c r="B11683" s="208" t="s">
        <v>11816</v>
      </c>
      <c r="C11683" s="2" t="s">
        <v>170</v>
      </c>
      <c r="D11683" s="209" t="n">
        <v>115.66</v>
      </c>
      <c r="F11683" s="211" t="n">
        <v>0</v>
      </c>
    </row>
    <row r="11684" customFormat="false" ht="12.8" hidden="false" customHeight="false" outlineLevel="0" collapsed="false">
      <c r="A11684" s="207" t="n">
        <v>44249</v>
      </c>
      <c r="B11684" s="208" t="s">
        <v>11817</v>
      </c>
      <c r="C11684" s="2" t="s">
        <v>170</v>
      </c>
      <c r="D11684" s="209" t="n">
        <v>446.23</v>
      </c>
      <c r="F11684" s="211" t="n">
        <v>0</v>
      </c>
    </row>
    <row r="11685" customFormat="false" ht="12.8" hidden="false" customHeight="false" outlineLevel="0" collapsed="false">
      <c r="A11685" s="207" t="n">
        <v>44250</v>
      </c>
      <c r="B11685" s="208" t="s">
        <v>11818</v>
      </c>
      <c r="C11685" s="2" t="s">
        <v>170</v>
      </c>
      <c r="D11685" s="209" t="n">
        <v>648.03</v>
      </c>
      <c r="F11685" s="211" t="n">
        <v>0</v>
      </c>
    </row>
    <row r="11686" customFormat="false" ht="19.4" hidden="false" customHeight="false" outlineLevel="0" collapsed="false">
      <c r="A11686" s="207" t="n">
        <v>39279</v>
      </c>
      <c r="B11686" s="208" t="s">
        <v>11819</v>
      </c>
      <c r="C11686" s="2" t="s">
        <v>170</v>
      </c>
      <c r="D11686" s="209" t="n">
        <v>15.62</v>
      </c>
      <c r="F11686" s="211" t="n">
        <v>0</v>
      </c>
    </row>
    <row r="11687" customFormat="false" ht="19.4" hidden="false" customHeight="false" outlineLevel="0" collapsed="false">
      <c r="A11687" s="207" t="n">
        <v>39280</v>
      </c>
      <c r="B11687" s="208" t="s">
        <v>11820</v>
      </c>
      <c r="C11687" s="2" t="s">
        <v>170</v>
      </c>
      <c r="D11687" s="209" t="n">
        <v>17.5</v>
      </c>
      <c r="F11687" s="211" t="n">
        <v>0</v>
      </c>
    </row>
    <row r="11688" customFormat="false" ht="19.4" hidden="false" customHeight="false" outlineLevel="0" collapsed="false">
      <c r="A11688" s="207" t="n">
        <v>39281</v>
      </c>
      <c r="B11688" s="208" t="s">
        <v>11821</v>
      </c>
      <c r="C11688" s="2" t="s">
        <v>170</v>
      </c>
      <c r="D11688" s="209" t="n">
        <v>23.13</v>
      </c>
      <c r="F11688" s="211" t="n">
        <v>0</v>
      </c>
    </row>
    <row r="11689" customFormat="false" ht="19.4" hidden="false" customHeight="false" outlineLevel="0" collapsed="false">
      <c r="A11689" s="207" t="n">
        <v>39282</v>
      </c>
      <c r="B11689" s="208" t="s">
        <v>11822</v>
      </c>
      <c r="C11689" s="2" t="s">
        <v>170</v>
      </c>
      <c r="D11689" s="209" t="n">
        <v>32.29</v>
      </c>
      <c r="F11689" s="211" t="n">
        <v>0</v>
      </c>
    </row>
    <row r="11690" customFormat="false" ht="19.4" hidden="false" customHeight="false" outlineLevel="0" collapsed="false">
      <c r="A11690" s="207" t="n">
        <v>38844</v>
      </c>
      <c r="B11690" s="208" t="s">
        <v>11823</v>
      </c>
      <c r="C11690" s="2" t="s">
        <v>170</v>
      </c>
      <c r="D11690" s="209" t="n">
        <v>15.84</v>
      </c>
      <c r="F11690" s="211" t="n">
        <v>0</v>
      </c>
    </row>
    <row r="11691" customFormat="false" ht="19.4" hidden="false" customHeight="false" outlineLevel="0" collapsed="false">
      <c r="A11691" s="207" t="n">
        <v>38846</v>
      </c>
      <c r="B11691" s="208" t="s">
        <v>11824</v>
      </c>
      <c r="C11691" s="2" t="s">
        <v>170</v>
      </c>
      <c r="D11691" s="209" t="n">
        <v>16.12</v>
      </c>
      <c r="F11691" s="211" t="n">
        <v>0</v>
      </c>
    </row>
    <row r="11692" customFormat="false" ht="19.4" hidden="false" customHeight="false" outlineLevel="0" collapsed="false">
      <c r="A11692" s="207" t="n">
        <v>38847</v>
      </c>
      <c r="B11692" s="208" t="s">
        <v>11825</v>
      </c>
      <c r="C11692" s="2" t="s">
        <v>170</v>
      </c>
      <c r="D11692" s="209" t="n">
        <v>18.88</v>
      </c>
      <c r="F11692" s="211" t="n">
        <v>0</v>
      </c>
    </row>
    <row r="11693" customFormat="false" ht="19.4" hidden="false" customHeight="false" outlineLevel="0" collapsed="false">
      <c r="A11693" s="207" t="n">
        <v>38850</v>
      </c>
      <c r="B11693" s="208" t="s">
        <v>11826</v>
      </c>
      <c r="C11693" s="2" t="s">
        <v>170</v>
      </c>
      <c r="D11693" s="209" t="n">
        <v>34.09</v>
      </c>
      <c r="F11693" s="211" t="n">
        <v>0</v>
      </c>
    </row>
    <row r="11694" customFormat="false" ht="19.4" hidden="false" customHeight="false" outlineLevel="0" collapsed="false">
      <c r="A11694" s="207" t="n">
        <v>38848</v>
      </c>
      <c r="B11694" s="208" t="s">
        <v>11827</v>
      </c>
      <c r="C11694" s="2" t="s">
        <v>170</v>
      </c>
      <c r="D11694" s="209" t="n">
        <v>22.35</v>
      </c>
      <c r="F11694" s="211" t="n">
        <v>0</v>
      </c>
    </row>
    <row r="11695" customFormat="false" ht="19.4" hidden="false" customHeight="false" outlineLevel="0" collapsed="false">
      <c r="A11695" s="207" t="n">
        <v>38851</v>
      </c>
      <c r="B11695" s="208" t="s">
        <v>11828</v>
      </c>
      <c r="C11695" s="2" t="s">
        <v>170</v>
      </c>
      <c r="D11695" s="209" t="n">
        <v>38.55</v>
      </c>
      <c r="F11695" s="211" t="n">
        <v>0</v>
      </c>
    </row>
    <row r="11696" customFormat="false" ht="19.4" hidden="false" customHeight="false" outlineLevel="0" collapsed="false">
      <c r="A11696" s="207" t="n">
        <v>38854</v>
      </c>
      <c r="B11696" s="208" t="s">
        <v>11829</v>
      </c>
      <c r="C11696" s="2" t="s">
        <v>170</v>
      </c>
      <c r="D11696" s="209" t="n">
        <v>16.75</v>
      </c>
      <c r="F11696" s="211" t="n">
        <v>0</v>
      </c>
    </row>
    <row r="11697" customFormat="false" ht="28.35" hidden="false" customHeight="false" outlineLevel="0" collapsed="false">
      <c r="A11697" s="207" t="n">
        <v>3104</v>
      </c>
      <c r="B11697" s="208" t="s">
        <v>11830</v>
      </c>
      <c r="C11697" s="2" t="s">
        <v>11831</v>
      </c>
      <c r="D11697" s="209" t="n">
        <v>200.87</v>
      </c>
      <c r="F11697" s="211" t="n">
        <v>0</v>
      </c>
    </row>
    <row r="11698" customFormat="false" ht="12.8" hidden="false" customHeight="false" outlineLevel="0" collapsed="false">
      <c r="A11698" s="207" t="n">
        <v>1607</v>
      </c>
      <c r="B11698" s="208" t="s">
        <v>11832</v>
      </c>
      <c r="C11698" s="2" t="s">
        <v>11831</v>
      </c>
      <c r="D11698" s="209" t="n">
        <v>0.2</v>
      </c>
      <c r="F11698" s="211" t="n">
        <v>0</v>
      </c>
    </row>
    <row r="11699" customFormat="false" ht="19.4" hidden="false" customHeight="false" outlineLevel="0" collapsed="false">
      <c r="A11699" s="207" t="n">
        <v>38169</v>
      </c>
      <c r="B11699" s="208" t="s">
        <v>11833</v>
      </c>
      <c r="C11699" s="2" t="s">
        <v>11831</v>
      </c>
      <c r="D11699" s="209" t="n">
        <v>87.86</v>
      </c>
      <c r="F11699" s="211" t="n">
        <v>0</v>
      </c>
    </row>
    <row r="11700" customFormat="false" ht="12.8" hidden="false" customHeight="false" outlineLevel="0" collapsed="false">
      <c r="A11700" s="207" t="n">
        <v>6142</v>
      </c>
      <c r="B11700" s="208" t="s">
        <v>11834</v>
      </c>
      <c r="C11700" s="2" t="s">
        <v>170</v>
      </c>
      <c r="D11700" s="209" t="n">
        <v>9.71</v>
      </c>
      <c r="F11700" s="211" t="n">
        <v>0</v>
      </c>
    </row>
    <row r="11701" customFormat="false" ht="19.4" hidden="false" customHeight="false" outlineLevel="0" collapsed="false">
      <c r="A11701" s="207" t="n">
        <v>11686</v>
      </c>
      <c r="B11701" s="208" t="s">
        <v>11835</v>
      </c>
      <c r="C11701" s="2" t="s">
        <v>170</v>
      </c>
      <c r="D11701" s="209" t="n">
        <v>13.48</v>
      </c>
      <c r="F11701" s="211" t="n">
        <v>0</v>
      </c>
    </row>
    <row r="11702" customFormat="false" ht="12.8" hidden="false" customHeight="false" outlineLevel="0" collapsed="false">
      <c r="A11702" s="207" t="n">
        <v>37598</v>
      </c>
      <c r="B11702" s="208" t="s">
        <v>11836</v>
      </c>
      <c r="C11702" s="2" t="s">
        <v>170</v>
      </c>
      <c r="F11702" s="211" t="n">
        <v>0</v>
      </c>
    </row>
    <row r="11703" customFormat="false" ht="19.4" hidden="false" customHeight="false" outlineLevel="0" collapsed="false">
      <c r="A11703" s="207" t="n">
        <v>25398</v>
      </c>
      <c r="B11703" s="208" t="s">
        <v>11837</v>
      </c>
      <c r="C11703" s="2" t="s">
        <v>170</v>
      </c>
      <c r="D11703" s="209" t="n">
        <v>4841.8</v>
      </c>
      <c r="F11703" s="211" t="n">
        <v>0</v>
      </c>
    </row>
    <row r="11704" customFormat="false" ht="19.4" hidden="false" customHeight="false" outlineLevel="0" collapsed="false">
      <c r="A11704" s="207" t="n">
        <v>25399</v>
      </c>
      <c r="B11704" s="208" t="s">
        <v>11838</v>
      </c>
      <c r="C11704" s="2" t="s">
        <v>170</v>
      </c>
      <c r="D11704" s="209" t="n">
        <v>2939.4</v>
      </c>
      <c r="F11704" s="211" t="n">
        <v>0</v>
      </c>
    </row>
    <row r="11705" customFormat="false" ht="19.4" hidden="false" customHeight="false" outlineLevel="0" collapsed="false">
      <c r="A11705" s="207" t="n">
        <v>43440</v>
      </c>
      <c r="B11705" s="208" t="s">
        <v>11839</v>
      </c>
      <c r="C11705" s="2" t="s">
        <v>170</v>
      </c>
      <c r="D11705" s="209" t="n">
        <v>489.35</v>
      </c>
      <c r="F11705" s="211" t="n">
        <v>0</v>
      </c>
    </row>
    <row r="11706" customFormat="false" ht="12.8" hidden="false" customHeight="false" outlineLevel="0" collapsed="false">
      <c r="A11706" s="207" t="n">
        <v>1613</v>
      </c>
      <c r="B11706" s="208" t="s">
        <v>11840</v>
      </c>
      <c r="C11706" s="2" t="s">
        <v>170</v>
      </c>
      <c r="D11706" s="209" t="n">
        <v>2171.9</v>
      </c>
      <c r="F11706" s="211" t="n">
        <v>0</v>
      </c>
    </row>
    <row r="11707" customFormat="false" ht="12.8" hidden="false" customHeight="false" outlineLevel="0" collapsed="false">
      <c r="A11707" s="207" t="n">
        <v>1626</v>
      </c>
      <c r="B11707" s="208" t="s">
        <v>11841</v>
      </c>
      <c r="C11707" s="2" t="s">
        <v>170</v>
      </c>
      <c r="D11707" s="209" t="n">
        <v>3248.34</v>
      </c>
      <c r="F11707" s="211" t="n">
        <v>0</v>
      </c>
    </row>
    <row r="11708" customFormat="false" ht="12.8" hidden="false" customHeight="false" outlineLevel="0" collapsed="false">
      <c r="A11708" s="207" t="n">
        <v>1625</v>
      </c>
      <c r="B11708" s="208" t="s">
        <v>11842</v>
      </c>
      <c r="C11708" s="2" t="s">
        <v>170</v>
      </c>
      <c r="D11708" s="209" t="n">
        <v>226.88</v>
      </c>
      <c r="F11708" s="211" t="n">
        <v>0</v>
      </c>
    </row>
    <row r="11709" customFormat="false" ht="12.8" hidden="false" customHeight="false" outlineLevel="0" collapsed="false">
      <c r="A11709" s="207" t="n">
        <v>1622</v>
      </c>
      <c r="B11709" s="208" t="s">
        <v>11843</v>
      </c>
      <c r="C11709" s="2" t="s">
        <v>170</v>
      </c>
      <c r="D11709" s="209" t="n">
        <v>7330.16</v>
      </c>
      <c r="F11709" s="211" t="n">
        <v>0</v>
      </c>
    </row>
    <row r="11710" customFormat="false" ht="12.8" hidden="false" customHeight="false" outlineLevel="0" collapsed="false">
      <c r="A11710" s="207" t="n">
        <v>1620</v>
      </c>
      <c r="B11710" s="208" t="s">
        <v>11844</v>
      </c>
      <c r="C11710" s="2" t="s">
        <v>170</v>
      </c>
      <c r="D11710" s="209" t="n">
        <v>477.94</v>
      </c>
      <c r="F11710" s="211" t="n">
        <v>0</v>
      </c>
    </row>
    <row r="11711" customFormat="false" ht="12.8" hidden="false" customHeight="false" outlineLevel="0" collapsed="false">
      <c r="A11711" s="207" t="n">
        <v>1629</v>
      </c>
      <c r="B11711" s="208" t="s">
        <v>11845</v>
      </c>
      <c r="C11711" s="2" t="s">
        <v>170</v>
      </c>
      <c r="D11711" s="209" t="n">
        <v>17839.88</v>
      </c>
      <c r="F11711" s="211" t="n">
        <v>0</v>
      </c>
    </row>
    <row r="11712" customFormat="false" ht="12.8" hidden="false" customHeight="false" outlineLevel="0" collapsed="false">
      <c r="A11712" s="207" t="n">
        <v>1627</v>
      </c>
      <c r="B11712" s="208" t="s">
        <v>11846</v>
      </c>
      <c r="C11712" s="2" t="s">
        <v>170</v>
      </c>
      <c r="D11712" s="209" t="n">
        <v>913.56</v>
      </c>
      <c r="F11712" s="211" t="n">
        <v>0</v>
      </c>
    </row>
    <row r="11713" customFormat="false" ht="12.8" hidden="false" customHeight="false" outlineLevel="0" collapsed="false">
      <c r="A11713" s="207" t="n">
        <v>1623</v>
      </c>
      <c r="B11713" s="208" t="s">
        <v>11847</v>
      </c>
      <c r="C11713" s="2" t="s">
        <v>170</v>
      </c>
      <c r="D11713" s="209" t="n">
        <v>185.03</v>
      </c>
      <c r="F11713" s="211" t="n">
        <v>0</v>
      </c>
    </row>
    <row r="11714" customFormat="false" ht="12.8" hidden="false" customHeight="false" outlineLevel="0" collapsed="false">
      <c r="A11714" s="207" t="n">
        <v>1619</v>
      </c>
      <c r="B11714" s="208" t="s">
        <v>11848</v>
      </c>
      <c r="C11714" s="2" t="s">
        <v>170</v>
      </c>
      <c r="D11714" s="209" t="n">
        <v>254.52</v>
      </c>
      <c r="F11714" s="211" t="n">
        <v>0</v>
      </c>
    </row>
    <row r="11715" customFormat="false" ht="12.8" hidden="false" customHeight="false" outlineLevel="0" collapsed="false">
      <c r="A11715" s="207" t="n">
        <v>1630</v>
      </c>
      <c r="B11715" s="208" t="s">
        <v>11849</v>
      </c>
      <c r="C11715" s="2" t="s">
        <v>170</v>
      </c>
      <c r="D11715" s="209" t="n">
        <v>5604.06</v>
      </c>
      <c r="F11715" s="211" t="n">
        <v>0</v>
      </c>
    </row>
    <row r="11716" customFormat="false" ht="12.8" hidden="false" customHeight="false" outlineLevel="0" collapsed="false">
      <c r="A11716" s="207" t="n">
        <v>1616</v>
      </c>
      <c r="B11716" s="208" t="s">
        <v>11850</v>
      </c>
      <c r="C11716" s="2" t="s">
        <v>170</v>
      </c>
      <c r="D11716" s="209" t="n">
        <v>8619.15</v>
      </c>
      <c r="F11716" s="211" t="n">
        <v>0</v>
      </c>
    </row>
    <row r="11717" customFormat="false" ht="12.8" hidden="false" customHeight="false" outlineLevel="0" collapsed="false">
      <c r="A11717" s="207" t="n">
        <v>1614</v>
      </c>
      <c r="B11717" s="208" t="s">
        <v>11851</v>
      </c>
      <c r="C11717" s="2" t="s">
        <v>170</v>
      </c>
      <c r="D11717" s="209" t="n">
        <v>393.92</v>
      </c>
      <c r="F11717" s="211" t="n">
        <v>0</v>
      </c>
    </row>
    <row r="11718" customFormat="false" ht="12.8" hidden="false" customHeight="false" outlineLevel="0" collapsed="false">
      <c r="A11718" s="207" t="n">
        <v>1617</v>
      </c>
      <c r="B11718" s="208" t="s">
        <v>11852</v>
      </c>
      <c r="C11718" s="2" t="s">
        <v>170</v>
      </c>
      <c r="D11718" s="209" t="n">
        <v>10289.4</v>
      </c>
      <c r="F11718" s="211" t="n">
        <v>0</v>
      </c>
    </row>
    <row r="11719" customFormat="false" ht="12.8" hidden="false" customHeight="false" outlineLevel="0" collapsed="false">
      <c r="A11719" s="207" t="n">
        <v>1621</v>
      </c>
      <c r="B11719" s="208" t="s">
        <v>11853</v>
      </c>
      <c r="C11719" s="2" t="s">
        <v>170</v>
      </c>
      <c r="D11719" s="209" t="n">
        <v>704.53</v>
      </c>
      <c r="F11719" s="211" t="n">
        <v>0</v>
      </c>
    </row>
    <row r="11720" customFormat="false" ht="12.8" hidden="false" customHeight="false" outlineLevel="0" collapsed="false">
      <c r="A11720" s="207" t="n">
        <v>1624</v>
      </c>
      <c r="B11720" s="208" t="s">
        <v>11854</v>
      </c>
      <c r="C11720" s="2" t="s">
        <v>170</v>
      </c>
      <c r="D11720" s="209" t="n">
        <v>25291.83</v>
      </c>
      <c r="F11720" s="211" t="n">
        <v>0</v>
      </c>
    </row>
    <row r="11721" customFormat="false" ht="12.8" hidden="false" customHeight="false" outlineLevel="0" collapsed="false">
      <c r="A11721" s="207" t="n">
        <v>1615</v>
      </c>
      <c r="B11721" s="208" t="s">
        <v>11855</v>
      </c>
      <c r="C11721" s="2" t="s">
        <v>170</v>
      </c>
      <c r="D11721" s="209" t="n">
        <v>1322.99</v>
      </c>
      <c r="F11721" s="211" t="n">
        <v>0</v>
      </c>
    </row>
    <row r="11722" customFormat="false" ht="12.8" hidden="false" customHeight="false" outlineLevel="0" collapsed="false">
      <c r="A11722" s="207" t="n">
        <v>1612</v>
      </c>
      <c r="B11722" s="208" t="s">
        <v>11856</v>
      </c>
      <c r="C11722" s="2" t="s">
        <v>170</v>
      </c>
      <c r="D11722" s="209" t="n">
        <v>174.25</v>
      </c>
      <c r="F11722" s="211" t="n">
        <v>0</v>
      </c>
    </row>
    <row r="11723" customFormat="false" ht="12.8" hidden="false" customHeight="false" outlineLevel="0" collapsed="false">
      <c r="A11723" s="207" t="n">
        <v>1618</v>
      </c>
      <c r="B11723" s="208" t="s">
        <v>11857</v>
      </c>
      <c r="C11723" s="2" t="s">
        <v>170</v>
      </c>
      <c r="D11723" s="209" t="n">
        <v>1817.98</v>
      </c>
      <c r="F11723" s="211" t="n">
        <v>0</v>
      </c>
    </row>
    <row r="11724" customFormat="false" ht="12.8" hidden="false" customHeight="false" outlineLevel="0" collapsed="false">
      <c r="A11724" s="207" t="n">
        <v>14211</v>
      </c>
      <c r="B11724" s="208" t="s">
        <v>11858</v>
      </c>
      <c r="C11724" s="2" t="s">
        <v>170</v>
      </c>
      <c r="F11724" s="211" t="n">
        <v>0</v>
      </c>
    </row>
    <row r="11725" customFormat="false" ht="19.4" hidden="false" customHeight="false" outlineLevel="0" collapsed="false">
      <c r="A11725" s="207" t="n">
        <v>43657</v>
      </c>
      <c r="B11725" s="208" t="s">
        <v>11859</v>
      </c>
      <c r="C11725" s="2" t="s">
        <v>183</v>
      </c>
      <c r="D11725" s="209" t="n">
        <v>8.97</v>
      </c>
      <c r="F11725" s="211" t="n">
        <v>0</v>
      </c>
    </row>
    <row r="11726" customFormat="false" ht="12.8" hidden="false" customHeight="false" outlineLevel="0" collapsed="false">
      <c r="A11726" s="207" t="n">
        <v>38200</v>
      </c>
      <c r="B11726" s="208" t="s">
        <v>11860</v>
      </c>
      <c r="C11726" s="2" t="s">
        <v>11861</v>
      </c>
      <c r="D11726" s="209" t="n">
        <v>480.76</v>
      </c>
      <c r="F11726" s="211" t="n">
        <v>0</v>
      </c>
    </row>
    <row r="11727" customFormat="false" ht="12.8" hidden="false" customHeight="false" outlineLevel="0" collapsed="false">
      <c r="A11727" s="207" t="n">
        <v>39269</v>
      </c>
      <c r="B11727" s="208" t="s">
        <v>11862</v>
      </c>
      <c r="C11727" s="2" t="s">
        <v>183</v>
      </c>
      <c r="D11727" s="209" t="n">
        <v>1.39</v>
      </c>
      <c r="F11727" s="211" t="n">
        <v>0</v>
      </c>
    </row>
    <row r="11728" customFormat="false" ht="12.8" hidden="false" customHeight="false" outlineLevel="0" collapsed="false">
      <c r="A11728" s="207" t="n">
        <v>11889</v>
      </c>
      <c r="B11728" s="208" t="s">
        <v>11863</v>
      </c>
      <c r="C11728" s="2" t="s">
        <v>183</v>
      </c>
      <c r="D11728" s="209" t="n">
        <v>1.91</v>
      </c>
      <c r="F11728" s="211" t="n">
        <v>0</v>
      </c>
    </row>
    <row r="11729" customFormat="false" ht="12.8" hidden="false" customHeight="false" outlineLevel="0" collapsed="false">
      <c r="A11729" s="207" t="n">
        <v>39270</v>
      </c>
      <c r="B11729" s="208" t="s">
        <v>11864</v>
      </c>
      <c r="C11729" s="2" t="s">
        <v>183</v>
      </c>
      <c r="D11729" s="209" t="n">
        <v>2.48</v>
      </c>
      <c r="F11729" s="211" t="n">
        <v>0</v>
      </c>
    </row>
    <row r="11730" customFormat="false" ht="12.8" hidden="false" customHeight="false" outlineLevel="0" collapsed="false">
      <c r="A11730" s="207" t="n">
        <v>11890</v>
      </c>
      <c r="B11730" s="208" t="s">
        <v>11865</v>
      </c>
      <c r="C11730" s="2" t="s">
        <v>183</v>
      </c>
      <c r="D11730" s="209" t="n">
        <v>3.37</v>
      </c>
      <c r="F11730" s="211" t="n">
        <v>0</v>
      </c>
    </row>
    <row r="11731" customFormat="false" ht="12.8" hidden="false" customHeight="false" outlineLevel="0" collapsed="false">
      <c r="A11731" s="207" t="n">
        <v>11891</v>
      </c>
      <c r="B11731" s="208" t="s">
        <v>11866</v>
      </c>
      <c r="C11731" s="2" t="s">
        <v>183</v>
      </c>
      <c r="D11731" s="209" t="n">
        <v>5.47</v>
      </c>
      <c r="F11731" s="211" t="n">
        <v>0</v>
      </c>
    </row>
    <row r="11732" customFormat="false" ht="12.8" hidden="false" customHeight="false" outlineLevel="0" collapsed="false">
      <c r="A11732" s="207" t="n">
        <v>11892</v>
      </c>
      <c r="B11732" s="208" t="s">
        <v>11867</v>
      </c>
      <c r="C11732" s="2" t="s">
        <v>183</v>
      </c>
      <c r="D11732" s="209" t="n">
        <v>8.95</v>
      </c>
      <c r="F11732" s="211" t="n">
        <v>0</v>
      </c>
    </row>
    <row r="11733" customFormat="false" ht="12.8" hidden="false" customHeight="false" outlineLevel="0" collapsed="false">
      <c r="A11733" s="207" t="n">
        <v>37601</v>
      </c>
      <c r="B11733" s="208" t="s">
        <v>11868</v>
      </c>
      <c r="C11733" s="2" t="s">
        <v>183</v>
      </c>
      <c r="F11733" s="211" t="n">
        <v>0</v>
      </c>
    </row>
    <row r="11734" customFormat="false" ht="12.8" hidden="false" customHeight="false" outlineLevel="0" collapsed="false">
      <c r="A11734" s="207" t="n">
        <v>1634</v>
      </c>
      <c r="B11734" s="208" t="s">
        <v>11869</v>
      </c>
      <c r="C11734" s="2" t="s">
        <v>183</v>
      </c>
      <c r="F11734" s="211" t="n">
        <v>0</v>
      </c>
    </row>
    <row r="11735" customFormat="false" ht="12.8" hidden="false" customHeight="false" outlineLevel="0" collapsed="false">
      <c r="A11735" s="207" t="n">
        <v>44274</v>
      </c>
      <c r="B11735" s="208" t="s">
        <v>11870</v>
      </c>
      <c r="C11735" s="2" t="s">
        <v>170</v>
      </c>
      <c r="D11735" s="209" t="n">
        <v>702.18</v>
      </c>
      <c r="F11735" s="211" t="n">
        <v>0</v>
      </c>
    </row>
    <row r="11736" customFormat="false" ht="12.8" hidden="false" customHeight="false" outlineLevel="0" collapsed="false">
      <c r="A11736" s="207" t="n">
        <v>5086</v>
      </c>
      <c r="B11736" s="208" t="s">
        <v>11871</v>
      </c>
      <c r="C11736" s="2" t="s">
        <v>441</v>
      </c>
      <c r="D11736" s="209" t="n">
        <v>36.37</v>
      </c>
      <c r="F11736" s="211" t="n">
        <v>0</v>
      </c>
    </row>
    <row r="11737" customFormat="false" ht="12.8" hidden="false" customHeight="false" outlineLevel="0" collapsed="false">
      <c r="A11737" s="207" t="n">
        <v>45244</v>
      </c>
      <c r="B11737" s="208" t="s">
        <v>11872</v>
      </c>
      <c r="C11737" s="2" t="s">
        <v>170</v>
      </c>
      <c r="D11737" s="209" t="n">
        <v>99.27</v>
      </c>
      <c r="F11737" s="211" t="n">
        <v>0</v>
      </c>
    </row>
    <row r="11738" customFormat="false" ht="19.4" hidden="false" customHeight="false" outlineLevel="0" collapsed="false">
      <c r="A11738" s="207" t="n">
        <v>11280</v>
      </c>
      <c r="B11738" s="208" t="s">
        <v>11873</v>
      </c>
      <c r="C11738" s="2" t="s">
        <v>170</v>
      </c>
      <c r="D11738" s="209" t="n">
        <v>7838.8</v>
      </c>
      <c r="F11738" s="211" t="n">
        <v>0</v>
      </c>
    </row>
    <row r="11739" customFormat="false" ht="19.4" hidden="false" customHeight="false" outlineLevel="0" collapsed="false">
      <c r="A11739" s="207" t="n">
        <v>45657</v>
      </c>
      <c r="B11739" s="208" t="s">
        <v>11874</v>
      </c>
      <c r="C11739" s="2" t="s">
        <v>170</v>
      </c>
      <c r="D11739" s="209" t="n">
        <v>178623.2</v>
      </c>
      <c r="F11739" s="211" t="n">
        <v>0</v>
      </c>
    </row>
    <row r="11740" customFormat="false" ht="12.8" hidden="false" customHeight="false" outlineLevel="0" collapsed="false">
      <c r="A11740" s="207" t="n">
        <v>3446</v>
      </c>
      <c r="B11740" s="208" t="s">
        <v>11875</v>
      </c>
      <c r="C11740" s="2" t="s">
        <v>170</v>
      </c>
      <c r="D11740" s="209" t="n">
        <v>36.51</v>
      </c>
      <c r="F11740" s="211" t="n">
        <v>0</v>
      </c>
    </row>
    <row r="11741" customFormat="false" ht="12.8" hidden="false" customHeight="false" outlineLevel="0" collapsed="false">
      <c r="A11741" s="207" t="n">
        <v>3445</v>
      </c>
      <c r="B11741" s="208" t="s">
        <v>11876</v>
      </c>
      <c r="C11741" s="2" t="s">
        <v>170</v>
      </c>
      <c r="D11741" s="209" t="n">
        <v>29.8</v>
      </c>
      <c r="F11741" s="211" t="n">
        <v>0</v>
      </c>
    </row>
    <row r="11742" customFormat="false" ht="12.8" hidden="false" customHeight="false" outlineLevel="0" collapsed="false">
      <c r="A11742" s="207" t="n">
        <v>3444</v>
      </c>
      <c r="B11742" s="208" t="s">
        <v>11877</v>
      </c>
      <c r="C11742" s="2" t="s">
        <v>170</v>
      </c>
      <c r="D11742" s="209" t="n">
        <v>18.34</v>
      </c>
      <c r="F11742" s="211" t="n">
        <v>0</v>
      </c>
    </row>
    <row r="11743" customFormat="false" ht="12.8" hidden="false" customHeight="false" outlineLevel="0" collapsed="false">
      <c r="A11743" s="207" t="n">
        <v>3441</v>
      </c>
      <c r="B11743" s="208" t="s">
        <v>11878</v>
      </c>
      <c r="C11743" s="2" t="s">
        <v>170</v>
      </c>
      <c r="D11743" s="209" t="n">
        <v>8.41</v>
      </c>
      <c r="F11743" s="211" t="n">
        <v>0</v>
      </c>
    </row>
    <row r="11744" customFormat="false" ht="12.8" hidden="false" customHeight="false" outlineLevel="0" collapsed="false">
      <c r="A11744" s="207" t="n">
        <v>12402</v>
      </c>
      <c r="B11744" s="208" t="s">
        <v>11879</v>
      </c>
      <c r="C11744" s="2" t="s">
        <v>170</v>
      </c>
      <c r="D11744" s="209" t="n">
        <v>102.62</v>
      </c>
      <c r="F11744" s="211" t="n">
        <v>0</v>
      </c>
    </row>
    <row r="11745" customFormat="false" ht="12.8" hidden="false" customHeight="false" outlineLevel="0" collapsed="false">
      <c r="A11745" s="207" t="n">
        <v>3447</v>
      </c>
      <c r="B11745" s="208" t="s">
        <v>11880</v>
      </c>
      <c r="C11745" s="2" t="s">
        <v>170</v>
      </c>
      <c r="D11745" s="209" t="n">
        <v>53.09</v>
      </c>
      <c r="F11745" s="211" t="n">
        <v>0</v>
      </c>
    </row>
    <row r="11746" customFormat="false" ht="12.8" hidden="false" customHeight="false" outlineLevel="0" collapsed="false">
      <c r="A11746" s="207" t="n">
        <v>3448</v>
      </c>
      <c r="B11746" s="208" t="s">
        <v>11881</v>
      </c>
      <c r="C11746" s="2" t="s">
        <v>170</v>
      </c>
      <c r="D11746" s="209" t="n">
        <v>150.03</v>
      </c>
      <c r="F11746" s="211" t="n">
        <v>0</v>
      </c>
    </row>
    <row r="11747" customFormat="false" ht="12.8" hidden="false" customHeight="false" outlineLevel="0" collapsed="false">
      <c r="A11747" s="207" t="n">
        <v>3442</v>
      </c>
      <c r="B11747" s="208" t="s">
        <v>11882</v>
      </c>
      <c r="C11747" s="2" t="s">
        <v>170</v>
      </c>
      <c r="D11747" s="209" t="n">
        <v>12.58</v>
      </c>
      <c r="F11747" s="211" t="n">
        <v>0</v>
      </c>
    </row>
    <row r="11748" customFormat="false" ht="12.8" hidden="false" customHeight="false" outlineLevel="0" collapsed="false">
      <c r="A11748" s="207" t="n">
        <v>3449</v>
      </c>
      <c r="B11748" s="208" t="s">
        <v>11883</v>
      </c>
      <c r="C11748" s="2" t="s">
        <v>170</v>
      </c>
      <c r="D11748" s="209" t="n">
        <v>262.88</v>
      </c>
      <c r="F11748" s="211" t="n">
        <v>0</v>
      </c>
    </row>
    <row r="11749" customFormat="false" ht="12.8" hidden="false" customHeight="false" outlineLevel="0" collapsed="false">
      <c r="A11749" s="207" t="n">
        <v>37438</v>
      </c>
      <c r="B11749" s="208" t="s">
        <v>11884</v>
      </c>
      <c r="C11749" s="2" t="s">
        <v>170</v>
      </c>
      <c r="D11749" s="209" t="n">
        <v>286.72</v>
      </c>
      <c r="F11749" s="211" t="n">
        <v>0</v>
      </c>
    </row>
    <row r="11750" customFormat="false" ht="12.8" hidden="false" customHeight="false" outlineLevel="0" collapsed="false">
      <c r="A11750" s="207" t="n">
        <v>37439</v>
      </c>
      <c r="B11750" s="208" t="s">
        <v>11885</v>
      </c>
      <c r="C11750" s="2" t="s">
        <v>170</v>
      </c>
      <c r="D11750" s="209" t="n">
        <v>1874.55</v>
      </c>
      <c r="F11750" s="211" t="n">
        <v>0</v>
      </c>
    </row>
    <row r="11751" customFormat="false" ht="12.8" hidden="false" customHeight="false" outlineLevel="0" collapsed="false">
      <c r="A11751" s="207" t="n">
        <v>37435</v>
      </c>
      <c r="B11751" s="208" t="s">
        <v>11886</v>
      </c>
      <c r="C11751" s="2" t="s">
        <v>170</v>
      </c>
      <c r="D11751" s="209" t="n">
        <v>33.69</v>
      </c>
      <c r="F11751" s="211" t="n">
        <v>0</v>
      </c>
    </row>
    <row r="11752" customFormat="false" ht="12.8" hidden="false" customHeight="false" outlineLevel="0" collapsed="false">
      <c r="A11752" s="207" t="n">
        <v>37436</v>
      </c>
      <c r="B11752" s="208" t="s">
        <v>11887</v>
      </c>
      <c r="C11752" s="2" t="s">
        <v>170</v>
      </c>
      <c r="D11752" s="209" t="n">
        <v>39.76</v>
      </c>
      <c r="F11752" s="211" t="n">
        <v>0</v>
      </c>
    </row>
    <row r="11753" customFormat="false" ht="12.8" hidden="false" customHeight="false" outlineLevel="0" collapsed="false">
      <c r="A11753" s="207" t="n">
        <v>37437</v>
      </c>
      <c r="B11753" s="208" t="s">
        <v>11888</v>
      </c>
      <c r="C11753" s="2" t="s">
        <v>170</v>
      </c>
      <c r="D11753" s="209" t="n">
        <v>57.51</v>
      </c>
      <c r="F11753" s="211" t="n">
        <v>0</v>
      </c>
    </row>
    <row r="11754" customFormat="false" ht="12.8" hidden="false" customHeight="false" outlineLevel="0" collapsed="false">
      <c r="A11754" s="207" t="n">
        <v>3473</v>
      </c>
      <c r="B11754" s="208" t="s">
        <v>11889</v>
      </c>
      <c r="C11754" s="2" t="s">
        <v>170</v>
      </c>
      <c r="D11754" s="209" t="n">
        <v>41.28</v>
      </c>
      <c r="F11754" s="211" t="n">
        <v>0</v>
      </c>
    </row>
    <row r="11755" customFormat="false" ht="12.8" hidden="false" customHeight="false" outlineLevel="0" collapsed="false">
      <c r="A11755" s="207" t="n">
        <v>3474</v>
      </c>
      <c r="B11755" s="208" t="s">
        <v>11890</v>
      </c>
      <c r="C11755" s="2" t="s">
        <v>170</v>
      </c>
      <c r="D11755" s="209" t="n">
        <v>34.02</v>
      </c>
      <c r="F11755" s="211" t="n">
        <v>0</v>
      </c>
    </row>
    <row r="11756" customFormat="false" ht="12.8" hidden="false" customHeight="false" outlineLevel="0" collapsed="false">
      <c r="A11756" s="207" t="n">
        <v>3443</v>
      </c>
      <c r="B11756" s="208" t="s">
        <v>11891</v>
      </c>
      <c r="C11756" s="2" t="s">
        <v>170</v>
      </c>
      <c r="D11756" s="209" t="n">
        <v>21.17</v>
      </c>
      <c r="F11756" s="211" t="n">
        <v>0</v>
      </c>
    </row>
    <row r="11757" customFormat="false" ht="12.8" hidden="false" customHeight="false" outlineLevel="0" collapsed="false">
      <c r="A11757" s="207" t="n">
        <v>3450</v>
      </c>
      <c r="B11757" s="208" t="s">
        <v>11892</v>
      </c>
      <c r="C11757" s="2" t="s">
        <v>170</v>
      </c>
      <c r="D11757" s="209" t="n">
        <v>9.86</v>
      </c>
      <c r="F11757" s="211" t="n">
        <v>0</v>
      </c>
    </row>
    <row r="11758" customFormat="false" ht="12.8" hidden="false" customHeight="false" outlineLevel="0" collapsed="false">
      <c r="A11758" s="207" t="n">
        <v>3453</v>
      </c>
      <c r="B11758" s="208" t="s">
        <v>11893</v>
      </c>
      <c r="C11758" s="2" t="s">
        <v>170</v>
      </c>
      <c r="D11758" s="209" t="n">
        <v>120.48</v>
      </c>
      <c r="F11758" s="211" t="n">
        <v>0</v>
      </c>
    </row>
    <row r="11759" customFormat="false" ht="12.8" hidden="false" customHeight="false" outlineLevel="0" collapsed="false">
      <c r="A11759" s="207" t="n">
        <v>3452</v>
      </c>
      <c r="B11759" s="208" t="s">
        <v>11894</v>
      </c>
      <c r="C11759" s="2" t="s">
        <v>170</v>
      </c>
      <c r="D11759" s="209" t="n">
        <v>59.47</v>
      </c>
      <c r="F11759" s="211" t="n">
        <v>0</v>
      </c>
    </row>
    <row r="11760" customFormat="false" ht="12.8" hidden="false" customHeight="false" outlineLevel="0" collapsed="false">
      <c r="A11760" s="207" t="n">
        <v>3454</v>
      </c>
      <c r="B11760" s="208" t="s">
        <v>11895</v>
      </c>
      <c r="C11760" s="2" t="s">
        <v>170</v>
      </c>
      <c r="D11760" s="209" t="n">
        <v>183.25</v>
      </c>
      <c r="F11760" s="211" t="n">
        <v>0</v>
      </c>
    </row>
    <row r="11761" customFormat="false" ht="12.8" hidden="false" customHeight="false" outlineLevel="0" collapsed="false">
      <c r="A11761" s="207" t="n">
        <v>3451</v>
      </c>
      <c r="B11761" s="208" t="s">
        <v>11896</v>
      </c>
      <c r="C11761" s="2" t="s">
        <v>170</v>
      </c>
      <c r="D11761" s="209" t="n">
        <v>11.8</v>
      </c>
      <c r="F11761" s="211" t="n">
        <v>0</v>
      </c>
    </row>
    <row r="11762" customFormat="false" ht="12.8" hidden="false" customHeight="false" outlineLevel="0" collapsed="false">
      <c r="A11762" s="207" t="n">
        <v>3458</v>
      </c>
      <c r="B11762" s="208" t="s">
        <v>11897</v>
      </c>
      <c r="C11762" s="2" t="s">
        <v>170</v>
      </c>
      <c r="D11762" s="209" t="n">
        <v>33.08</v>
      </c>
      <c r="F11762" s="211" t="n">
        <v>0</v>
      </c>
    </row>
    <row r="11763" customFormat="false" ht="12.8" hidden="false" customHeight="false" outlineLevel="0" collapsed="false">
      <c r="A11763" s="207" t="n">
        <v>3457</v>
      </c>
      <c r="B11763" s="208" t="s">
        <v>11898</v>
      </c>
      <c r="C11763" s="2" t="s">
        <v>170</v>
      </c>
      <c r="D11763" s="209" t="n">
        <v>24.84</v>
      </c>
      <c r="F11763" s="211" t="n">
        <v>0</v>
      </c>
    </row>
    <row r="11764" customFormat="false" ht="12.8" hidden="false" customHeight="false" outlineLevel="0" collapsed="false">
      <c r="A11764" s="207" t="n">
        <v>3472</v>
      </c>
      <c r="B11764" s="208" t="s">
        <v>11899</v>
      </c>
      <c r="C11764" s="2" t="s">
        <v>170</v>
      </c>
      <c r="D11764" s="209" t="n">
        <v>15.85</v>
      </c>
      <c r="F11764" s="211" t="n">
        <v>0</v>
      </c>
    </row>
    <row r="11765" customFormat="false" ht="12.8" hidden="false" customHeight="false" outlineLevel="0" collapsed="false">
      <c r="A11765" s="207" t="n">
        <v>3455</v>
      </c>
      <c r="B11765" s="208" t="s">
        <v>11900</v>
      </c>
      <c r="C11765" s="2" t="s">
        <v>170</v>
      </c>
      <c r="D11765" s="209" t="n">
        <v>7.05</v>
      </c>
      <c r="F11765" s="211" t="n">
        <v>0</v>
      </c>
    </row>
    <row r="11766" customFormat="false" ht="12.8" hidden="false" customHeight="false" outlineLevel="0" collapsed="false">
      <c r="A11766" s="207" t="n">
        <v>3470</v>
      </c>
      <c r="B11766" s="208" t="s">
        <v>11901</v>
      </c>
      <c r="C11766" s="2" t="s">
        <v>170</v>
      </c>
      <c r="D11766" s="209" t="n">
        <v>92.39</v>
      </c>
      <c r="F11766" s="211" t="n">
        <v>0</v>
      </c>
    </row>
    <row r="11767" customFormat="false" ht="12.8" hidden="false" customHeight="false" outlineLevel="0" collapsed="false">
      <c r="A11767" s="207" t="n">
        <v>3471</v>
      </c>
      <c r="B11767" s="208" t="s">
        <v>11902</v>
      </c>
      <c r="C11767" s="2" t="s">
        <v>170</v>
      </c>
      <c r="D11767" s="209" t="n">
        <v>50.76</v>
      </c>
      <c r="F11767" s="211" t="n">
        <v>0</v>
      </c>
    </row>
    <row r="11768" customFormat="false" ht="12.8" hidden="false" customHeight="false" outlineLevel="0" collapsed="false">
      <c r="A11768" s="207" t="n">
        <v>3459</v>
      </c>
      <c r="B11768" s="208" t="s">
        <v>11903</v>
      </c>
      <c r="C11768" s="2" t="s">
        <v>170</v>
      </c>
      <c r="D11768" s="209" t="n">
        <v>130.31</v>
      </c>
      <c r="F11768" s="211" t="n">
        <v>0</v>
      </c>
    </row>
    <row r="11769" customFormat="false" ht="12.8" hidden="false" customHeight="false" outlineLevel="0" collapsed="false">
      <c r="A11769" s="207" t="n">
        <v>3456</v>
      </c>
      <c r="B11769" s="208" t="s">
        <v>11904</v>
      </c>
      <c r="C11769" s="2" t="s">
        <v>170</v>
      </c>
      <c r="D11769" s="209" t="n">
        <v>10.55</v>
      </c>
      <c r="F11769" s="211" t="n">
        <v>0</v>
      </c>
    </row>
    <row r="11770" customFormat="false" ht="12.8" hidden="false" customHeight="false" outlineLevel="0" collapsed="false">
      <c r="A11770" s="207" t="n">
        <v>3469</v>
      </c>
      <c r="B11770" s="208" t="s">
        <v>11905</v>
      </c>
      <c r="C11770" s="2" t="s">
        <v>170</v>
      </c>
      <c r="D11770" s="209" t="n">
        <v>247.82</v>
      </c>
      <c r="F11770" s="211" t="n">
        <v>0</v>
      </c>
    </row>
    <row r="11771" customFormat="false" ht="12.8" hidden="false" customHeight="false" outlineLevel="0" collapsed="false">
      <c r="A11771" s="207" t="n">
        <v>3460</v>
      </c>
      <c r="B11771" s="208" t="s">
        <v>11906</v>
      </c>
      <c r="C11771" s="2" t="s">
        <v>170</v>
      </c>
      <c r="D11771" s="209" t="n">
        <v>361.6</v>
      </c>
      <c r="F11771" s="211" t="n">
        <v>0</v>
      </c>
    </row>
    <row r="11772" customFormat="false" ht="12.8" hidden="false" customHeight="false" outlineLevel="0" collapsed="false">
      <c r="A11772" s="207" t="n">
        <v>3461</v>
      </c>
      <c r="B11772" s="208" t="s">
        <v>11907</v>
      </c>
      <c r="C11772" s="2" t="s">
        <v>170</v>
      </c>
      <c r="D11772" s="209" t="n">
        <v>924.23</v>
      </c>
      <c r="F11772" s="211" t="n">
        <v>0</v>
      </c>
    </row>
    <row r="11773" customFormat="false" ht="12.8" hidden="false" customHeight="false" outlineLevel="0" collapsed="false">
      <c r="A11773" s="207" t="n">
        <v>37433</v>
      </c>
      <c r="B11773" s="208" t="s">
        <v>11908</v>
      </c>
      <c r="C11773" s="2" t="s">
        <v>170</v>
      </c>
      <c r="D11773" s="209" t="n">
        <v>286.72</v>
      </c>
      <c r="F11773" s="211" t="n">
        <v>0</v>
      </c>
    </row>
    <row r="11774" customFormat="false" ht="12.8" hidden="false" customHeight="false" outlineLevel="0" collapsed="false">
      <c r="A11774" s="207" t="n">
        <v>37430</v>
      </c>
      <c r="B11774" s="208" t="s">
        <v>11909</v>
      </c>
      <c r="C11774" s="2" t="s">
        <v>170</v>
      </c>
      <c r="D11774" s="209" t="n">
        <v>35.93</v>
      </c>
      <c r="F11774" s="211" t="n">
        <v>0</v>
      </c>
    </row>
    <row r="11775" customFormat="false" ht="12.8" hidden="false" customHeight="false" outlineLevel="0" collapsed="false">
      <c r="A11775" s="207" t="n">
        <v>37434</v>
      </c>
      <c r="B11775" s="208" t="s">
        <v>11910</v>
      </c>
      <c r="C11775" s="2" t="s">
        <v>170</v>
      </c>
      <c r="D11775" s="209" t="n">
        <v>2673.36</v>
      </c>
      <c r="F11775" s="211" t="n">
        <v>0</v>
      </c>
    </row>
    <row r="11776" customFormat="false" ht="12.8" hidden="false" customHeight="false" outlineLevel="0" collapsed="false">
      <c r="A11776" s="207" t="n">
        <v>37431</v>
      </c>
      <c r="B11776" s="208" t="s">
        <v>11911</v>
      </c>
      <c r="C11776" s="2" t="s">
        <v>170</v>
      </c>
      <c r="D11776" s="209" t="n">
        <v>48.74</v>
      </c>
      <c r="F11776" s="211" t="n">
        <v>0</v>
      </c>
    </row>
    <row r="11777" customFormat="false" ht="12.8" hidden="false" customHeight="false" outlineLevel="0" collapsed="false">
      <c r="A11777" s="207" t="n">
        <v>37432</v>
      </c>
      <c r="B11777" s="208" t="s">
        <v>11912</v>
      </c>
      <c r="C11777" s="2" t="s">
        <v>170</v>
      </c>
      <c r="D11777" s="209" t="n">
        <v>89.9</v>
      </c>
      <c r="F11777" s="211" t="n">
        <v>0</v>
      </c>
    </row>
    <row r="11778" customFormat="false" ht="12.8" hidden="false" customHeight="false" outlineLevel="0" collapsed="false">
      <c r="A11778" s="207" t="n">
        <v>39869</v>
      </c>
      <c r="B11778" s="208" t="s">
        <v>11913</v>
      </c>
      <c r="C11778" s="2" t="s">
        <v>170</v>
      </c>
      <c r="F11778" s="211" t="n">
        <v>0</v>
      </c>
    </row>
    <row r="11779" customFormat="false" ht="12.8" hidden="false" customHeight="false" outlineLevel="0" collapsed="false">
      <c r="A11779" s="207" t="n">
        <v>39870</v>
      </c>
      <c r="B11779" s="208" t="s">
        <v>11914</v>
      </c>
      <c r="C11779" s="2" t="s">
        <v>170</v>
      </c>
      <c r="F11779" s="211" t="n">
        <v>0</v>
      </c>
    </row>
    <row r="11780" customFormat="false" ht="12.8" hidden="false" customHeight="false" outlineLevel="0" collapsed="false">
      <c r="A11780" s="207" t="n">
        <v>39871</v>
      </c>
      <c r="B11780" s="208" t="s">
        <v>11915</v>
      </c>
      <c r="C11780" s="2" t="s">
        <v>170</v>
      </c>
      <c r="F11780" s="211" t="n">
        <v>0</v>
      </c>
    </row>
    <row r="11781" customFormat="false" ht="12.8" hidden="false" customHeight="false" outlineLevel="0" collapsed="false">
      <c r="A11781" s="207" t="n">
        <v>12722</v>
      </c>
      <c r="B11781" s="208" t="s">
        <v>11916</v>
      </c>
      <c r="C11781" s="2" t="s">
        <v>170</v>
      </c>
      <c r="F11781" s="211" t="n">
        <v>0</v>
      </c>
    </row>
    <row r="11782" customFormat="false" ht="12.8" hidden="false" customHeight="false" outlineLevel="0" collapsed="false">
      <c r="A11782" s="207" t="n">
        <v>12714</v>
      </c>
      <c r="B11782" s="208" t="s">
        <v>11917</v>
      </c>
      <c r="C11782" s="2" t="s">
        <v>170</v>
      </c>
      <c r="F11782" s="211" t="n">
        <v>0</v>
      </c>
    </row>
    <row r="11783" customFormat="false" ht="12.8" hidden="false" customHeight="false" outlineLevel="0" collapsed="false">
      <c r="A11783" s="207" t="n">
        <v>12715</v>
      </c>
      <c r="B11783" s="208" t="s">
        <v>11918</v>
      </c>
      <c r="C11783" s="2" t="s">
        <v>170</v>
      </c>
      <c r="F11783" s="211" t="n">
        <v>0</v>
      </c>
    </row>
    <row r="11784" customFormat="false" ht="12.8" hidden="false" customHeight="false" outlineLevel="0" collapsed="false">
      <c r="A11784" s="207" t="n">
        <v>12716</v>
      </c>
      <c r="B11784" s="208" t="s">
        <v>11919</v>
      </c>
      <c r="C11784" s="2" t="s">
        <v>170</v>
      </c>
      <c r="F11784" s="211" t="n">
        <v>0</v>
      </c>
    </row>
    <row r="11785" customFormat="false" ht="12.8" hidden="false" customHeight="false" outlineLevel="0" collapsed="false">
      <c r="A11785" s="207" t="n">
        <v>12717</v>
      </c>
      <c r="B11785" s="208" t="s">
        <v>11920</v>
      </c>
      <c r="C11785" s="2" t="s">
        <v>170</v>
      </c>
      <c r="F11785" s="211" t="n">
        <v>0</v>
      </c>
    </row>
    <row r="11786" customFormat="false" ht="12.8" hidden="false" customHeight="false" outlineLevel="0" collapsed="false">
      <c r="A11786" s="207" t="n">
        <v>12718</v>
      </c>
      <c r="B11786" s="208" t="s">
        <v>11921</v>
      </c>
      <c r="C11786" s="2" t="s">
        <v>170</v>
      </c>
      <c r="F11786" s="211" t="n">
        <v>0</v>
      </c>
    </row>
    <row r="11787" customFormat="false" ht="12.8" hidden="false" customHeight="false" outlineLevel="0" collapsed="false">
      <c r="A11787" s="207" t="n">
        <v>12719</v>
      </c>
      <c r="B11787" s="208" t="s">
        <v>11922</v>
      </c>
      <c r="C11787" s="2" t="s">
        <v>170</v>
      </c>
      <c r="F11787" s="211" t="n">
        <v>0</v>
      </c>
    </row>
    <row r="11788" customFormat="false" ht="12.8" hidden="false" customHeight="false" outlineLevel="0" collapsed="false">
      <c r="A11788" s="207" t="n">
        <v>12720</v>
      </c>
      <c r="B11788" s="208" t="s">
        <v>11923</v>
      </c>
      <c r="C11788" s="2" t="s">
        <v>170</v>
      </c>
      <c r="F11788" s="211" t="n">
        <v>0</v>
      </c>
    </row>
    <row r="11789" customFormat="false" ht="12.8" hidden="false" customHeight="false" outlineLevel="0" collapsed="false">
      <c r="A11789" s="207" t="n">
        <v>12721</v>
      </c>
      <c r="B11789" s="208" t="s">
        <v>11924</v>
      </c>
      <c r="C11789" s="2" t="s">
        <v>170</v>
      </c>
      <c r="F11789" s="211" t="n">
        <v>0</v>
      </c>
    </row>
    <row r="11790" customFormat="false" ht="12.8" hidden="false" customHeight="false" outlineLevel="0" collapsed="false">
      <c r="A11790" s="207" t="n">
        <v>3468</v>
      </c>
      <c r="B11790" s="208" t="s">
        <v>11925</v>
      </c>
      <c r="C11790" s="2" t="s">
        <v>170</v>
      </c>
      <c r="D11790" s="209" t="n">
        <v>43.18</v>
      </c>
      <c r="F11790" s="211" t="n">
        <v>0</v>
      </c>
    </row>
    <row r="11791" customFormat="false" ht="12.8" hidden="false" customHeight="false" outlineLevel="0" collapsed="false">
      <c r="A11791" s="207" t="n">
        <v>3465</v>
      </c>
      <c r="B11791" s="208" t="s">
        <v>11926</v>
      </c>
      <c r="C11791" s="2" t="s">
        <v>170</v>
      </c>
      <c r="D11791" s="209" t="n">
        <v>43.17</v>
      </c>
      <c r="F11791" s="211" t="n">
        <v>0</v>
      </c>
    </row>
    <row r="11792" customFormat="false" ht="12.8" hidden="false" customHeight="false" outlineLevel="0" collapsed="false">
      <c r="A11792" s="207" t="n">
        <v>12403</v>
      </c>
      <c r="B11792" s="208" t="s">
        <v>11927</v>
      </c>
      <c r="C11792" s="2" t="s">
        <v>170</v>
      </c>
      <c r="D11792" s="209" t="n">
        <v>30.77</v>
      </c>
      <c r="F11792" s="211" t="n">
        <v>0</v>
      </c>
    </row>
    <row r="11793" customFormat="false" ht="12.8" hidden="false" customHeight="false" outlineLevel="0" collapsed="false">
      <c r="A11793" s="207" t="n">
        <v>3463</v>
      </c>
      <c r="B11793" s="208" t="s">
        <v>11928</v>
      </c>
      <c r="C11793" s="2" t="s">
        <v>170</v>
      </c>
      <c r="D11793" s="209" t="n">
        <v>17.98</v>
      </c>
      <c r="F11793" s="211" t="n">
        <v>0</v>
      </c>
    </row>
    <row r="11794" customFormat="false" ht="12.8" hidden="false" customHeight="false" outlineLevel="0" collapsed="false">
      <c r="A11794" s="207" t="n">
        <v>3464</v>
      </c>
      <c r="B11794" s="208" t="s">
        <v>11929</v>
      </c>
      <c r="C11794" s="2" t="s">
        <v>170</v>
      </c>
      <c r="D11794" s="209" t="n">
        <v>17.98</v>
      </c>
      <c r="F11794" s="211" t="n">
        <v>0</v>
      </c>
    </row>
    <row r="11795" customFormat="false" ht="12.8" hidden="false" customHeight="false" outlineLevel="0" collapsed="false">
      <c r="A11795" s="207" t="n">
        <v>3466</v>
      </c>
      <c r="B11795" s="208" t="s">
        <v>11930</v>
      </c>
      <c r="C11795" s="2" t="s">
        <v>170</v>
      </c>
      <c r="D11795" s="209" t="n">
        <v>109.65</v>
      </c>
      <c r="F11795" s="211" t="n">
        <v>0</v>
      </c>
    </row>
    <row r="11796" customFormat="false" ht="12.8" hidden="false" customHeight="false" outlineLevel="0" collapsed="false">
      <c r="A11796" s="207" t="n">
        <v>3467</v>
      </c>
      <c r="B11796" s="208" t="s">
        <v>11931</v>
      </c>
      <c r="C11796" s="2" t="s">
        <v>170</v>
      </c>
      <c r="D11796" s="209" t="n">
        <v>61.92</v>
      </c>
      <c r="F11796" s="211" t="n">
        <v>0</v>
      </c>
    </row>
    <row r="11797" customFormat="false" ht="12.8" hidden="false" customHeight="false" outlineLevel="0" collapsed="false">
      <c r="A11797" s="207" t="n">
        <v>3462</v>
      </c>
      <c r="B11797" s="208" t="s">
        <v>11932</v>
      </c>
      <c r="C11797" s="2" t="s">
        <v>170</v>
      </c>
      <c r="D11797" s="209" t="n">
        <v>11.86</v>
      </c>
      <c r="F11797" s="211" t="n">
        <v>0</v>
      </c>
    </row>
    <row r="11798" customFormat="false" ht="19.4" hidden="false" customHeight="false" outlineLevel="0" collapsed="false">
      <c r="A11798" s="207" t="n">
        <v>43917</v>
      </c>
      <c r="B11798" s="208" t="s">
        <v>11933</v>
      </c>
      <c r="C11798" s="2" t="s">
        <v>170</v>
      </c>
      <c r="F11798" s="211" t="n">
        <v>0</v>
      </c>
    </row>
    <row r="11799" customFormat="false" ht="19.4" hidden="false" customHeight="false" outlineLevel="0" collapsed="false">
      <c r="A11799" s="207" t="n">
        <v>41808</v>
      </c>
      <c r="B11799" s="208" t="s">
        <v>11934</v>
      </c>
      <c r="C11799" s="2" t="s">
        <v>170</v>
      </c>
      <c r="F11799" s="211" t="n">
        <v>0</v>
      </c>
    </row>
    <row r="11800" customFormat="false" ht="19.4" hidden="false" customHeight="false" outlineLevel="0" collapsed="false">
      <c r="A11800" s="207" t="n">
        <v>41817</v>
      </c>
      <c r="B11800" s="208" t="s">
        <v>11935</v>
      </c>
      <c r="C11800" s="2" t="s">
        <v>170</v>
      </c>
      <c r="F11800" s="211" t="n">
        <v>0</v>
      </c>
    </row>
    <row r="11801" customFormat="false" ht="19.4" hidden="false" customHeight="false" outlineLevel="0" collapsed="false">
      <c r="A11801" s="207" t="n">
        <v>41819</v>
      </c>
      <c r="B11801" s="208" t="s">
        <v>11936</v>
      </c>
      <c r="C11801" s="2" t="s">
        <v>170</v>
      </c>
      <c r="F11801" s="211" t="n">
        <v>0</v>
      </c>
    </row>
    <row r="11802" customFormat="false" ht="19.4" hidden="false" customHeight="false" outlineLevel="0" collapsed="false">
      <c r="A11802" s="207" t="n">
        <v>41815</v>
      </c>
      <c r="B11802" s="208" t="s">
        <v>11937</v>
      </c>
      <c r="C11802" s="2" t="s">
        <v>170</v>
      </c>
      <c r="F11802" s="211" t="n">
        <v>0</v>
      </c>
    </row>
    <row r="11803" customFormat="false" ht="19.4" hidden="false" customHeight="false" outlineLevel="0" collapsed="false">
      <c r="A11803" s="207" t="n">
        <v>41816</v>
      </c>
      <c r="B11803" s="208" t="s">
        <v>11938</v>
      </c>
      <c r="C11803" s="2" t="s">
        <v>170</v>
      </c>
      <c r="F11803" s="211" t="n">
        <v>0</v>
      </c>
    </row>
    <row r="11804" customFormat="false" ht="19.4" hidden="false" customHeight="false" outlineLevel="0" collapsed="false">
      <c r="A11804" s="207" t="n">
        <v>41812</v>
      </c>
      <c r="B11804" s="208" t="s">
        <v>11939</v>
      </c>
      <c r="C11804" s="2" t="s">
        <v>170</v>
      </c>
      <c r="F11804" s="211" t="n">
        <v>0</v>
      </c>
    </row>
    <row r="11805" customFormat="false" ht="19.4" hidden="false" customHeight="false" outlineLevel="0" collapsed="false">
      <c r="A11805" s="207" t="n">
        <v>41813</v>
      </c>
      <c r="B11805" s="208" t="s">
        <v>11940</v>
      </c>
      <c r="C11805" s="2" t="s">
        <v>170</v>
      </c>
      <c r="F11805" s="211" t="n">
        <v>0</v>
      </c>
    </row>
    <row r="11806" customFormat="false" ht="19.4" hidden="false" customHeight="false" outlineLevel="0" collapsed="false">
      <c r="A11806" s="207" t="n">
        <v>41806</v>
      </c>
      <c r="B11806" s="208" t="s">
        <v>11941</v>
      </c>
      <c r="C11806" s="2" t="s">
        <v>170</v>
      </c>
      <c r="F11806" s="211" t="n">
        <v>0</v>
      </c>
    </row>
    <row r="11807" customFormat="false" ht="19.4" hidden="false" customHeight="false" outlineLevel="0" collapsed="false">
      <c r="A11807" s="207" t="n">
        <v>41807</v>
      </c>
      <c r="B11807" s="208" t="s">
        <v>11942</v>
      </c>
      <c r="C11807" s="2" t="s">
        <v>170</v>
      </c>
      <c r="F11807" s="211" t="n">
        <v>0</v>
      </c>
    </row>
    <row r="11808" customFormat="false" ht="19.4" hidden="false" customHeight="false" outlineLevel="0" collapsed="false">
      <c r="A11808" s="207" t="n">
        <v>41809</v>
      </c>
      <c r="B11808" s="208" t="s">
        <v>11943</v>
      </c>
      <c r="C11808" s="2" t="s">
        <v>170</v>
      </c>
      <c r="F11808" s="211" t="n">
        <v>0</v>
      </c>
    </row>
    <row r="11809" customFormat="false" ht="19.4" hidden="false" customHeight="false" outlineLevel="0" collapsed="false">
      <c r="A11809" s="207" t="n">
        <v>41811</v>
      </c>
      <c r="B11809" s="208" t="s">
        <v>11944</v>
      </c>
      <c r="C11809" s="2" t="s">
        <v>170</v>
      </c>
      <c r="F11809" s="211" t="n">
        <v>0</v>
      </c>
    </row>
    <row r="11810" customFormat="false" ht="19.4" hidden="false" customHeight="false" outlineLevel="0" collapsed="false">
      <c r="A11810" s="207" t="n">
        <v>41814</v>
      </c>
      <c r="B11810" s="208" t="s">
        <v>11945</v>
      </c>
      <c r="C11810" s="2" t="s">
        <v>170</v>
      </c>
      <c r="F11810" s="211" t="n">
        <v>0</v>
      </c>
    </row>
    <row r="11811" customFormat="false" ht="19.4" hidden="false" customHeight="false" outlineLevel="0" collapsed="false">
      <c r="A11811" s="207" t="n">
        <v>41818</v>
      </c>
      <c r="B11811" s="208" t="s">
        <v>11946</v>
      </c>
      <c r="C11811" s="2" t="s">
        <v>170</v>
      </c>
      <c r="F11811" s="211" t="n">
        <v>0</v>
      </c>
    </row>
    <row r="11812" customFormat="false" ht="19.4" hidden="false" customHeight="false" outlineLevel="0" collapsed="false">
      <c r="A11812" s="207" t="n">
        <v>43919</v>
      </c>
      <c r="B11812" s="208" t="s">
        <v>11947</v>
      </c>
      <c r="C11812" s="2" t="s">
        <v>170</v>
      </c>
      <c r="F11812" s="211" t="n">
        <v>0</v>
      </c>
    </row>
    <row r="11813" customFormat="false" ht="19.4" hidden="false" customHeight="false" outlineLevel="0" collapsed="false">
      <c r="A11813" s="207" t="n">
        <v>43914</v>
      </c>
      <c r="B11813" s="208" t="s">
        <v>11948</v>
      </c>
      <c r="C11813" s="2" t="s">
        <v>170</v>
      </c>
      <c r="F11813" s="211" t="n">
        <v>0</v>
      </c>
    </row>
    <row r="11814" customFormat="false" ht="19.4" hidden="false" customHeight="false" outlineLevel="0" collapsed="false">
      <c r="A11814" s="207" t="n">
        <v>43916</v>
      </c>
      <c r="B11814" s="208" t="s">
        <v>11949</v>
      </c>
      <c r="C11814" s="2" t="s">
        <v>170</v>
      </c>
      <c r="F11814" s="211" t="n">
        <v>0</v>
      </c>
    </row>
    <row r="11815" customFormat="false" ht="19.4" hidden="false" customHeight="false" outlineLevel="0" collapsed="false">
      <c r="A11815" s="207" t="n">
        <v>43912</v>
      </c>
      <c r="B11815" s="208" t="s">
        <v>11950</v>
      </c>
      <c r="C11815" s="2" t="s">
        <v>170</v>
      </c>
      <c r="F11815" s="211" t="n">
        <v>0</v>
      </c>
    </row>
    <row r="11816" customFormat="false" ht="19.4" hidden="false" customHeight="false" outlineLevel="0" collapsed="false">
      <c r="A11816" s="207" t="n">
        <v>43913</v>
      </c>
      <c r="B11816" s="208" t="s">
        <v>11951</v>
      </c>
      <c r="C11816" s="2" t="s">
        <v>170</v>
      </c>
      <c r="F11816" s="211" t="n">
        <v>0</v>
      </c>
    </row>
    <row r="11817" customFormat="false" ht="19.4" hidden="false" customHeight="false" outlineLevel="0" collapsed="false">
      <c r="A11817" s="207" t="n">
        <v>43908</v>
      </c>
      <c r="B11817" s="208" t="s">
        <v>11952</v>
      </c>
      <c r="C11817" s="2" t="s">
        <v>170</v>
      </c>
      <c r="F11817" s="211" t="n">
        <v>0</v>
      </c>
    </row>
    <row r="11818" customFormat="false" ht="19.4" hidden="false" customHeight="false" outlineLevel="0" collapsed="false">
      <c r="A11818" s="207" t="n">
        <v>43909</v>
      </c>
      <c r="B11818" s="208" t="s">
        <v>11953</v>
      </c>
      <c r="C11818" s="2" t="s">
        <v>170</v>
      </c>
      <c r="F11818" s="211" t="n">
        <v>0</v>
      </c>
    </row>
    <row r="11819" customFormat="false" ht="19.4" hidden="false" customHeight="false" outlineLevel="0" collapsed="false">
      <c r="A11819" s="207" t="n">
        <v>43910</v>
      </c>
      <c r="B11819" s="208" t="s">
        <v>11954</v>
      </c>
      <c r="C11819" s="2" t="s">
        <v>170</v>
      </c>
      <c r="F11819" s="211" t="n">
        <v>0</v>
      </c>
    </row>
    <row r="11820" customFormat="false" ht="19.4" hidden="false" customHeight="false" outlineLevel="0" collapsed="false">
      <c r="A11820" s="207" t="n">
        <v>43911</v>
      </c>
      <c r="B11820" s="208" t="s">
        <v>11955</v>
      </c>
      <c r="C11820" s="2" t="s">
        <v>170</v>
      </c>
      <c r="F11820" s="211" t="n">
        <v>0</v>
      </c>
    </row>
    <row r="11821" customFormat="false" ht="19.4" hidden="false" customHeight="false" outlineLevel="0" collapsed="false">
      <c r="A11821" s="207" t="n">
        <v>43915</v>
      </c>
      <c r="B11821" s="208" t="s">
        <v>11956</v>
      </c>
      <c r="C11821" s="2" t="s">
        <v>170</v>
      </c>
      <c r="F11821" s="211" t="n">
        <v>0</v>
      </c>
    </row>
    <row r="11822" customFormat="false" ht="19.4" hidden="false" customHeight="false" outlineLevel="0" collapsed="false">
      <c r="A11822" s="207" t="n">
        <v>43918</v>
      </c>
      <c r="B11822" s="208" t="s">
        <v>11957</v>
      </c>
      <c r="C11822" s="2" t="s">
        <v>170</v>
      </c>
      <c r="F11822" s="211" t="n">
        <v>0</v>
      </c>
    </row>
    <row r="11823" customFormat="false" ht="19.4" hidden="false" customHeight="false" outlineLevel="0" collapsed="false">
      <c r="A11823" s="207" t="n">
        <v>43907</v>
      </c>
      <c r="B11823" s="208" t="s">
        <v>11958</v>
      </c>
      <c r="C11823" s="2" t="s">
        <v>170</v>
      </c>
      <c r="F11823" s="211" t="n">
        <v>0</v>
      </c>
    </row>
    <row r="11824" customFormat="false" ht="12.8" hidden="false" customHeight="false" outlineLevel="0" collapsed="false">
      <c r="A11824" s="207" t="n">
        <v>37416</v>
      </c>
      <c r="B11824" s="208" t="s">
        <v>11959</v>
      </c>
      <c r="C11824" s="2" t="s">
        <v>170</v>
      </c>
      <c r="D11824" s="209" t="n">
        <v>6.13</v>
      </c>
      <c r="F11824" s="211" t="n">
        <v>0</v>
      </c>
    </row>
    <row r="11825" customFormat="false" ht="12.8" hidden="false" customHeight="false" outlineLevel="0" collapsed="false">
      <c r="A11825" s="207" t="n">
        <v>37417</v>
      </c>
      <c r="B11825" s="208" t="s">
        <v>11960</v>
      </c>
      <c r="C11825" s="2" t="s">
        <v>170</v>
      </c>
      <c r="D11825" s="209" t="n">
        <v>8.82</v>
      </c>
      <c r="F11825" s="211" t="n">
        <v>0</v>
      </c>
    </row>
    <row r="11826" customFormat="false" ht="19.4" hidden="false" customHeight="false" outlineLevel="0" collapsed="false">
      <c r="A11826" s="207" t="n">
        <v>37413</v>
      </c>
      <c r="B11826" s="208" t="s">
        <v>11961</v>
      </c>
      <c r="C11826" s="2" t="s">
        <v>170</v>
      </c>
      <c r="D11826" s="209" t="n">
        <v>6.56</v>
      </c>
      <c r="F11826" s="211" t="n">
        <v>0</v>
      </c>
    </row>
    <row r="11827" customFormat="false" ht="19.4" hidden="false" customHeight="false" outlineLevel="0" collapsed="false">
      <c r="A11827" s="207" t="n">
        <v>37414</v>
      </c>
      <c r="B11827" s="208" t="s">
        <v>11962</v>
      </c>
      <c r="C11827" s="2" t="s">
        <v>170</v>
      </c>
      <c r="D11827" s="209" t="n">
        <v>7.44</v>
      </c>
      <c r="F11827" s="211" t="n">
        <v>0</v>
      </c>
    </row>
    <row r="11828" customFormat="false" ht="19.4" hidden="false" customHeight="false" outlineLevel="0" collapsed="false">
      <c r="A11828" s="207" t="n">
        <v>37415</v>
      </c>
      <c r="B11828" s="208" t="s">
        <v>11963</v>
      </c>
      <c r="C11828" s="2" t="s">
        <v>170</v>
      </c>
      <c r="D11828" s="209" t="n">
        <v>13.53</v>
      </c>
      <c r="F11828" s="211" t="n">
        <v>0</v>
      </c>
    </row>
    <row r="11829" customFormat="false" ht="19.4" hidden="false" customHeight="false" outlineLevel="0" collapsed="false">
      <c r="A11829" s="207" t="n">
        <v>43590</v>
      </c>
      <c r="B11829" s="208" t="s">
        <v>11964</v>
      </c>
      <c r="C11829" s="2" t="s">
        <v>170</v>
      </c>
      <c r="D11829" s="209" t="n">
        <v>169.09</v>
      </c>
      <c r="F11829" s="211" t="n">
        <v>0</v>
      </c>
    </row>
    <row r="11830" customFormat="false" ht="12.8" hidden="false" customHeight="false" outlineLevel="0" collapsed="false">
      <c r="A11830" s="207" t="n">
        <v>43589</v>
      </c>
      <c r="B11830" s="208" t="s">
        <v>11965</v>
      </c>
      <c r="C11830" s="2" t="s">
        <v>170</v>
      </c>
      <c r="D11830" s="209" t="n">
        <v>30.59</v>
      </c>
      <c r="F11830" s="211" t="n">
        <v>0</v>
      </c>
    </row>
    <row r="11831" customFormat="false" ht="12.8" hidden="false" customHeight="false" outlineLevel="0" collapsed="false">
      <c r="A11831" s="207" t="n">
        <v>34519</v>
      </c>
      <c r="B11831" s="208" t="s">
        <v>11966</v>
      </c>
      <c r="C11831" s="2" t="s">
        <v>170</v>
      </c>
      <c r="D11831" s="209" t="n">
        <v>106.34</v>
      </c>
      <c r="F11831" s="211" t="n">
        <v>0</v>
      </c>
    </row>
    <row r="11832" customFormat="false" ht="12.8" hidden="false" customHeight="false" outlineLevel="0" collapsed="false">
      <c r="A11832" s="207" t="n">
        <v>1649</v>
      </c>
      <c r="B11832" s="208" t="s">
        <v>11967</v>
      </c>
      <c r="C11832" s="2" t="s">
        <v>170</v>
      </c>
      <c r="D11832" s="209" t="n">
        <v>78.02</v>
      </c>
      <c r="F11832" s="211" t="n">
        <v>0</v>
      </c>
    </row>
    <row r="11833" customFormat="false" ht="12.8" hidden="false" customHeight="false" outlineLevel="0" collapsed="false">
      <c r="A11833" s="207" t="n">
        <v>1653</v>
      </c>
      <c r="B11833" s="208" t="s">
        <v>11968</v>
      </c>
      <c r="C11833" s="2" t="s">
        <v>170</v>
      </c>
      <c r="D11833" s="209" t="n">
        <v>61.11</v>
      </c>
      <c r="F11833" s="211" t="n">
        <v>0</v>
      </c>
    </row>
    <row r="11834" customFormat="false" ht="12.8" hidden="false" customHeight="false" outlineLevel="0" collapsed="false">
      <c r="A11834" s="207" t="n">
        <v>1648</v>
      </c>
      <c r="B11834" s="208" t="s">
        <v>11969</v>
      </c>
      <c r="C11834" s="2" t="s">
        <v>170</v>
      </c>
      <c r="D11834" s="209" t="n">
        <v>42.02</v>
      </c>
      <c r="F11834" s="211" t="n">
        <v>0</v>
      </c>
    </row>
    <row r="11835" customFormat="false" ht="12.8" hidden="false" customHeight="false" outlineLevel="0" collapsed="false">
      <c r="A11835" s="207" t="n">
        <v>1647</v>
      </c>
      <c r="B11835" s="208" t="s">
        <v>11970</v>
      </c>
      <c r="C11835" s="2" t="s">
        <v>170</v>
      </c>
      <c r="D11835" s="209" t="n">
        <v>21.88</v>
      </c>
      <c r="F11835" s="211" t="n">
        <v>0</v>
      </c>
    </row>
    <row r="11836" customFormat="false" ht="12.8" hidden="false" customHeight="false" outlineLevel="0" collapsed="false">
      <c r="A11836" s="207" t="n">
        <v>1651</v>
      </c>
      <c r="B11836" s="208" t="s">
        <v>11971</v>
      </c>
      <c r="C11836" s="2" t="s">
        <v>170</v>
      </c>
      <c r="D11836" s="209" t="n">
        <v>194.94</v>
      </c>
      <c r="F11836" s="211" t="n">
        <v>0</v>
      </c>
    </row>
    <row r="11837" customFormat="false" ht="12.8" hidden="false" customHeight="false" outlineLevel="0" collapsed="false">
      <c r="A11837" s="207" t="n">
        <v>1650</v>
      </c>
      <c r="B11837" s="208" t="s">
        <v>11972</v>
      </c>
      <c r="C11837" s="2" t="s">
        <v>170</v>
      </c>
      <c r="D11837" s="209" t="n">
        <v>107.75</v>
      </c>
      <c r="F11837" s="211" t="n">
        <v>0</v>
      </c>
    </row>
    <row r="11838" customFormat="false" ht="12.8" hidden="false" customHeight="false" outlineLevel="0" collapsed="false">
      <c r="A11838" s="207" t="n">
        <v>1652</v>
      </c>
      <c r="B11838" s="208" t="s">
        <v>11973</v>
      </c>
      <c r="C11838" s="2" t="s">
        <v>170</v>
      </c>
      <c r="D11838" s="209" t="n">
        <v>279.79</v>
      </c>
      <c r="F11838" s="211" t="n">
        <v>0</v>
      </c>
    </row>
    <row r="11839" customFormat="false" ht="12.8" hidden="false" customHeight="false" outlineLevel="0" collapsed="false">
      <c r="A11839" s="207" t="n">
        <v>1654</v>
      </c>
      <c r="B11839" s="208" t="s">
        <v>11974</v>
      </c>
      <c r="C11839" s="2" t="s">
        <v>170</v>
      </c>
      <c r="D11839" s="209" t="n">
        <v>30.04</v>
      </c>
      <c r="F11839" s="211" t="n">
        <v>0</v>
      </c>
    </row>
    <row r="11840" customFormat="false" ht="12.8" hidden="false" customHeight="false" outlineLevel="0" collapsed="false">
      <c r="A11840" s="207" t="n">
        <v>10510</v>
      </c>
      <c r="B11840" s="208" t="s">
        <v>11975</v>
      </c>
      <c r="C11840" s="2" t="s">
        <v>170</v>
      </c>
      <c r="D11840" s="209" t="n">
        <v>239.92</v>
      </c>
      <c r="F11840" s="211" t="n">
        <v>0</v>
      </c>
    </row>
    <row r="11841" customFormat="false" ht="12.8" hidden="false" customHeight="false" outlineLevel="0" collapsed="false">
      <c r="A11841" s="207" t="n">
        <v>1744</v>
      </c>
      <c r="B11841" s="208" t="s">
        <v>11976</v>
      </c>
      <c r="C11841" s="2" t="s">
        <v>170</v>
      </c>
      <c r="D11841" s="209" t="n">
        <v>149.28</v>
      </c>
      <c r="F11841" s="211" t="n">
        <v>0</v>
      </c>
    </row>
    <row r="11842" customFormat="false" ht="12.8" hidden="false" customHeight="false" outlineLevel="0" collapsed="false">
      <c r="A11842" s="207" t="n">
        <v>1743</v>
      </c>
      <c r="B11842" s="208" t="s">
        <v>11977</v>
      </c>
      <c r="C11842" s="2" t="s">
        <v>170</v>
      </c>
      <c r="D11842" s="209" t="n">
        <v>196.03</v>
      </c>
      <c r="F11842" s="211" t="n">
        <v>0</v>
      </c>
    </row>
    <row r="11843" customFormat="false" ht="12.8" hidden="false" customHeight="false" outlineLevel="0" collapsed="false">
      <c r="A11843" s="207" t="n">
        <v>1747</v>
      </c>
      <c r="B11843" s="208" t="s">
        <v>11978</v>
      </c>
      <c r="C11843" s="2" t="s">
        <v>170</v>
      </c>
      <c r="D11843" s="209" t="n">
        <v>215.52</v>
      </c>
      <c r="F11843" s="211" t="n">
        <v>0</v>
      </c>
    </row>
    <row r="11844" customFormat="false" ht="19.4" hidden="false" customHeight="false" outlineLevel="0" collapsed="false">
      <c r="A11844" s="207" t="n">
        <v>39640</v>
      </c>
      <c r="B11844" s="208" t="s">
        <v>11979</v>
      </c>
      <c r="C11844" s="2" t="s">
        <v>170</v>
      </c>
      <c r="D11844" s="209" t="n">
        <v>12.97</v>
      </c>
      <c r="F11844" s="211" t="n">
        <v>0</v>
      </c>
    </row>
    <row r="11845" customFormat="false" ht="12.8" hidden="false" customHeight="false" outlineLevel="0" collapsed="false">
      <c r="A11845" s="207" t="n">
        <v>7216</v>
      </c>
      <c r="B11845" s="208" t="s">
        <v>11980</v>
      </c>
      <c r="C11845" s="2" t="s">
        <v>170</v>
      </c>
      <c r="D11845" s="209" t="n">
        <v>69.69</v>
      </c>
      <c r="F11845" s="211" t="n">
        <v>0</v>
      </c>
    </row>
    <row r="11846" customFormat="false" ht="12.8" hidden="false" customHeight="false" outlineLevel="0" collapsed="false">
      <c r="A11846" s="207" t="n">
        <v>20235</v>
      </c>
      <c r="B11846" s="208" t="s">
        <v>11981</v>
      </c>
      <c r="C11846" s="2" t="s">
        <v>170</v>
      </c>
      <c r="D11846" s="209" t="n">
        <v>56.03</v>
      </c>
      <c r="F11846" s="211" t="n">
        <v>0</v>
      </c>
    </row>
    <row r="11847" customFormat="false" ht="12.8" hidden="false" customHeight="false" outlineLevel="0" collapsed="false">
      <c r="A11847" s="207" t="n">
        <v>7181</v>
      </c>
      <c r="B11847" s="208" t="s">
        <v>11982</v>
      </c>
      <c r="C11847" s="2" t="s">
        <v>170</v>
      </c>
      <c r="D11847" s="209" t="n">
        <v>7.38</v>
      </c>
      <c r="F11847" s="211" t="n">
        <v>0</v>
      </c>
    </row>
    <row r="11848" customFormat="false" ht="12.8" hidden="false" customHeight="false" outlineLevel="0" collapsed="false">
      <c r="A11848" s="207" t="n">
        <v>40742</v>
      </c>
      <c r="B11848" s="208" t="s">
        <v>11983</v>
      </c>
      <c r="C11848" s="2" t="s">
        <v>170</v>
      </c>
      <c r="D11848" s="209" t="n">
        <v>14.55</v>
      </c>
      <c r="F11848" s="211" t="n">
        <v>0</v>
      </c>
    </row>
    <row r="11849" customFormat="false" ht="12.8" hidden="false" customHeight="false" outlineLevel="0" collapsed="false">
      <c r="A11849" s="207" t="n">
        <v>7214</v>
      </c>
      <c r="B11849" s="208" t="s">
        <v>11984</v>
      </c>
      <c r="C11849" s="2" t="s">
        <v>170</v>
      </c>
      <c r="D11849" s="209" t="n">
        <v>68.05</v>
      </c>
      <c r="F11849" s="211" t="n">
        <v>0</v>
      </c>
    </row>
    <row r="11850" customFormat="false" ht="19.4" hidden="false" customHeight="false" outlineLevel="0" collapsed="false">
      <c r="A11850" s="207" t="n">
        <v>7219</v>
      </c>
      <c r="B11850" s="208" t="s">
        <v>11985</v>
      </c>
      <c r="C11850" s="2" t="s">
        <v>170</v>
      </c>
      <c r="D11850" s="209" t="n">
        <v>60.36</v>
      </c>
      <c r="F11850" s="211" t="n">
        <v>0</v>
      </c>
    </row>
    <row r="11851" customFormat="false" ht="12.8" hidden="false" customHeight="false" outlineLevel="0" collapsed="false">
      <c r="A11851" s="207" t="n">
        <v>2628</v>
      </c>
      <c r="B11851" s="208" t="s">
        <v>11986</v>
      </c>
      <c r="C11851" s="2" t="s">
        <v>170</v>
      </c>
      <c r="D11851" s="209" t="n">
        <v>267.68</v>
      </c>
      <c r="F11851" s="211" t="n">
        <v>0</v>
      </c>
    </row>
    <row r="11852" customFormat="false" ht="19.4" hidden="false" customHeight="false" outlineLevel="0" collapsed="false">
      <c r="A11852" s="207" t="n">
        <v>2622</v>
      </c>
      <c r="B11852" s="208" t="s">
        <v>11987</v>
      </c>
      <c r="C11852" s="2" t="s">
        <v>170</v>
      </c>
      <c r="D11852" s="209" t="n">
        <v>6.36</v>
      </c>
      <c r="F11852" s="211" t="n">
        <v>0</v>
      </c>
    </row>
    <row r="11853" customFormat="false" ht="19.4" hidden="false" customHeight="false" outlineLevel="0" collapsed="false">
      <c r="A11853" s="207" t="n">
        <v>2623</v>
      </c>
      <c r="B11853" s="208" t="s">
        <v>11988</v>
      </c>
      <c r="C11853" s="2" t="s">
        <v>170</v>
      </c>
      <c r="D11853" s="209" t="n">
        <v>7.65</v>
      </c>
      <c r="F11853" s="211" t="n">
        <v>0</v>
      </c>
    </row>
    <row r="11854" customFormat="false" ht="19.4" hidden="false" customHeight="false" outlineLevel="0" collapsed="false">
      <c r="A11854" s="207" t="n">
        <v>2624</v>
      </c>
      <c r="B11854" s="208" t="s">
        <v>11989</v>
      </c>
      <c r="C11854" s="2" t="s">
        <v>170</v>
      </c>
      <c r="D11854" s="209" t="n">
        <v>12.16</v>
      </c>
      <c r="F11854" s="211" t="n">
        <v>0</v>
      </c>
    </row>
    <row r="11855" customFormat="false" ht="19.4" hidden="false" customHeight="false" outlineLevel="0" collapsed="false">
      <c r="A11855" s="207" t="n">
        <v>2625</v>
      </c>
      <c r="B11855" s="208" t="s">
        <v>11990</v>
      </c>
      <c r="C11855" s="2" t="s">
        <v>170</v>
      </c>
      <c r="D11855" s="209" t="n">
        <v>25.68</v>
      </c>
      <c r="F11855" s="211" t="n">
        <v>0</v>
      </c>
    </row>
    <row r="11856" customFormat="false" ht="19.4" hidden="false" customHeight="false" outlineLevel="0" collapsed="false">
      <c r="A11856" s="207" t="n">
        <v>2626</v>
      </c>
      <c r="B11856" s="208" t="s">
        <v>11991</v>
      </c>
      <c r="C11856" s="2" t="s">
        <v>170</v>
      </c>
      <c r="D11856" s="209" t="n">
        <v>37.63</v>
      </c>
      <c r="F11856" s="211" t="n">
        <v>0</v>
      </c>
    </row>
    <row r="11857" customFormat="false" ht="12.8" hidden="false" customHeight="false" outlineLevel="0" collapsed="false">
      <c r="A11857" s="207" t="n">
        <v>2630</v>
      </c>
      <c r="B11857" s="208" t="s">
        <v>11992</v>
      </c>
      <c r="C11857" s="2" t="s">
        <v>170</v>
      </c>
      <c r="D11857" s="209" t="n">
        <v>57.24</v>
      </c>
      <c r="F11857" s="211" t="n">
        <v>0</v>
      </c>
    </row>
    <row r="11858" customFormat="false" ht="12.8" hidden="false" customHeight="false" outlineLevel="0" collapsed="false">
      <c r="A11858" s="207" t="n">
        <v>2627</v>
      </c>
      <c r="B11858" s="208" t="s">
        <v>11993</v>
      </c>
      <c r="C11858" s="2" t="s">
        <v>170</v>
      </c>
      <c r="D11858" s="209" t="n">
        <v>100.82</v>
      </c>
      <c r="F11858" s="211" t="n">
        <v>0</v>
      </c>
    </row>
    <row r="11859" customFormat="false" ht="12.8" hidden="false" customHeight="false" outlineLevel="0" collapsed="false">
      <c r="A11859" s="207" t="n">
        <v>2629</v>
      </c>
      <c r="B11859" s="208" t="s">
        <v>11994</v>
      </c>
      <c r="C11859" s="2" t="s">
        <v>170</v>
      </c>
      <c r="D11859" s="209" t="n">
        <v>136.37</v>
      </c>
      <c r="F11859" s="211" t="n">
        <v>0</v>
      </c>
    </row>
    <row r="11860" customFormat="false" ht="12.8" hidden="false" customHeight="false" outlineLevel="0" collapsed="false">
      <c r="A11860" s="207" t="n">
        <v>1880</v>
      </c>
      <c r="B11860" s="208" t="s">
        <v>11995</v>
      </c>
      <c r="C11860" s="2" t="s">
        <v>170</v>
      </c>
      <c r="D11860" s="209" t="n">
        <v>3.93</v>
      </c>
      <c r="F11860" s="211" t="n">
        <v>0</v>
      </c>
    </row>
    <row r="11861" customFormat="false" ht="12.8" hidden="false" customHeight="false" outlineLevel="0" collapsed="false">
      <c r="A11861" s="207" t="n">
        <v>39274</v>
      </c>
      <c r="B11861" s="208" t="s">
        <v>11996</v>
      </c>
      <c r="C11861" s="2" t="s">
        <v>170</v>
      </c>
      <c r="D11861" s="209" t="n">
        <v>3.05</v>
      </c>
      <c r="F11861" s="211" t="n">
        <v>0</v>
      </c>
    </row>
    <row r="11862" customFormat="false" ht="12.8" hidden="false" customHeight="false" outlineLevel="0" collapsed="false">
      <c r="A11862" s="207" t="n">
        <v>12033</v>
      </c>
      <c r="B11862" s="208" t="s">
        <v>11997</v>
      </c>
      <c r="C11862" s="2" t="s">
        <v>170</v>
      </c>
      <c r="D11862" s="209" t="n">
        <v>12.54</v>
      </c>
      <c r="F11862" s="211" t="n">
        <v>0</v>
      </c>
    </row>
    <row r="11863" customFormat="false" ht="12.8" hidden="false" customHeight="false" outlineLevel="0" collapsed="false">
      <c r="A11863" s="207" t="n">
        <v>40408</v>
      </c>
      <c r="B11863" s="208" t="s">
        <v>11998</v>
      </c>
      <c r="C11863" s="2" t="s">
        <v>170</v>
      </c>
      <c r="D11863" s="209" t="n">
        <v>8.24</v>
      </c>
      <c r="F11863" s="211" t="n">
        <v>0</v>
      </c>
    </row>
    <row r="11864" customFormat="false" ht="12.8" hidden="false" customHeight="false" outlineLevel="0" collapsed="false">
      <c r="A11864" s="207" t="n">
        <v>39276</v>
      </c>
      <c r="B11864" s="208" t="s">
        <v>11999</v>
      </c>
      <c r="C11864" s="2" t="s">
        <v>170</v>
      </c>
      <c r="D11864" s="209" t="n">
        <v>7.43</v>
      </c>
      <c r="F11864" s="211" t="n">
        <v>0</v>
      </c>
    </row>
    <row r="11865" customFormat="false" ht="12.8" hidden="false" customHeight="false" outlineLevel="0" collapsed="false">
      <c r="A11865" s="207" t="n">
        <v>40409</v>
      </c>
      <c r="B11865" s="208" t="s">
        <v>12000</v>
      </c>
      <c r="C11865" s="2" t="s">
        <v>170</v>
      </c>
      <c r="D11865" s="209" t="n">
        <v>2.91</v>
      </c>
      <c r="F11865" s="211" t="n">
        <v>0</v>
      </c>
    </row>
    <row r="11866" customFormat="false" ht="12.8" hidden="false" customHeight="false" outlineLevel="0" collapsed="false">
      <c r="A11866" s="207" t="n">
        <v>39277</v>
      </c>
      <c r="B11866" s="208" t="s">
        <v>12001</v>
      </c>
      <c r="C11866" s="2" t="s">
        <v>170</v>
      </c>
      <c r="D11866" s="209" t="n">
        <v>20.05</v>
      </c>
      <c r="F11866" s="211" t="n">
        <v>0</v>
      </c>
    </row>
    <row r="11867" customFormat="false" ht="12.8" hidden="false" customHeight="false" outlineLevel="0" collapsed="false">
      <c r="A11867" s="207" t="n">
        <v>12034</v>
      </c>
      <c r="B11867" s="208" t="s">
        <v>12002</v>
      </c>
      <c r="C11867" s="2" t="s">
        <v>170</v>
      </c>
      <c r="D11867" s="209" t="n">
        <v>5.68</v>
      </c>
      <c r="F11867" s="211" t="n">
        <v>0</v>
      </c>
    </row>
    <row r="11868" customFormat="false" ht="12.8" hidden="false" customHeight="false" outlineLevel="0" collapsed="false">
      <c r="A11868" s="207" t="n">
        <v>39879</v>
      </c>
      <c r="B11868" s="208" t="s">
        <v>12003</v>
      </c>
      <c r="C11868" s="2" t="s">
        <v>170</v>
      </c>
      <c r="F11868" s="211" t="n">
        <v>0</v>
      </c>
    </row>
    <row r="11869" customFormat="false" ht="12.8" hidden="false" customHeight="false" outlineLevel="0" collapsed="false">
      <c r="A11869" s="207" t="n">
        <v>39880</v>
      </c>
      <c r="B11869" s="208" t="s">
        <v>12004</v>
      </c>
      <c r="C11869" s="2" t="s">
        <v>170</v>
      </c>
      <c r="F11869" s="211" t="n">
        <v>0</v>
      </c>
    </row>
    <row r="11870" customFormat="false" ht="12.8" hidden="false" customHeight="false" outlineLevel="0" collapsed="false">
      <c r="A11870" s="207" t="n">
        <v>39881</v>
      </c>
      <c r="B11870" s="208" t="s">
        <v>12005</v>
      </c>
      <c r="C11870" s="2" t="s">
        <v>170</v>
      </c>
      <c r="F11870" s="211" t="n">
        <v>0</v>
      </c>
    </row>
    <row r="11871" customFormat="false" ht="12.8" hidden="false" customHeight="false" outlineLevel="0" collapsed="false">
      <c r="A11871" s="207" t="n">
        <v>39882</v>
      </c>
      <c r="B11871" s="208" t="s">
        <v>12006</v>
      </c>
      <c r="C11871" s="2" t="s">
        <v>170</v>
      </c>
      <c r="F11871" s="211" t="n">
        <v>0</v>
      </c>
    </row>
    <row r="11872" customFormat="false" ht="12.8" hidden="false" customHeight="false" outlineLevel="0" collapsed="false">
      <c r="A11872" s="207" t="n">
        <v>39883</v>
      </c>
      <c r="B11872" s="208" t="s">
        <v>12007</v>
      </c>
      <c r="C11872" s="2" t="s">
        <v>170</v>
      </c>
      <c r="F11872" s="211" t="n">
        <v>0</v>
      </c>
    </row>
    <row r="11873" customFormat="false" ht="12.8" hidden="false" customHeight="false" outlineLevel="0" collapsed="false">
      <c r="A11873" s="207" t="n">
        <v>39884</v>
      </c>
      <c r="B11873" s="208" t="s">
        <v>12008</v>
      </c>
      <c r="C11873" s="2" t="s">
        <v>170</v>
      </c>
      <c r="F11873" s="211" t="n">
        <v>0</v>
      </c>
    </row>
    <row r="11874" customFormat="false" ht="12.8" hidden="false" customHeight="false" outlineLevel="0" collapsed="false">
      <c r="A11874" s="207" t="n">
        <v>39885</v>
      </c>
      <c r="B11874" s="208" t="s">
        <v>12009</v>
      </c>
      <c r="C11874" s="2" t="s">
        <v>170</v>
      </c>
      <c r="F11874" s="211" t="n">
        <v>0</v>
      </c>
    </row>
    <row r="11875" customFormat="false" ht="12.8" hidden="false" customHeight="false" outlineLevel="0" collapsed="false">
      <c r="A11875" s="207" t="n">
        <v>1777</v>
      </c>
      <c r="B11875" s="208" t="s">
        <v>12010</v>
      </c>
      <c r="C11875" s="2" t="s">
        <v>170</v>
      </c>
      <c r="D11875" s="209" t="n">
        <v>84.13</v>
      </c>
      <c r="F11875" s="211" t="n">
        <v>0</v>
      </c>
    </row>
    <row r="11876" customFormat="false" ht="12.8" hidden="false" customHeight="false" outlineLevel="0" collapsed="false">
      <c r="A11876" s="207" t="n">
        <v>1819</v>
      </c>
      <c r="B11876" s="208" t="s">
        <v>12011</v>
      </c>
      <c r="C11876" s="2" t="s">
        <v>170</v>
      </c>
      <c r="D11876" s="209" t="n">
        <v>61.21</v>
      </c>
      <c r="F11876" s="211" t="n">
        <v>0</v>
      </c>
    </row>
    <row r="11877" customFormat="false" ht="12.8" hidden="false" customHeight="false" outlineLevel="0" collapsed="false">
      <c r="A11877" s="207" t="n">
        <v>1776</v>
      </c>
      <c r="B11877" s="208" t="s">
        <v>12012</v>
      </c>
      <c r="C11877" s="2" t="s">
        <v>170</v>
      </c>
      <c r="D11877" s="209" t="n">
        <v>49.8</v>
      </c>
      <c r="F11877" s="211" t="n">
        <v>0</v>
      </c>
    </row>
    <row r="11878" customFormat="false" ht="12.8" hidden="false" customHeight="false" outlineLevel="0" collapsed="false">
      <c r="A11878" s="207" t="n">
        <v>1775</v>
      </c>
      <c r="B11878" s="208" t="s">
        <v>12013</v>
      </c>
      <c r="C11878" s="2" t="s">
        <v>170</v>
      </c>
      <c r="D11878" s="209" t="n">
        <v>18.3</v>
      </c>
      <c r="F11878" s="211" t="n">
        <v>0</v>
      </c>
    </row>
    <row r="11879" customFormat="false" ht="12.8" hidden="false" customHeight="false" outlineLevel="0" collapsed="false">
      <c r="A11879" s="207" t="n">
        <v>1778</v>
      </c>
      <c r="B11879" s="208" t="s">
        <v>12014</v>
      </c>
      <c r="C11879" s="2" t="s">
        <v>170</v>
      </c>
      <c r="D11879" s="209" t="n">
        <v>203.63</v>
      </c>
      <c r="F11879" s="211" t="n">
        <v>0</v>
      </c>
    </row>
    <row r="11880" customFormat="false" ht="12.8" hidden="false" customHeight="false" outlineLevel="0" collapsed="false">
      <c r="A11880" s="207" t="n">
        <v>1818</v>
      </c>
      <c r="B11880" s="208" t="s">
        <v>12015</v>
      </c>
      <c r="C11880" s="2" t="s">
        <v>170</v>
      </c>
      <c r="D11880" s="209" t="n">
        <v>135.17</v>
      </c>
      <c r="F11880" s="211" t="n">
        <v>0</v>
      </c>
    </row>
    <row r="11881" customFormat="false" ht="12.8" hidden="false" customHeight="false" outlineLevel="0" collapsed="false">
      <c r="A11881" s="207" t="n">
        <v>1779</v>
      </c>
      <c r="B11881" s="208" t="s">
        <v>12016</v>
      </c>
      <c r="C11881" s="2" t="s">
        <v>170</v>
      </c>
      <c r="D11881" s="209" t="n">
        <v>296.16</v>
      </c>
      <c r="F11881" s="211" t="n">
        <v>0</v>
      </c>
    </row>
    <row r="11882" customFormat="false" ht="12.8" hidden="false" customHeight="false" outlineLevel="0" collapsed="false">
      <c r="A11882" s="207" t="n">
        <v>1820</v>
      </c>
      <c r="B11882" s="208" t="s">
        <v>12017</v>
      </c>
      <c r="C11882" s="2" t="s">
        <v>170</v>
      </c>
      <c r="D11882" s="209" t="n">
        <v>26.43</v>
      </c>
      <c r="F11882" s="211" t="n">
        <v>0</v>
      </c>
    </row>
    <row r="11883" customFormat="false" ht="12.8" hidden="false" customHeight="false" outlineLevel="0" collapsed="false">
      <c r="A11883" s="207" t="n">
        <v>1780</v>
      </c>
      <c r="B11883" s="208" t="s">
        <v>12018</v>
      </c>
      <c r="C11883" s="2" t="s">
        <v>170</v>
      </c>
      <c r="D11883" s="209" t="n">
        <v>610.53</v>
      </c>
      <c r="F11883" s="211" t="n">
        <v>0</v>
      </c>
    </row>
    <row r="11884" customFormat="false" ht="12.8" hidden="false" customHeight="false" outlineLevel="0" collapsed="false">
      <c r="A11884" s="207" t="n">
        <v>1783</v>
      </c>
      <c r="B11884" s="208" t="s">
        <v>12019</v>
      </c>
      <c r="C11884" s="2" t="s">
        <v>170</v>
      </c>
      <c r="D11884" s="209" t="n">
        <v>64.55</v>
      </c>
      <c r="F11884" s="211" t="n">
        <v>0</v>
      </c>
    </row>
    <row r="11885" customFormat="false" ht="12.8" hidden="false" customHeight="false" outlineLevel="0" collapsed="false">
      <c r="A11885" s="207" t="n">
        <v>1782</v>
      </c>
      <c r="B11885" s="208" t="s">
        <v>12020</v>
      </c>
      <c r="C11885" s="2" t="s">
        <v>170</v>
      </c>
      <c r="D11885" s="209" t="n">
        <v>51.04</v>
      </c>
      <c r="F11885" s="211" t="n">
        <v>0</v>
      </c>
    </row>
    <row r="11886" customFormat="false" ht="12.8" hidden="false" customHeight="false" outlineLevel="0" collapsed="false">
      <c r="A11886" s="207" t="n">
        <v>1781</v>
      </c>
      <c r="B11886" s="208" t="s">
        <v>12021</v>
      </c>
      <c r="C11886" s="2" t="s">
        <v>170</v>
      </c>
      <c r="D11886" s="209" t="n">
        <v>33.25</v>
      </c>
      <c r="F11886" s="211" t="n">
        <v>0</v>
      </c>
    </row>
    <row r="11887" customFormat="false" ht="12.8" hidden="false" customHeight="false" outlineLevel="0" collapsed="false">
      <c r="A11887" s="207" t="n">
        <v>1817</v>
      </c>
      <c r="B11887" s="208" t="s">
        <v>12022</v>
      </c>
      <c r="C11887" s="2" t="s">
        <v>170</v>
      </c>
      <c r="D11887" s="209" t="n">
        <v>15.21</v>
      </c>
      <c r="F11887" s="211" t="n">
        <v>0</v>
      </c>
    </row>
    <row r="11888" customFormat="false" ht="12.8" hidden="false" customHeight="false" outlineLevel="0" collapsed="false">
      <c r="A11888" s="207" t="n">
        <v>1784</v>
      </c>
      <c r="B11888" s="208" t="s">
        <v>12023</v>
      </c>
      <c r="C11888" s="2" t="s">
        <v>170</v>
      </c>
      <c r="D11888" s="209" t="n">
        <v>182.28</v>
      </c>
      <c r="F11888" s="211" t="n">
        <v>0</v>
      </c>
    </row>
    <row r="11889" customFormat="false" ht="12.8" hidden="false" customHeight="false" outlineLevel="0" collapsed="false">
      <c r="A11889" s="207" t="n">
        <v>1810</v>
      </c>
      <c r="B11889" s="208" t="s">
        <v>12024</v>
      </c>
      <c r="C11889" s="2" t="s">
        <v>170</v>
      </c>
      <c r="D11889" s="209" t="n">
        <v>101.1</v>
      </c>
      <c r="F11889" s="211" t="n">
        <v>0</v>
      </c>
    </row>
    <row r="11890" customFormat="false" ht="12.8" hidden="false" customHeight="false" outlineLevel="0" collapsed="false">
      <c r="A11890" s="207" t="n">
        <v>1812</v>
      </c>
      <c r="B11890" s="208" t="s">
        <v>12025</v>
      </c>
      <c r="C11890" s="2" t="s">
        <v>170</v>
      </c>
      <c r="D11890" s="209" t="n">
        <v>255.23</v>
      </c>
      <c r="F11890" s="211" t="n">
        <v>0</v>
      </c>
    </row>
    <row r="11891" customFormat="false" ht="12.8" hidden="false" customHeight="false" outlineLevel="0" collapsed="false">
      <c r="A11891" s="207" t="n">
        <v>1811</v>
      </c>
      <c r="B11891" s="208" t="s">
        <v>12026</v>
      </c>
      <c r="C11891" s="2" t="s">
        <v>170</v>
      </c>
      <c r="D11891" s="209" t="n">
        <v>21.87</v>
      </c>
      <c r="F11891" s="211" t="n">
        <v>0</v>
      </c>
    </row>
    <row r="11892" customFormat="false" ht="12.8" hidden="false" customHeight="false" outlineLevel="0" collapsed="false">
      <c r="A11892" s="207" t="n">
        <v>40386</v>
      </c>
      <c r="B11892" s="208" t="s">
        <v>12027</v>
      </c>
      <c r="C11892" s="2" t="s">
        <v>170</v>
      </c>
      <c r="D11892" s="209" t="n">
        <v>123.74</v>
      </c>
      <c r="F11892" s="211" t="n">
        <v>0</v>
      </c>
    </row>
    <row r="11893" customFormat="false" ht="12.8" hidden="false" customHeight="false" outlineLevel="0" collapsed="false">
      <c r="A11893" s="207" t="n">
        <v>40384</v>
      </c>
      <c r="B11893" s="208" t="s">
        <v>12028</v>
      </c>
      <c r="C11893" s="2" t="s">
        <v>170</v>
      </c>
      <c r="D11893" s="209" t="n">
        <v>84.72</v>
      </c>
      <c r="F11893" s="211" t="n">
        <v>0</v>
      </c>
    </row>
    <row r="11894" customFormat="false" ht="12.8" hidden="false" customHeight="false" outlineLevel="0" collapsed="false">
      <c r="A11894" s="207" t="n">
        <v>40423</v>
      </c>
      <c r="B11894" s="208" t="s">
        <v>12029</v>
      </c>
      <c r="C11894" s="2" t="s">
        <v>170</v>
      </c>
      <c r="D11894" s="209" t="n">
        <v>55.43</v>
      </c>
      <c r="F11894" s="211" t="n">
        <v>0</v>
      </c>
    </row>
    <row r="11895" customFormat="false" ht="12.8" hidden="false" customHeight="false" outlineLevel="0" collapsed="false">
      <c r="A11895" s="207" t="n">
        <v>40379</v>
      </c>
      <c r="B11895" s="208" t="s">
        <v>12030</v>
      </c>
      <c r="C11895" s="2" t="s">
        <v>170</v>
      </c>
      <c r="D11895" s="209" t="n">
        <v>29.29</v>
      </c>
      <c r="F11895" s="211" t="n">
        <v>0</v>
      </c>
    </row>
    <row r="11896" customFormat="false" ht="12.8" hidden="false" customHeight="false" outlineLevel="0" collapsed="false">
      <c r="A11896" s="207" t="n">
        <v>40389</v>
      </c>
      <c r="B11896" s="208" t="s">
        <v>12031</v>
      </c>
      <c r="C11896" s="2" t="s">
        <v>170</v>
      </c>
      <c r="D11896" s="209" t="n">
        <v>351.48</v>
      </c>
      <c r="F11896" s="211" t="n">
        <v>0</v>
      </c>
    </row>
    <row r="11897" customFormat="false" ht="12.8" hidden="false" customHeight="false" outlineLevel="0" collapsed="false">
      <c r="A11897" s="207" t="n">
        <v>40388</v>
      </c>
      <c r="B11897" s="208" t="s">
        <v>12032</v>
      </c>
      <c r="C11897" s="2" t="s">
        <v>170</v>
      </c>
      <c r="D11897" s="209" t="n">
        <v>175.93</v>
      </c>
      <c r="F11897" s="211" t="n">
        <v>0</v>
      </c>
    </row>
    <row r="11898" customFormat="false" ht="12.8" hidden="false" customHeight="false" outlineLevel="0" collapsed="false">
      <c r="A11898" s="207" t="n">
        <v>40391</v>
      </c>
      <c r="B11898" s="208" t="s">
        <v>12033</v>
      </c>
      <c r="C11898" s="2" t="s">
        <v>170</v>
      </c>
      <c r="D11898" s="209" t="n">
        <v>912.28</v>
      </c>
      <c r="F11898" s="211" t="n">
        <v>0</v>
      </c>
    </row>
    <row r="11899" customFormat="false" ht="12.8" hidden="false" customHeight="false" outlineLevel="0" collapsed="false">
      <c r="A11899" s="207" t="n">
        <v>40381</v>
      </c>
      <c r="B11899" s="208" t="s">
        <v>12034</v>
      </c>
      <c r="C11899" s="2" t="s">
        <v>170</v>
      </c>
      <c r="D11899" s="209" t="n">
        <v>39.05</v>
      </c>
      <c r="F11899" s="211" t="n">
        <v>0</v>
      </c>
    </row>
    <row r="11900" customFormat="false" ht="19.4" hidden="false" customHeight="false" outlineLevel="0" collapsed="false">
      <c r="A11900" s="207" t="n">
        <v>2609</v>
      </c>
      <c r="B11900" s="208" t="s">
        <v>12035</v>
      </c>
      <c r="C11900" s="2" t="s">
        <v>170</v>
      </c>
      <c r="D11900" s="209" t="n">
        <v>5.97</v>
      </c>
      <c r="F11900" s="211" t="n">
        <v>0</v>
      </c>
    </row>
    <row r="11901" customFormat="false" ht="19.4" hidden="false" customHeight="false" outlineLevel="0" collapsed="false">
      <c r="A11901" s="207" t="n">
        <v>2634</v>
      </c>
      <c r="B11901" s="208" t="s">
        <v>12036</v>
      </c>
      <c r="C11901" s="2" t="s">
        <v>170</v>
      </c>
      <c r="D11901" s="209" t="n">
        <v>7.84</v>
      </c>
      <c r="F11901" s="211" t="n">
        <v>0</v>
      </c>
    </row>
    <row r="11902" customFormat="false" ht="19.4" hidden="false" customHeight="false" outlineLevel="0" collapsed="false">
      <c r="A11902" s="207" t="n">
        <v>2611</v>
      </c>
      <c r="B11902" s="208" t="s">
        <v>12037</v>
      </c>
      <c r="C11902" s="2" t="s">
        <v>170</v>
      </c>
      <c r="D11902" s="209" t="n">
        <v>22.1</v>
      </c>
      <c r="F11902" s="211" t="n">
        <v>0</v>
      </c>
    </row>
    <row r="11903" customFormat="false" ht="12.8" hidden="false" customHeight="false" outlineLevel="0" collapsed="false">
      <c r="A11903" s="207" t="n">
        <v>40414</v>
      </c>
      <c r="B11903" s="208" t="s">
        <v>12038</v>
      </c>
      <c r="C11903" s="2" t="s">
        <v>170</v>
      </c>
      <c r="F11903" s="211" t="n">
        <v>0</v>
      </c>
    </row>
    <row r="11904" customFormat="false" ht="12.8" hidden="false" customHeight="false" outlineLevel="0" collapsed="false">
      <c r="A11904" s="207" t="n">
        <v>40416</v>
      </c>
      <c r="B11904" s="208" t="s">
        <v>12039</v>
      </c>
      <c r="C11904" s="2" t="s">
        <v>170</v>
      </c>
      <c r="F11904" s="211" t="n">
        <v>0</v>
      </c>
    </row>
    <row r="11905" customFormat="false" ht="12.8" hidden="false" customHeight="false" outlineLevel="0" collapsed="false">
      <c r="A11905" s="207" t="n">
        <v>40418</v>
      </c>
      <c r="B11905" s="208" t="s">
        <v>12040</v>
      </c>
      <c r="C11905" s="2" t="s">
        <v>170</v>
      </c>
      <c r="F11905" s="211" t="n">
        <v>0</v>
      </c>
    </row>
    <row r="11906" customFormat="false" ht="12.8" hidden="false" customHeight="false" outlineLevel="0" collapsed="false">
      <c r="A11906" s="207" t="n">
        <v>34359</v>
      </c>
      <c r="B11906" s="208" t="s">
        <v>12041</v>
      </c>
      <c r="C11906" s="2" t="s">
        <v>170</v>
      </c>
      <c r="D11906" s="209" t="n">
        <v>12.71</v>
      </c>
      <c r="F11906" s="211" t="n">
        <v>0</v>
      </c>
    </row>
    <row r="11907" customFormat="false" ht="12.8" hidden="false" customHeight="false" outlineLevel="0" collapsed="false">
      <c r="A11907" s="207" t="n">
        <v>1789</v>
      </c>
      <c r="B11907" s="208" t="s">
        <v>12042</v>
      </c>
      <c r="C11907" s="2" t="s">
        <v>170</v>
      </c>
      <c r="D11907" s="209" t="n">
        <v>80.74</v>
      </c>
      <c r="F11907" s="211" t="n">
        <v>0</v>
      </c>
    </row>
    <row r="11908" customFormat="false" ht="12.8" hidden="false" customHeight="false" outlineLevel="0" collapsed="false">
      <c r="A11908" s="207" t="n">
        <v>1788</v>
      </c>
      <c r="B11908" s="208" t="s">
        <v>12043</v>
      </c>
      <c r="C11908" s="2" t="s">
        <v>170</v>
      </c>
      <c r="D11908" s="209" t="n">
        <v>64.72</v>
      </c>
      <c r="F11908" s="211" t="n">
        <v>0</v>
      </c>
    </row>
    <row r="11909" customFormat="false" ht="12.8" hidden="false" customHeight="false" outlineLevel="0" collapsed="false">
      <c r="A11909" s="207" t="n">
        <v>1787</v>
      </c>
      <c r="B11909" s="208" t="s">
        <v>12044</v>
      </c>
      <c r="C11909" s="2" t="s">
        <v>170</v>
      </c>
      <c r="D11909" s="209" t="n">
        <v>38.48</v>
      </c>
      <c r="F11909" s="211" t="n">
        <v>0</v>
      </c>
    </row>
    <row r="11910" customFormat="false" ht="12.8" hidden="false" customHeight="false" outlineLevel="0" collapsed="false">
      <c r="A11910" s="207" t="n">
        <v>1786</v>
      </c>
      <c r="B11910" s="208" t="s">
        <v>12045</v>
      </c>
      <c r="C11910" s="2" t="s">
        <v>170</v>
      </c>
      <c r="D11910" s="209" t="n">
        <v>16.07</v>
      </c>
      <c r="F11910" s="211" t="n">
        <v>0</v>
      </c>
    </row>
    <row r="11911" customFormat="false" ht="12.8" hidden="false" customHeight="false" outlineLevel="0" collapsed="false">
      <c r="A11911" s="207" t="n">
        <v>1791</v>
      </c>
      <c r="B11911" s="208" t="s">
        <v>12046</v>
      </c>
      <c r="C11911" s="2" t="s">
        <v>170</v>
      </c>
      <c r="D11911" s="209" t="n">
        <v>233.35</v>
      </c>
      <c r="F11911" s="211" t="n">
        <v>0</v>
      </c>
    </row>
    <row r="11912" customFormat="false" ht="12.8" hidden="false" customHeight="false" outlineLevel="0" collapsed="false">
      <c r="A11912" s="207" t="n">
        <v>1790</v>
      </c>
      <c r="B11912" s="208" t="s">
        <v>12047</v>
      </c>
      <c r="C11912" s="2" t="s">
        <v>170</v>
      </c>
      <c r="D11912" s="209" t="n">
        <v>134.47</v>
      </c>
      <c r="F11912" s="211" t="n">
        <v>0</v>
      </c>
    </row>
    <row r="11913" customFormat="false" ht="12.8" hidden="false" customHeight="false" outlineLevel="0" collapsed="false">
      <c r="A11913" s="207" t="n">
        <v>1792</v>
      </c>
      <c r="B11913" s="208" t="s">
        <v>12048</v>
      </c>
      <c r="C11913" s="2" t="s">
        <v>170</v>
      </c>
      <c r="D11913" s="209" t="n">
        <v>314.99</v>
      </c>
      <c r="F11913" s="211" t="n">
        <v>0</v>
      </c>
    </row>
    <row r="11914" customFormat="false" ht="12.8" hidden="false" customHeight="false" outlineLevel="0" collapsed="false">
      <c r="A11914" s="207" t="n">
        <v>1813</v>
      </c>
      <c r="B11914" s="208" t="s">
        <v>12049</v>
      </c>
      <c r="C11914" s="2" t="s">
        <v>170</v>
      </c>
      <c r="D11914" s="209" t="n">
        <v>25.5</v>
      </c>
      <c r="F11914" s="211" t="n">
        <v>0</v>
      </c>
    </row>
    <row r="11915" customFormat="false" ht="12.8" hidden="false" customHeight="false" outlineLevel="0" collapsed="false">
      <c r="A11915" s="207" t="n">
        <v>1793</v>
      </c>
      <c r="B11915" s="208" t="s">
        <v>12050</v>
      </c>
      <c r="C11915" s="2" t="s">
        <v>170</v>
      </c>
      <c r="D11915" s="209" t="n">
        <v>636.49</v>
      </c>
      <c r="F11915" s="211" t="n">
        <v>0</v>
      </c>
    </row>
    <row r="11916" customFormat="false" ht="12.8" hidden="false" customHeight="false" outlineLevel="0" collapsed="false">
      <c r="A11916" s="207" t="n">
        <v>1797</v>
      </c>
      <c r="B11916" s="208" t="s">
        <v>12051</v>
      </c>
      <c r="C11916" s="2" t="s">
        <v>170</v>
      </c>
      <c r="D11916" s="209" t="n">
        <v>91.68</v>
      </c>
      <c r="F11916" s="211" t="n">
        <v>0</v>
      </c>
    </row>
    <row r="11917" customFormat="false" ht="12.8" hidden="false" customHeight="false" outlineLevel="0" collapsed="false">
      <c r="A11917" s="207" t="n">
        <v>1796</v>
      </c>
      <c r="B11917" s="208" t="s">
        <v>12052</v>
      </c>
      <c r="C11917" s="2" t="s">
        <v>170</v>
      </c>
      <c r="D11917" s="209" t="n">
        <v>70.33</v>
      </c>
      <c r="F11917" s="211" t="n">
        <v>0</v>
      </c>
    </row>
    <row r="11918" customFormat="false" ht="12.8" hidden="false" customHeight="false" outlineLevel="0" collapsed="false">
      <c r="A11918" s="207" t="n">
        <v>1816</v>
      </c>
      <c r="B11918" s="208" t="s">
        <v>12053</v>
      </c>
      <c r="C11918" s="2" t="s">
        <v>170</v>
      </c>
      <c r="D11918" s="209" t="n">
        <v>37.85</v>
      </c>
      <c r="F11918" s="211" t="n">
        <v>0</v>
      </c>
    </row>
    <row r="11919" customFormat="false" ht="12.8" hidden="false" customHeight="false" outlineLevel="0" collapsed="false">
      <c r="A11919" s="207" t="n">
        <v>1794</v>
      </c>
      <c r="B11919" s="208" t="s">
        <v>12054</v>
      </c>
      <c r="C11919" s="2" t="s">
        <v>170</v>
      </c>
      <c r="D11919" s="209" t="n">
        <v>16.79</v>
      </c>
      <c r="F11919" s="211" t="n">
        <v>0</v>
      </c>
    </row>
    <row r="11920" customFormat="false" ht="12.8" hidden="false" customHeight="false" outlineLevel="0" collapsed="false">
      <c r="A11920" s="207" t="n">
        <v>1815</v>
      </c>
      <c r="B11920" s="208" t="s">
        <v>12055</v>
      </c>
      <c r="C11920" s="2" t="s">
        <v>170</v>
      </c>
      <c r="D11920" s="209" t="n">
        <v>290.69</v>
      </c>
      <c r="F11920" s="211" t="n">
        <v>0</v>
      </c>
    </row>
    <row r="11921" customFormat="false" ht="12.8" hidden="false" customHeight="false" outlineLevel="0" collapsed="false">
      <c r="A11921" s="207" t="n">
        <v>1798</v>
      </c>
      <c r="B11921" s="208" t="s">
        <v>12056</v>
      </c>
      <c r="C11921" s="2" t="s">
        <v>170</v>
      </c>
      <c r="D11921" s="209" t="n">
        <v>130.07</v>
      </c>
      <c r="F11921" s="211" t="n">
        <v>0</v>
      </c>
    </row>
    <row r="11922" customFormat="false" ht="12.8" hidden="false" customHeight="false" outlineLevel="0" collapsed="false">
      <c r="A11922" s="207" t="n">
        <v>1799</v>
      </c>
      <c r="B11922" s="208" t="s">
        <v>12057</v>
      </c>
      <c r="C11922" s="2" t="s">
        <v>170</v>
      </c>
      <c r="D11922" s="209" t="n">
        <v>378.6</v>
      </c>
      <c r="F11922" s="211" t="n">
        <v>0</v>
      </c>
    </row>
    <row r="11923" customFormat="false" ht="12.8" hidden="false" customHeight="false" outlineLevel="0" collapsed="false">
      <c r="A11923" s="207" t="n">
        <v>1795</v>
      </c>
      <c r="B11923" s="208" t="s">
        <v>12058</v>
      </c>
      <c r="C11923" s="2" t="s">
        <v>170</v>
      </c>
      <c r="D11923" s="209" t="n">
        <v>23.26</v>
      </c>
      <c r="F11923" s="211" t="n">
        <v>0</v>
      </c>
    </row>
    <row r="11924" customFormat="false" ht="12.8" hidden="false" customHeight="false" outlineLevel="0" collapsed="false">
      <c r="A11924" s="207" t="n">
        <v>1800</v>
      </c>
      <c r="B11924" s="208" t="s">
        <v>12059</v>
      </c>
      <c r="C11924" s="2" t="s">
        <v>170</v>
      </c>
      <c r="D11924" s="209" t="n">
        <v>722.81</v>
      </c>
      <c r="F11924" s="211" t="n">
        <v>0</v>
      </c>
    </row>
    <row r="11925" customFormat="false" ht="12.8" hidden="false" customHeight="false" outlineLevel="0" collapsed="false">
      <c r="A11925" s="207" t="n">
        <v>1802</v>
      </c>
      <c r="B11925" s="208" t="s">
        <v>12060</v>
      </c>
      <c r="C11925" s="2" t="s">
        <v>170</v>
      </c>
      <c r="D11925" s="209" t="n">
        <v>1808.05</v>
      </c>
      <c r="F11925" s="211" t="n">
        <v>0</v>
      </c>
    </row>
    <row r="11926" customFormat="false" ht="12.8" hidden="false" customHeight="false" outlineLevel="0" collapsed="false">
      <c r="A11926" s="207" t="n">
        <v>1809</v>
      </c>
      <c r="B11926" s="208" t="s">
        <v>12061</v>
      </c>
      <c r="C11926" s="2" t="s">
        <v>170</v>
      </c>
      <c r="D11926" s="209" t="n">
        <v>75.7</v>
      </c>
      <c r="F11926" s="211" t="n">
        <v>0</v>
      </c>
    </row>
    <row r="11927" customFormat="false" ht="12.8" hidden="false" customHeight="false" outlineLevel="0" collapsed="false">
      <c r="A11927" s="207" t="n">
        <v>1814</v>
      </c>
      <c r="B11927" s="208" t="s">
        <v>12062</v>
      </c>
      <c r="C11927" s="2" t="s">
        <v>170</v>
      </c>
      <c r="D11927" s="209" t="n">
        <v>62.19</v>
      </c>
      <c r="F11927" s="211" t="n">
        <v>0</v>
      </c>
    </row>
    <row r="11928" customFormat="false" ht="12.8" hidden="false" customHeight="false" outlineLevel="0" collapsed="false">
      <c r="A11928" s="207" t="n">
        <v>1805</v>
      </c>
      <c r="B11928" s="208" t="s">
        <v>12063</v>
      </c>
      <c r="C11928" s="2" t="s">
        <v>170</v>
      </c>
      <c r="D11928" s="209" t="n">
        <v>36.09</v>
      </c>
      <c r="F11928" s="211" t="n">
        <v>0</v>
      </c>
    </row>
    <row r="11929" customFormat="false" ht="12.8" hidden="false" customHeight="false" outlineLevel="0" collapsed="false">
      <c r="A11929" s="207" t="n">
        <v>1803</v>
      </c>
      <c r="B11929" s="208" t="s">
        <v>12064</v>
      </c>
      <c r="C11929" s="2" t="s">
        <v>170</v>
      </c>
      <c r="D11929" s="209" t="n">
        <v>15.72</v>
      </c>
      <c r="F11929" s="211" t="n">
        <v>0</v>
      </c>
    </row>
    <row r="11930" customFormat="false" ht="12.8" hidden="false" customHeight="false" outlineLevel="0" collapsed="false">
      <c r="A11930" s="207" t="n">
        <v>1821</v>
      </c>
      <c r="B11930" s="208" t="s">
        <v>12065</v>
      </c>
      <c r="C11930" s="2" t="s">
        <v>170</v>
      </c>
      <c r="D11930" s="209" t="n">
        <v>213.2</v>
      </c>
      <c r="F11930" s="211" t="n">
        <v>0</v>
      </c>
    </row>
    <row r="11931" customFormat="false" ht="12.8" hidden="false" customHeight="false" outlineLevel="0" collapsed="false">
      <c r="A11931" s="207" t="n">
        <v>1806</v>
      </c>
      <c r="B11931" s="208" t="s">
        <v>12066</v>
      </c>
      <c r="C11931" s="2" t="s">
        <v>170</v>
      </c>
      <c r="D11931" s="209" t="n">
        <v>126.9</v>
      </c>
      <c r="F11931" s="211" t="n">
        <v>0</v>
      </c>
    </row>
    <row r="11932" customFormat="false" ht="12.8" hidden="false" customHeight="false" outlineLevel="0" collapsed="false">
      <c r="A11932" s="207" t="n">
        <v>1807</v>
      </c>
      <c r="B11932" s="208" t="s">
        <v>12067</v>
      </c>
      <c r="C11932" s="2" t="s">
        <v>170</v>
      </c>
      <c r="D11932" s="209" t="n">
        <v>304.91</v>
      </c>
      <c r="F11932" s="211" t="n">
        <v>0</v>
      </c>
    </row>
    <row r="11933" customFormat="false" ht="12.8" hidden="false" customHeight="false" outlineLevel="0" collapsed="false">
      <c r="A11933" s="207" t="n">
        <v>1804</v>
      </c>
      <c r="B11933" s="208" t="s">
        <v>12068</v>
      </c>
      <c r="C11933" s="2" t="s">
        <v>170</v>
      </c>
      <c r="D11933" s="209" t="n">
        <v>22.37</v>
      </c>
      <c r="F11933" s="211" t="n">
        <v>0</v>
      </c>
    </row>
    <row r="11934" customFormat="false" ht="12.8" hidden="false" customHeight="false" outlineLevel="0" collapsed="false">
      <c r="A11934" s="207" t="n">
        <v>1808</v>
      </c>
      <c r="B11934" s="208" t="s">
        <v>12069</v>
      </c>
      <c r="C11934" s="2" t="s">
        <v>170</v>
      </c>
      <c r="D11934" s="209" t="n">
        <v>611.29</v>
      </c>
      <c r="F11934" s="211" t="n">
        <v>0</v>
      </c>
    </row>
    <row r="11935" customFormat="false" ht="12.8" hidden="false" customHeight="false" outlineLevel="0" collapsed="false">
      <c r="A11935" s="207" t="n">
        <v>40385</v>
      </c>
      <c r="B11935" s="208" t="s">
        <v>12070</v>
      </c>
      <c r="C11935" s="2" t="s">
        <v>170</v>
      </c>
      <c r="D11935" s="209" t="n">
        <v>123.74</v>
      </c>
      <c r="F11935" s="211" t="n">
        <v>0</v>
      </c>
    </row>
    <row r="11936" customFormat="false" ht="12.8" hidden="false" customHeight="false" outlineLevel="0" collapsed="false">
      <c r="A11936" s="207" t="n">
        <v>40383</v>
      </c>
      <c r="B11936" s="208" t="s">
        <v>12071</v>
      </c>
      <c r="C11936" s="2" t="s">
        <v>170</v>
      </c>
      <c r="D11936" s="209" t="n">
        <v>84.72</v>
      </c>
      <c r="F11936" s="211" t="n">
        <v>0</v>
      </c>
    </row>
    <row r="11937" customFormat="false" ht="12.8" hidden="false" customHeight="false" outlineLevel="0" collapsed="false">
      <c r="A11937" s="207" t="n">
        <v>40382</v>
      </c>
      <c r="B11937" s="208" t="s">
        <v>12072</v>
      </c>
      <c r="C11937" s="2" t="s">
        <v>170</v>
      </c>
      <c r="D11937" s="209" t="n">
        <v>55.43</v>
      </c>
      <c r="F11937" s="211" t="n">
        <v>0</v>
      </c>
    </row>
    <row r="11938" customFormat="false" ht="12.8" hidden="false" customHeight="false" outlineLevel="0" collapsed="false">
      <c r="A11938" s="207" t="n">
        <v>40378</v>
      </c>
      <c r="B11938" s="208" t="s">
        <v>12073</v>
      </c>
      <c r="C11938" s="2" t="s">
        <v>170</v>
      </c>
      <c r="D11938" s="209" t="n">
        <v>29.29</v>
      </c>
      <c r="F11938" s="211" t="n">
        <v>0</v>
      </c>
    </row>
    <row r="11939" customFormat="false" ht="12.8" hidden="false" customHeight="false" outlineLevel="0" collapsed="false">
      <c r="A11939" s="207" t="n">
        <v>40422</v>
      </c>
      <c r="B11939" s="208" t="s">
        <v>12074</v>
      </c>
      <c r="C11939" s="2" t="s">
        <v>170</v>
      </c>
      <c r="D11939" s="209" t="n">
        <v>377.58</v>
      </c>
      <c r="F11939" s="211" t="n">
        <v>0</v>
      </c>
    </row>
    <row r="11940" customFormat="false" ht="12.8" hidden="false" customHeight="false" outlineLevel="0" collapsed="false">
      <c r="A11940" s="207" t="n">
        <v>40387</v>
      </c>
      <c r="B11940" s="208" t="s">
        <v>12075</v>
      </c>
      <c r="C11940" s="2" t="s">
        <v>170</v>
      </c>
      <c r="D11940" s="209" t="n">
        <v>192.25</v>
      </c>
      <c r="F11940" s="211" t="n">
        <v>0</v>
      </c>
    </row>
    <row r="11941" customFormat="false" ht="12.8" hidden="false" customHeight="false" outlineLevel="0" collapsed="false">
      <c r="A11941" s="207" t="n">
        <v>40390</v>
      </c>
      <c r="B11941" s="208" t="s">
        <v>12076</v>
      </c>
      <c r="C11941" s="2" t="s">
        <v>170</v>
      </c>
      <c r="D11941" s="209" t="n">
        <v>795.22</v>
      </c>
      <c r="F11941" s="211" t="n">
        <v>0</v>
      </c>
    </row>
    <row r="11942" customFormat="false" ht="12.8" hidden="false" customHeight="false" outlineLevel="0" collapsed="false">
      <c r="A11942" s="207" t="n">
        <v>40380</v>
      </c>
      <c r="B11942" s="208" t="s">
        <v>12077</v>
      </c>
      <c r="C11942" s="2" t="s">
        <v>170</v>
      </c>
      <c r="D11942" s="209" t="n">
        <v>39.05</v>
      </c>
      <c r="F11942" s="211" t="n">
        <v>0</v>
      </c>
    </row>
    <row r="11943" customFormat="false" ht="12.8" hidden="false" customHeight="false" outlineLevel="0" collapsed="false">
      <c r="A11943" s="207" t="n">
        <v>2621</v>
      </c>
      <c r="B11943" s="208" t="s">
        <v>12078</v>
      </c>
      <c r="C11943" s="2" t="s">
        <v>170</v>
      </c>
      <c r="D11943" s="209" t="n">
        <v>189.12</v>
      </c>
      <c r="F11943" s="211" t="n">
        <v>0</v>
      </c>
    </row>
    <row r="11944" customFormat="false" ht="19.4" hidden="false" customHeight="false" outlineLevel="0" collapsed="false">
      <c r="A11944" s="207" t="n">
        <v>2616</v>
      </c>
      <c r="B11944" s="208" t="s">
        <v>12079</v>
      </c>
      <c r="C11944" s="2" t="s">
        <v>170</v>
      </c>
      <c r="D11944" s="209" t="n">
        <v>5.35</v>
      </c>
      <c r="F11944" s="211" t="n">
        <v>0</v>
      </c>
    </row>
    <row r="11945" customFormat="false" ht="19.4" hidden="false" customHeight="false" outlineLevel="0" collapsed="false">
      <c r="A11945" s="207" t="n">
        <v>2633</v>
      </c>
      <c r="B11945" s="208" t="s">
        <v>12080</v>
      </c>
      <c r="C11945" s="2" t="s">
        <v>170</v>
      </c>
      <c r="D11945" s="209" t="n">
        <v>6.05</v>
      </c>
      <c r="F11945" s="211" t="n">
        <v>0</v>
      </c>
    </row>
    <row r="11946" customFormat="false" ht="19.4" hidden="false" customHeight="false" outlineLevel="0" collapsed="false">
      <c r="A11946" s="207" t="n">
        <v>2617</v>
      </c>
      <c r="B11946" s="208" t="s">
        <v>12081</v>
      </c>
      <c r="C11946" s="2" t="s">
        <v>170</v>
      </c>
      <c r="D11946" s="209" t="n">
        <v>8.23</v>
      </c>
      <c r="F11946" s="211" t="n">
        <v>0</v>
      </c>
    </row>
    <row r="11947" customFormat="false" ht="19.4" hidden="false" customHeight="false" outlineLevel="0" collapsed="false">
      <c r="A11947" s="207" t="n">
        <v>2618</v>
      </c>
      <c r="B11947" s="208" t="s">
        <v>12082</v>
      </c>
      <c r="C11947" s="2" t="s">
        <v>170</v>
      </c>
      <c r="D11947" s="209" t="n">
        <v>18.73</v>
      </c>
      <c r="F11947" s="211" t="n">
        <v>0</v>
      </c>
    </row>
    <row r="11948" customFormat="false" ht="19.4" hidden="false" customHeight="false" outlineLevel="0" collapsed="false">
      <c r="A11948" s="207" t="n">
        <v>2632</v>
      </c>
      <c r="B11948" s="208" t="s">
        <v>12083</v>
      </c>
      <c r="C11948" s="2" t="s">
        <v>170</v>
      </c>
      <c r="D11948" s="209" t="n">
        <v>22.85</v>
      </c>
      <c r="F11948" s="211" t="n">
        <v>0</v>
      </c>
    </row>
    <row r="11949" customFormat="false" ht="12.8" hidden="false" customHeight="false" outlineLevel="0" collapsed="false">
      <c r="A11949" s="207" t="n">
        <v>2631</v>
      </c>
      <c r="B11949" s="208" t="s">
        <v>12084</v>
      </c>
      <c r="C11949" s="2" t="s">
        <v>170</v>
      </c>
      <c r="D11949" s="209" t="n">
        <v>33.54</v>
      </c>
      <c r="F11949" s="211" t="n">
        <v>0</v>
      </c>
    </row>
    <row r="11950" customFormat="false" ht="12.8" hidden="false" customHeight="false" outlineLevel="0" collapsed="false">
      <c r="A11950" s="207" t="n">
        <v>2619</v>
      </c>
      <c r="B11950" s="208" t="s">
        <v>12085</v>
      </c>
      <c r="C11950" s="2" t="s">
        <v>170</v>
      </c>
      <c r="D11950" s="209" t="n">
        <v>84.94</v>
      </c>
      <c r="F11950" s="211" t="n">
        <v>0</v>
      </c>
    </row>
    <row r="11951" customFormat="false" ht="12.8" hidden="false" customHeight="false" outlineLevel="0" collapsed="false">
      <c r="A11951" s="207" t="n">
        <v>2620</v>
      </c>
      <c r="B11951" s="208" t="s">
        <v>12086</v>
      </c>
      <c r="C11951" s="2" t="s">
        <v>170</v>
      </c>
      <c r="D11951" s="209" t="n">
        <v>111.51</v>
      </c>
      <c r="F11951" s="211" t="n">
        <v>0</v>
      </c>
    </row>
    <row r="11952" customFormat="false" ht="12.8" hidden="false" customHeight="false" outlineLevel="0" collapsed="false">
      <c r="A11952" s="207" t="n">
        <v>40413</v>
      </c>
      <c r="B11952" s="208" t="s">
        <v>12087</v>
      </c>
      <c r="C11952" s="2" t="s">
        <v>170</v>
      </c>
      <c r="F11952" s="211" t="n">
        <v>0</v>
      </c>
    </row>
    <row r="11953" customFormat="false" ht="12.8" hidden="false" customHeight="false" outlineLevel="0" collapsed="false">
      <c r="A11953" s="207" t="n">
        <v>40415</v>
      </c>
      <c r="B11953" s="208" t="s">
        <v>12088</v>
      </c>
      <c r="C11953" s="2" t="s">
        <v>170</v>
      </c>
      <c r="F11953" s="211" t="n">
        <v>0</v>
      </c>
    </row>
    <row r="11954" customFormat="false" ht="12.8" hidden="false" customHeight="false" outlineLevel="0" collapsed="false">
      <c r="A11954" s="207" t="n">
        <v>40417</v>
      </c>
      <c r="B11954" s="208" t="s">
        <v>12089</v>
      </c>
      <c r="C11954" s="2" t="s">
        <v>170</v>
      </c>
      <c r="F11954" s="211" t="n">
        <v>0</v>
      </c>
    </row>
    <row r="11955" customFormat="false" ht="12.8" hidden="false" customHeight="false" outlineLevel="0" collapsed="false">
      <c r="A11955" s="207" t="n">
        <v>39273</v>
      </c>
      <c r="B11955" s="208" t="s">
        <v>12090</v>
      </c>
      <c r="C11955" s="2" t="s">
        <v>170</v>
      </c>
      <c r="D11955" s="209" t="n">
        <v>4.29</v>
      </c>
      <c r="F11955" s="211" t="n">
        <v>0</v>
      </c>
    </row>
    <row r="11956" customFormat="false" ht="12.8" hidden="false" customHeight="false" outlineLevel="0" collapsed="false">
      <c r="A11956" s="207" t="n">
        <v>39271</v>
      </c>
      <c r="B11956" s="208" t="s">
        <v>12091</v>
      </c>
      <c r="C11956" s="2" t="s">
        <v>170</v>
      </c>
      <c r="D11956" s="209" t="n">
        <v>2.53</v>
      </c>
      <c r="F11956" s="211" t="n">
        <v>0</v>
      </c>
    </row>
    <row r="11957" customFormat="false" ht="12.8" hidden="false" customHeight="false" outlineLevel="0" collapsed="false">
      <c r="A11957" s="207" t="n">
        <v>39272</v>
      </c>
      <c r="B11957" s="208" t="s">
        <v>12092</v>
      </c>
      <c r="C11957" s="2" t="s">
        <v>170</v>
      </c>
      <c r="D11957" s="209" t="n">
        <v>3.1</v>
      </c>
      <c r="F11957" s="211" t="n">
        <v>0</v>
      </c>
    </row>
    <row r="11958" customFormat="false" ht="12.8" hidden="false" customHeight="false" outlineLevel="0" collapsed="false">
      <c r="A11958" s="207" t="n">
        <v>1875</v>
      </c>
      <c r="B11958" s="208" t="s">
        <v>12093</v>
      </c>
      <c r="C11958" s="2" t="s">
        <v>170</v>
      </c>
      <c r="D11958" s="209" t="n">
        <v>6.86</v>
      </c>
      <c r="F11958" s="211" t="n">
        <v>0</v>
      </c>
    </row>
    <row r="11959" customFormat="false" ht="12.8" hidden="false" customHeight="false" outlineLevel="0" collapsed="false">
      <c r="A11959" s="207" t="n">
        <v>1874</v>
      </c>
      <c r="B11959" s="208" t="s">
        <v>12094</v>
      </c>
      <c r="C11959" s="2" t="s">
        <v>170</v>
      </c>
      <c r="D11959" s="209" t="n">
        <v>5.66</v>
      </c>
      <c r="F11959" s="211" t="n">
        <v>0</v>
      </c>
    </row>
    <row r="11960" customFormat="false" ht="12.8" hidden="false" customHeight="false" outlineLevel="0" collapsed="false">
      <c r="A11960" s="207" t="n">
        <v>1884</v>
      </c>
      <c r="B11960" s="208" t="s">
        <v>12095</v>
      </c>
      <c r="C11960" s="2" t="s">
        <v>170</v>
      </c>
      <c r="D11960" s="209" t="n">
        <v>5.02</v>
      </c>
      <c r="F11960" s="211" t="n">
        <v>0</v>
      </c>
    </row>
    <row r="11961" customFormat="false" ht="12.8" hidden="false" customHeight="false" outlineLevel="0" collapsed="false">
      <c r="A11961" s="207" t="n">
        <v>1870</v>
      </c>
      <c r="B11961" s="208" t="s">
        <v>12096</v>
      </c>
      <c r="C11961" s="2" t="s">
        <v>170</v>
      </c>
      <c r="D11961" s="209" t="n">
        <v>3.27</v>
      </c>
      <c r="F11961" s="211" t="n">
        <v>0</v>
      </c>
    </row>
    <row r="11962" customFormat="false" ht="12.8" hidden="false" customHeight="false" outlineLevel="0" collapsed="false">
      <c r="A11962" s="207" t="n">
        <v>1887</v>
      </c>
      <c r="B11962" s="208" t="s">
        <v>12097</v>
      </c>
      <c r="C11962" s="2" t="s">
        <v>170</v>
      </c>
      <c r="D11962" s="209" t="n">
        <v>28.43</v>
      </c>
      <c r="F11962" s="211" t="n">
        <v>0</v>
      </c>
    </row>
    <row r="11963" customFormat="false" ht="12.8" hidden="false" customHeight="false" outlineLevel="0" collapsed="false">
      <c r="A11963" s="207" t="n">
        <v>1876</v>
      </c>
      <c r="B11963" s="208" t="s">
        <v>12098</v>
      </c>
      <c r="C11963" s="2" t="s">
        <v>170</v>
      </c>
      <c r="D11963" s="209" t="n">
        <v>11.14</v>
      </c>
      <c r="F11963" s="211" t="n">
        <v>0</v>
      </c>
    </row>
    <row r="11964" customFormat="false" ht="12.8" hidden="false" customHeight="false" outlineLevel="0" collapsed="false">
      <c r="A11964" s="207" t="n">
        <v>1877</v>
      </c>
      <c r="B11964" s="208" t="s">
        <v>12099</v>
      </c>
      <c r="C11964" s="2" t="s">
        <v>170</v>
      </c>
      <c r="D11964" s="209" t="n">
        <v>28.47</v>
      </c>
      <c r="F11964" s="211" t="n">
        <v>0</v>
      </c>
    </row>
    <row r="11965" customFormat="false" ht="12.8" hidden="false" customHeight="false" outlineLevel="0" collapsed="false">
      <c r="A11965" s="207" t="n">
        <v>1879</v>
      </c>
      <c r="B11965" s="208" t="s">
        <v>12100</v>
      </c>
      <c r="C11965" s="2" t="s">
        <v>170</v>
      </c>
      <c r="D11965" s="209" t="n">
        <v>3.31</v>
      </c>
      <c r="F11965" s="211" t="n">
        <v>0</v>
      </c>
    </row>
    <row r="11966" customFormat="false" ht="12.8" hidden="false" customHeight="false" outlineLevel="0" collapsed="false">
      <c r="A11966" s="207" t="n">
        <v>1878</v>
      </c>
      <c r="B11966" s="208" t="s">
        <v>12101</v>
      </c>
      <c r="C11966" s="2" t="s">
        <v>170</v>
      </c>
      <c r="D11966" s="209" t="n">
        <v>57.2</v>
      </c>
      <c r="F11966" s="211" t="n">
        <v>0</v>
      </c>
    </row>
    <row r="11967" customFormat="false" ht="12.8" hidden="false" customHeight="false" outlineLevel="0" collapsed="false">
      <c r="A11967" s="207" t="n">
        <v>37971</v>
      </c>
      <c r="B11967" s="208" t="s">
        <v>12102</v>
      </c>
      <c r="C11967" s="2" t="s">
        <v>170</v>
      </c>
      <c r="D11967" s="209" t="n">
        <v>6.42</v>
      </c>
      <c r="F11967" s="211" t="n">
        <v>0</v>
      </c>
    </row>
    <row r="11968" customFormat="false" ht="12.8" hidden="false" customHeight="false" outlineLevel="0" collapsed="false">
      <c r="A11968" s="207" t="n">
        <v>37972</v>
      </c>
      <c r="B11968" s="208" t="s">
        <v>12103</v>
      </c>
      <c r="C11968" s="2" t="s">
        <v>170</v>
      </c>
      <c r="D11968" s="209" t="n">
        <v>9.11</v>
      </c>
      <c r="F11968" s="211" t="n">
        <v>0</v>
      </c>
    </row>
    <row r="11969" customFormat="false" ht="12.8" hidden="false" customHeight="false" outlineLevel="0" collapsed="false">
      <c r="A11969" s="207" t="n">
        <v>37973</v>
      </c>
      <c r="B11969" s="208" t="s">
        <v>12104</v>
      </c>
      <c r="C11969" s="2" t="s">
        <v>170</v>
      </c>
      <c r="D11969" s="209" t="n">
        <v>17.11</v>
      </c>
      <c r="F11969" s="211" t="n">
        <v>0</v>
      </c>
    </row>
    <row r="11970" customFormat="false" ht="12.8" hidden="false" customHeight="false" outlineLevel="0" collapsed="false">
      <c r="A11970" s="207" t="n">
        <v>1926</v>
      </c>
      <c r="B11970" s="208" t="s">
        <v>12105</v>
      </c>
      <c r="C11970" s="2" t="s">
        <v>170</v>
      </c>
      <c r="D11970" s="209" t="n">
        <v>2.86</v>
      </c>
      <c r="F11970" s="211" t="n">
        <v>0</v>
      </c>
    </row>
    <row r="11971" customFormat="false" ht="12.8" hidden="false" customHeight="false" outlineLevel="0" collapsed="false">
      <c r="A11971" s="207" t="n">
        <v>1927</v>
      </c>
      <c r="B11971" s="208" t="s">
        <v>12106</v>
      </c>
      <c r="C11971" s="2" t="s">
        <v>170</v>
      </c>
      <c r="D11971" s="209" t="n">
        <v>3.21</v>
      </c>
      <c r="F11971" s="211" t="n">
        <v>0</v>
      </c>
    </row>
    <row r="11972" customFormat="false" ht="12.8" hidden="false" customHeight="false" outlineLevel="0" collapsed="false">
      <c r="A11972" s="207" t="n">
        <v>1923</v>
      </c>
      <c r="B11972" s="208" t="s">
        <v>12107</v>
      </c>
      <c r="C11972" s="2" t="s">
        <v>170</v>
      </c>
      <c r="D11972" s="209" t="n">
        <v>5.85</v>
      </c>
      <c r="F11972" s="211" t="n">
        <v>0</v>
      </c>
    </row>
    <row r="11973" customFormat="false" ht="12.8" hidden="false" customHeight="false" outlineLevel="0" collapsed="false">
      <c r="A11973" s="207" t="n">
        <v>1929</v>
      </c>
      <c r="B11973" s="208" t="s">
        <v>12108</v>
      </c>
      <c r="C11973" s="2" t="s">
        <v>170</v>
      </c>
      <c r="D11973" s="209" t="n">
        <v>7.1</v>
      </c>
      <c r="F11973" s="211" t="n">
        <v>0</v>
      </c>
    </row>
    <row r="11974" customFormat="false" ht="12.8" hidden="false" customHeight="false" outlineLevel="0" collapsed="false">
      <c r="A11974" s="207" t="n">
        <v>1930</v>
      </c>
      <c r="B11974" s="208" t="s">
        <v>12109</v>
      </c>
      <c r="C11974" s="2" t="s">
        <v>170</v>
      </c>
      <c r="D11974" s="209" t="n">
        <v>12.15</v>
      </c>
      <c r="F11974" s="211" t="n">
        <v>0</v>
      </c>
    </row>
    <row r="11975" customFormat="false" ht="12.8" hidden="false" customHeight="false" outlineLevel="0" collapsed="false">
      <c r="A11975" s="207" t="n">
        <v>1924</v>
      </c>
      <c r="B11975" s="208" t="s">
        <v>12110</v>
      </c>
      <c r="C11975" s="2" t="s">
        <v>170</v>
      </c>
      <c r="D11975" s="209" t="n">
        <v>19.61</v>
      </c>
      <c r="F11975" s="211" t="n">
        <v>0</v>
      </c>
    </row>
    <row r="11976" customFormat="false" ht="12.8" hidden="false" customHeight="false" outlineLevel="0" collapsed="false">
      <c r="A11976" s="207" t="n">
        <v>1922</v>
      </c>
      <c r="B11976" s="208" t="s">
        <v>12111</v>
      </c>
      <c r="C11976" s="2" t="s">
        <v>170</v>
      </c>
      <c r="D11976" s="209" t="n">
        <v>40.55</v>
      </c>
      <c r="F11976" s="211" t="n">
        <v>0</v>
      </c>
    </row>
    <row r="11977" customFormat="false" ht="12.8" hidden="false" customHeight="false" outlineLevel="0" collapsed="false">
      <c r="A11977" s="207" t="n">
        <v>1953</v>
      </c>
      <c r="B11977" s="208" t="s">
        <v>12112</v>
      </c>
      <c r="C11977" s="2" t="s">
        <v>170</v>
      </c>
      <c r="D11977" s="209" t="n">
        <v>49.5</v>
      </c>
      <c r="F11977" s="211" t="n">
        <v>0</v>
      </c>
    </row>
    <row r="11978" customFormat="false" ht="12.8" hidden="false" customHeight="false" outlineLevel="0" collapsed="false">
      <c r="A11978" s="207" t="n">
        <v>1962</v>
      </c>
      <c r="B11978" s="208" t="s">
        <v>12113</v>
      </c>
      <c r="C11978" s="2" t="s">
        <v>170</v>
      </c>
      <c r="D11978" s="209" t="n">
        <v>240.48</v>
      </c>
      <c r="F11978" s="211" t="n">
        <v>0</v>
      </c>
    </row>
    <row r="11979" customFormat="false" ht="12.8" hidden="false" customHeight="false" outlineLevel="0" collapsed="false">
      <c r="A11979" s="207" t="n">
        <v>1955</v>
      </c>
      <c r="B11979" s="208" t="s">
        <v>12114</v>
      </c>
      <c r="C11979" s="2" t="s">
        <v>170</v>
      </c>
      <c r="D11979" s="209" t="n">
        <v>2.77</v>
      </c>
      <c r="F11979" s="211" t="n">
        <v>0</v>
      </c>
    </row>
    <row r="11980" customFormat="false" ht="12.8" hidden="false" customHeight="false" outlineLevel="0" collapsed="false">
      <c r="A11980" s="207" t="n">
        <v>1956</v>
      </c>
      <c r="B11980" s="208" t="s">
        <v>12115</v>
      </c>
      <c r="C11980" s="2" t="s">
        <v>170</v>
      </c>
      <c r="D11980" s="209" t="n">
        <v>3.91</v>
      </c>
      <c r="F11980" s="211" t="n">
        <v>0</v>
      </c>
    </row>
    <row r="11981" customFormat="false" ht="12.8" hidden="false" customHeight="false" outlineLevel="0" collapsed="false">
      <c r="A11981" s="207" t="n">
        <v>1957</v>
      </c>
      <c r="B11981" s="208" t="s">
        <v>12116</v>
      </c>
      <c r="C11981" s="2" t="s">
        <v>170</v>
      </c>
      <c r="D11981" s="209" t="n">
        <v>8.46</v>
      </c>
      <c r="F11981" s="211" t="n">
        <v>0</v>
      </c>
    </row>
    <row r="11982" customFormat="false" ht="12.8" hidden="false" customHeight="false" outlineLevel="0" collapsed="false">
      <c r="A11982" s="207" t="n">
        <v>1958</v>
      </c>
      <c r="B11982" s="208" t="s">
        <v>12117</v>
      </c>
      <c r="C11982" s="2" t="s">
        <v>170</v>
      </c>
      <c r="D11982" s="209" t="n">
        <v>15.75</v>
      </c>
      <c r="F11982" s="211" t="n">
        <v>0</v>
      </c>
    </row>
    <row r="11983" customFormat="false" ht="12.8" hidden="false" customHeight="false" outlineLevel="0" collapsed="false">
      <c r="A11983" s="207" t="n">
        <v>1959</v>
      </c>
      <c r="B11983" s="208" t="s">
        <v>12118</v>
      </c>
      <c r="C11983" s="2" t="s">
        <v>170</v>
      </c>
      <c r="D11983" s="209" t="n">
        <v>17.09</v>
      </c>
      <c r="F11983" s="211" t="n">
        <v>0</v>
      </c>
    </row>
    <row r="11984" customFormat="false" ht="12.8" hidden="false" customHeight="false" outlineLevel="0" collapsed="false">
      <c r="A11984" s="207" t="n">
        <v>1925</v>
      </c>
      <c r="B11984" s="208" t="s">
        <v>12119</v>
      </c>
      <c r="C11984" s="2" t="s">
        <v>170</v>
      </c>
      <c r="D11984" s="209" t="n">
        <v>44.66</v>
      </c>
      <c r="F11984" s="211" t="n">
        <v>0</v>
      </c>
    </row>
    <row r="11985" customFormat="false" ht="12.8" hidden="false" customHeight="false" outlineLevel="0" collapsed="false">
      <c r="A11985" s="207" t="n">
        <v>1960</v>
      </c>
      <c r="B11985" s="208" t="s">
        <v>12120</v>
      </c>
      <c r="C11985" s="2" t="s">
        <v>170</v>
      </c>
      <c r="D11985" s="209" t="n">
        <v>68.58</v>
      </c>
      <c r="F11985" s="211" t="n">
        <v>0</v>
      </c>
    </row>
    <row r="11986" customFormat="false" ht="12.8" hidden="false" customHeight="false" outlineLevel="0" collapsed="false">
      <c r="A11986" s="207" t="n">
        <v>1961</v>
      </c>
      <c r="B11986" s="208" t="s">
        <v>12121</v>
      </c>
      <c r="C11986" s="2" t="s">
        <v>170</v>
      </c>
      <c r="D11986" s="209" t="n">
        <v>87.85</v>
      </c>
      <c r="F11986" s="211" t="n">
        <v>0</v>
      </c>
    </row>
    <row r="11987" customFormat="false" ht="12.8" hidden="false" customHeight="false" outlineLevel="0" collapsed="false">
      <c r="A11987" s="207" t="n">
        <v>38423</v>
      </c>
      <c r="B11987" s="208" t="s">
        <v>12122</v>
      </c>
      <c r="C11987" s="2" t="s">
        <v>170</v>
      </c>
      <c r="D11987" s="209" t="n">
        <v>41.16</v>
      </c>
      <c r="F11987" s="211" t="n">
        <v>0</v>
      </c>
    </row>
    <row r="11988" customFormat="false" ht="12.8" hidden="false" customHeight="false" outlineLevel="0" collapsed="false">
      <c r="A11988" s="207" t="n">
        <v>39866</v>
      </c>
      <c r="B11988" s="208" t="s">
        <v>12123</v>
      </c>
      <c r="C11988" s="2" t="s">
        <v>170</v>
      </c>
      <c r="F11988" s="211" t="n">
        <v>0</v>
      </c>
    </row>
    <row r="11989" customFormat="false" ht="12.8" hidden="false" customHeight="false" outlineLevel="0" collapsed="false">
      <c r="A11989" s="207" t="n">
        <v>39867</v>
      </c>
      <c r="B11989" s="208" t="s">
        <v>12124</v>
      </c>
      <c r="C11989" s="2" t="s">
        <v>170</v>
      </c>
      <c r="F11989" s="211" t="n">
        <v>0</v>
      </c>
    </row>
    <row r="11990" customFormat="false" ht="12.8" hidden="false" customHeight="false" outlineLevel="0" collapsed="false">
      <c r="A11990" s="207" t="n">
        <v>39868</v>
      </c>
      <c r="B11990" s="208" t="s">
        <v>12125</v>
      </c>
      <c r="C11990" s="2" t="s">
        <v>170</v>
      </c>
      <c r="F11990" s="211" t="n">
        <v>0</v>
      </c>
    </row>
    <row r="11991" customFormat="false" ht="12.8" hidden="false" customHeight="false" outlineLevel="0" collapsed="false">
      <c r="A11991" s="207" t="n">
        <v>37999</v>
      </c>
      <c r="B11991" s="208" t="s">
        <v>12126</v>
      </c>
      <c r="C11991" s="2" t="s">
        <v>170</v>
      </c>
      <c r="D11991" s="209" t="n">
        <v>10.82</v>
      </c>
      <c r="F11991" s="211" t="n">
        <v>0</v>
      </c>
    </row>
    <row r="11992" customFormat="false" ht="12.8" hidden="false" customHeight="false" outlineLevel="0" collapsed="false">
      <c r="A11992" s="207" t="n">
        <v>38000</v>
      </c>
      <c r="B11992" s="208" t="s">
        <v>12127</v>
      </c>
      <c r="C11992" s="2" t="s">
        <v>170</v>
      </c>
      <c r="D11992" s="209" t="n">
        <v>12.64</v>
      </c>
      <c r="F11992" s="211" t="n">
        <v>0</v>
      </c>
    </row>
    <row r="11993" customFormat="false" ht="12.8" hidden="false" customHeight="false" outlineLevel="0" collapsed="false">
      <c r="A11993" s="207" t="n">
        <v>38129</v>
      </c>
      <c r="B11993" s="208" t="s">
        <v>12128</v>
      </c>
      <c r="C11993" s="2" t="s">
        <v>170</v>
      </c>
      <c r="D11993" s="209" t="n">
        <v>6.45</v>
      </c>
      <c r="F11993" s="211" t="n">
        <v>0</v>
      </c>
    </row>
    <row r="11994" customFormat="false" ht="12.8" hidden="false" customHeight="false" outlineLevel="0" collapsed="false">
      <c r="A11994" s="207" t="n">
        <v>38025</v>
      </c>
      <c r="B11994" s="208" t="s">
        <v>12129</v>
      </c>
      <c r="C11994" s="2" t="s">
        <v>170</v>
      </c>
      <c r="D11994" s="209" t="n">
        <v>8.75</v>
      </c>
      <c r="F11994" s="211" t="n">
        <v>0</v>
      </c>
    </row>
    <row r="11995" customFormat="false" ht="12.8" hidden="false" customHeight="false" outlineLevel="0" collapsed="false">
      <c r="A11995" s="207" t="n">
        <v>38026</v>
      </c>
      <c r="B11995" s="208" t="s">
        <v>12130</v>
      </c>
      <c r="C11995" s="2" t="s">
        <v>170</v>
      </c>
      <c r="D11995" s="209" t="n">
        <v>21.61</v>
      </c>
      <c r="F11995" s="211" t="n">
        <v>0</v>
      </c>
    </row>
    <row r="11996" customFormat="false" ht="19.4" hidden="false" customHeight="false" outlineLevel="0" collapsed="false">
      <c r="A11996" s="207" t="n">
        <v>43955</v>
      </c>
      <c r="B11996" s="208" t="s">
        <v>12131</v>
      </c>
      <c r="C11996" s="2" t="s">
        <v>170</v>
      </c>
      <c r="F11996" s="211" t="n">
        <v>0</v>
      </c>
    </row>
    <row r="11997" customFormat="false" ht="19.4" hidden="false" customHeight="false" outlineLevel="0" collapsed="false">
      <c r="A11997" s="207" t="n">
        <v>43957</v>
      </c>
      <c r="B11997" s="208" t="s">
        <v>12132</v>
      </c>
      <c r="C11997" s="2" t="s">
        <v>170</v>
      </c>
      <c r="F11997" s="211" t="n">
        <v>0</v>
      </c>
    </row>
    <row r="11998" customFormat="false" ht="19.4" hidden="false" customHeight="false" outlineLevel="0" collapsed="false">
      <c r="A11998" s="207" t="n">
        <v>43950</v>
      </c>
      <c r="B11998" s="208" t="s">
        <v>12133</v>
      </c>
      <c r="C11998" s="2" t="s">
        <v>170</v>
      </c>
      <c r="F11998" s="211" t="n">
        <v>0</v>
      </c>
    </row>
    <row r="11999" customFormat="false" ht="19.4" hidden="false" customHeight="false" outlineLevel="0" collapsed="false">
      <c r="A11999" s="207" t="n">
        <v>43954</v>
      </c>
      <c r="B11999" s="208" t="s">
        <v>12134</v>
      </c>
      <c r="C11999" s="2" t="s">
        <v>170</v>
      </c>
      <c r="F11999" s="211" t="n">
        <v>0</v>
      </c>
    </row>
    <row r="12000" customFormat="false" ht="19.4" hidden="false" customHeight="false" outlineLevel="0" collapsed="false">
      <c r="A12000" s="207" t="n">
        <v>43945</v>
      </c>
      <c r="B12000" s="208" t="s">
        <v>12135</v>
      </c>
      <c r="C12000" s="2" t="s">
        <v>170</v>
      </c>
      <c r="F12000" s="211" t="n">
        <v>0</v>
      </c>
    </row>
    <row r="12001" customFormat="false" ht="19.4" hidden="false" customHeight="false" outlineLevel="0" collapsed="false">
      <c r="A12001" s="207" t="n">
        <v>43947</v>
      </c>
      <c r="B12001" s="208" t="s">
        <v>12136</v>
      </c>
      <c r="C12001" s="2" t="s">
        <v>170</v>
      </c>
      <c r="F12001" s="211" t="n">
        <v>0</v>
      </c>
    </row>
    <row r="12002" customFormat="false" ht="19.4" hidden="false" customHeight="false" outlineLevel="0" collapsed="false">
      <c r="A12002" s="207" t="n">
        <v>43920</v>
      </c>
      <c r="B12002" s="208" t="s">
        <v>12137</v>
      </c>
      <c r="C12002" s="2" t="s">
        <v>170</v>
      </c>
      <c r="F12002" s="211" t="n">
        <v>0</v>
      </c>
    </row>
    <row r="12003" customFormat="false" ht="19.4" hidden="false" customHeight="false" outlineLevel="0" collapsed="false">
      <c r="A12003" s="207" t="n">
        <v>43921</v>
      </c>
      <c r="B12003" s="208" t="s">
        <v>12138</v>
      </c>
      <c r="C12003" s="2" t="s">
        <v>170</v>
      </c>
      <c r="F12003" s="211" t="n">
        <v>0</v>
      </c>
    </row>
    <row r="12004" customFormat="false" ht="19.4" hidden="false" customHeight="false" outlineLevel="0" collapsed="false">
      <c r="A12004" s="207" t="n">
        <v>43922</v>
      </c>
      <c r="B12004" s="208" t="s">
        <v>12139</v>
      </c>
      <c r="C12004" s="2" t="s">
        <v>170</v>
      </c>
      <c r="F12004" s="211" t="n">
        <v>0</v>
      </c>
    </row>
    <row r="12005" customFormat="false" ht="19.4" hidden="false" customHeight="false" outlineLevel="0" collapsed="false">
      <c r="A12005" s="207" t="n">
        <v>43923</v>
      </c>
      <c r="B12005" s="208" t="s">
        <v>12140</v>
      </c>
      <c r="C12005" s="2" t="s">
        <v>170</v>
      </c>
      <c r="F12005" s="211" t="n">
        <v>0</v>
      </c>
    </row>
    <row r="12006" customFormat="false" ht="19.4" hidden="false" customHeight="false" outlineLevel="0" collapsed="false">
      <c r="A12006" s="207" t="n">
        <v>43924</v>
      </c>
      <c r="B12006" s="208" t="s">
        <v>12141</v>
      </c>
      <c r="C12006" s="2" t="s">
        <v>170</v>
      </c>
      <c r="F12006" s="211" t="n">
        <v>0</v>
      </c>
    </row>
    <row r="12007" customFormat="false" ht="19.4" hidden="false" customHeight="false" outlineLevel="0" collapsed="false">
      <c r="A12007" s="207" t="n">
        <v>43952</v>
      </c>
      <c r="B12007" s="208" t="s">
        <v>12142</v>
      </c>
      <c r="C12007" s="2" t="s">
        <v>170</v>
      </c>
      <c r="F12007" s="211" t="n">
        <v>0</v>
      </c>
    </row>
    <row r="12008" customFormat="false" ht="19.4" hidden="false" customHeight="false" outlineLevel="0" collapsed="false">
      <c r="A12008" s="207" t="n">
        <v>43956</v>
      </c>
      <c r="B12008" s="208" t="s">
        <v>12143</v>
      </c>
      <c r="C12008" s="2" t="s">
        <v>170</v>
      </c>
      <c r="F12008" s="211" t="n">
        <v>0</v>
      </c>
    </row>
    <row r="12009" customFormat="false" ht="12.8" hidden="false" customHeight="false" outlineLevel="0" collapsed="false">
      <c r="A12009" s="207" t="n">
        <v>1858</v>
      </c>
      <c r="B12009" s="208" t="s">
        <v>12144</v>
      </c>
      <c r="C12009" s="2" t="s">
        <v>170</v>
      </c>
      <c r="D12009" s="209" t="n">
        <v>63.79</v>
      </c>
      <c r="F12009" s="211" t="n">
        <v>0</v>
      </c>
    </row>
    <row r="12010" customFormat="false" ht="12.8" hidden="false" customHeight="false" outlineLevel="0" collapsed="false">
      <c r="A12010" s="207" t="n">
        <v>1844</v>
      </c>
      <c r="B12010" s="208" t="s">
        <v>12145</v>
      </c>
      <c r="C12010" s="2" t="s">
        <v>170</v>
      </c>
      <c r="D12010" s="209" t="n">
        <v>146.08</v>
      </c>
      <c r="F12010" s="211" t="n">
        <v>0</v>
      </c>
    </row>
    <row r="12011" customFormat="false" ht="12.8" hidden="false" customHeight="false" outlineLevel="0" collapsed="false">
      <c r="A12011" s="207" t="n">
        <v>1863</v>
      </c>
      <c r="B12011" s="208" t="s">
        <v>12146</v>
      </c>
      <c r="C12011" s="2" t="s">
        <v>170</v>
      </c>
      <c r="D12011" s="209" t="n">
        <v>67.88</v>
      </c>
      <c r="F12011" s="211" t="n">
        <v>0</v>
      </c>
    </row>
    <row r="12012" customFormat="false" ht="12.8" hidden="false" customHeight="false" outlineLevel="0" collapsed="false">
      <c r="A12012" s="207" t="n">
        <v>1865</v>
      </c>
      <c r="B12012" s="208" t="s">
        <v>12147</v>
      </c>
      <c r="C12012" s="2" t="s">
        <v>170</v>
      </c>
      <c r="D12012" s="209" t="n">
        <v>176.86</v>
      </c>
      <c r="F12012" s="211" t="n">
        <v>0</v>
      </c>
    </row>
    <row r="12013" customFormat="false" ht="12.8" hidden="false" customHeight="false" outlineLevel="0" collapsed="false">
      <c r="A12013" s="207" t="n">
        <v>36355</v>
      </c>
      <c r="B12013" s="208" t="s">
        <v>12148</v>
      </c>
      <c r="C12013" s="2" t="s">
        <v>170</v>
      </c>
      <c r="D12013" s="209" t="n">
        <v>10.2</v>
      </c>
      <c r="F12013" s="211" t="n">
        <v>0</v>
      </c>
    </row>
    <row r="12014" customFormat="false" ht="12.8" hidden="false" customHeight="false" outlineLevel="0" collapsed="false">
      <c r="A12014" s="207" t="n">
        <v>36356</v>
      </c>
      <c r="B12014" s="208" t="s">
        <v>12149</v>
      </c>
      <c r="C12014" s="2" t="s">
        <v>170</v>
      </c>
      <c r="D12014" s="209" t="n">
        <v>16.41</v>
      </c>
      <c r="F12014" s="211" t="n">
        <v>0</v>
      </c>
    </row>
    <row r="12015" customFormat="false" ht="12.8" hidden="false" customHeight="false" outlineLevel="0" collapsed="false">
      <c r="A12015" s="207" t="n">
        <v>1940</v>
      </c>
      <c r="B12015" s="208" t="s">
        <v>12150</v>
      </c>
      <c r="C12015" s="2" t="s">
        <v>170</v>
      </c>
      <c r="D12015" s="209" t="n">
        <v>43.64</v>
      </c>
      <c r="F12015" s="211" t="n">
        <v>0</v>
      </c>
    </row>
    <row r="12016" customFormat="false" ht="12.8" hidden="false" customHeight="false" outlineLevel="0" collapsed="false">
      <c r="A12016" s="207" t="n">
        <v>1939</v>
      </c>
      <c r="B12016" s="208" t="s">
        <v>12151</v>
      </c>
      <c r="C12016" s="2" t="s">
        <v>170</v>
      </c>
      <c r="D12016" s="209" t="n">
        <v>11.97</v>
      </c>
      <c r="F12016" s="211" t="n">
        <v>0</v>
      </c>
    </row>
    <row r="12017" customFormat="false" ht="12.8" hidden="false" customHeight="false" outlineLevel="0" collapsed="false">
      <c r="A12017" s="207" t="n">
        <v>1937</v>
      </c>
      <c r="B12017" s="208" t="s">
        <v>12152</v>
      </c>
      <c r="C12017" s="2" t="s">
        <v>170</v>
      </c>
      <c r="D12017" s="209" t="n">
        <v>7.36</v>
      </c>
      <c r="F12017" s="211" t="n">
        <v>0</v>
      </c>
    </row>
    <row r="12018" customFormat="false" ht="12.8" hidden="false" customHeight="false" outlineLevel="0" collapsed="false">
      <c r="A12018" s="207" t="n">
        <v>1938</v>
      </c>
      <c r="B12018" s="208" t="s">
        <v>12153</v>
      </c>
      <c r="C12018" s="2" t="s">
        <v>170</v>
      </c>
      <c r="D12018" s="209" t="n">
        <v>8.37</v>
      </c>
      <c r="F12018" s="211" t="n">
        <v>0</v>
      </c>
    </row>
    <row r="12019" customFormat="false" ht="12.8" hidden="false" customHeight="false" outlineLevel="0" collapsed="false">
      <c r="A12019" s="207" t="n">
        <v>1966</v>
      </c>
      <c r="B12019" s="208" t="s">
        <v>12154</v>
      </c>
      <c r="C12019" s="2" t="s">
        <v>170</v>
      </c>
      <c r="D12019" s="209" t="n">
        <v>27.07</v>
      </c>
      <c r="F12019" s="211" t="n">
        <v>0</v>
      </c>
    </row>
    <row r="12020" customFormat="false" ht="12.8" hidden="false" customHeight="false" outlineLevel="0" collapsed="false">
      <c r="A12020" s="207" t="n">
        <v>1933</v>
      </c>
      <c r="B12020" s="208" t="s">
        <v>12155</v>
      </c>
      <c r="C12020" s="2" t="s">
        <v>170</v>
      </c>
      <c r="D12020" s="209" t="n">
        <v>5.83</v>
      </c>
      <c r="F12020" s="211" t="n">
        <v>0</v>
      </c>
    </row>
    <row r="12021" customFormat="false" ht="12.8" hidden="false" customHeight="false" outlineLevel="0" collapsed="false">
      <c r="A12021" s="207" t="n">
        <v>1932</v>
      </c>
      <c r="B12021" s="208" t="s">
        <v>12156</v>
      </c>
      <c r="C12021" s="2" t="s">
        <v>170</v>
      </c>
      <c r="D12021" s="209" t="n">
        <v>13.35</v>
      </c>
      <c r="F12021" s="211" t="n">
        <v>0</v>
      </c>
    </row>
    <row r="12022" customFormat="false" ht="12.8" hidden="false" customHeight="false" outlineLevel="0" collapsed="false">
      <c r="A12022" s="207" t="n">
        <v>1951</v>
      </c>
      <c r="B12022" s="208" t="s">
        <v>12157</v>
      </c>
      <c r="C12022" s="2" t="s">
        <v>170</v>
      </c>
      <c r="D12022" s="209" t="n">
        <v>27.85</v>
      </c>
      <c r="F12022" s="211" t="n">
        <v>0</v>
      </c>
    </row>
    <row r="12023" customFormat="false" ht="12.8" hidden="false" customHeight="false" outlineLevel="0" collapsed="false">
      <c r="A12023" s="207" t="n">
        <v>1970</v>
      </c>
      <c r="B12023" s="208" t="s">
        <v>12158</v>
      </c>
      <c r="C12023" s="2" t="s">
        <v>170</v>
      </c>
      <c r="D12023" s="209" t="n">
        <v>67.66</v>
      </c>
      <c r="F12023" s="211" t="n">
        <v>0</v>
      </c>
    </row>
    <row r="12024" customFormat="false" ht="12.8" hidden="false" customHeight="false" outlineLevel="0" collapsed="false">
      <c r="A12024" s="207" t="n">
        <v>1967</v>
      </c>
      <c r="B12024" s="208" t="s">
        <v>12159</v>
      </c>
      <c r="C12024" s="2" t="s">
        <v>170</v>
      </c>
      <c r="D12024" s="209" t="n">
        <v>8.03</v>
      </c>
      <c r="F12024" s="211" t="n">
        <v>0</v>
      </c>
    </row>
    <row r="12025" customFormat="false" ht="12.8" hidden="false" customHeight="false" outlineLevel="0" collapsed="false">
      <c r="A12025" s="207" t="n">
        <v>1968</v>
      </c>
      <c r="B12025" s="208" t="s">
        <v>12160</v>
      </c>
      <c r="C12025" s="2" t="s">
        <v>170</v>
      </c>
      <c r="D12025" s="209" t="n">
        <v>15.88</v>
      </c>
      <c r="F12025" s="211" t="n">
        <v>0</v>
      </c>
    </row>
    <row r="12026" customFormat="false" ht="12.8" hidden="false" customHeight="false" outlineLevel="0" collapsed="false">
      <c r="A12026" s="207" t="n">
        <v>1969</v>
      </c>
      <c r="B12026" s="208" t="s">
        <v>12161</v>
      </c>
      <c r="C12026" s="2" t="s">
        <v>170</v>
      </c>
      <c r="D12026" s="209" t="n">
        <v>51.69</v>
      </c>
      <c r="F12026" s="211" t="n">
        <v>0</v>
      </c>
    </row>
    <row r="12027" customFormat="false" ht="12.8" hidden="false" customHeight="false" outlineLevel="0" collapsed="false">
      <c r="A12027" s="207" t="n">
        <v>1827</v>
      </c>
      <c r="B12027" s="208" t="s">
        <v>12162</v>
      </c>
      <c r="C12027" s="2" t="s">
        <v>170</v>
      </c>
      <c r="F12027" s="211" t="n">
        <v>0</v>
      </c>
    </row>
    <row r="12028" customFormat="false" ht="12.8" hidden="false" customHeight="false" outlineLevel="0" collapsed="false">
      <c r="A12028" s="207" t="n">
        <v>1831</v>
      </c>
      <c r="B12028" s="208" t="s">
        <v>12163</v>
      </c>
      <c r="C12028" s="2" t="s">
        <v>170</v>
      </c>
      <c r="F12028" s="211" t="n">
        <v>0</v>
      </c>
    </row>
    <row r="12029" customFormat="false" ht="12.8" hidden="false" customHeight="false" outlineLevel="0" collapsed="false">
      <c r="A12029" s="207" t="n">
        <v>1825</v>
      </c>
      <c r="B12029" s="208" t="s">
        <v>12164</v>
      </c>
      <c r="C12029" s="2" t="s">
        <v>170</v>
      </c>
      <c r="F12029" s="211" t="n">
        <v>0</v>
      </c>
    </row>
    <row r="12030" customFormat="false" ht="12.8" hidden="false" customHeight="false" outlineLevel="0" collapsed="false">
      <c r="A12030" s="207" t="n">
        <v>1828</v>
      </c>
      <c r="B12030" s="208" t="s">
        <v>12165</v>
      </c>
      <c r="C12030" s="2" t="s">
        <v>170</v>
      </c>
      <c r="F12030" s="211" t="n">
        <v>0</v>
      </c>
    </row>
    <row r="12031" customFormat="false" ht="12.8" hidden="false" customHeight="false" outlineLevel="0" collapsed="false">
      <c r="A12031" s="207" t="n">
        <v>1845</v>
      </c>
      <c r="B12031" s="208" t="s">
        <v>12166</v>
      </c>
      <c r="C12031" s="2" t="s">
        <v>170</v>
      </c>
      <c r="F12031" s="211" t="n">
        <v>0</v>
      </c>
    </row>
    <row r="12032" customFormat="false" ht="12.8" hidden="false" customHeight="false" outlineLevel="0" collapsed="false">
      <c r="A12032" s="207" t="n">
        <v>1824</v>
      </c>
      <c r="B12032" s="208" t="s">
        <v>12167</v>
      </c>
      <c r="C12032" s="2" t="s">
        <v>170</v>
      </c>
      <c r="F12032" s="211" t="n">
        <v>0</v>
      </c>
    </row>
    <row r="12033" customFormat="false" ht="12.8" hidden="false" customHeight="false" outlineLevel="0" collapsed="false">
      <c r="A12033" s="207" t="n">
        <v>42693</v>
      </c>
      <c r="B12033" s="208" t="s">
        <v>12168</v>
      </c>
      <c r="C12033" s="2" t="s">
        <v>170</v>
      </c>
      <c r="D12033" s="209" t="n">
        <v>496.82</v>
      </c>
      <c r="F12033" s="211" t="n">
        <v>0</v>
      </c>
    </row>
    <row r="12034" customFormat="false" ht="12.8" hidden="false" customHeight="false" outlineLevel="0" collapsed="false">
      <c r="A12034" s="207" t="n">
        <v>42695</v>
      </c>
      <c r="B12034" s="208" t="s">
        <v>12169</v>
      </c>
      <c r="C12034" s="2" t="s">
        <v>170</v>
      </c>
      <c r="D12034" s="209" t="n">
        <v>347.11</v>
      </c>
      <c r="F12034" s="211" t="n">
        <v>0</v>
      </c>
    </row>
    <row r="12035" customFormat="false" ht="12.8" hidden="false" customHeight="false" outlineLevel="0" collapsed="false">
      <c r="A12035" s="207" t="n">
        <v>42694</v>
      </c>
      <c r="B12035" s="208" t="s">
        <v>12170</v>
      </c>
      <c r="C12035" s="2" t="s">
        <v>170</v>
      </c>
      <c r="D12035" s="209" t="n">
        <v>664.85</v>
      </c>
      <c r="F12035" s="211" t="n">
        <v>0</v>
      </c>
    </row>
    <row r="12036" customFormat="false" ht="12.8" hidden="false" customHeight="false" outlineLevel="0" collapsed="false">
      <c r="A12036" s="207" t="n">
        <v>20097</v>
      </c>
      <c r="B12036" s="208" t="s">
        <v>12171</v>
      </c>
      <c r="C12036" s="2" t="s">
        <v>170</v>
      </c>
      <c r="D12036" s="209" t="n">
        <v>28.83</v>
      </c>
      <c r="F12036" s="211" t="n">
        <v>0</v>
      </c>
    </row>
    <row r="12037" customFormat="false" ht="12.8" hidden="false" customHeight="false" outlineLevel="0" collapsed="false">
      <c r="A12037" s="207" t="n">
        <v>20098</v>
      </c>
      <c r="B12037" s="208" t="s">
        <v>12172</v>
      </c>
      <c r="C12037" s="2" t="s">
        <v>170</v>
      </c>
      <c r="D12037" s="209" t="n">
        <v>117.82</v>
      </c>
      <c r="F12037" s="211" t="n">
        <v>0</v>
      </c>
    </row>
    <row r="12038" customFormat="false" ht="12.8" hidden="false" customHeight="false" outlineLevel="0" collapsed="false">
      <c r="A12038" s="207" t="n">
        <v>20096</v>
      </c>
      <c r="B12038" s="208" t="s">
        <v>12173</v>
      </c>
      <c r="C12038" s="2" t="s">
        <v>170</v>
      </c>
      <c r="D12038" s="209" t="n">
        <v>29.84</v>
      </c>
      <c r="F12038" s="211" t="n">
        <v>0</v>
      </c>
    </row>
    <row r="12039" customFormat="false" ht="12.8" hidden="false" customHeight="false" outlineLevel="0" collapsed="false">
      <c r="A12039" s="207" t="n">
        <v>44472</v>
      </c>
      <c r="B12039" s="208" t="s">
        <v>12174</v>
      </c>
      <c r="C12039" s="2" t="s">
        <v>170</v>
      </c>
      <c r="F12039" s="211" t="n">
        <v>0</v>
      </c>
    </row>
    <row r="12040" customFormat="false" ht="12.8" hidden="false" customHeight="false" outlineLevel="0" collapsed="false">
      <c r="A12040" s="207" t="n">
        <v>38369</v>
      </c>
      <c r="B12040" s="208" t="s">
        <v>12175</v>
      </c>
      <c r="C12040" s="2" t="s">
        <v>170</v>
      </c>
      <c r="D12040" s="209" t="n">
        <v>19.55</v>
      </c>
      <c r="F12040" s="211" t="n">
        <v>0</v>
      </c>
    </row>
    <row r="12041" customFormat="false" ht="12.8" hidden="false" customHeight="false" outlineLevel="0" collapsed="false">
      <c r="A12041" s="207" t="n">
        <v>38370</v>
      </c>
      <c r="B12041" s="208" t="s">
        <v>12176</v>
      </c>
      <c r="C12041" s="2" t="s">
        <v>170</v>
      </c>
      <c r="D12041" s="209" t="n">
        <v>13.19</v>
      </c>
      <c r="F12041" s="211" t="n">
        <v>0</v>
      </c>
    </row>
    <row r="12042" customFormat="false" ht="12.8" hidden="false" customHeight="false" outlineLevel="0" collapsed="false">
      <c r="A12042" s="207" t="n">
        <v>45199</v>
      </c>
      <c r="B12042" s="208" t="s">
        <v>12177</v>
      </c>
      <c r="C12042" s="2" t="s">
        <v>170</v>
      </c>
      <c r="D12042" s="209" t="n">
        <v>32.33</v>
      </c>
      <c r="F12042" s="211" t="n">
        <v>0</v>
      </c>
    </row>
    <row r="12043" customFormat="false" ht="12.8" hidden="false" customHeight="false" outlineLevel="0" collapsed="false">
      <c r="A12043" s="207" t="n">
        <v>38372</v>
      </c>
      <c r="B12043" s="208" t="s">
        <v>12178</v>
      </c>
      <c r="C12043" s="2" t="s">
        <v>170</v>
      </c>
      <c r="D12043" s="209" t="n">
        <v>11.77</v>
      </c>
      <c r="F12043" s="211" t="n">
        <v>0</v>
      </c>
    </row>
    <row r="12044" customFormat="false" ht="12.8" hidden="false" customHeight="false" outlineLevel="0" collapsed="false">
      <c r="A12044" s="207" t="n">
        <v>2358</v>
      </c>
      <c r="B12044" s="208" t="s">
        <v>12179</v>
      </c>
      <c r="C12044" s="2" t="s">
        <v>2148</v>
      </c>
      <c r="D12044" s="209" t="n">
        <v>34.73</v>
      </c>
      <c r="F12044" s="211" t="n">
        <v>0</v>
      </c>
    </row>
    <row r="12045" customFormat="false" ht="12.8" hidden="false" customHeight="false" outlineLevel="0" collapsed="false">
      <c r="A12045" s="207" t="n">
        <v>40807</v>
      </c>
      <c r="B12045" s="208" t="s">
        <v>12180</v>
      </c>
      <c r="C12045" s="2" t="s">
        <v>7208</v>
      </c>
      <c r="D12045" s="209" t="n">
        <v>6105.11</v>
      </c>
      <c r="F12045" s="211" t="n">
        <v>0</v>
      </c>
    </row>
    <row r="12046" customFormat="false" ht="12.8" hidden="false" customHeight="false" outlineLevel="0" collapsed="false">
      <c r="A12046" s="207" t="n">
        <v>44330</v>
      </c>
      <c r="B12046" s="208" t="s">
        <v>12181</v>
      </c>
      <c r="C12046" s="2" t="s">
        <v>9857</v>
      </c>
      <c r="D12046" s="209" t="n">
        <v>12.74</v>
      </c>
      <c r="F12046" s="211" t="n">
        <v>0</v>
      </c>
    </row>
    <row r="12047" customFormat="false" ht="12.8" hidden="false" customHeight="false" outlineLevel="0" collapsed="false">
      <c r="A12047" s="207" t="n">
        <v>43144</v>
      </c>
      <c r="B12047" s="208" t="s">
        <v>12182</v>
      </c>
      <c r="C12047" s="2" t="s">
        <v>441</v>
      </c>
      <c r="D12047" s="209" t="n">
        <v>38.3</v>
      </c>
      <c r="F12047" s="211" t="n">
        <v>0</v>
      </c>
    </row>
    <row r="12048" customFormat="false" ht="12.8" hidden="false" customHeight="false" outlineLevel="0" collapsed="false">
      <c r="A12048" s="207" t="n">
        <v>39397</v>
      </c>
      <c r="B12048" s="208" t="s">
        <v>12183</v>
      </c>
      <c r="C12048" s="2" t="s">
        <v>9857</v>
      </c>
      <c r="D12048" s="209" t="n">
        <v>17.46</v>
      </c>
      <c r="F12048" s="211" t="n">
        <v>0</v>
      </c>
    </row>
    <row r="12049" customFormat="false" ht="12.8" hidden="false" customHeight="false" outlineLevel="0" collapsed="false">
      <c r="A12049" s="207" t="n">
        <v>2692</v>
      </c>
      <c r="B12049" s="208" t="s">
        <v>12184</v>
      </c>
      <c r="C12049" s="2" t="s">
        <v>9857</v>
      </c>
      <c r="D12049" s="209" t="n">
        <v>7.04</v>
      </c>
      <c r="F12049" s="211" t="n">
        <v>0</v>
      </c>
    </row>
    <row r="12050" customFormat="false" ht="12.8" hidden="false" customHeight="false" outlineLevel="0" collapsed="false">
      <c r="A12050" s="207" t="n">
        <v>45299</v>
      </c>
      <c r="B12050" s="208" t="s">
        <v>12185</v>
      </c>
      <c r="C12050" s="2" t="s">
        <v>170</v>
      </c>
      <c r="D12050" s="209" t="n">
        <v>101.01</v>
      </c>
      <c r="F12050" s="211" t="n">
        <v>0</v>
      </c>
    </row>
    <row r="12051" customFormat="false" ht="12.8" hidden="false" customHeight="false" outlineLevel="0" collapsed="false">
      <c r="A12051" s="207" t="n">
        <v>44329</v>
      </c>
      <c r="B12051" s="208" t="s">
        <v>12186</v>
      </c>
      <c r="C12051" s="2" t="s">
        <v>9857</v>
      </c>
      <c r="D12051" s="209" t="n">
        <v>16.7</v>
      </c>
      <c r="F12051" s="211" t="n">
        <v>0</v>
      </c>
    </row>
    <row r="12052" customFormat="false" ht="12.8" hidden="false" customHeight="false" outlineLevel="0" collapsed="false">
      <c r="A12052" s="207" t="n">
        <v>5318</v>
      </c>
      <c r="B12052" s="208" t="s">
        <v>12187</v>
      </c>
      <c r="C12052" s="2" t="s">
        <v>9857</v>
      </c>
      <c r="D12052" s="209" t="n">
        <v>27</v>
      </c>
      <c r="F12052" s="211" t="n">
        <v>0</v>
      </c>
    </row>
    <row r="12053" customFormat="false" ht="12.8" hidden="false" customHeight="false" outlineLevel="0" collapsed="false">
      <c r="A12053" s="207" t="n">
        <v>5330</v>
      </c>
      <c r="B12053" s="208" t="s">
        <v>12188</v>
      </c>
      <c r="C12053" s="2" t="s">
        <v>9857</v>
      </c>
      <c r="D12053" s="209" t="n">
        <v>61.54</v>
      </c>
      <c r="F12053" s="211" t="n">
        <v>0</v>
      </c>
    </row>
    <row r="12054" customFormat="false" ht="12.8" hidden="false" customHeight="false" outlineLevel="0" collapsed="false">
      <c r="A12054" s="207" t="n">
        <v>44532</v>
      </c>
      <c r="B12054" s="208" t="s">
        <v>12189</v>
      </c>
      <c r="C12054" s="2" t="s">
        <v>170</v>
      </c>
      <c r="D12054" s="209" t="n">
        <v>20.05</v>
      </c>
      <c r="F12054" s="211" t="n">
        <v>0</v>
      </c>
    </row>
    <row r="12055" customFormat="false" ht="12.8" hidden="false" customHeight="false" outlineLevel="0" collapsed="false">
      <c r="A12055" s="207" t="n">
        <v>44531</v>
      </c>
      <c r="B12055" s="208" t="s">
        <v>12190</v>
      </c>
      <c r="C12055" s="2" t="s">
        <v>170</v>
      </c>
      <c r="D12055" s="209" t="n">
        <v>68.75</v>
      </c>
      <c r="F12055" s="211" t="n">
        <v>0</v>
      </c>
    </row>
    <row r="12056" customFormat="false" ht="12.8" hidden="false" customHeight="false" outlineLevel="0" collapsed="false">
      <c r="A12056" s="207" t="n">
        <v>13887</v>
      </c>
      <c r="B12056" s="208" t="s">
        <v>12191</v>
      </c>
      <c r="C12056" s="2" t="s">
        <v>170</v>
      </c>
      <c r="D12056" s="209" t="n">
        <v>299.49</v>
      </c>
      <c r="F12056" s="211" t="n">
        <v>0</v>
      </c>
    </row>
    <row r="12057" customFormat="false" ht="12.8" hidden="false" customHeight="false" outlineLevel="0" collapsed="false">
      <c r="A12057" s="207" t="n">
        <v>38140</v>
      </c>
      <c r="B12057" s="208" t="s">
        <v>12192</v>
      </c>
      <c r="C12057" s="2" t="s">
        <v>170</v>
      </c>
      <c r="D12057" s="209" t="n">
        <v>24.53</v>
      </c>
      <c r="F12057" s="211" t="n">
        <v>0</v>
      </c>
    </row>
    <row r="12058" customFormat="false" ht="12.8" hidden="false" customHeight="false" outlineLevel="0" collapsed="false">
      <c r="A12058" s="207" t="n">
        <v>44495</v>
      </c>
      <c r="B12058" s="208" t="s">
        <v>12193</v>
      </c>
      <c r="C12058" s="2" t="s">
        <v>170</v>
      </c>
      <c r="D12058" s="209" t="n">
        <v>25.94</v>
      </c>
      <c r="F12058" s="211" t="n">
        <v>0</v>
      </c>
    </row>
    <row r="12059" customFormat="false" ht="12.8" hidden="false" customHeight="false" outlineLevel="0" collapsed="false">
      <c r="A12059" s="207" t="n">
        <v>44533</v>
      </c>
      <c r="B12059" s="208" t="s">
        <v>12194</v>
      </c>
      <c r="C12059" s="2" t="s">
        <v>170</v>
      </c>
      <c r="D12059" s="209" t="n">
        <v>26.31</v>
      </c>
      <c r="F12059" s="211" t="n">
        <v>0</v>
      </c>
    </row>
    <row r="12060" customFormat="false" ht="12.8" hidden="false" customHeight="false" outlineLevel="0" collapsed="false">
      <c r="A12060" s="207" t="n">
        <v>44534</v>
      </c>
      <c r="B12060" s="208" t="s">
        <v>12195</v>
      </c>
      <c r="C12060" s="2" t="s">
        <v>170</v>
      </c>
      <c r="D12060" s="209" t="n">
        <v>5.16</v>
      </c>
      <c r="F12060" s="211" t="n">
        <v>0</v>
      </c>
    </row>
    <row r="12061" customFormat="false" ht="12.8" hidden="false" customHeight="false" outlineLevel="0" collapsed="false">
      <c r="A12061" s="207" t="n">
        <v>34729</v>
      </c>
      <c r="B12061" s="208" t="s">
        <v>12196</v>
      </c>
      <c r="C12061" s="2" t="s">
        <v>170</v>
      </c>
      <c r="D12061" s="209" t="n">
        <v>1036.49</v>
      </c>
      <c r="F12061" s="211" t="n">
        <v>0</v>
      </c>
    </row>
    <row r="12062" customFormat="false" ht="12.8" hidden="false" customHeight="false" outlineLevel="0" collapsed="false">
      <c r="A12062" s="207" t="n">
        <v>34734</v>
      </c>
      <c r="B12062" s="208" t="s">
        <v>12197</v>
      </c>
      <c r="C12062" s="2" t="s">
        <v>170</v>
      </c>
      <c r="D12062" s="209" t="n">
        <v>1604.81</v>
      </c>
      <c r="F12062" s="211" t="n">
        <v>0</v>
      </c>
    </row>
    <row r="12063" customFormat="false" ht="12.8" hidden="false" customHeight="false" outlineLevel="0" collapsed="false">
      <c r="A12063" s="207" t="n">
        <v>34738</v>
      </c>
      <c r="B12063" s="208" t="s">
        <v>12198</v>
      </c>
      <c r="C12063" s="2" t="s">
        <v>170</v>
      </c>
      <c r="D12063" s="209" t="n">
        <v>3749.35</v>
      </c>
      <c r="F12063" s="211" t="n">
        <v>0</v>
      </c>
    </row>
    <row r="12064" customFormat="false" ht="12.8" hidden="false" customHeight="false" outlineLevel="0" collapsed="false">
      <c r="A12064" s="207" t="n">
        <v>34623</v>
      </c>
      <c r="B12064" s="208" t="s">
        <v>12199</v>
      </c>
      <c r="C12064" s="2" t="s">
        <v>170</v>
      </c>
      <c r="D12064" s="209" t="n">
        <v>44.93</v>
      </c>
      <c r="F12064" s="211" t="n">
        <v>0</v>
      </c>
    </row>
    <row r="12065" customFormat="false" ht="12.8" hidden="false" customHeight="false" outlineLevel="0" collapsed="false">
      <c r="A12065" s="207" t="n">
        <v>34616</v>
      </c>
      <c r="B12065" s="208" t="s">
        <v>12200</v>
      </c>
      <c r="C12065" s="2" t="s">
        <v>170</v>
      </c>
      <c r="D12065" s="209" t="n">
        <v>45.63</v>
      </c>
      <c r="F12065" s="211" t="n">
        <v>0</v>
      </c>
    </row>
    <row r="12066" customFormat="false" ht="12.8" hidden="false" customHeight="false" outlineLevel="0" collapsed="false">
      <c r="A12066" s="207" t="n">
        <v>34628</v>
      </c>
      <c r="B12066" s="208" t="s">
        <v>12201</v>
      </c>
      <c r="C12066" s="2" t="s">
        <v>170</v>
      </c>
      <c r="D12066" s="209" t="n">
        <v>64.35</v>
      </c>
      <c r="F12066" s="211" t="n">
        <v>0</v>
      </c>
    </row>
    <row r="12067" customFormat="false" ht="12.8" hidden="false" customHeight="false" outlineLevel="0" collapsed="false">
      <c r="A12067" s="207" t="n">
        <v>34686</v>
      </c>
      <c r="B12067" s="208" t="s">
        <v>12202</v>
      </c>
      <c r="C12067" s="2" t="s">
        <v>170</v>
      </c>
      <c r="D12067" s="209" t="n">
        <v>11.8</v>
      </c>
      <c r="F12067" s="211" t="n">
        <v>0</v>
      </c>
    </row>
    <row r="12068" customFormat="false" ht="12.8" hidden="false" customHeight="false" outlineLevel="0" collapsed="false">
      <c r="A12068" s="207" t="n">
        <v>34653</v>
      </c>
      <c r="B12068" s="208" t="s">
        <v>12203</v>
      </c>
      <c r="C12068" s="2" t="s">
        <v>170</v>
      </c>
      <c r="D12068" s="209" t="n">
        <v>7.96</v>
      </c>
      <c r="F12068" s="211" t="n">
        <v>0</v>
      </c>
    </row>
    <row r="12069" customFormat="false" ht="12.8" hidden="false" customHeight="false" outlineLevel="0" collapsed="false">
      <c r="A12069" s="207" t="n">
        <v>34688</v>
      </c>
      <c r="B12069" s="208" t="s">
        <v>12204</v>
      </c>
      <c r="C12069" s="2" t="s">
        <v>170</v>
      </c>
      <c r="D12069" s="209" t="n">
        <v>14.42</v>
      </c>
      <c r="F12069" s="211" t="n">
        <v>0</v>
      </c>
    </row>
    <row r="12070" customFormat="false" ht="12.8" hidden="false" customHeight="false" outlineLevel="0" collapsed="false">
      <c r="A12070" s="207" t="n">
        <v>34709</v>
      </c>
      <c r="B12070" s="208" t="s">
        <v>12205</v>
      </c>
      <c r="C12070" s="2" t="s">
        <v>170</v>
      </c>
      <c r="D12070" s="209" t="n">
        <v>55.9</v>
      </c>
      <c r="F12070" s="211" t="n">
        <v>0</v>
      </c>
    </row>
    <row r="12071" customFormat="false" ht="12.8" hidden="false" customHeight="false" outlineLevel="0" collapsed="false">
      <c r="A12071" s="207" t="n">
        <v>34714</v>
      </c>
      <c r="B12071" s="208" t="s">
        <v>12206</v>
      </c>
      <c r="C12071" s="2" t="s">
        <v>170</v>
      </c>
      <c r="D12071" s="209" t="n">
        <v>66.77</v>
      </c>
      <c r="F12071" s="211" t="n">
        <v>0</v>
      </c>
    </row>
    <row r="12072" customFormat="false" ht="12.8" hidden="false" customHeight="false" outlineLevel="0" collapsed="false">
      <c r="A12072" s="207" t="n">
        <v>2391</v>
      </c>
      <c r="B12072" s="208" t="s">
        <v>12207</v>
      </c>
      <c r="C12072" s="2" t="s">
        <v>170</v>
      </c>
      <c r="D12072" s="209" t="n">
        <v>304.94</v>
      </c>
      <c r="F12072" s="211" t="n">
        <v>0</v>
      </c>
    </row>
    <row r="12073" customFormat="false" ht="12.8" hidden="false" customHeight="false" outlineLevel="0" collapsed="false">
      <c r="A12073" s="207" t="n">
        <v>2374</v>
      </c>
      <c r="B12073" s="208" t="s">
        <v>12208</v>
      </c>
      <c r="C12073" s="2" t="s">
        <v>170</v>
      </c>
      <c r="D12073" s="209" t="n">
        <v>345.95</v>
      </c>
      <c r="F12073" s="211" t="n">
        <v>0</v>
      </c>
    </row>
    <row r="12074" customFormat="false" ht="12.8" hidden="false" customHeight="false" outlineLevel="0" collapsed="false">
      <c r="A12074" s="207" t="n">
        <v>2377</v>
      </c>
      <c r="B12074" s="208" t="s">
        <v>12209</v>
      </c>
      <c r="C12074" s="2" t="s">
        <v>170</v>
      </c>
      <c r="D12074" s="209" t="n">
        <v>485.51</v>
      </c>
      <c r="F12074" s="211" t="n">
        <v>0</v>
      </c>
    </row>
    <row r="12075" customFormat="false" ht="12.8" hidden="false" customHeight="false" outlineLevel="0" collapsed="false">
      <c r="A12075" s="207" t="n">
        <v>2393</v>
      </c>
      <c r="B12075" s="208" t="s">
        <v>12210</v>
      </c>
      <c r="C12075" s="2" t="s">
        <v>170</v>
      </c>
      <c r="D12075" s="209" t="n">
        <v>813.04</v>
      </c>
      <c r="F12075" s="211" t="n">
        <v>0</v>
      </c>
    </row>
    <row r="12076" customFormat="false" ht="12.8" hidden="false" customHeight="false" outlineLevel="0" collapsed="false">
      <c r="A12076" s="207" t="n">
        <v>34705</v>
      </c>
      <c r="B12076" s="208" t="s">
        <v>12211</v>
      </c>
      <c r="C12076" s="2" t="s">
        <v>170</v>
      </c>
      <c r="D12076" s="209" t="n">
        <v>711.12</v>
      </c>
      <c r="F12076" s="211" t="n">
        <v>0</v>
      </c>
    </row>
    <row r="12077" customFormat="false" ht="12.8" hidden="false" customHeight="false" outlineLevel="0" collapsed="false">
      <c r="A12077" s="207" t="n">
        <v>34707</v>
      </c>
      <c r="B12077" s="208" t="s">
        <v>12212</v>
      </c>
      <c r="C12077" s="2" t="s">
        <v>170</v>
      </c>
      <c r="D12077" s="209" t="n">
        <v>1317.73</v>
      </c>
      <c r="F12077" s="211" t="n">
        <v>0</v>
      </c>
    </row>
    <row r="12078" customFormat="false" ht="12.8" hidden="false" customHeight="false" outlineLevel="0" collapsed="false">
      <c r="A12078" s="207" t="n">
        <v>34544</v>
      </c>
      <c r="B12078" s="208" t="s">
        <v>12213</v>
      </c>
      <c r="C12078" s="2" t="s">
        <v>170</v>
      </c>
      <c r="D12078" s="209" t="n">
        <v>1317.59</v>
      </c>
      <c r="F12078" s="211" t="n">
        <v>0</v>
      </c>
    </row>
    <row r="12079" customFormat="false" ht="12.8" hidden="false" customHeight="false" outlineLevel="0" collapsed="false">
      <c r="A12079" s="207" t="n">
        <v>2378</v>
      </c>
      <c r="B12079" s="208" t="s">
        <v>12214</v>
      </c>
      <c r="C12079" s="2" t="s">
        <v>170</v>
      </c>
      <c r="D12079" s="209" t="n">
        <v>1116.82</v>
      </c>
      <c r="F12079" s="211" t="n">
        <v>0</v>
      </c>
    </row>
    <row r="12080" customFormat="false" ht="12.8" hidden="false" customHeight="false" outlineLevel="0" collapsed="false">
      <c r="A12080" s="207" t="n">
        <v>2379</v>
      </c>
      <c r="B12080" s="208" t="s">
        <v>12215</v>
      </c>
      <c r="C12080" s="2" t="s">
        <v>170</v>
      </c>
      <c r="D12080" s="209" t="n">
        <v>1116.82</v>
      </c>
      <c r="F12080" s="211" t="n">
        <v>0</v>
      </c>
    </row>
    <row r="12081" customFormat="false" ht="12.8" hidden="false" customHeight="false" outlineLevel="0" collapsed="false">
      <c r="A12081" s="207" t="n">
        <v>2376</v>
      </c>
      <c r="B12081" s="208" t="s">
        <v>12216</v>
      </c>
      <c r="C12081" s="2" t="s">
        <v>170</v>
      </c>
      <c r="D12081" s="209" t="n">
        <v>1839.4</v>
      </c>
      <c r="F12081" s="211" t="n">
        <v>0</v>
      </c>
    </row>
    <row r="12082" customFormat="false" ht="12.8" hidden="false" customHeight="false" outlineLevel="0" collapsed="false">
      <c r="A12082" s="207" t="n">
        <v>2394</v>
      </c>
      <c r="B12082" s="208" t="s">
        <v>12217</v>
      </c>
      <c r="C12082" s="2" t="s">
        <v>170</v>
      </c>
      <c r="D12082" s="209" t="n">
        <v>3932.31</v>
      </c>
      <c r="F12082" s="211" t="n">
        <v>0</v>
      </c>
    </row>
    <row r="12083" customFormat="false" ht="12.8" hidden="false" customHeight="false" outlineLevel="0" collapsed="false">
      <c r="A12083" s="207" t="n">
        <v>2388</v>
      </c>
      <c r="B12083" s="208" t="s">
        <v>12218</v>
      </c>
      <c r="C12083" s="2" t="s">
        <v>170</v>
      </c>
      <c r="D12083" s="209" t="n">
        <v>55.49</v>
      </c>
      <c r="F12083" s="211" t="n">
        <v>0</v>
      </c>
    </row>
    <row r="12084" customFormat="false" ht="12.8" hidden="false" customHeight="false" outlineLevel="0" collapsed="false">
      <c r="A12084" s="207" t="n">
        <v>34606</v>
      </c>
      <c r="B12084" s="208" t="s">
        <v>12219</v>
      </c>
      <c r="C12084" s="2" t="s">
        <v>170</v>
      </c>
      <c r="D12084" s="209" t="n">
        <v>85.11</v>
      </c>
      <c r="F12084" s="211" t="n">
        <v>0</v>
      </c>
    </row>
    <row r="12085" customFormat="false" ht="12.8" hidden="false" customHeight="false" outlineLevel="0" collapsed="false">
      <c r="A12085" s="207" t="n">
        <v>2370</v>
      </c>
      <c r="B12085" s="208" t="s">
        <v>12220</v>
      </c>
      <c r="C12085" s="2" t="s">
        <v>170</v>
      </c>
      <c r="D12085" s="209" t="n">
        <v>10.31</v>
      </c>
      <c r="F12085" s="211" t="n">
        <v>0</v>
      </c>
    </row>
    <row r="12086" customFormat="false" ht="12.8" hidden="false" customHeight="false" outlineLevel="0" collapsed="false">
      <c r="A12086" s="207" t="n">
        <v>2386</v>
      </c>
      <c r="B12086" s="208" t="s">
        <v>12221</v>
      </c>
      <c r="C12086" s="2" t="s">
        <v>170</v>
      </c>
      <c r="D12086" s="209" t="n">
        <v>17.29</v>
      </c>
      <c r="F12086" s="211" t="n">
        <v>0</v>
      </c>
    </row>
    <row r="12087" customFormat="false" ht="12.8" hidden="false" customHeight="false" outlineLevel="0" collapsed="false">
      <c r="A12087" s="207" t="n">
        <v>34689</v>
      </c>
      <c r="B12087" s="208" t="s">
        <v>12222</v>
      </c>
      <c r="C12087" s="2" t="s">
        <v>170</v>
      </c>
      <c r="D12087" s="209" t="n">
        <v>27.09</v>
      </c>
      <c r="F12087" s="211" t="n">
        <v>0</v>
      </c>
    </row>
    <row r="12088" customFormat="false" ht="12.8" hidden="false" customHeight="false" outlineLevel="0" collapsed="false">
      <c r="A12088" s="207" t="n">
        <v>2392</v>
      </c>
      <c r="B12088" s="208" t="s">
        <v>12223</v>
      </c>
      <c r="C12088" s="2" t="s">
        <v>170</v>
      </c>
      <c r="D12088" s="209" t="n">
        <v>69.21</v>
      </c>
      <c r="F12088" s="211" t="n">
        <v>0</v>
      </c>
    </row>
    <row r="12089" customFormat="false" ht="12.8" hidden="false" customHeight="false" outlineLevel="0" collapsed="false">
      <c r="A12089" s="207" t="n">
        <v>2373</v>
      </c>
      <c r="B12089" s="208" t="s">
        <v>12224</v>
      </c>
      <c r="C12089" s="2" t="s">
        <v>170</v>
      </c>
      <c r="D12089" s="209" t="n">
        <v>97.51</v>
      </c>
      <c r="F12089" s="211" t="n">
        <v>0</v>
      </c>
    </row>
    <row r="12090" customFormat="false" ht="12.8" hidden="false" customHeight="false" outlineLevel="0" collapsed="false">
      <c r="A12090" s="207" t="n">
        <v>39465</v>
      </c>
      <c r="B12090" s="208" t="s">
        <v>12225</v>
      </c>
      <c r="C12090" s="2" t="s">
        <v>170</v>
      </c>
      <c r="D12090" s="209" t="n">
        <v>59.56</v>
      </c>
      <c r="F12090" s="211" t="n">
        <v>0</v>
      </c>
    </row>
    <row r="12091" customFormat="false" ht="12.8" hidden="false" customHeight="false" outlineLevel="0" collapsed="false">
      <c r="A12091" s="207" t="n">
        <v>39466</v>
      </c>
      <c r="B12091" s="208" t="s">
        <v>12226</v>
      </c>
      <c r="C12091" s="2" t="s">
        <v>170</v>
      </c>
      <c r="D12091" s="209" t="n">
        <v>67.01</v>
      </c>
      <c r="F12091" s="211" t="n">
        <v>0</v>
      </c>
    </row>
    <row r="12092" customFormat="false" ht="12.8" hidden="false" customHeight="false" outlineLevel="0" collapsed="false">
      <c r="A12092" s="207" t="n">
        <v>39467</v>
      </c>
      <c r="B12092" s="208" t="s">
        <v>12227</v>
      </c>
      <c r="C12092" s="2" t="s">
        <v>170</v>
      </c>
      <c r="D12092" s="209" t="n">
        <v>85.72</v>
      </c>
      <c r="F12092" s="211" t="n">
        <v>0</v>
      </c>
    </row>
    <row r="12093" customFormat="false" ht="12.8" hidden="false" customHeight="false" outlineLevel="0" collapsed="false">
      <c r="A12093" s="207" t="n">
        <v>39468</v>
      </c>
      <c r="B12093" s="208" t="s">
        <v>12228</v>
      </c>
      <c r="C12093" s="2" t="s">
        <v>170</v>
      </c>
      <c r="D12093" s="209" t="n">
        <v>152.36</v>
      </c>
      <c r="F12093" s="211" t="n">
        <v>0</v>
      </c>
    </row>
    <row r="12094" customFormat="false" ht="12.8" hidden="false" customHeight="false" outlineLevel="0" collapsed="false">
      <c r="A12094" s="207" t="n">
        <v>39469</v>
      </c>
      <c r="B12094" s="208" t="s">
        <v>12229</v>
      </c>
      <c r="C12094" s="2" t="s">
        <v>170</v>
      </c>
      <c r="D12094" s="209" t="n">
        <v>62.06</v>
      </c>
      <c r="F12094" s="211" t="n">
        <v>0</v>
      </c>
    </row>
    <row r="12095" customFormat="false" ht="12.8" hidden="false" customHeight="false" outlineLevel="0" collapsed="false">
      <c r="A12095" s="207" t="n">
        <v>39470</v>
      </c>
      <c r="B12095" s="208" t="s">
        <v>12230</v>
      </c>
      <c r="C12095" s="2" t="s">
        <v>170</v>
      </c>
      <c r="D12095" s="209" t="n">
        <v>76.25</v>
      </c>
      <c r="F12095" s="211" t="n">
        <v>0</v>
      </c>
    </row>
    <row r="12096" customFormat="false" ht="12.8" hidden="false" customHeight="false" outlineLevel="0" collapsed="false">
      <c r="A12096" s="207" t="n">
        <v>39471</v>
      </c>
      <c r="B12096" s="208" t="s">
        <v>12231</v>
      </c>
      <c r="C12096" s="2" t="s">
        <v>170</v>
      </c>
      <c r="D12096" s="209" t="n">
        <v>91.64</v>
      </c>
      <c r="F12096" s="211" t="n">
        <v>0</v>
      </c>
    </row>
    <row r="12097" customFormat="false" ht="12.8" hidden="false" customHeight="false" outlineLevel="0" collapsed="false">
      <c r="A12097" s="207" t="n">
        <v>39472</v>
      </c>
      <c r="B12097" s="208" t="s">
        <v>12232</v>
      </c>
      <c r="C12097" s="2" t="s">
        <v>170</v>
      </c>
      <c r="D12097" s="209" t="n">
        <v>159.23</v>
      </c>
      <c r="F12097" s="211" t="n">
        <v>0</v>
      </c>
    </row>
    <row r="12098" customFormat="false" ht="12.8" hidden="false" customHeight="false" outlineLevel="0" collapsed="false">
      <c r="A12098" s="207" t="n">
        <v>39473</v>
      </c>
      <c r="B12098" s="208" t="s">
        <v>12233</v>
      </c>
      <c r="C12098" s="2" t="s">
        <v>170</v>
      </c>
      <c r="D12098" s="209" t="n">
        <v>102.86</v>
      </c>
      <c r="F12098" s="211" t="n">
        <v>0</v>
      </c>
    </row>
    <row r="12099" customFormat="false" ht="12.8" hidden="false" customHeight="false" outlineLevel="0" collapsed="false">
      <c r="A12099" s="207" t="n">
        <v>39474</v>
      </c>
      <c r="B12099" s="208" t="s">
        <v>12234</v>
      </c>
      <c r="C12099" s="2" t="s">
        <v>170</v>
      </c>
      <c r="D12099" s="209" t="n">
        <v>109.65</v>
      </c>
      <c r="F12099" s="211" t="n">
        <v>0</v>
      </c>
    </row>
    <row r="12100" customFormat="false" ht="12.8" hidden="false" customHeight="false" outlineLevel="0" collapsed="false">
      <c r="A12100" s="207" t="n">
        <v>39475</v>
      </c>
      <c r="B12100" s="208" t="s">
        <v>12235</v>
      </c>
      <c r="C12100" s="2" t="s">
        <v>170</v>
      </c>
      <c r="D12100" s="209" t="n">
        <v>124.41</v>
      </c>
      <c r="F12100" s="211" t="n">
        <v>0</v>
      </c>
    </row>
    <row r="12101" customFormat="false" ht="12.8" hidden="false" customHeight="false" outlineLevel="0" collapsed="false">
      <c r="A12101" s="207" t="n">
        <v>39476</v>
      </c>
      <c r="B12101" s="208" t="s">
        <v>12236</v>
      </c>
      <c r="C12101" s="2" t="s">
        <v>170</v>
      </c>
      <c r="D12101" s="209" t="n">
        <v>234.2</v>
      </c>
      <c r="F12101" s="211" t="n">
        <v>0</v>
      </c>
    </row>
    <row r="12102" customFormat="false" ht="12.8" hidden="false" customHeight="false" outlineLevel="0" collapsed="false">
      <c r="A12102" s="207" t="n">
        <v>39477</v>
      </c>
      <c r="B12102" s="208" t="s">
        <v>12237</v>
      </c>
      <c r="C12102" s="2" t="s">
        <v>170</v>
      </c>
      <c r="D12102" s="209" t="n">
        <v>114.75</v>
      </c>
      <c r="F12102" s="211" t="n">
        <v>0</v>
      </c>
    </row>
    <row r="12103" customFormat="false" ht="12.8" hidden="false" customHeight="false" outlineLevel="0" collapsed="false">
      <c r="A12103" s="207" t="n">
        <v>39478</v>
      </c>
      <c r="B12103" s="208" t="s">
        <v>12238</v>
      </c>
      <c r="C12103" s="2" t="s">
        <v>170</v>
      </c>
      <c r="D12103" s="209" t="n">
        <v>118.3</v>
      </c>
      <c r="F12103" s="211" t="n">
        <v>0</v>
      </c>
    </row>
    <row r="12104" customFormat="false" ht="12.8" hidden="false" customHeight="false" outlineLevel="0" collapsed="false">
      <c r="A12104" s="207" t="n">
        <v>39479</v>
      </c>
      <c r="B12104" s="208" t="s">
        <v>12239</v>
      </c>
      <c r="C12104" s="2" t="s">
        <v>170</v>
      </c>
      <c r="D12104" s="209" t="n">
        <v>139.39</v>
      </c>
      <c r="F12104" s="211" t="n">
        <v>0</v>
      </c>
    </row>
    <row r="12105" customFormat="false" ht="12.8" hidden="false" customHeight="false" outlineLevel="0" collapsed="false">
      <c r="A12105" s="207" t="n">
        <v>39480</v>
      </c>
      <c r="B12105" s="208" t="s">
        <v>12240</v>
      </c>
      <c r="C12105" s="2" t="s">
        <v>170</v>
      </c>
      <c r="D12105" s="209" t="n">
        <v>287.62</v>
      </c>
      <c r="F12105" s="211" t="n">
        <v>0</v>
      </c>
    </row>
    <row r="12106" customFormat="false" ht="12.8" hidden="false" customHeight="false" outlineLevel="0" collapsed="false">
      <c r="A12106" s="207" t="n">
        <v>39459</v>
      </c>
      <c r="B12106" s="208" t="s">
        <v>12241</v>
      </c>
      <c r="C12106" s="2" t="s">
        <v>170</v>
      </c>
      <c r="D12106" s="209" t="n">
        <v>244.12</v>
      </c>
      <c r="F12106" s="211" t="n">
        <v>0</v>
      </c>
    </row>
    <row r="12107" customFormat="false" ht="12.8" hidden="false" customHeight="false" outlineLevel="0" collapsed="false">
      <c r="A12107" s="207" t="n">
        <v>39445</v>
      </c>
      <c r="B12107" s="208" t="s">
        <v>12242</v>
      </c>
      <c r="C12107" s="2" t="s">
        <v>170</v>
      </c>
      <c r="D12107" s="209" t="n">
        <v>122.57</v>
      </c>
      <c r="F12107" s="211" t="n">
        <v>0</v>
      </c>
    </row>
    <row r="12108" customFormat="false" ht="12.8" hidden="false" customHeight="false" outlineLevel="0" collapsed="false">
      <c r="A12108" s="207" t="n">
        <v>39446</v>
      </c>
      <c r="B12108" s="208" t="s">
        <v>12243</v>
      </c>
      <c r="C12108" s="2" t="s">
        <v>170</v>
      </c>
      <c r="D12108" s="209" t="n">
        <v>124.75</v>
      </c>
      <c r="F12108" s="211" t="n">
        <v>0</v>
      </c>
    </row>
    <row r="12109" customFormat="false" ht="12.8" hidden="false" customHeight="false" outlineLevel="0" collapsed="false">
      <c r="A12109" s="207" t="n">
        <v>39447</v>
      </c>
      <c r="B12109" s="208" t="s">
        <v>12244</v>
      </c>
      <c r="C12109" s="2" t="s">
        <v>170</v>
      </c>
      <c r="D12109" s="209" t="n">
        <v>133.41</v>
      </c>
      <c r="F12109" s="211" t="n">
        <v>0</v>
      </c>
    </row>
    <row r="12110" customFormat="false" ht="12.8" hidden="false" customHeight="false" outlineLevel="0" collapsed="false">
      <c r="A12110" s="207" t="n">
        <v>39448</v>
      </c>
      <c r="B12110" s="208" t="s">
        <v>12245</v>
      </c>
      <c r="C12110" s="2" t="s">
        <v>170</v>
      </c>
      <c r="D12110" s="209" t="n">
        <v>227.49</v>
      </c>
      <c r="F12110" s="211" t="n">
        <v>0</v>
      </c>
    </row>
    <row r="12111" customFormat="false" ht="12.8" hidden="false" customHeight="false" outlineLevel="0" collapsed="false">
      <c r="A12111" s="207" t="n">
        <v>39450</v>
      </c>
      <c r="B12111" s="208" t="s">
        <v>12246</v>
      </c>
      <c r="C12111" s="2" t="s">
        <v>170</v>
      </c>
      <c r="D12111" s="209" t="n">
        <v>138.79</v>
      </c>
      <c r="F12111" s="211" t="n">
        <v>0</v>
      </c>
    </row>
    <row r="12112" customFormat="false" ht="12.8" hidden="false" customHeight="false" outlineLevel="0" collapsed="false">
      <c r="A12112" s="207" t="n">
        <v>39451</v>
      </c>
      <c r="B12112" s="208" t="s">
        <v>12247</v>
      </c>
      <c r="C12112" s="2" t="s">
        <v>170</v>
      </c>
      <c r="D12112" s="209" t="n">
        <v>151.38</v>
      </c>
      <c r="F12112" s="211" t="n">
        <v>0</v>
      </c>
    </row>
    <row r="12113" customFormat="false" ht="12.8" hidden="false" customHeight="false" outlineLevel="0" collapsed="false">
      <c r="A12113" s="207" t="n">
        <v>39452</v>
      </c>
      <c r="B12113" s="208" t="s">
        <v>12248</v>
      </c>
      <c r="C12113" s="2" t="s">
        <v>170</v>
      </c>
      <c r="D12113" s="209" t="n">
        <v>152.29</v>
      </c>
      <c r="F12113" s="211" t="n">
        <v>0</v>
      </c>
    </row>
    <row r="12114" customFormat="false" ht="12.8" hidden="false" customHeight="false" outlineLevel="0" collapsed="false">
      <c r="A12114" s="207" t="n">
        <v>39523</v>
      </c>
      <c r="B12114" s="208" t="s">
        <v>12249</v>
      </c>
      <c r="C12114" s="2" t="s">
        <v>170</v>
      </c>
      <c r="D12114" s="209" t="n">
        <v>254.85</v>
      </c>
      <c r="F12114" s="211" t="n">
        <v>0</v>
      </c>
    </row>
    <row r="12115" customFormat="false" ht="12.8" hidden="false" customHeight="false" outlineLevel="0" collapsed="false">
      <c r="A12115" s="207" t="n">
        <v>39449</v>
      </c>
      <c r="B12115" s="208" t="s">
        <v>12250</v>
      </c>
      <c r="C12115" s="2" t="s">
        <v>170</v>
      </c>
      <c r="D12115" s="209" t="n">
        <v>282.23</v>
      </c>
      <c r="F12115" s="211" t="n">
        <v>0</v>
      </c>
    </row>
    <row r="12116" customFormat="false" ht="12.8" hidden="false" customHeight="false" outlineLevel="0" collapsed="false">
      <c r="A12116" s="207" t="n">
        <v>39455</v>
      </c>
      <c r="B12116" s="208" t="s">
        <v>12251</v>
      </c>
      <c r="C12116" s="2" t="s">
        <v>170</v>
      </c>
      <c r="D12116" s="209" t="n">
        <v>139.65</v>
      </c>
      <c r="F12116" s="211" t="n">
        <v>0</v>
      </c>
    </row>
    <row r="12117" customFormat="false" ht="12.8" hidden="false" customHeight="false" outlineLevel="0" collapsed="false">
      <c r="A12117" s="207" t="n">
        <v>39456</v>
      </c>
      <c r="B12117" s="208" t="s">
        <v>12252</v>
      </c>
      <c r="C12117" s="2" t="s">
        <v>170</v>
      </c>
      <c r="D12117" s="209" t="n">
        <v>139.75</v>
      </c>
      <c r="F12117" s="211" t="n">
        <v>0</v>
      </c>
    </row>
    <row r="12118" customFormat="false" ht="12.8" hidden="false" customHeight="false" outlineLevel="0" collapsed="false">
      <c r="A12118" s="207" t="n">
        <v>39457</v>
      </c>
      <c r="B12118" s="208" t="s">
        <v>12253</v>
      </c>
      <c r="C12118" s="2" t="s">
        <v>170</v>
      </c>
      <c r="D12118" s="209" t="n">
        <v>152.35</v>
      </c>
      <c r="F12118" s="211" t="n">
        <v>0</v>
      </c>
    </row>
    <row r="12119" customFormat="false" ht="12.8" hidden="false" customHeight="false" outlineLevel="0" collapsed="false">
      <c r="A12119" s="207" t="n">
        <v>39458</v>
      </c>
      <c r="B12119" s="208" t="s">
        <v>12254</v>
      </c>
      <c r="C12119" s="2" t="s">
        <v>170</v>
      </c>
      <c r="D12119" s="209" t="n">
        <v>284.3</v>
      </c>
      <c r="F12119" s="211" t="n">
        <v>0</v>
      </c>
    </row>
    <row r="12120" customFormat="false" ht="12.8" hidden="false" customHeight="false" outlineLevel="0" collapsed="false">
      <c r="A12120" s="207" t="n">
        <v>39464</v>
      </c>
      <c r="B12120" s="208" t="s">
        <v>12255</v>
      </c>
      <c r="C12120" s="2" t="s">
        <v>170</v>
      </c>
      <c r="D12120" s="209" t="n">
        <v>457.19</v>
      </c>
      <c r="F12120" s="211" t="n">
        <v>0</v>
      </c>
    </row>
    <row r="12121" customFormat="false" ht="12.8" hidden="false" customHeight="false" outlineLevel="0" collapsed="false">
      <c r="A12121" s="207" t="n">
        <v>39460</v>
      </c>
      <c r="B12121" s="208" t="s">
        <v>12256</v>
      </c>
      <c r="C12121" s="2" t="s">
        <v>170</v>
      </c>
      <c r="D12121" s="209" t="n">
        <v>173.4</v>
      </c>
      <c r="F12121" s="211" t="n">
        <v>0</v>
      </c>
    </row>
    <row r="12122" customFormat="false" ht="12.8" hidden="false" customHeight="false" outlineLevel="0" collapsed="false">
      <c r="A12122" s="207" t="n">
        <v>39461</v>
      </c>
      <c r="B12122" s="208" t="s">
        <v>12257</v>
      </c>
      <c r="C12122" s="2" t="s">
        <v>170</v>
      </c>
      <c r="D12122" s="209" t="n">
        <v>203.18</v>
      </c>
      <c r="F12122" s="211" t="n">
        <v>0</v>
      </c>
    </row>
    <row r="12123" customFormat="false" ht="12.8" hidden="false" customHeight="false" outlineLevel="0" collapsed="false">
      <c r="A12123" s="207" t="n">
        <v>39462</v>
      </c>
      <c r="B12123" s="208" t="s">
        <v>12258</v>
      </c>
      <c r="C12123" s="2" t="s">
        <v>170</v>
      </c>
      <c r="D12123" s="209" t="n">
        <v>195.82</v>
      </c>
      <c r="F12123" s="211" t="n">
        <v>0</v>
      </c>
    </row>
    <row r="12124" customFormat="false" ht="12.8" hidden="false" customHeight="false" outlineLevel="0" collapsed="false">
      <c r="A12124" s="207" t="n">
        <v>39463</v>
      </c>
      <c r="B12124" s="208" t="s">
        <v>12259</v>
      </c>
      <c r="C12124" s="2" t="s">
        <v>170</v>
      </c>
      <c r="D12124" s="209" t="n">
        <v>453.64</v>
      </c>
      <c r="F12124" s="211" t="n">
        <v>0</v>
      </c>
    </row>
    <row r="12125" customFormat="false" ht="12.8" hidden="false" customHeight="false" outlineLevel="0" collapsed="false">
      <c r="A12125" s="207" t="n">
        <v>26039</v>
      </c>
      <c r="B12125" s="208" t="s">
        <v>12260</v>
      </c>
      <c r="C12125" s="2" t="s">
        <v>170</v>
      </c>
      <c r="F12125" s="211" t="n">
        <v>0</v>
      </c>
    </row>
    <row r="12126" customFormat="false" ht="12.8" hidden="false" customHeight="false" outlineLevel="0" collapsed="false">
      <c r="A12126" s="207" t="n">
        <v>2401</v>
      </c>
      <c r="B12126" s="208" t="s">
        <v>12261</v>
      </c>
      <c r="C12126" s="2" t="s">
        <v>170</v>
      </c>
      <c r="F12126" s="211" t="n">
        <v>0</v>
      </c>
    </row>
    <row r="12127" customFormat="false" ht="19.4" hidden="false" customHeight="false" outlineLevel="0" collapsed="false">
      <c r="A12127" s="207" t="n">
        <v>38870</v>
      </c>
      <c r="B12127" s="208" t="s">
        <v>12262</v>
      </c>
      <c r="C12127" s="2" t="s">
        <v>170</v>
      </c>
      <c r="D12127" s="209" t="n">
        <v>55.18</v>
      </c>
      <c r="F12127" s="211" t="n">
        <v>0</v>
      </c>
    </row>
    <row r="12128" customFormat="false" ht="19.4" hidden="false" customHeight="false" outlineLevel="0" collapsed="false">
      <c r="A12128" s="207" t="n">
        <v>38869</v>
      </c>
      <c r="B12128" s="208" t="s">
        <v>12263</v>
      </c>
      <c r="C12128" s="2" t="s">
        <v>170</v>
      </c>
      <c r="D12128" s="209" t="n">
        <v>37.24</v>
      </c>
      <c r="F12128" s="211" t="n">
        <v>0</v>
      </c>
    </row>
    <row r="12129" customFormat="false" ht="19.4" hidden="false" customHeight="false" outlineLevel="0" collapsed="false">
      <c r="A12129" s="207" t="n">
        <v>38872</v>
      </c>
      <c r="B12129" s="208" t="s">
        <v>12264</v>
      </c>
      <c r="C12129" s="2" t="s">
        <v>170</v>
      </c>
      <c r="D12129" s="209" t="n">
        <v>70.31</v>
      </c>
      <c r="F12129" s="211" t="n">
        <v>0</v>
      </c>
    </row>
    <row r="12130" customFormat="false" ht="19.4" hidden="false" customHeight="false" outlineLevel="0" collapsed="false">
      <c r="A12130" s="207" t="n">
        <v>38871</v>
      </c>
      <c r="B12130" s="208" t="s">
        <v>12265</v>
      </c>
      <c r="C12130" s="2" t="s">
        <v>170</v>
      </c>
      <c r="D12130" s="209" t="n">
        <v>48.6</v>
      </c>
      <c r="F12130" s="211" t="n">
        <v>0</v>
      </c>
    </row>
    <row r="12131" customFormat="false" ht="12.8" hidden="false" customHeight="false" outlineLevel="0" collapsed="false">
      <c r="A12131" s="207" t="n">
        <v>39283</v>
      </c>
      <c r="B12131" s="208" t="s">
        <v>12266</v>
      </c>
      <c r="C12131" s="2" t="s">
        <v>170</v>
      </c>
      <c r="D12131" s="209" t="n">
        <v>227.72</v>
      </c>
      <c r="F12131" s="211" t="n">
        <v>0</v>
      </c>
    </row>
    <row r="12132" customFormat="false" ht="12.8" hidden="false" customHeight="false" outlineLevel="0" collapsed="false">
      <c r="A12132" s="207" t="n">
        <v>39285</v>
      </c>
      <c r="B12132" s="208" t="s">
        <v>12267</v>
      </c>
      <c r="C12132" s="2" t="s">
        <v>170</v>
      </c>
      <c r="D12132" s="209" t="n">
        <v>260.25</v>
      </c>
      <c r="F12132" s="211" t="n">
        <v>0</v>
      </c>
    </row>
    <row r="12133" customFormat="false" ht="12.8" hidden="false" customHeight="false" outlineLevel="0" collapsed="false">
      <c r="A12133" s="207" t="n">
        <v>39286</v>
      </c>
      <c r="B12133" s="208" t="s">
        <v>12268</v>
      </c>
      <c r="C12133" s="2" t="s">
        <v>170</v>
      </c>
      <c r="D12133" s="209" t="n">
        <v>249.43</v>
      </c>
      <c r="F12133" s="211" t="n">
        <v>0</v>
      </c>
    </row>
    <row r="12134" customFormat="false" ht="12.8" hidden="false" customHeight="false" outlineLevel="0" collapsed="false">
      <c r="A12134" s="207" t="n">
        <v>39288</v>
      </c>
      <c r="B12134" s="208" t="s">
        <v>12269</v>
      </c>
      <c r="C12134" s="2" t="s">
        <v>170</v>
      </c>
      <c r="D12134" s="209" t="n">
        <v>303.6</v>
      </c>
      <c r="F12134" s="211" t="n">
        <v>0</v>
      </c>
    </row>
    <row r="12135" customFormat="false" ht="19.4" hidden="false" customHeight="false" outlineLevel="0" collapsed="false">
      <c r="A12135" s="207" t="n">
        <v>44476</v>
      </c>
      <c r="B12135" s="208" t="s">
        <v>12270</v>
      </c>
      <c r="C12135" s="2" t="s">
        <v>175</v>
      </c>
      <c r="D12135" s="209" t="n">
        <v>745.3</v>
      </c>
      <c r="F12135" s="211" t="n">
        <v>0</v>
      </c>
    </row>
    <row r="12136" customFormat="false" ht="12.8" hidden="false" customHeight="false" outlineLevel="0" collapsed="false">
      <c r="A12136" s="207" t="n">
        <v>10629</v>
      </c>
      <c r="B12136" s="208" t="s">
        <v>12271</v>
      </c>
      <c r="C12136" s="2" t="s">
        <v>175</v>
      </c>
      <c r="D12136" s="209" t="n">
        <v>914.58</v>
      </c>
      <c r="F12136" s="211" t="n">
        <v>0</v>
      </c>
    </row>
    <row r="12137" customFormat="false" ht="12.8" hidden="false" customHeight="false" outlineLevel="0" collapsed="false">
      <c r="A12137" s="207" t="n">
        <v>10698</v>
      </c>
      <c r="B12137" s="208" t="s">
        <v>12272</v>
      </c>
      <c r="C12137" s="2" t="s">
        <v>175</v>
      </c>
      <c r="F12137" s="211" t="n">
        <v>0</v>
      </c>
    </row>
    <row r="12138" customFormat="false" ht="19.4" hidden="false" customHeight="false" outlineLevel="0" collapsed="false">
      <c r="A12138" s="207" t="n">
        <v>45658</v>
      </c>
      <c r="B12138" s="208" t="s">
        <v>12273</v>
      </c>
      <c r="C12138" s="2" t="s">
        <v>170</v>
      </c>
      <c r="D12138" s="209" t="n">
        <v>193733.32</v>
      </c>
      <c r="F12138" s="211" t="n">
        <v>0</v>
      </c>
    </row>
    <row r="12139" customFormat="false" ht="12.8" hidden="false" customHeight="false" outlineLevel="0" collapsed="false">
      <c r="A12139" s="207" t="n">
        <v>2432</v>
      </c>
      <c r="B12139" s="208" t="s">
        <v>12274</v>
      </c>
      <c r="C12139" s="2" t="s">
        <v>170</v>
      </c>
      <c r="D12139" s="209" t="n">
        <v>33.39</v>
      </c>
      <c r="F12139" s="211" t="n">
        <v>0</v>
      </c>
    </row>
    <row r="12140" customFormat="false" ht="12.8" hidden="false" customHeight="false" outlineLevel="0" collapsed="false">
      <c r="A12140" s="207" t="n">
        <v>2418</v>
      </c>
      <c r="B12140" s="208" t="s">
        <v>12275</v>
      </c>
      <c r="C12140" s="2" t="s">
        <v>170</v>
      </c>
      <c r="D12140" s="209" t="n">
        <v>15.49</v>
      </c>
      <c r="F12140" s="211" t="n">
        <v>0</v>
      </c>
    </row>
    <row r="12141" customFormat="false" ht="12.8" hidden="false" customHeight="false" outlineLevel="0" collapsed="false">
      <c r="A12141" s="207" t="n">
        <v>2433</v>
      </c>
      <c r="B12141" s="208" t="s">
        <v>12276</v>
      </c>
      <c r="C12141" s="2" t="s">
        <v>170</v>
      </c>
      <c r="D12141" s="209" t="n">
        <v>11.31</v>
      </c>
      <c r="F12141" s="211" t="n">
        <v>0</v>
      </c>
    </row>
    <row r="12142" customFormat="false" ht="12.8" hidden="false" customHeight="false" outlineLevel="0" collapsed="false">
      <c r="A12142" s="207" t="n">
        <v>2420</v>
      </c>
      <c r="B12142" s="208" t="s">
        <v>12277</v>
      </c>
      <c r="C12142" s="2" t="s">
        <v>170</v>
      </c>
      <c r="D12142" s="209" t="n">
        <v>19.43</v>
      </c>
      <c r="F12142" s="211" t="n">
        <v>0</v>
      </c>
    </row>
    <row r="12143" customFormat="false" ht="12.8" hidden="false" customHeight="false" outlineLevel="0" collapsed="false">
      <c r="A12143" s="207" t="n">
        <v>11447</v>
      </c>
      <c r="B12143" s="208" t="s">
        <v>12278</v>
      </c>
      <c r="C12143" s="2" t="s">
        <v>170</v>
      </c>
      <c r="D12143" s="209" t="n">
        <v>38.39</v>
      </c>
      <c r="F12143" s="211" t="n">
        <v>0</v>
      </c>
    </row>
    <row r="12144" customFormat="false" ht="12.8" hidden="false" customHeight="false" outlineLevel="0" collapsed="false">
      <c r="A12144" s="207" t="n">
        <v>11451</v>
      </c>
      <c r="B12144" s="208" t="s">
        <v>12279</v>
      </c>
      <c r="C12144" s="2" t="s">
        <v>170</v>
      </c>
      <c r="D12144" s="209" t="n">
        <v>102.93</v>
      </c>
      <c r="F12144" s="211" t="n">
        <v>0</v>
      </c>
    </row>
    <row r="12145" customFormat="false" ht="12.8" hidden="false" customHeight="false" outlineLevel="0" collapsed="false">
      <c r="A12145" s="207" t="n">
        <v>11116</v>
      </c>
      <c r="B12145" s="208" t="s">
        <v>12280</v>
      </c>
      <c r="C12145" s="2" t="s">
        <v>170</v>
      </c>
      <c r="D12145" s="209" t="n">
        <v>874.82</v>
      </c>
      <c r="F12145" s="211" t="n">
        <v>0</v>
      </c>
    </row>
    <row r="12146" customFormat="false" ht="12.8" hidden="false" customHeight="false" outlineLevel="0" collapsed="false">
      <c r="A12146" s="207" t="n">
        <v>38411</v>
      </c>
      <c r="B12146" s="208" t="s">
        <v>12281</v>
      </c>
      <c r="C12146" s="2" t="s">
        <v>170</v>
      </c>
      <c r="D12146" s="209" t="n">
        <v>1504.11</v>
      </c>
      <c r="F12146" s="211" t="n">
        <v>0</v>
      </c>
    </row>
    <row r="12147" customFormat="false" ht="12.8" hidden="false" customHeight="false" outlineLevel="0" collapsed="false">
      <c r="A12147" s="207" t="n">
        <v>38189</v>
      </c>
      <c r="B12147" s="208" t="s">
        <v>12282</v>
      </c>
      <c r="C12147" s="2" t="s">
        <v>170</v>
      </c>
      <c r="D12147" s="209" t="n">
        <v>313.69</v>
      </c>
      <c r="F12147" s="211" t="n">
        <v>0</v>
      </c>
    </row>
    <row r="12148" customFormat="false" ht="12.8" hidden="false" customHeight="false" outlineLevel="0" collapsed="false">
      <c r="A12148" s="207" t="n">
        <v>38190</v>
      </c>
      <c r="B12148" s="208" t="s">
        <v>12283</v>
      </c>
      <c r="C12148" s="2" t="s">
        <v>170</v>
      </c>
      <c r="D12148" s="209" t="n">
        <v>660.85</v>
      </c>
      <c r="F12148" s="211" t="n">
        <v>0</v>
      </c>
    </row>
    <row r="12149" customFormat="false" ht="12.8" hidden="false" customHeight="false" outlineLevel="0" collapsed="false">
      <c r="A12149" s="207" t="n">
        <v>7608</v>
      </c>
      <c r="B12149" s="208" t="s">
        <v>12284</v>
      </c>
      <c r="C12149" s="2" t="s">
        <v>170</v>
      </c>
      <c r="D12149" s="209" t="n">
        <v>15.63</v>
      </c>
      <c r="F12149" s="211" t="n">
        <v>0</v>
      </c>
    </row>
    <row r="12150" customFormat="false" ht="12.8" hidden="false" customHeight="false" outlineLevel="0" collapsed="false">
      <c r="A12150" s="207" t="n">
        <v>1370</v>
      </c>
      <c r="B12150" s="208" t="s">
        <v>12285</v>
      </c>
      <c r="C12150" s="2" t="s">
        <v>170</v>
      </c>
      <c r="D12150" s="209" t="n">
        <v>122.42</v>
      </c>
      <c r="F12150" s="211" t="n">
        <v>0</v>
      </c>
    </row>
    <row r="12151" customFormat="false" ht="19.4" hidden="false" customHeight="false" outlineLevel="0" collapsed="false">
      <c r="A12151" s="207" t="n">
        <v>11649</v>
      </c>
      <c r="B12151" s="208" t="s">
        <v>12286</v>
      </c>
      <c r="C12151" s="2" t="s">
        <v>170</v>
      </c>
      <c r="F12151" s="211" t="n">
        <v>0</v>
      </c>
    </row>
    <row r="12152" customFormat="false" ht="19.4" hidden="false" customHeight="false" outlineLevel="0" collapsed="false">
      <c r="A12152" s="207" t="n">
        <v>11650</v>
      </c>
      <c r="B12152" s="208" t="s">
        <v>12287</v>
      </c>
      <c r="C12152" s="2" t="s">
        <v>170</v>
      </c>
      <c r="F12152" s="211" t="n">
        <v>0</v>
      </c>
    </row>
    <row r="12153" customFormat="false" ht="12.8" hidden="false" customHeight="false" outlineLevel="0" collapsed="false">
      <c r="A12153" s="207" t="n">
        <v>34777</v>
      </c>
      <c r="B12153" s="208" t="s">
        <v>12288</v>
      </c>
      <c r="C12153" s="2" t="s">
        <v>170</v>
      </c>
      <c r="D12153" s="209" t="n">
        <v>3.14</v>
      </c>
      <c r="F12153" s="211" t="n">
        <v>0</v>
      </c>
    </row>
    <row r="12154" customFormat="false" ht="12.8" hidden="false" customHeight="false" outlineLevel="0" collapsed="false">
      <c r="A12154" s="207" t="n">
        <v>7272</v>
      </c>
      <c r="B12154" s="208" t="s">
        <v>12289</v>
      </c>
      <c r="C12154" s="2" t="s">
        <v>170</v>
      </c>
      <c r="D12154" s="209" t="n">
        <v>2.36</v>
      </c>
      <c r="F12154" s="211" t="n">
        <v>0</v>
      </c>
    </row>
    <row r="12155" customFormat="false" ht="12.8" hidden="false" customHeight="false" outlineLevel="0" collapsed="false">
      <c r="A12155" s="207" t="n">
        <v>10605</v>
      </c>
      <c r="B12155" s="208" t="s">
        <v>12290</v>
      </c>
      <c r="C12155" s="2" t="s">
        <v>170</v>
      </c>
      <c r="D12155" s="209" t="n">
        <v>6.81</v>
      </c>
      <c r="F12155" s="211" t="n">
        <v>0</v>
      </c>
    </row>
    <row r="12156" customFormat="false" ht="12.8" hidden="false" customHeight="false" outlineLevel="0" collapsed="false">
      <c r="A12156" s="207" t="n">
        <v>10604</v>
      </c>
      <c r="B12156" s="208" t="s">
        <v>12291</v>
      </c>
      <c r="C12156" s="2" t="s">
        <v>170</v>
      </c>
      <c r="D12156" s="209" t="n">
        <v>15.87</v>
      </c>
      <c r="F12156" s="211" t="n">
        <v>0</v>
      </c>
    </row>
    <row r="12157" customFormat="false" ht="12.8" hidden="false" customHeight="false" outlineLevel="0" collapsed="false">
      <c r="A12157" s="207" t="n">
        <v>672</v>
      </c>
      <c r="B12157" s="208" t="s">
        <v>12292</v>
      </c>
      <c r="C12157" s="2" t="s">
        <v>170</v>
      </c>
      <c r="D12157" s="209" t="n">
        <v>21.83</v>
      </c>
      <c r="F12157" s="211" t="n">
        <v>0</v>
      </c>
    </row>
    <row r="12158" customFormat="false" ht="12.8" hidden="false" customHeight="false" outlineLevel="0" collapsed="false">
      <c r="A12158" s="207" t="n">
        <v>668</v>
      </c>
      <c r="B12158" s="208" t="s">
        <v>12293</v>
      </c>
      <c r="C12158" s="2" t="s">
        <v>170</v>
      </c>
      <c r="D12158" s="209" t="n">
        <v>26.35</v>
      </c>
      <c r="F12158" s="211" t="n">
        <v>0</v>
      </c>
    </row>
    <row r="12159" customFormat="false" ht="12.8" hidden="false" customHeight="false" outlineLevel="0" collapsed="false">
      <c r="A12159" s="207" t="n">
        <v>10578</v>
      </c>
      <c r="B12159" s="208" t="s">
        <v>12294</v>
      </c>
      <c r="C12159" s="2" t="s">
        <v>170</v>
      </c>
      <c r="D12159" s="209" t="n">
        <v>30.69</v>
      </c>
      <c r="F12159" s="211" t="n">
        <v>0</v>
      </c>
    </row>
    <row r="12160" customFormat="false" ht="12.8" hidden="false" customHeight="false" outlineLevel="0" collapsed="false">
      <c r="A12160" s="207" t="n">
        <v>666</v>
      </c>
      <c r="B12160" s="208" t="s">
        <v>12295</v>
      </c>
      <c r="C12160" s="2" t="s">
        <v>170</v>
      </c>
      <c r="D12160" s="209" t="n">
        <v>34.13</v>
      </c>
      <c r="F12160" s="211" t="n">
        <v>0</v>
      </c>
    </row>
    <row r="12161" customFormat="false" ht="12.8" hidden="false" customHeight="false" outlineLevel="0" collapsed="false">
      <c r="A12161" s="207" t="n">
        <v>665</v>
      </c>
      <c r="B12161" s="208" t="s">
        <v>12296</v>
      </c>
      <c r="C12161" s="2" t="s">
        <v>170</v>
      </c>
      <c r="D12161" s="209" t="n">
        <v>45.64</v>
      </c>
      <c r="F12161" s="211" t="n">
        <v>0</v>
      </c>
    </row>
    <row r="12162" customFormat="false" ht="12.8" hidden="false" customHeight="false" outlineLevel="0" collapsed="false">
      <c r="A12162" s="207" t="n">
        <v>10577</v>
      </c>
      <c r="B12162" s="208" t="s">
        <v>12297</v>
      </c>
      <c r="C12162" s="2" t="s">
        <v>170</v>
      </c>
      <c r="D12162" s="209" t="n">
        <v>40.48</v>
      </c>
      <c r="F12162" s="211" t="n">
        <v>0</v>
      </c>
    </row>
    <row r="12163" customFormat="false" ht="12.8" hidden="false" customHeight="false" outlineLevel="0" collapsed="false">
      <c r="A12163" s="207" t="n">
        <v>10583</v>
      </c>
      <c r="B12163" s="208" t="s">
        <v>12298</v>
      </c>
      <c r="C12163" s="2" t="s">
        <v>170</v>
      </c>
      <c r="D12163" s="209" t="n">
        <v>21.03</v>
      </c>
      <c r="F12163" s="211" t="n">
        <v>0</v>
      </c>
    </row>
    <row r="12164" customFormat="false" ht="12.8" hidden="false" customHeight="false" outlineLevel="0" collapsed="false">
      <c r="A12164" s="207" t="n">
        <v>10579</v>
      </c>
      <c r="B12164" s="208" t="s">
        <v>12299</v>
      </c>
      <c r="C12164" s="2" t="s">
        <v>170</v>
      </c>
      <c r="D12164" s="209" t="n">
        <v>36.66</v>
      </c>
      <c r="F12164" s="211" t="n">
        <v>0</v>
      </c>
    </row>
    <row r="12165" customFormat="false" ht="12.8" hidden="false" customHeight="false" outlineLevel="0" collapsed="false">
      <c r="A12165" s="207" t="n">
        <v>10582</v>
      </c>
      <c r="B12165" s="208" t="s">
        <v>12300</v>
      </c>
      <c r="C12165" s="2" t="s">
        <v>170</v>
      </c>
      <c r="D12165" s="209" t="n">
        <v>18.52</v>
      </c>
      <c r="F12165" s="211" t="n">
        <v>0</v>
      </c>
    </row>
    <row r="12166" customFormat="false" ht="12.8" hidden="false" customHeight="false" outlineLevel="0" collapsed="false">
      <c r="A12166" s="207" t="n">
        <v>2436</v>
      </c>
      <c r="B12166" s="208" t="s">
        <v>12301</v>
      </c>
      <c r="C12166" s="2" t="s">
        <v>2148</v>
      </c>
      <c r="D12166" s="209" t="n">
        <v>22.53</v>
      </c>
      <c r="F12166" s="211" t="n">
        <v>0</v>
      </c>
    </row>
    <row r="12167" customFormat="false" ht="12.8" hidden="false" customHeight="false" outlineLevel="0" collapsed="false">
      <c r="A12167" s="207" t="n">
        <v>40918</v>
      </c>
      <c r="B12167" s="208" t="s">
        <v>12302</v>
      </c>
      <c r="C12167" s="2" t="s">
        <v>7208</v>
      </c>
      <c r="D12167" s="209" t="n">
        <v>3960.3</v>
      </c>
      <c r="F12167" s="211" t="n">
        <v>0</v>
      </c>
    </row>
    <row r="12168" customFormat="false" ht="19.4" hidden="false" customHeight="false" outlineLevel="0" collapsed="false">
      <c r="A12168" s="207" t="n">
        <v>44046</v>
      </c>
      <c r="B12168" s="208" t="s">
        <v>12303</v>
      </c>
      <c r="C12168" s="2" t="s">
        <v>183</v>
      </c>
      <c r="F12168" s="211" t="n">
        <v>0</v>
      </c>
    </row>
    <row r="12169" customFormat="false" ht="19.4" hidden="false" customHeight="false" outlineLevel="0" collapsed="false">
      <c r="A12169" s="207" t="n">
        <v>44047</v>
      </c>
      <c r="B12169" s="208" t="s">
        <v>12304</v>
      </c>
      <c r="C12169" s="2" t="s">
        <v>183</v>
      </c>
      <c r="F12169" s="211" t="n">
        <v>0</v>
      </c>
    </row>
    <row r="12170" customFormat="false" ht="19.4" hidden="false" customHeight="false" outlineLevel="0" collapsed="false">
      <c r="A12170" s="207" t="n">
        <v>44043</v>
      </c>
      <c r="B12170" s="208" t="s">
        <v>12305</v>
      </c>
      <c r="C12170" s="2" t="s">
        <v>183</v>
      </c>
      <c r="F12170" s="211" t="n">
        <v>0</v>
      </c>
    </row>
    <row r="12171" customFormat="false" ht="19.4" hidden="false" customHeight="false" outlineLevel="0" collapsed="false">
      <c r="A12171" s="207" t="n">
        <v>44044</v>
      </c>
      <c r="B12171" s="208" t="s">
        <v>12306</v>
      </c>
      <c r="C12171" s="2" t="s">
        <v>183</v>
      </c>
      <c r="F12171" s="211" t="n">
        <v>0</v>
      </c>
    </row>
    <row r="12172" customFormat="false" ht="19.4" hidden="false" customHeight="false" outlineLevel="0" collapsed="false">
      <c r="A12172" s="207" t="n">
        <v>44041</v>
      </c>
      <c r="B12172" s="208" t="s">
        <v>12307</v>
      </c>
      <c r="C12172" s="2" t="s">
        <v>183</v>
      </c>
      <c r="F12172" s="211" t="n">
        <v>0</v>
      </c>
    </row>
    <row r="12173" customFormat="false" ht="19.4" hidden="false" customHeight="false" outlineLevel="0" collapsed="false">
      <c r="A12173" s="207" t="n">
        <v>44042</v>
      </c>
      <c r="B12173" s="208" t="s">
        <v>12308</v>
      </c>
      <c r="C12173" s="2" t="s">
        <v>183</v>
      </c>
      <c r="F12173" s="211" t="n">
        <v>0</v>
      </c>
    </row>
    <row r="12174" customFormat="false" ht="19.4" hidden="false" customHeight="false" outlineLevel="0" collapsed="false">
      <c r="A12174" s="207" t="n">
        <v>43961</v>
      </c>
      <c r="B12174" s="208" t="s">
        <v>12309</v>
      </c>
      <c r="C12174" s="2" t="s">
        <v>183</v>
      </c>
      <c r="F12174" s="211" t="n">
        <v>0</v>
      </c>
    </row>
    <row r="12175" customFormat="false" ht="19.4" hidden="false" customHeight="false" outlineLevel="0" collapsed="false">
      <c r="A12175" s="207" t="n">
        <v>43959</v>
      </c>
      <c r="B12175" s="208" t="s">
        <v>12310</v>
      </c>
      <c r="C12175" s="2" t="s">
        <v>183</v>
      </c>
      <c r="F12175" s="211" t="n">
        <v>0</v>
      </c>
    </row>
    <row r="12176" customFormat="false" ht="19.4" hidden="false" customHeight="false" outlineLevel="0" collapsed="false">
      <c r="A12176" s="207" t="n">
        <v>43962</v>
      </c>
      <c r="B12176" s="208" t="s">
        <v>12311</v>
      </c>
      <c r="C12176" s="2" t="s">
        <v>183</v>
      </c>
      <c r="F12176" s="211" t="n">
        <v>0</v>
      </c>
    </row>
    <row r="12177" customFormat="false" ht="19.4" hidden="false" customHeight="false" outlineLevel="0" collapsed="false">
      <c r="A12177" s="207" t="n">
        <v>43960</v>
      </c>
      <c r="B12177" s="208" t="s">
        <v>12312</v>
      </c>
      <c r="C12177" s="2" t="s">
        <v>183</v>
      </c>
      <c r="F12177" s="211" t="n">
        <v>0</v>
      </c>
    </row>
    <row r="12178" customFormat="false" ht="19.4" hidden="false" customHeight="false" outlineLevel="0" collapsed="false">
      <c r="A12178" s="207" t="n">
        <v>43963</v>
      </c>
      <c r="B12178" s="208" t="s">
        <v>12313</v>
      </c>
      <c r="C12178" s="2" t="s">
        <v>183</v>
      </c>
      <c r="F12178" s="211" t="n">
        <v>0</v>
      </c>
    </row>
    <row r="12179" customFormat="false" ht="19.4" hidden="false" customHeight="false" outlineLevel="0" collapsed="false">
      <c r="A12179" s="207" t="n">
        <v>43958</v>
      </c>
      <c r="B12179" s="208" t="s">
        <v>12314</v>
      </c>
      <c r="C12179" s="2" t="s">
        <v>183</v>
      </c>
      <c r="F12179" s="211" t="n">
        <v>0</v>
      </c>
    </row>
    <row r="12180" customFormat="false" ht="19.4" hidden="false" customHeight="false" outlineLevel="0" collapsed="false">
      <c r="A12180" s="207" t="n">
        <v>41549</v>
      </c>
      <c r="B12180" s="208" t="s">
        <v>12315</v>
      </c>
      <c r="C12180" s="2" t="s">
        <v>183</v>
      </c>
      <c r="F12180" s="211" t="n">
        <v>0</v>
      </c>
    </row>
    <row r="12181" customFormat="false" ht="12.8" hidden="false" customHeight="false" outlineLevel="0" collapsed="false">
      <c r="A12181" s="207" t="n">
        <v>10998</v>
      </c>
      <c r="B12181" s="208" t="s">
        <v>12316</v>
      </c>
      <c r="C12181" s="2" t="s">
        <v>441</v>
      </c>
      <c r="D12181" s="209" t="n">
        <v>68.78</v>
      </c>
      <c r="F12181" s="211" t="n">
        <v>0</v>
      </c>
    </row>
    <row r="12182" customFormat="false" ht="12.8" hidden="false" customHeight="false" outlineLevel="0" collapsed="false">
      <c r="A12182" s="207" t="n">
        <v>11002</v>
      </c>
      <c r="B12182" s="208" t="s">
        <v>12317</v>
      </c>
      <c r="C12182" s="2" t="s">
        <v>441</v>
      </c>
      <c r="D12182" s="209" t="n">
        <v>63.01</v>
      </c>
      <c r="F12182" s="211" t="n">
        <v>0</v>
      </c>
    </row>
    <row r="12183" customFormat="false" ht="12.8" hidden="false" customHeight="false" outlineLevel="0" collapsed="false">
      <c r="A12183" s="207" t="n">
        <v>10999</v>
      </c>
      <c r="B12183" s="208" t="s">
        <v>12318</v>
      </c>
      <c r="C12183" s="2" t="s">
        <v>441</v>
      </c>
      <c r="D12183" s="209" t="n">
        <v>60.54</v>
      </c>
      <c r="F12183" s="211" t="n">
        <v>0</v>
      </c>
    </row>
    <row r="12184" customFormat="false" ht="12.8" hidden="false" customHeight="false" outlineLevel="0" collapsed="false">
      <c r="A12184" s="207" t="n">
        <v>10997</v>
      </c>
      <c r="B12184" s="208" t="s">
        <v>12319</v>
      </c>
      <c r="C12184" s="2" t="s">
        <v>441</v>
      </c>
      <c r="D12184" s="209" t="n">
        <v>65.62</v>
      </c>
      <c r="F12184" s="211" t="n">
        <v>0</v>
      </c>
    </row>
    <row r="12185" customFormat="false" ht="12.8" hidden="false" customHeight="false" outlineLevel="0" collapsed="false">
      <c r="A12185" s="207" t="n">
        <v>2680</v>
      </c>
      <c r="B12185" s="208" t="s">
        <v>12320</v>
      </c>
      <c r="C12185" s="2" t="s">
        <v>183</v>
      </c>
      <c r="D12185" s="209" t="n">
        <v>16.12</v>
      </c>
      <c r="F12185" s="211" t="n">
        <v>0</v>
      </c>
    </row>
    <row r="12186" customFormat="false" ht="12.8" hidden="false" customHeight="false" outlineLevel="0" collapsed="false">
      <c r="A12186" s="207" t="n">
        <v>2684</v>
      </c>
      <c r="B12186" s="208" t="s">
        <v>12321</v>
      </c>
      <c r="C12186" s="2" t="s">
        <v>183</v>
      </c>
      <c r="D12186" s="209" t="n">
        <v>14.66</v>
      </c>
      <c r="F12186" s="211" t="n">
        <v>0</v>
      </c>
    </row>
    <row r="12187" customFormat="false" ht="12.8" hidden="false" customHeight="false" outlineLevel="0" collapsed="false">
      <c r="A12187" s="207" t="n">
        <v>2685</v>
      </c>
      <c r="B12187" s="208" t="s">
        <v>12322</v>
      </c>
      <c r="C12187" s="2" t="s">
        <v>183</v>
      </c>
      <c r="D12187" s="209" t="n">
        <v>11.01</v>
      </c>
      <c r="F12187" s="211" t="n">
        <v>0</v>
      </c>
    </row>
    <row r="12188" customFormat="false" ht="12.8" hidden="false" customHeight="false" outlineLevel="0" collapsed="false">
      <c r="A12188" s="207" t="n">
        <v>2673</v>
      </c>
      <c r="B12188" s="208" t="s">
        <v>12323</v>
      </c>
      <c r="C12188" s="2" t="s">
        <v>183</v>
      </c>
      <c r="D12188" s="209" t="n">
        <v>5.66</v>
      </c>
      <c r="F12188" s="211" t="n">
        <v>0</v>
      </c>
    </row>
    <row r="12189" customFormat="false" ht="12.8" hidden="false" customHeight="false" outlineLevel="0" collapsed="false">
      <c r="A12189" s="207" t="n">
        <v>2682</v>
      </c>
      <c r="B12189" s="208" t="s">
        <v>12324</v>
      </c>
      <c r="C12189" s="2" t="s">
        <v>183</v>
      </c>
      <c r="D12189" s="209" t="n">
        <v>38.43</v>
      </c>
      <c r="F12189" s="211" t="n">
        <v>0</v>
      </c>
    </row>
    <row r="12190" customFormat="false" ht="12.8" hidden="false" customHeight="false" outlineLevel="0" collapsed="false">
      <c r="A12190" s="207" t="n">
        <v>2681</v>
      </c>
      <c r="B12190" s="208" t="s">
        <v>12325</v>
      </c>
      <c r="C12190" s="2" t="s">
        <v>183</v>
      </c>
      <c r="D12190" s="209" t="n">
        <v>26.34</v>
      </c>
      <c r="F12190" s="211" t="n">
        <v>0</v>
      </c>
    </row>
    <row r="12191" customFormat="false" ht="12.8" hidden="false" customHeight="false" outlineLevel="0" collapsed="false">
      <c r="A12191" s="207" t="n">
        <v>2686</v>
      </c>
      <c r="B12191" s="208" t="s">
        <v>12326</v>
      </c>
      <c r="C12191" s="2" t="s">
        <v>183</v>
      </c>
      <c r="D12191" s="209" t="n">
        <v>48.19</v>
      </c>
      <c r="F12191" s="211" t="n">
        <v>0</v>
      </c>
    </row>
    <row r="12192" customFormat="false" ht="12.8" hidden="false" customHeight="false" outlineLevel="0" collapsed="false">
      <c r="A12192" s="207" t="n">
        <v>2674</v>
      </c>
      <c r="B12192" s="208" t="s">
        <v>12327</v>
      </c>
      <c r="C12192" s="2" t="s">
        <v>183</v>
      </c>
      <c r="D12192" s="209" t="n">
        <v>7.05</v>
      </c>
      <c r="F12192" s="211" t="n">
        <v>0</v>
      </c>
    </row>
    <row r="12193" customFormat="false" ht="12.8" hidden="false" customHeight="false" outlineLevel="0" collapsed="false">
      <c r="A12193" s="207" t="n">
        <v>2683</v>
      </c>
      <c r="B12193" s="208" t="s">
        <v>12328</v>
      </c>
      <c r="C12193" s="2" t="s">
        <v>183</v>
      </c>
      <c r="D12193" s="209" t="n">
        <v>75.93</v>
      </c>
      <c r="F12193" s="211" t="n">
        <v>0</v>
      </c>
    </row>
    <row r="12194" customFormat="false" ht="12.8" hidden="false" customHeight="false" outlineLevel="0" collapsed="false">
      <c r="A12194" s="207" t="n">
        <v>2676</v>
      </c>
      <c r="B12194" s="208" t="s">
        <v>12329</v>
      </c>
      <c r="C12194" s="2" t="s">
        <v>183</v>
      </c>
      <c r="D12194" s="209" t="n">
        <v>3.29</v>
      </c>
      <c r="F12194" s="211" t="n">
        <v>0</v>
      </c>
    </row>
    <row r="12195" customFormat="false" ht="12.8" hidden="false" customHeight="false" outlineLevel="0" collapsed="false">
      <c r="A12195" s="207" t="n">
        <v>2678</v>
      </c>
      <c r="B12195" s="208" t="s">
        <v>12330</v>
      </c>
      <c r="C12195" s="2" t="s">
        <v>183</v>
      </c>
      <c r="D12195" s="209" t="n">
        <v>4.12</v>
      </c>
      <c r="F12195" s="211" t="n">
        <v>0</v>
      </c>
    </row>
    <row r="12196" customFormat="false" ht="12.8" hidden="false" customHeight="false" outlineLevel="0" collapsed="false">
      <c r="A12196" s="207" t="n">
        <v>2679</v>
      </c>
      <c r="B12196" s="208" t="s">
        <v>12331</v>
      </c>
      <c r="C12196" s="2" t="s">
        <v>183</v>
      </c>
      <c r="D12196" s="209" t="n">
        <v>6.36</v>
      </c>
      <c r="F12196" s="211" t="n">
        <v>0</v>
      </c>
    </row>
    <row r="12197" customFormat="false" ht="12.8" hidden="false" customHeight="false" outlineLevel="0" collapsed="false">
      <c r="A12197" s="207" t="n">
        <v>12070</v>
      </c>
      <c r="B12197" s="208" t="s">
        <v>12332</v>
      </c>
      <c r="C12197" s="2" t="s">
        <v>183</v>
      </c>
      <c r="D12197" s="209" t="n">
        <v>8.84</v>
      </c>
      <c r="F12197" s="211" t="n">
        <v>0</v>
      </c>
    </row>
    <row r="12198" customFormat="false" ht="12.8" hidden="false" customHeight="false" outlineLevel="0" collapsed="false">
      <c r="A12198" s="207" t="n">
        <v>2675</v>
      </c>
      <c r="B12198" s="208" t="s">
        <v>12333</v>
      </c>
      <c r="C12198" s="2" t="s">
        <v>183</v>
      </c>
      <c r="D12198" s="209" t="n">
        <v>11.5</v>
      </c>
      <c r="F12198" s="211" t="n">
        <v>0</v>
      </c>
    </row>
    <row r="12199" customFormat="false" ht="12.8" hidden="false" customHeight="false" outlineLevel="0" collapsed="false">
      <c r="A12199" s="207" t="n">
        <v>12067</v>
      </c>
      <c r="B12199" s="208" t="s">
        <v>12334</v>
      </c>
      <c r="C12199" s="2" t="s">
        <v>183</v>
      </c>
      <c r="D12199" s="209" t="n">
        <v>15.6</v>
      </c>
      <c r="F12199" s="211" t="n">
        <v>0</v>
      </c>
    </row>
    <row r="12200" customFormat="false" ht="12.8" hidden="false" customHeight="false" outlineLevel="0" collapsed="false">
      <c r="A12200" s="207" t="n">
        <v>21128</v>
      </c>
      <c r="B12200" s="208" t="s">
        <v>12335</v>
      </c>
      <c r="C12200" s="2" t="s">
        <v>183</v>
      </c>
      <c r="D12200" s="209" t="n">
        <v>12.39</v>
      </c>
      <c r="F12200" s="211" t="n">
        <v>0</v>
      </c>
    </row>
    <row r="12201" customFormat="false" ht="12.8" hidden="false" customHeight="false" outlineLevel="0" collapsed="false">
      <c r="A12201" s="207" t="n">
        <v>40400</v>
      </c>
      <c r="B12201" s="208" t="s">
        <v>12336</v>
      </c>
      <c r="C12201" s="2" t="s">
        <v>183</v>
      </c>
      <c r="D12201" s="209" t="n">
        <v>2.71</v>
      </c>
      <c r="F12201" s="211" t="n">
        <v>0</v>
      </c>
    </row>
    <row r="12202" customFormat="false" ht="12.8" hidden="false" customHeight="false" outlineLevel="0" collapsed="false">
      <c r="A12202" s="207" t="n">
        <v>40401</v>
      </c>
      <c r="B12202" s="208" t="s">
        <v>12337</v>
      </c>
      <c r="C12202" s="2" t="s">
        <v>183</v>
      </c>
      <c r="D12202" s="209" t="n">
        <v>3.99</v>
      </c>
      <c r="F12202" s="211" t="n">
        <v>0</v>
      </c>
    </row>
    <row r="12203" customFormat="false" ht="12.8" hidden="false" customHeight="false" outlineLevel="0" collapsed="false">
      <c r="A12203" s="207" t="n">
        <v>40402</v>
      </c>
      <c r="B12203" s="208" t="s">
        <v>12338</v>
      </c>
      <c r="C12203" s="2" t="s">
        <v>183</v>
      </c>
      <c r="D12203" s="209" t="n">
        <v>5.12</v>
      </c>
      <c r="F12203" s="211" t="n">
        <v>0</v>
      </c>
    </row>
    <row r="12204" customFormat="false" ht="19.4" hidden="false" customHeight="false" outlineLevel="0" collapsed="false">
      <c r="A12204" s="207" t="n">
        <v>21137</v>
      </c>
      <c r="B12204" s="208" t="s">
        <v>12339</v>
      </c>
      <c r="C12204" s="2" t="s">
        <v>183</v>
      </c>
      <c r="D12204" s="209" t="n">
        <v>12.68</v>
      </c>
      <c r="F12204" s="211" t="n">
        <v>0</v>
      </c>
    </row>
    <row r="12205" customFormat="false" ht="19.4" hidden="false" customHeight="false" outlineLevel="0" collapsed="false">
      <c r="A12205" s="207" t="n">
        <v>2504</v>
      </c>
      <c r="B12205" s="208" t="s">
        <v>12340</v>
      </c>
      <c r="C12205" s="2" t="s">
        <v>183</v>
      </c>
      <c r="D12205" s="209" t="n">
        <v>13.75</v>
      </c>
      <c r="F12205" s="211" t="n">
        <v>0</v>
      </c>
    </row>
    <row r="12206" customFormat="false" ht="19.4" hidden="false" customHeight="false" outlineLevel="0" collapsed="false">
      <c r="A12206" s="207" t="n">
        <v>2501</v>
      </c>
      <c r="B12206" s="208" t="s">
        <v>12341</v>
      </c>
      <c r="C12206" s="2" t="s">
        <v>183</v>
      </c>
      <c r="D12206" s="209" t="n">
        <v>18.03</v>
      </c>
      <c r="F12206" s="211" t="n">
        <v>0</v>
      </c>
    </row>
    <row r="12207" customFormat="false" ht="19.4" hidden="false" customHeight="false" outlineLevel="0" collapsed="false">
      <c r="A12207" s="207" t="n">
        <v>2502</v>
      </c>
      <c r="B12207" s="208" t="s">
        <v>12342</v>
      </c>
      <c r="C12207" s="2" t="s">
        <v>183</v>
      </c>
      <c r="D12207" s="209" t="n">
        <v>27.2</v>
      </c>
      <c r="F12207" s="211" t="n">
        <v>0</v>
      </c>
    </row>
    <row r="12208" customFormat="false" ht="19.4" hidden="false" customHeight="false" outlineLevel="0" collapsed="false">
      <c r="A12208" s="207" t="n">
        <v>2503</v>
      </c>
      <c r="B12208" s="208" t="s">
        <v>12343</v>
      </c>
      <c r="C12208" s="2" t="s">
        <v>183</v>
      </c>
      <c r="D12208" s="209" t="n">
        <v>35.01</v>
      </c>
      <c r="F12208" s="211" t="n">
        <v>0</v>
      </c>
    </row>
    <row r="12209" customFormat="false" ht="19.4" hidden="false" customHeight="false" outlineLevel="0" collapsed="false">
      <c r="A12209" s="207" t="n">
        <v>2500</v>
      </c>
      <c r="B12209" s="208" t="s">
        <v>12344</v>
      </c>
      <c r="C12209" s="2" t="s">
        <v>183</v>
      </c>
      <c r="D12209" s="209" t="n">
        <v>46.63</v>
      </c>
      <c r="F12209" s="211" t="n">
        <v>0</v>
      </c>
    </row>
    <row r="12210" customFormat="false" ht="19.4" hidden="false" customHeight="false" outlineLevel="0" collapsed="false">
      <c r="A12210" s="207" t="n">
        <v>2505</v>
      </c>
      <c r="B12210" s="208" t="s">
        <v>12345</v>
      </c>
      <c r="C12210" s="2" t="s">
        <v>183</v>
      </c>
      <c r="D12210" s="209" t="n">
        <v>72.68</v>
      </c>
      <c r="F12210" s="211" t="n">
        <v>0</v>
      </c>
    </row>
    <row r="12211" customFormat="false" ht="12.8" hidden="false" customHeight="false" outlineLevel="0" collapsed="false">
      <c r="A12211" s="207" t="n">
        <v>12056</v>
      </c>
      <c r="B12211" s="208" t="s">
        <v>12346</v>
      </c>
      <c r="C12211" s="2" t="s">
        <v>183</v>
      </c>
      <c r="D12211" s="209" t="n">
        <v>29.36</v>
      </c>
      <c r="F12211" s="211" t="n">
        <v>0</v>
      </c>
    </row>
    <row r="12212" customFormat="false" ht="12.8" hidden="false" customHeight="false" outlineLevel="0" collapsed="false">
      <c r="A12212" s="207" t="n">
        <v>12057</v>
      </c>
      <c r="B12212" s="208" t="s">
        <v>12347</v>
      </c>
      <c r="C12212" s="2" t="s">
        <v>183</v>
      </c>
      <c r="D12212" s="209" t="n">
        <v>24.94</v>
      </c>
      <c r="F12212" s="211" t="n">
        <v>0</v>
      </c>
    </row>
    <row r="12213" customFormat="false" ht="12.8" hidden="false" customHeight="false" outlineLevel="0" collapsed="false">
      <c r="A12213" s="207" t="n">
        <v>12058</v>
      </c>
      <c r="B12213" s="208" t="s">
        <v>12348</v>
      </c>
      <c r="C12213" s="2" t="s">
        <v>183</v>
      </c>
      <c r="D12213" s="209" t="n">
        <v>15.55</v>
      </c>
      <c r="F12213" s="211" t="n">
        <v>0</v>
      </c>
    </row>
    <row r="12214" customFormat="false" ht="12.8" hidden="false" customHeight="false" outlineLevel="0" collapsed="false">
      <c r="A12214" s="207" t="n">
        <v>12059</v>
      </c>
      <c r="B12214" s="208" t="s">
        <v>12349</v>
      </c>
      <c r="C12214" s="2" t="s">
        <v>183</v>
      </c>
      <c r="D12214" s="209" t="n">
        <v>8.75</v>
      </c>
      <c r="F12214" s="211" t="n">
        <v>0</v>
      </c>
    </row>
    <row r="12215" customFormat="false" ht="12.8" hidden="false" customHeight="false" outlineLevel="0" collapsed="false">
      <c r="A12215" s="207" t="n">
        <v>12060</v>
      </c>
      <c r="B12215" s="208" t="s">
        <v>12350</v>
      </c>
      <c r="C12215" s="2" t="s">
        <v>183</v>
      </c>
      <c r="D12215" s="209" t="n">
        <v>64.81</v>
      </c>
      <c r="F12215" s="211" t="n">
        <v>0</v>
      </c>
    </row>
    <row r="12216" customFormat="false" ht="12.8" hidden="false" customHeight="false" outlineLevel="0" collapsed="false">
      <c r="A12216" s="207" t="n">
        <v>12061</v>
      </c>
      <c r="B12216" s="208" t="s">
        <v>12351</v>
      </c>
      <c r="C12216" s="2" t="s">
        <v>183</v>
      </c>
      <c r="D12216" s="209" t="n">
        <v>39.57</v>
      </c>
      <c r="F12216" s="211" t="n">
        <v>0</v>
      </c>
    </row>
    <row r="12217" customFormat="false" ht="12.8" hidden="false" customHeight="false" outlineLevel="0" collapsed="false">
      <c r="A12217" s="207" t="n">
        <v>12062</v>
      </c>
      <c r="B12217" s="208" t="s">
        <v>12352</v>
      </c>
      <c r="C12217" s="2" t="s">
        <v>183</v>
      </c>
      <c r="D12217" s="209" t="n">
        <v>72.97</v>
      </c>
      <c r="F12217" s="211" t="n">
        <v>0</v>
      </c>
    </row>
    <row r="12218" customFormat="false" ht="12.8" hidden="false" customHeight="false" outlineLevel="0" collapsed="false">
      <c r="A12218" s="207" t="n">
        <v>2687</v>
      </c>
      <c r="B12218" s="208" t="s">
        <v>12353</v>
      </c>
      <c r="C12218" s="2" t="s">
        <v>183</v>
      </c>
      <c r="D12218" s="209" t="n">
        <v>2.87</v>
      </c>
      <c r="F12218" s="211" t="n">
        <v>0</v>
      </c>
    </row>
    <row r="12219" customFormat="false" ht="12.8" hidden="false" customHeight="false" outlineLevel="0" collapsed="false">
      <c r="A12219" s="207" t="n">
        <v>2689</v>
      </c>
      <c r="B12219" s="208" t="s">
        <v>12354</v>
      </c>
      <c r="C12219" s="2" t="s">
        <v>183</v>
      </c>
      <c r="D12219" s="209" t="n">
        <v>3.42</v>
      </c>
      <c r="F12219" s="211" t="n">
        <v>0</v>
      </c>
    </row>
    <row r="12220" customFormat="false" ht="12.8" hidden="false" customHeight="false" outlineLevel="0" collapsed="false">
      <c r="A12220" s="207" t="n">
        <v>2688</v>
      </c>
      <c r="B12220" s="208" t="s">
        <v>12355</v>
      </c>
      <c r="C12220" s="2" t="s">
        <v>183</v>
      </c>
      <c r="D12220" s="209" t="n">
        <v>3.7</v>
      </c>
      <c r="F12220" s="211" t="n">
        <v>0</v>
      </c>
    </row>
    <row r="12221" customFormat="false" ht="12.8" hidden="false" customHeight="false" outlineLevel="0" collapsed="false">
      <c r="A12221" s="207" t="n">
        <v>2690</v>
      </c>
      <c r="B12221" s="208" t="s">
        <v>12356</v>
      </c>
      <c r="C12221" s="2" t="s">
        <v>183</v>
      </c>
      <c r="D12221" s="209" t="n">
        <v>6.34</v>
      </c>
      <c r="F12221" s="211" t="n">
        <v>0</v>
      </c>
    </row>
    <row r="12222" customFormat="false" ht="12.8" hidden="false" customHeight="false" outlineLevel="0" collapsed="false">
      <c r="A12222" s="207" t="n">
        <v>39243</v>
      </c>
      <c r="B12222" s="208" t="s">
        <v>12357</v>
      </c>
      <c r="C12222" s="2" t="s">
        <v>183</v>
      </c>
      <c r="D12222" s="209" t="n">
        <v>4.18</v>
      </c>
      <c r="F12222" s="211" t="n">
        <v>0</v>
      </c>
    </row>
    <row r="12223" customFormat="false" ht="12.8" hidden="false" customHeight="false" outlineLevel="0" collapsed="false">
      <c r="A12223" s="207" t="n">
        <v>39244</v>
      </c>
      <c r="B12223" s="208" t="s">
        <v>12358</v>
      </c>
      <c r="C12223" s="2" t="s">
        <v>183</v>
      </c>
      <c r="D12223" s="209" t="n">
        <v>5.65</v>
      </c>
      <c r="F12223" s="211" t="n">
        <v>0</v>
      </c>
    </row>
    <row r="12224" customFormat="false" ht="12.8" hidden="false" customHeight="false" outlineLevel="0" collapsed="false">
      <c r="A12224" s="207" t="n">
        <v>39245</v>
      </c>
      <c r="B12224" s="208" t="s">
        <v>12359</v>
      </c>
      <c r="C12224" s="2" t="s">
        <v>183</v>
      </c>
      <c r="D12224" s="209" t="n">
        <v>10.87</v>
      </c>
      <c r="F12224" s="211" t="n">
        <v>0</v>
      </c>
    </row>
    <row r="12225" customFormat="false" ht="12.8" hidden="false" customHeight="false" outlineLevel="0" collapsed="false">
      <c r="A12225" s="207" t="n">
        <v>39255</v>
      </c>
      <c r="B12225" s="208" t="s">
        <v>12360</v>
      </c>
      <c r="C12225" s="2" t="s">
        <v>183</v>
      </c>
      <c r="D12225" s="209" t="n">
        <v>30.08</v>
      </c>
      <c r="F12225" s="211" t="n">
        <v>0</v>
      </c>
    </row>
    <row r="12226" customFormat="false" ht="12.8" hidden="false" customHeight="false" outlineLevel="0" collapsed="false">
      <c r="A12226" s="207" t="n">
        <v>39254</v>
      </c>
      <c r="B12226" s="208" t="s">
        <v>12361</v>
      </c>
      <c r="C12226" s="2" t="s">
        <v>183</v>
      </c>
      <c r="D12226" s="209" t="n">
        <v>16.26</v>
      </c>
      <c r="F12226" s="211" t="n">
        <v>0</v>
      </c>
    </row>
    <row r="12227" customFormat="false" ht="12.8" hidden="false" customHeight="false" outlineLevel="0" collapsed="false">
      <c r="A12227" s="207" t="n">
        <v>39253</v>
      </c>
      <c r="B12227" s="208" t="s">
        <v>12362</v>
      </c>
      <c r="C12227" s="2" t="s">
        <v>183</v>
      </c>
      <c r="D12227" s="209" t="n">
        <v>20.72</v>
      </c>
      <c r="F12227" s="211" t="n">
        <v>0</v>
      </c>
    </row>
    <row r="12228" customFormat="false" ht="19.4" hidden="false" customHeight="false" outlineLevel="0" collapsed="false">
      <c r="A12228" s="207" t="n">
        <v>39246</v>
      </c>
      <c r="B12228" s="208" t="s">
        <v>12363</v>
      </c>
      <c r="C12228" s="2" t="s">
        <v>183</v>
      </c>
      <c r="D12228" s="209" t="n">
        <v>6.93</v>
      </c>
      <c r="F12228" s="211" t="n">
        <v>0</v>
      </c>
    </row>
    <row r="12229" customFormat="false" ht="19.4" hidden="false" customHeight="false" outlineLevel="0" collapsed="false">
      <c r="A12229" s="207" t="n">
        <v>39247</v>
      </c>
      <c r="B12229" s="208" t="s">
        <v>12364</v>
      </c>
      <c r="C12229" s="2" t="s">
        <v>183</v>
      </c>
      <c r="D12229" s="209" t="n">
        <v>6.04</v>
      </c>
      <c r="F12229" s="211" t="n">
        <v>0</v>
      </c>
    </row>
    <row r="12230" customFormat="false" ht="19.4" hidden="false" customHeight="false" outlineLevel="0" collapsed="false">
      <c r="A12230" s="207" t="n">
        <v>2446</v>
      </c>
      <c r="B12230" s="208" t="s">
        <v>12365</v>
      </c>
      <c r="C12230" s="2" t="s">
        <v>183</v>
      </c>
      <c r="D12230" s="209" t="n">
        <v>9.95</v>
      </c>
      <c r="F12230" s="211" t="n">
        <v>0</v>
      </c>
    </row>
    <row r="12231" customFormat="false" ht="19.4" hidden="false" customHeight="false" outlineLevel="0" collapsed="false">
      <c r="A12231" s="207" t="n">
        <v>2442</v>
      </c>
      <c r="B12231" s="208" t="s">
        <v>12366</v>
      </c>
      <c r="C12231" s="2" t="s">
        <v>183</v>
      </c>
      <c r="D12231" s="209" t="n">
        <v>13.94</v>
      </c>
      <c r="F12231" s="211" t="n">
        <v>0</v>
      </c>
    </row>
    <row r="12232" customFormat="false" ht="19.4" hidden="false" customHeight="false" outlineLevel="0" collapsed="false">
      <c r="A12232" s="207" t="n">
        <v>39248</v>
      </c>
      <c r="B12232" s="208" t="s">
        <v>12367</v>
      </c>
      <c r="C12232" s="2" t="s">
        <v>183</v>
      </c>
      <c r="D12232" s="209" t="n">
        <v>19.43</v>
      </c>
      <c r="F12232" s="211" t="n">
        <v>0</v>
      </c>
    </row>
    <row r="12233" customFormat="false" ht="12.8" hidden="false" customHeight="false" outlineLevel="0" collapsed="false">
      <c r="A12233" s="207" t="n">
        <v>2438</v>
      </c>
      <c r="B12233" s="208" t="s">
        <v>12368</v>
      </c>
      <c r="C12233" s="2" t="s">
        <v>2148</v>
      </c>
      <c r="D12233" s="209" t="n">
        <v>28.49</v>
      </c>
      <c r="F12233" s="211" t="n">
        <v>0</v>
      </c>
    </row>
    <row r="12234" customFormat="false" ht="12.8" hidden="false" customHeight="false" outlineLevel="0" collapsed="false">
      <c r="A12234" s="207" t="n">
        <v>40922</v>
      </c>
      <c r="B12234" s="208" t="s">
        <v>12369</v>
      </c>
      <c r="C12234" s="2" t="s">
        <v>7208</v>
      </c>
      <c r="D12234" s="209" t="n">
        <v>5010.93</v>
      </c>
      <c r="F12234" s="211" t="n">
        <v>0</v>
      </c>
    </row>
    <row r="12235" customFormat="false" ht="12.8" hidden="false" customHeight="false" outlineLevel="0" collapsed="false">
      <c r="A12235" s="207" t="n">
        <v>44342</v>
      </c>
      <c r="B12235" s="208" t="s">
        <v>12370</v>
      </c>
      <c r="C12235" s="2" t="s">
        <v>170</v>
      </c>
      <c r="F12235" s="211" t="n">
        <v>0</v>
      </c>
    </row>
    <row r="12236" customFormat="false" ht="12.8" hidden="false" customHeight="false" outlineLevel="0" collapsed="false">
      <c r="A12236" s="207" t="n">
        <v>44343</v>
      </c>
      <c r="B12236" s="208" t="s">
        <v>12371</v>
      </c>
      <c r="C12236" s="2" t="s">
        <v>170</v>
      </c>
      <c r="F12236" s="211" t="n">
        <v>0</v>
      </c>
    </row>
    <row r="12237" customFormat="false" ht="12.8" hidden="false" customHeight="false" outlineLevel="0" collapsed="false">
      <c r="A12237" s="207" t="n">
        <v>44340</v>
      </c>
      <c r="B12237" s="208" t="s">
        <v>12372</v>
      </c>
      <c r="C12237" s="2" t="s">
        <v>170</v>
      </c>
      <c r="F12237" s="211" t="n">
        <v>0</v>
      </c>
    </row>
    <row r="12238" customFormat="false" ht="12.8" hidden="false" customHeight="false" outlineLevel="0" collapsed="false">
      <c r="A12238" s="207" t="n">
        <v>44341</v>
      </c>
      <c r="B12238" s="208" t="s">
        <v>12373</v>
      </c>
      <c r="C12238" s="2" t="s">
        <v>170</v>
      </c>
      <c r="F12238" s="211" t="n">
        <v>0</v>
      </c>
    </row>
    <row r="12239" customFormat="false" ht="12.8" hidden="false" customHeight="false" outlineLevel="0" collapsed="false">
      <c r="A12239" s="207" t="n">
        <v>44338</v>
      </c>
      <c r="B12239" s="208" t="s">
        <v>12374</v>
      </c>
      <c r="C12239" s="2" t="s">
        <v>170</v>
      </c>
      <c r="F12239" s="211" t="n">
        <v>0</v>
      </c>
    </row>
    <row r="12240" customFormat="false" ht="12.8" hidden="false" customHeight="false" outlineLevel="0" collapsed="false">
      <c r="A12240" s="207" t="n">
        <v>44339</v>
      </c>
      <c r="B12240" s="208" t="s">
        <v>12375</v>
      </c>
      <c r="C12240" s="2" t="s">
        <v>170</v>
      </c>
      <c r="F12240" s="211" t="n">
        <v>0</v>
      </c>
    </row>
    <row r="12241" customFormat="false" ht="12.8" hidden="false" customHeight="false" outlineLevel="0" collapsed="false">
      <c r="A12241" s="207" t="n">
        <v>44336</v>
      </c>
      <c r="B12241" s="208" t="s">
        <v>12376</v>
      </c>
      <c r="C12241" s="2" t="s">
        <v>170</v>
      </c>
      <c r="F12241" s="211" t="n">
        <v>0</v>
      </c>
    </row>
    <row r="12242" customFormat="false" ht="12.8" hidden="false" customHeight="false" outlineLevel="0" collapsed="false">
      <c r="A12242" s="207" t="n">
        <v>41834</v>
      </c>
      <c r="B12242" s="208" t="s">
        <v>12377</v>
      </c>
      <c r="C12242" s="2" t="s">
        <v>170</v>
      </c>
      <c r="F12242" s="211" t="n">
        <v>0</v>
      </c>
    </row>
    <row r="12243" customFormat="false" ht="12.8" hidden="false" customHeight="false" outlineLevel="0" collapsed="false">
      <c r="A12243" s="207" t="n">
        <v>44337</v>
      </c>
      <c r="B12243" s="208" t="s">
        <v>12378</v>
      </c>
      <c r="C12243" s="2" t="s">
        <v>170</v>
      </c>
      <c r="F12243" s="211" t="n">
        <v>0</v>
      </c>
    </row>
    <row r="12244" customFormat="false" ht="12.8" hidden="false" customHeight="false" outlineLevel="0" collapsed="false">
      <c r="A12244" s="207" t="n">
        <v>43964</v>
      </c>
      <c r="B12244" s="208" t="s">
        <v>12379</v>
      </c>
      <c r="C12244" s="2" t="s">
        <v>170</v>
      </c>
      <c r="F12244" s="211" t="n">
        <v>0</v>
      </c>
    </row>
    <row r="12245" customFormat="false" ht="12.8" hidden="false" customHeight="false" outlineLevel="0" collapsed="false">
      <c r="A12245" s="207" t="n">
        <v>44334</v>
      </c>
      <c r="B12245" s="208" t="s">
        <v>12380</v>
      </c>
      <c r="C12245" s="2" t="s">
        <v>170</v>
      </c>
      <c r="F12245" s="211" t="n">
        <v>0</v>
      </c>
    </row>
    <row r="12246" customFormat="false" ht="12.8" hidden="false" customHeight="false" outlineLevel="0" collapsed="false">
      <c r="A12246" s="207" t="n">
        <v>44344</v>
      </c>
      <c r="B12246" s="208" t="s">
        <v>12381</v>
      </c>
      <c r="C12246" s="2" t="s">
        <v>170</v>
      </c>
      <c r="F12246" s="211" t="n">
        <v>0</v>
      </c>
    </row>
    <row r="12247" customFormat="false" ht="12.8" hidden="false" customHeight="false" outlineLevel="0" collapsed="false">
      <c r="A12247" s="207" t="n">
        <v>44335</v>
      </c>
      <c r="B12247" s="208" t="s">
        <v>12382</v>
      </c>
      <c r="C12247" s="2" t="s">
        <v>170</v>
      </c>
      <c r="F12247" s="211" t="n">
        <v>0</v>
      </c>
    </row>
    <row r="12248" customFormat="false" ht="12.8" hidden="false" customHeight="false" outlineLevel="0" collapsed="false">
      <c r="A12248" s="207" t="n">
        <v>12624</v>
      </c>
      <c r="B12248" s="208" t="s">
        <v>12383</v>
      </c>
      <c r="C12248" s="2" t="s">
        <v>170</v>
      </c>
      <c r="D12248" s="209" t="n">
        <v>37.22</v>
      </c>
      <c r="F12248" s="211" t="n">
        <v>0</v>
      </c>
    </row>
    <row r="12249" customFormat="false" ht="12.8" hidden="false" customHeight="false" outlineLevel="0" collapsed="false">
      <c r="A12249" s="207" t="n">
        <v>517</v>
      </c>
      <c r="B12249" s="208" t="s">
        <v>12384</v>
      </c>
      <c r="C12249" s="2" t="s">
        <v>9857</v>
      </c>
      <c r="D12249" s="209" t="n">
        <v>10.61</v>
      </c>
      <c r="F12249" s="211" t="n">
        <v>0</v>
      </c>
    </row>
    <row r="12250" customFormat="false" ht="12.8" hidden="false" customHeight="false" outlineLevel="0" collapsed="false">
      <c r="A12250" s="207" t="n">
        <v>37534</v>
      </c>
      <c r="B12250" s="208" t="s">
        <v>12385</v>
      </c>
      <c r="C12250" s="2" t="s">
        <v>441</v>
      </c>
      <c r="F12250" s="211" t="n">
        <v>0</v>
      </c>
    </row>
    <row r="12251" customFormat="false" ht="12.8" hidden="false" customHeight="false" outlineLevel="0" collapsed="false">
      <c r="A12251" s="207" t="n">
        <v>37535</v>
      </c>
      <c r="B12251" s="208" t="s">
        <v>12386</v>
      </c>
      <c r="C12251" s="2" t="s">
        <v>441</v>
      </c>
      <c r="F12251" s="211" t="n">
        <v>0</v>
      </c>
    </row>
    <row r="12252" customFormat="false" ht="12.8" hidden="false" customHeight="false" outlineLevel="0" collapsed="false">
      <c r="A12252" s="207" t="n">
        <v>37533</v>
      </c>
      <c r="B12252" s="208" t="s">
        <v>12387</v>
      </c>
      <c r="C12252" s="2" t="s">
        <v>441</v>
      </c>
      <c r="F12252" s="211" t="n">
        <v>0</v>
      </c>
    </row>
    <row r="12253" customFormat="false" ht="12.8" hidden="false" customHeight="false" outlineLevel="0" collapsed="false">
      <c r="A12253" s="207" t="n">
        <v>37537</v>
      </c>
      <c r="B12253" s="208" t="s">
        <v>12388</v>
      </c>
      <c r="C12253" s="2" t="s">
        <v>441</v>
      </c>
      <c r="F12253" s="211" t="n">
        <v>0</v>
      </c>
    </row>
    <row r="12254" customFormat="false" ht="12.8" hidden="false" customHeight="false" outlineLevel="0" collapsed="false">
      <c r="A12254" s="207" t="n">
        <v>37536</v>
      </c>
      <c r="B12254" s="208" t="s">
        <v>12389</v>
      </c>
      <c r="C12254" s="2" t="s">
        <v>441</v>
      </c>
      <c r="F12254" s="211" t="n">
        <v>0</v>
      </c>
    </row>
    <row r="12255" customFormat="false" ht="12.8" hidden="false" customHeight="false" outlineLevel="0" collapsed="false">
      <c r="A12255" s="207" t="n">
        <v>37532</v>
      </c>
      <c r="B12255" s="208" t="s">
        <v>12390</v>
      </c>
      <c r="C12255" s="2" t="s">
        <v>441</v>
      </c>
      <c r="F12255" s="211" t="n">
        <v>0</v>
      </c>
    </row>
    <row r="12256" customFormat="false" ht="12.8" hidden="false" customHeight="false" outlineLevel="0" collapsed="false">
      <c r="A12256" s="207" t="n">
        <v>2696</v>
      </c>
      <c r="B12256" s="208" t="s">
        <v>12391</v>
      </c>
      <c r="C12256" s="2" t="s">
        <v>2148</v>
      </c>
      <c r="D12256" s="209" t="n">
        <v>21.16</v>
      </c>
      <c r="F12256" s="211" t="n">
        <v>0</v>
      </c>
    </row>
    <row r="12257" customFormat="false" ht="12.8" hidden="false" customHeight="false" outlineLevel="0" collapsed="false">
      <c r="A12257" s="207" t="n">
        <v>40928</v>
      </c>
      <c r="B12257" s="208" t="s">
        <v>12392</v>
      </c>
      <c r="C12257" s="2" t="s">
        <v>7208</v>
      </c>
      <c r="D12257" s="209" t="n">
        <v>3719.03</v>
      </c>
      <c r="F12257" s="211" t="n">
        <v>0</v>
      </c>
    </row>
    <row r="12258" customFormat="false" ht="12.8" hidden="false" customHeight="false" outlineLevel="0" collapsed="false">
      <c r="A12258" s="207" t="n">
        <v>4083</v>
      </c>
      <c r="B12258" s="208" t="s">
        <v>12393</v>
      </c>
      <c r="C12258" s="2" t="s">
        <v>2148</v>
      </c>
      <c r="D12258" s="209" t="n">
        <v>65.46</v>
      </c>
      <c r="F12258" s="211" t="n">
        <v>0</v>
      </c>
    </row>
    <row r="12259" customFormat="false" ht="12.8" hidden="false" customHeight="false" outlineLevel="0" collapsed="false">
      <c r="A12259" s="207" t="n">
        <v>40818</v>
      </c>
      <c r="B12259" s="208" t="s">
        <v>12394</v>
      </c>
      <c r="C12259" s="2" t="s">
        <v>7208</v>
      </c>
      <c r="D12259" s="209" t="n">
        <v>11505.21</v>
      </c>
      <c r="F12259" s="211" t="n">
        <v>0</v>
      </c>
    </row>
    <row r="12260" customFormat="false" ht="12.8" hidden="false" customHeight="false" outlineLevel="0" collapsed="false">
      <c r="A12260" s="207" t="n">
        <v>43146</v>
      </c>
      <c r="B12260" s="208" t="s">
        <v>12395</v>
      </c>
      <c r="C12260" s="2" t="s">
        <v>441</v>
      </c>
      <c r="D12260" s="209" t="n">
        <v>9.02</v>
      </c>
      <c r="F12260" s="211" t="n">
        <v>0</v>
      </c>
    </row>
    <row r="12261" customFormat="false" ht="12.8" hidden="false" customHeight="false" outlineLevel="0" collapsed="false">
      <c r="A12261" s="207" t="n">
        <v>2705</v>
      </c>
      <c r="B12261" s="208" t="s">
        <v>12396</v>
      </c>
      <c r="C12261" s="2" t="s">
        <v>12397</v>
      </c>
      <c r="D12261" s="209" t="n">
        <v>1.02</v>
      </c>
      <c r="F12261" s="211" t="n">
        <v>0</v>
      </c>
    </row>
    <row r="12262" customFormat="false" ht="12.8" hidden="false" customHeight="false" outlineLevel="0" collapsed="false">
      <c r="A12262" s="207" t="n">
        <v>14250</v>
      </c>
      <c r="B12262" s="208" t="s">
        <v>12398</v>
      </c>
      <c r="C12262" s="2" t="s">
        <v>12397</v>
      </c>
      <c r="D12262" s="209" t="n">
        <v>1.04</v>
      </c>
      <c r="F12262" s="211" t="n">
        <v>0</v>
      </c>
    </row>
    <row r="12263" customFormat="false" ht="12.8" hidden="false" customHeight="false" outlineLevel="0" collapsed="false">
      <c r="A12263" s="207" t="n">
        <v>11683</v>
      </c>
      <c r="B12263" s="208" t="s">
        <v>12399</v>
      </c>
      <c r="C12263" s="2" t="s">
        <v>170</v>
      </c>
      <c r="D12263" s="209" t="n">
        <v>69.09</v>
      </c>
      <c r="F12263" s="211" t="n">
        <v>0</v>
      </c>
    </row>
    <row r="12264" customFormat="false" ht="12.8" hidden="false" customHeight="false" outlineLevel="0" collapsed="false">
      <c r="A12264" s="207" t="n">
        <v>11684</v>
      </c>
      <c r="B12264" s="208" t="s">
        <v>12400</v>
      </c>
      <c r="C12264" s="2" t="s">
        <v>170</v>
      </c>
      <c r="D12264" s="209" t="n">
        <v>75.63</v>
      </c>
      <c r="F12264" s="211" t="n">
        <v>0</v>
      </c>
    </row>
    <row r="12265" customFormat="false" ht="12.8" hidden="false" customHeight="false" outlineLevel="0" collapsed="false">
      <c r="A12265" s="207" t="n">
        <v>6141</v>
      </c>
      <c r="B12265" s="208" t="s">
        <v>12401</v>
      </c>
      <c r="C12265" s="2" t="s">
        <v>170</v>
      </c>
      <c r="D12265" s="209" t="n">
        <v>6.26</v>
      </c>
      <c r="F12265" s="211" t="n">
        <v>0</v>
      </c>
    </row>
    <row r="12266" customFormat="false" ht="12.8" hidden="false" customHeight="false" outlineLevel="0" collapsed="false">
      <c r="A12266" s="207" t="n">
        <v>11681</v>
      </c>
      <c r="B12266" s="208" t="s">
        <v>12402</v>
      </c>
      <c r="C12266" s="2" t="s">
        <v>170</v>
      </c>
      <c r="D12266" s="209" t="n">
        <v>7.89</v>
      </c>
      <c r="F12266" s="211" t="n">
        <v>0</v>
      </c>
    </row>
    <row r="12267" customFormat="false" ht="12.8" hidden="false" customHeight="false" outlineLevel="0" collapsed="false">
      <c r="A12267" s="207" t="n">
        <v>2706</v>
      </c>
      <c r="B12267" s="208" t="s">
        <v>12403</v>
      </c>
      <c r="C12267" s="2" t="s">
        <v>2148</v>
      </c>
      <c r="D12267" s="209" t="n">
        <v>122.82</v>
      </c>
      <c r="F12267" s="211" t="n">
        <v>0</v>
      </c>
    </row>
    <row r="12268" customFormat="false" ht="12.8" hidden="false" customHeight="false" outlineLevel="0" collapsed="false">
      <c r="A12268" s="207" t="n">
        <v>40811</v>
      </c>
      <c r="B12268" s="208" t="s">
        <v>12404</v>
      </c>
      <c r="C12268" s="2" t="s">
        <v>7208</v>
      </c>
      <c r="D12268" s="209" t="n">
        <v>21586.93</v>
      </c>
      <c r="F12268" s="211" t="n">
        <v>0</v>
      </c>
    </row>
    <row r="12269" customFormat="false" ht="12.8" hidden="false" customHeight="false" outlineLevel="0" collapsed="false">
      <c r="A12269" s="207" t="n">
        <v>2707</v>
      </c>
      <c r="B12269" s="208" t="s">
        <v>12405</v>
      </c>
      <c r="C12269" s="2" t="s">
        <v>2148</v>
      </c>
      <c r="D12269" s="209" t="n">
        <v>129.45</v>
      </c>
      <c r="F12269" s="211" t="n">
        <v>0</v>
      </c>
    </row>
    <row r="12270" customFormat="false" ht="12.8" hidden="false" customHeight="false" outlineLevel="0" collapsed="false">
      <c r="A12270" s="207" t="n">
        <v>40813</v>
      </c>
      <c r="B12270" s="208" t="s">
        <v>12406</v>
      </c>
      <c r="C12270" s="2" t="s">
        <v>7208</v>
      </c>
      <c r="D12270" s="209" t="n">
        <v>22753.92</v>
      </c>
      <c r="F12270" s="211" t="n">
        <v>0</v>
      </c>
    </row>
    <row r="12271" customFormat="false" ht="12.8" hidden="false" customHeight="false" outlineLevel="0" collapsed="false">
      <c r="A12271" s="207" t="n">
        <v>2708</v>
      </c>
      <c r="B12271" s="208" t="s">
        <v>12407</v>
      </c>
      <c r="C12271" s="2" t="s">
        <v>2148</v>
      </c>
      <c r="D12271" s="209" t="n">
        <v>142.48</v>
      </c>
      <c r="F12271" s="211" t="n">
        <v>0</v>
      </c>
    </row>
    <row r="12272" customFormat="false" ht="12.8" hidden="false" customHeight="false" outlineLevel="0" collapsed="false">
      <c r="A12272" s="207" t="n">
        <v>40814</v>
      </c>
      <c r="B12272" s="208" t="s">
        <v>12408</v>
      </c>
      <c r="C12272" s="2" t="s">
        <v>7208</v>
      </c>
      <c r="D12272" s="209" t="n">
        <v>25042.44</v>
      </c>
      <c r="F12272" s="211" t="n">
        <v>0</v>
      </c>
    </row>
    <row r="12273" customFormat="false" ht="12.8" hidden="false" customHeight="false" outlineLevel="0" collapsed="false">
      <c r="A12273" s="207" t="n">
        <v>38403</v>
      </c>
      <c r="B12273" s="208" t="s">
        <v>12409</v>
      </c>
      <c r="C12273" s="2" t="s">
        <v>170</v>
      </c>
      <c r="D12273" s="209" t="n">
        <v>67.25</v>
      </c>
      <c r="F12273" s="211" t="n">
        <v>0</v>
      </c>
    </row>
    <row r="12274" customFormat="false" ht="12.8" hidden="false" customHeight="false" outlineLevel="0" collapsed="false">
      <c r="A12274" s="207" t="n">
        <v>43482</v>
      </c>
      <c r="B12274" s="208" t="s">
        <v>12410</v>
      </c>
      <c r="C12274" s="2" t="s">
        <v>2148</v>
      </c>
      <c r="D12274" s="209" t="n">
        <v>0.82</v>
      </c>
      <c r="F12274" s="211" t="n">
        <v>0</v>
      </c>
    </row>
    <row r="12275" customFormat="false" ht="12.8" hidden="false" customHeight="false" outlineLevel="0" collapsed="false">
      <c r="A12275" s="207" t="n">
        <v>43494</v>
      </c>
      <c r="B12275" s="208" t="s">
        <v>12411</v>
      </c>
      <c r="C12275" s="2" t="s">
        <v>7208</v>
      </c>
      <c r="D12275" s="209" t="n">
        <v>137.97</v>
      </c>
      <c r="F12275" s="211" t="n">
        <v>0</v>
      </c>
    </row>
    <row r="12276" customFormat="false" ht="12.8" hidden="false" customHeight="false" outlineLevel="0" collapsed="false">
      <c r="A12276" s="207" t="n">
        <v>43483</v>
      </c>
      <c r="B12276" s="208" t="s">
        <v>12412</v>
      </c>
      <c r="C12276" s="2" t="s">
        <v>2148</v>
      </c>
      <c r="D12276" s="209" t="n">
        <v>1.6</v>
      </c>
      <c r="F12276" s="211" t="n">
        <v>0</v>
      </c>
    </row>
    <row r="12277" customFormat="false" ht="12.8" hidden="false" customHeight="false" outlineLevel="0" collapsed="false">
      <c r="A12277" s="207" t="n">
        <v>43495</v>
      </c>
      <c r="B12277" s="208" t="s">
        <v>12413</v>
      </c>
      <c r="C12277" s="2" t="s">
        <v>7208</v>
      </c>
      <c r="D12277" s="209" t="n">
        <v>267.11</v>
      </c>
      <c r="F12277" s="211" t="n">
        <v>0</v>
      </c>
    </row>
    <row r="12278" customFormat="false" ht="12.8" hidden="false" customHeight="false" outlineLevel="0" collapsed="false">
      <c r="A12278" s="207" t="n">
        <v>43484</v>
      </c>
      <c r="B12278" s="208" t="s">
        <v>12414</v>
      </c>
      <c r="C12278" s="2" t="s">
        <v>2148</v>
      </c>
      <c r="D12278" s="209" t="n">
        <v>1.52</v>
      </c>
      <c r="F12278" s="211" t="n">
        <v>0</v>
      </c>
    </row>
    <row r="12279" customFormat="false" ht="12.8" hidden="false" customHeight="false" outlineLevel="0" collapsed="false">
      <c r="A12279" s="207" t="n">
        <v>43496</v>
      </c>
      <c r="B12279" s="208" t="s">
        <v>12415</v>
      </c>
      <c r="C12279" s="2" t="s">
        <v>7208</v>
      </c>
      <c r="D12279" s="209" t="n">
        <v>254.69</v>
      </c>
      <c r="F12279" s="211" t="n">
        <v>0</v>
      </c>
    </row>
    <row r="12280" customFormat="false" ht="12.8" hidden="false" customHeight="false" outlineLevel="0" collapsed="false">
      <c r="A12280" s="207" t="n">
        <v>43485</v>
      </c>
      <c r="B12280" s="208" t="s">
        <v>12416</v>
      </c>
      <c r="C12280" s="2" t="s">
        <v>2148</v>
      </c>
      <c r="D12280" s="209" t="n">
        <v>1.36</v>
      </c>
      <c r="F12280" s="211" t="n">
        <v>0</v>
      </c>
    </row>
    <row r="12281" customFormat="false" ht="12.8" hidden="false" customHeight="false" outlineLevel="0" collapsed="false">
      <c r="A12281" s="207" t="n">
        <v>43497</v>
      </c>
      <c r="B12281" s="208" t="s">
        <v>12417</v>
      </c>
      <c r="C12281" s="2" t="s">
        <v>7208</v>
      </c>
      <c r="D12281" s="209" t="n">
        <v>227.86</v>
      </c>
      <c r="F12281" s="211" t="n">
        <v>0</v>
      </c>
    </row>
    <row r="12282" customFormat="false" ht="12.8" hidden="false" customHeight="false" outlineLevel="0" collapsed="false">
      <c r="A12282" s="207" t="n">
        <v>43487</v>
      </c>
      <c r="B12282" s="208" t="s">
        <v>12418</v>
      </c>
      <c r="C12282" s="2" t="s">
        <v>2148</v>
      </c>
      <c r="D12282" s="209" t="n">
        <v>1.41</v>
      </c>
      <c r="F12282" s="211" t="n">
        <v>0</v>
      </c>
    </row>
    <row r="12283" customFormat="false" ht="12.8" hidden="false" customHeight="false" outlineLevel="0" collapsed="false">
      <c r="A12283" s="207" t="n">
        <v>43499</v>
      </c>
      <c r="B12283" s="208" t="s">
        <v>12419</v>
      </c>
      <c r="C12283" s="2" t="s">
        <v>7208</v>
      </c>
      <c r="D12283" s="209" t="n">
        <v>235.42</v>
      </c>
      <c r="F12283" s="211" t="n">
        <v>0</v>
      </c>
    </row>
    <row r="12284" customFormat="false" ht="12.8" hidden="false" customHeight="false" outlineLevel="0" collapsed="false">
      <c r="A12284" s="207" t="n">
        <v>43486</v>
      </c>
      <c r="B12284" s="208" t="s">
        <v>12420</v>
      </c>
      <c r="C12284" s="2" t="s">
        <v>2148</v>
      </c>
      <c r="D12284" s="209" t="n">
        <v>1.01</v>
      </c>
      <c r="F12284" s="211" t="n">
        <v>0</v>
      </c>
    </row>
    <row r="12285" customFormat="false" ht="12.8" hidden="false" customHeight="false" outlineLevel="0" collapsed="false">
      <c r="A12285" s="207" t="n">
        <v>43498</v>
      </c>
      <c r="B12285" s="208" t="s">
        <v>12421</v>
      </c>
      <c r="C12285" s="2" t="s">
        <v>7208</v>
      </c>
      <c r="D12285" s="209" t="n">
        <v>169.49</v>
      </c>
      <c r="F12285" s="211" t="n">
        <v>0</v>
      </c>
    </row>
    <row r="12286" customFormat="false" ht="12.8" hidden="false" customHeight="false" outlineLevel="0" collapsed="false">
      <c r="A12286" s="207" t="n">
        <v>43488</v>
      </c>
      <c r="B12286" s="208" t="s">
        <v>12422</v>
      </c>
      <c r="C12286" s="2" t="s">
        <v>2148</v>
      </c>
      <c r="D12286" s="209" t="n">
        <v>1.02</v>
      </c>
      <c r="F12286" s="211" t="n">
        <v>0</v>
      </c>
    </row>
    <row r="12287" customFormat="false" ht="12.8" hidden="false" customHeight="false" outlineLevel="0" collapsed="false">
      <c r="A12287" s="207" t="n">
        <v>43500</v>
      </c>
      <c r="B12287" s="208" t="s">
        <v>12423</v>
      </c>
      <c r="C12287" s="2" t="s">
        <v>7208</v>
      </c>
      <c r="D12287" s="209" t="n">
        <v>170.53</v>
      </c>
      <c r="F12287" s="211" t="n">
        <v>0</v>
      </c>
    </row>
    <row r="12288" customFormat="false" ht="12.8" hidden="false" customHeight="false" outlineLevel="0" collapsed="false">
      <c r="A12288" s="207" t="n">
        <v>43489</v>
      </c>
      <c r="B12288" s="208" t="s">
        <v>12424</v>
      </c>
      <c r="C12288" s="2" t="s">
        <v>2148</v>
      </c>
      <c r="D12288" s="209" t="n">
        <v>1.62</v>
      </c>
      <c r="F12288" s="211" t="n">
        <v>0</v>
      </c>
    </row>
    <row r="12289" customFormat="false" ht="12.8" hidden="false" customHeight="false" outlineLevel="0" collapsed="false">
      <c r="A12289" s="207" t="n">
        <v>43501</v>
      </c>
      <c r="B12289" s="208" t="s">
        <v>12425</v>
      </c>
      <c r="C12289" s="2" t="s">
        <v>7208</v>
      </c>
      <c r="D12289" s="209" t="n">
        <v>271.42</v>
      </c>
      <c r="F12289" s="211" t="n">
        <v>0</v>
      </c>
    </row>
    <row r="12290" customFormat="false" ht="12.8" hidden="false" customHeight="false" outlineLevel="0" collapsed="false">
      <c r="A12290" s="207" t="n">
        <v>43490</v>
      </c>
      <c r="B12290" s="208" t="s">
        <v>12426</v>
      </c>
      <c r="C12290" s="2" t="s">
        <v>2148</v>
      </c>
      <c r="D12290" s="209" t="n">
        <v>2.06</v>
      </c>
      <c r="F12290" s="211" t="n">
        <v>0</v>
      </c>
    </row>
    <row r="12291" customFormat="false" ht="12.8" hidden="false" customHeight="false" outlineLevel="0" collapsed="false">
      <c r="A12291" s="207" t="n">
        <v>43502</v>
      </c>
      <c r="B12291" s="208" t="s">
        <v>12427</v>
      </c>
      <c r="C12291" s="2" t="s">
        <v>7208</v>
      </c>
      <c r="D12291" s="209" t="n">
        <v>344.99</v>
      </c>
      <c r="F12291" s="211" t="n">
        <v>0</v>
      </c>
    </row>
    <row r="12292" customFormat="false" ht="12.8" hidden="false" customHeight="false" outlineLevel="0" collapsed="false">
      <c r="A12292" s="207" t="n">
        <v>43491</v>
      </c>
      <c r="B12292" s="208" t="s">
        <v>12428</v>
      </c>
      <c r="C12292" s="2" t="s">
        <v>2148</v>
      </c>
      <c r="D12292" s="209" t="n">
        <v>1.7</v>
      </c>
      <c r="F12292" s="211" t="n">
        <v>0</v>
      </c>
    </row>
    <row r="12293" customFormat="false" ht="12.8" hidden="false" customHeight="false" outlineLevel="0" collapsed="false">
      <c r="A12293" s="207" t="n">
        <v>43503</v>
      </c>
      <c r="B12293" s="208" t="s">
        <v>12429</v>
      </c>
      <c r="C12293" s="2" t="s">
        <v>7208</v>
      </c>
      <c r="D12293" s="209" t="n">
        <v>284.18</v>
      </c>
      <c r="F12293" s="211" t="n">
        <v>0</v>
      </c>
    </row>
    <row r="12294" customFormat="false" ht="12.8" hidden="false" customHeight="false" outlineLevel="0" collapsed="false">
      <c r="A12294" s="207" t="n">
        <v>43492</v>
      </c>
      <c r="B12294" s="208" t="s">
        <v>12430</v>
      </c>
      <c r="C12294" s="2" t="s">
        <v>2148</v>
      </c>
      <c r="D12294" s="209" t="n">
        <v>2.47</v>
      </c>
      <c r="F12294" s="211" t="n">
        <v>0</v>
      </c>
    </row>
    <row r="12295" customFormat="false" ht="12.8" hidden="false" customHeight="false" outlineLevel="0" collapsed="false">
      <c r="A12295" s="207" t="n">
        <v>43504</v>
      </c>
      <c r="B12295" s="208" t="s">
        <v>12431</v>
      </c>
      <c r="C12295" s="2" t="s">
        <v>7208</v>
      </c>
      <c r="D12295" s="209" t="n">
        <v>413.53</v>
      </c>
      <c r="F12295" s="211" t="n">
        <v>0</v>
      </c>
    </row>
    <row r="12296" customFormat="false" ht="12.8" hidden="false" customHeight="false" outlineLevel="0" collapsed="false">
      <c r="A12296" s="207" t="n">
        <v>43493</v>
      </c>
      <c r="B12296" s="208" t="s">
        <v>12432</v>
      </c>
      <c r="C12296" s="2" t="s">
        <v>2148</v>
      </c>
      <c r="D12296" s="209" t="n">
        <v>0.82</v>
      </c>
      <c r="F12296" s="211" t="n">
        <v>0</v>
      </c>
    </row>
    <row r="12297" customFormat="false" ht="12.8" hidden="false" customHeight="false" outlineLevel="0" collapsed="false">
      <c r="A12297" s="207" t="n">
        <v>43505</v>
      </c>
      <c r="B12297" s="208" t="s">
        <v>12433</v>
      </c>
      <c r="C12297" s="2" t="s">
        <v>7208</v>
      </c>
      <c r="D12297" s="209" t="n">
        <v>137.97</v>
      </c>
      <c r="F12297" s="211" t="n">
        <v>0</v>
      </c>
    </row>
    <row r="12298" customFormat="false" ht="19.4" hidden="false" customHeight="false" outlineLevel="0" collapsed="false">
      <c r="A12298" s="207" t="n">
        <v>38476</v>
      </c>
      <c r="B12298" s="208" t="s">
        <v>12434</v>
      </c>
      <c r="C12298" s="2" t="s">
        <v>170</v>
      </c>
      <c r="D12298" s="209" t="n">
        <v>257.39</v>
      </c>
      <c r="F12298" s="211" t="n">
        <v>0</v>
      </c>
    </row>
    <row r="12299" customFormat="false" ht="19.4" hidden="false" customHeight="false" outlineLevel="0" collapsed="false">
      <c r="A12299" s="207" t="n">
        <v>38477</v>
      </c>
      <c r="B12299" s="208" t="s">
        <v>12435</v>
      </c>
      <c r="C12299" s="2" t="s">
        <v>170</v>
      </c>
      <c r="D12299" s="209" t="n">
        <v>682.49</v>
      </c>
      <c r="F12299" s="211" t="n">
        <v>0</v>
      </c>
    </row>
    <row r="12300" customFormat="false" ht="19.4" hidden="false" customHeight="false" outlineLevel="0" collapsed="false">
      <c r="A12300" s="207" t="n">
        <v>45112</v>
      </c>
      <c r="B12300" s="208" t="s">
        <v>12436</v>
      </c>
      <c r="C12300" s="2" t="s">
        <v>170</v>
      </c>
      <c r="D12300" s="209" t="n">
        <v>1106276.27</v>
      </c>
      <c r="F12300" s="211" t="n">
        <v>0</v>
      </c>
    </row>
    <row r="12301" customFormat="false" ht="12.8" hidden="false" customHeight="false" outlineLevel="0" collapsed="false">
      <c r="A12301" s="207" t="n">
        <v>14525</v>
      </c>
      <c r="B12301" s="208" t="s">
        <v>12437</v>
      </c>
      <c r="C12301" s="2" t="s">
        <v>170</v>
      </c>
      <c r="D12301" s="209" t="n">
        <v>961801.77</v>
      </c>
      <c r="F12301" s="211" t="n">
        <v>0</v>
      </c>
    </row>
    <row r="12302" customFormat="false" ht="12.8" hidden="false" customHeight="false" outlineLevel="0" collapsed="false">
      <c r="A12302" s="207" t="n">
        <v>10685</v>
      </c>
      <c r="B12302" s="208" t="s">
        <v>12438</v>
      </c>
      <c r="C12302" s="2" t="s">
        <v>170</v>
      </c>
      <c r="D12302" s="209" t="n">
        <v>850000</v>
      </c>
      <c r="F12302" s="211" t="n">
        <v>0</v>
      </c>
    </row>
    <row r="12303" customFormat="false" ht="19.4" hidden="false" customHeight="false" outlineLevel="0" collapsed="false">
      <c r="A12303" s="207" t="n">
        <v>40636</v>
      </c>
      <c r="B12303" s="208" t="s">
        <v>12439</v>
      </c>
      <c r="C12303" s="2" t="s">
        <v>170</v>
      </c>
      <c r="D12303" s="209" t="n">
        <v>1177036.39</v>
      </c>
      <c r="F12303" s="211" t="n">
        <v>0</v>
      </c>
    </row>
    <row r="12304" customFormat="false" ht="12.8" hidden="false" customHeight="false" outlineLevel="0" collapsed="false">
      <c r="A12304" s="207" t="n">
        <v>4111</v>
      </c>
      <c r="B12304" s="208" t="s">
        <v>12440</v>
      </c>
      <c r="C12304" s="2" t="s">
        <v>170</v>
      </c>
      <c r="D12304" s="209" t="n">
        <v>59.8</v>
      </c>
      <c r="F12304" s="211" t="n">
        <v>0</v>
      </c>
    </row>
    <row r="12305" customFormat="false" ht="12.8" hidden="false" customHeight="false" outlineLevel="0" collapsed="false">
      <c r="A12305" s="207" t="n">
        <v>44538</v>
      </c>
      <c r="B12305" s="208" t="s">
        <v>12441</v>
      </c>
      <c r="C12305" s="2" t="s">
        <v>170</v>
      </c>
      <c r="D12305" s="209" t="n">
        <v>56.63</v>
      </c>
      <c r="F12305" s="211" t="n">
        <v>0</v>
      </c>
    </row>
    <row r="12306" customFormat="false" ht="12.8" hidden="false" customHeight="false" outlineLevel="0" collapsed="false">
      <c r="A12306" s="207" t="n">
        <v>12</v>
      </c>
      <c r="B12306" s="208" t="s">
        <v>12442</v>
      </c>
      <c r="C12306" s="2" t="s">
        <v>170</v>
      </c>
      <c r="D12306" s="209" t="n">
        <v>7.13</v>
      </c>
      <c r="F12306" s="211" t="n">
        <v>0</v>
      </c>
    </row>
    <row r="12307" customFormat="false" ht="12.8" hidden="false" customHeight="false" outlineLevel="0" collapsed="false">
      <c r="A12307" s="207" t="n">
        <v>37554</v>
      </c>
      <c r="B12307" s="208" t="s">
        <v>12443</v>
      </c>
      <c r="C12307" s="2" t="s">
        <v>170</v>
      </c>
      <c r="D12307" s="209" t="n">
        <v>193.77</v>
      </c>
      <c r="F12307" s="211" t="n">
        <v>0</v>
      </c>
    </row>
    <row r="12308" customFormat="false" ht="12.8" hidden="false" customHeight="false" outlineLevel="0" collapsed="false">
      <c r="A12308" s="207" t="n">
        <v>37555</v>
      </c>
      <c r="B12308" s="208" t="s">
        <v>12444</v>
      </c>
      <c r="C12308" s="2" t="s">
        <v>170</v>
      </c>
      <c r="D12308" s="209" t="n">
        <v>235.71</v>
      </c>
      <c r="F12308" s="211" t="n">
        <v>0</v>
      </c>
    </row>
    <row r="12309" customFormat="false" ht="19.4" hidden="false" customHeight="false" outlineLevel="0" collapsed="false">
      <c r="A12309" s="207" t="n">
        <v>10902</v>
      </c>
      <c r="B12309" s="208" t="s">
        <v>12445</v>
      </c>
      <c r="C12309" s="2" t="s">
        <v>170</v>
      </c>
      <c r="D12309" s="209" t="n">
        <v>59.14</v>
      </c>
      <c r="F12309" s="211" t="n">
        <v>0</v>
      </c>
    </row>
    <row r="12310" customFormat="false" ht="19.4" hidden="false" customHeight="false" outlineLevel="0" collapsed="false">
      <c r="A12310" s="207" t="n">
        <v>20965</v>
      </c>
      <c r="B12310" s="208" t="s">
        <v>12446</v>
      </c>
      <c r="C12310" s="2" t="s">
        <v>170</v>
      </c>
      <c r="D12310" s="209" t="n">
        <v>59.69</v>
      </c>
      <c r="F12310" s="211" t="n">
        <v>0</v>
      </c>
    </row>
    <row r="12311" customFormat="false" ht="19.4" hidden="false" customHeight="false" outlineLevel="0" collapsed="false">
      <c r="A12311" s="207" t="n">
        <v>20966</v>
      </c>
      <c r="B12311" s="208" t="s">
        <v>12447</v>
      </c>
      <c r="C12311" s="2" t="s">
        <v>170</v>
      </c>
      <c r="D12311" s="209" t="n">
        <v>64.27</v>
      </c>
      <c r="F12311" s="211" t="n">
        <v>0</v>
      </c>
    </row>
    <row r="12312" customFormat="false" ht="19.4" hidden="false" customHeight="false" outlineLevel="0" collapsed="false">
      <c r="A12312" s="207" t="n">
        <v>10903</v>
      </c>
      <c r="B12312" s="208" t="s">
        <v>12448</v>
      </c>
      <c r="C12312" s="2" t="s">
        <v>170</v>
      </c>
      <c r="D12312" s="209" t="n">
        <v>97.42</v>
      </c>
      <c r="F12312" s="211" t="n">
        <v>0</v>
      </c>
    </row>
    <row r="12313" customFormat="false" ht="19.4" hidden="false" customHeight="false" outlineLevel="0" collapsed="false">
      <c r="A12313" s="207" t="n">
        <v>20967</v>
      </c>
      <c r="B12313" s="208" t="s">
        <v>12449</v>
      </c>
      <c r="C12313" s="2" t="s">
        <v>170</v>
      </c>
      <c r="D12313" s="209" t="n">
        <v>97.42</v>
      </c>
      <c r="F12313" s="211" t="n">
        <v>0</v>
      </c>
    </row>
    <row r="12314" customFormat="false" ht="19.4" hidden="false" customHeight="false" outlineLevel="0" collapsed="false">
      <c r="A12314" s="207" t="n">
        <v>20968</v>
      </c>
      <c r="B12314" s="208" t="s">
        <v>12450</v>
      </c>
      <c r="C12314" s="2" t="s">
        <v>170</v>
      </c>
      <c r="D12314" s="209" t="n">
        <v>106.85</v>
      </c>
      <c r="F12314" s="211" t="n">
        <v>0</v>
      </c>
    </row>
    <row r="12315" customFormat="false" ht="12.8" hidden="false" customHeight="false" outlineLevel="0" collapsed="false">
      <c r="A12315" s="207" t="n">
        <v>39017</v>
      </c>
      <c r="B12315" s="208" t="s">
        <v>12451</v>
      </c>
      <c r="C12315" s="2" t="s">
        <v>170</v>
      </c>
      <c r="D12315" s="209" t="n">
        <v>0.14</v>
      </c>
      <c r="F12315" s="211" t="n">
        <v>0</v>
      </c>
    </row>
    <row r="12316" customFormat="false" ht="12.8" hidden="false" customHeight="false" outlineLevel="0" collapsed="false">
      <c r="A12316" s="207" t="n">
        <v>39315</v>
      </c>
      <c r="B12316" s="208" t="s">
        <v>12452</v>
      </c>
      <c r="C12316" s="2" t="s">
        <v>170</v>
      </c>
      <c r="D12316" s="209" t="n">
        <v>0.22</v>
      </c>
      <c r="F12316" s="211" t="n">
        <v>0</v>
      </c>
    </row>
    <row r="12317" customFormat="false" ht="12.8" hidden="false" customHeight="false" outlineLevel="0" collapsed="false">
      <c r="A12317" s="207" t="n">
        <v>39016</v>
      </c>
      <c r="B12317" s="208" t="s">
        <v>12453</v>
      </c>
      <c r="C12317" s="2" t="s">
        <v>170</v>
      </c>
      <c r="D12317" s="209" t="n">
        <v>0.23</v>
      </c>
      <c r="F12317" s="211" t="n">
        <v>0</v>
      </c>
    </row>
    <row r="12318" customFormat="false" ht="19.4" hidden="false" customHeight="false" outlineLevel="0" collapsed="false">
      <c r="A12318" s="207" t="n">
        <v>39481</v>
      </c>
      <c r="B12318" s="208" t="s">
        <v>12454</v>
      </c>
      <c r="C12318" s="2" t="s">
        <v>170</v>
      </c>
      <c r="D12318" s="209" t="n">
        <v>1.11</v>
      </c>
      <c r="F12318" s="211" t="n">
        <v>0</v>
      </c>
    </row>
    <row r="12319" customFormat="false" ht="19.4" hidden="false" customHeight="false" outlineLevel="0" collapsed="false">
      <c r="A12319" s="207" t="n">
        <v>39013</v>
      </c>
      <c r="B12319" s="208" t="s">
        <v>12455</v>
      </c>
      <c r="C12319" s="2" t="s">
        <v>170</v>
      </c>
      <c r="D12319" s="209" t="n">
        <v>0.94</v>
      </c>
      <c r="F12319" s="211" t="n">
        <v>0</v>
      </c>
    </row>
    <row r="12320" customFormat="false" ht="19.4" hidden="false" customHeight="false" outlineLevel="0" collapsed="false">
      <c r="A12320" s="207" t="n">
        <v>44919</v>
      </c>
      <c r="B12320" s="208" t="s">
        <v>12456</v>
      </c>
      <c r="C12320" s="2" t="s">
        <v>170</v>
      </c>
      <c r="D12320" s="209" t="n">
        <v>1.77</v>
      </c>
      <c r="F12320" s="211" t="n">
        <v>0</v>
      </c>
    </row>
    <row r="12321" customFormat="false" ht="12.8" hidden="false" customHeight="false" outlineLevel="0" collapsed="false">
      <c r="A12321" s="207" t="n">
        <v>40433</v>
      </c>
      <c r="B12321" s="208" t="s">
        <v>12457</v>
      </c>
      <c r="C12321" s="2" t="s">
        <v>170</v>
      </c>
      <c r="D12321" s="209" t="n">
        <v>0.98</v>
      </c>
      <c r="F12321" s="211" t="n">
        <v>0</v>
      </c>
    </row>
    <row r="12322" customFormat="false" ht="12.8" hidden="false" customHeight="false" outlineLevel="0" collapsed="false">
      <c r="A12322" s="207" t="n">
        <v>20219</v>
      </c>
      <c r="B12322" s="208" t="s">
        <v>12458</v>
      </c>
      <c r="C12322" s="2" t="s">
        <v>170</v>
      </c>
      <c r="F12322" s="211" t="n">
        <v>0</v>
      </c>
    </row>
    <row r="12323" customFormat="false" ht="19.4" hidden="false" customHeight="false" outlineLevel="0" collapsed="false">
      <c r="A12323" s="207" t="n">
        <v>36484</v>
      </c>
      <c r="B12323" s="208" t="s">
        <v>12459</v>
      </c>
      <c r="C12323" s="2" t="s">
        <v>170</v>
      </c>
      <c r="F12323" s="211" t="n">
        <v>0</v>
      </c>
    </row>
    <row r="12324" customFormat="false" ht="12.8" hidden="false" customHeight="false" outlineLevel="0" collapsed="false">
      <c r="A12324" s="207" t="n">
        <v>38368</v>
      </c>
      <c r="B12324" s="208" t="s">
        <v>12460</v>
      </c>
      <c r="C12324" s="2" t="s">
        <v>170</v>
      </c>
      <c r="D12324" s="209" t="n">
        <v>6.94</v>
      </c>
      <c r="F12324" s="211" t="n">
        <v>0</v>
      </c>
    </row>
    <row r="12325" customFormat="false" ht="12.8" hidden="false" customHeight="false" outlineLevel="0" collapsed="false">
      <c r="A12325" s="207" t="n">
        <v>38367</v>
      </c>
      <c r="B12325" s="208" t="s">
        <v>12461</v>
      </c>
      <c r="C12325" s="2" t="s">
        <v>170</v>
      </c>
      <c r="D12325" s="209" t="n">
        <v>12.74</v>
      </c>
      <c r="F12325" s="211" t="n">
        <v>0</v>
      </c>
    </row>
    <row r="12326" customFormat="false" ht="12.8" hidden="false" customHeight="false" outlineLevel="0" collapsed="false">
      <c r="A12326" s="207" t="n">
        <v>38091</v>
      </c>
      <c r="B12326" s="208" t="s">
        <v>12462</v>
      </c>
      <c r="C12326" s="2" t="s">
        <v>170</v>
      </c>
      <c r="D12326" s="209" t="n">
        <v>2.61</v>
      </c>
      <c r="F12326" s="211" t="n">
        <v>0</v>
      </c>
    </row>
    <row r="12327" customFormat="false" ht="12.8" hidden="false" customHeight="false" outlineLevel="0" collapsed="false">
      <c r="A12327" s="207" t="n">
        <v>38095</v>
      </c>
      <c r="B12327" s="208" t="s">
        <v>12463</v>
      </c>
      <c r="C12327" s="2" t="s">
        <v>170</v>
      </c>
      <c r="D12327" s="209" t="n">
        <v>5.53</v>
      </c>
      <c r="F12327" s="211" t="n">
        <v>0</v>
      </c>
    </row>
    <row r="12328" customFormat="false" ht="12.8" hidden="false" customHeight="false" outlineLevel="0" collapsed="false">
      <c r="A12328" s="207" t="n">
        <v>38092</v>
      </c>
      <c r="B12328" s="208" t="s">
        <v>12464</v>
      </c>
      <c r="C12328" s="2" t="s">
        <v>170</v>
      </c>
      <c r="D12328" s="209" t="n">
        <v>2.47</v>
      </c>
      <c r="F12328" s="211" t="n">
        <v>0</v>
      </c>
    </row>
    <row r="12329" customFormat="false" ht="12.8" hidden="false" customHeight="false" outlineLevel="0" collapsed="false">
      <c r="A12329" s="207" t="n">
        <v>38093</v>
      </c>
      <c r="B12329" s="208" t="s">
        <v>12465</v>
      </c>
      <c r="C12329" s="2" t="s">
        <v>170</v>
      </c>
      <c r="D12329" s="209" t="n">
        <v>2.56</v>
      </c>
      <c r="F12329" s="211" t="n">
        <v>0</v>
      </c>
    </row>
    <row r="12330" customFormat="false" ht="12.8" hidden="false" customHeight="false" outlineLevel="0" collapsed="false">
      <c r="A12330" s="207" t="n">
        <v>38096</v>
      </c>
      <c r="B12330" s="208" t="s">
        <v>12466</v>
      </c>
      <c r="C12330" s="2" t="s">
        <v>170</v>
      </c>
      <c r="D12330" s="209" t="n">
        <v>5.94</v>
      </c>
      <c r="F12330" s="211" t="n">
        <v>0</v>
      </c>
    </row>
    <row r="12331" customFormat="false" ht="12.8" hidden="false" customHeight="false" outlineLevel="0" collapsed="false">
      <c r="A12331" s="207" t="n">
        <v>38094</v>
      </c>
      <c r="B12331" s="208" t="s">
        <v>12467</v>
      </c>
      <c r="C12331" s="2" t="s">
        <v>170</v>
      </c>
      <c r="D12331" s="209" t="n">
        <v>3.14</v>
      </c>
      <c r="F12331" s="211" t="n">
        <v>0</v>
      </c>
    </row>
    <row r="12332" customFormat="false" ht="12.8" hidden="false" customHeight="false" outlineLevel="0" collapsed="false">
      <c r="A12332" s="207" t="n">
        <v>38097</v>
      </c>
      <c r="B12332" s="208" t="s">
        <v>12468</v>
      </c>
      <c r="C12332" s="2" t="s">
        <v>170</v>
      </c>
      <c r="D12332" s="209" t="n">
        <v>6.37</v>
      </c>
      <c r="F12332" s="211" t="n">
        <v>0</v>
      </c>
    </row>
    <row r="12333" customFormat="false" ht="12.8" hidden="false" customHeight="false" outlineLevel="0" collapsed="false">
      <c r="A12333" s="207" t="n">
        <v>38098</v>
      </c>
      <c r="B12333" s="208" t="s">
        <v>12469</v>
      </c>
      <c r="C12333" s="2" t="s">
        <v>170</v>
      </c>
      <c r="D12333" s="209" t="n">
        <v>6.37</v>
      </c>
      <c r="F12333" s="211" t="n">
        <v>0</v>
      </c>
    </row>
    <row r="12334" customFormat="false" ht="12.8" hidden="false" customHeight="false" outlineLevel="0" collapsed="false">
      <c r="A12334" s="207" t="n">
        <v>11186</v>
      </c>
      <c r="B12334" s="208" t="s">
        <v>12470</v>
      </c>
      <c r="C12334" s="2" t="s">
        <v>175</v>
      </c>
      <c r="D12334" s="209" t="n">
        <v>314.47</v>
      </c>
      <c r="F12334" s="211" t="n">
        <v>0</v>
      </c>
    </row>
    <row r="12335" customFormat="false" ht="19.4" hidden="false" customHeight="false" outlineLevel="0" collapsed="false">
      <c r="A12335" s="207" t="n">
        <v>11558</v>
      </c>
      <c r="B12335" s="208" t="s">
        <v>12471</v>
      </c>
      <c r="C12335" s="2" t="s">
        <v>10907</v>
      </c>
      <c r="D12335" s="209" t="n">
        <v>15.93</v>
      </c>
      <c r="F12335" s="211" t="n">
        <v>0</v>
      </c>
    </row>
    <row r="12336" customFormat="false" ht="19.4" hidden="false" customHeight="false" outlineLevel="0" collapsed="false">
      <c r="A12336" s="207" t="n">
        <v>11557</v>
      </c>
      <c r="B12336" s="208" t="s">
        <v>12472</v>
      </c>
      <c r="C12336" s="2" t="s">
        <v>10907</v>
      </c>
      <c r="D12336" s="209" t="n">
        <v>40.34</v>
      </c>
      <c r="F12336" s="211" t="n">
        <v>0</v>
      </c>
    </row>
    <row r="12337" customFormat="false" ht="12.8" hidden="false" customHeight="false" outlineLevel="0" collapsed="false">
      <c r="A12337" s="207" t="n">
        <v>2759</v>
      </c>
      <c r="B12337" s="208" t="s">
        <v>12473</v>
      </c>
      <c r="C12337" s="2" t="s">
        <v>170</v>
      </c>
      <c r="F12337" s="211" t="n">
        <v>0</v>
      </c>
    </row>
    <row r="12338" customFormat="false" ht="12.8" hidden="false" customHeight="false" outlineLevel="0" collapsed="false">
      <c r="A12338" s="207" t="n">
        <v>38124</v>
      </c>
      <c r="B12338" s="208" t="s">
        <v>12474</v>
      </c>
      <c r="C12338" s="2" t="s">
        <v>170</v>
      </c>
      <c r="D12338" s="209" t="n">
        <v>29</v>
      </c>
      <c r="F12338" s="211" t="n">
        <v>0</v>
      </c>
    </row>
    <row r="12339" customFormat="false" ht="12.8" hidden="false" customHeight="false" outlineLevel="0" collapsed="false">
      <c r="A12339" s="207" t="n">
        <v>38380</v>
      </c>
      <c r="B12339" s="208" t="s">
        <v>12475</v>
      </c>
      <c r="C12339" s="2" t="s">
        <v>170</v>
      </c>
      <c r="D12339" s="209" t="n">
        <v>21.2</v>
      </c>
      <c r="F12339" s="211" t="n">
        <v>0</v>
      </c>
    </row>
    <row r="12340" customFormat="false" ht="12.8" hidden="false" customHeight="false" outlineLevel="0" collapsed="false">
      <c r="A12340" s="207" t="n">
        <v>45278</v>
      </c>
      <c r="B12340" s="208" t="s">
        <v>12476</v>
      </c>
      <c r="C12340" s="2" t="s">
        <v>170</v>
      </c>
      <c r="D12340" s="209" t="n">
        <v>125.98</v>
      </c>
      <c r="F12340" s="211" t="n">
        <v>0</v>
      </c>
    </row>
    <row r="12341" customFormat="false" ht="19.4" hidden="false" customHeight="false" outlineLevel="0" collapsed="false">
      <c r="A12341" s="207" t="n">
        <v>42429</v>
      </c>
      <c r="B12341" s="208" t="s">
        <v>12477</v>
      </c>
      <c r="C12341" s="2" t="s">
        <v>170</v>
      </c>
      <c r="F12341" s="211" t="n">
        <v>0</v>
      </c>
    </row>
    <row r="12342" customFormat="false" ht="19.4" hidden="false" customHeight="false" outlineLevel="0" collapsed="false">
      <c r="A12342" s="207" t="n">
        <v>38538</v>
      </c>
      <c r="B12342" s="208" t="s">
        <v>12478</v>
      </c>
      <c r="C12342" s="2" t="s">
        <v>183</v>
      </c>
      <c r="F12342" s="211" t="n">
        <v>0</v>
      </c>
    </row>
    <row r="12343" customFormat="false" ht="19.4" hidden="false" customHeight="false" outlineLevel="0" collapsed="false">
      <c r="A12343" s="207" t="n">
        <v>38539</v>
      </c>
      <c r="B12343" s="208" t="s">
        <v>12479</v>
      </c>
      <c r="C12343" s="2" t="s">
        <v>183</v>
      </c>
      <c r="F12343" s="211" t="n">
        <v>0</v>
      </c>
    </row>
    <row r="12344" customFormat="false" ht="19.4" hidden="false" customHeight="false" outlineLevel="0" collapsed="false">
      <c r="A12344" s="207" t="n">
        <v>38540</v>
      </c>
      <c r="B12344" s="208" t="s">
        <v>12480</v>
      </c>
      <c r="C12344" s="2" t="s">
        <v>183</v>
      </c>
      <c r="F12344" s="211" t="n">
        <v>0</v>
      </c>
    </row>
    <row r="12345" customFormat="false" ht="12.8" hidden="false" customHeight="false" outlineLevel="0" collapsed="false">
      <c r="A12345" s="207" t="n">
        <v>38384</v>
      </c>
      <c r="B12345" s="208" t="s">
        <v>12481</v>
      </c>
      <c r="C12345" s="2" t="s">
        <v>170</v>
      </c>
      <c r="D12345" s="209" t="n">
        <v>15.27</v>
      </c>
      <c r="F12345" s="211" t="n">
        <v>0</v>
      </c>
    </row>
    <row r="12346" customFormat="false" ht="12.8" hidden="false" customHeight="false" outlineLevel="0" collapsed="false">
      <c r="A12346" s="207" t="n">
        <v>13</v>
      </c>
      <c r="B12346" s="208" t="s">
        <v>12482</v>
      </c>
      <c r="C12346" s="2" t="s">
        <v>441</v>
      </c>
      <c r="D12346" s="209" t="n">
        <v>19.83</v>
      </c>
      <c r="F12346" s="211" t="n">
        <v>0</v>
      </c>
    </row>
    <row r="12347" customFormat="false" ht="12.8" hidden="false" customHeight="false" outlineLevel="0" collapsed="false">
      <c r="A12347" s="207" t="n">
        <v>2762</v>
      </c>
      <c r="B12347" s="208" t="s">
        <v>12483</v>
      </c>
      <c r="C12347" s="2" t="s">
        <v>183</v>
      </c>
      <c r="F12347" s="211" t="n">
        <v>0</v>
      </c>
    </row>
    <row r="12348" customFormat="false" ht="12.8" hidden="false" customHeight="false" outlineLevel="0" collapsed="false">
      <c r="A12348" s="207" t="n">
        <v>21142</v>
      </c>
      <c r="B12348" s="208" t="s">
        <v>12484</v>
      </c>
      <c r="C12348" s="2" t="s">
        <v>170</v>
      </c>
      <c r="D12348" s="209" t="n">
        <v>24.75</v>
      </c>
      <c r="F12348" s="211" t="n">
        <v>0</v>
      </c>
    </row>
    <row r="12349" customFormat="false" ht="12.8" hidden="false" customHeight="false" outlineLevel="0" collapsed="false">
      <c r="A12349" s="207" t="n">
        <v>37372</v>
      </c>
      <c r="B12349" s="208" t="s">
        <v>12485</v>
      </c>
      <c r="C12349" s="2" t="s">
        <v>2148</v>
      </c>
      <c r="D12349" s="209" t="n">
        <v>1.36</v>
      </c>
      <c r="F12349" s="211" t="n">
        <v>0</v>
      </c>
    </row>
    <row r="12350" customFormat="false" ht="12.8" hidden="false" customHeight="false" outlineLevel="0" collapsed="false">
      <c r="A12350" s="207" t="n">
        <v>40863</v>
      </c>
      <c r="B12350" s="208" t="s">
        <v>12486</v>
      </c>
      <c r="C12350" s="2" t="s">
        <v>7208</v>
      </c>
      <c r="D12350" s="209" t="n">
        <v>227.2</v>
      </c>
      <c r="F12350" s="211" t="n">
        <v>0</v>
      </c>
    </row>
    <row r="12351" customFormat="false" ht="12.8" hidden="false" customHeight="false" outlineLevel="0" collapsed="false">
      <c r="A12351" s="207" t="n">
        <v>38475</v>
      </c>
      <c r="B12351" s="208" t="s">
        <v>12487</v>
      </c>
      <c r="C12351" s="2" t="s">
        <v>170</v>
      </c>
      <c r="D12351" s="209" t="n">
        <v>66.53</v>
      </c>
      <c r="F12351" s="211" t="n">
        <v>0</v>
      </c>
    </row>
    <row r="12352" customFormat="false" ht="12.8" hidden="false" customHeight="false" outlineLevel="0" collapsed="false">
      <c r="A12352" s="207" t="n">
        <v>38474</v>
      </c>
      <c r="B12352" s="208" t="s">
        <v>12488</v>
      </c>
      <c r="C12352" s="2" t="s">
        <v>170</v>
      </c>
      <c r="D12352" s="209" t="n">
        <v>67.45</v>
      </c>
      <c r="F12352" s="211" t="n">
        <v>0</v>
      </c>
    </row>
    <row r="12353" customFormat="false" ht="12.8" hidden="false" customHeight="false" outlineLevel="0" collapsed="false">
      <c r="A12353" s="207" t="n">
        <v>10886</v>
      </c>
      <c r="B12353" s="208" t="s">
        <v>12489</v>
      </c>
      <c r="C12353" s="2" t="s">
        <v>170</v>
      </c>
      <c r="D12353" s="209" t="n">
        <v>212.55</v>
      </c>
      <c r="F12353" s="211" t="n">
        <v>0</v>
      </c>
    </row>
    <row r="12354" customFormat="false" ht="12.8" hidden="false" customHeight="false" outlineLevel="0" collapsed="false">
      <c r="A12354" s="207" t="n">
        <v>10888</v>
      </c>
      <c r="B12354" s="208" t="s">
        <v>12490</v>
      </c>
      <c r="C12354" s="2" t="s">
        <v>170</v>
      </c>
      <c r="D12354" s="209" t="n">
        <v>672.7</v>
      </c>
      <c r="F12354" s="211" t="n">
        <v>0</v>
      </c>
    </row>
    <row r="12355" customFormat="false" ht="12.8" hidden="false" customHeight="false" outlineLevel="0" collapsed="false">
      <c r="A12355" s="207" t="n">
        <v>10889</v>
      </c>
      <c r="B12355" s="208" t="s">
        <v>12491</v>
      </c>
      <c r="C12355" s="2" t="s">
        <v>170</v>
      </c>
      <c r="D12355" s="209" t="n">
        <v>728.76</v>
      </c>
      <c r="F12355" s="211" t="n">
        <v>0</v>
      </c>
    </row>
    <row r="12356" customFormat="false" ht="12.8" hidden="false" customHeight="false" outlineLevel="0" collapsed="false">
      <c r="A12356" s="207" t="n">
        <v>10890</v>
      </c>
      <c r="B12356" s="208" t="s">
        <v>12492</v>
      </c>
      <c r="C12356" s="2" t="s">
        <v>170</v>
      </c>
      <c r="D12356" s="209" t="n">
        <v>336.35</v>
      </c>
      <c r="F12356" s="211" t="n">
        <v>0</v>
      </c>
    </row>
    <row r="12357" customFormat="false" ht="12.8" hidden="false" customHeight="false" outlineLevel="0" collapsed="false">
      <c r="A12357" s="207" t="n">
        <v>10891</v>
      </c>
      <c r="B12357" s="208" t="s">
        <v>12493</v>
      </c>
      <c r="C12357" s="2" t="s">
        <v>170</v>
      </c>
      <c r="D12357" s="209" t="n">
        <v>205.54</v>
      </c>
      <c r="F12357" s="211" t="n">
        <v>0</v>
      </c>
    </row>
    <row r="12358" customFormat="false" ht="12.8" hidden="false" customHeight="false" outlineLevel="0" collapsed="false">
      <c r="A12358" s="207" t="n">
        <v>10892</v>
      </c>
      <c r="B12358" s="208" t="s">
        <v>12494</v>
      </c>
      <c r="C12358" s="2" t="s">
        <v>170</v>
      </c>
      <c r="D12358" s="209" t="n">
        <v>242.92</v>
      </c>
      <c r="F12358" s="211" t="n">
        <v>0</v>
      </c>
    </row>
    <row r="12359" customFormat="false" ht="12.8" hidden="false" customHeight="false" outlineLevel="0" collapsed="false">
      <c r="A12359" s="207" t="n">
        <v>20977</v>
      </c>
      <c r="B12359" s="208" t="s">
        <v>12495</v>
      </c>
      <c r="C12359" s="2" t="s">
        <v>170</v>
      </c>
      <c r="D12359" s="209" t="n">
        <v>289.63</v>
      </c>
      <c r="F12359" s="211" t="n">
        <v>0</v>
      </c>
    </row>
    <row r="12360" customFormat="false" ht="12.8" hidden="false" customHeight="false" outlineLevel="0" collapsed="false">
      <c r="A12360" s="207" t="n">
        <v>3073</v>
      </c>
      <c r="B12360" s="208" t="s">
        <v>12496</v>
      </c>
      <c r="C12360" s="2" t="s">
        <v>170</v>
      </c>
      <c r="F12360" s="211" t="n">
        <v>0</v>
      </c>
    </row>
    <row r="12361" customFormat="false" ht="12.8" hidden="false" customHeight="false" outlineLevel="0" collapsed="false">
      <c r="A12361" s="207" t="n">
        <v>3074</v>
      </c>
      <c r="B12361" s="208" t="s">
        <v>12497</v>
      </c>
      <c r="C12361" s="2" t="s">
        <v>170</v>
      </c>
      <c r="F12361" s="211" t="n">
        <v>0</v>
      </c>
    </row>
    <row r="12362" customFormat="false" ht="12.8" hidden="false" customHeight="false" outlineLevel="0" collapsed="false">
      <c r="A12362" s="207" t="n">
        <v>3076</v>
      </c>
      <c r="B12362" s="208" t="s">
        <v>12498</v>
      </c>
      <c r="C12362" s="2" t="s">
        <v>170</v>
      </c>
      <c r="F12362" s="211" t="n">
        <v>0</v>
      </c>
    </row>
    <row r="12363" customFormat="false" ht="12.8" hidden="false" customHeight="false" outlineLevel="0" collapsed="false">
      <c r="A12363" s="207" t="n">
        <v>3075</v>
      </c>
      <c r="B12363" s="208" t="s">
        <v>12499</v>
      </c>
      <c r="C12363" s="2" t="s">
        <v>170</v>
      </c>
      <c r="F12363" s="211" t="n">
        <v>0</v>
      </c>
    </row>
    <row r="12364" customFormat="false" ht="12.8" hidden="false" customHeight="false" outlineLevel="0" collapsed="false">
      <c r="A12364" s="207" t="n">
        <v>10781</v>
      </c>
      <c r="B12364" s="208" t="s">
        <v>12500</v>
      </c>
      <c r="C12364" s="2" t="s">
        <v>170</v>
      </c>
      <c r="F12364" s="211" t="n">
        <v>0</v>
      </c>
    </row>
    <row r="12365" customFormat="false" ht="19.4" hidden="false" customHeight="false" outlineLevel="0" collapsed="false">
      <c r="A12365" s="207" t="n">
        <v>11480</v>
      </c>
      <c r="B12365" s="208" t="s">
        <v>12501</v>
      </c>
      <c r="C12365" s="2" t="s">
        <v>11831</v>
      </c>
      <c r="D12365" s="209" t="n">
        <v>161.19</v>
      </c>
      <c r="F12365" s="211" t="n">
        <v>0</v>
      </c>
    </row>
    <row r="12366" customFormat="false" ht="19.4" hidden="false" customHeight="false" outlineLevel="0" collapsed="false">
      <c r="A12366" s="207" t="n">
        <v>43612</v>
      </c>
      <c r="B12366" s="208" t="s">
        <v>12502</v>
      </c>
      <c r="C12366" s="2" t="s">
        <v>11831</v>
      </c>
      <c r="D12366" s="209" t="n">
        <v>126.87</v>
      </c>
      <c r="F12366" s="211" t="n">
        <v>0</v>
      </c>
    </row>
    <row r="12367" customFormat="false" ht="19.4" hidden="false" customHeight="false" outlineLevel="0" collapsed="false">
      <c r="A12367" s="207" t="n">
        <v>43613</v>
      </c>
      <c r="B12367" s="208" t="s">
        <v>12503</v>
      </c>
      <c r="C12367" s="2" t="s">
        <v>11831</v>
      </c>
      <c r="D12367" s="209" t="n">
        <v>105.03</v>
      </c>
      <c r="F12367" s="211" t="n">
        <v>0</v>
      </c>
    </row>
    <row r="12368" customFormat="false" ht="19.4" hidden="false" customHeight="false" outlineLevel="0" collapsed="false">
      <c r="A12368" s="207" t="n">
        <v>11469</v>
      </c>
      <c r="B12368" s="208" t="s">
        <v>12504</v>
      </c>
      <c r="C12368" s="2" t="s">
        <v>170</v>
      </c>
      <c r="D12368" s="209" t="n">
        <v>17.21</v>
      </c>
      <c r="F12368" s="211" t="n">
        <v>0</v>
      </c>
    </row>
    <row r="12369" customFormat="false" ht="19.4" hidden="false" customHeight="false" outlineLevel="0" collapsed="false">
      <c r="A12369" s="207" t="n">
        <v>11468</v>
      </c>
      <c r="B12369" s="208" t="s">
        <v>12505</v>
      </c>
      <c r="C12369" s="2" t="s">
        <v>170</v>
      </c>
      <c r="D12369" s="209" t="n">
        <v>17.22</v>
      </c>
      <c r="F12369" s="211" t="n">
        <v>0</v>
      </c>
    </row>
    <row r="12370" customFormat="false" ht="19.4" hidden="false" customHeight="false" outlineLevel="0" collapsed="false">
      <c r="A12370" s="207" t="n">
        <v>11484</v>
      </c>
      <c r="B12370" s="208" t="s">
        <v>12506</v>
      </c>
      <c r="C12370" s="2" t="s">
        <v>170</v>
      </c>
      <c r="D12370" s="209" t="n">
        <v>75.62</v>
      </c>
      <c r="F12370" s="211" t="n">
        <v>0</v>
      </c>
    </row>
    <row r="12371" customFormat="false" ht="19.4" hidden="false" customHeight="false" outlineLevel="0" collapsed="false">
      <c r="A12371" s="207" t="n">
        <v>38155</v>
      </c>
      <c r="B12371" s="208" t="s">
        <v>12507</v>
      </c>
      <c r="C12371" s="2" t="s">
        <v>170</v>
      </c>
      <c r="D12371" s="209" t="n">
        <v>117.41</v>
      </c>
      <c r="F12371" s="211" t="n">
        <v>0</v>
      </c>
    </row>
    <row r="12372" customFormat="false" ht="19.4" hidden="false" customHeight="false" outlineLevel="0" collapsed="false">
      <c r="A12372" s="207" t="n">
        <v>11467</v>
      </c>
      <c r="B12372" s="208" t="s">
        <v>12508</v>
      </c>
      <c r="C12372" s="2" t="s">
        <v>170</v>
      </c>
      <c r="D12372" s="209" t="n">
        <v>26.83</v>
      </c>
      <c r="F12372" s="211" t="n">
        <v>0</v>
      </c>
    </row>
    <row r="12373" customFormat="false" ht="19.4" hidden="false" customHeight="false" outlineLevel="0" collapsed="false">
      <c r="A12373" s="207" t="n">
        <v>38153</v>
      </c>
      <c r="B12373" s="208" t="s">
        <v>12509</v>
      </c>
      <c r="C12373" s="2" t="s">
        <v>11831</v>
      </c>
      <c r="D12373" s="209" t="n">
        <v>68.53</v>
      </c>
      <c r="F12373" s="211" t="n">
        <v>0</v>
      </c>
    </row>
    <row r="12374" customFormat="false" ht="28.35" hidden="false" customHeight="false" outlineLevel="0" collapsed="false">
      <c r="A12374" s="207" t="n">
        <v>43607</v>
      </c>
      <c r="B12374" s="208" t="s">
        <v>12510</v>
      </c>
      <c r="C12374" s="2" t="s">
        <v>11831</v>
      </c>
      <c r="D12374" s="209" t="n">
        <v>129.62</v>
      </c>
      <c r="F12374" s="211" t="n">
        <v>0</v>
      </c>
    </row>
    <row r="12375" customFormat="false" ht="19.4" hidden="false" customHeight="false" outlineLevel="0" collapsed="false">
      <c r="A12375" s="207" t="n">
        <v>3080</v>
      </c>
      <c r="B12375" s="208" t="s">
        <v>12511</v>
      </c>
      <c r="C12375" s="2" t="s">
        <v>11831</v>
      </c>
      <c r="D12375" s="209" t="n">
        <v>87.15</v>
      </c>
      <c r="F12375" s="211" t="n">
        <v>0</v>
      </c>
    </row>
    <row r="12376" customFormat="false" ht="19.4" hidden="false" customHeight="false" outlineLevel="0" collapsed="false">
      <c r="A12376" s="207" t="n">
        <v>3081</v>
      </c>
      <c r="B12376" s="208" t="s">
        <v>12512</v>
      </c>
      <c r="C12376" s="2" t="s">
        <v>11831</v>
      </c>
      <c r="D12376" s="209" t="n">
        <v>172.42</v>
      </c>
      <c r="F12376" s="211" t="n">
        <v>0</v>
      </c>
    </row>
    <row r="12377" customFormat="false" ht="19.4" hidden="false" customHeight="false" outlineLevel="0" collapsed="false">
      <c r="A12377" s="207" t="n">
        <v>3090</v>
      </c>
      <c r="B12377" s="208" t="s">
        <v>12513</v>
      </c>
      <c r="C12377" s="2" t="s">
        <v>11831</v>
      </c>
      <c r="D12377" s="209" t="n">
        <v>77.79</v>
      </c>
      <c r="F12377" s="211" t="n">
        <v>0</v>
      </c>
    </row>
    <row r="12378" customFormat="false" ht="19.4" hidden="false" customHeight="false" outlineLevel="0" collapsed="false">
      <c r="A12378" s="207" t="n">
        <v>43611</v>
      </c>
      <c r="B12378" s="208" t="s">
        <v>12514</v>
      </c>
      <c r="C12378" s="2" t="s">
        <v>11831</v>
      </c>
      <c r="D12378" s="209" t="n">
        <v>129.08</v>
      </c>
      <c r="F12378" s="211" t="n">
        <v>0</v>
      </c>
    </row>
    <row r="12379" customFormat="false" ht="19.4" hidden="false" customHeight="false" outlineLevel="0" collapsed="false">
      <c r="A12379" s="207" t="n">
        <v>3103</v>
      </c>
      <c r="B12379" s="208" t="s">
        <v>12515</v>
      </c>
      <c r="C12379" s="2" t="s">
        <v>170</v>
      </c>
      <c r="D12379" s="209" t="n">
        <v>64.49</v>
      </c>
      <c r="F12379" s="211" t="n">
        <v>0</v>
      </c>
    </row>
    <row r="12380" customFormat="false" ht="19.4" hidden="false" customHeight="false" outlineLevel="0" collapsed="false">
      <c r="A12380" s="207" t="n">
        <v>3097</v>
      </c>
      <c r="B12380" s="208" t="s">
        <v>12516</v>
      </c>
      <c r="C12380" s="2" t="s">
        <v>11831</v>
      </c>
      <c r="D12380" s="209" t="n">
        <v>97.58</v>
      </c>
      <c r="F12380" s="211" t="n">
        <v>0</v>
      </c>
    </row>
    <row r="12381" customFormat="false" ht="19.4" hidden="false" customHeight="false" outlineLevel="0" collapsed="false">
      <c r="A12381" s="207" t="n">
        <v>3099</v>
      </c>
      <c r="B12381" s="208" t="s">
        <v>12517</v>
      </c>
      <c r="C12381" s="2" t="s">
        <v>11831</v>
      </c>
      <c r="D12381" s="209" t="n">
        <v>156.24</v>
      </c>
      <c r="F12381" s="211" t="n">
        <v>0</v>
      </c>
    </row>
    <row r="12382" customFormat="false" ht="19.4" hidden="false" customHeight="false" outlineLevel="0" collapsed="false">
      <c r="A12382" s="207" t="n">
        <v>38151</v>
      </c>
      <c r="B12382" s="208" t="s">
        <v>12518</v>
      </c>
      <c r="C12382" s="2" t="s">
        <v>11831</v>
      </c>
      <c r="D12382" s="209" t="n">
        <v>113.27</v>
      </c>
      <c r="F12382" s="211" t="n">
        <v>0</v>
      </c>
    </row>
    <row r="12383" customFormat="false" ht="19.4" hidden="false" customHeight="false" outlineLevel="0" collapsed="false">
      <c r="A12383" s="207" t="n">
        <v>38152</v>
      </c>
      <c r="B12383" s="208" t="s">
        <v>12519</v>
      </c>
      <c r="C12383" s="2" t="s">
        <v>11831</v>
      </c>
      <c r="D12383" s="209" t="n">
        <v>182.72</v>
      </c>
      <c r="F12383" s="211" t="n">
        <v>0</v>
      </c>
    </row>
    <row r="12384" customFormat="false" ht="28.35" hidden="false" customHeight="false" outlineLevel="0" collapsed="false">
      <c r="A12384" s="207" t="n">
        <v>43610</v>
      </c>
      <c r="B12384" s="208" t="s">
        <v>12520</v>
      </c>
      <c r="C12384" s="2" t="s">
        <v>11831</v>
      </c>
      <c r="D12384" s="209" t="n">
        <v>96.82</v>
      </c>
      <c r="F12384" s="211" t="n">
        <v>0</v>
      </c>
    </row>
    <row r="12385" customFormat="false" ht="19.4" hidden="false" customHeight="false" outlineLevel="0" collapsed="false">
      <c r="A12385" s="207" t="n">
        <v>3093</v>
      </c>
      <c r="B12385" s="208" t="s">
        <v>12521</v>
      </c>
      <c r="C12385" s="2" t="s">
        <v>11831</v>
      </c>
      <c r="D12385" s="209" t="n">
        <v>156.24</v>
      </c>
      <c r="F12385" s="211" t="n">
        <v>0</v>
      </c>
    </row>
    <row r="12386" customFormat="false" ht="19.4" hidden="false" customHeight="false" outlineLevel="0" collapsed="false">
      <c r="A12386" s="207" t="n">
        <v>38165</v>
      </c>
      <c r="B12386" s="208" t="s">
        <v>12522</v>
      </c>
      <c r="C12386" s="2" t="s">
        <v>11831</v>
      </c>
      <c r="D12386" s="209" t="n">
        <v>76.66</v>
      </c>
      <c r="F12386" s="211" t="n">
        <v>0</v>
      </c>
    </row>
    <row r="12387" customFormat="false" ht="12.8" hidden="false" customHeight="false" outlineLevel="0" collapsed="false">
      <c r="A12387" s="207" t="n">
        <v>38177</v>
      </c>
      <c r="B12387" s="208" t="s">
        <v>12523</v>
      </c>
      <c r="C12387" s="2" t="s">
        <v>170</v>
      </c>
      <c r="D12387" s="209" t="n">
        <v>22.78</v>
      </c>
      <c r="F12387" s="211" t="n">
        <v>0</v>
      </c>
    </row>
    <row r="12388" customFormat="false" ht="12.8" hidden="false" customHeight="false" outlineLevel="0" collapsed="false">
      <c r="A12388" s="207" t="n">
        <v>11458</v>
      </c>
      <c r="B12388" s="208" t="s">
        <v>12524</v>
      </c>
      <c r="C12388" s="2" t="s">
        <v>170</v>
      </c>
      <c r="D12388" s="209" t="n">
        <v>27.2</v>
      </c>
      <c r="F12388" s="211" t="n">
        <v>0</v>
      </c>
    </row>
    <row r="12389" customFormat="false" ht="19.4" hidden="false" customHeight="false" outlineLevel="0" collapsed="false">
      <c r="A12389" s="207" t="n">
        <v>3108</v>
      </c>
      <c r="B12389" s="208" t="s">
        <v>12525</v>
      </c>
      <c r="C12389" s="2" t="s">
        <v>170</v>
      </c>
      <c r="D12389" s="209" t="n">
        <v>115.61</v>
      </c>
      <c r="F12389" s="211" t="n">
        <v>0</v>
      </c>
    </row>
    <row r="12390" customFormat="false" ht="19.4" hidden="false" customHeight="false" outlineLevel="0" collapsed="false">
      <c r="A12390" s="207" t="n">
        <v>3105</v>
      </c>
      <c r="B12390" s="208" t="s">
        <v>12526</v>
      </c>
      <c r="C12390" s="2" t="s">
        <v>170</v>
      </c>
      <c r="D12390" s="209" t="n">
        <v>151.21</v>
      </c>
      <c r="F12390" s="211" t="n">
        <v>0</v>
      </c>
    </row>
    <row r="12391" customFormat="false" ht="19.4" hidden="false" customHeight="false" outlineLevel="0" collapsed="false">
      <c r="A12391" s="207" t="n">
        <v>38178</v>
      </c>
      <c r="B12391" s="208" t="s">
        <v>12527</v>
      </c>
      <c r="C12391" s="2" t="s">
        <v>170</v>
      </c>
      <c r="D12391" s="209" t="n">
        <v>25.06</v>
      </c>
      <c r="F12391" s="211" t="n">
        <v>0</v>
      </c>
    </row>
    <row r="12392" customFormat="false" ht="19.4" hidden="false" customHeight="false" outlineLevel="0" collapsed="false">
      <c r="A12392" s="207" t="n">
        <v>43575</v>
      </c>
      <c r="B12392" s="208" t="s">
        <v>12528</v>
      </c>
      <c r="C12392" s="2" t="s">
        <v>170</v>
      </c>
      <c r="D12392" s="209" t="n">
        <v>54.3</v>
      </c>
      <c r="F12392" s="211" t="n">
        <v>0</v>
      </c>
    </row>
    <row r="12393" customFormat="false" ht="19.4" hidden="false" customHeight="false" outlineLevel="0" collapsed="false">
      <c r="A12393" s="207" t="n">
        <v>43577</v>
      </c>
      <c r="B12393" s="208" t="s">
        <v>12529</v>
      </c>
      <c r="C12393" s="2" t="s">
        <v>170</v>
      </c>
      <c r="D12393" s="209" t="n">
        <v>94.41</v>
      </c>
      <c r="F12393" s="211" t="n">
        <v>0</v>
      </c>
    </row>
    <row r="12394" customFormat="false" ht="12.8" hidden="false" customHeight="false" outlineLevel="0" collapsed="false">
      <c r="A12394" s="207" t="n">
        <v>43458</v>
      </c>
      <c r="B12394" s="208" t="s">
        <v>12530</v>
      </c>
      <c r="C12394" s="2" t="s">
        <v>2148</v>
      </c>
      <c r="D12394" s="209" t="n">
        <v>0.05</v>
      </c>
      <c r="F12394" s="211" t="n">
        <v>0</v>
      </c>
    </row>
    <row r="12395" customFormat="false" ht="12.8" hidden="false" customHeight="false" outlineLevel="0" collapsed="false">
      <c r="A12395" s="207" t="n">
        <v>43470</v>
      </c>
      <c r="B12395" s="208" t="s">
        <v>12531</v>
      </c>
      <c r="C12395" s="2" t="s">
        <v>7208</v>
      </c>
      <c r="D12395" s="209" t="n">
        <v>9.71</v>
      </c>
      <c r="F12395" s="211" t="n">
        <v>0</v>
      </c>
    </row>
    <row r="12396" customFormat="false" ht="12.8" hidden="false" customHeight="false" outlineLevel="0" collapsed="false">
      <c r="A12396" s="207" t="n">
        <v>43459</v>
      </c>
      <c r="B12396" s="208" t="s">
        <v>12532</v>
      </c>
      <c r="C12396" s="2" t="s">
        <v>2148</v>
      </c>
      <c r="D12396" s="209" t="n">
        <v>0.3</v>
      </c>
      <c r="F12396" s="211" t="n">
        <v>0</v>
      </c>
    </row>
    <row r="12397" customFormat="false" ht="12.8" hidden="false" customHeight="false" outlineLevel="0" collapsed="false">
      <c r="A12397" s="207" t="n">
        <v>43471</v>
      </c>
      <c r="B12397" s="208" t="s">
        <v>12533</v>
      </c>
      <c r="C12397" s="2" t="s">
        <v>7208</v>
      </c>
      <c r="D12397" s="209" t="n">
        <v>50.36</v>
      </c>
      <c r="F12397" s="211" t="n">
        <v>0</v>
      </c>
    </row>
    <row r="12398" customFormat="false" ht="12.8" hidden="false" customHeight="false" outlineLevel="0" collapsed="false">
      <c r="A12398" s="207" t="n">
        <v>43460</v>
      </c>
      <c r="B12398" s="208" t="s">
        <v>12534</v>
      </c>
      <c r="C12398" s="2" t="s">
        <v>2148</v>
      </c>
      <c r="D12398" s="209" t="n">
        <v>0.91</v>
      </c>
      <c r="F12398" s="211" t="n">
        <v>0</v>
      </c>
    </row>
    <row r="12399" customFormat="false" ht="12.8" hidden="false" customHeight="false" outlineLevel="0" collapsed="false">
      <c r="A12399" s="207" t="n">
        <v>43472</v>
      </c>
      <c r="B12399" s="208" t="s">
        <v>12535</v>
      </c>
      <c r="C12399" s="2" t="s">
        <v>7208</v>
      </c>
      <c r="D12399" s="209" t="n">
        <v>152.44</v>
      </c>
      <c r="F12399" s="211" t="n">
        <v>0</v>
      </c>
    </row>
    <row r="12400" customFormat="false" ht="12.8" hidden="false" customHeight="false" outlineLevel="0" collapsed="false">
      <c r="A12400" s="207" t="n">
        <v>43461</v>
      </c>
      <c r="B12400" s="208" t="s">
        <v>12536</v>
      </c>
      <c r="C12400" s="2" t="s">
        <v>2148</v>
      </c>
      <c r="D12400" s="209" t="n">
        <v>0.47</v>
      </c>
      <c r="F12400" s="211" t="n">
        <v>0</v>
      </c>
    </row>
    <row r="12401" customFormat="false" ht="12.8" hidden="false" customHeight="false" outlineLevel="0" collapsed="false">
      <c r="A12401" s="207" t="n">
        <v>43473</v>
      </c>
      <c r="B12401" s="208" t="s">
        <v>12537</v>
      </c>
      <c r="C12401" s="2" t="s">
        <v>7208</v>
      </c>
      <c r="D12401" s="209" t="n">
        <v>79.92</v>
      </c>
      <c r="F12401" s="211" t="n">
        <v>0</v>
      </c>
    </row>
    <row r="12402" customFormat="false" ht="12.8" hidden="false" customHeight="false" outlineLevel="0" collapsed="false">
      <c r="A12402" s="207" t="n">
        <v>43463</v>
      </c>
      <c r="B12402" s="208" t="s">
        <v>12538</v>
      </c>
      <c r="C12402" s="2" t="s">
        <v>2148</v>
      </c>
      <c r="D12402" s="209" t="n">
        <v>0.12</v>
      </c>
      <c r="F12402" s="211" t="n">
        <v>0</v>
      </c>
    </row>
    <row r="12403" customFormat="false" ht="12.8" hidden="false" customHeight="false" outlineLevel="0" collapsed="false">
      <c r="A12403" s="207" t="n">
        <v>43475</v>
      </c>
      <c r="B12403" s="208" t="s">
        <v>12539</v>
      </c>
      <c r="C12403" s="2" t="s">
        <v>7208</v>
      </c>
      <c r="D12403" s="209" t="n">
        <v>21.01</v>
      </c>
      <c r="F12403" s="211" t="n">
        <v>0</v>
      </c>
    </row>
    <row r="12404" customFormat="false" ht="12.8" hidden="false" customHeight="false" outlineLevel="0" collapsed="false">
      <c r="A12404" s="207" t="n">
        <v>43462</v>
      </c>
      <c r="B12404" s="208" t="s">
        <v>12540</v>
      </c>
      <c r="C12404" s="2" t="s">
        <v>2148</v>
      </c>
      <c r="D12404" s="209" t="n">
        <v>0.02</v>
      </c>
      <c r="F12404" s="211" t="n">
        <v>0</v>
      </c>
    </row>
    <row r="12405" customFormat="false" ht="12.8" hidden="false" customHeight="false" outlineLevel="0" collapsed="false">
      <c r="A12405" s="207" t="n">
        <v>43474</v>
      </c>
      <c r="B12405" s="208" t="s">
        <v>12541</v>
      </c>
      <c r="C12405" s="2" t="s">
        <v>7208</v>
      </c>
      <c r="D12405" s="209" t="n">
        <v>4.41</v>
      </c>
      <c r="F12405" s="211" t="n">
        <v>0</v>
      </c>
    </row>
    <row r="12406" customFormat="false" ht="12.8" hidden="false" customHeight="false" outlineLevel="0" collapsed="false">
      <c r="A12406" s="207" t="n">
        <v>43464</v>
      </c>
      <c r="B12406" s="208" t="s">
        <v>12542</v>
      </c>
      <c r="C12406" s="2" t="s">
        <v>2148</v>
      </c>
      <c r="D12406" s="209" t="n">
        <v>0.03</v>
      </c>
      <c r="F12406" s="211" t="n">
        <v>0</v>
      </c>
    </row>
    <row r="12407" customFormat="false" ht="12.8" hidden="false" customHeight="false" outlineLevel="0" collapsed="false">
      <c r="A12407" s="207" t="n">
        <v>43476</v>
      </c>
      <c r="B12407" s="208" t="s">
        <v>12543</v>
      </c>
      <c r="C12407" s="2" t="s">
        <v>7208</v>
      </c>
      <c r="D12407" s="209" t="n">
        <v>5.04</v>
      </c>
      <c r="F12407" s="211" t="n">
        <v>0</v>
      </c>
    </row>
    <row r="12408" customFormat="false" ht="12.8" hidden="false" customHeight="false" outlineLevel="0" collapsed="false">
      <c r="A12408" s="207" t="n">
        <v>43465</v>
      </c>
      <c r="B12408" s="208" t="s">
        <v>12544</v>
      </c>
      <c r="C12408" s="2" t="s">
        <v>2148</v>
      </c>
      <c r="D12408" s="209" t="n">
        <v>0.71</v>
      </c>
      <c r="F12408" s="211" t="n">
        <v>0</v>
      </c>
    </row>
    <row r="12409" customFormat="false" ht="12.8" hidden="false" customHeight="false" outlineLevel="0" collapsed="false">
      <c r="A12409" s="207" t="n">
        <v>43477</v>
      </c>
      <c r="B12409" s="208" t="s">
        <v>12545</v>
      </c>
      <c r="C12409" s="2" t="s">
        <v>7208</v>
      </c>
      <c r="D12409" s="209" t="n">
        <v>118.86</v>
      </c>
      <c r="F12409" s="211" t="n">
        <v>0</v>
      </c>
    </row>
    <row r="12410" customFormat="false" ht="12.8" hidden="false" customHeight="false" outlineLevel="0" collapsed="false">
      <c r="A12410" s="207" t="n">
        <v>43466</v>
      </c>
      <c r="B12410" s="208" t="s">
        <v>12546</v>
      </c>
      <c r="C12410" s="2" t="s">
        <v>2148</v>
      </c>
      <c r="D12410" s="209" t="n">
        <v>2.13</v>
      </c>
      <c r="F12410" s="211" t="n">
        <v>0</v>
      </c>
    </row>
    <row r="12411" customFormat="false" ht="12.8" hidden="false" customHeight="false" outlineLevel="0" collapsed="false">
      <c r="A12411" s="207" t="n">
        <v>43478</v>
      </c>
      <c r="B12411" s="208" t="s">
        <v>12547</v>
      </c>
      <c r="C12411" s="2" t="s">
        <v>7208</v>
      </c>
      <c r="D12411" s="209" t="n">
        <v>356.54</v>
      </c>
      <c r="F12411" s="211" t="n">
        <v>0</v>
      </c>
    </row>
    <row r="12412" customFormat="false" ht="12.8" hidden="false" customHeight="false" outlineLevel="0" collapsed="false">
      <c r="A12412" s="207" t="n">
        <v>43467</v>
      </c>
      <c r="B12412" s="208" t="s">
        <v>12548</v>
      </c>
      <c r="C12412" s="2" t="s">
        <v>2148</v>
      </c>
      <c r="D12412" s="209" t="n">
        <v>0.57</v>
      </c>
      <c r="F12412" s="211" t="n">
        <v>0</v>
      </c>
    </row>
    <row r="12413" customFormat="false" ht="12.8" hidden="false" customHeight="false" outlineLevel="0" collapsed="false">
      <c r="A12413" s="207" t="n">
        <v>43479</v>
      </c>
      <c r="B12413" s="208" t="s">
        <v>12549</v>
      </c>
      <c r="C12413" s="2" t="s">
        <v>7208</v>
      </c>
      <c r="D12413" s="209" t="n">
        <v>96.38</v>
      </c>
      <c r="F12413" s="211" t="n">
        <v>0</v>
      </c>
    </row>
    <row r="12414" customFormat="false" ht="12.8" hidden="false" customHeight="false" outlineLevel="0" collapsed="false">
      <c r="A12414" s="207" t="n">
        <v>43468</v>
      </c>
      <c r="B12414" s="208" t="s">
        <v>12550</v>
      </c>
      <c r="C12414" s="2" t="s">
        <v>2148</v>
      </c>
      <c r="D12414" s="209" t="n">
        <v>1.34</v>
      </c>
      <c r="F12414" s="211" t="n">
        <v>0</v>
      </c>
    </row>
    <row r="12415" customFormat="false" ht="12.8" hidden="false" customHeight="false" outlineLevel="0" collapsed="false">
      <c r="A12415" s="207" t="n">
        <v>43480</v>
      </c>
      <c r="B12415" s="208" t="s">
        <v>12551</v>
      </c>
      <c r="C12415" s="2" t="s">
        <v>7208</v>
      </c>
      <c r="D12415" s="209" t="n">
        <v>223.82</v>
      </c>
      <c r="F12415" s="211" t="n">
        <v>0</v>
      </c>
    </row>
    <row r="12416" customFormat="false" ht="12.8" hidden="false" customHeight="false" outlineLevel="0" collapsed="false">
      <c r="A12416" s="207" t="n">
        <v>43469</v>
      </c>
      <c r="B12416" s="208" t="s">
        <v>12552</v>
      </c>
      <c r="C12416" s="2" t="s">
        <v>2148</v>
      </c>
      <c r="D12416" s="209" t="n">
        <v>0.08</v>
      </c>
      <c r="F12416" s="211" t="n">
        <v>0</v>
      </c>
    </row>
    <row r="12417" customFormat="false" ht="12.8" hidden="false" customHeight="false" outlineLevel="0" collapsed="false">
      <c r="A12417" s="207" t="n">
        <v>43481</v>
      </c>
      <c r="B12417" s="208" t="s">
        <v>12553</v>
      </c>
      <c r="C12417" s="2" t="s">
        <v>7208</v>
      </c>
      <c r="D12417" s="209" t="n">
        <v>13.77</v>
      </c>
      <c r="F12417" s="211" t="n">
        <v>0</v>
      </c>
    </row>
    <row r="12418" customFormat="false" ht="12.8" hidden="false" customHeight="false" outlineLevel="0" collapsed="false">
      <c r="A12418" s="207" t="n">
        <v>45204</v>
      </c>
      <c r="B12418" s="208" t="s">
        <v>12554</v>
      </c>
      <c r="C12418" s="2" t="s">
        <v>170</v>
      </c>
      <c r="D12418" s="209" t="n">
        <v>49.22</v>
      </c>
      <c r="F12418" s="211" t="n">
        <v>0</v>
      </c>
    </row>
    <row r="12419" customFormat="false" ht="19.4" hidden="false" customHeight="false" outlineLevel="0" collapsed="false">
      <c r="A12419" s="207" t="n">
        <v>3119</v>
      </c>
      <c r="B12419" s="208" t="s">
        <v>12555</v>
      </c>
      <c r="C12419" s="2" t="s">
        <v>170</v>
      </c>
      <c r="D12419" s="209" t="n">
        <v>2.94</v>
      </c>
      <c r="F12419" s="211" t="n">
        <v>0</v>
      </c>
    </row>
    <row r="12420" customFormat="false" ht="19.4" hidden="false" customHeight="false" outlineLevel="0" collapsed="false">
      <c r="A12420" s="207" t="n">
        <v>3122</v>
      </c>
      <c r="B12420" s="208" t="s">
        <v>12556</v>
      </c>
      <c r="C12420" s="2" t="s">
        <v>170</v>
      </c>
      <c r="D12420" s="209" t="n">
        <v>5.99</v>
      </c>
      <c r="F12420" s="211" t="n">
        <v>0</v>
      </c>
    </row>
    <row r="12421" customFormat="false" ht="19.4" hidden="false" customHeight="false" outlineLevel="0" collapsed="false">
      <c r="A12421" s="207" t="n">
        <v>3121</v>
      </c>
      <c r="B12421" s="208" t="s">
        <v>12557</v>
      </c>
      <c r="C12421" s="2" t="s">
        <v>170</v>
      </c>
      <c r="D12421" s="209" t="n">
        <v>6.79</v>
      </c>
      <c r="F12421" s="211" t="n">
        <v>0</v>
      </c>
    </row>
    <row r="12422" customFormat="false" ht="19.4" hidden="false" customHeight="false" outlineLevel="0" collapsed="false">
      <c r="A12422" s="207" t="n">
        <v>3120</v>
      </c>
      <c r="B12422" s="208" t="s">
        <v>12558</v>
      </c>
      <c r="C12422" s="2" t="s">
        <v>170</v>
      </c>
      <c r="D12422" s="209" t="n">
        <v>12.87</v>
      </c>
      <c r="F12422" s="211" t="n">
        <v>0</v>
      </c>
    </row>
    <row r="12423" customFormat="false" ht="19.4" hidden="false" customHeight="false" outlineLevel="0" collapsed="false">
      <c r="A12423" s="207" t="n">
        <v>11455</v>
      </c>
      <c r="B12423" s="208" t="s">
        <v>12559</v>
      </c>
      <c r="C12423" s="2" t="s">
        <v>170</v>
      </c>
      <c r="D12423" s="209" t="n">
        <v>18.62</v>
      </c>
      <c r="F12423" s="211" t="n">
        <v>0</v>
      </c>
    </row>
    <row r="12424" customFormat="false" ht="19.4" hidden="false" customHeight="false" outlineLevel="0" collapsed="false">
      <c r="A12424" s="207" t="n">
        <v>11456</v>
      </c>
      <c r="B12424" s="208" t="s">
        <v>12560</v>
      </c>
      <c r="C12424" s="2" t="s">
        <v>170</v>
      </c>
      <c r="D12424" s="209" t="n">
        <v>22.25</v>
      </c>
      <c r="F12424" s="211" t="n">
        <v>0</v>
      </c>
    </row>
    <row r="12425" customFormat="false" ht="19.4" hidden="false" customHeight="false" outlineLevel="0" collapsed="false">
      <c r="A12425" s="207" t="n">
        <v>3107</v>
      </c>
      <c r="B12425" s="208" t="s">
        <v>12561</v>
      </c>
      <c r="C12425" s="2" t="s">
        <v>170</v>
      </c>
      <c r="D12425" s="209" t="n">
        <v>9.39</v>
      </c>
      <c r="F12425" s="211" t="n">
        <v>0</v>
      </c>
    </row>
    <row r="12426" customFormat="false" ht="19.4" hidden="false" customHeight="false" outlineLevel="0" collapsed="false">
      <c r="A12426" s="207" t="n">
        <v>43583</v>
      </c>
      <c r="B12426" s="208" t="s">
        <v>12562</v>
      </c>
      <c r="C12426" s="2" t="s">
        <v>170</v>
      </c>
      <c r="D12426" s="209" t="n">
        <v>10.59</v>
      </c>
      <c r="F12426" s="211" t="n">
        <v>0</v>
      </c>
    </row>
    <row r="12427" customFormat="false" ht="19.4" hidden="false" customHeight="false" outlineLevel="0" collapsed="false">
      <c r="A12427" s="207" t="n">
        <v>43586</v>
      </c>
      <c r="B12427" s="208" t="s">
        <v>12563</v>
      </c>
      <c r="C12427" s="2" t="s">
        <v>170</v>
      </c>
      <c r="D12427" s="209" t="n">
        <v>10.85</v>
      </c>
      <c r="F12427" s="211" t="n">
        <v>0</v>
      </c>
    </row>
    <row r="12428" customFormat="false" ht="19.4" hidden="false" customHeight="false" outlineLevel="0" collapsed="false">
      <c r="A12428" s="207" t="n">
        <v>11461</v>
      </c>
      <c r="B12428" s="208" t="s">
        <v>12564</v>
      </c>
      <c r="C12428" s="2" t="s">
        <v>170</v>
      </c>
      <c r="D12428" s="209" t="n">
        <v>11.82</v>
      </c>
      <c r="F12428" s="211" t="n">
        <v>0</v>
      </c>
    </row>
    <row r="12429" customFormat="false" ht="19.4" hidden="false" customHeight="false" outlineLevel="0" collapsed="false">
      <c r="A12429" s="207" t="n">
        <v>43587</v>
      </c>
      <c r="B12429" s="208" t="s">
        <v>12565</v>
      </c>
      <c r="C12429" s="2" t="s">
        <v>170</v>
      </c>
      <c r="D12429" s="209" t="n">
        <v>13.64</v>
      </c>
      <c r="F12429" s="211" t="n">
        <v>0</v>
      </c>
    </row>
    <row r="12430" customFormat="false" ht="19.4" hidden="false" customHeight="false" outlineLevel="0" collapsed="false">
      <c r="A12430" s="207" t="n">
        <v>3106</v>
      </c>
      <c r="B12430" s="208" t="s">
        <v>12566</v>
      </c>
      <c r="C12430" s="2" t="s">
        <v>170</v>
      </c>
      <c r="D12430" s="209" t="n">
        <v>17.31</v>
      </c>
      <c r="F12430" s="211" t="n">
        <v>0</v>
      </c>
    </row>
    <row r="12431" customFormat="false" ht="12.8" hidden="false" customHeight="false" outlineLevel="0" collapsed="false">
      <c r="A12431" s="207" t="n">
        <v>44539</v>
      </c>
      <c r="B12431" s="208" t="s">
        <v>12567</v>
      </c>
      <c r="C12431" s="2" t="s">
        <v>441</v>
      </c>
      <c r="D12431" s="209" t="n">
        <v>2.57</v>
      </c>
      <c r="F12431" s="211" t="n">
        <v>0</v>
      </c>
    </row>
    <row r="12432" customFormat="false" ht="12.8" hidden="false" customHeight="false" outlineLevel="0" collapsed="false">
      <c r="A12432" s="207" t="n">
        <v>3123</v>
      </c>
      <c r="B12432" s="208" t="s">
        <v>12568</v>
      </c>
      <c r="C12432" s="2" t="s">
        <v>441</v>
      </c>
      <c r="D12432" s="209" t="n">
        <v>2.4</v>
      </c>
      <c r="F12432" s="211" t="n">
        <v>0</v>
      </c>
    </row>
    <row r="12433" customFormat="false" ht="12.8" hidden="false" customHeight="false" outlineLevel="0" collapsed="false">
      <c r="A12433" s="207" t="n">
        <v>38125</v>
      </c>
      <c r="B12433" s="208" t="s">
        <v>12569</v>
      </c>
      <c r="C12433" s="2" t="s">
        <v>441</v>
      </c>
      <c r="D12433" s="209" t="n">
        <v>1.61</v>
      </c>
      <c r="F12433" s="211" t="n">
        <v>0</v>
      </c>
    </row>
    <row r="12434" customFormat="false" ht="19.4" hidden="false" customHeight="false" outlineLevel="0" collapsed="false">
      <c r="A12434" s="207" t="n">
        <v>39014</v>
      </c>
      <c r="B12434" s="208" t="s">
        <v>12570</v>
      </c>
      <c r="C12434" s="2" t="s">
        <v>441</v>
      </c>
      <c r="D12434" s="209" t="n">
        <v>10.52</v>
      </c>
      <c r="F12434" s="211" t="n">
        <v>0</v>
      </c>
    </row>
    <row r="12435" customFormat="false" ht="12.8" hidden="false" customHeight="false" outlineLevel="0" collapsed="false">
      <c r="A12435" s="207" t="n">
        <v>39365</v>
      </c>
      <c r="B12435" s="208" t="s">
        <v>12571</v>
      </c>
      <c r="C12435" s="2" t="s">
        <v>170</v>
      </c>
      <c r="D12435" s="209" t="n">
        <v>1952.01</v>
      </c>
      <c r="F12435" s="211" t="n">
        <v>0</v>
      </c>
    </row>
    <row r="12436" customFormat="false" ht="12.8" hidden="false" customHeight="false" outlineLevel="0" collapsed="false">
      <c r="A12436" s="207" t="n">
        <v>39366</v>
      </c>
      <c r="B12436" s="208" t="s">
        <v>12572</v>
      </c>
      <c r="C12436" s="2" t="s">
        <v>170</v>
      </c>
      <c r="D12436" s="209" t="n">
        <v>2961.52</v>
      </c>
      <c r="F12436" s="211" t="n">
        <v>0</v>
      </c>
    </row>
    <row r="12437" customFormat="false" ht="12.8" hidden="false" customHeight="false" outlineLevel="0" collapsed="false">
      <c r="A12437" s="207" t="n">
        <v>39367</v>
      </c>
      <c r="B12437" s="208" t="s">
        <v>12573</v>
      </c>
      <c r="C12437" s="2" t="s">
        <v>170</v>
      </c>
      <c r="D12437" s="209" t="n">
        <v>5074.37</v>
      </c>
      <c r="F12437" s="211" t="n">
        <v>0</v>
      </c>
    </row>
    <row r="12438" customFormat="false" ht="12.8" hidden="false" customHeight="false" outlineLevel="0" collapsed="false">
      <c r="A12438" s="207" t="n">
        <v>45263</v>
      </c>
      <c r="B12438" s="208" t="s">
        <v>12574</v>
      </c>
      <c r="C12438" s="2" t="s">
        <v>170</v>
      </c>
      <c r="D12438" s="209" t="n">
        <v>21.03</v>
      </c>
      <c r="F12438" s="211" t="n">
        <v>0</v>
      </c>
    </row>
    <row r="12439" customFormat="false" ht="12.8" hidden="false" customHeight="false" outlineLevel="0" collapsed="false">
      <c r="A12439" s="207" t="n">
        <v>37394</v>
      </c>
      <c r="B12439" s="208" t="s">
        <v>12575</v>
      </c>
      <c r="C12439" s="2" t="s">
        <v>12576</v>
      </c>
      <c r="F12439" s="211" t="n">
        <v>0</v>
      </c>
    </row>
    <row r="12440" customFormat="false" ht="12.8" hidden="false" customHeight="false" outlineLevel="0" collapsed="false">
      <c r="A12440" s="207" t="n">
        <v>14146</v>
      </c>
      <c r="B12440" s="208" t="s">
        <v>12577</v>
      </c>
      <c r="C12440" s="2" t="s">
        <v>12576</v>
      </c>
      <c r="F12440" s="211" t="n">
        <v>0</v>
      </c>
    </row>
    <row r="12441" customFormat="false" ht="12.8" hidden="false" customHeight="false" outlineLevel="0" collapsed="false">
      <c r="A12441" s="207" t="n">
        <v>938</v>
      </c>
      <c r="B12441" s="208" t="s">
        <v>12578</v>
      </c>
      <c r="C12441" s="2" t="s">
        <v>183</v>
      </c>
      <c r="D12441" s="209" t="n">
        <v>1.6</v>
      </c>
      <c r="F12441" s="211" t="n">
        <v>0</v>
      </c>
    </row>
    <row r="12442" customFormat="false" ht="12.8" hidden="false" customHeight="false" outlineLevel="0" collapsed="false">
      <c r="A12442" s="207" t="n">
        <v>937</v>
      </c>
      <c r="B12442" s="208" t="s">
        <v>12579</v>
      </c>
      <c r="C12442" s="2" t="s">
        <v>183</v>
      </c>
      <c r="D12442" s="209" t="n">
        <v>9.32</v>
      </c>
      <c r="F12442" s="211" t="n">
        <v>0</v>
      </c>
    </row>
    <row r="12443" customFormat="false" ht="12.8" hidden="false" customHeight="false" outlineLevel="0" collapsed="false">
      <c r="A12443" s="207" t="n">
        <v>939</v>
      </c>
      <c r="B12443" s="208" t="s">
        <v>12580</v>
      </c>
      <c r="C12443" s="2" t="s">
        <v>183</v>
      </c>
      <c r="D12443" s="209" t="n">
        <v>2.58</v>
      </c>
      <c r="F12443" s="211" t="n">
        <v>0</v>
      </c>
    </row>
    <row r="12444" customFormat="false" ht="12.8" hidden="false" customHeight="false" outlineLevel="0" collapsed="false">
      <c r="A12444" s="207" t="n">
        <v>944</v>
      </c>
      <c r="B12444" s="208" t="s">
        <v>12581</v>
      </c>
      <c r="C12444" s="2" t="s">
        <v>183</v>
      </c>
      <c r="D12444" s="209" t="n">
        <v>4.08</v>
      </c>
      <c r="F12444" s="211" t="n">
        <v>0</v>
      </c>
    </row>
    <row r="12445" customFormat="false" ht="12.8" hidden="false" customHeight="false" outlineLevel="0" collapsed="false">
      <c r="A12445" s="207" t="n">
        <v>940</v>
      </c>
      <c r="B12445" s="208" t="s">
        <v>12582</v>
      </c>
      <c r="C12445" s="2" t="s">
        <v>183</v>
      </c>
      <c r="D12445" s="209" t="n">
        <v>5.9</v>
      </c>
      <c r="F12445" s="211" t="n">
        <v>0</v>
      </c>
    </row>
    <row r="12446" customFormat="false" ht="12.8" hidden="false" customHeight="false" outlineLevel="0" collapsed="false">
      <c r="A12446" s="207" t="n">
        <v>44397</v>
      </c>
      <c r="B12446" s="208" t="s">
        <v>12583</v>
      </c>
      <c r="C12446" s="2" t="s">
        <v>183</v>
      </c>
      <c r="D12446" s="209" t="n">
        <v>2.83</v>
      </c>
      <c r="F12446" s="211" t="n">
        <v>0</v>
      </c>
    </row>
    <row r="12447" customFormat="false" ht="12.8" hidden="false" customHeight="false" outlineLevel="0" collapsed="false">
      <c r="A12447" s="207" t="n">
        <v>406</v>
      </c>
      <c r="B12447" s="208" t="s">
        <v>12584</v>
      </c>
      <c r="C12447" s="2" t="s">
        <v>170</v>
      </c>
      <c r="D12447" s="209" t="n">
        <v>93.13</v>
      </c>
      <c r="F12447" s="211" t="n">
        <v>0</v>
      </c>
    </row>
    <row r="12448" customFormat="false" ht="12.8" hidden="false" customHeight="false" outlineLevel="0" collapsed="false">
      <c r="A12448" s="207" t="n">
        <v>43728</v>
      </c>
      <c r="B12448" s="208" t="s">
        <v>12585</v>
      </c>
      <c r="C12448" s="2" t="s">
        <v>183</v>
      </c>
      <c r="D12448" s="209" t="n">
        <v>0.19</v>
      </c>
      <c r="F12448" s="211" t="n">
        <v>0</v>
      </c>
    </row>
    <row r="12449" customFormat="false" ht="12.8" hidden="false" customHeight="false" outlineLevel="0" collapsed="false">
      <c r="A12449" s="207" t="n">
        <v>42529</v>
      </c>
      <c r="B12449" s="208" t="s">
        <v>12586</v>
      </c>
      <c r="C12449" s="2" t="s">
        <v>183</v>
      </c>
      <c r="D12449" s="209" t="n">
        <v>1.09</v>
      </c>
      <c r="F12449" s="211" t="n">
        <v>0</v>
      </c>
    </row>
    <row r="12450" customFormat="false" ht="12.8" hidden="false" customHeight="false" outlineLevel="0" collapsed="false">
      <c r="A12450" s="207" t="n">
        <v>39634</v>
      </c>
      <c r="B12450" s="208" t="s">
        <v>12587</v>
      </c>
      <c r="C12450" s="2" t="s">
        <v>183</v>
      </c>
      <c r="D12450" s="209" t="n">
        <v>3.72</v>
      </c>
      <c r="F12450" s="211" t="n">
        <v>0</v>
      </c>
    </row>
    <row r="12451" customFormat="false" ht="12.8" hidden="false" customHeight="false" outlineLevel="0" collapsed="false">
      <c r="A12451" s="207" t="n">
        <v>39701</v>
      </c>
      <c r="B12451" s="208" t="s">
        <v>12588</v>
      </c>
      <c r="C12451" s="2" t="s">
        <v>170</v>
      </c>
      <c r="D12451" s="209" t="n">
        <v>103.23</v>
      </c>
      <c r="F12451" s="211" t="n">
        <v>0</v>
      </c>
    </row>
    <row r="12452" customFormat="false" ht="12.8" hidden="false" customHeight="false" outlineLevel="0" collapsed="false">
      <c r="A12452" s="207" t="n">
        <v>12815</v>
      </c>
      <c r="B12452" s="208" t="s">
        <v>12589</v>
      </c>
      <c r="C12452" s="2" t="s">
        <v>170</v>
      </c>
      <c r="D12452" s="209" t="n">
        <v>13.94</v>
      </c>
      <c r="F12452" s="211" t="n">
        <v>0</v>
      </c>
    </row>
    <row r="12453" customFormat="false" ht="12.8" hidden="false" customHeight="false" outlineLevel="0" collapsed="false">
      <c r="A12453" s="207" t="n">
        <v>39431</v>
      </c>
      <c r="B12453" s="208" t="s">
        <v>12590</v>
      </c>
      <c r="C12453" s="2" t="s">
        <v>183</v>
      </c>
      <c r="D12453" s="209" t="n">
        <v>0.38</v>
      </c>
      <c r="F12453" s="211" t="n">
        <v>0</v>
      </c>
    </row>
    <row r="12454" customFormat="false" ht="12.8" hidden="false" customHeight="false" outlineLevel="0" collapsed="false">
      <c r="A12454" s="207" t="n">
        <v>39432</v>
      </c>
      <c r="B12454" s="208" t="s">
        <v>12591</v>
      </c>
      <c r="C12454" s="2" t="s">
        <v>183</v>
      </c>
      <c r="D12454" s="209" t="n">
        <v>3.39</v>
      </c>
      <c r="F12454" s="211" t="n">
        <v>0</v>
      </c>
    </row>
    <row r="12455" customFormat="false" ht="12.8" hidden="false" customHeight="false" outlineLevel="0" collapsed="false">
      <c r="A12455" s="207" t="n">
        <v>43727</v>
      </c>
      <c r="B12455" s="208" t="s">
        <v>12592</v>
      </c>
      <c r="C12455" s="2" t="s">
        <v>183</v>
      </c>
      <c r="D12455" s="209" t="n">
        <v>1.49</v>
      </c>
      <c r="F12455" s="211" t="n">
        <v>0</v>
      </c>
    </row>
    <row r="12456" customFormat="false" ht="12.8" hidden="false" customHeight="false" outlineLevel="0" collapsed="false">
      <c r="A12456" s="207" t="n">
        <v>20111</v>
      </c>
      <c r="B12456" s="208" t="s">
        <v>12593</v>
      </c>
      <c r="C12456" s="2" t="s">
        <v>170</v>
      </c>
      <c r="D12456" s="209" t="n">
        <v>21.99</v>
      </c>
      <c r="F12456" s="211" t="n">
        <v>0</v>
      </c>
    </row>
    <row r="12457" customFormat="false" ht="12.8" hidden="false" customHeight="false" outlineLevel="0" collapsed="false">
      <c r="A12457" s="207" t="n">
        <v>21127</v>
      </c>
      <c r="B12457" s="208" t="s">
        <v>12594</v>
      </c>
      <c r="C12457" s="2" t="s">
        <v>170</v>
      </c>
      <c r="D12457" s="209" t="n">
        <v>6.41</v>
      </c>
      <c r="F12457" s="211" t="n">
        <v>0</v>
      </c>
    </row>
    <row r="12458" customFormat="false" ht="12.8" hidden="false" customHeight="false" outlineLevel="0" collapsed="false">
      <c r="A12458" s="207" t="n">
        <v>404</v>
      </c>
      <c r="B12458" s="208" t="s">
        <v>12595</v>
      </c>
      <c r="C12458" s="2" t="s">
        <v>183</v>
      </c>
      <c r="D12458" s="209" t="n">
        <v>4.2</v>
      </c>
      <c r="F12458" s="211" t="n">
        <v>0</v>
      </c>
    </row>
    <row r="12459" customFormat="false" ht="12.8" hidden="false" customHeight="false" outlineLevel="0" collapsed="false">
      <c r="A12459" s="207" t="n">
        <v>14151</v>
      </c>
      <c r="B12459" s="208" t="s">
        <v>12596</v>
      </c>
      <c r="C12459" s="2" t="s">
        <v>170</v>
      </c>
      <c r="F12459" s="211" t="n">
        <v>0</v>
      </c>
    </row>
    <row r="12460" customFormat="false" ht="12.8" hidden="false" customHeight="false" outlineLevel="0" collapsed="false">
      <c r="A12460" s="207" t="n">
        <v>14153</v>
      </c>
      <c r="B12460" s="208" t="s">
        <v>12597</v>
      </c>
      <c r="C12460" s="2" t="s">
        <v>170</v>
      </c>
      <c r="F12460" s="211" t="n">
        <v>0</v>
      </c>
    </row>
    <row r="12461" customFormat="false" ht="12.8" hidden="false" customHeight="false" outlineLevel="0" collapsed="false">
      <c r="A12461" s="207" t="n">
        <v>14152</v>
      </c>
      <c r="B12461" s="208" t="s">
        <v>12598</v>
      </c>
      <c r="C12461" s="2" t="s">
        <v>170</v>
      </c>
      <c r="F12461" s="211" t="n">
        <v>0</v>
      </c>
    </row>
    <row r="12462" customFormat="false" ht="12.8" hidden="false" customHeight="false" outlineLevel="0" collapsed="false">
      <c r="A12462" s="207" t="n">
        <v>14154</v>
      </c>
      <c r="B12462" s="208" t="s">
        <v>12599</v>
      </c>
      <c r="C12462" s="2" t="s">
        <v>170</v>
      </c>
      <c r="F12462" s="211" t="n">
        <v>0</v>
      </c>
    </row>
    <row r="12463" customFormat="false" ht="12.8" hidden="false" customHeight="false" outlineLevel="0" collapsed="false">
      <c r="A12463" s="207" t="n">
        <v>43729</v>
      </c>
      <c r="B12463" s="208" t="s">
        <v>12600</v>
      </c>
      <c r="C12463" s="2" t="s">
        <v>183</v>
      </c>
      <c r="D12463" s="209" t="n">
        <v>0.14</v>
      </c>
      <c r="F12463" s="211" t="n">
        <v>0</v>
      </c>
    </row>
    <row r="12464" customFormat="false" ht="12.8" hidden="false" customHeight="false" outlineLevel="0" collapsed="false">
      <c r="A12464" s="207" t="n">
        <v>41956</v>
      </c>
      <c r="B12464" s="208" t="s">
        <v>12601</v>
      </c>
      <c r="C12464" s="2" t="s">
        <v>183</v>
      </c>
      <c r="D12464" s="209" t="n">
        <v>0.07</v>
      </c>
      <c r="F12464" s="211" t="n">
        <v>0</v>
      </c>
    </row>
    <row r="12465" customFormat="false" ht="12.8" hidden="false" customHeight="false" outlineLevel="0" collapsed="false">
      <c r="A12465" s="207" t="n">
        <v>3146</v>
      </c>
      <c r="B12465" s="208" t="s">
        <v>12602</v>
      </c>
      <c r="C12465" s="2" t="s">
        <v>170</v>
      </c>
      <c r="D12465" s="209" t="n">
        <v>4.09</v>
      </c>
      <c r="F12465" s="211" t="n">
        <v>0</v>
      </c>
    </row>
    <row r="12466" customFormat="false" ht="12.8" hidden="false" customHeight="false" outlineLevel="0" collapsed="false">
      <c r="A12466" s="207" t="n">
        <v>3143</v>
      </c>
      <c r="B12466" s="208" t="s">
        <v>12603</v>
      </c>
      <c r="C12466" s="2" t="s">
        <v>170</v>
      </c>
      <c r="D12466" s="209" t="n">
        <v>7.47</v>
      </c>
      <c r="F12466" s="211" t="n">
        <v>0</v>
      </c>
    </row>
    <row r="12467" customFormat="false" ht="12.8" hidden="false" customHeight="false" outlineLevel="0" collapsed="false">
      <c r="A12467" s="207" t="n">
        <v>3148</v>
      </c>
      <c r="B12467" s="208" t="s">
        <v>12604</v>
      </c>
      <c r="C12467" s="2" t="s">
        <v>170</v>
      </c>
      <c r="D12467" s="209" t="n">
        <v>16.07</v>
      </c>
      <c r="F12467" s="211" t="n">
        <v>0</v>
      </c>
    </row>
    <row r="12468" customFormat="false" ht="12.8" hidden="false" customHeight="false" outlineLevel="0" collapsed="false">
      <c r="A12468" s="207" t="n">
        <v>4310</v>
      </c>
      <c r="B12468" s="208" t="s">
        <v>12605</v>
      </c>
      <c r="C12468" s="2" t="s">
        <v>170</v>
      </c>
      <c r="D12468" s="209" t="n">
        <v>2.36</v>
      </c>
      <c r="F12468" s="211" t="n">
        <v>0</v>
      </c>
    </row>
    <row r="12469" customFormat="false" ht="12.8" hidden="false" customHeight="false" outlineLevel="0" collapsed="false">
      <c r="A12469" s="207" t="n">
        <v>4311</v>
      </c>
      <c r="B12469" s="208" t="s">
        <v>12606</v>
      </c>
      <c r="C12469" s="2" t="s">
        <v>170</v>
      </c>
      <c r="D12469" s="209" t="n">
        <v>1.66</v>
      </c>
      <c r="F12469" s="211" t="n">
        <v>0</v>
      </c>
    </row>
    <row r="12470" customFormat="false" ht="12.8" hidden="false" customHeight="false" outlineLevel="0" collapsed="false">
      <c r="A12470" s="207" t="n">
        <v>4312</v>
      </c>
      <c r="B12470" s="208" t="s">
        <v>12607</v>
      </c>
      <c r="C12470" s="2" t="s">
        <v>170</v>
      </c>
      <c r="D12470" s="209" t="n">
        <v>2.33</v>
      </c>
      <c r="F12470" s="211" t="n">
        <v>0</v>
      </c>
    </row>
    <row r="12471" customFormat="false" ht="12.8" hidden="false" customHeight="false" outlineLevel="0" collapsed="false">
      <c r="A12471" s="207" t="n">
        <v>13261</v>
      </c>
      <c r="B12471" s="208" t="s">
        <v>12608</v>
      </c>
      <c r="C12471" s="2" t="s">
        <v>170</v>
      </c>
      <c r="D12471" s="209" t="n">
        <v>2.52</v>
      </c>
      <c r="F12471" s="211" t="n">
        <v>0</v>
      </c>
    </row>
    <row r="12472" customFormat="false" ht="12.8" hidden="false" customHeight="false" outlineLevel="0" collapsed="false">
      <c r="A12472" s="207" t="n">
        <v>3272</v>
      </c>
      <c r="B12472" s="208" t="s">
        <v>12609</v>
      </c>
      <c r="C12472" s="2" t="s">
        <v>170</v>
      </c>
      <c r="D12472" s="209" t="n">
        <v>53.8</v>
      </c>
      <c r="F12472" s="211" t="n">
        <v>0</v>
      </c>
    </row>
    <row r="12473" customFormat="false" ht="12.8" hidden="false" customHeight="false" outlineLevel="0" collapsed="false">
      <c r="A12473" s="207" t="n">
        <v>3265</v>
      </c>
      <c r="B12473" s="208" t="s">
        <v>12610</v>
      </c>
      <c r="C12473" s="2" t="s">
        <v>170</v>
      </c>
      <c r="D12473" s="209" t="n">
        <v>42.74</v>
      </c>
      <c r="F12473" s="211" t="n">
        <v>0</v>
      </c>
    </row>
    <row r="12474" customFormat="false" ht="12.8" hidden="false" customHeight="false" outlineLevel="0" collapsed="false">
      <c r="A12474" s="207" t="n">
        <v>3264</v>
      </c>
      <c r="B12474" s="208" t="s">
        <v>12611</v>
      </c>
      <c r="C12474" s="2" t="s">
        <v>170</v>
      </c>
      <c r="D12474" s="209" t="n">
        <v>30.73</v>
      </c>
      <c r="F12474" s="211" t="n">
        <v>0</v>
      </c>
    </row>
    <row r="12475" customFormat="false" ht="12.8" hidden="false" customHeight="false" outlineLevel="0" collapsed="false">
      <c r="A12475" s="207" t="n">
        <v>3262</v>
      </c>
      <c r="B12475" s="208" t="s">
        <v>12612</v>
      </c>
      <c r="C12475" s="2" t="s">
        <v>170</v>
      </c>
      <c r="D12475" s="209" t="n">
        <v>18.71</v>
      </c>
      <c r="F12475" s="211" t="n">
        <v>0</v>
      </c>
    </row>
    <row r="12476" customFormat="false" ht="12.8" hidden="false" customHeight="false" outlineLevel="0" collapsed="false">
      <c r="A12476" s="207" t="n">
        <v>3267</v>
      </c>
      <c r="B12476" s="208" t="s">
        <v>12613</v>
      </c>
      <c r="C12476" s="2" t="s">
        <v>170</v>
      </c>
      <c r="D12476" s="209" t="n">
        <v>100.37</v>
      </c>
      <c r="F12476" s="211" t="n">
        <v>0</v>
      </c>
    </row>
    <row r="12477" customFormat="false" ht="12.8" hidden="false" customHeight="false" outlineLevel="0" collapsed="false">
      <c r="A12477" s="207" t="n">
        <v>3266</v>
      </c>
      <c r="B12477" s="208" t="s">
        <v>12614</v>
      </c>
      <c r="C12477" s="2" t="s">
        <v>170</v>
      </c>
      <c r="D12477" s="209" t="n">
        <v>63.86</v>
      </c>
      <c r="F12477" s="211" t="n">
        <v>0</v>
      </c>
    </row>
    <row r="12478" customFormat="false" ht="12.8" hidden="false" customHeight="false" outlineLevel="0" collapsed="false">
      <c r="A12478" s="207" t="n">
        <v>3268</v>
      </c>
      <c r="B12478" s="208" t="s">
        <v>12615</v>
      </c>
      <c r="C12478" s="2" t="s">
        <v>170</v>
      </c>
      <c r="D12478" s="209" t="n">
        <v>135.71</v>
      </c>
      <c r="F12478" s="211" t="n">
        <v>0</v>
      </c>
    </row>
    <row r="12479" customFormat="false" ht="12.8" hidden="false" customHeight="false" outlineLevel="0" collapsed="false">
      <c r="A12479" s="207" t="n">
        <v>3263</v>
      </c>
      <c r="B12479" s="208" t="s">
        <v>12616</v>
      </c>
      <c r="C12479" s="2" t="s">
        <v>170</v>
      </c>
      <c r="D12479" s="209" t="n">
        <v>25.56</v>
      </c>
      <c r="F12479" s="211" t="n">
        <v>0</v>
      </c>
    </row>
    <row r="12480" customFormat="false" ht="12.8" hidden="false" customHeight="false" outlineLevel="0" collapsed="false">
      <c r="A12480" s="207" t="n">
        <v>3271</v>
      </c>
      <c r="B12480" s="208" t="s">
        <v>12617</v>
      </c>
      <c r="C12480" s="2" t="s">
        <v>170</v>
      </c>
      <c r="D12480" s="209" t="n">
        <v>200.63</v>
      </c>
      <c r="F12480" s="211" t="n">
        <v>0</v>
      </c>
    </row>
    <row r="12481" customFormat="false" ht="12.8" hidden="false" customHeight="false" outlineLevel="0" collapsed="false">
      <c r="A12481" s="207" t="n">
        <v>3270</v>
      </c>
      <c r="B12481" s="208" t="s">
        <v>12618</v>
      </c>
      <c r="C12481" s="2" t="s">
        <v>170</v>
      </c>
      <c r="D12481" s="209" t="n">
        <v>337.07</v>
      </c>
      <c r="F12481" s="211" t="n">
        <v>0</v>
      </c>
    </row>
    <row r="12482" customFormat="false" ht="12.8" hidden="false" customHeight="false" outlineLevel="0" collapsed="false">
      <c r="A12482" s="207" t="n">
        <v>45256</v>
      </c>
      <c r="B12482" s="208" t="s">
        <v>12619</v>
      </c>
      <c r="C12482" s="2" t="s">
        <v>170</v>
      </c>
      <c r="D12482" s="209" t="n">
        <v>26.57</v>
      </c>
      <c r="F12482" s="211" t="n">
        <v>0</v>
      </c>
    </row>
    <row r="12483" customFormat="false" ht="19.4" hidden="false" customHeight="false" outlineLevel="0" collapsed="false">
      <c r="A12483" s="207" t="n">
        <v>3275</v>
      </c>
      <c r="B12483" s="208" t="s">
        <v>12620</v>
      </c>
      <c r="C12483" s="2" t="s">
        <v>175</v>
      </c>
      <c r="D12483" s="209" t="n">
        <v>161.01</v>
      </c>
      <c r="F12483" s="211" t="n">
        <v>0</v>
      </c>
    </row>
    <row r="12484" customFormat="false" ht="19.4" hidden="false" customHeight="false" outlineLevel="0" collapsed="false">
      <c r="A12484" s="207" t="n">
        <v>39512</v>
      </c>
      <c r="B12484" s="208" t="s">
        <v>12621</v>
      </c>
      <c r="C12484" s="2" t="s">
        <v>175</v>
      </c>
      <c r="D12484" s="209" t="n">
        <v>96.31</v>
      </c>
      <c r="F12484" s="211" t="n">
        <v>0</v>
      </c>
    </row>
    <row r="12485" customFormat="false" ht="19.4" hidden="false" customHeight="false" outlineLevel="0" collapsed="false">
      <c r="A12485" s="207" t="n">
        <v>39511</v>
      </c>
      <c r="B12485" s="208" t="s">
        <v>12622</v>
      </c>
      <c r="C12485" s="2" t="s">
        <v>175</v>
      </c>
      <c r="D12485" s="209" t="n">
        <v>105.05</v>
      </c>
      <c r="F12485" s="211" t="n">
        <v>0</v>
      </c>
    </row>
    <row r="12486" customFormat="false" ht="19.4" hidden="false" customHeight="false" outlineLevel="0" collapsed="false">
      <c r="A12486" s="207" t="n">
        <v>39513</v>
      </c>
      <c r="B12486" s="208" t="s">
        <v>12623</v>
      </c>
      <c r="C12486" s="2" t="s">
        <v>175</v>
      </c>
      <c r="D12486" s="209" t="n">
        <v>112.67</v>
      </c>
      <c r="F12486" s="211" t="n">
        <v>0</v>
      </c>
    </row>
    <row r="12487" customFormat="false" ht="12.8" hidden="false" customHeight="false" outlineLevel="0" collapsed="false">
      <c r="A12487" s="207" t="n">
        <v>3286</v>
      </c>
      <c r="B12487" s="208" t="s">
        <v>12624</v>
      </c>
      <c r="C12487" s="2" t="s">
        <v>175</v>
      </c>
      <c r="D12487" s="209" t="n">
        <v>105.88</v>
      </c>
      <c r="F12487" s="211" t="n">
        <v>0</v>
      </c>
    </row>
    <row r="12488" customFormat="false" ht="19.4" hidden="false" customHeight="false" outlineLevel="0" collapsed="false">
      <c r="A12488" s="207" t="n">
        <v>3287</v>
      </c>
      <c r="B12488" s="208" t="s">
        <v>12625</v>
      </c>
      <c r="C12488" s="2" t="s">
        <v>175</v>
      </c>
      <c r="D12488" s="209" t="n">
        <v>160</v>
      </c>
      <c r="F12488" s="211" t="n">
        <v>0</v>
      </c>
    </row>
    <row r="12489" customFormat="false" ht="12.8" hidden="false" customHeight="false" outlineLevel="0" collapsed="false">
      <c r="A12489" s="207" t="n">
        <v>3283</v>
      </c>
      <c r="B12489" s="208" t="s">
        <v>12626</v>
      </c>
      <c r="C12489" s="2" t="s">
        <v>175</v>
      </c>
      <c r="D12489" s="209" t="n">
        <v>33.61</v>
      </c>
      <c r="F12489" s="211" t="n">
        <v>0</v>
      </c>
    </row>
    <row r="12490" customFormat="false" ht="12.8" hidden="false" customHeight="false" outlineLevel="0" collapsed="false">
      <c r="A12490" s="207" t="n">
        <v>11587</v>
      </c>
      <c r="B12490" s="208" t="s">
        <v>12627</v>
      </c>
      <c r="C12490" s="2" t="s">
        <v>175</v>
      </c>
      <c r="D12490" s="209" t="n">
        <v>110.4</v>
      </c>
      <c r="F12490" s="211" t="n">
        <v>0</v>
      </c>
    </row>
    <row r="12491" customFormat="false" ht="12.8" hidden="false" customHeight="false" outlineLevel="0" collapsed="false">
      <c r="A12491" s="207" t="n">
        <v>36225</v>
      </c>
      <c r="B12491" s="208" t="s">
        <v>12628</v>
      </c>
      <c r="C12491" s="2" t="s">
        <v>175</v>
      </c>
      <c r="D12491" s="209" t="n">
        <v>44.85</v>
      </c>
      <c r="F12491" s="211" t="n">
        <v>0</v>
      </c>
    </row>
    <row r="12492" customFormat="false" ht="12.8" hidden="false" customHeight="false" outlineLevel="0" collapsed="false">
      <c r="A12492" s="207" t="n">
        <v>36230</v>
      </c>
      <c r="B12492" s="208" t="s">
        <v>12629</v>
      </c>
      <c r="C12492" s="2" t="s">
        <v>175</v>
      </c>
      <c r="D12492" s="209" t="n">
        <v>32.95</v>
      </c>
      <c r="F12492" s="211" t="n">
        <v>0</v>
      </c>
    </row>
    <row r="12493" customFormat="false" ht="12.8" hidden="false" customHeight="false" outlineLevel="0" collapsed="false">
      <c r="A12493" s="207" t="n">
        <v>36238</v>
      </c>
      <c r="B12493" s="208" t="s">
        <v>12630</v>
      </c>
      <c r="C12493" s="2" t="s">
        <v>175</v>
      </c>
      <c r="D12493" s="209" t="n">
        <v>32.2</v>
      </c>
      <c r="F12493" s="211" t="n">
        <v>0</v>
      </c>
    </row>
    <row r="12494" customFormat="false" ht="19.4" hidden="false" customHeight="false" outlineLevel="0" collapsed="false">
      <c r="A12494" s="207" t="n">
        <v>39363</v>
      </c>
      <c r="B12494" s="208" t="s">
        <v>12631</v>
      </c>
      <c r="C12494" s="2" t="s">
        <v>170</v>
      </c>
      <c r="D12494" s="209" t="n">
        <v>5753.86</v>
      </c>
      <c r="F12494" s="211" t="n">
        <v>0</v>
      </c>
    </row>
    <row r="12495" customFormat="false" ht="19.4" hidden="false" customHeight="false" outlineLevel="0" collapsed="false">
      <c r="A12495" s="207" t="n">
        <v>39361</v>
      </c>
      <c r="B12495" s="208" t="s">
        <v>12632</v>
      </c>
      <c r="C12495" s="2" t="s">
        <v>170</v>
      </c>
      <c r="D12495" s="209" t="n">
        <v>1757.84</v>
      </c>
      <c r="F12495" s="211" t="n">
        <v>0</v>
      </c>
    </row>
    <row r="12496" customFormat="false" ht="19.4" hidden="false" customHeight="false" outlineLevel="0" collapsed="false">
      <c r="A12496" s="207" t="n">
        <v>39362</v>
      </c>
      <c r="B12496" s="208" t="s">
        <v>12633</v>
      </c>
      <c r="C12496" s="2" t="s">
        <v>170</v>
      </c>
      <c r="D12496" s="209" t="n">
        <v>3105.32</v>
      </c>
      <c r="F12496" s="211" t="n">
        <v>0</v>
      </c>
    </row>
    <row r="12497" customFormat="false" ht="19.4" hidden="false" customHeight="false" outlineLevel="0" collapsed="false">
      <c r="A12497" s="207" t="n">
        <v>39364</v>
      </c>
      <c r="B12497" s="208" t="s">
        <v>12634</v>
      </c>
      <c r="C12497" s="2" t="s">
        <v>170</v>
      </c>
      <c r="D12497" s="209" t="n">
        <v>12136.42</v>
      </c>
      <c r="F12497" s="211" t="n">
        <v>0</v>
      </c>
    </row>
    <row r="12498" customFormat="false" ht="12.8" hidden="false" customHeight="false" outlineLevel="0" collapsed="false">
      <c r="A12498" s="207" t="n">
        <v>14576</v>
      </c>
      <c r="B12498" s="208" t="s">
        <v>12635</v>
      </c>
      <c r="C12498" s="2" t="s">
        <v>170</v>
      </c>
      <c r="F12498" s="211" t="n">
        <v>0</v>
      </c>
    </row>
    <row r="12499" customFormat="false" ht="12.8" hidden="false" customHeight="false" outlineLevel="0" collapsed="false">
      <c r="A12499" s="207" t="n">
        <v>13877</v>
      </c>
      <c r="B12499" s="208" t="s">
        <v>12636</v>
      </c>
      <c r="C12499" s="2" t="s">
        <v>170</v>
      </c>
      <c r="F12499" s="211" t="n">
        <v>0</v>
      </c>
    </row>
    <row r="12500" customFormat="false" ht="12.8" hidden="false" customHeight="false" outlineLevel="0" collapsed="false">
      <c r="A12500" s="207" t="n">
        <v>7307</v>
      </c>
      <c r="B12500" s="208" t="s">
        <v>12637</v>
      </c>
      <c r="C12500" s="2" t="s">
        <v>9857</v>
      </c>
      <c r="D12500" s="209" t="n">
        <v>43.41</v>
      </c>
      <c r="F12500" s="211" t="n">
        <v>0</v>
      </c>
    </row>
    <row r="12501" customFormat="false" ht="12.8" hidden="false" customHeight="false" outlineLevel="0" collapsed="false">
      <c r="A12501" s="207" t="n">
        <v>38122</v>
      </c>
      <c r="B12501" s="208" t="s">
        <v>12638</v>
      </c>
      <c r="C12501" s="2" t="s">
        <v>9857</v>
      </c>
      <c r="D12501" s="209" t="n">
        <v>14.82</v>
      </c>
      <c r="F12501" s="211" t="n">
        <v>0</v>
      </c>
    </row>
    <row r="12502" customFormat="false" ht="12.8" hidden="false" customHeight="false" outlineLevel="0" collapsed="false">
      <c r="A12502" s="207" t="n">
        <v>43653</v>
      </c>
      <c r="B12502" s="208" t="s">
        <v>12639</v>
      </c>
      <c r="C12502" s="2" t="s">
        <v>9857</v>
      </c>
      <c r="D12502" s="209" t="n">
        <v>43.28</v>
      </c>
      <c r="F12502" s="211" t="n">
        <v>0</v>
      </c>
    </row>
    <row r="12503" customFormat="false" ht="12.8" hidden="false" customHeight="false" outlineLevel="0" collapsed="false">
      <c r="A12503" s="207" t="n">
        <v>45301</v>
      </c>
      <c r="B12503" s="208" t="s">
        <v>12640</v>
      </c>
      <c r="C12503" s="2" t="s">
        <v>170</v>
      </c>
      <c r="D12503" s="209" t="n">
        <v>317.84</v>
      </c>
      <c r="F12503" s="211" t="n">
        <v>0</v>
      </c>
    </row>
    <row r="12504" customFormat="false" ht="12.8" hidden="false" customHeight="false" outlineLevel="0" collapsed="false">
      <c r="A12504" s="207" t="n">
        <v>45334</v>
      </c>
      <c r="B12504" s="208" t="s">
        <v>12641</v>
      </c>
      <c r="C12504" s="2" t="s">
        <v>170</v>
      </c>
      <c r="D12504" s="209" t="n">
        <v>31.98</v>
      </c>
      <c r="F12504" s="211" t="n">
        <v>0</v>
      </c>
    </row>
    <row r="12505" customFormat="false" ht="19.4" hidden="false" customHeight="false" outlineLevel="0" collapsed="false">
      <c r="A12505" s="207" t="n">
        <v>34802</v>
      </c>
      <c r="B12505" s="208" t="s">
        <v>12642</v>
      </c>
      <c r="C12505" s="2" t="s">
        <v>170</v>
      </c>
      <c r="D12505" s="209" t="n">
        <v>1166.09</v>
      </c>
      <c r="F12505" s="211" t="n">
        <v>0</v>
      </c>
    </row>
    <row r="12506" customFormat="false" ht="19.4" hidden="false" customHeight="false" outlineLevel="0" collapsed="false">
      <c r="A12506" s="207" t="n">
        <v>11588</v>
      </c>
      <c r="B12506" s="208" t="s">
        <v>12643</v>
      </c>
      <c r="C12506" s="2" t="s">
        <v>170</v>
      </c>
      <c r="D12506" s="209" t="n">
        <v>1258.02</v>
      </c>
      <c r="F12506" s="211" t="n">
        <v>0</v>
      </c>
    </row>
    <row r="12507" customFormat="false" ht="19.4" hidden="false" customHeight="false" outlineLevel="0" collapsed="false">
      <c r="A12507" s="207" t="n">
        <v>34383</v>
      </c>
      <c r="B12507" s="208" t="s">
        <v>12644</v>
      </c>
      <c r="C12507" s="2" t="s">
        <v>170</v>
      </c>
      <c r="D12507" s="209" t="n">
        <v>1383.91</v>
      </c>
      <c r="F12507" s="211" t="n">
        <v>0</v>
      </c>
    </row>
    <row r="12508" customFormat="false" ht="19.4" hidden="false" customHeight="false" outlineLevel="0" collapsed="false">
      <c r="A12508" s="207" t="n">
        <v>40451</v>
      </c>
      <c r="B12508" s="208" t="s">
        <v>12645</v>
      </c>
      <c r="C12508" s="2" t="s">
        <v>175</v>
      </c>
      <c r="D12508" s="209" t="n">
        <v>111.86</v>
      </c>
      <c r="F12508" s="211" t="n">
        <v>0</v>
      </c>
    </row>
    <row r="12509" customFormat="false" ht="19.4" hidden="false" customHeight="false" outlineLevel="0" collapsed="false">
      <c r="A12509" s="207" t="n">
        <v>40453</v>
      </c>
      <c r="B12509" s="208" t="s">
        <v>12646</v>
      </c>
      <c r="C12509" s="2" t="s">
        <v>175</v>
      </c>
      <c r="D12509" s="209" t="n">
        <v>121.04</v>
      </c>
      <c r="F12509" s="211" t="n">
        <v>0</v>
      </c>
    </row>
    <row r="12510" customFormat="false" ht="19.4" hidden="false" customHeight="false" outlineLevel="0" collapsed="false">
      <c r="A12510" s="207" t="n">
        <v>40452</v>
      </c>
      <c r="B12510" s="208" t="s">
        <v>12647</v>
      </c>
      <c r="C12510" s="2" t="s">
        <v>175</v>
      </c>
      <c r="D12510" s="209" t="n">
        <v>132.76</v>
      </c>
      <c r="F12510" s="211" t="n">
        <v>0</v>
      </c>
    </row>
    <row r="12511" customFormat="false" ht="12.8" hidden="false" customHeight="false" outlineLevel="0" collapsed="false">
      <c r="A12511" s="207" t="n">
        <v>11594</v>
      </c>
      <c r="B12511" s="208" t="s">
        <v>12648</v>
      </c>
      <c r="C12511" s="2" t="s">
        <v>170</v>
      </c>
      <c r="D12511" s="209" t="n">
        <v>400.97</v>
      </c>
      <c r="F12511" s="211" t="n">
        <v>0</v>
      </c>
    </row>
    <row r="12512" customFormat="false" ht="12.8" hidden="false" customHeight="false" outlineLevel="0" collapsed="false">
      <c r="A12512" s="207" t="n">
        <v>3311</v>
      </c>
      <c r="B12512" s="208" t="s">
        <v>12649</v>
      </c>
      <c r="C12512" s="2" t="s">
        <v>262</v>
      </c>
      <c r="D12512" s="209" t="n">
        <v>400.97</v>
      </c>
      <c r="F12512" s="211" t="n">
        <v>0</v>
      </c>
    </row>
    <row r="12513" customFormat="false" ht="12.8" hidden="false" customHeight="false" outlineLevel="0" collapsed="false">
      <c r="A12513" s="207" t="n">
        <v>11599</v>
      </c>
      <c r="B12513" s="208" t="s">
        <v>12650</v>
      </c>
      <c r="C12513" s="2" t="s">
        <v>170</v>
      </c>
      <c r="D12513" s="209" t="n">
        <v>533.24</v>
      </c>
      <c r="F12513" s="211" t="n">
        <v>0</v>
      </c>
    </row>
    <row r="12514" customFormat="false" ht="19.4" hidden="false" customHeight="false" outlineLevel="0" collapsed="false">
      <c r="A12514" s="207" t="n">
        <v>11593</v>
      </c>
      <c r="B12514" s="208" t="s">
        <v>12651</v>
      </c>
      <c r="C12514" s="2" t="s">
        <v>170</v>
      </c>
      <c r="D12514" s="209" t="n">
        <v>747.57</v>
      </c>
      <c r="F12514" s="211" t="n">
        <v>0</v>
      </c>
    </row>
    <row r="12515" customFormat="false" ht="12.8" hidden="false" customHeight="false" outlineLevel="0" collapsed="false">
      <c r="A12515" s="207" t="n">
        <v>3314</v>
      </c>
      <c r="B12515" s="208" t="s">
        <v>12652</v>
      </c>
      <c r="C12515" s="2" t="s">
        <v>262</v>
      </c>
      <c r="D12515" s="209" t="n">
        <v>534.66</v>
      </c>
      <c r="F12515" s="211" t="n">
        <v>0</v>
      </c>
    </row>
    <row r="12516" customFormat="false" ht="12.8" hidden="false" customHeight="false" outlineLevel="0" collapsed="false">
      <c r="A12516" s="207" t="n">
        <v>11597</v>
      </c>
      <c r="B12516" s="208" t="s">
        <v>12653</v>
      </c>
      <c r="C12516" s="2" t="s">
        <v>170</v>
      </c>
      <c r="D12516" s="209" t="n">
        <v>621.75</v>
      </c>
      <c r="F12516" s="211" t="n">
        <v>0</v>
      </c>
    </row>
    <row r="12517" customFormat="false" ht="12.8" hidden="false" customHeight="false" outlineLevel="0" collapsed="false">
      <c r="A12517" s="207" t="n">
        <v>3309</v>
      </c>
      <c r="B12517" s="208" t="s">
        <v>12654</v>
      </c>
      <c r="C12517" s="2" t="s">
        <v>262</v>
      </c>
      <c r="D12517" s="209" t="n">
        <v>424.6</v>
      </c>
      <c r="F12517" s="211" t="n">
        <v>0</v>
      </c>
    </row>
    <row r="12518" customFormat="false" ht="19.4" hidden="false" customHeight="false" outlineLevel="0" collapsed="false">
      <c r="A12518" s="207" t="n">
        <v>40440</v>
      </c>
      <c r="B12518" s="208" t="s">
        <v>12655</v>
      </c>
      <c r="C12518" s="2" t="s">
        <v>262</v>
      </c>
      <c r="D12518" s="209" t="n">
        <v>556.9</v>
      </c>
      <c r="F12518" s="211" t="n">
        <v>0</v>
      </c>
    </row>
    <row r="12519" customFormat="false" ht="19.4" hidden="false" customHeight="false" outlineLevel="0" collapsed="false">
      <c r="A12519" s="207" t="n">
        <v>40441</v>
      </c>
      <c r="B12519" s="208" t="s">
        <v>12656</v>
      </c>
      <c r="C12519" s="2" t="s">
        <v>262</v>
      </c>
      <c r="D12519" s="209" t="n">
        <v>355.55</v>
      </c>
      <c r="F12519" s="211" t="n">
        <v>0</v>
      </c>
    </row>
    <row r="12520" customFormat="false" ht="19.4" hidden="false" customHeight="false" outlineLevel="0" collapsed="false">
      <c r="A12520" s="207" t="n">
        <v>34612</v>
      </c>
      <c r="B12520" s="208" t="s">
        <v>12657</v>
      </c>
      <c r="C12520" s="2" t="s">
        <v>170</v>
      </c>
      <c r="D12520" s="209" t="n">
        <v>768.99</v>
      </c>
      <c r="F12520" s="211" t="n">
        <v>0</v>
      </c>
    </row>
    <row r="12521" customFormat="false" ht="19.4" hidden="false" customHeight="false" outlineLevel="0" collapsed="false">
      <c r="A12521" s="207" t="n">
        <v>34635</v>
      </c>
      <c r="B12521" s="208" t="s">
        <v>12658</v>
      </c>
      <c r="C12521" s="2" t="s">
        <v>170</v>
      </c>
      <c r="D12521" s="209" t="n">
        <v>988.89</v>
      </c>
      <c r="F12521" s="211" t="n">
        <v>0</v>
      </c>
    </row>
    <row r="12522" customFormat="false" ht="19.4" hidden="false" customHeight="false" outlineLevel="0" collapsed="false">
      <c r="A12522" s="207" t="n">
        <v>34633</v>
      </c>
      <c r="B12522" s="208" t="s">
        <v>12659</v>
      </c>
      <c r="C12522" s="2" t="s">
        <v>170</v>
      </c>
      <c r="D12522" s="209" t="n">
        <v>1090.02</v>
      </c>
      <c r="F12522" s="211" t="n">
        <v>0</v>
      </c>
    </row>
    <row r="12523" customFormat="false" ht="19.4" hidden="false" customHeight="false" outlineLevel="0" collapsed="false">
      <c r="A12523" s="207" t="n">
        <v>40449</v>
      </c>
      <c r="B12523" s="208" t="s">
        <v>12660</v>
      </c>
      <c r="C12523" s="2" t="s">
        <v>262</v>
      </c>
      <c r="D12523" s="209" t="n">
        <v>298.9</v>
      </c>
      <c r="F12523" s="211" t="n">
        <v>0</v>
      </c>
    </row>
    <row r="12524" customFormat="false" ht="19.4" hidden="false" customHeight="false" outlineLevel="0" collapsed="false">
      <c r="A12524" s="207" t="n">
        <v>11592</v>
      </c>
      <c r="B12524" s="208" t="s">
        <v>12661</v>
      </c>
      <c r="C12524" s="2" t="s">
        <v>170</v>
      </c>
      <c r="D12524" s="209" t="n">
        <v>534.66</v>
      </c>
      <c r="F12524" s="211" t="n">
        <v>0</v>
      </c>
    </row>
    <row r="12525" customFormat="false" ht="19.4" hidden="false" customHeight="false" outlineLevel="0" collapsed="false">
      <c r="A12525" s="207" t="n">
        <v>34800</v>
      </c>
      <c r="B12525" s="208" t="s">
        <v>12662</v>
      </c>
      <c r="C12525" s="2" t="s">
        <v>262</v>
      </c>
      <c r="D12525" s="209" t="n">
        <v>373.78</v>
      </c>
      <c r="F12525" s="211" t="n">
        <v>0</v>
      </c>
    </row>
    <row r="12526" customFormat="false" ht="12.8" hidden="false" customHeight="false" outlineLevel="0" collapsed="false">
      <c r="A12526" s="207" t="n">
        <v>11596</v>
      </c>
      <c r="B12526" s="208" t="s">
        <v>12663</v>
      </c>
      <c r="C12526" s="2" t="s">
        <v>170</v>
      </c>
      <c r="D12526" s="209" t="n">
        <v>424.6</v>
      </c>
      <c r="F12526" s="211" t="n">
        <v>0</v>
      </c>
    </row>
    <row r="12527" customFormat="false" ht="12.8" hidden="false" customHeight="false" outlineLevel="0" collapsed="false">
      <c r="A12527" s="207" t="n">
        <v>40438</v>
      </c>
      <c r="B12527" s="208" t="s">
        <v>12664</v>
      </c>
      <c r="C12527" s="2" t="s">
        <v>262</v>
      </c>
      <c r="D12527" s="209" t="n">
        <v>249.02</v>
      </c>
      <c r="F12527" s="211" t="n">
        <v>0</v>
      </c>
    </row>
    <row r="12528" customFormat="false" ht="12.8" hidden="false" customHeight="false" outlineLevel="0" collapsed="false">
      <c r="A12528" s="207" t="n">
        <v>40436</v>
      </c>
      <c r="B12528" s="208" t="s">
        <v>12665</v>
      </c>
      <c r="C12528" s="2" t="s">
        <v>262</v>
      </c>
      <c r="D12528" s="209" t="n">
        <v>310.5</v>
      </c>
      <c r="F12528" s="211" t="n">
        <v>0</v>
      </c>
    </row>
    <row r="12529" customFormat="false" ht="19.4" hidden="false" customHeight="false" outlineLevel="0" collapsed="false">
      <c r="A12529" s="207" t="n">
        <v>4315</v>
      </c>
      <c r="B12529" s="208" t="s">
        <v>12666</v>
      </c>
      <c r="C12529" s="2" t="s">
        <v>170</v>
      </c>
      <c r="D12529" s="209" t="n">
        <v>1.71</v>
      </c>
      <c r="F12529" s="211" t="n">
        <v>0</v>
      </c>
    </row>
    <row r="12530" customFormat="false" ht="12.8" hidden="false" customHeight="false" outlineLevel="0" collapsed="false">
      <c r="A12530" s="207" t="n">
        <v>402</v>
      </c>
      <c r="B12530" s="208" t="s">
        <v>12667</v>
      </c>
      <c r="C12530" s="2" t="s">
        <v>170</v>
      </c>
      <c r="F12530" s="211" t="n">
        <v>0</v>
      </c>
    </row>
    <row r="12531" customFormat="false" ht="12.8" hidden="false" customHeight="false" outlineLevel="0" collapsed="false">
      <c r="A12531" s="207" t="n">
        <v>4226</v>
      </c>
      <c r="B12531" s="208" t="s">
        <v>12668</v>
      </c>
      <c r="C12531" s="2" t="s">
        <v>441</v>
      </c>
      <c r="D12531" s="209" t="n">
        <v>8.78</v>
      </c>
      <c r="F12531" s="211" t="n">
        <v>0</v>
      </c>
    </row>
    <row r="12532" customFormat="false" ht="12.8" hidden="false" customHeight="false" outlineLevel="0" collapsed="false">
      <c r="A12532" s="207" t="n">
        <v>4222</v>
      </c>
      <c r="B12532" s="208" t="s">
        <v>12669</v>
      </c>
      <c r="C12532" s="2" t="s">
        <v>9857</v>
      </c>
      <c r="D12532" s="209" t="n">
        <v>6.27</v>
      </c>
      <c r="F12532" s="211" t="n">
        <v>0</v>
      </c>
    </row>
    <row r="12533" customFormat="false" ht="19.4" hidden="false" customHeight="false" outlineLevel="0" collapsed="false">
      <c r="A12533" s="207" t="n">
        <v>34804</v>
      </c>
      <c r="B12533" s="208" t="s">
        <v>12670</v>
      </c>
      <c r="C12533" s="2" t="s">
        <v>175</v>
      </c>
      <c r="D12533" s="209" t="n">
        <v>45.13</v>
      </c>
      <c r="F12533" s="211" t="n">
        <v>0</v>
      </c>
    </row>
    <row r="12534" customFormat="false" ht="12.8" hidden="false" customHeight="false" outlineLevel="0" collapsed="false">
      <c r="A12534" s="207" t="n">
        <v>4013</v>
      </c>
      <c r="B12534" s="208" t="s">
        <v>12671</v>
      </c>
      <c r="C12534" s="2" t="s">
        <v>175</v>
      </c>
      <c r="D12534" s="209" t="n">
        <v>7.28</v>
      </c>
      <c r="F12534" s="211" t="n">
        <v>0</v>
      </c>
    </row>
    <row r="12535" customFormat="false" ht="12.8" hidden="false" customHeight="false" outlineLevel="0" collapsed="false">
      <c r="A12535" s="207" t="n">
        <v>4011</v>
      </c>
      <c r="B12535" s="208" t="s">
        <v>12672</v>
      </c>
      <c r="C12535" s="2" t="s">
        <v>175</v>
      </c>
      <c r="D12535" s="209" t="n">
        <v>8.13</v>
      </c>
      <c r="F12535" s="211" t="n">
        <v>0</v>
      </c>
    </row>
    <row r="12536" customFormat="false" ht="12.8" hidden="false" customHeight="false" outlineLevel="0" collapsed="false">
      <c r="A12536" s="207" t="n">
        <v>4021</v>
      </c>
      <c r="B12536" s="208" t="s">
        <v>12673</v>
      </c>
      <c r="C12536" s="2" t="s">
        <v>175</v>
      </c>
      <c r="D12536" s="209" t="n">
        <v>10.14</v>
      </c>
      <c r="F12536" s="211" t="n">
        <v>0</v>
      </c>
    </row>
    <row r="12537" customFormat="false" ht="12.8" hidden="false" customHeight="false" outlineLevel="0" collapsed="false">
      <c r="A12537" s="207" t="n">
        <v>4019</v>
      </c>
      <c r="B12537" s="208" t="s">
        <v>12674</v>
      </c>
      <c r="C12537" s="2" t="s">
        <v>175</v>
      </c>
      <c r="D12537" s="209" t="n">
        <v>12.18</v>
      </c>
      <c r="F12537" s="211" t="n">
        <v>0</v>
      </c>
    </row>
    <row r="12538" customFormat="false" ht="12.8" hidden="false" customHeight="false" outlineLevel="0" collapsed="false">
      <c r="A12538" s="207" t="n">
        <v>4012</v>
      </c>
      <c r="B12538" s="208" t="s">
        <v>12675</v>
      </c>
      <c r="C12538" s="2" t="s">
        <v>175</v>
      </c>
      <c r="D12538" s="209" t="n">
        <v>16.31</v>
      </c>
      <c r="F12538" s="211" t="n">
        <v>0</v>
      </c>
    </row>
    <row r="12539" customFormat="false" ht="12.8" hidden="false" customHeight="false" outlineLevel="0" collapsed="false">
      <c r="A12539" s="207" t="n">
        <v>4020</v>
      </c>
      <c r="B12539" s="208" t="s">
        <v>12676</v>
      </c>
      <c r="C12539" s="2" t="s">
        <v>175</v>
      </c>
      <c r="D12539" s="209" t="n">
        <v>20.43</v>
      </c>
      <c r="F12539" s="211" t="n">
        <v>0</v>
      </c>
    </row>
    <row r="12540" customFormat="false" ht="12.8" hidden="false" customHeight="false" outlineLevel="0" collapsed="false">
      <c r="A12540" s="207" t="n">
        <v>4018</v>
      </c>
      <c r="B12540" s="208" t="s">
        <v>12677</v>
      </c>
      <c r="C12540" s="2" t="s">
        <v>175</v>
      </c>
      <c r="D12540" s="209" t="n">
        <v>24.47</v>
      </c>
      <c r="F12540" s="211" t="n">
        <v>0</v>
      </c>
    </row>
    <row r="12541" customFormat="false" ht="12.8" hidden="false" customHeight="false" outlineLevel="0" collapsed="false">
      <c r="A12541" s="207" t="n">
        <v>36498</v>
      </c>
      <c r="B12541" s="208" t="s">
        <v>12678</v>
      </c>
      <c r="C12541" s="2" t="s">
        <v>170</v>
      </c>
      <c r="D12541" s="209" t="n">
        <v>8925.75</v>
      </c>
      <c r="F12541" s="211" t="n">
        <v>0</v>
      </c>
    </row>
    <row r="12542" customFormat="false" ht="12.8" hidden="false" customHeight="false" outlineLevel="0" collapsed="false">
      <c r="A12542" s="207" t="n">
        <v>12872</v>
      </c>
      <c r="B12542" s="208" t="s">
        <v>12679</v>
      </c>
      <c r="C12542" s="2" t="s">
        <v>2148</v>
      </c>
      <c r="D12542" s="209" t="n">
        <v>21.06</v>
      </c>
      <c r="F12542" s="211" t="n">
        <v>0</v>
      </c>
    </row>
    <row r="12543" customFormat="false" ht="12.8" hidden="false" customHeight="false" outlineLevel="0" collapsed="false">
      <c r="A12543" s="207" t="n">
        <v>41075</v>
      </c>
      <c r="B12543" s="208" t="s">
        <v>12680</v>
      </c>
      <c r="C12543" s="2" t="s">
        <v>7208</v>
      </c>
      <c r="D12543" s="209" t="n">
        <v>3701.79</v>
      </c>
      <c r="F12543" s="211" t="n">
        <v>0</v>
      </c>
    </row>
    <row r="12544" customFormat="false" ht="12.8" hidden="false" customHeight="false" outlineLevel="0" collapsed="false">
      <c r="A12544" s="207" t="n">
        <v>44324</v>
      </c>
      <c r="B12544" s="208" t="s">
        <v>12681</v>
      </c>
      <c r="C12544" s="2" t="s">
        <v>441</v>
      </c>
      <c r="D12544" s="209" t="n">
        <v>3.36</v>
      </c>
      <c r="F12544" s="211" t="n">
        <v>0</v>
      </c>
    </row>
    <row r="12545" customFormat="false" ht="12.8" hidden="false" customHeight="false" outlineLevel="0" collapsed="false">
      <c r="A12545" s="207" t="n">
        <v>3315</v>
      </c>
      <c r="B12545" s="208" t="s">
        <v>12682</v>
      </c>
      <c r="C12545" s="2" t="s">
        <v>441</v>
      </c>
      <c r="D12545" s="209" t="n">
        <v>0.97</v>
      </c>
      <c r="F12545" s="211" t="n">
        <v>0</v>
      </c>
    </row>
    <row r="12546" customFormat="false" ht="12.8" hidden="false" customHeight="false" outlineLevel="0" collapsed="false">
      <c r="A12546" s="207" t="n">
        <v>36870</v>
      </c>
      <c r="B12546" s="208" t="s">
        <v>12683</v>
      </c>
      <c r="C12546" s="2" t="s">
        <v>441</v>
      </c>
      <c r="D12546" s="209" t="n">
        <v>0.75</v>
      </c>
      <c r="F12546" s="211" t="n">
        <v>0</v>
      </c>
    </row>
    <row r="12547" customFormat="false" ht="19.4" hidden="false" customHeight="false" outlineLevel="0" collapsed="false">
      <c r="A12547" s="207" t="n">
        <v>5092</v>
      </c>
      <c r="B12547" s="208" t="s">
        <v>12684</v>
      </c>
      <c r="C12547" s="2" t="s">
        <v>10907</v>
      </c>
      <c r="D12547" s="209" t="n">
        <v>19.5</v>
      </c>
      <c r="F12547" s="211" t="n">
        <v>0</v>
      </c>
    </row>
    <row r="12548" customFormat="false" ht="12.8" hidden="false" customHeight="false" outlineLevel="0" collapsed="false">
      <c r="A12548" s="207" t="n">
        <v>11462</v>
      </c>
      <c r="B12548" s="208" t="s">
        <v>12685</v>
      </c>
      <c r="C12548" s="2" t="s">
        <v>10907</v>
      </c>
      <c r="D12548" s="209" t="n">
        <v>19.94</v>
      </c>
      <c r="F12548" s="211" t="n">
        <v>0</v>
      </c>
    </row>
    <row r="12549" customFormat="false" ht="12.8" hidden="false" customHeight="false" outlineLevel="0" collapsed="false">
      <c r="A12549" s="207" t="n">
        <v>36529</v>
      </c>
      <c r="B12549" s="208" t="s">
        <v>12686</v>
      </c>
      <c r="C12549" s="2" t="s">
        <v>170</v>
      </c>
      <c r="D12549" s="209" t="n">
        <v>81692.33</v>
      </c>
      <c r="F12549" s="211" t="n">
        <v>0</v>
      </c>
    </row>
    <row r="12550" customFormat="false" ht="12.8" hidden="false" customHeight="false" outlineLevel="0" collapsed="false">
      <c r="A12550" s="207" t="n">
        <v>3318</v>
      </c>
      <c r="B12550" s="208" t="s">
        <v>12687</v>
      </c>
      <c r="C12550" s="2" t="s">
        <v>170</v>
      </c>
      <c r="D12550" s="209" t="n">
        <v>64046.79</v>
      </c>
      <c r="F12550" s="211" t="n">
        <v>0</v>
      </c>
    </row>
    <row r="12551" customFormat="false" ht="12.8" hidden="false" customHeight="false" outlineLevel="0" collapsed="false">
      <c r="A12551" s="207" t="n">
        <v>3324</v>
      </c>
      <c r="B12551" s="208" t="s">
        <v>12688</v>
      </c>
      <c r="C12551" s="2" t="s">
        <v>175</v>
      </c>
      <c r="D12551" s="209" t="n">
        <v>19.24</v>
      </c>
      <c r="F12551" s="211" t="n">
        <v>0</v>
      </c>
    </row>
    <row r="12552" customFormat="false" ht="12.8" hidden="false" customHeight="false" outlineLevel="0" collapsed="false">
      <c r="A12552" s="207" t="n">
        <v>3322</v>
      </c>
      <c r="B12552" s="208" t="s">
        <v>12689</v>
      </c>
      <c r="C12552" s="2" t="s">
        <v>175</v>
      </c>
      <c r="D12552" s="209" t="n">
        <v>26.95</v>
      </c>
      <c r="F12552" s="211" t="n">
        <v>0</v>
      </c>
    </row>
    <row r="12553" customFormat="false" ht="12.8" hidden="false" customHeight="false" outlineLevel="0" collapsed="false">
      <c r="A12553" s="207" t="n">
        <v>5076</v>
      </c>
      <c r="B12553" s="208" t="s">
        <v>12690</v>
      </c>
      <c r="C12553" s="2" t="s">
        <v>441</v>
      </c>
      <c r="D12553" s="209" t="n">
        <v>14.31</v>
      </c>
      <c r="F12553" s="211" t="n">
        <v>0</v>
      </c>
    </row>
    <row r="12554" customFormat="false" ht="12.8" hidden="false" customHeight="false" outlineLevel="0" collapsed="false">
      <c r="A12554" s="207" t="n">
        <v>5077</v>
      </c>
      <c r="B12554" s="208" t="s">
        <v>12691</v>
      </c>
      <c r="C12554" s="2" t="s">
        <v>441</v>
      </c>
      <c r="D12554" s="209" t="n">
        <v>15.82</v>
      </c>
      <c r="F12554" s="211" t="n">
        <v>0</v>
      </c>
    </row>
    <row r="12555" customFormat="false" ht="12.8" hidden="false" customHeight="false" outlineLevel="0" collapsed="false">
      <c r="A12555" s="207" t="n">
        <v>45242</v>
      </c>
      <c r="B12555" s="208" t="s">
        <v>12692</v>
      </c>
      <c r="C12555" s="2" t="s">
        <v>170</v>
      </c>
      <c r="D12555" s="209" t="n">
        <v>61.97</v>
      </c>
      <c r="F12555" s="211" t="n">
        <v>0</v>
      </c>
    </row>
    <row r="12556" customFormat="false" ht="19.4" hidden="false" customHeight="false" outlineLevel="0" collapsed="false">
      <c r="A12556" s="207" t="n">
        <v>11837</v>
      </c>
      <c r="B12556" s="208" t="s">
        <v>12693</v>
      </c>
      <c r="C12556" s="2" t="s">
        <v>170</v>
      </c>
      <c r="D12556" s="209" t="n">
        <v>94.03</v>
      </c>
      <c r="F12556" s="211" t="n">
        <v>0</v>
      </c>
    </row>
    <row r="12557" customFormat="false" ht="12.8" hidden="false" customHeight="false" outlineLevel="0" collapsed="false">
      <c r="A12557" s="207" t="n">
        <v>415</v>
      </c>
      <c r="B12557" s="208" t="s">
        <v>12694</v>
      </c>
      <c r="C12557" s="2" t="s">
        <v>170</v>
      </c>
      <c r="D12557" s="209" t="n">
        <v>38.56</v>
      </c>
      <c r="F12557" s="211" t="n">
        <v>0</v>
      </c>
    </row>
    <row r="12558" customFormat="false" ht="12.8" hidden="false" customHeight="false" outlineLevel="0" collapsed="false">
      <c r="A12558" s="207" t="n">
        <v>38055</v>
      </c>
      <c r="B12558" s="208" t="s">
        <v>12695</v>
      </c>
      <c r="C12558" s="2" t="s">
        <v>170</v>
      </c>
      <c r="D12558" s="209" t="n">
        <v>8.53</v>
      </c>
      <c r="F12558" s="211" t="n">
        <v>0</v>
      </c>
    </row>
    <row r="12559" customFormat="false" ht="12.8" hidden="false" customHeight="false" outlineLevel="0" collapsed="false">
      <c r="A12559" s="207" t="n">
        <v>416</v>
      </c>
      <c r="B12559" s="208" t="s">
        <v>12696</v>
      </c>
      <c r="C12559" s="2" t="s">
        <v>170</v>
      </c>
      <c r="D12559" s="209" t="n">
        <v>14.11</v>
      </c>
      <c r="F12559" s="211" t="n">
        <v>0</v>
      </c>
    </row>
    <row r="12560" customFormat="false" ht="12.8" hidden="false" customHeight="false" outlineLevel="0" collapsed="false">
      <c r="A12560" s="207" t="n">
        <v>425</v>
      </c>
      <c r="B12560" s="208" t="s">
        <v>12697</v>
      </c>
      <c r="C12560" s="2" t="s">
        <v>170</v>
      </c>
      <c r="D12560" s="209" t="n">
        <v>8.75</v>
      </c>
      <c r="F12560" s="211" t="n">
        <v>0</v>
      </c>
    </row>
    <row r="12561" customFormat="false" ht="12.8" hidden="false" customHeight="false" outlineLevel="0" collapsed="false">
      <c r="A12561" s="207" t="n">
        <v>426</v>
      </c>
      <c r="B12561" s="208" t="s">
        <v>12698</v>
      </c>
      <c r="C12561" s="2" t="s">
        <v>170</v>
      </c>
      <c r="D12561" s="209" t="n">
        <v>48.19</v>
      </c>
      <c r="F12561" s="211" t="n">
        <v>0</v>
      </c>
    </row>
    <row r="12562" customFormat="false" ht="12.8" hidden="false" customHeight="false" outlineLevel="0" collapsed="false">
      <c r="A12562" s="207" t="n">
        <v>38056</v>
      </c>
      <c r="B12562" s="208" t="s">
        <v>12699</v>
      </c>
      <c r="C12562" s="2" t="s">
        <v>170</v>
      </c>
      <c r="D12562" s="209" t="n">
        <v>47.06</v>
      </c>
      <c r="F12562" s="211" t="n">
        <v>0</v>
      </c>
    </row>
    <row r="12563" customFormat="false" ht="12.8" hidden="false" customHeight="false" outlineLevel="0" collapsed="false">
      <c r="A12563" s="207" t="n">
        <v>1564</v>
      </c>
      <c r="B12563" s="208" t="s">
        <v>12700</v>
      </c>
      <c r="C12563" s="2" t="s">
        <v>170</v>
      </c>
      <c r="D12563" s="209" t="n">
        <v>17.96</v>
      </c>
      <c r="F12563" s="211" t="n">
        <v>0</v>
      </c>
    </row>
    <row r="12564" customFormat="false" ht="12.8" hidden="false" customHeight="false" outlineLevel="0" collapsed="false">
      <c r="A12564" s="207" t="n">
        <v>11032</v>
      </c>
      <c r="B12564" s="208" t="s">
        <v>12701</v>
      </c>
      <c r="C12564" s="2" t="s">
        <v>170</v>
      </c>
      <c r="D12564" s="209" t="n">
        <v>9.66</v>
      </c>
      <c r="F12564" s="211" t="n">
        <v>0</v>
      </c>
    </row>
    <row r="12565" customFormat="false" ht="12.8" hidden="false" customHeight="false" outlineLevel="0" collapsed="false">
      <c r="A12565" s="207" t="n">
        <v>36786</v>
      </c>
      <c r="B12565" s="208" t="s">
        <v>12702</v>
      </c>
      <c r="C12565" s="2" t="s">
        <v>12703</v>
      </c>
      <c r="F12565" s="211" t="n">
        <v>0</v>
      </c>
    </row>
    <row r="12566" customFormat="false" ht="12.8" hidden="false" customHeight="false" outlineLevel="0" collapsed="false">
      <c r="A12566" s="207" t="n">
        <v>36785</v>
      </c>
      <c r="B12566" s="208" t="s">
        <v>12704</v>
      </c>
      <c r="C12566" s="2" t="s">
        <v>12703</v>
      </c>
      <c r="F12566" s="211" t="n">
        <v>0</v>
      </c>
    </row>
    <row r="12567" customFormat="false" ht="12.8" hidden="false" customHeight="false" outlineLevel="0" collapsed="false">
      <c r="A12567" s="207" t="n">
        <v>36782</v>
      </c>
      <c r="B12567" s="208" t="s">
        <v>12705</v>
      </c>
      <c r="C12567" s="2" t="s">
        <v>12703</v>
      </c>
      <c r="F12567" s="211" t="n">
        <v>0</v>
      </c>
    </row>
    <row r="12568" customFormat="false" ht="12.8" hidden="false" customHeight="false" outlineLevel="0" collapsed="false">
      <c r="A12568" s="207" t="n">
        <v>44481</v>
      </c>
      <c r="B12568" s="208" t="s">
        <v>12706</v>
      </c>
      <c r="C12568" s="2" t="s">
        <v>12703</v>
      </c>
      <c r="F12568" s="211" t="n">
        <v>0</v>
      </c>
    </row>
    <row r="12569" customFormat="false" ht="12.8" hidden="false" customHeight="false" outlineLevel="0" collapsed="false">
      <c r="A12569" s="207" t="n">
        <v>4824</v>
      </c>
      <c r="B12569" s="208" t="s">
        <v>12707</v>
      </c>
      <c r="C12569" s="2" t="s">
        <v>441</v>
      </c>
      <c r="D12569" s="209" t="n">
        <v>0.85</v>
      </c>
      <c r="F12569" s="211" t="n">
        <v>0</v>
      </c>
    </row>
    <row r="12570" customFormat="false" ht="12.8" hidden="false" customHeight="false" outlineLevel="0" collapsed="false">
      <c r="A12570" s="207" t="n">
        <v>11795</v>
      </c>
      <c r="B12570" s="208" t="s">
        <v>12708</v>
      </c>
      <c r="C12570" s="2" t="s">
        <v>175</v>
      </c>
      <c r="D12570" s="209" t="n">
        <v>672.45</v>
      </c>
      <c r="F12570" s="211" t="n">
        <v>0</v>
      </c>
    </row>
    <row r="12571" customFormat="false" ht="12.8" hidden="false" customHeight="false" outlineLevel="0" collapsed="false">
      <c r="A12571" s="207" t="n">
        <v>134</v>
      </c>
      <c r="B12571" s="208" t="s">
        <v>12709</v>
      </c>
      <c r="C12571" s="2" t="s">
        <v>441</v>
      </c>
      <c r="D12571" s="209" t="n">
        <v>1.72</v>
      </c>
      <c r="F12571" s="211" t="n">
        <v>0</v>
      </c>
    </row>
    <row r="12572" customFormat="false" ht="19.4" hidden="false" customHeight="false" outlineLevel="0" collapsed="false">
      <c r="A12572" s="207" t="n">
        <v>4229</v>
      </c>
      <c r="B12572" s="208" t="s">
        <v>12710</v>
      </c>
      <c r="C12572" s="2" t="s">
        <v>441</v>
      </c>
      <c r="D12572" s="209" t="n">
        <v>45.43</v>
      </c>
      <c r="F12572" s="211" t="n">
        <v>0</v>
      </c>
    </row>
    <row r="12573" customFormat="false" ht="12.8" hidden="false" customHeight="false" outlineLevel="0" collapsed="false">
      <c r="A12573" s="207" t="n">
        <v>11731</v>
      </c>
      <c r="B12573" s="208" t="s">
        <v>12711</v>
      </c>
      <c r="C12573" s="2" t="s">
        <v>170</v>
      </c>
      <c r="D12573" s="209" t="n">
        <v>13.05</v>
      </c>
      <c r="F12573" s="211" t="n">
        <v>0</v>
      </c>
    </row>
    <row r="12574" customFormat="false" ht="12.8" hidden="false" customHeight="false" outlineLevel="0" collapsed="false">
      <c r="A12574" s="207" t="n">
        <v>11732</v>
      </c>
      <c r="B12574" s="208" t="s">
        <v>12712</v>
      </c>
      <c r="C12574" s="2" t="s">
        <v>170</v>
      </c>
      <c r="D12574" s="209" t="n">
        <v>34.21</v>
      </c>
      <c r="F12574" s="211" t="n">
        <v>0</v>
      </c>
    </row>
    <row r="12575" customFormat="false" ht="12.8" hidden="false" customHeight="false" outlineLevel="0" collapsed="false">
      <c r="A12575" s="207" t="n">
        <v>11244</v>
      </c>
      <c r="B12575" s="208" t="s">
        <v>12713</v>
      </c>
      <c r="C12575" s="2" t="s">
        <v>170</v>
      </c>
      <c r="F12575" s="211" t="n">
        <v>0</v>
      </c>
    </row>
    <row r="12576" customFormat="false" ht="12.8" hidden="false" customHeight="false" outlineLevel="0" collapsed="false">
      <c r="A12576" s="207" t="n">
        <v>11235</v>
      </c>
      <c r="B12576" s="208" t="s">
        <v>12714</v>
      </c>
      <c r="C12576" s="2" t="s">
        <v>170</v>
      </c>
      <c r="F12576" s="211" t="n">
        <v>0</v>
      </c>
    </row>
    <row r="12577" customFormat="false" ht="12.8" hidden="false" customHeight="false" outlineLevel="0" collapsed="false">
      <c r="A12577" s="207" t="n">
        <v>11236</v>
      </c>
      <c r="B12577" s="208" t="s">
        <v>12715</v>
      </c>
      <c r="C12577" s="2" t="s">
        <v>170</v>
      </c>
      <c r="F12577" s="211" t="n">
        <v>0</v>
      </c>
    </row>
    <row r="12578" customFormat="false" ht="19.4" hidden="false" customHeight="false" outlineLevel="0" collapsed="false">
      <c r="A12578" s="207" t="n">
        <v>11245</v>
      </c>
      <c r="B12578" s="208" t="s">
        <v>12716</v>
      </c>
      <c r="C12578" s="2" t="s">
        <v>170</v>
      </c>
      <c r="F12578" s="211" t="n">
        <v>0</v>
      </c>
    </row>
    <row r="12579" customFormat="false" ht="12.8" hidden="false" customHeight="false" outlineLevel="0" collapsed="false">
      <c r="A12579" s="207" t="n">
        <v>36494</v>
      </c>
      <c r="B12579" s="208" t="s">
        <v>12717</v>
      </c>
      <c r="C12579" s="2" t="s">
        <v>170</v>
      </c>
      <c r="D12579" s="209" t="n">
        <v>724809.03</v>
      </c>
      <c r="F12579" s="211" t="n">
        <v>0</v>
      </c>
    </row>
    <row r="12580" customFormat="false" ht="12.8" hidden="false" customHeight="false" outlineLevel="0" collapsed="false">
      <c r="A12580" s="207" t="n">
        <v>36493</v>
      </c>
      <c r="B12580" s="208" t="s">
        <v>12718</v>
      </c>
      <c r="C12580" s="2" t="s">
        <v>170</v>
      </c>
      <c r="D12580" s="209" t="n">
        <v>821179.19</v>
      </c>
      <c r="F12580" s="211" t="n">
        <v>0</v>
      </c>
    </row>
    <row r="12581" customFormat="false" ht="19.4" hidden="false" customHeight="false" outlineLevel="0" collapsed="false">
      <c r="A12581" s="207" t="n">
        <v>13333</v>
      </c>
      <c r="B12581" s="208" t="s">
        <v>12719</v>
      </c>
      <c r="C12581" s="2" t="s">
        <v>170</v>
      </c>
      <c r="D12581" s="209" t="n">
        <v>247174.57</v>
      </c>
      <c r="F12581" s="211" t="n">
        <v>0</v>
      </c>
    </row>
    <row r="12582" customFormat="false" ht="19.4" hidden="false" customHeight="false" outlineLevel="0" collapsed="false">
      <c r="A12582" s="207" t="n">
        <v>39588</v>
      </c>
      <c r="B12582" s="208" t="s">
        <v>12720</v>
      </c>
      <c r="C12582" s="2" t="s">
        <v>170</v>
      </c>
      <c r="D12582" s="209" t="n">
        <v>264001.01</v>
      </c>
      <c r="F12582" s="211" t="n">
        <v>0</v>
      </c>
    </row>
    <row r="12583" customFormat="false" ht="19.4" hidden="false" customHeight="false" outlineLevel="0" collapsed="false">
      <c r="A12583" s="207" t="n">
        <v>14254</v>
      </c>
      <c r="B12583" s="208" t="s">
        <v>12721</v>
      </c>
      <c r="C12583" s="2" t="s">
        <v>170</v>
      </c>
      <c r="D12583" s="209" t="n">
        <v>129600.5</v>
      </c>
      <c r="F12583" s="211" t="n">
        <v>0</v>
      </c>
    </row>
    <row r="12584" customFormat="false" ht="12.8" hidden="false" customHeight="false" outlineLevel="0" collapsed="false">
      <c r="A12584" s="207" t="n">
        <v>25019</v>
      </c>
      <c r="B12584" s="208" t="s">
        <v>12722</v>
      </c>
      <c r="C12584" s="2" t="s">
        <v>170</v>
      </c>
      <c r="D12584" s="209" t="n">
        <v>185512.76</v>
      </c>
      <c r="F12584" s="211" t="n">
        <v>0</v>
      </c>
    </row>
    <row r="12585" customFormat="false" ht="12.8" hidden="false" customHeight="false" outlineLevel="0" collapsed="false">
      <c r="A12585" s="207" t="n">
        <v>36501</v>
      </c>
      <c r="B12585" s="208" t="s">
        <v>12723</v>
      </c>
      <c r="C12585" s="2" t="s">
        <v>170</v>
      </c>
      <c r="D12585" s="209" t="n">
        <v>165170.29</v>
      </c>
      <c r="F12585" s="211" t="n">
        <v>0</v>
      </c>
    </row>
    <row r="12586" customFormat="false" ht="12.8" hidden="false" customHeight="false" outlineLevel="0" collapsed="false">
      <c r="A12586" s="207" t="n">
        <v>36500</v>
      </c>
      <c r="B12586" s="208" t="s">
        <v>12724</v>
      </c>
      <c r="C12586" s="2" t="s">
        <v>170</v>
      </c>
      <c r="D12586" s="209" t="n">
        <v>116721.33</v>
      </c>
      <c r="F12586" s="211" t="n">
        <v>0</v>
      </c>
    </row>
    <row r="12587" customFormat="false" ht="19.4" hidden="false" customHeight="false" outlineLevel="0" collapsed="false">
      <c r="A12587" s="207" t="n">
        <v>20017</v>
      </c>
      <c r="B12587" s="208" t="s">
        <v>12725</v>
      </c>
      <c r="C12587" s="2" t="s">
        <v>183</v>
      </c>
      <c r="D12587" s="209" t="n">
        <v>12.32</v>
      </c>
      <c r="F12587" s="211" t="n">
        <v>0</v>
      </c>
    </row>
    <row r="12588" customFormat="false" ht="19.4" hidden="false" customHeight="false" outlineLevel="0" collapsed="false">
      <c r="A12588" s="207" t="n">
        <v>20007</v>
      </c>
      <c r="B12588" s="208" t="s">
        <v>12726</v>
      </c>
      <c r="C12588" s="2" t="s">
        <v>183</v>
      </c>
      <c r="D12588" s="209" t="n">
        <v>7.35</v>
      </c>
      <c r="F12588" s="211" t="n">
        <v>0</v>
      </c>
    </row>
    <row r="12589" customFormat="false" ht="12.8" hidden="false" customHeight="false" outlineLevel="0" collapsed="false">
      <c r="A12589" s="207" t="n">
        <v>39831</v>
      </c>
      <c r="B12589" s="208" t="s">
        <v>12727</v>
      </c>
      <c r="C12589" s="2" t="s">
        <v>10942</v>
      </c>
      <c r="D12589" s="209" t="n">
        <v>247.04</v>
      </c>
      <c r="F12589" s="211" t="n">
        <v>0</v>
      </c>
    </row>
    <row r="12590" customFormat="false" ht="19.4" hidden="false" customHeight="false" outlineLevel="0" collapsed="false">
      <c r="A12590" s="207" t="n">
        <v>36888</v>
      </c>
      <c r="B12590" s="208" t="s">
        <v>12728</v>
      </c>
      <c r="C12590" s="2" t="s">
        <v>183</v>
      </c>
      <c r="D12590" s="209" t="n">
        <v>34.22</v>
      </c>
      <c r="F12590" s="211" t="n">
        <v>0</v>
      </c>
    </row>
    <row r="12591" customFormat="false" ht="19.4" hidden="false" customHeight="false" outlineLevel="0" collapsed="false">
      <c r="A12591" s="207" t="n">
        <v>39836</v>
      </c>
      <c r="B12591" s="208" t="s">
        <v>12729</v>
      </c>
      <c r="C12591" s="2" t="s">
        <v>10942</v>
      </c>
      <c r="D12591" s="209" t="n">
        <v>217.07</v>
      </c>
      <c r="F12591" s="211" t="n">
        <v>0</v>
      </c>
    </row>
    <row r="12592" customFormat="false" ht="12.8" hidden="false" customHeight="false" outlineLevel="0" collapsed="false">
      <c r="A12592" s="207" t="n">
        <v>39830</v>
      </c>
      <c r="B12592" s="208" t="s">
        <v>12730</v>
      </c>
      <c r="C12592" s="2" t="s">
        <v>10942</v>
      </c>
      <c r="D12592" s="209" t="n">
        <v>247.56</v>
      </c>
      <c r="F12592" s="211" t="n">
        <v>0</v>
      </c>
    </row>
    <row r="12593" customFormat="false" ht="12.8" hidden="false" customHeight="false" outlineLevel="0" collapsed="false">
      <c r="A12593" s="207" t="n">
        <v>36487</v>
      </c>
      <c r="B12593" s="208" t="s">
        <v>12731</v>
      </c>
      <c r="C12593" s="2" t="s">
        <v>170</v>
      </c>
      <c r="D12593" s="209" t="n">
        <v>3762.74</v>
      </c>
      <c r="F12593" s="211" t="n">
        <v>0</v>
      </c>
    </row>
    <row r="12594" customFormat="false" ht="19.4" hidden="false" customHeight="false" outlineLevel="0" collapsed="false">
      <c r="A12594" s="207" t="n">
        <v>44475</v>
      </c>
      <c r="B12594" s="208" t="s">
        <v>12732</v>
      </c>
      <c r="C12594" s="2" t="s">
        <v>170</v>
      </c>
      <c r="D12594" s="209" t="n">
        <v>1267440.02</v>
      </c>
      <c r="F12594" s="211" t="n">
        <v>0</v>
      </c>
    </row>
    <row r="12595" customFormat="false" ht="19.4" hidden="false" customHeight="false" outlineLevel="0" collapsed="false">
      <c r="A12595" s="207" t="n">
        <v>44474</v>
      </c>
      <c r="B12595" s="208" t="s">
        <v>12733</v>
      </c>
      <c r="C12595" s="2" t="s">
        <v>170</v>
      </c>
      <c r="D12595" s="209" t="n">
        <v>2437384.66</v>
      </c>
      <c r="F12595" s="211" t="n">
        <v>0</v>
      </c>
    </row>
    <row r="12596" customFormat="false" ht="28.35" hidden="false" customHeight="false" outlineLevel="0" collapsed="false">
      <c r="A12596" s="207" t="n">
        <v>37775</v>
      </c>
      <c r="B12596" s="208" t="s">
        <v>12734</v>
      </c>
      <c r="C12596" s="2" t="s">
        <v>170</v>
      </c>
      <c r="D12596" s="209" t="n">
        <v>399985.58</v>
      </c>
      <c r="F12596" s="211" t="n">
        <v>0</v>
      </c>
    </row>
    <row r="12597" customFormat="false" ht="28.35" hidden="false" customHeight="false" outlineLevel="0" collapsed="false">
      <c r="A12597" s="207" t="n">
        <v>10712</v>
      </c>
      <c r="B12597" s="208" t="s">
        <v>12735</v>
      </c>
      <c r="C12597" s="2" t="s">
        <v>170</v>
      </c>
      <c r="D12597" s="209" t="n">
        <v>99996.39</v>
      </c>
      <c r="F12597" s="211" t="n">
        <v>0</v>
      </c>
    </row>
    <row r="12598" customFormat="false" ht="28.35" hidden="false" customHeight="false" outlineLevel="0" collapsed="false">
      <c r="A12598" s="207" t="n">
        <v>3363</v>
      </c>
      <c r="B12598" s="208" t="s">
        <v>12736</v>
      </c>
      <c r="C12598" s="2" t="s">
        <v>170</v>
      </c>
      <c r="D12598" s="209" t="n">
        <v>140654.27</v>
      </c>
      <c r="F12598" s="211" t="n">
        <v>0</v>
      </c>
    </row>
    <row r="12599" customFormat="false" ht="28.35" hidden="false" customHeight="false" outlineLevel="0" collapsed="false">
      <c r="A12599" s="207" t="n">
        <v>3365</v>
      </c>
      <c r="B12599" s="208" t="s">
        <v>12737</v>
      </c>
      <c r="C12599" s="2" t="s">
        <v>170</v>
      </c>
      <c r="D12599" s="209" t="n">
        <v>328779.35</v>
      </c>
      <c r="F12599" s="211" t="n">
        <v>0</v>
      </c>
    </row>
    <row r="12600" customFormat="false" ht="12.8" hidden="false" customHeight="false" outlineLevel="0" collapsed="false">
      <c r="A12600" s="207" t="n">
        <v>7569</v>
      </c>
      <c r="B12600" s="208" t="s">
        <v>12738</v>
      </c>
      <c r="C12600" s="2" t="s">
        <v>170</v>
      </c>
      <c r="F12600" s="211" t="n">
        <v>0</v>
      </c>
    </row>
    <row r="12601" customFormat="false" ht="19.4" hidden="false" customHeight="false" outlineLevel="0" collapsed="false">
      <c r="A12601" s="207" t="n">
        <v>3378</v>
      </c>
      <c r="B12601" s="208" t="s">
        <v>12739</v>
      </c>
      <c r="C12601" s="2" t="s">
        <v>170</v>
      </c>
      <c r="D12601" s="209" t="n">
        <v>136.48</v>
      </c>
      <c r="F12601" s="211" t="n">
        <v>0</v>
      </c>
    </row>
    <row r="12602" customFormat="false" ht="19.4" hidden="false" customHeight="false" outlineLevel="0" collapsed="false">
      <c r="A12602" s="207" t="n">
        <v>3380</v>
      </c>
      <c r="B12602" s="208" t="s">
        <v>12740</v>
      </c>
      <c r="C12602" s="2" t="s">
        <v>170</v>
      </c>
      <c r="D12602" s="209" t="n">
        <v>95.54</v>
      </c>
      <c r="F12602" s="211" t="n">
        <v>0</v>
      </c>
    </row>
    <row r="12603" customFormat="false" ht="19.4" hidden="false" customHeight="false" outlineLevel="0" collapsed="false">
      <c r="A12603" s="207" t="n">
        <v>3379</v>
      </c>
      <c r="B12603" s="208" t="s">
        <v>12741</v>
      </c>
      <c r="C12603" s="2" t="s">
        <v>170</v>
      </c>
      <c r="D12603" s="209" t="n">
        <v>92.24</v>
      </c>
      <c r="F12603" s="211" t="n">
        <v>0</v>
      </c>
    </row>
    <row r="12604" customFormat="false" ht="12.8" hidden="false" customHeight="false" outlineLevel="0" collapsed="false">
      <c r="A12604" s="207" t="n">
        <v>11991</v>
      </c>
      <c r="B12604" s="208" t="s">
        <v>12742</v>
      </c>
      <c r="C12604" s="2" t="s">
        <v>170</v>
      </c>
      <c r="D12604" s="209" t="n">
        <v>107.1</v>
      </c>
      <c r="F12604" s="211" t="n">
        <v>0</v>
      </c>
    </row>
    <row r="12605" customFormat="false" ht="12.8" hidden="false" customHeight="false" outlineLevel="0" collapsed="false">
      <c r="A12605" s="207" t="n">
        <v>44305</v>
      </c>
      <c r="B12605" s="208" t="s">
        <v>12743</v>
      </c>
      <c r="C12605" s="2" t="s">
        <v>170</v>
      </c>
      <c r="D12605" s="209" t="n">
        <v>1911.39</v>
      </c>
      <c r="F12605" s="211" t="n">
        <v>0</v>
      </c>
    </row>
    <row r="12606" customFormat="false" ht="19.4" hidden="false" customHeight="false" outlineLevel="0" collapsed="false">
      <c r="A12606" s="207" t="n">
        <v>34349</v>
      </c>
      <c r="B12606" s="208" t="s">
        <v>12744</v>
      </c>
      <c r="C12606" s="2" t="s">
        <v>170</v>
      </c>
      <c r="D12606" s="209" t="n">
        <v>25.64</v>
      </c>
      <c r="F12606" s="211" t="n">
        <v>0</v>
      </c>
    </row>
    <row r="12607" customFormat="false" ht="19.4" hidden="false" customHeight="false" outlineLevel="0" collapsed="false">
      <c r="A12607" s="207" t="n">
        <v>11029</v>
      </c>
      <c r="B12607" s="208" t="s">
        <v>12745</v>
      </c>
      <c r="C12607" s="2" t="s">
        <v>11831</v>
      </c>
      <c r="D12607" s="209" t="n">
        <v>1.48</v>
      </c>
      <c r="F12607" s="211" t="n">
        <v>0</v>
      </c>
    </row>
    <row r="12608" customFormat="false" ht="19.4" hidden="false" customHeight="false" outlineLevel="0" collapsed="false">
      <c r="A12608" s="207" t="n">
        <v>4316</v>
      </c>
      <c r="B12608" s="208" t="s">
        <v>12746</v>
      </c>
      <c r="C12608" s="2" t="s">
        <v>170</v>
      </c>
      <c r="D12608" s="209" t="n">
        <v>1.49</v>
      </c>
      <c r="F12608" s="211" t="n">
        <v>0</v>
      </c>
    </row>
    <row r="12609" customFormat="false" ht="19.4" hidden="false" customHeight="false" outlineLevel="0" collapsed="false">
      <c r="A12609" s="207" t="n">
        <v>4313</v>
      </c>
      <c r="B12609" s="208" t="s">
        <v>12747</v>
      </c>
      <c r="C12609" s="2" t="s">
        <v>11831</v>
      </c>
      <c r="D12609" s="209" t="n">
        <v>2.14</v>
      </c>
      <c r="F12609" s="211" t="n">
        <v>0</v>
      </c>
    </row>
    <row r="12610" customFormat="false" ht="19.4" hidden="false" customHeight="false" outlineLevel="0" collapsed="false">
      <c r="A12610" s="207" t="n">
        <v>4317</v>
      </c>
      <c r="B12610" s="208" t="s">
        <v>12748</v>
      </c>
      <c r="C12610" s="2" t="s">
        <v>170</v>
      </c>
      <c r="D12610" s="209" t="n">
        <v>2.44</v>
      </c>
      <c r="F12610" s="211" t="n">
        <v>0</v>
      </c>
    </row>
    <row r="12611" customFormat="false" ht="19.4" hidden="false" customHeight="false" outlineLevel="0" collapsed="false">
      <c r="A12611" s="207" t="n">
        <v>4314</v>
      </c>
      <c r="B12611" s="208" t="s">
        <v>12749</v>
      </c>
      <c r="C12611" s="2" t="s">
        <v>11831</v>
      </c>
      <c r="D12611" s="209" t="n">
        <v>2.86</v>
      </c>
      <c r="F12611" s="211" t="n">
        <v>0</v>
      </c>
    </row>
    <row r="12612" customFormat="false" ht="19.4" hidden="false" customHeight="false" outlineLevel="0" collapsed="false">
      <c r="A12612" s="207" t="n">
        <v>10921</v>
      </c>
      <c r="B12612" s="208" t="s">
        <v>12750</v>
      </c>
      <c r="C12612" s="2" t="s">
        <v>170</v>
      </c>
      <c r="F12612" s="211" t="n">
        <v>0</v>
      </c>
    </row>
    <row r="12613" customFormat="false" ht="19.4" hidden="false" customHeight="false" outlineLevel="0" collapsed="false">
      <c r="A12613" s="207" t="n">
        <v>10922</v>
      </c>
      <c r="B12613" s="208" t="s">
        <v>12751</v>
      </c>
      <c r="C12613" s="2" t="s">
        <v>170</v>
      </c>
      <c r="F12613" s="211" t="n">
        <v>0</v>
      </c>
    </row>
    <row r="12614" customFormat="false" ht="12.8" hidden="false" customHeight="false" outlineLevel="0" collapsed="false">
      <c r="A12614" s="207" t="n">
        <v>10923</v>
      </c>
      <c r="B12614" s="208" t="s">
        <v>12752</v>
      </c>
      <c r="C12614" s="2" t="s">
        <v>170</v>
      </c>
      <c r="F12614" s="211" t="n">
        <v>0</v>
      </c>
    </row>
    <row r="12615" customFormat="false" ht="12.8" hidden="false" customHeight="false" outlineLevel="0" collapsed="false">
      <c r="A12615" s="207" t="n">
        <v>10924</v>
      </c>
      <c r="B12615" s="208" t="s">
        <v>12753</v>
      </c>
      <c r="C12615" s="2" t="s">
        <v>170</v>
      </c>
      <c r="F12615" s="211" t="n">
        <v>0</v>
      </c>
    </row>
    <row r="12616" customFormat="false" ht="19.4" hidden="false" customHeight="false" outlineLevel="0" collapsed="false">
      <c r="A12616" s="207" t="n">
        <v>12772</v>
      </c>
      <c r="B12616" s="208" t="s">
        <v>12754</v>
      </c>
      <c r="C12616" s="2" t="s">
        <v>170</v>
      </c>
      <c r="D12616" s="209" t="n">
        <v>1484.45</v>
      </c>
      <c r="F12616" s="211" t="n">
        <v>0</v>
      </c>
    </row>
    <row r="12617" customFormat="false" ht="19.4" hidden="false" customHeight="false" outlineLevel="0" collapsed="false">
      <c r="A12617" s="207" t="n">
        <v>12770</v>
      </c>
      <c r="B12617" s="208" t="s">
        <v>12755</v>
      </c>
      <c r="C12617" s="2" t="s">
        <v>170</v>
      </c>
      <c r="D12617" s="209" t="n">
        <v>893.19</v>
      </c>
      <c r="F12617" s="211" t="n">
        <v>0</v>
      </c>
    </row>
    <row r="12618" customFormat="false" ht="19.4" hidden="false" customHeight="false" outlineLevel="0" collapsed="false">
      <c r="A12618" s="207" t="n">
        <v>12775</v>
      </c>
      <c r="B12618" s="208" t="s">
        <v>12756</v>
      </c>
      <c r="C12618" s="2" t="s">
        <v>170</v>
      </c>
      <c r="D12618" s="209" t="n">
        <v>654.16</v>
      </c>
      <c r="F12618" s="211" t="n">
        <v>0</v>
      </c>
    </row>
    <row r="12619" customFormat="false" ht="19.4" hidden="false" customHeight="false" outlineLevel="0" collapsed="false">
      <c r="A12619" s="207" t="n">
        <v>12768</v>
      </c>
      <c r="B12619" s="208" t="s">
        <v>12757</v>
      </c>
      <c r="C12619" s="2" t="s">
        <v>170</v>
      </c>
      <c r="D12619" s="209" t="n">
        <v>2088.3</v>
      </c>
      <c r="F12619" s="211" t="n">
        <v>0</v>
      </c>
    </row>
    <row r="12620" customFormat="false" ht="19.4" hidden="false" customHeight="false" outlineLevel="0" collapsed="false">
      <c r="A12620" s="207" t="n">
        <v>12769</v>
      </c>
      <c r="B12620" s="208" t="s">
        <v>12758</v>
      </c>
      <c r="C12620" s="2" t="s">
        <v>170</v>
      </c>
      <c r="D12620" s="209" t="n">
        <v>171.09</v>
      </c>
      <c r="F12620" s="211" t="n">
        <v>0</v>
      </c>
    </row>
    <row r="12621" customFormat="false" ht="19.4" hidden="false" customHeight="false" outlineLevel="0" collapsed="false">
      <c r="A12621" s="207" t="n">
        <v>12773</v>
      </c>
      <c r="B12621" s="208" t="s">
        <v>12759</v>
      </c>
      <c r="C12621" s="2" t="s">
        <v>170</v>
      </c>
      <c r="D12621" s="209" t="n">
        <v>183.67</v>
      </c>
      <c r="F12621" s="211" t="n">
        <v>0</v>
      </c>
    </row>
    <row r="12622" customFormat="false" ht="19.4" hidden="false" customHeight="false" outlineLevel="0" collapsed="false">
      <c r="A12622" s="207" t="n">
        <v>12774</v>
      </c>
      <c r="B12622" s="208" t="s">
        <v>12760</v>
      </c>
      <c r="C12622" s="2" t="s">
        <v>170</v>
      </c>
      <c r="D12622" s="209" t="n">
        <v>226.44</v>
      </c>
      <c r="F12622" s="211" t="n">
        <v>0</v>
      </c>
    </row>
    <row r="12623" customFormat="false" ht="19.4" hidden="false" customHeight="false" outlineLevel="0" collapsed="false">
      <c r="A12623" s="207" t="n">
        <v>12776</v>
      </c>
      <c r="B12623" s="208" t="s">
        <v>12761</v>
      </c>
      <c r="C12623" s="2" t="s">
        <v>170</v>
      </c>
      <c r="D12623" s="209" t="n">
        <v>3371.47</v>
      </c>
      <c r="F12623" s="211" t="n">
        <v>0</v>
      </c>
    </row>
    <row r="12624" customFormat="false" ht="19.4" hidden="false" customHeight="false" outlineLevel="0" collapsed="false">
      <c r="A12624" s="207" t="n">
        <v>12777</v>
      </c>
      <c r="B12624" s="208" t="s">
        <v>12762</v>
      </c>
      <c r="C12624" s="2" t="s">
        <v>170</v>
      </c>
      <c r="D12624" s="209" t="n">
        <v>4403.05</v>
      </c>
      <c r="F12624" s="211" t="n">
        <v>0</v>
      </c>
    </row>
    <row r="12625" customFormat="false" ht="12.8" hidden="false" customHeight="false" outlineLevel="0" collapsed="false">
      <c r="A12625" s="207" t="n">
        <v>12873</v>
      </c>
      <c r="B12625" s="208" t="s">
        <v>12763</v>
      </c>
      <c r="C12625" s="2" t="s">
        <v>2148</v>
      </c>
      <c r="D12625" s="209" t="n">
        <v>22.49</v>
      </c>
      <c r="F12625" s="211" t="n">
        <v>0</v>
      </c>
    </row>
    <row r="12626" customFormat="false" ht="12.8" hidden="false" customHeight="false" outlineLevel="0" collapsed="false">
      <c r="A12626" s="207" t="n">
        <v>41076</v>
      </c>
      <c r="B12626" s="208" t="s">
        <v>12764</v>
      </c>
      <c r="C12626" s="2" t="s">
        <v>7208</v>
      </c>
      <c r="D12626" s="209" t="n">
        <v>3955.98</v>
      </c>
      <c r="F12626" s="211" t="n">
        <v>0</v>
      </c>
    </row>
    <row r="12627" customFormat="false" ht="12.8" hidden="false" customHeight="false" outlineLevel="0" collapsed="false">
      <c r="A12627" s="207" t="n">
        <v>140</v>
      </c>
      <c r="B12627" s="208" t="s">
        <v>12765</v>
      </c>
      <c r="C12627" s="2" t="s">
        <v>441</v>
      </c>
      <c r="D12627" s="209" t="n">
        <v>19.27</v>
      </c>
      <c r="F12627" s="211" t="n">
        <v>0</v>
      </c>
    </row>
    <row r="12628" customFormat="false" ht="12.8" hidden="false" customHeight="false" outlineLevel="0" collapsed="false">
      <c r="A12628" s="207" t="n">
        <v>151</v>
      </c>
      <c r="B12628" s="208" t="s">
        <v>12766</v>
      </c>
      <c r="C12628" s="2" t="s">
        <v>9857</v>
      </c>
      <c r="D12628" s="209" t="n">
        <v>28.44</v>
      </c>
      <c r="F12628" s="211" t="n">
        <v>0</v>
      </c>
    </row>
    <row r="12629" customFormat="false" ht="12.8" hidden="false" customHeight="false" outlineLevel="0" collapsed="false">
      <c r="A12629" s="207" t="n">
        <v>7340</v>
      </c>
      <c r="B12629" s="208" t="s">
        <v>12767</v>
      </c>
      <c r="C12629" s="2" t="s">
        <v>9857</v>
      </c>
      <c r="D12629" s="209" t="n">
        <v>33.61</v>
      </c>
      <c r="F12629" s="211" t="n">
        <v>0</v>
      </c>
    </row>
    <row r="12630" customFormat="false" ht="12.8" hidden="false" customHeight="false" outlineLevel="0" collapsed="false">
      <c r="A12630" s="207" t="n">
        <v>40929</v>
      </c>
      <c r="B12630" s="208" t="s">
        <v>12768</v>
      </c>
      <c r="C12630" s="2" t="s">
        <v>7208</v>
      </c>
      <c r="D12630" s="209" t="n">
        <v>5979.09</v>
      </c>
      <c r="F12630" s="211" t="n">
        <v>0</v>
      </c>
    </row>
    <row r="12631" customFormat="false" ht="12.8" hidden="false" customHeight="false" outlineLevel="0" collapsed="false">
      <c r="A12631" s="207" t="n">
        <v>2701</v>
      </c>
      <c r="B12631" s="208" t="s">
        <v>12769</v>
      </c>
      <c r="C12631" s="2" t="s">
        <v>2148</v>
      </c>
      <c r="D12631" s="209" t="n">
        <v>34</v>
      </c>
      <c r="F12631" s="211" t="n">
        <v>0</v>
      </c>
    </row>
    <row r="12632" customFormat="false" ht="12.8" hidden="false" customHeight="false" outlineLevel="0" collapsed="false">
      <c r="A12632" s="207" t="n">
        <v>38064</v>
      </c>
      <c r="B12632" s="208" t="s">
        <v>12770</v>
      </c>
      <c r="C12632" s="2" t="s">
        <v>170</v>
      </c>
      <c r="D12632" s="209" t="n">
        <v>21.45</v>
      </c>
      <c r="F12632" s="211" t="n">
        <v>0</v>
      </c>
    </row>
    <row r="12633" customFormat="false" ht="12.8" hidden="false" customHeight="false" outlineLevel="0" collapsed="false">
      <c r="A12633" s="207" t="n">
        <v>38114</v>
      </c>
      <c r="B12633" s="208" t="s">
        <v>12771</v>
      </c>
      <c r="C12633" s="2" t="s">
        <v>170</v>
      </c>
      <c r="D12633" s="209" t="n">
        <v>19.18</v>
      </c>
      <c r="F12633" s="211" t="n">
        <v>0</v>
      </c>
    </row>
    <row r="12634" customFormat="false" ht="12.8" hidden="false" customHeight="false" outlineLevel="0" collapsed="false">
      <c r="A12634" s="207" t="n">
        <v>38115</v>
      </c>
      <c r="B12634" s="208" t="s">
        <v>12772</v>
      </c>
      <c r="C12634" s="2" t="s">
        <v>170</v>
      </c>
      <c r="D12634" s="209" t="n">
        <v>20.48</v>
      </c>
      <c r="F12634" s="211" t="n">
        <v>0</v>
      </c>
    </row>
    <row r="12635" customFormat="false" ht="12.8" hidden="false" customHeight="false" outlineLevel="0" collapsed="false">
      <c r="A12635" s="207" t="n">
        <v>38065</v>
      </c>
      <c r="B12635" s="208" t="s">
        <v>12773</v>
      </c>
      <c r="C12635" s="2" t="s">
        <v>170</v>
      </c>
      <c r="D12635" s="209" t="n">
        <v>30.43</v>
      </c>
      <c r="F12635" s="211" t="n">
        <v>0</v>
      </c>
    </row>
    <row r="12636" customFormat="false" ht="12.8" hidden="false" customHeight="false" outlineLevel="0" collapsed="false">
      <c r="A12636" s="207" t="n">
        <v>38078</v>
      </c>
      <c r="B12636" s="208" t="s">
        <v>12774</v>
      </c>
      <c r="C12636" s="2" t="s">
        <v>170</v>
      </c>
      <c r="D12636" s="209" t="n">
        <v>17.75</v>
      </c>
      <c r="F12636" s="211" t="n">
        <v>0</v>
      </c>
    </row>
    <row r="12637" customFormat="false" ht="12.8" hidden="false" customHeight="false" outlineLevel="0" collapsed="false">
      <c r="A12637" s="207" t="n">
        <v>38113</v>
      </c>
      <c r="B12637" s="208" t="s">
        <v>12775</v>
      </c>
      <c r="C12637" s="2" t="s">
        <v>170</v>
      </c>
      <c r="D12637" s="209" t="n">
        <v>9.64</v>
      </c>
      <c r="F12637" s="211" t="n">
        <v>0</v>
      </c>
    </row>
    <row r="12638" customFormat="false" ht="12.8" hidden="false" customHeight="false" outlineLevel="0" collapsed="false">
      <c r="A12638" s="207" t="n">
        <v>38063</v>
      </c>
      <c r="B12638" s="208" t="s">
        <v>12776</v>
      </c>
      <c r="C12638" s="2" t="s">
        <v>170</v>
      </c>
      <c r="D12638" s="209" t="n">
        <v>10.34</v>
      </c>
      <c r="F12638" s="211" t="n">
        <v>0</v>
      </c>
    </row>
    <row r="12639" customFormat="false" ht="19.4" hidden="false" customHeight="false" outlineLevel="0" collapsed="false">
      <c r="A12639" s="207" t="n">
        <v>38073</v>
      </c>
      <c r="B12639" s="208" t="s">
        <v>12777</v>
      </c>
      <c r="C12639" s="2" t="s">
        <v>170</v>
      </c>
      <c r="D12639" s="209" t="n">
        <v>25.1</v>
      </c>
      <c r="F12639" s="211" t="n">
        <v>0</v>
      </c>
    </row>
    <row r="12640" customFormat="false" ht="19.4" hidden="false" customHeight="false" outlineLevel="0" collapsed="false">
      <c r="A12640" s="207" t="n">
        <v>38080</v>
      </c>
      <c r="B12640" s="208" t="s">
        <v>12778</v>
      </c>
      <c r="C12640" s="2" t="s">
        <v>170</v>
      </c>
      <c r="D12640" s="209" t="n">
        <v>30.83</v>
      </c>
      <c r="F12640" s="211" t="n">
        <v>0</v>
      </c>
    </row>
    <row r="12641" customFormat="false" ht="19.4" hidden="false" customHeight="false" outlineLevel="0" collapsed="false">
      <c r="A12641" s="207" t="n">
        <v>38069</v>
      </c>
      <c r="B12641" s="208" t="s">
        <v>12779</v>
      </c>
      <c r="C12641" s="2" t="s">
        <v>170</v>
      </c>
      <c r="D12641" s="209" t="n">
        <v>16.86</v>
      </c>
      <c r="F12641" s="211" t="n">
        <v>0</v>
      </c>
    </row>
    <row r="12642" customFormat="false" ht="12.8" hidden="false" customHeight="false" outlineLevel="0" collapsed="false">
      <c r="A12642" s="207" t="n">
        <v>38077</v>
      </c>
      <c r="B12642" s="208" t="s">
        <v>12780</v>
      </c>
      <c r="C12642" s="2" t="s">
        <v>170</v>
      </c>
      <c r="D12642" s="209" t="n">
        <v>16.48</v>
      </c>
      <c r="F12642" s="211" t="n">
        <v>0</v>
      </c>
    </row>
    <row r="12643" customFormat="false" ht="12.8" hidden="false" customHeight="false" outlineLevel="0" collapsed="false">
      <c r="A12643" s="207" t="n">
        <v>38112</v>
      </c>
      <c r="B12643" s="208" t="s">
        <v>12781</v>
      </c>
      <c r="C12643" s="2" t="s">
        <v>170</v>
      </c>
      <c r="D12643" s="209" t="n">
        <v>7.4</v>
      </c>
      <c r="F12643" s="211" t="n">
        <v>0</v>
      </c>
    </row>
    <row r="12644" customFormat="false" ht="12.8" hidden="false" customHeight="false" outlineLevel="0" collapsed="false">
      <c r="A12644" s="207" t="n">
        <v>38062</v>
      </c>
      <c r="B12644" s="208" t="s">
        <v>12782</v>
      </c>
      <c r="C12644" s="2" t="s">
        <v>170</v>
      </c>
      <c r="D12644" s="209" t="n">
        <v>7.6</v>
      </c>
      <c r="F12644" s="211" t="n">
        <v>0</v>
      </c>
    </row>
    <row r="12645" customFormat="false" ht="12.8" hidden="false" customHeight="false" outlineLevel="0" collapsed="false">
      <c r="A12645" s="207" t="n">
        <v>12129</v>
      </c>
      <c r="B12645" s="208" t="s">
        <v>12783</v>
      </c>
      <c r="C12645" s="2" t="s">
        <v>170</v>
      </c>
      <c r="D12645" s="209" t="n">
        <v>13.42</v>
      </c>
      <c r="F12645" s="211" t="n">
        <v>0</v>
      </c>
    </row>
    <row r="12646" customFormat="false" ht="12.8" hidden="false" customHeight="false" outlineLevel="0" collapsed="false">
      <c r="A12646" s="207" t="n">
        <v>12128</v>
      </c>
      <c r="B12646" s="208" t="s">
        <v>12784</v>
      </c>
      <c r="C12646" s="2" t="s">
        <v>170</v>
      </c>
      <c r="D12646" s="209" t="n">
        <v>10.16</v>
      </c>
      <c r="F12646" s="211" t="n">
        <v>0</v>
      </c>
    </row>
    <row r="12647" customFormat="false" ht="19.4" hidden="false" customHeight="false" outlineLevel="0" collapsed="false">
      <c r="A12647" s="207" t="n">
        <v>38081</v>
      </c>
      <c r="B12647" s="208" t="s">
        <v>12785</v>
      </c>
      <c r="C12647" s="2" t="s">
        <v>170</v>
      </c>
      <c r="D12647" s="209" t="n">
        <v>26.15</v>
      </c>
      <c r="F12647" s="211" t="n">
        <v>0</v>
      </c>
    </row>
    <row r="12648" customFormat="false" ht="12.8" hidden="false" customHeight="false" outlineLevel="0" collapsed="false">
      <c r="A12648" s="207" t="n">
        <v>38070</v>
      </c>
      <c r="B12648" s="208" t="s">
        <v>12786</v>
      </c>
      <c r="C12648" s="2" t="s">
        <v>170</v>
      </c>
      <c r="D12648" s="209" t="n">
        <v>18.02</v>
      </c>
      <c r="F12648" s="211" t="n">
        <v>0</v>
      </c>
    </row>
    <row r="12649" customFormat="false" ht="12.8" hidden="false" customHeight="false" outlineLevel="0" collapsed="false">
      <c r="A12649" s="207" t="n">
        <v>38074</v>
      </c>
      <c r="B12649" s="208" t="s">
        <v>12787</v>
      </c>
      <c r="C12649" s="2" t="s">
        <v>170</v>
      </c>
      <c r="D12649" s="209" t="n">
        <v>27.4</v>
      </c>
      <c r="F12649" s="211" t="n">
        <v>0</v>
      </c>
    </row>
    <row r="12650" customFormat="false" ht="19.4" hidden="false" customHeight="false" outlineLevel="0" collapsed="false">
      <c r="A12650" s="207" t="n">
        <v>38072</v>
      </c>
      <c r="B12650" s="208" t="s">
        <v>12788</v>
      </c>
      <c r="C12650" s="2" t="s">
        <v>170</v>
      </c>
      <c r="D12650" s="209" t="n">
        <v>22.6</v>
      </c>
      <c r="F12650" s="211" t="n">
        <v>0</v>
      </c>
    </row>
    <row r="12651" customFormat="false" ht="19.4" hidden="false" customHeight="false" outlineLevel="0" collapsed="false">
      <c r="A12651" s="207" t="n">
        <v>38079</v>
      </c>
      <c r="B12651" s="208" t="s">
        <v>12789</v>
      </c>
      <c r="C12651" s="2" t="s">
        <v>170</v>
      </c>
      <c r="D12651" s="209" t="n">
        <v>23.52</v>
      </c>
      <c r="F12651" s="211" t="n">
        <v>0</v>
      </c>
    </row>
    <row r="12652" customFormat="false" ht="12.8" hidden="false" customHeight="false" outlineLevel="0" collapsed="false">
      <c r="A12652" s="207" t="n">
        <v>38068</v>
      </c>
      <c r="B12652" s="208" t="s">
        <v>12790</v>
      </c>
      <c r="C12652" s="2" t="s">
        <v>170</v>
      </c>
      <c r="D12652" s="209" t="n">
        <v>15.6</v>
      </c>
      <c r="F12652" s="211" t="n">
        <v>0</v>
      </c>
    </row>
    <row r="12653" customFormat="false" ht="12.8" hidden="false" customHeight="false" outlineLevel="0" collapsed="false">
      <c r="A12653" s="207" t="n">
        <v>38071</v>
      </c>
      <c r="B12653" s="208" t="s">
        <v>12791</v>
      </c>
      <c r="C12653" s="2" t="s">
        <v>170</v>
      </c>
      <c r="D12653" s="209" t="n">
        <v>18.65</v>
      </c>
      <c r="F12653" s="211" t="n">
        <v>0</v>
      </c>
    </row>
    <row r="12654" customFormat="false" ht="19.4" hidden="false" customHeight="false" outlineLevel="0" collapsed="false">
      <c r="A12654" s="207" t="n">
        <v>45279</v>
      </c>
      <c r="B12654" s="208" t="s">
        <v>12792</v>
      </c>
      <c r="C12654" s="2" t="s">
        <v>170</v>
      </c>
      <c r="D12654" s="209" t="n">
        <v>1089.9</v>
      </c>
      <c r="F12654" s="211" t="n">
        <v>0</v>
      </c>
    </row>
    <row r="12655" customFormat="false" ht="12.8" hidden="false" customHeight="false" outlineLevel="0" collapsed="false">
      <c r="A12655" s="207" t="n">
        <v>3405</v>
      </c>
      <c r="B12655" s="208" t="s">
        <v>12793</v>
      </c>
      <c r="C12655" s="2" t="s">
        <v>170</v>
      </c>
      <c r="F12655" s="211" t="n">
        <v>0</v>
      </c>
    </row>
    <row r="12656" customFormat="false" ht="12.8" hidden="false" customHeight="false" outlineLevel="0" collapsed="false">
      <c r="A12656" s="207" t="n">
        <v>3394</v>
      </c>
      <c r="B12656" s="208" t="s">
        <v>12794</v>
      </c>
      <c r="C12656" s="2" t="s">
        <v>170</v>
      </c>
      <c r="F12656" s="211" t="n">
        <v>0</v>
      </c>
    </row>
    <row r="12657" customFormat="false" ht="12.8" hidden="false" customHeight="false" outlineLevel="0" collapsed="false">
      <c r="A12657" s="207" t="n">
        <v>3393</v>
      </c>
      <c r="B12657" s="208" t="s">
        <v>12795</v>
      </c>
      <c r="C12657" s="2" t="s">
        <v>170</v>
      </c>
      <c r="F12657" s="211" t="n">
        <v>0</v>
      </c>
    </row>
    <row r="12658" customFormat="false" ht="12.8" hidden="false" customHeight="false" outlineLevel="0" collapsed="false">
      <c r="A12658" s="207" t="n">
        <v>3406</v>
      </c>
      <c r="B12658" s="208" t="s">
        <v>12796</v>
      </c>
      <c r="C12658" s="2" t="s">
        <v>170</v>
      </c>
      <c r="F12658" s="211" t="n">
        <v>0</v>
      </c>
    </row>
    <row r="12659" customFormat="false" ht="12.8" hidden="false" customHeight="false" outlineLevel="0" collapsed="false">
      <c r="A12659" s="207" t="n">
        <v>3395</v>
      </c>
      <c r="B12659" s="208" t="s">
        <v>12797</v>
      </c>
      <c r="C12659" s="2" t="s">
        <v>170</v>
      </c>
      <c r="F12659" s="211" t="n">
        <v>0</v>
      </c>
    </row>
    <row r="12660" customFormat="false" ht="12.8" hidden="false" customHeight="false" outlineLevel="0" collapsed="false">
      <c r="A12660" s="207" t="n">
        <v>3398</v>
      </c>
      <c r="B12660" s="208" t="s">
        <v>12798</v>
      </c>
      <c r="C12660" s="2" t="s">
        <v>170</v>
      </c>
      <c r="F12660" s="211" t="n">
        <v>0</v>
      </c>
    </row>
    <row r="12661" customFormat="false" ht="19.4" hidden="false" customHeight="false" outlineLevel="0" collapsed="false">
      <c r="A12661" s="207" t="n">
        <v>40662</v>
      </c>
      <c r="B12661" s="208" t="s">
        <v>12799</v>
      </c>
      <c r="C12661" s="2" t="s">
        <v>170</v>
      </c>
      <c r="D12661" s="209" t="n">
        <v>323.59</v>
      </c>
      <c r="F12661" s="211" t="n">
        <v>0</v>
      </c>
    </row>
    <row r="12662" customFormat="false" ht="19.4" hidden="false" customHeight="false" outlineLevel="0" collapsed="false">
      <c r="A12662" s="207" t="n">
        <v>3437</v>
      </c>
      <c r="B12662" s="208" t="s">
        <v>12800</v>
      </c>
      <c r="C12662" s="2" t="s">
        <v>175</v>
      </c>
      <c r="D12662" s="209" t="n">
        <v>898.88</v>
      </c>
      <c r="F12662" s="211" t="n">
        <v>0</v>
      </c>
    </row>
    <row r="12663" customFormat="false" ht="12.8" hidden="false" customHeight="false" outlineLevel="0" collapsed="false">
      <c r="A12663" s="207" t="n">
        <v>11190</v>
      </c>
      <c r="B12663" s="208" t="s">
        <v>12801</v>
      </c>
      <c r="C12663" s="2" t="s">
        <v>170</v>
      </c>
      <c r="F12663" s="211" t="n">
        <v>0</v>
      </c>
    </row>
    <row r="12664" customFormat="false" ht="19.4" hidden="false" customHeight="false" outlineLevel="0" collapsed="false">
      <c r="A12664" s="207" t="n">
        <v>34377</v>
      </c>
      <c r="B12664" s="208" t="s">
        <v>12802</v>
      </c>
      <c r="C12664" s="2" t="s">
        <v>170</v>
      </c>
      <c r="D12664" s="209" t="n">
        <v>240.94</v>
      </c>
      <c r="F12664" s="211" t="n">
        <v>0</v>
      </c>
    </row>
    <row r="12665" customFormat="false" ht="28.35" hidden="false" customHeight="false" outlineLevel="0" collapsed="false">
      <c r="A12665" s="207" t="n">
        <v>40659</v>
      </c>
      <c r="B12665" s="208" t="s">
        <v>12803</v>
      </c>
      <c r="C12665" s="2" t="s">
        <v>175</v>
      </c>
      <c r="D12665" s="209" t="n">
        <v>1271.78</v>
      </c>
      <c r="F12665" s="211" t="n">
        <v>0</v>
      </c>
    </row>
    <row r="12666" customFormat="false" ht="28.35" hidden="false" customHeight="false" outlineLevel="0" collapsed="false">
      <c r="A12666" s="207" t="n">
        <v>40660</v>
      </c>
      <c r="B12666" s="208" t="s">
        <v>12804</v>
      </c>
      <c r="C12666" s="2" t="s">
        <v>175</v>
      </c>
      <c r="D12666" s="209" t="n">
        <v>1611.83</v>
      </c>
      <c r="F12666" s="211" t="n">
        <v>0</v>
      </c>
    </row>
    <row r="12667" customFormat="false" ht="28.35" hidden="false" customHeight="false" outlineLevel="0" collapsed="false">
      <c r="A12667" s="207" t="n">
        <v>40661</v>
      </c>
      <c r="B12667" s="208" t="s">
        <v>12805</v>
      </c>
      <c r="C12667" s="2" t="s">
        <v>175</v>
      </c>
      <c r="D12667" s="209" t="n">
        <v>991</v>
      </c>
      <c r="F12667" s="211" t="n">
        <v>0</v>
      </c>
    </row>
    <row r="12668" customFormat="false" ht="28.35" hidden="false" customHeight="false" outlineLevel="0" collapsed="false">
      <c r="A12668" s="207" t="n">
        <v>3428</v>
      </c>
      <c r="B12668" s="208" t="s">
        <v>12806</v>
      </c>
      <c r="C12668" s="2" t="s">
        <v>175</v>
      </c>
      <c r="D12668" s="209" t="n">
        <v>1333.33</v>
      </c>
      <c r="F12668" s="211" t="n">
        <v>0</v>
      </c>
    </row>
    <row r="12669" customFormat="false" ht="28.35" hidden="false" customHeight="false" outlineLevel="0" collapsed="false">
      <c r="A12669" s="207" t="n">
        <v>3429</v>
      </c>
      <c r="B12669" s="208" t="s">
        <v>12807</v>
      </c>
      <c r="C12669" s="2" t="s">
        <v>175</v>
      </c>
      <c r="D12669" s="209" t="n">
        <v>761.79</v>
      </c>
      <c r="F12669" s="211" t="n">
        <v>0</v>
      </c>
    </row>
    <row r="12670" customFormat="false" ht="19.4" hidden="false" customHeight="false" outlineLevel="0" collapsed="false">
      <c r="A12670" s="207" t="n">
        <v>11199</v>
      </c>
      <c r="B12670" s="208" t="s">
        <v>12808</v>
      </c>
      <c r="C12670" s="2" t="s">
        <v>170</v>
      </c>
      <c r="F12670" s="211" t="n">
        <v>0</v>
      </c>
    </row>
    <row r="12671" customFormat="false" ht="19.4" hidden="false" customHeight="false" outlineLevel="0" collapsed="false">
      <c r="A12671" s="207" t="n">
        <v>36896</v>
      </c>
      <c r="B12671" s="208" t="s">
        <v>12809</v>
      </c>
      <c r="C12671" s="2" t="s">
        <v>170</v>
      </c>
      <c r="D12671" s="209" t="n">
        <v>466.65</v>
      </c>
      <c r="F12671" s="211" t="n">
        <v>0</v>
      </c>
    </row>
    <row r="12672" customFormat="false" ht="19.4" hidden="false" customHeight="false" outlineLevel="0" collapsed="false">
      <c r="A12672" s="207" t="n">
        <v>34367</v>
      </c>
      <c r="B12672" s="208" t="s">
        <v>12810</v>
      </c>
      <c r="C12672" s="2" t="s">
        <v>170</v>
      </c>
      <c r="D12672" s="209" t="n">
        <v>601.44</v>
      </c>
      <c r="F12672" s="211" t="n">
        <v>0</v>
      </c>
    </row>
    <row r="12673" customFormat="false" ht="19.4" hidden="false" customHeight="false" outlineLevel="0" collapsed="false">
      <c r="A12673" s="207" t="n">
        <v>36897</v>
      </c>
      <c r="B12673" s="208" t="s">
        <v>12811</v>
      </c>
      <c r="C12673" s="2" t="s">
        <v>170</v>
      </c>
      <c r="D12673" s="209" t="n">
        <v>728.2</v>
      </c>
      <c r="F12673" s="211" t="n">
        <v>0</v>
      </c>
    </row>
    <row r="12674" customFormat="false" ht="19.4" hidden="false" customHeight="false" outlineLevel="0" collapsed="false">
      <c r="A12674" s="207" t="n">
        <v>34369</v>
      </c>
      <c r="B12674" s="208" t="s">
        <v>12812</v>
      </c>
      <c r="C12674" s="2" t="s">
        <v>170</v>
      </c>
      <c r="D12674" s="209" t="n">
        <v>838.02</v>
      </c>
      <c r="F12674" s="211" t="n">
        <v>0</v>
      </c>
    </row>
    <row r="12675" customFormat="false" ht="19.4" hidden="false" customHeight="false" outlineLevel="0" collapsed="false">
      <c r="A12675" s="207" t="n">
        <v>34364</v>
      </c>
      <c r="B12675" s="208" t="s">
        <v>12813</v>
      </c>
      <c r="C12675" s="2" t="s">
        <v>170</v>
      </c>
      <c r="D12675" s="209" t="n">
        <v>790.57</v>
      </c>
      <c r="F12675" s="211" t="n">
        <v>0</v>
      </c>
    </row>
    <row r="12676" customFormat="false" ht="28.35" hidden="false" customHeight="false" outlineLevel="0" collapsed="false">
      <c r="A12676" s="207" t="n">
        <v>3421</v>
      </c>
      <c r="B12676" s="208" t="s">
        <v>12814</v>
      </c>
      <c r="C12676" s="2" t="s">
        <v>175</v>
      </c>
      <c r="D12676" s="209" t="n">
        <v>998.58</v>
      </c>
      <c r="F12676" s="211" t="n">
        <v>0</v>
      </c>
    </row>
    <row r="12677" customFormat="false" ht="19.4" hidden="false" customHeight="false" outlineLevel="0" collapsed="false">
      <c r="A12677" s="207" t="n">
        <v>599</v>
      </c>
      <c r="B12677" s="208" t="s">
        <v>12815</v>
      </c>
      <c r="C12677" s="2" t="s">
        <v>175</v>
      </c>
      <c r="D12677" s="209" t="n">
        <v>851.07</v>
      </c>
      <c r="F12677" s="211" t="n">
        <v>0</v>
      </c>
    </row>
    <row r="12678" customFormat="false" ht="19.4" hidden="false" customHeight="false" outlineLevel="0" collapsed="false">
      <c r="A12678" s="207" t="n">
        <v>44053</v>
      </c>
      <c r="B12678" s="208" t="s">
        <v>12816</v>
      </c>
      <c r="C12678" s="2" t="s">
        <v>170</v>
      </c>
      <c r="D12678" s="209" t="n">
        <v>1888.97</v>
      </c>
      <c r="F12678" s="211" t="n">
        <v>0</v>
      </c>
    </row>
    <row r="12679" customFormat="false" ht="19.4" hidden="false" customHeight="false" outlineLevel="0" collapsed="false">
      <c r="A12679" s="207" t="n">
        <v>3423</v>
      </c>
      <c r="B12679" s="208" t="s">
        <v>12817</v>
      </c>
      <c r="C12679" s="2" t="s">
        <v>175</v>
      </c>
      <c r="D12679" s="209" t="n">
        <v>1408.24</v>
      </c>
      <c r="F12679" s="211" t="n">
        <v>0</v>
      </c>
    </row>
    <row r="12680" customFormat="false" ht="19.4" hidden="false" customHeight="false" outlineLevel="0" collapsed="false">
      <c r="A12680" s="207" t="n">
        <v>34797</v>
      </c>
      <c r="B12680" s="208" t="s">
        <v>12818</v>
      </c>
      <c r="C12680" s="2" t="s">
        <v>170</v>
      </c>
      <c r="F12680" s="211" t="n">
        <v>0</v>
      </c>
    </row>
    <row r="12681" customFormat="false" ht="19.4" hidden="false" customHeight="false" outlineLevel="0" collapsed="false">
      <c r="A12681" s="207" t="n">
        <v>34381</v>
      </c>
      <c r="B12681" s="208" t="s">
        <v>12819</v>
      </c>
      <c r="C12681" s="2" t="s">
        <v>170</v>
      </c>
      <c r="D12681" s="209" t="n">
        <v>343.64</v>
      </c>
      <c r="F12681" s="211" t="n">
        <v>0</v>
      </c>
    </row>
    <row r="12682" customFormat="false" ht="19.4" hidden="false" customHeight="false" outlineLevel="0" collapsed="false">
      <c r="A12682" s="207" t="n">
        <v>44054</v>
      </c>
      <c r="B12682" s="208" t="s">
        <v>12820</v>
      </c>
      <c r="C12682" s="2" t="s">
        <v>170</v>
      </c>
      <c r="D12682" s="209" t="n">
        <v>677.65</v>
      </c>
      <c r="F12682" s="211" t="n">
        <v>0</v>
      </c>
    </row>
    <row r="12683" customFormat="false" ht="19.4" hidden="false" customHeight="false" outlineLevel="0" collapsed="false">
      <c r="A12683" s="207" t="n">
        <v>44399</v>
      </c>
      <c r="B12683" s="208" t="s">
        <v>12821</v>
      </c>
      <c r="C12683" s="2" t="s">
        <v>170</v>
      </c>
      <c r="D12683" s="209" t="n">
        <v>925.89</v>
      </c>
      <c r="F12683" s="211" t="n">
        <v>0</v>
      </c>
    </row>
    <row r="12684" customFormat="false" ht="12.8" hidden="false" customHeight="false" outlineLevel="0" collapsed="false">
      <c r="A12684" s="207" t="n">
        <v>44503</v>
      </c>
      <c r="B12684" s="208" t="s">
        <v>12822</v>
      </c>
      <c r="C12684" s="2" t="s">
        <v>2148</v>
      </c>
      <c r="D12684" s="209" t="n">
        <v>17.72</v>
      </c>
      <c r="F12684" s="211" t="n">
        <v>0</v>
      </c>
    </row>
    <row r="12685" customFormat="false" ht="12.8" hidden="false" customHeight="false" outlineLevel="0" collapsed="false">
      <c r="A12685" s="207" t="n">
        <v>41077</v>
      </c>
      <c r="B12685" s="208" t="s">
        <v>12823</v>
      </c>
      <c r="C12685" s="2" t="s">
        <v>7208</v>
      </c>
      <c r="D12685" s="209" t="n">
        <v>3118.67</v>
      </c>
      <c r="F12685" s="211" t="n">
        <v>0</v>
      </c>
    </row>
    <row r="12686" customFormat="false" ht="12.8" hidden="false" customHeight="false" outlineLevel="0" collapsed="false">
      <c r="A12686" s="207" t="n">
        <v>37963</v>
      </c>
      <c r="B12686" s="208" t="s">
        <v>12824</v>
      </c>
      <c r="C12686" s="2" t="s">
        <v>170</v>
      </c>
      <c r="D12686" s="209" t="n">
        <v>5.61</v>
      </c>
      <c r="F12686" s="211" t="n">
        <v>0</v>
      </c>
    </row>
    <row r="12687" customFormat="false" ht="12.8" hidden="false" customHeight="false" outlineLevel="0" collapsed="false">
      <c r="A12687" s="207" t="n">
        <v>37964</v>
      </c>
      <c r="B12687" s="208" t="s">
        <v>12825</v>
      </c>
      <c r="C12687" s="2" t="s">
        <v>170</v>
      </c>
      <c r="D12687" s="209" t="n">
        <v>7.5</v>
      </c>
      <c r="F12687" s="211" t="n">
        <v>0</v>
      </c>
    </row>
    <row r="12688" customFormat="false" ht="12.8" hidden="false" customHeight="false" outlineLevel="0" collapsed="false">
      <c r="A12688" s="207" t="n">
        <v>37965</v>
      </c>
      <c r="B12688" s="208" t="s">
        <v>12826</v>
      </c>
      <c r="C12688" s="2" t="s">
        <v>170</v>
      </c>
      <c r="D12688" s="209" t="n">
        <v>10.81</v>
      </c>
      <c r="F12688" s="211" t="n">
        <v>0</v>
      </c>
    </row>
    <row r="12689" customFormat="false" ht="12.8" hidden="false" customHeight="false" outlineLevel="0" collapsed="false">
      <c r="A12689" s="207" t="n">
        <v>37966</v>
      </c>
      <c r="B12689" s="208" t="s">
        <v>12827</v>
      </c>
      <c r="C12689" s="2" t="s">
        <v>170</v>
      </c>
      <c r="D12689" s="209" t="n">
        <v>18.99</v>
      </c>
      <c r="F12689" s="211" t="n">
        <v>0</v>
      </c>
    </row>
    <row r="12690" customFormat="false" ht="12.8" hidden="false" customHeight="false" outlineLevel="0" collapsed="false">
      <c r="A12690" s="207" t="n">
        <v>37967</v>
      </c>
      <c r="B12690" s="208" t="s">
        <v>12828</v>
      </c>
      <c r="C12690" s="2" t="s">
        <v>170</v>
      </c>
      <c r="D12690" s="209" t="n">
        <v>31.9</v>
      </c>
      <c r="F12690" s="211" t="n">
        <v>0</v>
      </c>
    </row>
    <row r="12691" customFormat="false" ht="12.8" hidden="false" customHeight="false" outlineLevel="0" collapsed="false">
      <c r="A12691" s="207" t="n">
        <v>37968</v>
      </c>
      <c r="B12691" s="208" t="s">
        <v>12829</v>
      </c>
      <c r="C12691" s="2" t="s">
        <v>170</v>
      </c>
      <c r="D12691" s="209" t="n">
        <v>67.74</v>
      </c>
      <c r="F12691" s="211" t="n">
        <v>0</v>
      </c>
    </row>
    <row r="12692" customFormat="false" ht="12.8" hidden="false" customHeight="false" outlineLevel="0" collapsed="false">
      <c r="A12692" s="207" t="n">
        <v>37969</v>
      </c>
      <c r="B12692" s="208" t="s">
        <v>12830</v>
      </c>
      <c r="C12692" s="2" t="s">
        <v>170</v>
      </c>
      <c r="D12692" s="209" t="n">
        <v>171.16</v>
      </c>
      <c r="F12692" s="211" t="n">
        <v>0</v>
      </c>
    </row>
    <row r="12693" customFormat="false" ht="12.8" hidden="false" customHeight="false" outlineLevel="0" collapsed="false">
      <c r="A12693" s="207" t="n">
        <v>37970</v>
      </c>
      <c r="B12693" s="208" t="s">
        <v>12831</v>
      </c>
      <c r="C12693" s="2" t="s">
        <v>170</v>
      </c>
      <c r="D12693" s="209" t="n">
        <v>247.63</v>
      </c>
      <c r="F12693" s="211" t="n">
        <v>0</v>
      </c>
    </row>
    <row r="12694" customFormat="false" ht="12.8" hidden="false" customHeight="false" outlineLevel="0" collapsed="false">
      <c r="A12694" s="207" t="n">
        <v>44251</v>
      </c>
      <c r="B12694" s="208" t="s">
        <v>12832</v>
      </c>
      <c r="C12694" s="2" t="s">
        <v>170</v>
      </c>
      <c r="D12694" s="209" t="n">
        <v>286.03</v>
      </c>
      <c r="F12694" s="211" t="n">
        <v>0</v>
      </c>
    </row>
    <row r="12695" customFormat="false" ht="12.8" hidden="false" customHeight="false" outlineLevel="0" collapsed="false">
      <c r="A12695" s="207" t="n">
        <v>21118</v>
      </c>
      <c r="B12695" s="208" t="s">
        <v>12833</v>
      </c>
      <c r="C12695" s="2" t="s">
        <v>170</v>
      </c>
      <c r="D12695" s="209" t="n">
        <v>4.46</v>
      </c>
      <c r="F12695" s="211" t="n">
        <v>0</v>
      </c>
    </row>
    <row r="12696" customFormat="false" ht="12.8" hidden="false" customHeight="false" outlineLevel="0" collapsed="false">
      <c r="A12696" s="207" t="n">
        <v>37956</v>
      </c>
      <c r="B12696" s="208" t="s">
        <v>12834</v>
      </c>
      <c r="C12696" s="2" t="s">
        <v>170</v>
      </c>
      <c r="D12696" s="209" t="n">
        <v>5.47</v>
      </c>
      <c r="F12696" s="211" t="n">
        <v>0</v>
      </c>
    </row>
    <row r="12697" customFormat="false" ht="12.8" hidden="false" customHeight="false" outlineLevel="0" collapsed="false">
      <c r="A12697" s="207" t="n">
        <v>37957</v>
      </c>
      <c r="B12697" s="208" t="s">
        <v>12835</v>
      </c>
      <c r="C12697" s="2" t="s">
        <v>170</v>
      </c>
      <c r="D12697" s="209" t="n">
        <v>11.65</v>
      </c>
      <c r="F12697" s="211" t="n">
        <v>0</v>
      </c>
    </row>
    <row r="12698" customFormat="false" ht="12.8" hidden="false" customHeight="false" outlineLevel="0" collapsed="false">
      <c r="A12698" s="207" t="n">
        <v>37958</v>
      </c>
      <c r="B12698" s="208" t="s">
        <v>12836</v>
      </c>
      <c r="C12698" s="2" t="s">
        <v>170</v>
      </c>
      <c r="D12698" s="209" t="n">
        <v>21.05</v>
      </c>
      <c r="F12698" s="211" t="n">
        <v>0</v>
      </c>
    </row>
    <row r="12699" customFormat="false" ht="12.8" hidden="false" customHeight="false" outlineLevel="0" collapsed="false">
      <c r="A12699" s="207" t="n">
        <v>37959</v>
      </c>
      <c r="B12699" s="208" t="s">
        <v>12837</v>
      </c>
      <c r="C12699" s="2" t="s">
        <v>170</v>
      </c>
      <c r="D12699" s="209" t="n">
        <v>32.41</v>
      </c>
      <c r="F12699" s="211" t="n">
        <v>0</v>
      </c>
    </row>
    <row r="12700" customFormat="false" ht="12.8" hidden="false" customHeight="false" outlineLevel="0" collapsed="false">
      <c r="A12700" s="207" t="n">
        <v>37960</v>
      </c>
      <c r="B12700" s="208" t="s">
        <v>12838</v>
      </c>
      <c r="C12700" s="2" t="s">
        <v>170</v>
      </c>
      <c r="D12700" s="209" t="n">
        <v>82.82</v>
      </c>
      <c r="F12700" s="211" t="n">
        <v>0</v>
      </c>
    </row>
    <row r="12701" customFormat="false" ht="12.8" hidden="false" customHeight="false" outlineLevel="0" collapsed="false">
      <c r="A12701" s="207" t="n">
        <v>37961</v>
      </c>
      <c r="B12701" s="208" t="s">
        <v>12839</v>
      </c>
      <c r="C12701" s="2" t="s">
        <v>170</v>
      </c>
      <c r="D12701" s="209" t="n">
        <v>177.98</v>
      </c>
      <c r="F12701" s="211" t="n">
        <v>0</v>
      </c>
    </row>
    <row r="12702" customFormat="false" ht="12.8" hidden="false" customHeight="false" outlineLevel="0" collapsed="false">
      <c r="A12702" s="207" t="n">
        <v>37962</v>
      </c>
      <c r="B12702" s="208" t="s">
        <v>12840</v>
      </c>
      <c r="C12702" s="2" t="s">
        <v>170</v>
      </c>
      <c r="D12702" s="209" t="n">
        <v>205.19</v>
      </c>
      <c r="F12702" s="211" t="n">
        <v>0</v>
      </c>
    </row>
    <row r="12703" customFormat="false" ht="12.8" hidden="false" customHeight="false" outlineLevel="0" collapsed="false">
      <c r="A12703" s="207" t="n">
        <v>3533</v>
      </c>
      <c r="B12703" s="208" t="s">
        <v>12841</v>
      </c>
      <c r="C12703" s="2" t="s">
        <v>170</v>
      </c>
      <c r="D12703" s="209" t="n">
        <v>3.58</v>
      </c>
      <c r="F12703" s="211" t="n">
        <v>0</v>
      </c>
    </row>
    <row r="12704" customFormat="false" ht="12.8" hidden="false" customHeight="false" outlineLevel="0" collapsed="false">
      <c r="A12704" s="207" t="n">
        <v>3538</v>
      </c>
      <c r="B12704" s="208" t="s">
        <v>12842</v>
      </c>
      <c r="C12704" s="2" t="s">
        <v>170</v>
      </c>
      <c r="D12704" s="209" t="n">
        <v>6.78</v>
      </c>
      <c r="F12704" s="211" t="n">
        <v>0</v>
      </c>
    </row>
    <row r="12705" customFormat="false" ht="12.8" hidden="false" customHeight="false" outlineLevel="0" collapsed="false">
      <c r="A12705" s="207" t="n">
        <v>3498</v>
      </c>
      <c r="B12705" s="208" t="s">
        <v>12843</v>
      </c>
      <c r="C12705" s="2" t="s">
        <v>170</v>
      </c>
      <c r="D12705" s="209" t="n">
        <v>6.58</v>
      </c>
      <c r="F12705" s="211" t="n">
        <v>0</v>
      </c>
    </row>
    <row r="12706" customFormat="false" ht="12.8" hidden="false" customHeight="false" outlineLevel="0" collapsed="false">
      <c r="A12706" s="207" t="n">
        <v>3496</v>
      </c>
      <c r="B12706" s="208" t="s">
        <v>12844</v>
      </c>
      <c r="C12706" s="2" t="s">
        <v>170</v>
      </c>
      <c r="D12706" s="209" t="n">
        <v>4.4</v>
      </c>
      <c r="F12706" s="211" t="n">
        <v>0</v>
      </c>
    </row>
    <row r="12707" customFormat="false" ht="12.8" hidden="false" customHeight="false" outlineLevel="0" collapsed="false">
      <c r="A12707" s="207" t="n">
        <v>38429</v>
      </c>
      <c r="B12707" s="208" t="s">
        <v>12845</v>
      </c>
      <c r="C12707" s="2" t="s">
        <v>170</v>
      </c>
      <c r="D12707" s="209" t="n">
        <v>15.15</v>
      </c>
      <c r="F12707" s="211" t="n">
        <v>0</v>
      </c>
    </row>
    <row r="12708" customFormat="false" ht="12.8" hidden="false" customHeight="false" outlineLevel="0" collapsed="false">
      <c r="A12708" s="207" t="n">
        <v>38431</v>
      </c>
      <c r="B12708" s="208" t="s">
        <v>12846</v>
      </c>
      <c r="C12708" s="2" t="s">
        <v>170</v>
      </c>
      <c r="D12708" s="209" t="n">
        <v>19.01</v>
      </c>
      <c r="F12708" s="211" t="n">
        <v>0</v>
      </c>
    </row>
    <row r="12709" customFormat="false" ht="12.8" hidden="false" customHeight="false" outlineLevel="0" collapsed="false">
      <c r="A12709" s="207" t="n">
        <v>38430</v>
      </c>
      <c r="B12709" s="208" t="s">
        <v>12847</v>
      </c>
      <c r="C12709" s="2" t="s">
        <v>170</v>
      </c>
      <c r="D12709" s="209" t="n">
        <v>29.47</v>
      </c>
      <c r="F12709" s="211" t="n">
        <v>0</v>
      </c>
    </row>
    <row r="12710" customFormat="false" ht="12.8" hidden="false" customHeight="false" outlineLevel="0" collapsed="false">
      <c r="A12710" s="207" t="n">
        <v>36348</v>
      </c>
      <c r="B12710" s="208" t="s">
        <v>12848</v>
      </c>
      <c r="C12710" s="2" t="s">
        <v>170</v>
      </c>
      <c r="D12710" s="209" t="n">
        <v>2.11</v>
      </c>
      <c r="F12710" s="211" t="n">
        <v>0</v>
      </c>
    </row>
    <row r="12711" customFormat="false" ht="12.8" hidden="false" customHeight="false" outlineLevel="0" collapsed="false">
      <c r="A12711" s="207" t="n">
        <v>36349</v>
      </c>
      <c r="B12711" s="208" t="s">
        <v>12849</v>
      </c>
      <c r="C12711" s="2" t="s">
        <v>170</v>
      </c>
      <c r="D12711" s="209" t="n">
        <v>2.91</v>
      </c>
      <c r="F12711" s="211" t="n">
        <v>0</v>
      </c>
    </row>
    <row r="12712" customFormat="false" ht="12.8" hidden="false" customHeight="false" outlineLevel="0" collapsed="false">
      <c r="A12712" s="207" t="n">
        <v>38987</v>
      </c>
      <c r="B12712" s="208" t="s">
        <v>12850</v>
      </c>
      <c r="C12712" s="2" t="s">
        <v>170</v>
      </c>
      <c r="D12712" s="209" t="n">
        <v>14</v>
      </c>
      <c r="F12712" s="211" t="n">
        <v>0</v>
      </c>
    </row>
    <row r="12713" customFormat="false" ht="12.8" hidden="false" customHeight="false" outlineLevel="0" collapsed="false">
      <c r="A12713" s="207" t="n">
        <v>38988</v>
      </c>
      <c r="B12713" s="208" t="s">
        <v>12851</v>
      </c>
      <c r="C12713" s="2" t="s">
        <v>170</v>
      </c>
      <c r="D12713" s="209" t="n">
        <v>22.81</v>
      </c>
      <c r="F12713" s="211" t="n">
        <v>0</v>
      </c>
    </row>
    <row r="12714" customFormat="false" ht="12.8" hidden="false" customHeight="false" outlineLevel="0" collapsed="false">
      <c r="A12714" s="207" t="n">
        <v>38989</v>
      </c>
      <c r="B12714" s="208" t="s">
        <v>12852</v>
      </c>
      <c r="C12714" s="2" t="s">
        <v>170</v>
      </c>
      <c r="D12714" s="209" t="n">
        <v>38.38</v>
      </c>
      <c r="F12714" s="211" t="n">
        <v>0</v>
      </c>
    </row>
    <row r="12715" customFormat="false" ht="12.8" hidden="false" customHeight="false" outlineLevel="0" collapsed="false">
      <c r="A12715" s="207" t="n">
        <v>38990</v>
      </c>
      <c r="B12715" s="208" t="s">
        <v>12853</v>
      </c>
      <c r="C12715" s="2" t="s">
        <v>170</v>
      </c>
      <c r="D12715" s="209" t="n">
        <v>76.69</v>
      </c>
      <c r="F12715" s="211" t="n">
        <v>0</v>
      </c>
    </row>
    <row r="12716" customFormat="false" ht="12.8" hidden="false" customHeight="false" outlineLevel="0" collapsed="false">
      <c r="A12716" s="207" t="n">
        <v>38991</v>
      </c>
      <c r="B12716" s="208" t="s">
        <v>12854</v>
      </c>
      <c r="C12716" s="2" t="s">
        <v>170</v>
      </c>
      <c r="D12716" s="209" t="n">
        <v>138</v>
      </c>
      <c r="F12716" s="211" t="n">
        <v>0</v>
      </c>
    </row>
    <row r="12717" customFormat="false" ht="12.8" hidden="false" customHeight="false" outlineLevel="0" collapsed="false">
      <c r="A12717" s="207" t="n">
        <v>38433</v>
      </c>
      <c r="B12717" s="208" t="s">
        <v>12855</v>
      </c>
      <c r="C12717" s="2" t="s">
        <v>170</v>
      </c>
      <c r="D12717" s="209" t="n">
        <v>7.13</v>
      </c>
      <c r="F12717" s="211" t="n">
        <v>0</v>
      </c>
    </row>
    <row r="12718" customFormat="false" ht="12.8" hidden="false" customHeight="false" outlineLevel="0" collapsed="false">
      <c r="A12718" s="207" t="n">
        <v>38440</v>
      </c>
      <c r="B12718" s="208" t="s">
        <v>12856</v>
      </c>
      <c r="C12718" s="2" t="s">
        <v>170</v>
      </c>
      <c r="D12718" s="209" t="n">
        <v>300.74</v>
      </c>
      <c r="F12718" s="211" t="n">
        <v>0</v>
      </c>
    </row>
    <row r="12719" customFormat="false" ht="12.8" hidden="false" customHeight="false" outlineLevel="0" collapsed="false">
      <c r="A12719" s="207" t="n">
        <v>36359</v>
      </c>
      <c r="B12719" s="208" t="s">
        <v>12857</v>
      </c>
      <c r="C12719" s="2" t="s">
        <v>170</v>
      </c>
      <c r="D12719" s="209" t="n">
        <v>1.87</v>
      </c>
      <c r="F12719" s="211" t="n">
        <v>0</v>
      </c>
    </row>
    <row r="12720" customFormat="false" ht="12.8" hidden="false" customHeight="false" outlineLevel="0" collapsed="false">
      <c r="A12720" s="207" t="n">
        <v>36360</v>
      </c>
      <c r="B12720" s="208" t="s">
        <v>12858</v>
      </c>
      <c r="C12720" s="2" t="s">
        <v>170</v>
      </c>
      <c r="D12720" s="209" t="n">
        <v>2.52</v>
      </c>
      <c r="F12720" s="211" t="n">
        <v>0</v>
      </c>
    </row>
    <row r="12721" customFormat="false" ht="12.8" hidden="false" customHeight="false" outlineLevel="0" collapsed="false">
      <c r="A12721" s="207" t="n">
        <v>38434</v>
      </c>
      <c r="B12721" s="208" t="s">
        <v>12859</v>
      </c>
      <c r="C12721" s="2" t="s">
        <v>170</v>
      </c>
      <c r="D12721" s="209" t="n">
        <v>3.84</v>
      </c>
      <c r="F12721" s="211" t="n">
        <v>0</v>
      </c>
    </row>
    <row r="12722" customFormat="false" ht="12.8" hidden="false" customHeight="false" outlineLevel="0" collapsed="false">
      <c r="A12722" s="207" t="n">
        <v>38435</v>
      </c>
      <c r="B12722" s="208" t="s">
        <v>12860</v>
      </c>
      <c r="C12722" s="2" t="s">
        <v>170</v>
      </c>
      <c r="D12722" s="209" t="n">
        <v>8.65</v>
      </c>
      <c r="F12722" s="211" t="n">
        <v>0</v>
      </c>
    </row>
    <row r="12723" customFormat="false" ht="12.8" hidden="false" customHeight="false" outlineLevel="0" collapsed="false">
      <c r="A12723" s="207" t="n">
        <v>38436</v>
      </c>
      <c r="B12723" s="208" t="s">
        <v>12861</v>
      </c>
      <c r="C12723" s="2" t="s">
        <v>170</v>
      </c>
      <c r="D12723" s="209" t="n">
        <v>14.34</v>
      </c>
      <c r="F12723" s="211" t="n">
        <v>0</v>
      </c>
    </row>
    <row r="12724" customFormat="false" ht="12.8" hidden="false" customHeight="false" outlineLevel="0" collapsed="false">
      <c r="A12724" s="207" t="n">
        <v>38437</v>
      </c>
      <c r="B12724" s="208" t="s">
        <v>12862</v>
      </c>
      <c r="C12724" s="2" t="s">
        <v>170</v>
      </c>
      <c r="D12724" s="209" t="n">
        <v>23.26</v>
      </c>
      <c r="F12724" s="211" t="n">
        <v>0</v>
      </c>
    </row>
    <row r="12725" customFormat="false" ht="12.8" hidden="false" customHeight="false" outlineLevel="0" collapsed="false">
      <c r="A12725" s="207" t="n">
        <v>38438</v>
      </c>
      <c r="B12725" s="208" t="s">
        <v>12863</v>
      </c>
      <c r="C12725" s="2" t="s">
        <v>170</v>
      </c>
      <c r="D12725" s="209" t="n">
        <v>67.47</v>
      </c>
      <c r="F12725" s="211" t="n">
        <v>0</v>
      </c>
    </row>
    <row r="12726" customFormat="false" ht="12.8" hidden="false" customHeight="false" outlineLevel="0" collapsed="false">
      <c r="A12726" s="207" t="n">
        <v>38439</v>
      </c>
      <c r="B12726" s="208" t="s">
        <v>12864</v>
      </c>
      <c r="C12726" s="2" t="s">
        <v>170</v>
      </c>
      <c r="D12726" s="209" t="n">
        <v>85.73</v>
      </c>
      <c r="F12726" s="211" t="n">
        <v>0</v>
      </c>
    </row>
    <row r="12727" customFormat="false" ht="12.8" hidden="false" customHeight="false" outlineLevel="0" collapsed="false">
      <c r="A12727" s="207" t="n">
        <v>10836</v>
      </c>
      <c r="B12727" s="208" t="s">
        <v>12865</v>
      </c>
      <c r="C12727" s="2" t="s">
        <v>170</v>
      </c>
      <c r="D12727" s="209" t="n">
        <v>23.57</v>
      </c>
      <c r="F12727" s="211" t="n">
        <v>0</v>
      </c>
    </row>
    <row r="12728" customFormat="false" ht="12.8" hidden="false" customHeight="false" outlineLevel="0" collapsed="false">
      <c r="A12728" s="207" t="n">
        <v>3510</v>
      </c>
      <c r="B12728" s="208" t="s">
        <v>12866</v>
      </c>
      <c r="C12728" s="2" t="s">
        <v>170</v>
      </c>
      <c r="D12728" s="209" t="n">
        <v>16.51</v>
      </c>
      <c r="F12728" s="211" t="n">
        <v>0</v>
      </c>
    </row>
    <row r="12729" customFormat="false" ht="12.8" hidden="false" customHeight="false" outlineLevel="0" collapsed="false">
      <c r="A12729" s="207" t="n">
        <v>10835</v>
      </c>
      <c r="B12729" s="208" t="s">
        <v>12867</v>
      </c>
      <c r="C12729" s="2" t="s">
        <v>170</v>
      </c>
      <c r="D12729" s="209" t="n">
        <v>6.58</v>
      </c>
      <c r="F12729" s="211" t="n">
        <v>0</v>
      </c>
    </row>
    <row r="12730" customFormat="false" ht="12.8" hidden="false" customHeight="false" outlineLevel="0" collapsed="false">
      <c r="A12730" s="207" t="n">
        <v>3485</v>
      </c>
      <c r="B12730" s="208" t="s">
        <v>12868</v>
      </c>
      <c r="C12730" s="2" t="s">
        <v>170</v>
      </c>
      <c r="D12730" s="209" t="n">
        <v>17.36</v>
      </c>
      <c r="F12730" s="211" t="n">
        <v>0</v>
      </c>
    </row>
    <row r="12731" customFormat="false" ht="12.8" hidden="false" customHeight="false" outlineLevel="0" collapsed="false">
      <c r="A12731" s="207" t="n">
        <v>3475</v>
      </c>
      <c r="B12731" s="208" t="s">
        <v>12869</v>
      </c>
      <c r="C12731" s="2" t="s">
        <v>170</v>
      </c>
      <c r="D12731" s="209" t="n">
        <v>6.28</v>
      </c>
      <c r="F12731" s="211" t="n">
        <v>0</v>
      </c>
    </row>
    <row r="12732" customFormat="false" ht="12.8" hidden="false" customHeight="false" outlineLevel="0" collapsed="false">
      <c r="A12732" s="207" t="n">
        <v>3534</v>
      </c>
      <c r="B12732" s="208" t="s">
        <v>12870</v>
      </c>
      <c r="C12732" s="2" t="s">
        <v>170</v>
      </c>
      <c r="D12732" s="209" t="n">
        <v>9.95</v>
      </c>
      <c r="F12732" s="211" t="n">
        <v>0</v>
      </c>
    </row>
    <row r="12733" customFormat="false" ht="12.8" hidden="false" customHeight="false" outlineLevel="0" collapsed="false">
      <c r="A12733" s="207" t="n">
        <v>3482</v>
      </c>
      <c r="B12733" s="208" t="s">
        <v>12871</v>
      </c>
      <c r="C12733" s="2" t="s">
        <v>170</v>
      </c>
      <c r="D12733" s="209" t="n">
        <v>7.12</v>
      </c>
      <c r="F12733" s="211" t="n">
        <v>0</v>
      </c>
    </row>
    <row r="12734" customFormat="false" ht="12.8" hidden="false" customHeight="false" outlineLevel="0" collapsed="false">
      <c r="A12734" s="207" t="n">
        <v>3543</v>
      </c>
      <c r="B12734" s="208" t="s">
        <v>12872</v>
      </c>
      <c r="C12734" s="2" t="s">
        <v>170</v>
      </c>
      <c r="D12734" s="209" t="n">
        <v>2.31</v>
      </c>
      <c r="F12734" s="211" t="n">
        <v>0</v>
      </c>
    </row>
    <row r="12735" customFormat="false" ht="12.8" hidden="false" customHeight="false" outlineLevel="0" collapsed="false">
      <c r="A12735" s="207" t="n">
        <v>3505</v>
      </c>
      <c r="B12735" s="208" t="s">
        <v>12873</v>
      </c>
      <c r="C12735" s="2" t="s">
        <v>170</v>
      </c>
      <c r="D12735" s="209" t="n">
        <v>3.44</v>
      </c>
      <c r="F12735" s="211" t="n">
        <v>0</v>
      </c>
    </row>
    <row r="12736" customFormat="false" ht="12.8" hidden="false" customHeight="false" outlineLevel="0" collapsed="false">
      <c r="A12736" s="207" t="n">
        <v>3521</v>
      </c>
      <c r="B12736" s="208" t="s">
        <v>12874</v>
      </c>
      <c r="C12736" s="2" t="s">
        <v>170</v>
      </c>
      <c r="D12736" s="209" t="n">
        <v>2.59</v>
      </c>
      <c r="F12736" s="211" t="n">
        <v>0</v>
      </c>
    </row>
    <row r="12737" customFormat="false" ht="12.8" hidden="false" customHeight="false" outlineLevel="0" collapsed="false">
      <c r="A12737" s="207" t="n">
        <v>3531</v>
      </c>
      <c r="B12737" s="208" t="s">
        <v>12875</v>
      </c>
      <c r="C12737" s="2" t="s">
        <v>170</v>
      </c>
      <c r="D12737" s="209" t="n">
        <v>4.93</v>
      </c>
      <c r="F12737" s="211" t="n">
        <v>0</v>
      </c>
    </row>
    <row r="12738" customFormat="false" ht="12.8" hidden="false" customHeight="false" outlineLevel="0" collapsed="false">
      <c r="A12738" s="207" t="n">
        <v>3522</v>
      </c>
      <c r="B12738" s="208" t="s">
        <v>12876</v>
      </c>
      <c r="C12738" s="2" t="s">
        <v>170</v>
      </c>
      <c r="D12738" s="209" t="n">
        <v>3.18</v>
      </c>
      <c r="F12738" s="211" t="n">
        <v>0</v>
      </c>
    </row>
    <row r="12739" customFormat="false" ht="12.8" hidden="false" customHeight="false" outlineLevel="0" collapsed="false">
      <c r="A12739" s="207" t="n">
        <v>3527</v>
      </c>
      <c r="B12739" s="208" t="s">
        <v>12877</v>
      </c>
      <c r="C12739" s="2" t="s">
        <v>170</v>
      </c>
      <c r="D12739" s="209" t="n">
        <v>16.73</v>
      </c>
      <c r="F12739" s="211" t="n">
        <v>0</v>
      </c>
    </row>
    <row r="12740" customFormat="false" ht="12.8" hidden="false" customHeight="false" outlineLevel="0" collapsed="false">
      <c r="A12740" s="207" t="n">
        <v>3530</v>
      </c>
      <c r="B12740" s="208" t="s">
        <v>12878</v>
      </c>
      <c r="C12740" s="2" t="s">
        <v>170</v>
      </c>
      <c r="D12740" s="209" t="n">
        <v>270.91</v>
      </c>
      <c r="F12740" s="211" t="n">
        <v>0</v>
      </c>
    </row>
    <row r="12741" customFormat="false" ht="12.8" hidden="false" customHeight="false" outlineLevel="0" collapsed="false">
      <c r="A12741" s="207" t="n">
        <v>3542</v>
      </c>
      <c r="B12741" s="208" t="s">
        <v>12879</v>
      </c>
      <c r="C12741" s="2" t="s">
        <v>170</v>
      </c>
      <c r="D12741" s="209" t="n">
        <v>0.78</v>
      </c>
      <c r="F12741" s="211" t="n">
        <v>0</v>
      </c>
    </row>
    <row r="12742" customFormat="false" ht="12.8" hidden="false" customHeight="false" outlineLevel="0" collapsed="false">
      <c r="A12742" s="207" t="n">
        <v>3529</v>
      </c>
      <c r="B12742" s="208" t="s">
        <v>12880</v>
      </c>
      <c r="C12742" s="2" t="s">
        <v>170</v>
      </c>
      <c r="D12742" s="209" t="n">
        <v>0.95</v>
      </c>
      <c r="F12742" s="211" t="n">
        <v>0</v>
      </c>
    </row>
    <row r="12743" customFormat="false" ht="12.8" hidden="false" customHeight="false" outlineLevel="0" collapsed="false">
      <c r="A12743" s="207" t="n">
        <v>3536</v>
      </c>
      <c r="B12743" s="208" t="s">
        <v>12881</v>
      </c>
      <c r="C12743" s="2" t="s">
        <v>170</v>
      </c>
      <c r="D12743" s="209" t="n">
        <v>3.18</v>
      </c>
      <c r="F12743" s="211" t="n">
        <v>0</v>
      </c>
    </row>
    <row r="12744" customFormat="false" ht="12.8" hidden="false" customHeight="false" outlineLevel="0" collapsed="false">
      <c r="A12744" s="207" t="n">
        <v>3535</v>
      </c>
      <c r="B12744" s="208" t="s">
        <v>12882</v>
      </c>
      <c r="C12744" s="2" t="s">
        <v>170</v>
      </c>
      <c r="D12744" s="209" t="n">
        <v>7.73</v>
      </c>
      <c r="F12744" s="211" t="n">
        <v>0</v>
      </c>
    </row>
    <row r="12745" customFormat="false" ht="12.8" hidden="false" customHeight="false" outlineLevel="0" collapsed="false">
      <c r="A12745" s="207" t="n">
        <v>3540</v>
      </c>
      <c r="B12745" s="208" t="s">
        <v>12883</v>
      </c>
      <c r="C12745" s="2" t="s">
        <v>170</v>
      </c>
      <c r="D12745" s="209" t="n">
        <v>6.54</v>
      </c>
      <c r="F12745" s="211" t="n">
        <v>0</v>
      </c>
    </row>
    <row r="12746" customFormat="false" ht="12.8" hidden="false" customHeight="false" outlineLevel="0" collapsed="false">
      <c r="A12746" s="207" t="n">
        <v>3539</v>
      </c>
      <c r="B12746" s="208" t="s">
        <v>12884</v>
      </c>
      <c r="C12746" s="2" t="s">
        <v>170</v>
      </c>
      <c r="D12746" s="209" t="n">
        <v>37.92</v>
      </c>
      <c r="F12746" s="211" t="n">
        <v>0</v>
      </c>
    </row>
    <row r="12747" customFormat="false" ht="12.8" hidden="false" customHeight="false" outlineLevel="0" collapsed="false">
      <c r="A12747" s="207" t="n">
        <v>3513</v>
      </c>
      <c r="B12747" s="208" t="s">
        <v>12885</v>
      </c>
      <c r="C12747" s="2" t="s">
        <v>170</v>
      </c>
      <c r="D12747" s="209" t="n">
        <v>133.7</v>
      </c>
      <c r="F12747" s="211" t="n">
        <v>0</v>
      </c>
    </row>
    <row r="12748" customFormat="false" ht="12.8" hidden="false" customHeight="false" outlineLevel="0" collapsed="false">
      <c r="A12748" s="207" t="n">
        <v>3516</v>
      </c>
      <c r="B12748" s="208" t="s">
        <v>12886</v>
      </c>
      <c r="C12748" s="2" t="s">
        <v>170</v>
      </c>
      <c r="D12748" s="209" t="n">
        <v>2.72</v>
      </c>
      <c r="F12748" s="211" t="n">
        <v>0</v>
      </c>
    </row>
    <row r="12749" customFormat="false" ht="12.8" hidden="false" customHeight="false" outlineLevel="0" collapsed="false">
      <c r="A12749" s="207" t="n">
        <v>3517</v>
      </c>
      <c r="B12749" s="208" t="s">
        <v>12887</v>
      </c>
      <c r="C12749" s="2" t="s">
        <v>170</v>
      </c>
      <c r="D12749" s="209" t="n">
        <v>2.45</v>
      </c>
      <c r="F12749" s="211" t="n">
        <v>0</v>
      </c>
    </row>
    <row r="12750" customFormat="false" ht="12.8" hidden="false" customHeight="false" outlineLevel="0" collapsed="false">
      <c r="A12750" s="207" t="n">
        <v>3515</v>
      </c>
      <c r="B12750" s="208" t="s">
        <v>12888</v>
      </c>
      <c r="C12750" s="2" t="s">
        <v>170</v>
      </c>
      <c r="D12750" s="209" t="n">
        <v>8.53</v>
      </c>
      <c r="F12750" s="211" t="n">
        <v>0</v>
      </c>
    </row>
    <row r="12751" customFormat="false" ht="12.8" hidden="false" customHeight="false" outlineLevel="0" collapsed="false">
      <c r="A12751" s="207" t="n">
        <v>20147</v>
      </c>
      <c r="B12751" s="208" t="s">
        <v>12889</v>
      </c>
      <c r="C12751" s="2" t="s">
        <v>170</v>
      </c>
      <c r="D12751" s="209" t="n">
        <v>7.02</v>
      </c>
      <c r="F12751" s="211" t="n">
        <v>0</v>
      </c>
    </row>
    <row r="12752" customFormat="false" ht="12.8" hidden="false" customHeight="false" outlineLevel="0" collapsed="false">
      <c r="A12752" s="207" t="n">
        <v>3524</v>
      </c>
      <c r="B12752" s="208" t="s">
        <v>12890</v>
      </c>
      <c r="C12752" s="2" t="s">
        <v>170</v>
      </c>
      <c r="D12752" s="209" t="n">
        <v>10.56</v>
      </c>
      <c r="F12752" s="211" t="n">
        <v>0</v>
      </c>
    </row>
    <row r="12753" customFormat="false" ht="12.8" hidden="false" customHeight="false" outlineLevel="0" collapsed="false">
      <c r="A12753" s="207" t="n">
        <v>3532</v>
      </c>
      <c r="B12753" s="208" t="s">
        <v>12891</v>
      </c>
      <c r="C12753" s="2" t="s">
        <v>170</v>
      </c>
      <c r="D12753" s="209" t="n">
        <v>24.4</v>
      </c>
      <c r="F12753" s="211" t="n">
        <v>0</v>
      </c>
    </row>
    <row r="12754" customFormat="false" ht="12.8" hidden="false" customHeight="false" outlineLevel="0" collapsed="false">
      <c r="A12754" s="207" t="n">
        <v>3528</v>
      </c>
      <c r="B12754" s="208" t="s">
        <v>12892</v>
      </c>
      <c r="C12754" s="2" t="s">
        <v>170</v>
      </c>
      <c r="D12754" s="209" t="n">
        <v>10.61</v>
      </c>
      <c r="F12754" s="211" t="n">
        <v>0</v>
      </c>
    </row>
    <row r="12755" customFormat="false" ht="12.8" hidden="false" customHeight="false" outlineLevel="0" collapsed="false">
      <c r="A12755" s="207" t="n">
        <v>37952</v>
      </c>
      <c r="B12755" s="208" t="s">
        <v>12893</v>
      </c>
      <c r="C12755" s="2" t="s">
        <v>170</v>
      </c>
      <c r="D12755" s="209" t="n">
        <v>76.05</v>
      </c>
      <c r="F12755" s="211" t="n">
        <v>0</v>
      </c>
    </row>
    <row r="12756" customFormat="false" ht="12.8" hidden="false" customHeight="false" outlineLevel="0" collapsed="false">
      <c r="A12756" s="207" t="n">
        <v>37951</v>
      </c>
      <c r="B12756" s="208" t="s">
        <v>12894</v>
      </c>
      <c r="C12756" s="2" t="s">
        <v>170</v>
      </c>
      <c r="D12756" s="209" t="n">
        <v>2.86</v>
      </c>
      <c r="F12756" s="211" t="n">
        <v>0</v>
      </c>
    </row>
    <row r="12757" customFormat="false" ht="12.8" hidden="false" customHeight="false" outlineLevel="0" collapsed="false">
      <c r="A12757" s="207" t="n">
        <v>3518</v>
      </c>
      <c r="B12757" s="208" t="s">
        <v>12895</v>
      </c>
      <c r="C12757" s="2" t="s">
        <v>170</v>
      </c>
      <c r="D12757" s="209" t="n">
        <v>4.4</v>
      </c>
      <c r="F12757" s="211" t="n">
        <v>0</v>
      </c>
    </row>
    <row r="12758" customFormat="false" ht="12.8" hidden="false" customHeight="false" outlineLevel="0" collapsed="false">
      <c r="A12758" s="207" t="n">
        <v>3519</v>
      </c>
      <c r="B12758" s="208" t="s">
        <v>12896</v>
      </c>
      <c r="C12758" s="2" t="s">
        <v>170</v>
      </c>
      <c r="D12758" s="209" t="n">
        <v>9.2</v>
      </c>
      <c r="F12758" s="211" t="n">
        <v>0</v>
      </c>
    </row>
    <row r="12759" customFormat="false" ht="12.8" hidden="false" customHeight="false" outlineLevel="0" collapsed="false">
      <c r="A12759" s="207" t="n">
        <v>3520</v>
      </c>
      <c r="B12759" s="208" t="s">
        <v>12897</v>
      </c>
      <c r="C12759" s="2" t="s">
        <v>170</v>
      </c>
      <c r="D12759" s="209" t="n">
        <v>9.64</v>
      </c>
      <c r="F12759" s="211" t="n">
        <v>0</v>
      </c>
    </row>
    <row r="12760" customFormat="false" ht="12.8" hidden="false" customHeight="false" outlineLevel="0" collapsed="false">
      <c r="A12760" s="207" t="n">
        <v>37950</v>
      </c>
      <c r="B12760" s="208" t="s">
        <v>12898</v>
      </c>
      <c r="C12760" s="2" t="s">
        <v>170</v>
      </c>
      <c r="D12760" s="209" t="n">
        <v>70.02</v>
      </c>
      <c r="F12760" s="211" t="n">
        <v>0</v>
      </c>
    </row>
    <row r="12761" customFormat="false" ht="12.8" hidden="false" customHeight="false" outlineLevel="0" collapsed="false">
      <c r="A12761" s="207" t="n">
        <v>37949</v>
      </c>
      <c r="B12761" s="208" t="s">
        <v>12899</v>
      </c>
      <c r="C12761" s="2" t="s">
        <v>170</v>
      </c>
      <c r="D12761" s="209" t="n">
        <v>2.58</v>
      </c>
      <c r="F12761" s="211" t="n">
        <v>0</v>
      </c>
    </row>
    <row r="12762" customFormat="false" ht="12.8" hidden="false" customHeight="false" outlineLevel="0" collapsed="false">
      <c r="A12762" s="207" t="n">
        <v>3526</v>
      </c>
      <c r="B12762" s="208" t="s">
        <v>12900</v>
      </c>
      <c r="C12762" s="2" t="s">
        <v>170</v>
      </c>
      <c r="D12762" s="209" t="n">
        <v>3.55</v>
      </c>
      <c r="F12762" s="211" t="n">
        <v>0</v>
      </c>
    </row>
    <row r="12763" customFormat="false" ht="12.8" hidden="false" customHeight="false" outlineLevel="0" collapsed="false">
      <c r="A12763" s="207" t="n">
        <v>3509</v>
      </c>
      <c r="B12763" s="208" t="s">
        <v>12901</v>
      </c>
      <c r="C12763" s="2" t="s">
        <v>170</v>
      </c>
      <c r="D12763" s="209" t="n">
        <v>8.07</v>
      </c>
      <c r="F12763" s="211" t="n">
        <v>0</v>
      </c>
    </row>
    <row r="12764" customFormat="false" ht="12.8" hidden="false" customHeight="false" outlineLevel="0" collapsed="false">
      <c r="A12764" s="207" t="n">
        <v>20151</v>
      </c>
      <c r="B12764" s="208" t="s">
        <v>12902</v>
      </c>
      <c r="C12764" s="2" t="s">
        <v>170</v>
      </c>
      <c r="D12764" s="209" t="n">
        <v>23.72</v>
      </c>
      <c r="F12764" s="211" t="n">
        <v>0</v>
      </c>
    </row>
    <row r="12765" customFormat="false" ht="12.8" hidden="false" customHeight="false" outlineLevel="0" collapsed="false">
      <c r="A12765" s="207" t="n">
        <v>20152</v>
      </c>
      <c r="B12765" s="208" t="s">
        <v>12903</v>
      </c>
      <c r="C12765" s="2" t="s">
        <v>170</v>
      </c>
      <c r="D12765" s="209" t="n">
        <v>85.82</v>
      </c>
      <c r="F12765" s="211" t="n">
        <v>0</v>
      </c>
    </row>
    <row r="12766" customFormat="false" ht="12.8" hidden="false" customHeight="false" outlineLevel="0" collapsed="false">
      <c r="A12766" s="207" t="n">
        <v>20148</v>
      </c>
      <c r="B12766" s="208" t="s">
        <v>12904</v>
      </c>
      <c r="C12766" s="2" t="s">
        <v>170</v>
      </c>
      <c r="D12766" s="209" t="n">
        <v>4.66</v>
      </c>
      <c r="F12766" s="211" t="n">
        <v>0</v>
      </c>
    </row>
    <row r="12767" customFormat="false" ht="12.8" hidden="false" customHeight="false" outlineLevel="0" collapsed="false">
      <c r="A12767" s="207" t="n">
        <v>20149</v>
      </c>
      <c r="B12767" s="208" t="s">
        <v>12905</v>
      </c>
      <c r="C12767" s="2" t="s">
        <v>170</v>
      </c>
      <c r="D12767" s="209" t="n">
        <v>7.79</v>
      </c>
      <c r="F12767" s="211" t="n">
        <v>0</v>
      </c>
    </row>
    <row r="12768" customFormat="false" ht="12.8" hidden="false" customHeight="false" outlineLevel="0" collapsed="false">
      <c r="A12768" s="207" t="n">
        <v>20150</v>
      </c>
      <c r="B12768" s="208" t="s">
        <v>12906</v>
      </c>
      <c r="C12768" s="2" t="s">
        <v>170</v>
      </c>
      <c r="D12768" s="209" t="n">
        <v>20.07</v>
      </c>
      <c r="F12768" s="211" t="n">
        <v>0</v>
      </c>
    </row>
    <row r="12769" customFormat="false" ht="12.8" hidden="false" customHeight="false" outlineLevel="0" collapsed="false">
      <c r="A12769" s="207" t="n">
        <v>20157</v>
      </c>
      <c r="B12769" s="208" t="s">
        <v>12907</v>
      </c>
      <c r="C12769" s="2" t="s">
        <v>170</v>
      </c>
      <c r="D12769" s="209" t="n">
        <v>22.53</v>
      </c>
      <c r="F12769" s="211" t="n">
        <v>0</v>
      </c>
    </row>
    <row r="12770" customFormat="false" ht="12.8" hidden="false" customHeight="false" outlineLevel="0" collapsed="false">
      <c r="A12770" s="207" t="n">
        <v>20158</v>
      </c>
      <c r="B12770" s="208" t="s">
        <v>12908</v>
      </c>
      <c r="C12770" s="2" t="s">
        <v>170</v>
      </c>
      <c r="D12770" s="209" t="n">
        <v>89.46</v>
      </c>
      <c r="F12770" s="211" t="n">
        <v>0</v>
      </c>
    </row>
    <row r="12771" customFormat="false" ht="12.8" hidden="false" customHeight="false" outlineLevel="0" collapsed="false">
      <c r="A12771" s="207" t="n">
        <v>20154</v>
      </c>
      <c r="B12771" s="208" t="s">
        <v>12909</v>
      </c>
      <c r="C12771" s="2" t="s">
        <v>170</v>
      </c>
      <c r="D12771" s="209" t="n">
        <v>4.56</v>
      </c>
      <c r="F12771" s="211" t="n">
        <v>0</v>
      </c>
    </row>
    <row r="12772" customFormat="false" ht="12.8" hidden="false" customHeight="false" outlineLevel="0" collapsed="false">
      <c r="A12772" s="207" t="n">
        <v>20155</v>
      </c>
      <c r="B12772" s="208" t="s">
        <v>12910</v>
      </c>
      <c r="C12772" s="2" t="s">
        <v>170</v>
      </c>
      <c r="D12772" s="209" t="n">
        <v>6.95</v>
      </c>
      <c r="F12772" s="211" t="n">
        <v>0</v>
      </c>
    </row>
    <row r="12773" customFormat="false" ht="12.8" hidden="false" customHeight="false" outlineLevel="0" collapsed="false">
      <c r="A12773" s="207" t="n">
        <v>20156</v>
      </c>
      <c r="B12773" s="208" t="s">
        <v>12911</v>
      </c>
      <c r="C12773" s="2" t="s">
        <v>170</v>
      </c>
      <c r="D12773" s="209" t="n">
        <v>19.54</v>
      </c>
      <c r="F12773" s="211" t="n">
        <v>0</v>
      </c>
    </row>
    <row r="12774" customFormat="false" ht="12.8" hidden="false" customHeight="false" outlineLevel="0" collapsed="false">
      <c r="A12774" s="207" t="n">
        <v>3499</v>
      </c>
      <c r="B12774" s="208" t="s">
        <v>12912</v>
      </c>
      <c r="C12774" s="2" t="s">
        <v>170</v>
      </c>
      <c r="D12774" s="209" t="n">
        <v>1.48</v>
      </c>
      <c r="F12774" s="211" t="n">
        <v>0</v>
      </c>
    </row>
    <row r="12775" customFormat="false" ht="12.8" hidden="false" customHeight="false" outlineLevel="0" collapsed="false">
      <c r="A12775" s="207" t="n">
        <v>3500</v>
      </c>
      <c r="B12775" s="208" t="s">
        <v>12913</v>
      </c>
      <c r="C12775" s="2" t="s">
        <v>170</v>
      </c>
      <c r="D12775" s="209" t="n">
        <v>1.97</v>
      </c>
      <c r="F12775" s="211" t="n">
        <v>0</v>
      </c>
    </row>
    <row r="12776" customFormat="false" ht="12.8" hidden="false" customHeight="false" outlineLevel="0" collapsed="false">
      <c r="A12776" s="207" t="n">
        <v>3501</v>
      </c>
      <c r="B12776" s="208" t="s">
        <v>12914</v>
      </c>
      <c r="C12776" s="2" t="s">
        <v>170</v>
      </c>
      <c r="D12776" s="209" t="n">
        <v>5.43</v>
      </c>
      <c r="F12776" s="211" t="n">
        <v>0</v>
      </c>
    </row>
    <row r="12777" customFormat="false" ht="12.8" hidden="false" customHeight="false" outlineLevel="0" collapsed="false">
      <c r="A12777" s="207" t="n">
        <v>3502</v>
      </c>
      <c r="B12777" s="208" t="s">
        <v>12915</v>
      </c>
      <c r="C12777" s="2" t="s">
        <v>170</v>
      </c>
      <c r="D12777" s="209" t="n">
        <v>7.81</v>
      </c>
      <c r="F12777" s="211" t="n">
        <v>0</v>
      </c>
    </row>
    <row r="12778" customFormat="false" ht="12.8" hidden="false" customHeight="false" outlineLevel="0" collapsed="false">
      <c r="A12778" s="207" t="n">
        <v>3503</v>
      </c>
      <c r="B12778" s="208" t="s">
        <v>12916</v>
      </c>
      <c r="C12778" s="2" t="s">
        <v>170</v>
      </c>
      <c r="D12778" s="209" t="n">
        <v>9.81</v>
      </c>
      <c r="F12778" s="211" t="n">
        <v>0</v>
      </c>
    </row>
    <row r="12779" customFormat="false" ht="12.8" hidden="false" customHeight="false" outlineLevel="0" collapsed="false">
      <c r="A12779" s="207" t="n">
        <v>3477</v>
      </c>
      <c r="B12779" s="208" t="s">
        <v>12917</v>
      </c>
      <c r="C12779" s="2" t="s">
        <v>170</v>
      </c>
      <c r="D12779" s="209" t="n">
        <v>35.63</v>
      </c>
      <c r="F12779" s="211" t="n">
        <v>0</v>
      </c>
    </row>
    <row r="12780" customFormat="false" ht="12.8" hidden="false" customHeight="false" outlineLevel="0" collapsed="false">
      <c r="A12780" s="207" t="n">
        <v>3478</v>
      </c>
      <c r="B12780" s="208" t="s">
        <v>12918</v>
      </c>
      <c r="C12780" s="2" t="s">
        <v>170</v>
      </c>
      <c r="D12780" s="209" t="n">
        <v>85.43</v>
      </c>
      <c r="F12780" s="211" t="n">
        <v>0</v>
      </c>
    </row>
    <row r="12781" customFormat="false" ht="12.8" hidden="false" customHeight="false" outlineLevel="0" collapsed="false">
      <c r="A12781" s="207" t="n">
        <v>3525</v>
      </c>
      <c r="B12781" s="208" t="s">
        <v>12919</v>
      </c>
      <c r="C12781" s="2" t="s">
        <v>170</v>
      </c>
      <c r="D12781" s="209" t="n">
        <v>105.43</v>
      </c>
      <c r="F12781" s="211" t="n">
        <v>0</v>
      </c>
    </row>
    <row r="12782" customFormat="false" ht="12.8" hidden="false" customHeight="false" outlineLevel="0" collapsed="false">
      <c r="A12782" s="207" t="n">
        <v>3511</v>
      </c>
      <c r="B12782" s="208" t="s">
        <v>12920</v>
      </c>
      <c r="C12782" s="2" t="s">
        <v>170</v>
      </c>
      <c r="D12782" s="209" t="n">
        <v>111.83</v>
      </c>
      <c r="F12782" s="211" t="n">
        <v>0</v>
      </c>
    </row>
    <row r="12783" customFormat="false" ht="19.4" hidden="false" customHeight="false" outlineLevel="0" collapsed="false">
      <c r="A12783" s="207" t="n">
        <v>38913</v>
      </c>
      <c r="B12783" s="208" t="s">
        <v>12921</v>
      </c>
      <c r="C12783" s="2" t="s">
        <v>170</v>
      </c>
      <c r="D12783" s="209" t="n">
        <v>17.62</v>
      </c>
      <c r="F12783" s="211" t="n">
        <v>0</v>
      </c>
    </row>
    <row r="12784" customFormat="false" ht="19.4" hidden="false" customHeight="false" outlineLevel="0" collapsed="false">
      <c r="A12784" s="207" t="n">
        <v>38914</v>
      </c>
      <c r="B12784" s="208" t="s">
        <v>12922</v>
      </c>
      <c r="C12784" s="2" t="s">
        <v>170</v>
      </c>
      <c r="D12784" s="209" t="n">
        <v>21.63</v>
      </c>
      <c r="F12784" s="211" t="n">
        <v>0</v>
      </c>
    </row>
    <row r="12785" customFormat="false" ht="19.4" hidden="false" customHeight="false" outlineLevel="0" collapsed="false">
      <c r="A12785" s="207" t="n">
        <v>38915</v>
      </c>
      <c r="B12785" s="208" t="s">
        <v>12923</v>
      </c>
      <c r="C12785" s="2" t="s">
        <v>170</v>
      </c>
      <c r="D12785" s="209" t="n">
        <v>41.69</v>
      </c>
      <c r="F12785" s="211" t="n">
        <v>0</v>
      </c>
    </row>
    <row r="12786" customFormat="false" ht="19.4" hidden="false" customHeight="false" outlineLevel="0" collapsed="false">
      <c r="A12786" s="207" t="n">
        <v>38916</v>
      </c>
      <c r="B12786" s="208" t="s">
        <v>12924</v>
      </c>
      <c r="C12786" s="2" t="s">
        <v>170</v>
      </c>
      <c r="D12786" s="209" t="n">
        <v>57.7</v>
      </c>
      <c r="F12786" s="211" t="n">
        <v>0</v>
      </c>
    </row>
    <row r="12787" customFormat="false" ht="12.8" hidden="false" customHeight="false" outlineLevel="0" collapsed="false">
      <c r="A12787" s="207" t="n">
        <v>39300</v>
      </c>
      <c r="B12787" s="208" t="s">
        <v>12925</v>
      </c>
      <c r="C12787" s="2" t="s">
        <v>170</v>
      </c>
      <c r="D12787" s="209" t="n">
        <v>15.73</v>
      </c>
      <c r="F12787" s="211" t="n">
        <v>0</v>
      </c>
    </row>
    <row r="12788" customFormat="false" ht="12.8" hidden="false" customHeight="false" outlineLevel="0" collapsed="false">
      <c r="A12788" s="207" t="n">
        <v>39301</v>
      </c>
      <c r="B12788" s="208" t="s">
        <v>12926</v>
      </c>
      <c r="C12788" s="2" t="s">
        <v>170</v>
      </c>
      <c r="D12788" s="209" t="n">
        <v>21.07</v>
      </c>
      <c r="F12788" s="211" t="n">
        <v>0</v>
      </c>
    </row>
    <row r="12789" customFormat="false" ht="12.8" hidden="false" customHeight="false" outlineLevel="0" collapsed="false">
      <c r="A12789" s="207" t="n">
        <v>39302</v>
      </c>
      <c r="B12789" s="208" t="s">
        <v>12927</v>
      </c>
      <c r="C12789" s="2" t="s">
        <v>170</v>
      </c>
      <c r="D12789" s="209" t="n">
        <v>38.29</v>
      </c>
      <c r="F12789" s="211" t="n">
        <v>0</v>
      </c>
    </row>
    <row r="12790" customFormat="false" ht="19.4" hidden="false" customHeight="false" outlineLevel="0" collapsed="false">
      <c r="A12790" s="207" t="n">
        <v>38941</v>
      </c>
      <c r="B12790" s="208" t="s">
        <v>12928</v>
      </c>
      <c r="C12790" s="2" t="s">
        <v>170</v>
      </c>
      <c r="D12790" s="209" t="n">
        <v>28.43</v>
      </c>
      <c r="F12790" s="211" t="n">
        <v>0</v>
      </c>
    </row>
    <row r="12791" customFormat="false" ht="19.4" hidden="false" customHeight="false" outlineLevel="0" collapsed="false">
      <c r="A12791" s="207" t="n">
        <v>38923</v>
      </c>
      <c r="B12791" s="208" t="s">
        <v>12929</v>
      </c>
      <c r="C12791" s="2" t="s">
        <v>170</v>
      </c>
      <c r="D12791" s="209" t="n">
        <v>18.86</v>
      </c>
      <c r="F12791" s="211" t="n">
        <v>0</v>
      </c>
    </row>
    <row r="12792" customFormat="false" ht="19.4" hidden="false" customHeight="false" outlineLevel="0" collapsed="false">
      <c r="A12792" s="207" t="n">
        <v>38925</v>
      </c>
      <c r="B12792" s="208" t="s">
        <v>12930</v>
      </c>
      <c r="C12792" s="2" t="s">
        <v>170</v>
      </c>
      <c r="D12792" s="209" t="n">
        <v>21.88</v>
      </c>
      <c r="F12792" s="211" t="n">
        <v>0</v>
      </c>
    </row>
    <row r="12793" customFormat="false" ht="19.4" hidden="false" customHeight="false" outlineLevel="0" collapsed="false">
      <c r="A12793" s="207" t="n">
        <v>38926</v>
      </c>
      <c r="B12793" s="208" t="s">
        <v>12931</v>
      </c>
      <c r="C12793" s="2" t="s">
        <v>170</v>
      </c>
      <c r="D12793" s="209" t="n">
        <v>25.95</v>
      </c>
      <c r="F12793" s="211" t="n">
        <v>0</v>
      </c>
    </row>
    <row r="12794" customFormat="false" ht="19.4" hidden="false" customHeight="false" outlineLevel="0" collapsed="false">
      <c r="A12794" s="207" t="n">
        <v>38927</v>
      </c>
      <c r="B12794" s="208" t="s">
        <v>12932</v>
      </c>
      <c r="C12794" s="2" t="s">
        <v>170</v>
      </c>
      <c r="D12794" s="209" t="n">
        <v>32.77</v>
      </c>
      <c r="F12794" s="211" t="n">
        <v>0</v>
      </c>
    </row>
    <row r="12795" customFormat="false" ht="19.4" hidden="false" customHeight="false" outlineLevel="0" collapsed="false">
      <c r="A12795" s="207" t="n">
        <v>39304</v>
      </c>
      <c r="B12795" s="208" t="s">
        <v>12933</v>
      </c>
      <c r="C12795" s="2" t="s">
        <v>170</v>
      </c>
      <c r="D12795" s="209" t="n">
        <v>18.62</v>
      </c>
      <c r="F12795" s="211" t="n">
        <v>0</v>
      </c>
    </row>
    <row r="12796" customFormat="false" ht="19.4" hidden="false" customHeight="false" outlineLevel="0" collapsed="false">
      <c r="A12796" s="207" t="n">
        <v>39305</v>
      </c>
      <c r="B12796" s="208" t="s">
        <v>12934</v>
      </c>
      <c r="C12796" s="2" t="s">
        <v>170</v>
      </c>
      <c r="D12796" s="209" t="n">
        <v>20.42</v>
      </c>
      <c r="F12796" s="211" t="n">
        <v>0</v>
      </c>
    </row>
    <row r="12797" customFormat="false" ht="19.4" hidden="false" customHeight="false" outlineLevel="0" collapsed="false">
      <c r="A12797" s="207" t="n">
        <v>39306</v>
      </c>
      <c r="B12797" s="208" t="s">
        <v>12935</v>
      </c>
      <c r="C12797" s="2" t="s">
        <v>170</v>
      </c>
      <c r="D12797" s="209" t="n">
        <v>27.44</v>
      </c>
      <c r="F12797" s="211" t="n">
        <v>0</v>
      </c>
    </row>
    <row r="12798" customFormat="false" ht="19.4" hidden="false" customHeight="false" outlineLevel="0" collapsed="false">
      <c r="A12798" s="207" t="n">
        <v>38928</v>
      </c>
      <c r="B12798" s="208" t="s">
        <v>12936</v>
      </c>
      <c r="C12798" s="2" t="s">
        <v>170</v>
      </c>
      <c r="D12798" s="209" t="n">
        <v>36.27</v>
      </c>
      <c r="F12798" s="211" t="n">
        <v>0</v>
      </c>
    </row>
    <row r="12799" customFormat="false" ht="19.4" hidden="false" customHeight="false" outlineLevel="0" collapsed="false">
      <c r="A12799" s="207" t="n">
        <v>38917</v>
      </c>
      <c r="B12799" s="208" t="s">
        <v>12937</v>
      </c>
      <c r="C12799" s="2" t="s">
        <v>170</v>
      </c>
      <c r="D12799" s="209" t="n">
        <v>20.27</v>
      </c>
      <c r="F12799" s="211" t="n">
        <v>0</v>
      </c>
    </row>
    <row r="12800" customFormat="false" ht="19.4" hidden="false" customHeight="false" outlineLevel="0" collapsed="false">
      <c r="A12800" s="207" t="n">
        <v>38919</v>
      </c>
      <c r="B12800" s="208" t="s">
        <v>12938</v>
      </c>
      <c r="C12800" s="2" t="s">
        <v>170</v>
      </c>
      <c r="D12800" s="209" t="n">
        <v>23.8</v>
      </c>
      <c r="F12800" s="211" t="n">
        <v>0</v>
      </c>
    </row>
    <row r="12801" customFormat="false" ht="19.4" hidden="false" customHeight="false" outlineLevel="0" collapsed="false">
      <c r="A12801" s="207" t="n">
        <v>38922</v>
      </c>
      <c r="B12801" s="208" t="s">
        <v>12939</v>
      </c>
      <c r="C12801" s="2" t="s">
        <v>170</v>
      </c>
      <c r="D12801" s="209" t="n">
        <v>31.93</v>
      </c>
      <c r="F12801" s="211" t="n">
        <v>0</v>
      </c>
    </row>
    <row r="12802" customFormat="false" ht="12.8" hidden="false" customHeight="false" outlineLevel="0" collapsed="false">
      <c r="A12802" s="207" t="n">
        <v>45198</v>
      </c>
      <c r="B12802" s="208" t="s">
        <v>12940</v>
      </c>
      <c r="C12802" s="2" t="s">
        <v>170</v>
      </c>
      <c r="D12802" s="209" t="n">
        <v>50.66</v>
      </c>
      <c r="F12802" s="211" t="n">
        <v>0</v>
      </c>
    </row>
    <row r="12803" customFormat="false" ht="12.8" hidden="false" customHeight="false" outlineLevel="0" collapsed="false">
      <c r="A12803" s="207" t="n">
        <v>45196</v>
      </c>
      <c r="B12803" s="208" t="s">
        <v>12941</v>
      </c>
      <c r="C12803" s="2" t="s">
        <v>170</v>
      </c>
      <c r="D12803" s="209" t="n">
        <v>104.45</v>
      </c>
      <c r="F12803" s="211" t="n">
        <v>0</v>
      </c>
    </row>
    <row r="12804" customFormat="false" ht="19.4" hidden="false" customHeight="false" outlineLevel="0" collapsed="false">
      <c r="A12804" s="207" t="n">
        <v>12032</v>
      </c>
      <c r="B12804" s="208" t="s">
        <v>12942</v>
      </c>
      <c r="C12804" s="2" t="s">
        <v>10942</v>
      </c>
      <c r="D12804" s="209" t="n">
        <v>60.7</v>
      </c>
      <c r="F12804" s="211" t="n">
        <v>0</v>
      </c>
    </row>
    <row r="12805" customFormat="false" ht="19.4" hidden="false" customHeight="false" outlineLevel="0" collapsed="false">
      <c r="A12805" s="207" t="n">
        <v>12030</v>
      </c>
      <c r="B12805" s="208" t="s">
        <v>12943</v>
      </c>
      <c r="C12805" s="2" t="s">
        <v>10942</v>
      </c>
      <c r="D12805" s="209" t="n">
        <v>57.04</v>
      </c>
      <c r="F12805" s="211" t="n">
        <v>0</v>
      </c>
    </row>
    <row r="12806" customFormat="false" ht="12.8" hidden="false" customHeight="false" outlineLevel="0" collapsed="false">
      <c r="A12806" s="207" t="n">
        <v>45207</v>
      </c>
      <c r="B12806" s="208" t="s">
        <v>12944</v>
      </c>
      <c r="C12806" s="2" t="s">
        <v>170</v>
      </c>
      <c r="D12806" s="209" t="n">
        <v>333.63</v>
      </c>
      <c r="F12806" s="211" t="n">
        <v>0</v>
      </c>
    </row>
    <row r="12807" customFormat="false" ht="12.8" hidden="false" customHeight="false" outlineLevel="0" collapsed="false">
      <c r="A12807" s="207" t="n">
        <v>14157</v>
      </c>
      <c r="B12807" s="208" t="s">
        <v>12945</v>
      </c>
      <c r="C12807" s="2" t="s">
        <v>170</v>
      </c>
      <c r="F12807" s="211" t="n">
        <v>0</v>
      </c>
    </row>
    <row r="12808" customFormat="false" ht="12.8" hidden="false" customHeight="false" outlineLevel="0" collapsed="false">
      <c r="A12808" s="207" t="n">
        <v>10908</v>
      </c>
      <c r="B12808" s="208" t="s">
        <v>12946</v>
      </c>
      <c r="C12808" s="2" t="s">
        <v>170</v>
      </c>
      <c r="D12808" s="209" t="n">
        <v>22.14</v>
      </c>
      <c r="F12808" s="211" t="n">
        <v>0</v>
      </c>
    </row>
    <row r="12809" customFormat="false" ht="12.8" hidden="false" customHeight="false" outlineLevel="0" collapsed="false">
      <c r="A12809" s="207" t="n">
        <v>10909</v>
      </c>
      <c r="B12809" s="208" t="s">
        <v>12947</v>
      </c>
      <c r="C12809" s="2" t="s">
        <v>170</v>
      </c>
      <c r="D12809" s="209" t="n">
        <v>25.76</v>
      </c>
      <c r="F12809" s="211" t="n">
        <v>0</v>
      </c>
    </row>
    <row r="12810" customFormat="false" ht="12.8" hidden="false" customHeight="false" outlineLevel="0" collapsed="false">
      <c r="A12810" s="207" t="n">
        <v>3669</v>
      </c>
      <c r="B12810" s="208" t="s">
        <v>12948</v>
      </c>
      <c r="C12810" s="2" t="s">
        <v>170</v>
      </c>
      <c r="D12810" s="209" t="n">
        <v>15.83</v>
      </c>
      <c r="F12810" s="211" t="n">
        <v>0</v>
      </c>
    </row>
    <row r="12811" customFormat="false" ht="12.8" hidden="false" customHeight="false" outlineLevel="0" collapsed="false">
      <c r="A12811" s="207" t="n">
        <v>20139</v>
      </c>
      <c r="B12811" s="208" t="s">
        <v>12949</v>
      </c>
      <c r="C12811" s="2" t="s">
        <v>170</v>
      </c>
      <c r="D12811" s="209" t="n">
        <v>136.11</v>
      </c>
      <c r="F12811" s="211" t="n">
        <v>0</v>
      </c>
    </row>
    <row r="12812" customFormat="false" ht="12.8" hidden="false" customHeight="false" outlineLevel="0" collapsed="false">
      <c r="A12812" s="207" t="n">
        <v>3668</v>
      </c>
      <c r="B12812" s="208" t="s">
        <v>12950</v>
      </c>
      <c r="C12812" s="2" t="s">
        <v>170</v>
      </c>
      <c r="D12812" s="209" t="n">
        <v>48.62</v>
      </c>
      <c r="F12812" s="211" t="n">
        <v>0</v>
      </c>
    </row>
    <row r="12813" customFormat="false" ht="12.8" hidden="false" customHeight="false" outlineLevel="0" collapsed="false">
      <c r="A12813" s="207" t="n">
        <v>10911</v>
      </c>
      <c r="B12813" s="208" t="s">
        <v>12951</v>
      </c>
      <c r="C12813" s="2" t="s">
        <v>170</v>
      </c>
      <c r="D12813" s="209" t="n">
        <v>21.31</v>
      </c>
      <c r="F12813" s="211" t="n">
        <v>0</v>
      </c>
    </row>
    <row r="12814" customFormat="false" ht="12.8" hidden="false" customHeight="false" outlineLevel="0" collapsed="false">
      <c r="A12814" s="207" t="n">
        <v>3659</v>
      </c>
      <c r="B12814" s="208" t="s">
        <v>12952</v>
      </c>
      <c r="C12814" s="2" t="s">
        <v>170</v>
      </c>
      <c r="D12814" s="209" t="n">
        <v>21.72</v>
      </c>
      <c r="F12814" s="211" t="n">
        <v>0</v>
      </c>
    </row>
    <row r="12815" customFormat="false" ht="12.8" hidden="false" customHeight="false" outlineLevel="0" collapsed="false">
      <c r="A12815" s="207" t="n">
        <v>3660</v>
      </c>
      <c r="B12815" s="208" t="s">
        <v>12953</v>
      </c>
      <c r="C12815" s="2" t="s">
        <v>170</v>
      </c>
      <c r="D12815" s="209" t="n">
        <v>28.08</v>
      </c>
      <c r="F12815" s="211" t="n">
        <v>0</v>
      </c>
    </row>
    <row r="12816" customFormat="false" ht="12.8" hidden="false" customHeight="false" outlineLevel="0" collapsed="false">
      <c r="A12816" s="207" t="n">
        <v>20144</v>
      </c>
      <c r="B12816" s="208" t="s">
        <v>12954</v>
      </c>
      <c r="C12816" s="2" t="s">
        <v>170</v>
      </c>
      <c r="D12816" s="209" t="n">
        <v>62.89</v>
      </c>
      <c r="F12816" s="211" t="n">
        <v>0</v>
      </c>
    </row>
    <row r="12817" customFormat="false" ht="12.8" hidden="false" customHeight="false" outlineLevel="0" collapsed="false">
      <c r="A12817" s="207" t="n">
        <v>20143</v>
      </c>
      <c r="B12817" s="208" t="s">
        <v>12955</v>
      </c>
      <c r="C12817" s="2" t="s">
        <v>170</v>
      </c>
      <c r="D12817" s="209" t="n">
        <v>80.46</v>
      </c>
      <c r="F12817" s="211" t="n">
        <v>0</v>
      </c>
    </row>
    <row r="12818" customFormat="false" ht="12.8" hidden="false" customHeight="false" outlineLevel="0" collapsed="false">
      <c r="A12818" s="207" t="n">
        <v>20145</v>
      </c>
      <c r="B12818" s="208" t="s">
        <v>12956</v>
      </c>
      <c r="C12818" s="2" t="s">
        <v>170</v>
      </c>
      <c r="D12818" s="209" t="n">
        <v>155.2</v>
      </c>
      <c r="F12818" s="211" t="n">
        <v>0</v>
      </c>
    </row>
    <row r="12819" customFormat="false" ht="12.8" hidden="false" customHeight="false" outlineLevel="0" collapsed="false">
      <c r="A12819" s="207" t="n">
        <v>20146</v>
      </c>
      <c r="B12819" s="208" t="s">
        <v>12957</v>
      </c>
      <c r="C12819" s="2" t="s">
        <v>170</v>
      </c>
      <c r="D12819" s="209" t="n">
        <v>212.15</v>
      </c>
      <c r="F12819" s="211" t="n">
        <v>0</v>
      </c>
    </row>
    <row r="12820" customFormat="false" ht="12.8" hidden="false" customHeight="false" outlineLevel="0" collapsed="false">
      <c r="A12820" s="207" t="n">
        <v>20140</v>
      </c>
      <c r="B12820" s="208" t="s">
        <v>12958</v>
      </c>
      <c r="C12820" s="2" t="s">
        <v>170</v>
      </c>
      <c r="D12820" s="209" t="n">
        <v>9.95</v>
      </c>
      <c r="F12820" s="211" t="n">
        <v>0</v>
      </c>
    </row>
    <row r="12821" customFormat="false" ht="12.8" hidden="false" customHeight="false" outlineLevel="0" collapsed="false">
      <c r="A12821" s="207" t="n">
        <v>20141</v>
      </c>
      <c r="B12821" s="208" t="s">
        <v>12959</v>
      </c>
      <c r="C12821" s="2" t="s">
        <v>170</v>
      </c>
      <c r="D12821" s="209" t="n">
        <v>24.38</v>
      </c>
      <c r="F12821" s="211" t="n">
        <v>0</v>
      </c>
    </row>
    <row r="12822" customFormat="false" ht="12.8" hidden="false" customHeight="false" outlineLevel="0" collapsed="false">
      <c r="A12822" s="207" t="n">
        <v>20142</v>
      </c>
      <c r="B12822" s="208" t="s">
        <v>12960</v>
      </c>
      <c r="C12822" s="2" t="s">
        <v>170</v>
      </c>
      <c r="D12822" s="209" t="n">
        <v>42.88</v>
      </c>
      <c r="F12822" s="211" t="n">
        <v>0</v>
      </c>
    </row>
    <row r="12823" customFormat="false" ht="12.8" hidden="false" customHeight="false" outlineLevel="0" collapsed="false">
      <c r="A12823" s="207" t="n">
        <v>3670</v>
      </c>
      <c r="B12823" s="208" t="s">
        <v>12961</v>
      </c>
      <c r="C12823" s="2" t="s">
        <v>170</v>
      </c>
      <c r="D12823" s="209" t="n">
        <v>27.88</v>
      </c>
      <c r="F12823" s="211" t="n">
        <v>0</v>
      </c>
    </row>
    <row r="12824" customFormat="false" ht="12.8" hidden="false" customHeight="false" outlineLevel="0" collapsed="false">
      <c r="A12824" s="207" t="n">
        <v>3666</v>
      </c>
      <c r="B12824" s="208" t="s">
        <v>12962</v>
      </c>
      <c r="C12824" s="2" t="s">
        <v>170</v>
      </c>
      <c r="D12824" s="209" t="n">
        <v>4.39</v>
      </c>
      <c r="F12824" s="211" t="n">
        <v>0</v>
      </c>
    </row>
    <row r="12825" customFormat="false" ht="12.8" hidden="false" customHeight="false" outlineLevel="0" collapsed="false">
      <c r="A12825" s="207" t="n">
        <v>3662</v>
      </c>
      <c r="B12825" s="208" t="s">
        <v>12963</v>
      </c>
      <c r="C12825" s="2" t="s">
        <v>170</v>
      </c>
      <c r="D12825" s="209" t="n">
        <v>11.44</v>
      </c>
      <c r="F12825" s="211" t="n">
        <v>0</v>
      </c>
    </row>
    <row r="12826" customFormat="false" ht="12.8" hidden="false" customHeight="false" outlineLevel="0" collapsed="false">
      <c r="A12826" s="207" t="n">
        <v>3658</v>
      </c>
      <c r="B12826" s="208" t="s">
        <v>12964</v>
      </c>
      <c r="C12826" s="2" t="s">
        <v>170</v>
      </c>
      <c r="D12826" s="209" t="n">
        <v>21.68</v>
      </c>
      <c r="F12826" s="211" t="n">
        <v>0</v>
      </c>
    </row>
    <row r="12827" customFormat="false" ht="12.8" hidden="false" customHeight="false" outlineLevel="0" collapsed="false">
      <c r="A12827" s="207" t="n">
        <v>42696</v>
      </c>
      <c r="B12827" s="208" t="s">
        <v>12965</v>
      </c>
      <c r="C12827" s="2" t="s">
        <v>170</v>
      </c>
      <c r="D12827" s="209" t="n">
        <v>171.91</v>
      </c>
      <c r="F12827" s="211" t="n">
        <v>0</v>
      </c>
    </row>
    <row r="12828" customFormat="false" ht="12.8" hidden="false" customHeight="false" outlineLevel="0" collapsed="false">
      <c r="A12828" s="207" t="n">
        <v>39875</v>
      </c>
      <c r="B12828" s="208" t="s">
        <v>12966</v>
      </c>
      <c r="C12828" s="2" t="s">
        <v>170</v>
      </c>
      <c r="F12828" s="211" t="n">
        <v>0</v>
      </c>
    </row>
    <row r="12829" customFormat="false" ht="12.8" hidden="false" customHeight="false" outlineLevel="0" collapsed="false">
      <c r="A12829" s="207" t="n">
        <v>39876</v>
      </c>
      <c r="B12829" s="208" t="s">
        <v>12967</v>
      </c>
      <c r="C12829" s="2" t="s">
        <v>170</v>
      </c>
      <c r="F12829" s="211" t="n">
        <v>0</v>
      </c>
    </row>
    <row r="12830" customFormat="false" ht="12.8" hidden="false" customHeight="false" outlineLevel="0" collapsed="false">
      <c r="A12830" s="207" t="n">
        <v>39877</v>
      </c>
      <c r="B12830" s="208" t="s">
        <v>12968</v>
      </c>
      <c r="C12830" s="2" t="s">
        <v>170</v>
      </c>
      <c r="F12830" s="211" t="n">
        <v>0</v>
      </c>
    </row>
    <row r="12831" customFormat="false" ht="12.8" hidden="false" customHeight="false" outlineLevel="0" collapsed="false">
      <c r="A12831" s="207" t="n">
        <v>39878</v>
      </c>
      <c r="B12831" s="208" t="s">
        <v>12969</v>
      </c>
      <c r="C12831" s="2" t="s">
        <v>170</v>
      </c>
      <c r="F12831" s="211" t="n">
        <v>0</v>
      </c>
    </row>
    <row r="12832" customFormat="false" ht="12.8" hidden="false" customHeight="false" outlineLevel="0" collapsed="false">
      <c r="A12832" s="207" t="n">
        <v>39872</v>
      </c>
      <c r="B12832" s="208" t="s">
        <v>12970</v>
      </c>
      <c r="C12832" s="2" t="s">
        <v>170</v>
      </c>
      <c r="F12832" s="211" t="n">
        <v>0</v>
      </c>
    </row>
    <row r="12833" customFormat="false" ht="12.8" hidden="false" customHeight="false" outlineLevel="0" collapsed="false">
      <c r="A12833" s="207" t="n">
        <v>39873</v>
      </c>
      <c r="B12833" s="208" t="s">
        <v>12971</v>
      </c>
      <c r="C12833" s="2" t="s">
        <v>170</v>
      </c>
      <c r="F12833" s="211" t="n">
        <v>0</v>
      </c>
    </row>
    <row r="12834" customFormat="false" ht="12.8" hidden="false" customHeight="false" outlineLevel="0" collapsed="false">
      <c r="A12834" s="207" t="n">
        <v>39874</v>
      </c>
      <c r="B12834" s="208" t="s">
        <v>12972</v>
      </c>
      <c r="C12834" s="2" t="s">
        <v>170</v>
      </c>
      <c r="F12834" s="211" t="n">
        <v>0</v>
      </c>
    </row>
    <row r="12835" customFormat="false" ht="12.8" hidden="false" customHeight="false" outlineLevel="0" collapsed="false">
      <c r="A12835" s="207" t="n">
        <v>3674</v>
      </c>
      <c r="B12835" s="208" t="s">
        <v>12973</v>
      </c>
      <c r="C12835" s="2" t="s">
        <v>183</v>
      </c>
      <c r="F12835" s="211" t="n">
        <v>0</v>
      </c>
    </row>
    <row r="12836" customFormat="false" ht="12.8" hidden="false" customHeight="false" outlineLevel="0" collapsed="false">
      <c r="A12836" s="207" t="n">
        <v>3681</v>
      </c>
      <c r="B12836" s="208" t="s">
        <v>12974</v>
      </c>
      <c r="C12836" s="2" t="s">
        <v>183</v>
      </c>
      <c r="F12836" s="211" t="n">
        <v>0</v>
      </c>
    </row>
    <row r="12837" customFormat="false" ht="12.8" hidden="false" customHeight="false" outlineLevel="0" collapsed="false">
      <c r="A12837" s="207" t="n">
        <v>3676</v>
      </c>
      <c r="B12837" s="208" t="s">
        <v>12975</v>
      </c>
      <c r="C12837" s="2" t="s">
        <v>183</v>
      </c>
      <c r="F12837" s="211" t="n">
        <v>0</v>
      </c>
    </row>
    <row r="12838" customFormat="false" ht="12.8" hidden="false" customHeight="false" outlineLevel="0" collapsed="false">
      <c r="A12838" s="207" t="n">
        <v>3679</v>
      </c>
      <c r="B12838" s="208" t="s">
        <v>12976</v>
      </c>
      <c r="C12838" s="2" t="s">
        <v>183</v>
      </c>
      <c r="F12838" s="211" t="n">
        <v>0</v>
      </c>
    </row>
    <row r="12839" customFormat="false" ht="12.8" hidden="false" customHeight="false" outlineLevel="0" collapsed="false">
      <c r="A12839" s="207" t="n">
        <v>3672</v>
      </c>
      <c r="B12839" s="208" t="s">
        <v>12977</v>
      </c>
      <c r="C12839" s="2" t="s">
        <v>183</v>
      </c>
      <c r="F12839" s="211" t="n">
        <v>0</v>
      </c>
    </row>
    <row r="12840" customFormat="false" ht="12.8" hidden="false" customHeight="false" outlineLevel="0" collapsed="false">
      <c r="A12840" s="207" t="n">
        <v>3671</v>
      </c>
      <c r="B12840" s="208" t="s">
        <v>12978</v>
      </c>
      <c r="C12840" s="2" t="s">
        <v>183</v>
      </c>
      <c r="F12840" s="211" t="n">
        <v>0</v>
      </c>
    </row>
    <row r="12841" customFormat="false" ht="12.8" hidden="false" customHeight="false" outlineLevel="0" collapsed="false">
      <c r="A12841" s="207" t="n">
        <v>3673</v>
      </c>
      <c r="B12841" s="208" t="s">
        <v>12979</v>
      </c>
      <c r="C12841" s="2" t="s">
        <v>183</v>
      </c>
      <c r="F12841" s="211" t="n">
        <v>0</v>
      </c>
    </row>
    <row r="12842" customFormat="false" ht="12.8" hidden="false" customHeight="false" outlineLevel="0" collapsed="false">
      <c r="A12842" s="207" t="n">
        <v>38394</v>
      </c>
      <c r="B12842" s="208" t="s">
        <v>12980</v>
      </c>
      <c r="C12842" s="2" t="s">
        <v>170</v>
      </c>
      <c r="D12842" s="209" t="n">
        <v>196.33</v>
      </c>
      <c r="F12842" s="211" t="n">
        <v>0</v>
      </c>
    </row>
    <row r="12843" customFormat="false" ht="12.8" hidden="false" customHeight="false" outlineLevel="0" collapsed="false">
      <c r="A12843" s="207" t="n">
        <v>3729</v>
      </c>
      <c r="B12843" s="208" t="s">
        <v>12981</v>
      </c>
      <c r="C12843" s="2" t="s">
        <v>170</v>
      </c>
      <c r="D12843" s="209" t="n">
        <v>181.65</v>
      </c>
      <c r="F12843" s="211" t="n">
        <v>0</v>
      </c>
    </row>
    <row r="12844" customFormat="false" ht="19.4" hidden="false" customHeight="false" outlineLevel="0" collapsed="false">
      <c r="A12844" s="207" t="n">
        <v>39357</v>
      </c>
      <c r="B12844" s="208" t="s">
        <v>12982</v>
      </c>
      <c r="C12844" s="2" t="s">
        <v>170</v>
      </c>
      <c r="D12844" s="209" t="n">
        <v>97.64</v>
      </c>
      <c r="F12844" s="211" t="n">
        <v>0</v>
      </c>
    </row>
    <row r="12845" customFormat="false" ht="19.4" hidden="false" customHeight="false" outlineLevel="0" collapsed="false">
      <c r="A12845" s="207" t="n">
        <v>39358</v>
      </c>
      <c r="B12845" s="208" t="s">
        <v>12983</v>
      </c>
      <c r="C12845" s="2" t="s">
        <v>170</v>
      </c>
      <c r="D12845" s="209" t="n">
        <v>97.64</v>
      </c>
      <c r="F12845" s="211" t="n">
        <v>0</v>
      </c>
    </row>
    <row r="12846" customFormat="false" ht="28.35" hidden="false" customHeight="false" outlineLevel="0" collapsed="false">
      <c r="A12846" s="207" t="n">
        <v>39355</v>
      </c>
      <c r="B12846" s="208" t="s">
        <v>12984</v>
      </c>
      <c r="C12846" s="2" t="s">
        <v>170</v>
      </c>
      <c r="D12846" s="209" t="n">
        <v>142.27</v>
      </c>
      <c r="F12846" s="211" t="n">
        <v>0</v>
      </c>
    </row>
    <row r="12847" customFormat="false" ht="19.4" hidden="false" customHeight="false" outlineLevel="0" collapsed="false">
      <c r="A12847" s="207" t="n">
        <v>39356</v>
      </c>
      <c r="B12847" s="208" t="s">
        <v>12985</v>
      </c>
      <c r="C12847" s="2" t="s">
        <v>170</v>
      </c>
      <c r="D12847" s="209" t="n">
        <v>135.77</v>
      </c>
      <c r="F12847" s="211" t="n">
        <v>0</v>
      </c>
    </row>
    <row r="12848" customFormat="false" ht="19.4" hidden="false" customHeight="false" outlineLevel="0" collapsed="false">
      <c r="A12848" s="207" t="n">
        <v>39353</v>
      </c>
      <c r="B12848" s="208" t="s">
        <v>12986</v>
      </c>
      <c r="C12848" s="2" t="s">
        <v>170</v>
      </c>
      <c r="D12848" s="209" t="n">
        <v>311.68</v>
      </c>
      <c r="F12848" s="211" t="n">
        <v>0</v>
      </c>
    </row>
    <row r="12849" customFormat="false" ht="19.4" hidden="false" customHeight="false" outlineLevel="0" collapsed="false">
      <c r="A12849" s="207" t="n">
        <v>39354</v>
      </c>
      <c r="B12849" s="208" t="s">
        <v>12987</v>
      </c>
      <c r="C12849" s="2" t="s">
        <v>170</v>
      </c>
      <c r="D12849" s="209" t="n">
        <v>657.59</v>
      </c>
      <c r="F12849" s="211" t="n">
        <v>0</v>
      </c>
    </row>
    <row r="12850" customFormat="false" ht="12.8" hidden="false" customHeight="false" outlineLevel="0" collapsed="false">
      <c r="A12850" s="207" t="n">
        <v>39398</v>
      </c>
      <c r="B12850" s="208" t="s">
        <v>12988</v>
      </c>
      <c r="C12850" s="2" t="s">
        <v>170</v>
      </c>
      <c r="D12850" s="209" t="n">
        <v>211.96</v>
      </c>
      <c r="F12850" s="211" t="n">
        <v>0</v>
      </c>
    </row>
    <row r="12851" customFormat="false" ht="19.4" hidden="false" customHeight="false" outlineLevel="0" collapsed="false">
      <c r="A12851" s="207" t="n">
        <v>13343</v>
      </c>
      <c r="B12851" s="208" t="s">
        <v>12989</v>
      </c>
      <c r="C12851" s="2" t="s">
        <v>170</v>
      </c>
      <c r="F12851" s="211" t="n">
        <v>0</v>
      </c>
    </row>
    <row r="12852" customFormat="false" ht="12.8" hidden="false" customHeight="false" outlineLevel="0" collapsed="false">
      <c r="A12852" s="207" t="n">
        <v>12118</v>
      </c>
      <c r="B12852" s="208" t="s">
        <v>12990</v>
      </c>
      <c r="C12852" s="2" t="s">
        <v>170</v>
      </c>
      <c r="D12852" s="209" t="n">
        <v>24.37</v>
      </c>
      <c r="F12852" s="211" t="n">
        <v>0</v>
      </c>
    </row>
    <row r="12853" customFormat="false" ht="28.35" hidden="false" customHeight="false" outlineLevel="0" collapsed="false">
      <c r="A12853" s="207" t="n">
        <v>39482</v>
      </c>
      <c r="B12853" s="208" t="s">
        <v>12991</v>
      </c>
      <c r="C12853" s="2" t="s">
        <v>170</v>
      </c>
      <c r="D12853" s="209" t="n">
        <v>804.24</v>
      </c>
      <c r="F12853" s="211" t="n">
        <v>0</v>
      </c>
    </row>
    <row r="12854" customFormat="false" ht="28.35" hidden="false" customHeight="false" outlineLevel="0" collapsed="false">
      <c r="A12854" s="207" t="n">
        <v>39486</v>
      </c>
      <c r="B12854" s="208" t="s">
        <v>12992</v>
      </c>
      <c r="C12854" s="2" t="s">
        <v>170</v>
      </c>
      <c r="D12854" s="209" t="n">
        <v>656.38</v>
      </c>
      <c r="F12854" s="211" t="n">
        <v>0</v>
      </c>
    </row>
    <row r="12855" customFormat="false" ht="28.35" hidden="false" customHeight="false" outlineLevel="0" collapsed="false">
      <c r="A12855" s="207" t="n">
        <v>39484</v>
      </c>
      <c r="B12855" s="208" t="s">
        <v>12993</v>
      </c>
      <c r="C12855" s="2" t="s">
        <v>170</v>
      </c>
      <c r="D12855" s="209" t="n">
        <v>804.24</v>
      </c>
      <c r="F12855" s="211" t="n">
        <v>0</v>
      </c>
    </row>
    <row r="12856" customFormat="false" ht="28.35" hidden="false" customHeight="false" outlineLevel="0" collapsed="false">
      <c r="A12856" s="207" t="n">
        <v>39488</v>
      </c>
      <c r="B12856" s="208" t="s">
        <v>12994</v>
      </c>
      <c r="C12856" s="2" t="s">
        <v>170</v>
      </c>
      <c r="D12856" s="209" t="n">
        <v>667.12</v>
      </c>
      <c r="F12856" s="211" t="n">
        <v>0</v>
      </c>
    </row>
    <row r="12857" customFormat="false" ht="28.35" hidden="false" customHeight="false" outlineLevel="0" collapsed="false">
      <c r="A12857" s="207" t="n">
        <v>39485</v>
      </c>
      <c r="B12857" s="208" t="s">
        <v>12995</v>
      </c>
      <c r="C12857" s="2" t="s">
        <v>170</v>
      </c>
      <c r="D12857" s="209" t="n">
        <v>804.24</v>
      </c>
      <c r="F12857" s="211" t="n">
        <v>0</v>
      </c>
    </row>
    <row r="12858" customFormat="false" ht="28.35" hidden="false" customHeight="false" outlineLevel="0" collapsed="false">
      <c r="A12858" s="207" t="n">
        <v>39489</v>
      </c>
      <c r="B12858" s="208" t="s">
        <v>12996</v>
      </c>
      <c r="C12858" s="2" t="s">
        <v>170</v>
      </c>
      <c r="D12858" s="209" t="n">
        <v>678.43</v>
      </c>
      <c r="F12858" s="211" t="n">
        <v>0</v>
      </c>
    </row>
    <row r="12859" customFormat="false" ht="28.35" hidden="false" customHeight="false" outlineLevel="0" collapsed="false">
      <c r="A12859" s="207" t="n">
        <v>39490</v>
      </c>
      <c r="B12859" s="208" t="s">
        <v>12997</v>
      </c>
      <c r="C12859" s="2" t="s">
        <v>170</v>
      </c>
      <c r="D12859" s="209" t="n">
        <v>1010.95</v>
      </c>
      <c r="F12859" s="211" t="n">
        <v>0</v>
      </c>
    </row>
    <row r="12860" customFormat="false" ht="28.35" hidden="false" customHeight="false" outlineLevel="0" collapsed="false">
      <c r="A12860" s="207" t="n">
        <v>39494</v>
      </c>
      <c r="B12860" s="208" t="s">
        <v>12998</v>
      </c>
      <c r="C12860" s="2" t="s">
        <v>170</v>
      </c>
      <c r="D12860" s="209" t="n">
        <v>725.95</v>
      </c>
      <c r="F12860" s="211" t="n">
        <v>0</v>
      </c>
    </row>
    <row r="12861" customFormat="false" ht="28.35" hidden="false" customHeight="false" outlineLevel="0" collapsed="false">
      <c r="A12861" s="207" t="n">
        <v>39495</v>
      </c>
      <c r="B12861" s="208" t="s">
        <v>12999</v>
      </c>
      <c r="C12861" s="2" t="s">
        <v>170</v>
      </c>
      <c r="D12861" s="209" t="n">
        <v>818.05</v>
      </c>
      <c r="F12861" s="211" t="n">
        <v>0</v>
      </c>
    </row>
    <row r="12862" customFormat="false" ht="28.35" hidden="false" customHeight="false" outlineLevel="0" collapsed="false">
      <c r="A12862" s="207" t="n">
        <v>39496</v>
      </c>
      <c r="B12862" s="208" t="s">
        <v>13000</v>
      </c>
      <c r="C12862" s="2" t="s">
        <v>170</v>
      </c>
      <c r="D12862" s="209" t="n">
        <v>899.85</v>
      </c>
      <c r="F12862" s="211" t="n">
        <v>0</v>
      </c>
    </row>
    <row r="12863" customFormat="false" ht="28.35" hidden="false" customHeight="false" outlineLevel="0" collapsed="false">
      <c r="A12863" s="207" t="n">
        <v>39492</v>
      </c>
      <c r="B12863" s="208" t="s">
        <v>13001</v>
      </c>
      <c r="C12863" s="2" t="s">
        <v>170</v>
      </c>
      <c r="D12863" s="209" t="n">
        <v>1041.78</v>
      </c>
      <c r="F12863" s="211" t="n">
        <v>0</v>
      </c>
    </row>
    <row r="12864" customFormat="false" ht="28.35" hidden="false" customHeight="false" outlineLevel="0" collapsed="false">
      <c r="A12864" s="207" t="n">
        <v>39497</v>
      </c>
      <c r="B12864" s="208" t="s">
        <v>13002</v>
      </c>
      <c r="C12864" s="2" t="s">
        <v>170</v>
      </c>
      <c r="D12864" s="209" t="n">
        <v>941</v>
      </c>
      <c r="F12864" s="211" t="n">
        <v>0</v>
      </c>
    </row>
    <row r="12865" customFormat="false" ht="28.35" hidden="false" customHeight="false" outlineLevel="0" collapsed="false">
      <c r="A12865" s="207" t="n">
        <v>39493</v>
      </c>
      <c r="B12865" s="208" t="s">
        <v>13003</v>
      </c>
      <c r="C12865" s="2" t="s">
        <v>170</v>
      </c>
      <c r="D12865" s="209" t="n">
        <v>1117.41</v>
      </c>
      <c r="F12865" s="211" t="n">
        <v>0</v>
      </c>
    </row>
    <row r="12866" customFormat="false" ht="28.35" hidden="false" customHeight="false" outlineLevel="0" collapsed="false">
      <c r="A12866" s="207" t="n">
        <v>43628</v>
      </c>
      <c r="B12866" s="208" t="s">
        <v>13004</v>
      </c>
      <c r="C12866" s="2" t="s">
        <v>170</v>
      </c>
      <c r="D12866" s="209" t="n">
        <v>1185.2</v>
      </c>
      <c r="F12866" s="211" t="n">
        <v>0</v>
      </c>
    </row>
    <row r="12867" customFormat="false" ht="19.4" hidden="false" customHeight="false" outlineLevel="0" collapsed="false">
      <c r="A12867" s="207" t="n">
        <v>39500</v>
      </c>
      <c r="B12867" s="208" t="s">
        <v>13005</v>
      </c>
      <c r="C12867" s="2" t="s">
        <v>170</v>
      </c>
      <c r="D12867" s="209" t="n">
        <v>1219.19</v>
      </c>
      <c r="F12867" s="211" t="n">
        <v>0</v>
      </c>
    </row>
    <row r="12868" customFormat="false" ht="28.35" hidden="false" customHeight="false" outlineLevel="0" collapsed="false">
      <c r="A12868" s="207" t="n">
        <v>39498</v>
      </c>
      <c r="B12868" s="208" t="s">
        <v>13006</v>
      </c>
      <c r="C12868" s="2" t="s">
        <v>170</v>
      </c>
      <c r="D12868" s="209" t="n">
        <v>1503.66</v>
      </c>
      <c r="F12868" s="211" t="n">
        <v>0</v>
      </c>
    </row>
    <row r="12869" customFormat="false" ht="28.35" hidden="false" customHeight="false" outlineLevel="0" collapsed="false">
      <c r="A12869" s="207" t="n">
        <v>43621</v>
      </c>
      <c r="B12869" s="208" t="s">
        <v>13007</v>
      </c>
      <c r="C12869" s="2" t="s">
        <v>170</v>
      </c>
      <c r="D12869" s="209" t="n">
        <v>1259.28</v>
      </c>
      <c r="F12869" s="211" t="n">
        <v>0</v>
      </c>
    </row>
    <row r="12870" customFormat="false" ht="19.4" hidden="false" customHeight="false" outlineLevel="0" collapsed="false">
      <c r="A12870" s="207" t="n">
        <v>39501</v>
      </c>
      <c r="B12870" s="208" t="s">
        <v>13008</v>
      </c>
      <c r="C12870" s="2" t="s">
        <v>170</v>
      </c>
      <c r="D12870" s="209" t="n">
        <v>1252.2</v>
      </c>
      <c r="F12870" s="211" t="n">
        <v>0</v>
      </c>
    </row>
    <row r="12871" customFormat="false" ht="28.35" hidden="false" customHeight="false" outlineLevel="0" collapsed="false">
      <c r="A12871" s="207" t="n">
        <v>39499</v>
      </c>
      <c r="B12871" s="208" t="s">
        <v>13009</v>
      </c>
      <c r="C12871" s="2" t="s">
        <v>170</v>
      </c>
      <c r="D12871" s="209" t="n">
        <v>1525.01</v>
      </c>
      <c r="F12871" s="211" t="n">
        <v>0</v>
      </c>
    </row>
    <row r="12872" customFormat="false" ht="12.8" hidden="false" customHeight="false" outlineLevel="0" collapsed="false">
      <c r="A12872" s="207" t="n">
        <v>3733</v>
      </c>
      <c r="B12872" s="208" t="s">
        <v>13010</v>
      </c>
      <c r="C12872" s="2" t="s">
        <v>175</v>
      </c>
      <c r="D12872" s="209" t="n">
        <v>83.52</v>
      </c>
      <c r="F12872" s="211" t="n">
        <v>0</v>
      </c>
    </row>
    <row r="12873" customFormat="false" ht="12.8" hidden="false" customHeight="false" outlineLevel="0" collapsed="false">
      <c r="A12873" s="207" t="n">
        <v>3731</v>
      </c>
      <c r="B12873" s="208" t="s">
        <v>13011</v>
      </c>
      <c r="C12873" s="2" t="s">
        <v>175</v>
      </c>
      <c r="D12873" s="209" t="n">
        <v>74.73</v>
      </c>
      <c r="F12873" s="211" t="n">
        <v>0</v>
      </c>
    </row>
    <row r="12874" customFormat="false" ht="12.8" hidden="false" customHeight="false" outlineLevel="0" collapsed="false">
      <c r="A12874" s="207" t="n">
        <v>38137</v>
      </c>
      <c r="B12874" s="208" t="s">
        <v>13012</v>
      </c>
      <c r="C12874" s="2" t="s">
        <v>175</v>
      </c>
      <c r="D12874" s="209" t="n">
        <v>89.38</v>
      </c>
      <c r="F12874" s="211" t="n">
        <v>0</v>
      </c>
    </row>
    <row r="12875" customFormat="false" ht="12.8" hidden="false" customHeight="false" outlineLevel="0" collapsed="false">
      <c r="A12875" s="207" t="n">
        <v>38138</v>
      </c>
      <c r="B12875" s="208" t="s">
        <v>13013</v>
      </c>
      <c r="C12875" s="2" t="s">
        <v>175</v>
      </c>
      <c r="D12875" s="209" t="n">
        <v>92.8</v>
      </c>
      <c r="F12875" s="211" t="n">
        <v>0</v>
      </c>
    </row>
    <row r="12876" customFormat="false" ht="19.4" hidden="false" customHeight="false" outlineLevel="0" collapsed="false">
      <c r="A12876" s="207" t="n">
        <v>45318</v>
      </c>
      <c r="B12876" s="208" t="s">
        <v>13014</v>
      </c>
      <c r="C12876" s="2" t="s">
        <v>175</v>
      </c>
      <c r="F12876" s="211" t="n">
        <v>0</v>
      </c>
    </row>
    <row r="12877" customFormat="false" ht="19.4" hidden="false" customHeight="false" outlineLevel="0" collapsed="false">
      <c r="A12877" s="207" t="n">
        <v>45319</v>
      </c>
      <c r="B12877" s="208" t="s">
        <v>13015</v>
      </c>
      <c r="C12877" s="2" t="s">
        <v>175</v>
      </c>
      <c r="F12877" s="211" t="n">
        <v>0</v>
      </c>
    </row>
    <row r="12878" customFormat="false" ht="19.4" hidden="false" customHeight="false" outlineLevel="0" collapsed="false">
      <c r="A12878" s="207" t="n">
        <v>45320</v>
      </c>
      <c r="B12878" s="208" t="s">
        <v>13016</v>
      </c>
      <c r="C12878" s="2" t="s">
        <v>175</v>
      </c>
      <c r="F12878" s="211" t="n">
        <v>0</v>
      </c>
    </row>
    <row r="12879" customFormat="false" ht="19.4" hidden="false" customHeight="false" outlineLevel="0" collapsed="false">
      <c r="A12879" s="207" t="n">
        <v>45315</v>
      </c>
      <c r="B12879" s="208" t="s">
        <v>13017</v>
      </c>
      <c r="C12879" s="2" t="s">
        <v>175</v>
      </c>
      <c r="F12879" s="211" t="n">
        <v>0</v>
      </c>
    </row>
    <row r="12880" customFormat="false" ht="19.4" hidden="false" customHeight="false" outlineLevel="0" collapsed="false">
      <c r="A12880" s="207" t="n">
        <v>45316</v>
      </c>
      <c r="B12880" s="208" t="s">
        <v>13018</v>
      </c>
      <c r="C12880" s="2" t="s">
        <v>175</v>
      </c>
      <c r="F12880" s="211" t="n">
        <v>0</v>
      </c>
    </row>
    <row r="12881" customFormat="false" ht="19.4" hidden="false" customHeight="false" outlineLevel="0" collapsed="false">
      <c r="A12881" s="207" t="n">
        <v>45317</v>
      </c>
      <c r="B12881" s="208" t="s">
        <v>13019</v>
      </c>
      <c r="C12881" s="2" t="s">
        <v>175</v>
      </c>
      <c r="F12881" s="211" t="n">
        <v>0</v>
      </c>
    </row>
    <row r="12882" customFormat="false" ht="19.4" hidden="false" customHeight="false" outlineLevel="0" collapsed="false">
      <c r="A12882" s="207" t="n">
        <v>45313</v>
      </c>
      <c r="B12882" s="208" t="s">
        <v>13020</v>
      </c>
      <c r="C12882" s="2" t="s">
        <v>175</v>
      </c>
      <c r="F12882" s="211" t="n">
        <v>0</v>
      </c>
    </row>
    <row r="12883" customFormat="false" ht="19.4" hidden="false" customHeight="false" outlineLevel="0" collapsed="false">
      <c r="A12883" s="207" t="n">
        <v>45314</v>
      </c>
      <c r="B12883" s="208" t="s">
        <v>13021</v>
      </c>
      <c r="C12883" s="2" t="s">
        <v>175</v>
      </c>
      <c r="F12883" s="211" t="n">
        <v>0</v>
      </c>
    </row>
    <row r="12884" customFormat="false" ht="19.4" hidden="false" customHeight="false" outlineLevel="0" collapsed="false">
      <c r="A12884" s="207" t="n">
        <v>45309</v>
      </c>
      <c r="B12884" s="208" t="s">
        <v>13022</v>
      </c>
      <c r="C12884" s="2" t="s">
        <v>175</v>
      </c>
      <c r="F12884" s="211" t="n">
        <v>0</v>
      </c>
    </row>
    <row r="12885" customFormat="false" ht="19.4" hidden="false" customHeight="false" outlineLevel="0" collapsed="false">
      <c r="A12885" s="207" t="n">
        <v>45310</v>
      </c>
      <c r="B12885" s="208" t="s">
        <v>13023</v>
      </c>
      <c r="C12885" s="2" t="s">
        <v>175</v>
      </c>
      <c r="F12885" s="211" t="n">
        <v>0</v>
      </c>
    </row>
    <row r="12886" customFormat="false" ht="19.4" hidden="false" customHeight="false" outlineLevel="0" collapsed="false">
      <c r="A12886" s="207" t="n">
        <v>45311</v>
      </c>
      <c r="B12886" s="208" t="s">
        <v>13024</v>
      </c>
      <c r="C12886" s="2" t="s">
        <v>175</v>
      </c>
      <c r="F12886" s="211" t="n">
        <v>0</v>
      </c>
    </row>
    <row r="12887" customFormat="false" ht="19.4" hidden="false" customHeight="false" outlineLevel="0" collapsed="false">
      <c r="A12887" s="207" t="n">
        <v>45312</v>
      </c>
      <c r="B12887" s="208" t="s">
        <v>13025</v>
      </c>
      <c r="C12887" s="2" t="s">
        <v>175</v>
      </c>
      <c r="F12887" s="211" t="n">
        <v>0</v>
      </c>
    </row>
    <row r="12888" customFormat="false" ht="19.4" hidden="false" customHeight="false" outlineLevel="0" collapsed="false">
      <c r="A12888" s="207" t="n">
        <v>43342</v>
      </c>
      <c r="B12888" s="208" t="s">
        <v>13026</v>
      </c>
      <c r="C12888" s="2" t="s">
        <v>175</v>
      </c>
      <c r="F12888" s="211" t="n">
        <v>0</v>
      </c>
    </row>
    <row r="12889" customFormat="false" ht="19.4" hidden="false" customHeight="false" outlineLevel="0" collapsed="false">
      <c r="A12889" s="207" t="n">
        <v>43343</v>
      </c>
      <c r="B12889" s="208" t="s">
        <v>13027</v>
      </c>
      <c r="C12889" s="2" t="s">
        <v>175</v>
      </c>
      <c r="F12889" s="211" t="n">
        <v>0</v>
      </c>
    </row>
    <row r="12890" customFormat="false" ht="19.4" hidden="false" customHeight="false" outlineLevel="0" collapsed="false">
      <c r="A12890" s="207" t="n">
        <v>43344</v>
      </c>
      <c r="B12890" s="208" t="s">
        <v>13028</v>
      </c>
      <c r="C12890" s="2" t="s">
        <v>175</v>
      </c>
      <c r="F12890" s="211" t="n">
        <v>0</v>
      </c>
    </row>
    <row r="12891" customFormat="false" ht="19.4" hidden="false" customHeight="false" outlineLevel="0" collapsed="false">
      <c r="A12891" s="207" t="n">
        <v>45307</v>
      </c>
      <c r="B12891" s="208" t="s">
        <v>13029</v>
      </c>
      <c r="C12891" s="2" t="s">
        <v>175</v>
      </c>
      <c r="F12891" s="211" t="n">
        <v>0</v>
      </c>
    </row>
    <row r="12892" customFormat="false" ht="19.4" hidden="false" customHeight="false" outlineLevel="0" collapsed="false">
      <c r="A12892" s="207" t="n">
        <v>43345</v>
      </c>
      <c r="B12892" s="208" t="s">
        <v>13030</v>
      </c>
      <c r="C12892" s="2" t="s">
        <v>175</v>
      </c>
      <c r="F12892" s="211" t="n">
        <v>0</v>
      </c>
    </row>
    <row r="12893" customFormat="false" ht="28.35" hidden="false" customHeight="false" outlineLevel="0" collapsed="false">
      <c r="A12893" s="207" t="n">
        <v>43346</v>
      </c>
      <c r="B12893" s="208" t="s">
        <v>13031</v>
      </c>
      <c r="C12893" s="2" t="s">
        <v>175</v>
      </c>
      <c r="F12893" s="211" t="n">
        <v>0</v>
      </c>
    </row>
    <row r="12894" customFormat="false" ht="28.35" hidden="false" customHeight="false" outlineLevel="0" collapsed="false">
      <c r="A12894" s="207" t="n">
        <v>43347</v>
      </c>
      <c r="B12894" s="208" t="s">
        <v>13032</v>
      </c>
      <c r="C12894" s="2" t="s">
        <v>175</v>
      </c>
      <c r="F12894" s="211" t="n">
        <v>0</v>
      </c>
    </row>
    <row r="12895" customFormat="false" ht="28.35" hidden="false" customHeight="false" outlineLevel="0" collapsed="false">
      <c r="A12895" s="207" t="n">
        <v>43348</v>
      </c>
      <c r="B12895" s="208" t="s">
        <v>13033</v>
      </c>
      <c r="C12895" s="2" t="s">
        <v>175</v>
      </c>
      <c r="F12895" s="211" t="n">
        <v>0</v>
      </c>
    </row>
    <row r="12896" customFormat="false" ht="28.35" hidden="false" customHeight="false" outlineLevel="0" collapsed="false">
      <c r="A12896" s="207" t="n">
        <v>45308</v>
      </c>
      <c r="B12896" s="208" t="s">
        <v>13034</v>
      </c>
      <c r="C12896" s="2" t="s">
        <v>175</v>
      </c>
      <c r="F12896" s="211" t="n">
        <v>0</v>
      </c>
    </row>
    <row r="12897" customFormat="false" ht="28.35" hidden="false" customHeight="false" outlineLevel="0" collapsed="false">
      <c r="A12897" s="207" t="n">
        <v>43349</v>
      </c>
      <c r="B12897" s="208" t="s">
        <v>13035</v>
      </c>
      <c r="C12897" s="2" t="s">
        <v>175</v>
      </c>
      <c r="F12897" s="211" t="n">
        <v>0</v>
      </c>
    </row>
    <row r="12898" customFormat="false" ht="19.4" hidden="false" customHeight="false" outlineLevel="0" collapsed="false">
      <c r="A12898" s="207" t="n">
        <v>3736</v>
      </c>
      <c r="B12898" s="208" t="s">
        <v>13036</v>
      </c>
      <c r="C12898" s="2" t="s">
        <v>175</v>
      </c>
      <c r="F12898" s="211" t="n">
        <v>0</v>
      </c>
    </row>
    <row r="12899" customFormat="false" ht="19.4" hidden="false" customHeight="false" outlineLevel="0" collapsed="false">
      <c r="A12899" s="207" t="n">
        <v>3741</v>
      </c>
      <c r="B12899" s="208" t="s">
        <v>13037</v>
      </c>
      <c r="C12899" s="2" t="s">
        <v>175</v>
      </c>
      <c r="F12899" s="211" t="n">
        <v>0</v>
      </c>
    </row>
    <row r="12900" customFormat="false" ht="19.4" hidden="false" customHeight="false" outlineLevel="0" collapsed="false">
      <c r="A12900" s="207" t="n">
        <v>3737</v>
      </c>
      <c r="B12900" s="208" t="s">
        <v>13038</v>
      </c>
      <c r="C12900" s="2" t="s">
        <v>175</v>
      </c>
      <c r="F12900" s="211" t="n">
        <v>0</v>
      </c>
    </row>
    <row r="12901" customFormat="false" ht="19.4" hidden="false" customHeight="false" outlineLevel="0" collapsed="false">
      <c r="A12901" s="207" t="n">
        <v>43353</v>
      </c>
      <c r="B12901" s="208" t="s">
        <v>13039</v>
      </c>
      <c r="C12901" s="2" t="s">
        <v>175</v>
      </c>
      <c r="F12901" s="211" t="n">
        <v>0</v>
      </c>
    </row>
    <row r="12902" customFormat="false" ht="19.4" hidden="false" customHeight="false" outlineLevel="0" collapsed="false">
      <c r="A12902" s="207" t="n">
        <v>43350</v>
      </c>
      <c r="B12902" s="208" t="s">
        <v>13040</v>
      </c>
      <c r="C12902" s="2" t="s">
        <v>175</v>
      </c>
      <c r="F12902" s="211" t="n">
        <v>0</v>
      </c>
    </row>
    <row r="12903" customFormat="false" ht="19.4" hidden="false" customHeight="false" outlineLevel="0" collapsed="false">
      <c r="A12903" s="207" t="n">
        <v>43351</v>
      </c>
      <c r="B12903" s="208" t="s">
        <v>13041</v>
      </c>
      <c r="C12903" s="2" t="s">
        <v>175</v>
      </c>
      <c r="F12903" s="211" t="n">
        <v>0</v>
      </c>
    </row>
    <row r="12904" customFormat="false" ht="19.4" hidden="false" customHeight="false" outlineLevel="0" collapsed="false">
      <c r="A12904" s="207" t="n">
        <v>43352</v>
      </c>
      <c r="B12904" s="208" t="s">
        <v>13042</v>
      </c>
      <c r="C12904" s="2" t="s">
        <v>175</v>
      </c>
      <c r="F12904" s="211" t="n">
        <v>0</v>
      </c>
    </row>
    <row r="12905" customFormat="false" ht="19.4" hidden="false" customHeight="false" outlineLevel="0" collapsed="false">
      <c r="A12905" s="207" t="n">
        <v>45306</v>
      </c>
      <c r="B12905" s="208" t="s">
        <v>13043</v>
      </c>
      <c r="C12905" s="2" t="s">
        <v>175</v>
      </c>
      <c r="F12905" s="211" t="n">
        <v>0</v>
      </c>
    </row>
    <row r="12906" customFormat="false" ht="28.35" hidden="false" customHeight="false" outlineLevel="0" collapsed="false">
      <c r="A12906" s="207" t="n">
        <v>44379</v>
      </c>
      <c r="B12906" s="208" t="s">
        <v>13044</v>
      </c>
      <c r="C12906" s="2" t="s">
        <v>175</v>
      </c>
      <c r="F12906" s="211" t="n">
        <v>0</v>
      </c>
    </row>
    <row r="12907" customFormat="false" ht="28.35" hidden="false" customHeight="false" outlineLevel="0" collapsed="false">
      <c r="A12907" s="207" t="n">
        <v>43355</v>
      </c>
      <c r="B12907" s="208" t="s">
        <v>13045</v>
      </c>
      <c r="C12907" s="2" t="s">
        <v>175</v>
      </c>
      <c r="F12907" s="211" t="n">
        <v>0</v>
      </c>
    </row>
    <row r="12908" customFormat="false" ht="19.4" hidden="false" customHeight="false" outlineLevel="0" collapsed="false">
      <c r="A12908" s="207" t="n">
        <v>43356</v>
      </c>
      <c r="B12908" s="208" t="s">
        <v>13046</v>
      </c>
      <c r="C12908" s="2" t="s">
        <v>175</v>
      </c>
      <c r="F12908" s="211" t="n">
        <v>0</v>
      </c>
    </row>
    <row r="12909" customFormat="false" ht="19.4" hidden="false" customHeight="false" outlineLevel="0" collapsed="false">
      <c r="A12909" s="207" t="n">
        <v>45305</v>
      </c>
      <c r="B12909" s="208" t="s">
        <v>13047</v>
      </c>
      <c r="C12909" s="2" t="s">
        <v>175</v>
      </c>
      <c r="F12909" s="211" t="n">
        <v>0</v>
      </c>
    </row>
    <row r="12910" customFormat="false" ht="19.4" hidden="false" customHeight="false" outlineLevel="0" collapsed="false">
      <c r="A12910" s="207" t="n">
        <v>3742</v>
      </c>
      <c r="B12910" s="208" t="s">
        <v>13048</v>
      </c>
      <c r="C12910" s="2" t="s">
        <v>175</v>
      </c>
      <c r="F12910" s="211" t="n">
        <v>0</v>
      </c>
    </row>
    <row r="12911" customFormat="false" ht="19.4" hidden="false" customHeight="false" outlineLevel="0" collapsed="false">
      <c r="A12911" s="207" t="n">
        <v>43357</v>
      </c>
      <c r="B12911" s="208" t="s">
        <v>13049</v>
      </c>
      <c r="C12911" s="2" t="s">
        <v>175</v>
      </c>
      <c r="F12911" s="211" t="n">
        <v>0</v>
      </c>
    </row>
    <row r="12912" customFormat="false" ht="12.8" hidden="false" customHeight="false" outlineLevel="0" collapsed="false">
      <c r="A12912" s="207" t="n">
        <v>38194</v>
      </c>
      <c r="B12912" s="208" t="s">
        <v>13050</v>
      </c>
      <c r="C12912" s="2" t="s">
        <v>170</v>
      </c>
      <c r="D12912" s="209" t="n">
        <v>4.9</v>
      </c>
      <c r="F12912" s="211" t="n">
        <v>0</v>
      </c>
    </row>
    <row r="12913" customFormat="false" ht="12.8" hidden="false" customHeight="false" outlineLevel="0" collapsed="false">
      <c r="A12913" s="207" t="n">
        <v>38193</v>
      </c>
      <c r="B12913" s="208" t="s">
        <v>13051</v>
      </c>
      <c r="C12913" s="2" t="s">
        <v>170</v>
      </c>
      <c r="D12913" s="209" t="n">
        <v>4.25</v>
      </c>
      <c r="F12913" s="211" t="n">
        <v>0</v>
      </c>
    </row>
    <row r="12914" customFormat="false" ht="12.8" hidden="false" customHeight="false" outlineLevel="0" collapsed="false">
      <c r="A12914" s="207" t="n">
        <v>39388</v>
      </c>
      <c r="B12914" s="208" t="s">
        <v>13052</v>
      </c>
      <c r="C12914" s="2" t="s">
        <v>170</v>
      </c>
      <c r="D12914" s="209" t="n">
        <v>6.02</v>
      </c>
      <c r="F12914" s="211" t="n">
        <v>0</v>
      </c>
    </row>
    <row r="12915" customFormat="false" ht="12.8" hidden="false" customHeight="false" outlineLevel="0" collapsed="false">
      <c r="A12915" s="207" t="n">
        <v>39387</v>
      </c>
      <c r="B12915" s="208" t="s">
        <v>13053</v>
      </c>
      <c r="C12915" s="2" t="s">
        <v>170</v>
      </c>
      <c r="D12915" s="209" t="n">
        <v>9.39</v>
      </c>
      <c r="F12915" s="211" t="n">
        <v>0</v>
      </c>
    </row>
    <row r="12916" customFormat="false" ht="12.8" hidden="false" customHeight="false" outlineLevel="0" collapsed="false">
      <c r="A12916" s="207" t="n">
        <v>39386</v>
      </c>
      <c r="B12916" s="208" t="s">
        <v>13054</v>
      </c>
      <c r="C12916" s="2" t="s">
        <v>170</v>
      </c>
      <c r="D12916" s="209" t="n">
        <v>6.55</v>
      </c>
      <c r="F12916" s="211" t="n">
        <v>0</v>
      </c>
    </row>
    <row r="12917" customFormat="false" ht="12.8" hidden="false" customHeight="false" outlineLevel="0" collapsed="false">
      <c r="A12917" s="207" t="n">
        <v>45229</v>
      </c>
      <c r="B12917" s="208" t="s">
        <v>13055</v>
      </c>
      <c r="C12917" s="2" t="s">
        <v>170</v>
      </c>
      <c r="D12917" s="209" t="n">
        <v>2.53</v>
      </c>
      <c r="F12917" s="211" t="n">
        <v>0</v>
      </c>
    </row>
    <row r="12918" customFormat="false" ht="19.4" hidden="false" customHeight="false" outlineLevel="0" collapsed="false">
      <c r="A12918" s="207" t="n">
        <v>746</v>
      </c>
      <c r="B12918" s="208" t="s">
        <v>13056</v>
      </c>
      <c r="C12918" s="2" t="s">
        <v>170</v>
      </c>
      <c r="D12918" s="209" t="n">
        <v>2599.9</v>
      </c>
      <c r="F12918" s="211" t="n">
        <v>0</v>
      </c>
    </row>
    <row r="12919" customFormat="false" ht="12.8" hidden="false" customHeight="false" outlineLevel="0" collapsed="false">
      <c r="A12919" s="207" t="n">
        <v>20269</v>
      </c>
      <c r="B12919" s="208" t="s">
        <v>13057</v>
      </c>
      <c r="C12919" s="2" t="s">
        <v>170</v>
      </c>
      <c r="D12919" s="209" t="n">
        <v>116.44</v>
      </c>
      <c r="F12919" s="211" t="n">
        <v>0</v>
      </c>
    </row>
    <row r="12920" customFormat="false" ht="12.8" hidden="false" customHeight="false" outlineLevel="0" collapsed="false">
      <c r="A12920" s="207" t="n">
        <v>20270</v>
      </c>
      <c r="B12920" s="208" t="s">
        <v>13058</v>
      </c>
      <c r="C12920" s="2" t="s">
        <v>170</v>
      </c>
      <c r="D12920" s="209" t="n">
        <v>128.66</v>
      </c>
      <c r="F12920" s="211" t="n">
        <v>0</v>
      </c>
    </row>
    <row r="12921" customFormat="false" ht="12.8" hidden="false" customHeight="false" outlineLevel="0" collapsed="false">
      <c r="A12921" s="207" t="n">
        <v>11696</v>
      </c>
      <c r="B12921" s="208" t="s">
        <v>13059</v>
      </c>
      <c r="C12921" s="2" t="s">
        <v>170</v>
      </c>
      <c r="D12921" s="209" t="n">
        <v>205.95</v>
      </c>
      <c r="F12921" s="211" t="n">
        <v>0</v>
      </c>
    </row>
    <row r="12922" customFormat="false" ht="12.8" hidden="false" customHeight="false" outlineLevel="0" collapsed="false">
      <c r="A12922" s="207" t="n">
        <v>10427</v>
      </c>
      <c r="B12922" s="208" t="s">
        <v>13060</v>
      </c>
      <c r="C12922" s="2" t="s">
        <v>170</v>
      </c>
      <c r="D12922" s="209" t="n">
        <v>576.35</v>
      </c>
      <c r="F12922" s="211" t="n">
        <v>0</v>
      </c>
    </row>
    <row r="12923" customFormat="false" ht="12.8" hidden="false" customHeight="false" outlineLevel="0" collapsed="false">
      <c r="A12923" s="207" t="n">
        <v>10428</v>
      </c>
      <c r="B12923" s="208" t="s">
        <v>13061</v>
      </c>
      <c r="C12923" s="2" t="s">
        <v>170</v>
      </c>
      <c r="D12923" s="209" t="n">
        <v>593.82</v>
      </c>
      <c r="F12923" s="211" t="n">
        <v>0</v>
      </c>
    </row>
    <row r="12924" customFormat="false" ht="12.8" hidden="false" customHeight="false" outlineLevel="0" collapsed="false">
      <c r="A12924" s="207" t="n">
        <v>36521</v>
      </c>
      <c r="B12924" s="208" t="s">
        <v>13062</v>
      </c>
      <c r="C12924" s="2" t="s">
        <v>170</v>
      </c>
      <c r="D12924" s="209" t="n">
        <v>185.28</v>
      </c>
      <c r="F12924" s="211" t="n">
        <v>0</v>
      </c>
    </row>
    <row r="12925" customFormat="false" ht="12.8" hidden="false" customHeight="false" outlineLevel="0" collapsed="false">
      <c r="A12925" s="207" t="n">
        <v>36794</v>
      </c>
      <c r="B12925" s="208" t="s">
        <v>13063</v>
      </c>
      <c r="C12925" s="2" t="s">
        <v>170</v>
      </c>
      <c r="D12925" s="209" t="n">
        <v>197.25</v>
      </c>
      <c r="F12925" s="211" t="n">
        <v>0</v>
      </c>
    </row>
    <row r="12926" customFormat="false" ht="12.8" hidden="false" customHeight="false" outlineLevel="0" collapsed="false">
      <c r="A12926" s="207" t="n">
        <v>10426</v>
      </c>
      <c r="B12926" s="208" t="s">
        <v>13064</v>
      </c>
      <c r="C12926" s="2" t="s">
        <v>170</v>
      </c>
      <c r="D12926" s="209" t="n">
        <v>220.87</v>
      </c>
      <c r="F12926" s="211" t="n">
        <v>0</v>
      </c>
    </row>
    <row r="12927" customFormat="false" ht="12.8" hidden="false" customHeight="false" outlineLevel="0" collapsed="false">
      <c r="A12927" s="207" t="n">
        <v>10425</v>
      </c>
      <c r="B12927" s="208" t="s">
        <v>13065</v>
      </c>
      <c r="C12927" s="2" t="s">
        <v>170</v>
      </c>
      <c r="D12927" s="209" t="n">
        <v>112.05</v>
      </c>
      <c r="F12927" s="211" t="n">
        <v>0</v>
      </c>
    </row>
    <row r="12928" customFormat="false" ht="12.8" hidden="false" customHeight="false" outlineLevel="0" collapsed="false">
      <c r="A12928" s="207" t="n">
        <v>10431</v>
      </c>
      <c r="B12928" s="208" t="s">
        <v>13066</v>
      </c>
      <c r="C12928" s="2" t="s">
        <v>170</v>
      </c>
      <c r="D12928" s="209" t="n">
        <v>383.63</v>
      </c>
      <c r="F12928" s="211" t="n">
        <v>0</v>
      </c>
    </row>
    <row r="12929" customFormat="false" ht="12.8" hidden="false" customHeight="false" outlineLevel="0" collapsed="false">
      <c r="A12929" s="207" t="n">
        <v>10429</v>
      </c>
      <c r="B12929" s="208" t="s">
        <v>13067</v>
      </c>
      <c r="C12929" s="2" t="s">
        <v>170</v>
      </c>
      <c r="D12929" s="209" t="n">
        <v>189.25</v>
      </c>
      <c r="F12929" s="211" t="n">
        <v>0</v>
      </c>
    </row>
    <row r="12930" customFormat="false" ht="12.8" hidden="false" customHeight="false" outlineLevel="0" collapsed="false">
      <c r="A12930" s="207" t="n">
        <v>10853</v>
      </c>
      <c r="B12930" s="208" t="s">
        <v>13068</v>
      </c>
      <c r="C12930" s="2" t="s">
        <v>170</v>
      </c>
      <c r="D12930" s="209" t="n">
        <v>110.05</v>
      </c>
      <c r="F12930" s="211" t="n">
        <v>0</v>
      </c>
    </row>
    <row r="12931" customFormat="false" ht="12.8" hidden="false" customHeight="false" outlineLevel="0" collapsed="false">
      <c r="A12931" s="207" t="n">
        <v>5093</v>
      </c>
      <c r="B12931" s="208" t="s">
        <v>13069</v>
      </c>
      <c r="C12931" s="2" t="s">
        <v>10907</v>
      </c>
      <c r="D12931" s="209" t="n">
        <v>19.29</v>
      </c>
      <c r="F12931" s="211" t="n">
        <v>0</v>
      </c>
    </row>
    <row r="12932" customFormat="false" ht="12.8" hidden="false" customHeight="false" outlineLevel="0" collapsed="false">
      <c r="A12932" s="207" t="n">
        <v>45254</v>
      </c>
      <c r="B12932" s="208" t="s">
        <v>13070</v>
      </c>
      <c r="C12932" s="2" t="s">
        <v>170</v>
      </c>
      <c r="D12932" s="209" t="n">
        <v>31.45</v>
      </c>
      <c r="F12932" s="211" t="n">
        <v>0</v>
      </c>
    </row>
    <row r="12933" customFormat="false" ht="12.8" hidden="false" customHeight="false" outlineLevel="0" collapsed="false">
      <c r="A12933" s="207" t="n">
        <v>45253</v>
      </c>
      <c r="B12933" s="208" t="s">
        <v>13071</v>
      </c>
      <c r="C12933" s="2" t="s">
        <v>170</v>
      </c>
      <c r="D12933" s="209" t="n">
        <v>40.76</v>
      </c>
      <c r="F12933" s="211" t="n">
        <v>0</v>
      </c>
    </row>
    <row r="12934" customFormat="false" ht="12.8" hidden="false" customHeight="false" outlineLevel="0" collapsed="false">
      <c r="A12934" s="207" t="n">
        <v>44331</v>
      </c>
      <c r="B12934" s="208" t="s">
        <v>13072</v>
      </c>
      <c r="C12934" s="2" t="s">
        <v>9857</v>
      </c>
      <c r="D12934" s="209" t="n">
        <v>66.51</v>
      </c>
      <c r="F12934" s="211" t="n">
        <v>0</v>
      </c>
    </row>
    <row r="12935" customFormat="false" ht="19.4" hidden="false" customHeight="false" outlineLevel="0" collapsed="false">
      <c r="A12935" s="207" t="n">
        <v>37768</v>
      </c>
      <c r="B12935" s="208" t="s">
        <v>13073</v>
      </c>
      <c r="C12935" s="2" t="s">
        <v>170</v>
      </c>
      <c r="F12935" s="211" t="n">
        <v>0</v>
      </c>
    </row>
    <row r="12936" customFormat="false" ht="12.8" hidden="false" customHeight="false" outlineLevel="0" collapsed="false">
      <c r="A12936" s="207" t="n">
        <v>38382</v>
      </c>
      <c r="B12936" s="208" t="s">
        <v>13074</v>
      </c>
      <c r="C12936" s="2" t="s">
        <v>170</v>
      </c>
      <c r="D12936" s="209" t="n">
        <v>14.53</v>
      </c>
      <c r="F12936" s="211" t="n">
        <v>0</v>
      </c>
    </row>
    <row r="12937" customFormat="false" ht="12.8" hidden="false" customHeight="false" outlineLevel="0" collapsed="false">
      <c r="A12937" s="207" t="n">
        <v>38383</v>
      </c>
      <c r="B12937" s="208" t="s">
        <v>13075</v>
      </c>
      <c r="C12937" s="2" t="s">
        <v>170</v>
      </c>
      <c r="D12937" s="209" t="n">
        <v>2.31</v>
      </c>
      <c r="F12937" s="211" t="n">
        <v>0</v>
      </c>
    </row>
    <row r="12938" customFormat="false" ht="12.8" hidden="false" customHeight="false" outlineLevel="0" collapsed="false">
      <c r="A12938" s="207" t="n">
        <v>3768</v>
      </c>
      <c r="B12938" s="208" t="s">
        <v>13076</v>
      </c>
      <c r="C12938" s="2" t="s">
        <v>170</v>
      </c>
      <c r="D12938" s="209" t="n">
        <v>4.44</v>
      </c>
      <c r="F12938" s="211" t="n">
        <v>0</v>
      </c>
    </row>
    <row r="12939" customFormat="false" ht="12.8" hidden="false" customHeight="false" outlineLevel="0" collapsed="false">
      <c r="A12939" s="207" t="n">
        <v>3767</v>
      </c>
      <c r="B12939" s="208" t="s">
        <v>13077</v>
      </c>
      <c r="C12939" s="2" t="s">
        <v>170</v>
      </c>
      <c r="D12939" s="209" t="n">
        <v>1.48</v>
      </c>
      <c r="F12939" s="211" t="n">
        <v>0</v>
      </c>
    </row>
    <row r="12940" customFormat="false" ht="19.4" hidden="false" customHeight="false" outlineLevel="0" collapsed="false">
      <c r="A12940" s="207" t="n">
        <v>42440</v>
      </c>
      <c r="B12940" s="208" t="s">
        <v>13078</v>
      </c>
      <c r="C12940" s="2" t="s">
        <v>170</v>
      </c>
      <c r="F12940" s="211" t="n">
        <v>0</v>
      </c>
    </row>
    <row r="12941" customFormat="false" ht="19.4" hidden="false" customHeight="false" outlineLevel="0" collapsed="false">
      <c r="A12941" s="207" t="n">
        <v>20193</v>
      </c>
      <c r="B12941" s="208" t="s">
        <v>13079</v>
      </c>
      <c r="C12941" s="2" t="s">
        <v>13080</v>
      </c>
      <c r="D12941" s="209" t="n">
        <v>22.5</v>
      </c>
      <c r="F12941" s="211" t="n">
        <v>0</v>
      </c>
    </row>
    <row r="12942" customFormat="false" ht="28.35" hidden="false" customHeight="false" outlineLevel="0" collapsed="false">
      <c r="A12942" s="207" t="n">
        <v>10527</v>
      </c>
      <c r="B12942" s="208" t="s">
        <v>13081</v>
      </c>
      <c r="C12942" s="2" t="s">
        <v>13082</v>
      </c>
      <c r="D12942" s="209" t="n">
        <v>30</v>
      </c>
      <c r="F12942" s="211" t="n">
        <v>0</v>
      </c>
    </row>
    <row r="12943" customFormat="false" ht="19.4" hidden="false" customHeight="false" outlineLevel="0" collapsed="false">
      <c r="A12943" s="207" t="n">
        <v>41805</v>
      </c>
      <c r="B12943" s="208" t="s">
        <v>13083</v>
      </c>
      <c r="C12943" s="2" t="s">
        <v>7208</v>
      </c>
      <c r="D12943" s="209" t="n">
        <v>862.5</v>
      </c>
      <c r="F12943" s="211" t="n">
        <v>0</v>
      </c>
    </row>
    <row r="12944" customFormat="false" ht="12.8" hidden="false" customHeight="false" outlineLevel="0" collapsed="false">
      <c r="A12944" s="207" t="n">
        <v>40271</v>
      </c>
      <c r="B12944" s="208" t="s">
        <v>13084</v>
      </c>
      <c r="C12944" s="2" t="s">
        <v>13085</v>
      </c>
      <c r="D12944" s="209" t="n">
        <v>22.96</v>
      </c>
      <c r="F12944" s="211" t="n">
        <v>0</v>
      </c>
    </row>
    <row r="12945" customFormat="false" ht="12.8" hidden="false" customHeight="false" outlineLevel="0" collapsed="false">
      <c r="A12945" s="207" t="n">
        <v>40287</v>
      </c>
      <c r="B12945" s="208" t="s">
        <v>13086</v>
      </c>
      <c r="C12945" s="2" t="s">
        <v>7208</v>
      </c>
      <c r="D12945" s="209" t="n">
        <v>8.84</v>
      </c>
      <c r="F12945" s="211" t="n">
        <v>0</v>
      </c>
    </row>
    <row r="12946" customFormat="false" ht="19.4" hidden="false" customHeight="false" outlineLevel="0" collapsed="false">
      <c r="A12946" s="207" t="n">
        <v>10779</v>
      </c>
      <c r="B12946" s="208" t="s">
        <v>13087</v>
      </c>
      <c r="C12946" s="2" t="s">
        <v>7208</v>
      </c>
      <c r="D12946" s="209" t="n">
        <v>1375</v>
      </c>
      <c r="F12946" s="211" t="n">
        <v>0</v>
      </c>
    </row>
    <row r="12947" customFormat="false" ht="19.4" hidden="false" customHeight="false" outlineLevel="0" collapsed="false">
      <c r="A12947" s="207" t="n">
        <v>10777</v>
      </c>
      <c r="B12947" s="208" t="s">
        <v>13088</v>
      </c>
      <c r="C12947" s="2" t="s">
        <v>7208</v>
      </c>
      <c r="D12947" s="209" t="n">
        <v>1248.95</v>
      </c>
      <c r="F12947" s="211" t="n">
        <v>0</v>
      </c>
    </row>
    <row r="12948" customFormat="false" ht="19.4" hidden="false" customHeight="false" outlineLevel="0" collapsed="false">
      <c r="A12948" s="207" t="n">
        <v>10775</v>
      </c>
      <c r="B12948" s="208" t="s">
        <v>13089</v>
      </c>
      <c r="C12948" s="2" t="s">
        <v>7208</v>
      </c>
      <c r="D12948" s="209" t="n">
        <v>1100</v>
      </c>
      <c r="F12948" s="211" t="n">
        <v>0</v>
      </c>
    </row>
    <row r="12949" customFormat="false" ht="19.4" hidden="false" customHeight="false" outlineLevel="0" collapsed="false">
      <c r="A12949" s="207" t="n">
        <v>10776</v>
      </c>
      <c r="B12949" s="208" t="s">
        <v>13090</v>
      </c>
      <c r="C12949" s="2" t="s">
        <v>7208</v>
      </c>
      <c r="D12949" s="209" t="n">
        <v>859.37</v>
      </c>
      <c r="F12949" s="211" t="n">
        <v>0</v>
      </c>
    </row>
    <row r="12950" customFormat="false" ht="19.4" hidden="false" customHeight="false" outlineLevel="0" collapsed="false">
      <c r="A12950" s="207" t="n">
        <v>10778</v>
      </c>
      <c r="B12950" s="208" t="s">
        <v>13091</v>
      </c>
      <c r="C12950" s="2" t="s">
        <v>7208</v>
      </c>
      <c r="D12950" s="209" t="n">
        <v>1375</v>
      </c>
      <c r="F12950" s="211" t="n">
        <v>0</v>
      </c>
    </row>
    <row r="12951" customFormat="false" ht="19.4" hidden="false" customHeight="false" outlineLevel="0" collapsed="false">
      <c r="A12951" s="207" t="n">
        <v>40339</v>
      </c>
      <c r="B12951" s="208" t="s">
        <v>13092</v>
      </c>
      <c r="C12951" s="2" t="s">
        <v>13085</v>
      </c>
      <c r="D12951" s="209" t="n">
        <v>8.05</v>
      </c>
      <c r="F12951" s="211" t="n">
        <v>0</v>
      </c>
    </row>
    <row r="12952" customFormat="false" ht="19.4" hidden="false" customHeight="false" outlineLevel="0" collapsed="false">
      <c r="A12952" s="207" t="n">
        <v>10749</v>
      </c>
      <c r="B12952" s="208" t="s">
        <v>13093</v>
      </c>
      <c r="C12952" s="2" t="s">
        <v>13085</v>
      </c>
      <c r="D12952" s="209" t="n">
        <v>26.62</v>
      </c>
      <c r="F12952" s="211" t="n">
        <v>0</v>
      </c>
    </row>
    <row r="12953" customFormat="false" ht="12.8" hidden="false" customHeight="false" outlineLevel="0" collapsed="false">
      <c r="A12953" s="207" t="n">
        <v>40290</v>
      </c>
      <c r="B12953" s="208" t="s">
        <v>13094</v>
      </c>
      <c r="C12953" s="2" t="s">
        <v>13085</v>
      </c>
      <c r="D12953" s="209" t="n">
        <v>14.4</v>
      </c>
      <c r="F12953" s="211" t="n">
        <v>0</v>
      </c>
    </row>
    <row r="12954" customFormat="false" ht="12.8" hidden="false" customHeight="false" outlineLevel="0" collapsed="false">
      <c r="A12954" s="207" t="n">
        <v>3346</v>
      </c>
      <c r="B12954" s="208" t="s">
        <v>13095</v>
      </c>
      <c r="C12954" s="2" t="s">
        <v>2148</v>
      </c>
      <c r="D12954" s="209" t="n">
        <v>22.27</v>
      </c>
      <c r="F12954" s="211" t="n">
        <v>0</v>
      </c>
    </row>
    <row r="12955" customFormat="false" ht="12.8" hidden="false" customHeight="false" outlineLevel="0" collapsed="false">
      <c r="A12955" s="207" t="n">
        <v>3348</v>
      </c>
      <c r="B12955" s="208" t="s">
        <v>13096</v>
      </c>
      <c r="C12955" s="2" t="s">
        <v>2148</v>
      </c>
      <c r="D12955" s="209" t="n">
        <v>26.64</v>
      </c>
      <c r="F12955" s="211" t="n">
        <v>0</v>
      </c>
    </row>
    <row r="12956" customFormat="false" ht="12.8" hidden="false" customHeight="false" outlineLevel="0" collapsed="false">
      <c r="A12956" s="207" t="n">
        <v>39833</v>
      </c>
      <c r="B12956" s="208" t="s">
        <v>13097</v>
      </c>
      <c r="C12956" s="2" t="s">
        <v>2148</v>
      </c>
      <c r="D12956" s="209" t="n">
        <v>36.49</v>
      </c>
      <c r="F12956" s="211" t="n">
        <v>0</v>
      </c>
    </row>
    <row r="12957" customFormat="false" ht="12.8" hidden="false" customHeight="false" outlineLevel="0" collapsed="false">
      <c r="A12957" s="207" t="n">
        <v>7252</v>
      </c>
      <c r="B12957" s="208" t="s">
        <v>13098</v>
      </c>
      <c r="C12957" s="2" t="s">
        <v>2148</v>
      </c>
      <c r="F12957" s="211" t="n">
        <v>0</v>
      </c>
    </row>
    <row r="12958" customFormat="false" ht="12.8" hidden="false" customHeight="false" outlineLevel="0" collapsed="false">
      <c r="A12958" s="207" t="n">
        <v>7247</v>
      </c>
      <c r="B12958" s="208" t="s">
        <v>13099</v>
      </c>
      <c r="C12958" s="2" t="s">
        <v>2148</v>
      </c>
      <c r="F12958" s="211" t="n">
        <v>0</v>
      </c>
    </row>
    <row r="12959" customFormat="false" ht="19.4" hidden="false" customHeight="false" outlineLevel="0" collapsed="false">
      <c r="A12959" s="207" t="n">
        <v>40291</v>
      </c>
      <c r="B12959" s="208" t="s">
        <v>13100</v>
      </c>
      <c r="C12959" s="2" t="s">
        <v>13085</v>
      </c>
      <c r="D12959" s="209" t="n">
        <v>750</v>
      </c>
      <c r="F12959" s="211" t="n">
        <v>0</v>
      </c>
    </row>
    <row r="12960" customFormat="false" ht="19.4" hidden="false" customHeight="false" outlineLevel="0" collapsed="false">
      <c r="A12960" s="207" t="n">
        <v>40275</v>
      </c>
      <c r="B12960" s="208" t="s">
        <v>13101</v>
      </c>
      <c r="C12960" s="2" t="s">
        <v>13085</v>
      </c>
      <c r="D12960" s="209" t="n">
        <v>24</v>
      </c>
      <c r="F12960" s="211" t="n">
        <v>0</v>
      </c>
    </row>
    <row r="12961" customFormat="false" ht="12.8" hidden="false" customHeight="false" outlineLevel="0" collapsed="false">
      <c r="A12961" s="207" t="n">
        <v>42408</v>
      </c>
      <c r="B12961" s="208" t="s">
        <v>13102</v>
      </c>
      <c r="C12961" s="2" t="s">
        <v>175</v>
      </c>
      <c r="D12961" s="209" t="n">
        <v>2.21</v>
      </c>
      <c r="F12961" s="211" t="n">
        <v>0</v>
      </c>
    </row>
    <row r="12962" customFormat="false" ht="12.8" hidden="false" customHeight="false" outlineLevel="0" collapsed="false">
      <c r="A12962" s="207" t="n">
        <v>3777</v>
      </c>
      <c r="B12962" s="208" t="s">
        <v>13103</v>
      </c>
      <c r="C12962" s="2" t="s">
        <v>175</v>
      </c>
      <c r="D12962" s="209" t="n">
        <v>1.95</v>
      </c>
      <c r="F12962" s="211" t="n">
        <v>0</v>
      </c>
    </row>
    <row r="12963" customFormat="false" ht="12.8" hidden="false" customHeight="false" outlineLevel="0" collapsed="false">
      <c r="A12963" s="207" t="n">
        <v>44699</v>
      </c>
      <c r="B12963" s="208" t="s">
        <v>13104</v>
      </c>
      <c r="C12963" s="2" t="s">
        <v>441</v>
      </c>
      <c r="D12963" s="209" t="n">
        <v>48.7</v>
      </c>
      <c r="F12963" s="211" t="n">
        <v>0</v>
      </c>
    </row>
    <row r="12964" customFormat="false" ht="12.8" hidden="false" customHeight="false" outlineLevel="0" collapsed="false">
      <c r="A12964" s="207" t="n">
        <v>3798</v>
      </c>
      <c r="B12964" s="208" t="s">
        <v>13105</v>
      </c>
      <c r="C12964" s="2" t="s">
        <v>170</v>
      </c>
      <c r="F12964" s="211" t="n">
        <v>0</v>
      </c>
    </row>
    <row r="12965" customFormat="false" ht="19.4" hidden="false" customHeight="false" outlineLevel="0" collapsed="false">
      <c r="A12965" s="207" t="n">
        <v>38769</v>
      </c>
      <c r="B12965" s="208" t="s">
        <v>13106</v>
      </c>
      <c r="C12965" s="2" t="s">
        <v>170</v>
      </c>
      <c r="F12965" s="211" t="n">
        <v>0</v>
      </c>
    </row>
    <row r="12966" customFormat="false" ht="12.8" hidden="false" customHeight="false" outlineLevel="0" collapsed="false">
      <c r="A12966" s="207" t="n">
        <v>38774</v>
      </c>
      <c r="B12966" s="208" t="s">
        <v>13107</v>
      </c>
      <c r="C12966" s="2" t="s">
        <v>170</v>
      </c>
      <c r="D12966" s="209" t="n">
        <v>12.31</v>
      </c>
      <c r="F12966" s="211" t="n">
        <v>0</v>
      </c>
    </row>
    <row r="12967" customFormat="false" ht="12.8" hidden="false" customHeight="false" outlineLevel="0" collapsed="false">
      <c r="A12967" s="207" t="n">
        <v>42247</v>
      </c>
      <c r="B12967" s="208" t="s">
        <v>13108</v>
      </c>
      <c r="C12967" s="2" t="s">
        <v>170</v>
      </c>
      <c r="D12967" s="209" t="n">
        <v>420.17</v>
      </c>
      <c r="F12967" s="211" t="n">
        <v>0</v>
      </c>
    </row>
    <row r="12968" customFormat="false" ht="12.8" hidden="false" customHeight="false" outlineLevel="0" collapsed="false">
      <c r="A12968" s="207" t="n">
        <v>42248</v>
      </c>
      <c r="B12968" s="208" t="s">
        <v>13109</v>
      </c>
      <c r="C12968" s="2" t="s">
        <v>170</v>
      </c>
      <c r="D12968" s="209" t="n">
        <v>488.05</v>
      </c>
      <c r="F12968" s="211" t="n">
        <v>0</v>
      </c>
    </row>
    <row r="12969" customFormat="false" ht="12.8" hidden="false" customHeight="false" outlineLevel="0" collapsed="false">
      <c r="A12969" s="207" t="n">
        <v>42249</v>
      </c>
      <c r="B12969" s="208" t="s">
        <v>13110</v>
      </c>
      <c r="C12969" s="2" t="s">
        <v>170</v>
      </c>
      <c r="D12969" s="209" t="n">
        <v>808.54</v>
      </c>
      <c r="F12969" s="211" t="n">
        <v>0</v>
      </c>
    </row>
    <row r="12970" customFormat="false" ht="12.8" hidden="false" customHeight="false" outlineLevel="0" collapsed="false">
      <c r="A12970" s="207" t="n">
        <v>42244</v>
      </c>
      <c r="B12970" s="208" t="s">
        <v>13111</v>
      </c>
      <c r="C12970" s="2" t="s">
        <v>170</v>
      </c>
      <c r="D12970" s="209" t="n">
        <v>126.27</v>
      </c>
      <c r="F12970" s="211" t="n">
        <v>0</v>
      </c>
    </row>
    <row r="12971" customFormat="false" ht="12.8" hidden="false" customHeight="false" outlineLevel="0" collapsed="false">
      <c r="A12971" s="207" t="n">
        <v>42245</v>
      </c>
      <c r="B12971" s="208" t="s">
        <v>13112</v>
      </c>
      <c r="C12971" s="2" t="s">
        <v>170</v>
      </c>
      <c r="D12971" s="209" t="n">
        <v>233</v>
      </c>
      <c r="F12971" s="211" t="n">
        <v>0</v>
      </c>
    </row>
    <row r="12972" customFormat="false" ht="12.8" hidden="false" customHeight="false" outlineLevel="0" collapsed="false">
      <c r="A12972" s="207" t="n">
        <v>42246</v>
      </c>
      <c r="B12972" s="208" t="s">
        <v>13113</v>
      </c>
      <c r="C12972" s="2" t="s">
        <v>170</v>
      </c>
      <c r="D12972" s="209" t="n">
        <v>257.92</v>
      </c>
      <c r="F12972" s="211" t="n">
        <v>0</v>
      </c>
    </row>
    <row r="12973" customFormat="false" ht="12.8" hidden="false" customHeight="false" outlineLevel="0" collapsed="false">
      <c r="A12973" s="207" t="n">
        <v>42243</v>
      </c>
      <c r="B12973" s="208" t="s">
        <v>13114</v>
      </c>
      <c r="C12973" s="2" t="s">
        <v>170</v>
      </c>
      <c r="D12973" s="209" t="n">
        <v>311.01</v>
      </c>
      <c r="F12973" s="211" t="n">
        <v>0</v>
      </c>
    </row>
    <row r="12974" customFormat="false" ht="19.4" hidden="false" customHeight="false" outlineLevel="0" collapsed="false">
      <c r="A12974" s="207" t="n">
        <v>38889</v>
      </c>
      <c r="B12974" s="208" t="s">
        <v>13115</v>
      </c>
      <c r="C12974" s="2" t="s">
        <v>170</v>
      </c>
      <c r="F12974" s="211" t="n">
        <v>0</v>
      </c>
    </row>
    <row r="12975" customFormat="false" ht="19.4" hidden="false" customHeight="false" outlineLevel="0" collapsed="false">
      <c r="A12975" s="207" t="n">
        <v>38784</v>
      </c>
      <c r="B12975" s="208" t="s">
        <v>13116</v>
      </c>
      <c r="C12975" s="2" t="s">
        <v>170</v>
      </c>
      <c r="F12975" s="211" t="n">
        <v>0</v>
      </c>
    </row>
    <row r="12976" customFormat="false" ht="19.4" hidden="false" customHeight="false" outlineLevel="0" collapsed="false">
      <c r="A12976" s="207" t="n">
        <v>3780</v>
      </c>
      <c r="B12976" s="208" t="s">
        <v>13117</v>
      </c>
      <c r="C12976" s="2" t="s">
        <v>170</v>
      </c>
      <c r="F12976" s="211" t="n">
        <v>0</v>
      </c>
    </row>
    <row r="12977" customFormat="false" ht="12.8" hidden="false" customHeight="false" outlineLevel="0" collapsed="false">
      <c r="A12977" s="207" t="n">
        <v>38773</v>
      </c>
      <c r="B12977" s="208" t="s">
        <v>13118</v>
      </c>
      <c r="C12977" s="2" t="s">
        <v>170</v>
      </c>
      <c r="F12977" s="211" t="n">
        <v>0</v>
      </c>
    </row>
    <row r="12978" customFormat="false" ht="12.8" hidden="false" customHeight="false" outlineLevel="0" collapsed="false">
      <c r="A12978" s="207" t="n">
        <v>12271</v>
      </c>
      <c r="B12978" s="208" t="s">
        <v>13119</v>
      </c>
      <c r="C12978" s="2" t="s">
        <v>170</v>
      </c>
      <c r="F12978" s="211" t="n">
        <v>0</v>
      </c>
    </row>
    <row r="12979" customFormat="false" ht="12.8" hidden="false" customHeight="false" outlineLevel="0" collapsed="false">
      <c r="A12979" s="207" t="n">
        <v>39385</v>
      </c>
      <c r="B12979" s="208" t="s">
        <v>13120</v>
      </c>
      <c r="C12979" s="2" t="s">
        <v>170</v>
      </c>
      <c r="D12979" s="209" t="n">
        <v>11.26</v>
      </c>
      <c r="F12979" s="211" t="n">
        <v>0</v>
      </c>
    </row>
    <row r="12980" customFormat="false" ht="12.8" hidden="false" customHeight="false" outlineLevel="0" collapsed="false">
      <c r="A12980" s="207" t="n">
        <v>39389</v>
      </c>
      <c r="B12980" s="208" t="s">
        <v>13121</v>
      </c>
      <c r="C12980" s="2" t="s">
        <v>170</v>
      </c>
      <c r="D12980" s="209" t="n">
        <v>12.21</v>
      </c>
      <c r="F12980" s="211" t="n">
        <v>0</v>
      </c>
    </row>
    <row r="12981" customFormat="false" ht="12.8" hidden="false" customHeight="false" outlineLevel="0" collapsed="false">
      <c r="A12981" s="207" t="n">
        <v>39390</v>
      </c>
      <c r="B12981" s="208" t="s">
        <v>13122</v>
      </c>
      <c r="C12981" s="2" t="s">
        <v>170</v>
      </c>
      <c r="D12981" s="209" t="n">
        <v>25.6</v>
      </c>
      <c r="F12981" s="211" t="n">
        <v>0</v>
      </c>
    </row>
    <row r="12982" customFormat="false" ht="12.8" hidden="false" customHeight="false" outlineLevel="0" collapsed="false">
      <c r="A12982" s="207" t="n">
        <v>39391</v>
      </c>
      <c r="B12982" s="208" t="s">
        <v>13123</v>
      </c>
      <c r="C12982" s="2" t="s">
        <v>170</v>
      </c>
      <c r="D12982" s="209" t="n">
        <v>28.74</v>
      </c>
      <c r="F12982" s="211" t="n">
        <v>0</v>
      </c>
    </row>
    <row r="12983" customFormat="false" ht="19.4" hidden="false" customHeight="false" outlineLevel="0" collapsed="false">
      <c r="A12983" s="207" t="n">
        <v>3803</v>
      </c>
      <c r="B12983" s="208" t="s">
        <v>13124</v>
      </c>
      <c r="C12983" s="2" t="s">
        <v>170</v>
      </c>
      <c r="F12983" s="211" t="n">
        <v>0</v>
      </c>
    </row>
    <row r="12984" customFormat="false" ht="19.4" hidden="false" customHeight="false" outlineLevel="0" collapsed="false">
      <c r="A12984" s="207" t="n">
        <v>38770</v>
      </c>
      <c r="B12984" s="208" t="s">
        <v>13125</v>
      </c>
      <c r="C12984" s="2" t="s">
        <v>170</v>
      </c>
      <c r="F12984" s="211" t="n">
        <v>0</v>
      </c>
    </row>
    <row r="12985" customFormat="false" ht="12.8" hidden="false" customHeight="false" outlineLevel="0" collapsed="false">
      <c r="A12985" s="207" t="n">
        <v>12267</v>
      </c>
      <c r="B12985" s="208" t="s">
        <v>13126</v>
      </c>
      <c r="C12985" s="2" t="s">
        <v>170</v>
      </c>
      <c r="F12985" s="211" t="n">
        <v>0</v>
      </c>
    </row>
    <row r="12986" customFormat="false" ht="28.35" hidden="false" customHeight="false" outlineLevel="0" collapsed="false">
      <c r="A12986" s="207" t="n">
        <v>43265</v>
      </c>
      <c r="B12986" s="208" t="s">
        <v>13127</v>
      </c>
      <c r="C12986" s="2" t="s">
        <v>170</v>
      </c>
      <c r="D12986" s="209" t="n">
        <v>35.21</v>
      </c>
      <c r="F12986" s="211" t="n">
        <v>0</v>
      </c>
    </row>
    <row r="12987" customFormat="false" ht="19.4" hidden="false" customHeight="false" outlineLevel="0" collapsed="false">
      <c r="A12987" s="207" t="n">
        <v>12266</v>
      </c>
      <c r="B12987" s="208" t="s">
        <v>13128</v>
      </c>
      <c r="C12987" s="2" t="s">
        <v>170</v>
      </c>
      <c r="F12987" s="211" t="n">
        <v>0</v>
      </c>
    </row>
    <row r="12988" customFormat="false" ht="19.4" hidden="false" customHeight="false" outlineLevel="0" collapsed="false">
      <c r="A12988" s="207" t="n">
        <v>39378</v>
      </c>
      <c r="B12988" s="208" t="s">
        <v>13129</v>
      </c>
      <c r="C12988" s="2" t="s">
        <v>170</v>
      </c>
      <c r="F12988" s="211" t="n">
        <v>0</v>
      </c>
    </row>
    <row r="12989" customFormat="false" ht="19.4" hidden="false" customHeight="false" outlineLevel="0" collapsed="false">
      <c r="A12989" s="207" t="n">
        <v>43543</v>
      </c>
      <c r="B12989" s="208" t="s">
        <v>13130</v>
      </c>
      <c r="C12989" s="2" t="s">
        <v>170</v>
      </c>
      <c r="F12989" s="211" t="n">
        <v>0</v>
      </c>
    </row>
    <row r="12990" customFormat="false" ht="19.4" hidden="false" customHeight="false" outlineLevel="0" collapsed="false">
      <c r="A12990" s="207" t="n">
        <v>38775</v>
      </c>
      <c r="B12990" s="208" t="s">
        <v>13131</v>
      </c>
      <c r="C12990" s="2" t="s">
        <v>170</v>
      </c>
      <c r="F12990" s="211" t="n">
        <v>0</v>
      </c>
    </row>
    <row r="12991" customFormat="false" ht="12.8" hidden="false" customHeight="false" outlineLevel="0" collapsed="false">
      <c r="A12991" s="207" t="n">
        <v>44252</v>
      </c>
      <c r="B12991" s="208" t="s">
        <v>13132</v>
      </c>
      <c r="C12991" s="2" t="s">
        <v>170</v>
      </c>
      <c r="D12991" s="209" t="n">
        <v>234.09</v>
      </c>
      <c r="F12991" s="211" t="n">
        <v>0</v>
      </c>
    </row>
    <row r="12992" customFormat="false" ht="12.8" hidden="false" customHeight="false" outlineLevel="0" collapsed="false">
      <c r="A12992" s="207" t="n">
        <v>21119</v>
      </c>
      <c r="B12992" s="208" t="s">
        <v>13133</v>
      </c>
      <c r="C12992" s="2" t="s">
        <v>170</v>
      </c>
      <c r="D12992" s="209" t="n">
        <v>2.35</v>
      </c>
      <c r="F12992" s="211" t="n">
        <v>0</v>
      </c>
    </row>
    <row r="12993" customFormat="false" ht="12.8" hidden="false" customHeight="false" outlineLevel="0" collapsed="false">
      <c r="A12993" s="207" t="n">
        <v>37974</v>
      </c>
      <c r="B12993" s="208" t="s">
        <v>13134</v>
      </c>
      <c r="C12993" s="2" t="s">
        <v>170</v>
      </c>
      <c r="D12993" s="209" t="n">
        <v>3.04</v>
      </c>
      <c r="F12993" s="211" t="n">
        <v>0</v>
      </c>
    </row>
    <row r="12994" customFormat="false" ht="12.8" hidden="false" customHeight="false" outlineLevel="0" collapsed="false">
      <c r="A12994" s="207" t="n">
        <v>37975</v>
      </c>
      <c r="B12994" s="208" t="s">
        <v>13135</v>
      </c>
      <c r="C12994" s="2" t="s">
        <v>170</v>
      </c>
      <c r="D12994" s="209" t="n">
        <v>6.76</v>
      </c>
      <c r="F12994" s="211" t="n">
        <v>0</v>
      </c>
    </row>
    <row r="12995" customFormat="false" ht="12.8" hidden="false" customHeight="false" outlineLevel="0" collapsed="false">
      <c r="A12995" s="207" t="n">
        <v>37976</v>
      </c>
      <c r="B12995" s="208" t="s">
        <v>13136</v>
      </c>
      <c r="C12995" s="2" t="s">
        <v>170</v>
      </c>
      <c r="D12995" s="209" t="n">
        <v>15.05</v>
      </c>
      <c r="F12995" s="211" t="n">
        <v>0</v>
      </c>
    </row>
    <row r="12996" customFormat="false" ht="12.8" hidden="false" customHeight="false" outlineLevel="0" collapsed="false">
      <c r="A12996" s="207" t="n">
        <v>37977</v>
      </c>
      <c r="B12996" s="208" t="s">
        <v>13137</v>
      </c>
      <c r="C12996" s="2" t="s">
        <v>170</v>
      </c>
      <c r="D12996" s="209" t="n">
        <v>20.83</v>
      </c>
      <c r="F12996" s="211" t="n">
        <v>0</v>
      </c>
    </row>
    <row r="12997" customFormat="false" ht="12.8" hidden="false" customHeight="false" outlineLevel="0" collapsed="false">
      <c r="A12997" s="207" t="n">
        <v>37978</v>
      </c>
      <c r="B12997" s="208" t="s">
        <v>13138</v>
      </c>
      <c r="C12997" s="2" t="s">
        <v>170</v>
      </c>
      <c r="D12997" s="209" t="n">
        <v>41.29</v>
      </c>
      <c r="F12997" s="211" t="n">
        <v>0</v>
      </c>
    </row>
    <row r="12998" customFormat="false" ht="12.8" hidden="false" customHeight="false" outlineLevel="0" collapsed="false">
      <c r="A12998" s="207" t="n">
        <v>37979</v>
      </c>
      <c r="B12998" s="208" t="s">
        <v>13139</v>
      </c>
      <c r="C12998" s="2" t="s">
        <v>170</v>
      </c>
      <c r="D12998" s="209" t="n">
        <v>175.25</v>
      </c>
      <c r="F12998" s="211" t="n">
        <v>0</v>
      </c>
    </row>
    <row r="12999" customFormat="false" ht="12.8" hidden="false" customHeight="false" outlineLevel="0" collapsed="false">
      <c r="A12999" s="207" t="n">
        <v>37980</v>
      </c>
      <c r="B12999" s="208" t="s">
        <v>13140</v>
      </c>
      <c r="C12999" s="2" t="s">
        <v>170</v>
      </c>
      <c r="D12999" s="209" t="n">
        <v>201.31</v>
      </c>
      <c r="F12999" s="211" t="n">
        <v>0</v>
      </c>
    </row>
    <row r="13000" customFormat="false" ht="12.8" hidden="false" customHeight="false" outlineLevel="0" collapsed="false">
      <c r="A13000" s="207" t="n">
        <v>36147</v>
      </c>
      <c r="B13000" s="208" t="s">
        <v>13141</v>
      </c>
      <c r="C13000" s="2" t="s">
        <v>10907</v>
      </c>
      <c r="D13000" s="209" t="n">
        <v>322.07</v>
      </c>
      <c r="F13000" s="211" t="n">
        <v>0</v>
      </c>
    </row>
    <row r="13001" customFormat="false" ht="12.8" hidden="false" customHeight="false" outlineLevel="0" collapsed="false">
      <c r="A13001" s="207" t="n">
        <v>12731</v>
      </c>
      <c r="B13001" s="208" t="s">
        <v>13142</v>
      </c>
      <c r="C13001" s="2" t="s">
        <v>170</v>
      </c>
      <c r="F13001" s="211" t="n">
        <v>0</v>
      </c>
    </row>
    <row r="13002" customFormat="false" ht="12.8" hidden="false" customHeight="false" outlineLevel="0" collapsed="false">
      <c r="A13002" s="207" t="n">
        <v>12723</v>
      </c>
      <c r="B13002" s="208" t="s">
        <v>13143</v>
      </c>
      <c r="C13002" s="2" t="s">
        <v>170</v>
      </c>
      <c r="F13002" s="211" t="n">
        <v>0</v>
      </c>
    </row>
    <row r="13003" customFormat="false" ht="12.8" hidden="false" customHeight="false" outlineLevel="0" collapsed="false">
      <c r="A13003" s="207" t="n">
        <v>12724</v>
      </c>
      <c r="B13003" s="208" t="s">
        <v>13144</v>
      </c>
      <c r="C13003" s="2" t="s">
        <v>170</v>
      </c>
      <c r="F13003" s="211" t="n">
        <v>0</v>
      </c>
    </row>
    <row r="13004" customFormat="false" ht="12.8" hidden="false" customHeight="false" outlineLevel="0" collapsed="false">
      <c r="A13004" s="207" t="n">
        <v>12725</v>
      </c>
      <c r="B13004" s="208" t="s">
        <v>13145</v>
      </c>
      <c r="C13004" s="2" t="s">
        <v>170</v>
      </c>
      <c r="F13004" s="211" t="n">
        <v>0</v>
      </c>
    </row>
    <row r="13005" customFormat="false" ht="12.8" hidden="false" customHeight="false" outlineLevel="0" collapsed="false">
      <c r="A13005" s="207" t="n">
        <v>12726</v>
      </c>
      <c r="B13005" s="208" t="s">
        <v>13146</v>
      </c>
      <c r="C13005" s="2" t="s">
        <v>170</v>
      </c>
      <c r="F13005" s="211" t="n">
        <v>0</v>
      </c>
    </row>
    <row r="13006" customFormat="false" ht="12.8" hidden="false" customHeight="false" outlineLevel="0" collapsed="false">
      <c r="A13006" s="207" t="n">
        <v>12727</v>
      </c>
      <c r="B13006" s="208" t="s">
        <v>13147</v>
      </c>
      <c r="C13006" s="2" t="s">
        <v>170</v>
      </c>
      <c r="F13006" s="211" t="n">
        <v>0</v>
      </c>
    </row>
    <row r="13007" customFormat="false" ht="12.8" hidden="false" customHeight="false" outlineLevel="0" collapsed="false">
      <c r="A13007" s="207" t="n">
        <v>12728</v>
      </c>
      <c r="B13007" s="208" t="s">
        <v>13148</v>
      </c>
      <c r="C13007" s="2" t="s">
        <v>170</v>
      </c>
      <c r="F13007" s="211" t="n">
        <v>0</v>
      </c>
    </row>
    <row r="13008" customFormat="false" ht="12.8" hidden="false" customHeight="false" outlineLevel="0" collapsed="false">
      <c r="A13008" s="207" t="n">
        <v>12729</v>
      </c>
      <c r="B13008" s="208" t="s">
        <v>13149</v>
      </c>
      <c r="C13008" s="2" t="s">
        <v>170</v>
      </c>
      <c r="F13008" s="211" t="n">
        <v>0</v>
      </c>
    </row>
    <row r="13009" customFormat="false" ht="12.8" hidden="false" customHeight="false" outlineLevel="0" collapsed="false">
      <c r="A13009" s="207" t="n">
        <v>12730</v>
      </c>
      <c r="B13009" s="208" t="s">
        <v>13150</v>
      </c>
      <c r="C13009" s="2" t="s">
        <v>170</v>
      </c>
      <c r="F13009" s="211" t="n">
        <v>0</v>
      </c>
    </row>
    <row r="13010" customFormat="false" ht="12.8" hidden="false" customHeight="false" outlineLevel="0" collapsed="false">
      <c r="A13010" s="207" t="n">
        <v>3840</v>
      </c>
      <c r="B13010" s="208" t="s">
        <v>13151</v>
      </c>
      <c r="C13010" s="2" t="s">
        <v>170</v>
      </c>
      <c r="F13010" s="211" t="n">
        <v>0</v>
      </c>
    </row>
    <row r="13011" customFormat="false" ht="12.8" hidden="false" customHeight="false" outlineLevel="0" collapsed="false">
      <c r="A13011" s="207" t="n">
        <v>3838</v>
      </c>
      <c r="B13011" s="208" t="s">
        <v>13152</v>
      </c>
      <c r="C13011" s="2" t="s">
        <v>170</v>
      </c>
      <c r="F13011" s="211" t="n">
        <v>0</v>
      </c>
    </row>
    <row r="13012" customFormat="false" ht="12.8" hidden="false" customHeight="false" outlineLevel="0" collapsed="false">
      <c r="A13012" s="207" t="n">
        <v>3844</v>
      </c>
      <c r="B13012" s="208" t="s">
        <v>13153</v>
      </c>
      <c r="C13012" s="2" t="s">
        <v>170</v>
      </c>
      <c r="F13012" s="211" t="n">
        <v>0</v>
      </c>
    </row>
    <row r="13013" customFormat="false" ht="12.8" hidden="false" customHeight="false" outlineLevel="0" collapsed="false">
      <c r="A13013" s="207" t="n">
        <v>3839</v>
      </c>
      <c r="B13013" s="208" t="s">
        <v>13154</v>
      </c>
      <c r="C13013" s="2" t="s">
        <v>170</v>
      </c>
      <c r="F13013" s="211" t="n">
        <v>0</v>
      </c>
    </row>
    <row r="13014" customFormat="false" ht="12.8" hidden="false" customHeight="false" outlineLevel="0" collapsed="false">
      <c r="A13014" s="207" t="n">
        <v>3843</v>
      </c>
      <c r="B13014" s="208" t="s">
        <v>13155</v>
      </c>
      <c r="C13014" s="2" t="s">
        <v>170</v>
      </c>
      <c r="F13014" s="211" t="n">
        <v>0</v>
      </c>
    </row>
    <row r="13015" customFormat="false" ht="12.8" hidden="false" customHeight="false" outlineLevel="0" collapsed="false">
      <c r="A13015" s="207" t="n">
        <v>3900</v>
      </c>
      <c r="B13015" s="208" t="s">
        <v>13156</v>
      </c>
      <c r="C13015" s="2" t="s">
        <v>170</v>
      </c>
      <c r="D13015" s="209" t="n">
        <v>61.08</v>
      </c>
      <c r="F13015" s="211" t="n">
        <v>0</v>
      </c>
    </row>
    <row r="13016" customFormat="false" ht="12.8" hidden="false" customHeight="false" outlineLevel="0" collapsed="false">
      <c r="A13016" s="207" t="n">
        <v>3846</v>
      </c>
      <c r="B13016" s="208" t="s">
        <v>13157</v>
      </c>
      <c r="C13016" s="2" t="s">
        <v>170</v>
      </c>
      <c r="D13016" s="209" t="n">
        <v>18.35</v>
      </c>
      <c r="F13016" s="211" t="n">
        <v>0</v>
      </c>
    </row>
    <row r="13017" customFormat="false" ht="12.8" hidden="false" customHeight="false" outlineLevel="0" collapsed="false">
      <c r="A13017" s="207" t="n">
        <v>3886</v>
      </c>
      <c r="B13017" s="208" t="s">
        <v>13158</v>
      </c>
      <c r="C13017" s="2" t="s">
        <v>170</v>
      </c>
      <c r="D13017" s="209" t="n">
        <v>24.36</v>
      </c>
      <c r="F13017" s="211" t="n">
        <v>0</v>
      </c>
    </row>
    <row r="13018" customFormat="false" ht="12.8" hidden="false" customHeight="false" outlineLevel="0" collapsed="false">
      <c r="A13018" s="207" t="n">
        <v>3854</v>
      </c>
      <c r="B13018" s="208" t="s">
        <v>13159</v>
      </c>
      <c r="C13018" s="2" t="s">
        <v>170</v>
      </c>
      <c r="D13018" s="209" t="n">
        <v>13.89</v>
      </c>
      <c r="F13018" s="211" t="n">
        <v>0</v>
      </c>
    </row>
    <row r="13019" customFormat="false" ht="12.8" hidden="false" customHeight="false" outlineLevel="0" collapsed="false">
      <c r="A13019" s="207" t="n">
        <v>3873</v>
      </c>
      <c r="B13019" s="208" t="s">
        <v>13160</v>
      </c>
      <c r="C13019" s="2" t="s">
        <v>170</v>
      </c>
      <c r="D13019" s="209" t="n">
        <v>16.17</v>
      </c>
      <c r="F13019" s="211" t="n">
        <v>0</v>
      </c>
    </row>
    <row r="13020" customFormat="false" ht="12.8" hidden="false" customHeight="false" outlineLevel="0" collapsed="false">
      <c r="A13020" s="207" t="n">
        <v>38021</v>
      </c>
      <c r="B13020" s="208" t="s">
        <v>13161</v>
      </c>
      <c r="C13020" s="2" t="s">
        <v>170</v>
      </c>
      <c r="D13020" s="209" t="n">
        <v>28.7</v>
      </c>
      <c r="F13020" s="211" t="n">
        <v>0</v>
      </c>
    </row>
    <row r="13021" customFormat="false" ht="12.8" hidden="false" customHeight="false" outlineLevel="0" collapsed="false">
      <c r="A13021" s="207" t="n">
        <v>43838</v>
      </c>
      <c r="B13021" s="208" t="s">
        <v>13162</v>
      </c>
      <c r="C13021" s="2" t="s">
        <v>170</v>
      </c>
      <c r="D13021" s="209" t="n">
        <v>37.1</v>
      </c>
      <c r="F13021" s="211" t="n">
        <v>0</v>
      </c>
    </row>
    <row r="13022" customFormat="false" ht="12.8" hidden="false" customHeight="false" outlineLevel="0" collapsed="false">
      <c r="A13022" s="207" t="n">
        <v>3847</v>
      </c>
      <c r="B13022" s="208" t="s">
        <v>13163</v>
      </c>
      <c r="C13022" s="2" t="s">
        <v>170</v>
      </c>
      <c r="D13022" s="209" t="n">
        <v>37.41</v>
      </c>
      <c r="F13022" s="211" t="n">
        <v>0</v>
      </c>
    </row>
    <row r="13023" customFormat="false" ht="12.8" hidden="false" customHeight="false" outlineLevel="0" collapsed="false">
      <c r="A13023" s="207" t="n">
        <v>38022</v>
      </c>
      <c r="B13023" s="208" t="s">
        <v>13164</v>
      </c>
      <c r="C13023" s="2" t="s">
        <v>170</v>
      </c>
      <c r="D13023" s="209" t="n">
        <v>51.42</v>
      </c>
      <c r="F13023" s="211" t="n">
        <v>0</v>
      </c>
    </row>
    <row r="13024" customFormat="false" ht="12.8" hidden="false" customHeight="false" outlineLevel="0" collapsed="false">
      <c r="A13024" s="207" t="n">
        <v>3826</v>
      </c>
      <c r="B13024" s="208" t="s">
        <v>13165</v>
      </c>
      <c r="C13024" s="2" t="s">
        <v>170</v>
      </c>
      <c r="F13024" s="211" t="n">
        <v>0</v>
      </c>
    </row>
    <row r="13025" customFormat="false" ht="12.8" hidden="false" customHeight="false" outlineLevel="0" collapsed="false">
      <c r="A13025" s="207" t="n">
        <v>3825</v>
      </c>
      <c r="B13025" s="208" t="s">
        <v>13166</v>
      </c>
      <c r="C13025" s="2" t="s">
        <v>170</v>
      </c>
      <c r="F13025" s="211" t="n">
        <v>0</v>
      </c>
    </row>
    <row r="13026" customFormat="false" ht="12.8" hidden="false" customHeight="false" outlineLevel="0" collapsed="false">
      <c r="A13026" s="207" t="n">
        <v>3827</v>
      </c>
      <c r="B13026" s="208" t="s">
        <v>13167</v>
      </c>
      <c r="C13026" s="2" t="s">
        <v>170</v>
      </c>
      <c r="F13026" s="211" t="n">
        <v>0</v>
      </c>
    </row>
    <row r="13027" customFormat="false" ht="12.8" hidden="false" customHeight="false" outlineLevel="0" collapsed="false">
      <c r="A13027" s="207" t="n">
        <v>3830</v>
      </c>
      <c r="B13027" s="208" t="s">
        <v>13168</v>
      </c>
      <c r="C13027" s="2" t="s">
        <v>170</v>
      </c>
      <c r="D13027" s="209" t="n">
        <v>229.46</v>
      </c>
      <c r="F13027" s="211" t="n">
        <v>0</v>
      </c>
    </row>
    <row r="13028" customFormat="false" ht="12.8" hidden="false" customHeight="false" outlineLevel="0" collapsed="false">
      <c r="A13028" s="207" t="n">
        <v>37981</v>
      </c>
      <c r="B13028" s="208" t="s">
        <v>13169</v>
      </c>
      <c r="C13028" s="2" t="s">
        <v>170</v>
      </c>
      <c r="D13028" s="209" t="n">
        <v>8.77</v>
      </c>
      <c r="F13028" s="211" t="n">
        <v>0</v>
      </c>
    </row>
    <row r="13029" customFormat="false" ht="12.8" hidden="false" customHeight="false" outlineLevel="0" collapsed="false">
      <c r="A13029" s="207" t="n">
        <v>37982</v>
      </c>
      <c r="B13029" s="208" t="s">
        <v>13170</v>
      </c>
      <c r="C13029" s="2" t="s">
        <v>170</v>
      </c>
      <c r="D13029" s="209" t="n">
        <v>12.73</v>
      </c>
      <c r="F13029" s="211" t="n">
        <v>0</v>
      </c>
    </row>
    <row r="13030" customFormat="false" ht="12.8" hidden="false" customHeight="false" outlineLevel="0" collapsed="false">
      <c r="A13030" s="207" t="n">
        <v>37983</v>
      </c>
      <c r="B13030" s="208" t="s">
        <v>13171</v>
      </c>
      <c r="C13030" s="2" t="s">
        <v>170</v>
      </c>
      <c r="D13030" s="209" t="n">
        <v>18.81</v>
      </c>
      <c r="F13030" s="211" t="n">
        <v>0</v>
      </c>
    </row>
    <row r="13031" customFormat="false" ht="12.8" hidden="false" customHeight="false" outlineLevel="0" collapsed="false">
      <c r="A13031" s="207" t="n">
        <v>37984</v>
      </c>
      <c r="B13031" s="208" t="s">
        <v>13172</v>
      </c>
      <c r="C13031" s="2" t="s">
        <v>170</v>
      </c>
      <c r="D13031" s="209" t="n">
        <v>26.42</v>
      </c>
      <c r="F13031" s="211" t="n">
        <v>0</v>
      </c>
    </row>
    <row r="13032" customFormat="false" ht="12.8" hidden="false" customHeight="false" outlineLevel="0" collapsed="false">
      <c r="A13032" s="207" t="n">
        <v>37985</v>
      </c>
      <c r="B13032" s="208" t="s">
        <v>13173</v>
      </c>
      <c r="C13032" s="2" t="s">
        <v>170</v>
      </c>
      <c r="D13032" s="209" t="n">
        <v>37.54</v>
      </c>
      <c r="F13032" s="211" t="n">
        <v>0</v>
      </c>
    </row>
    <row r="13033" customFormat="false" ht="12.8" hidden="false" customHeight="false" outlineLevel="0" collapsed="false">
      <c r="A13033" s="207" t="n">
        <v>20165</v>
      </c>
      <c r="B13033" s="208" t="s">
        <v>13174</v>
      </c>
      <c r="C13033" s="2" t="s">
        <v>170</v>
      </c>
      <c r="D13033" s="209" t="n">
        <v>28.44</v>
      </c>
      <c r="F13033" s="211" t="n">
        <v>0</v>
      </c>
    </row>
    <row r="13034" customFormat="false" ht="12.8" hidden="false" customHeight="false" outlineLevel="0" collapsed="false">
      <c r="A13034" s="207" t="n">
        <v>20166</v>
      </c>
      <c r="B13034" s="208" t="s">
        <v>13175</v>
      </c>
      <c r="C13034" s="2" t="s">
        <v>170</v>
      </c>
      <c r="D13034" s="209" t="n">
        <v>86.87</v>
      </c>
      <c r="F13034" s="211" t="n">
        <v>0</v>
      </c>
    </row>
    <row r="13035" customFormat="false" ht="12.8" hidden="false" customHeight="false" outlineLevel="0" collapsed="false">
      <c r="A13035" s="207" t="n">
        <v>20164</v>
      </c>
      <c r="B13035" s="208" t="s">
        <v>13176</v>
      </c>
      <c r="C13035" s="2" t="s">
        <v>170</v>
      </c>
      <c r="D13035" s="209" t="n">
        <v>13.66</v>
      </c>
      <c r="F13035" s="211" t="n">
        <v>0</v>
      </c>
    </row>
    <row r="13036" customFormat="false" ht="12.8" hidden="false" customHeight="false" outlineLevel="0" collapsed="false">
      <c r="A13036" s="207" t="n">
        <v>3893</v>
      </c>
      <c r="B13036" s="208" t="s">
        <v>13177</v>
      </c>
      <c r="C13036" s="2" t="s">
        <v>170</v>
      </c>
      <c r="D13036" s="209" t="n">
        <v>21.42</v>
      </c>
      <c r="F13036" s="211" t="n">
        <v>0</v>
      </c>
    </row>
    <row r="13037" customFormat="false" ht="12.8" hidden="false" customHeight="false" outlineLevel="0" collapsed="false">
      <c r="A13037" s="207" t="n">
        <v>3848</v>
      </c>
      <c r="B13037" s="208" t="s">
        <v>13178</v>
      </c>
      <c r="C13037" s="2" t="s">
        <v>170</v>
      </c>
      <c r="D13037" s="209" t="n">
        <v>13.06</v>
      </c>
      <c r="F13037" s="211" t="n">
        <v>0</v>
      </c>
    </row>
    <row r="13038" customFormat="false" ht="12.8" hidden="false" customHeight="false" outlineLevel="0" collapsed="false">
      <c r="A13038" s="207" t="n">
        <v>3895</v>
      </c>
      <c r="B13038" s="208" t="s">
        <v>13179</v>
      </c>
      <c r="C13038" s="2" t="s">
        <v>170</v>
      </c>
      <c r="D13038" s="209" t="n">
        <v>14.5</v>
      </c>
      <c r="F13038" s="211" t="n">
        <v>0</v>
      </c>
    </row>
    <row r="13039" customFormat="false" ht="12.8" hidden="false" customHeight="false" outlineLevel="0" collapsed="false">
      <c r="A13039" s="207" t="n">
        <v>12404</v>
      </c>
      <c r="B13039" s="208" t="s">
        <v>13180</v>
      </c>
      <c r="C13039" s="2" t="s">
        <v>170</v>
      </c>
      <c r="D13039" s="209" t="n">
        <v>11.32</v>
      </c>
      <c r="F13039" s="211" t="n">
        <v>0</v>
      </c>
    </row>
    <row r="13040" customFormat="false" ht="12.8" hidden="false" customHeight="false" outlineLevel="0" collapsed="false">
      <c r="A13040" s="207" t="n">
        <v>3939</v>
      </c>
      <c r="B13040" s="208" t="s">
        <v>13181</v>
      </c>
      <c r="C13040" s="2" t="s">
        <v>170</v>
      </c>
      <c r="D13040" s="209" t="n">
        <v>23.33</v>
      </c>
      <c r="F13040" s="211" t="n">
        <v>0</v>
      </c>
    </row>
    <row r="13041" customFormat="false" ht="12.8" hidden="false" customHeight="false" outlineLevel="0" collapsed="false">
      <c r="A13041" s="207" t="n">
        <v>3911</v>
      </c>
      <c r="B13041" s="208" t="s">
        <v>13182</v>
      </c>
      <c r="C13041" s="2" t="s">
        <v>170</v>
      </c>
      <c r="D13041" s="209" t="n">
        <v>19.06</v>
      </c>
      <c r="F13041" s="211" t="n">
        <v>0</v>
      </c>
    </row>
    <row r="13042" customFormat="false" ht="12.8" hidden="false" customHeight="false" outlineLevel="0" collapsed="false">
      <c r="A13042" s="207" t="n">
        <v>3910</v>
      </c>
      <c r="B13042" s="208" t="s">
        <v>13183</v>
      </c>
      <c r="C13042" s="2" t="s">
        <v>170</v>
      </c>
      <c r="D13042" s="209" t="n">
        <v>13.64</v>
      </c>
      <c r="F13042" s="211" t="n">
        <v>0</v>
      </c>
    </row>
    <row r="13043" customFormat="false" ht="12.8" hidden="false" customHeight="false" outlineLevel="0" collapsed="false">
      <c r="A13043" s="207" t="n">
        <v>3908</v>
      </c>
      <c r="B13043" s="208" t="s">
        <v>13184</v>
      </c>
      <c r="C13043" s="2" t="s">
        <v>170</v>
      </c>
      <c r="D13043" s="209" t="n">
        <v>6.16</v>
      </c>
      <c r="F13043" s="211" t="n">
        <v>0</v>
      </c>
    </row>
    <row r="13044" customFormat="false" ht="12.8" hidden="false" customHeight="false" outlineLevel="0" collapsed="false">
      <c r="A13044" s="207" t="n">
        <v>3913</v>
      </c>
      <c r="B13044" s="208" t="s">
        <v>13185</v>
      </c>
      <c r="C13044" s="2" t="s">
        <v>170</v>
      </c>
      <c r="D13044" s="209" t="n">
        <v>65.19</v>
      </c>
      <c r="F13044" s="211" t="n">
        <v>0</v>
      </c>
    </row>
    <row r="13045" customFormat="false" ht="12.8" hidden="false" customHeight="false" outlineLevel="0" collapsed="false">
      <c r="A13045" s="207" t="n">
        <v>3912</v>
      </c>
      <c r="B13045" s="208" t="s">
        <v>13186</v>
      </c>
      <c r="C13045" s="2" t="s">
        <v>170</v>
      </c>
      <c r="D13045" s="209" t="n">
        <v>35.74</v>
      </c>
      <c r="F13045" s="211" t="n">
        <v>0</v>
      </c>
    </row>
    <row r="13046" customFormat="false" ht="12.8" hidden="false" customHeight="false" outlineLevel="0" collapsed="false">
      <c r="A13046" s="207" t="n">
        <v>3914</v>
      </c>
      <c r="B13046" s="208" t="s">
        <v>13187</v>
      </c>
      <c r="C13046" s="2" t="s">
        <v>170</v>
      </c>
      <c r="D13046" s="209" t="n">
        <v>98.35</v>
      </c>
      <c r="F13046" s="211" t="n">
        <v>0</v>
      </c>
    </row>
    <row r="13047" customFormat="false" ht="12.8" hidden="false" customHeight="false" outlineLevel="0" collapsed="false">
      <c r="A13047" s="207" t="n">
        <v>3909</v>
      </c>
      <c r="B13047" s="208" t="s">
        <v>13188</v>
      </c>
      <c r="C13047" s="2" t="s">
        <v>170</v>
      </c>
      <c r="D13047" s="209" t="n">
        <v>8.38</v>
      </c>
      <c r="F13047" s="211" t="n">
        <v>0</v>
      </c>
    </row>
    <row r="13048" customFormat="false" ht="12.8" hidden="false" customHeight="false" outlineLevel="0" collapsed="false">
      <c r="A13048" s="207" t="n">
        <v>3915</v>
      </c>
      <c r="B13048" s="208" t="s">
        <v>13189</v>
      </c>
      <c r="C13048" s="2" t="s">
        <v>170</v>
      </c>
      <c r="D13048" s="209" t="n">
        <v>155.09</v>
      </c>
      <c r="F13048" s="211" t="n">
        <v>0</v>
      </c>
    </row>
    <row r="13049" customFormat="false" ht="12.8" hidden="false" customHeight="false" outlineLevel="0" collapsed="false">
      <c r="A13049" s="207" t="n">
        <v>3916</v>
      </c>
      <c r="B13049" s="208" t="s">
        <v>13190</v>
      </c>
      <c r="C13049" s="2" t="s">
        <v>170</v>
      </c>
      <c r="D13049" s="209" t="n">
        <v>282.54</v>
      </c>
      <c r="F13049" s="211" t="n">
        <v>0</v>
      </c>
    </row>
    <row r="13050" customFormat="false" ht="12.8" hidden="false" customHeight="false" outlineLevel="0" collapsed="false">
      <c r="A13050" s="207" t="n">
        <v>3917</v>
      </c>
      <c r="B13050" s="208" t="s">
        <v>13191</v>
      </c>
      <c r="C13050" s="2" t="s">
        <v>170</v>
      </c>
      <c r="D13050" s="209" t="n">
        <v>466.01</v>
      </c>
      <c r="F13050" s="211" t="n">
        <v>0</v>
      </c>
    </row>
    <row r="13051" customFormat="false" ht="12.8" hidden="false" customHeight="false" outlineLevel="0" collapsed="false">
      <c r="A13051" s="207" t="n">
        <v>45266</v>
      </c>
      <c r="B13051" s="208" t="s">
        <v>13192</v>
      </c>
      <c r="C13051" s="2" t="s">
        <v>10907</v>
      </c>
      <c r="D13051" s="209" t="n">
        <v>3.6</v>
      </c>
      <c r="F13051" s="211" t="n">
        <v>0</v>
      </c>
    </row>
    <row r="13052" customFormat="false" ht="12.8" hidden="false" customHeight="false" outlineLevel="0" collapsed="false">
      <c r="A13052" s="207" t="n">
        <v>1904</v>
      </c>
      <c r="B13052" s="208" t="s">
        <v>13193</v>
      </c>
      <c r="C13052" s="2" t="s">
        <v>170</v>
      </c>
      <c r="D13052" s="209" t="n">
        <v>1.13</v>
      </c>
      <c r="F13052" s="211" t="n">
        <v>0</v>
      </c>
    </row>
    <row r="13053" customFormat="false" ht="12.8" hidden="false" customHeight="false" outlineLevel="0" collapsed="false">
      <c r="A13053" s="207" t="n">
        <v>1899</v>
      </c>
      <c r="B13053" s="208" t="s">
        <v>13194</v>
      </c>
      <c r="C13053" s="2" t="s">
        <v>170</v>
      </c>
      <c r="D13053" s="209" t="n">
        <v>1.28</v>
      </c>
      <c r="F13053" s="211" t="n">
        <v>0</v>
      </c>
    </row>
    <row r="13054" customFormat="false" ht="12.8" hidden="false" customHeight="false" outlineLevel="0" collapsed="false">
      <c r="A13054" s="207" t="n">
        <v>1900</v>
      </c>
      <c r="B13054" s="208" t="s">
        <v>13195</v>
      </c>
      <c r="C13054" s="2" t="s">
        <v>170</v>
      </c>
      <c r="D13054" s="209" t="n">
        <v>2.08</v>
      </c>
      <c r="F13054" s="211" t="n">
        <v>0</v>
      </c>
    </row>
    <row r="13055" customFormat="false" ht="12.8" hidden="false" customHeight="false" outlineLevel="0" collapsed="false">
      <c r="A13055" s="207" t="n">
        <v>12407</v>
      </c>
      <c r="B13055" s="208" t="s">
        <v>13196</v>
      </c>
      <c r="C13055" s="2" t="s">
        <v>170</v>
      </c>
      <c r="D13055" s="209" t="n">
        <v>35.28</v>
      </c>
      <c r="F13055" s="211" t="n">
        <v>0</v>
      </c>
    </row>
    <row r="13056" customFormat="false" ht="12.8" hidden="false" customHeight="false" outlineLevel="0" collapsed="false">
      <c r="A13056" s="207" t="n">
        <v>12408</v>
      </c>
      <c r="B13056" s="208" t="s">
        <v>13197</v>
      </c>
      <c r="C13056" s="2" t="s">
        <v>170</v>
      </c>
      <c r="D13056" s="209" t="n">
        <v>19.91</v>
      </c>
      <c r="F13056" s="211" t="n">
        <v>0</v>
      </c>
    </row>
    <row r="13057" customFormat="false" ht="12.8" hidden="false" customHeight="false" outlineLevel="0" collapsed="false">
      <c r="A13057" s="207" t="n">
        <v>12409</v>
      </c>
      <c r="B13057" s="208" t="s">
        <v>13198</v>
      </c>
      <c r="C13057" s="2" t="s">
        <v>170</v>
      </c>
      <c r="D13057" s="209" t="n">
        <v>19.91</v>
      </c>
      <c r="F13057" s="211" t="n">
        <v>0</v>
      </c>
    </row>
    <row r="13058" customFormat="false" ht="12.8" hidden="false" customHeight="false" outlineLevel="0" collapsed="false">
      <c r="A13058" s="207" t="n">
        <v>12410</v>
      </c>
      <c r="B13058" s="208" t="s">
        <v>13199</v>
      </c>
      <c r="C13058" s="2" t="s">
        <v>170</v>
      </c>
      <c r="D13058" s="209" t="n">
        <v>13.72</v>
      </c>
      <c r="F13058" s="211" t="n">
        <v>0</v>
      </c>
    </row>
    <row r="13059" customFormat="false" ht="12.8" hidden="false" customHeight="false" outlineLevel="0" collapsed="false">
      <c r="A13059" s="207" t="n">
        <v>3936</v>
      </c>
      <c r="B13059" s="208" t="s">
        <v>13200</v>
      </c>
      <c r="C13059" s="2" t="s">
        <v>170</v>
      </c>
      <c r="D13059" s="209" t="n">
        <v>24.79</v>
      </c>
      <c r="F13059" s="211" t="n">
        <v>0</v>
      </c>
    </row>
    <row r="13060" customFormat="false" ht="12.8" hidden="false" customHeight="false" outlineLevel="0" collapsed="false">
      <c r="A13060" s="207" t="n">
        <v>3924</v>
      </c>
      <c r="B13060" s="208" t="s">
        <v>13201</v>
      </c>
      <c r="C13060" s="2" t="s">
        <v>170</v>
      </c>
      <c r="D13060" s="209" t="n">
        <v>24.79</v>
      </c>
      <c r="F13060" s="211" t="n">
        <v>0</v>
      </c>
    </row>
    <row r="13061" customFormat="false" ht="12.8" hidden="false" customHeight="false" outlineLevel="0" collapsed="false">
      <c r="A13061" s="207" t="n">
        <v>3922</v>
      </c>
      <c r="B13061" s="208" t="s">
        <v>13202</v>
      </c>
      <c r="C13061" s="2" t="s">
        <v>170</v>
      </c>
      <c r="D13061" s="209" t="n">
        <v>22.8</v>
      </c>
      <c r="F13061" s="211" t="n">
        <v>0</v>
      </c>
    </row>
    <row r="13062" customFormat="false" ht="12.8" hidden="false" customHeight="false" outlineLevel="0" collapsed="false">
      <c r="A13062" s="207" t="n">
        <v>3923</v>
      </c>
      <c r="B13062" s="208" t="s">
        <v>13203</v>
      </c>
      <c r="C13062" s="2" t="s">
        <v>170</v>
      </c>
      <c r="D13062" s="209" t="n">
        <v>24.79</v>
      </c>
      <c r="F13062" s="211" t="n">
        <v>0</v>
      </c>
    </row>
    <row r="13063" customFormat="false" ht="12.8" hidden="false" customHeight="false" outlineLevel="0" collapsed="false">
      <c r="A13063" s="207" t="n">
        <v>3921</v>
      </c>
      <c r="B13063" s="208" t="s">
        <v>13204</v>
      </c>
      <c r="C13063" s="2" t="s">
        <v>170</v>
      </c>
      <c r="D13063" s="209" t="n">
        <v>20.46</v>
      </c>
      <c r="F13063" s="211" t="n">
        <v>0</v>
      </c>
    </row>
    <row r="13064" customFormat="false" ht="12.8" hidden="false" customHeight="false" outlineLevel="0" collapsed="false">
      <c r="A13064" s="207" t="n">
        <v>3937</v>
      </c>
      <c r="B13064" s="208" t="s">
        <v>13205</v>
      </c>
      <c r="C13064" s="2" t="s">
        <v>170</v>
      </c>
      <c r="D13064" s="209" t="n">
        <v>20.45</v>
      </c>
      <c r="F13064" s="211" t="n">
        <v>0</v>
      </c>
    </row>
    <row r="13065" customFormat="false" ht="12.8" hidden="false" customHeight="false" outlineLevel="0" collapsed="false">
      <c r="A13065" s="207" t="n">
        <v>3920</v>
      </c>
      <c r="B13065" s="208" t="s">
        <v>13206</v>
      </c>
      <c r="C13065" s="2" t="s">
        <v>170</v>
      </c>
      <c r="D13065" s="209" t="n">
        <v>20.45</v>
      </c>
      <c r="F13065" s="211" t="n">
        <v>0</v>
      </c>
    </row>
    <row r="13066" customFormat="false" ht="12.8" hidden="false" customHeight="false" outlineLevel="0" collapsed="false">
      <c r="A13066" s="207" t="n">
        <v>3938</v>
      </c>
      <c r="B13066" s="208" t="s">
        <v>13207</v>
      </c>
      <c r="C13066" s="2" t="s">
        <v>170</v>
      </c>
      <c r="D13066" s="209" t="n">
        <v>13.48</v>
      </c>
      <c r="F13066" s="211" t="n">
        <v>0</v>
      </c>
    </row>
    <row r="13067" customFormat="false" ht="12.8" hidden="false" customHeight="false" outlineLevel="0" collapsed="false">
      <c r="A13067" s="207" t="n">
        <v>3919</v>
      </c>
      <c r="B13067" s="208" t="s">
        <v>13208</v>
      </c>
      <c r="C13067" s="2" t="s">
        <v>170</v>
      </c>
      <c r="D13067" s="209" t="n">
        <v>13.74</v>
      </c>
      <c r="F13067" s="211" t="n">
        <v>0</v>
      </c>
    </row>
    <row r="13068" customFormat="false" ht="12.8" hidden="false" customHeight="false" outlineLevel="0" collapsed="false">
      <c r="A13068" s="207" t="n">
        <v>3927</v>
      </c>
      <c r="B13068" s="208" t="s">
        <v>13209</v>
      </c>
      <c r="C13068" s="2" t="s">
        <v>170</v>
      </c>
      <c r="D13068" s="209" t="n">
        <v>69.61</v>
      </c>
      <c r="F13068" s="211" t="n">
        <v>0</v>
      </c>
    </row>
    <row r="13069" customFormat="false" ht="12.8" hidden="false" customHeight="false" outlineLevel="0" collapsed="false">
      <c r="A13069" s="207" t="n">
        <v>3928</v>
      </c>
      <c r="B13069" s="208" t="s">
        <v>13210</v>
      </c>
      <c r="C13069" s="2" t="s">
        <v>170</v>
      </c>
      <c r="D13069" s="209" t="n">
        <v>69.61</v>
      </c>
      <c r="F13069" s="211" t="n">
        <v>0</v>
      </c>
    </row>
    <row r="13070" customFormat="false" ht="12.8" hidden="false" customHeight="false" outlineLevel="0" collapsed="false">
      <c r="A13070" s="207" t="n">
        <v>3926</v>
      </c>
      <c r="B13070" s="208" t="s">
        <v>13211</v>
      </c>
      <c r="C13070" s="2" t="s">
        <v>170</v>
      </c>
      <c r="D13070" s="209" t="n">
        <v>39.68</v>
      </c>
      <c r="F13070" s="211" t="n">
        <v>0</v>
      </c>
    </row>
    <row r="13071" customFormat="false" ht="12.8" hidden="false" customHeight="false" outlineLevel="0" collapsed="false">
      <c r="A13071" s="207" t="n">
        <v>3935</v>
      </c>
      <c r="B13071" s="208" t="s">
        <v>13212</v>
      </c>
      <c r="C13071" s="2" t="s">
        <v>170</v>
      </c>
      <c r="D13071" s="209" t="n">
        <v>39.68</v>
      </c>
      <c r="F13071" s="211" t="n">
        <v>0</v>
      </c>
    </row>
    <row r="13072" customFormat="false" ht="12.8" hidden="false" customHeight="false" outlineLevel="0" collapsed="false">
      <c r="A13072" s="207" t="n">
        <v>3925</v>
      </c>
      <c r="B13072" s="208" t="s">
        <v>13213</v>
      </c>
      <c r="C13072" s="2" t="s">
        <v>170</v>
      </c>
      <c r="D13072" s="209" t="n">
        <v>39.68</v>
      </c>
      <c r="F13072" s="211" t="n">
        <v>0</v>
      </c>
    </row>
    <row r="13073" customFormat="false" ht="12.8" hidden="false" customHeight="false" outlineLevel="0" collapsed="false">
      <c r="A13073" s="207" t="n">
        <v>3929</v>
      </c>
      <c r="B13073" s="208" t="s">
        <v>13214</v>
      </c>
      <c r="C13073" s="2" t="s">
        <v>170</v>
      </c>
      <c r="D13073" s="209" t="n">
        <v>106.06</v>
      </c>
      <c r="F13073" s="211" t="n">
        <v>0</v>
      </c>
    </row>
    <row r="13074" customFormat="false" ht="12.8" hidden="false" customHeight="false" outlineLevel="0" collapsed="false">
      <c r="A13074" s="207" t="n">
        <v>3931</v>
      </c>
      <c r="B13074" s="208" t="s">
        <v>13215</v>
      </c>
      <c r="C13074" s="2" t="s">
        <v>170</v>
      </c>
      <c r="D13074" s="209" t="n">
        <v>106.06</v>
      </c>
      <c r="F13074" s="211" t="n">
        <v>0</v>
      </c>
    </row>
    <row r="13075" customFormat="false" ht="12.8" hidden="false" customHeight="false" outlineLevel="0" collapsed="false">
      <c r="A13075" s="207" t="n">
        <v>3930</v>
      </c>
      <c r="B13075" s="208" t="s">
        <v>13216</v>
      </c>
      <c r="C13075" s="2" t="s">
        <v>170</v>
      </c>
      <c r="D13075" s="209" t="n">
        <v>106.06</v>
      </c>
      <c r="F13075" s="211" t="n">
        <v>0</v>
      </c>
    </row>
    <row r="13076" customFormat="false" ht="12.8" hidden="false" customHeight="false" outlineLevel="0" collapsed="false">
      <c r="A13076" s="207" t="n">
        <v>12406</v>
      </c>
      <c r="B13076" s="208" t="s">
        <v>13217</v>
      </c>
      <c r="C13076" s="2" t="s">
        <v>170</v>
      </c>
      <c r="D13076" s="209" t="n">
        <v>9.74</v>
      </c>
      <c r="F13076" s="211" t="n">
        <v>0</v>
      </c>
    </row>
    <row r="13077" customFormat="false" ht="12.8" hidden="false" customHeight="false" outlineLevel="0" collapsed="false">
      <c r="A13077" s="207" t="n">
        <v>3932</v>
      </c>
      <c r="B13077" s="208" t="s">
        <v>13218</v>
      </c>
      <c r="C13077" s="2" t="s">
        <v>170</v>
      </c>
      <c r="D13077" s="209" t="n">
        <v>183.13</v>
      </c>
      <c r="F13077" s="211" t="n">
        <v>0</v>
      </c>
    </row>
    <row r="13078" customFormat="false" ht="12.8" hidden="false" customHeight="false" outlineLevel="0" collapsed="false">
      <c r="A13078" s="207" t="n">
        <v>3933</v>
      </c>
      <c r="B13078" s="208" t="s">
        <v>13219</v>
      </c>
      <c r="C13078" s="2" t="s">
        <v>170</v>
      </c>
      <c r="D13078" s="209" t="n">
        <v>183.13</v>
      </c>
      <c r="F13078" s="211" t="n">
        <v>0</v>
      </c>
    </row>
    <row r="13079" customFormat="false" ht="12.8" hidden="false" customHeight="false" outlineLevel="0" collapsed="false">
      <c r="A13079" s="207" t="n">
        <v>3934</v>
      </c>
      <c r="B13079" s="208" t="s">
        <v>13220</v>
      </c>
      <c r="C13079" s="2" t="s">
        <v>170</v>
      </c>
      <c r="D13079" s="209" t="n">
        <v>183.13</v>
      </c>
      <c r="F13079" s="211" t="n">
        <v>0</v>
      </c>
    </row>
    <row r="13080" customFormat="false" ht="12.8" hidden="false" customHeight="false" outlineLevel="0" collapsed="false">
      <c r="A13080" s="207" t="n">
        <v>40355</v>
      </c>
      <c r="B13080" s="208" t="s">
        <v>13221</v>
      </c>
      <c r="C13080" s="2" t="s">
        <v>170</v>
      </c>
      <c r="D13080" s="209" t="n">
        <v>17.55</v>
      </c>
      <c r="F13080" s="211" t="n">
        <v>0</v>
      </c>
    </row>
    <row r="13081" customFormat="false" ht="12.8" hidden="false" customHeight="false" outlineLevel="0" collapsed="false">
      <c r="A13081" s="207" t="n">
        <v>40364</v>
      </c>
      <c r="B13081" s="208" t="s">
        <v>13222</v>
      </c>
      <c r="C13081" s="2" t="s">
        <v>170</v>
      </c>
      <c r="D13081" s="209" t="n">
        <v>82.19</v>
      </c>
      <c r="F13081" s="211" t="n">
        <v>0</v>
      </c>
    </row>
    <row r="13082" customFormat="false" ht="12.8" hidden="false" customHeight="false" outlineLevel="0" collapsed="false">
      <c r="A13082" s="207" t="n">
        <v>40361</v>
      </c>
      <c r="B13082" s="208" t="s">
        <v>13223</v>
      </c>
      <c r="C13082" s="2" t="s">
        <v>170</v>
      </c>
      <c r="D13082" s="209" t="n">
        <v>64.26</v>
      </c>
      <c r="F13082" s="211" t="n">
        <v>0</v>
      </c>
    </row>
    <row r="13083" customFormat="false" ht="12.8" hidden="false" customHeight="false" outlineLevel="0" collapsed="false">
      <c r="A13083" s="207" t="n">
        <v>40358</v>
      </c>
      <c r="B13083" s="208" t="s">
        <v>13224</v>
      </c>
      <c r="C13083" s="2" t="s">
        <v>170</v>
      </c>
      <c r="D13083" s="209" t="n">
        <v>24.5</v>
      </c>
      <c r="F13083" s="211" t="n">
        <v>0</v>
      </c>
    </row>
    <row r="13084" customFormat="false" ht="12.8" hidden="false" customHeight="false" outlineLevel="0" collapsed="false">
      <c r="A13084" s="207" t="n">
        <v>40370</v>
      </c>
      <c r="B13084" s="208" t="s">
        <v>13225</v>
      </c>
      <c r="C13084" s="2" t="s">
        <v>170</v>
      </c>
      <c r="D13084" s="209" t="n">
        <v>260.78</v>
      </c>
      <c r="F13084" s="211" t="n">
        <v>0</v>
      </c>
    </row>
    <row r="13085" customFormat="false" ht="12.8" hidden="false" customHeight="false" outlineLevel="0" collapsed="false">
      <c r="A13085" s="207" t="n">
        <v>40367</v>
      </c>
      <c r="B13085" s="208" t="s">
        <v>13226</v>
      </c>
      <c r="C13085" s="2" t="s">
        <v>170</v>
      </c>
      <c r="D13085" s="209" t="n">
        <v>129.62</v>
      </c>
      <c r="F13085" s="211" t="n">
        <v>0</v>
      </c>
    </row>
    <row r="13086" customFormat="false" ht="12.8" hidden="false" customHeight="false" outlineLevel="0" collapsed="false">
      <c r="A13086" s="207" t="n">
        <v>40373</v>
      </c>
      <c r="B13086" s="208" t="s">
        <v>13227</v>
      </c>
      <c r="C13086" s="2" t="s">
        <v>170</v>
      </c>
      <c r="D13086" s="209" t="n">
        <v>352.64</v>
      </c>
      <c r="F13086" s="211" t="n">
        <v>0</v>
      </c>
    </row>
    <row r="13087" customFormat="false" ht="12.8" hidden="false" customHeight="false" outlineLevel="0" collapsed="false">
      <c r="A13087" s="207" t="n">
        <v>3907</v>
      </c>
      <c r="B13087" s="208" t="s">
        <v>13228</v>
      </c>
      <c r="C13087" s="2" t="s">
        <v>170</v>
      </c>
      <c r="D13087" s="209" t="n">
        <v>7.03</v>
      </c>
      <c r="F13087" s="211" t="n">
        <v>0</v>
      </c>
    </row>
    <row r="13088" customFormat="false" ht="12.8" hidden="false" customHeight="false" outlineLevel="0" collapsed="false">
      <c r="A13088" s="207" t="n">
        <v>3889</v>
      </c>
      <c r="B13088" s="208" t="s">
        <v>13229</v>
      </c>
      <c r="C13088" s="2" t="s">
        <v>170</v>
      </c>
      <c r="D13088" s="209" t="n">
        <v>5</v>
      </c>
      <c r="F13088" s="211" t="n">
        <v>0</v>
      </c>
    </row>
    <row r="13089" customFormat="false" ht="12.8" hidden="false" customHeight="false" outlineLevel="0" collapsed="false">
      <c r="A13089" s="207" t="n">
        <v>3868</v>
      </c>
      <c r="B13089" s="208" t="s">
        <v>13230</v>
      </c>
      <c r="C13089" s="2" t="s">
        <v>170</v>
      </c>
      <c r="D13089" s="209" t="n">
        <v>1.84</v>
      </c>
      <c r="F13089" s="211" t="n">
        <v>0</v>
      </c>
    </row>
    <row r="13090" customFormat="false" ht="12.8" hidden="false" customHeight="false" outlineLevel="0" collapsed="false">
      <c r="A13090" s="207" t="n">
        <v>3869</v>
      </c>
      <c r="B13090" s="208" t="s">
        <v>13231</v>
      </c>
      <c r="C13090" s="2" t="s">
        <v>170</v>
      </c>
      <c r="D13090" s="209" t="n">
        <v>4.07</v>
      </c>
      <c r="F13090" s="211" t="n">
        <v>0</v>
      </c>
    </row>
    <row r="13091" customFormat="false" ht="12.8" hidden="false" customHeight="false" outlineLevel="0" collapsed="false">
      <c r="A13091" s="207" t="n">
        <v>3872</v>
      </c>
      <c r="B13091" s="208" t="s">
        <v>13232</v>
      </c>
      <c r="C13091" s="2" t="s">
        <v>170</v>
      </c>
      <c r="D13091" s="209" t="n">
        <v>6.94</v>
      </c>
      <c r="F13091" s="211" t="n">
        <v>0</v>
      </c>
    </row>
    <row r="13092" customFormat="false" ht="12.8" hidden="false" customHeight="false" outlineLevel="0" collapsed="false">
      <c r="A13092" s="207" t="n">
        <v>3850</v>
      </c>
      <c r="B13092" s="208" t="s">
        <v>13233</v>
      </c>
      <c r="C13092" s="2" t="s">
        <v>170</v>
      </c>
      <c r="D13092" s="209" t="n">
        <v>16.02</v>
      </c>
      <c r="F13092" s="211" t="n">
        <v>0</v>
      </c>
    </row>
    <row r="13093" customFormat="false" ht="12.8" hidden="false" customHeight="false" outlineLevel="0" collapsed="false">
      <c r="A13093" s="207" t="n">
        <v>38023</v>
      </c>
      <c r="B13093" s="208" t="s">
        <v>13234</v>
      </c>
      <c r="C13093" s="2" t="s">
        <v>170</v>
      </c>
      <c r="D13093" s="209" t="n">
        <v>8.15</v>
      </c>
      <c r="F13093" s="211" t="n">
        <v>0</v>
      </c>
    </row>
    <row r="13094" customFormat="false" ht="12.8" hidden="false" customHeight="false" outlineLevel="0" collapsed="false">
      <c r="A13094" s="207" t="n">
        <v>37986</v>
      </c>
      <c r="B13094" s="208" t="s">
        <v>13235</v>
      </c>
      <c r="C13094" s="2" t="s">
        <v>170</v>
      </c>
      <c r="D13094" s="209" t="n">
        <v>2.99</v>
      </c>
      <c r="F13094" s="211" t="n">
        <v>0</v>
      </c>
    </row>
    <row r="13095" customFormat="false" ht="12.8" hidden="false" customHeight="false" outlineLevel="0" collapsed="false">
      <c r="A13095" s="207" t="n">
        <v>21120</v>
      </c>
      <c r="B13095" s="208" t="s">
        <v>13236</v>
      </c>
      <c r="C13095" s="2" t="s">
        <v>170</v>
      </c>
      <c r="D13095" s="209" t="n">
        <v>15.27</v>
      </c>
      <c r="F13095" s="211" t="n">
        <v>0</v>
      </c>
    </row>
    <row r="13096" customFormat="false" ht="12.8" hidden="false" customHeight="false" outlineLevel="0" collapsed="false">
      <c r="A13096" s="207" t="n">
        <v>39318</v>
      </c>
      <c r="B13096" s="208" t="s">
        <v>13237</v>
      </c>
      <c r="C13096" s="2" t="s">
        <v>170</v>
      </c>
      <c r="D13096" s="209" t="n">
        <v>14.2</v>
      </c>
      <c r="F13096" s="211" t="n">
        <v>0</v>
      </c>
    </row>
    <row r="13097" customFormat="false" ht="12.8" hidden="false" customHeight="false" outlineLevel="0" collapsed="false">
      <c r="A13097" s="207" t="n">
        <v>37987</v>
      </c>
      <c r="B13097" s="208" t="s">
        <v>13238</v>
      </c>
      <c r="C13097" s="2" t="s">
        <v>170</v>
      </c>
      <c r="D13097" s="209" t="n">
        <v>149.33</v>
      </c>
      <c r="F13097" s="211" t="n">
        <v>0</v>
      </c>
    </row>
    <row r="13098" customFormat="false" ht="12.8" hidden="false" customHeight="false" outlineLevel="0" collapsed="false">
      <c r="A13098" s="207" t="n">
        <v>37988</v>
      </c>
      <c r="B13098" s="208" t="s">
        <v>13239</v>
      </c>
      <c r="C13098" s="2" t="s">
        <v>170</v>
      </c>
      <c r="D13098" s="209" t="n">
        <v>237.29</v>
      </c>
      <c r="F13098" s="211" t="n">
        <v>0</v>
      </c>
    </row>
    <row r="13099" customFormat="false" ht="12.8" hidden="false" customHeight="false" outlineLevel="0" collapsed="false">
      <c r="A13099" s="207" t="n">
        <v>40366</v>
      </c>
      <c r="B13099" s="208" t="s">
        <v>13240</v>
      </c>
      <c r="C13099" s="2" t="s">
        <v>170</v>
      </c>
      <c r="D13099" s="209" t="n">
        <v>64.11</v>
      </c>
      <c r="F13099" s="211" t="n">
        <v>0</v>
      </c>
    </row>
    <row r="13100" customFormat="false" ht="12.8" hidden="false" customHeight="false" outlineLevel="0" collapsed="false">
      <c r="A13100" s="207" t="n">
        <v>40363</v>
      </c>
      <c r="B13100" s="208" t="s">
        <v>13241</v>
      </c>
      <c r="C13100" s="2" t="s">
        <v>170</v>
      </c>
      <c r="D13100" s="209" t="n">
        <v>50.14</v>
      </c>
      <c r="F13100" s="211" t="n">
        <v>0</v>
      </c>
    </row>
    <row r="13101" customFormat="false" ht="12.8" hidden="false" customHeight="false" outlineLevel="0" collapsed="false">
      <c r="A13101" s="207" t="n">
        <v>40360</v>
      </c>
      <c r="B13101" s="208" t="s">
        <v>13242</v>
      </c>
      <c r="C13101" s="2" t="s">
        <v>170</v>
      </c>
      <c r="D13101" s="209" t="n">
        <v>32.87</v>
      </c>
      <c r="F13101" s="211" t="n">
        <v>0</v>
      </c>
    </row>
    <row r="13102" customFormat="false" ht="12.8" hidden="false" customHeight="false" outlineLevel="0" collapsed="false">
      <c r="A13102" s="207" t="n">
        <v>40354</v>
      </c>
      <c r="B13102" s="208" t="s">
        <v>13243</v>
      </c>
      <c r="C13102" s="2" t="s">
        <v>170</v>
      </c>
      <c r="D13102" s="209" t="n">
        <v>21.83</v>
      </c>
      <c r="F13102" s="211" t="n">
        <v>0</v>
      </c>
    </row>
    <row r="13103" customFormat="false" ht="12.8" hidden="false" customHeight="false" outlineLevel="0" collapsed="false">
      <c r="A13103" s="207" t="n">
        <v>40372</v>
      </c>
      <c r="B13103" s="208" t="s">
        <v>13244</v>
      </c>
      <c r="C13103" s="2" t="s">
        <v>170</v>
      </c>
      <c r="D13103" s="209" t="n">
        <v>203</v>
      </c>
      <c r="F13103" s="211" t="n">
        <v>0</v>
      </c>
    </row>
    <row r="13104" customFormat="false" ht="12.8" hidden="false" customHeight="false" outlineLevel="0" collapsed="false">
      <c r="A13104" s="207" t="n">
        <v>40369</v>
      </c>
      <c r="B13104" s="208" t="s">
        <v>13245</v>
      </c>
      <c r="C13104" s="2" t="s">
        <v>170</v>
      </c>
      <c r="D13104" s="209" t="n">
        <v>101.03</v>
      </c>
      <c r="F13104" s="211" t="n">
        <v>0</v>
      </c>
    </row>
    <row r="13105" customFormat="false" ht="12.8" hidden="false" customHeight="false" outlineLevel="0" collapsed="false">
      <c r="A13105" s="207" t="n">
        <v>40375</v>
      </c>
      <c r="B13105" s="208" t="s">
        <v>13246</v>
      </c>
      <c r="C13105" s="2" t="s">
        <v>170</v>
      </c>
      <c r="D13105" s="209" t="n">
        <v>274.81</v>
      </c>
      <c r="F13105" s="211" t="n">
        <v>0</v>
      </c>
    </row>
    <row r="13106" customFormat="false" ht="12.8" hidden="false" customHeight="false" outlineLevel="0" collapsed="false">
      <c r="A13106" s="207" t="n">
        <v>40357</v>
      </c>
      <c r="B13106" s="208" t="s">
        <v>13247</v>
      </c>
      <c r="C13106" s="2" t="s">
        <v>170</v>
      </c>
      <c r="D13106" s="209" t="n">
        <v>24.5</v>
      </c>
      <c r="F13106" s="211" t="n">
        <v>0</v>
      </c>
    </row>
    <row r="13107" customFormat="false" ht="12.8" hidden="false" customHeight="false" outlineLevel="0" collapsed="false">
      <c r="A13107" s="207" t="n">
        <v>1893</v>
      </c>
      <c r="B13107" s="208" t="s">
        <v>13248</v>
      </c>
      <c r="C13107" s="2" t="s">
        <v>170</v>
      </c>
      <c r="D13107" s="209" t="n">
        <v>4.28</v>
      </c>
      <c r="F13107" s="211" t="n">
        <v>0</v>
      </c>
    </row>
    <row r="13108" customFormat="false" ht="12.8" hidden="false" customHeight="false" outlineLevel="0" collapsed="false">
      <c r="A13108" s="207" t="n">
        <v>1902</v>
      </c>
      <c r="B13108" s="208" t="s">
        <v>13249</v>
      </c>
      <c r="C13108" s="2" t="s">
        <v>170</v>
      </c>
      <c r="D13108" s="209" t="n">
        <v>3.11</v>
      </c>
      <c r="F13108" s="211" t="n">
        <v>0</v>
      </c>
    </row>
    <row r="13109" customFormat="false" ht="12.8" hidden="false" customHeight="false" outlineLevel="0" collapsed="false">
      <c r="A13109" s="207" t="n">
        <v>1892</v>
      </c>
      <c r="B13109" s="208" t="s">
        <v>13250</v>
      </c>
      <c r="C13109" s="2" t="s">
        <v>170</v>
      </c>
      <c r="D13109" s="209" t="n">
        <v>2</v>
      </c>
      <c r="F13109" s="211" t="n">
        <v>0</v>
      </c>
    </row>
    <row r="13110" customFormat="false" ht="12.8" hidden="false" customHeight="false" outlineLevel="0" collapsed="false">
      <c r="A13110" s="207" t="n">
        <v>1901</v>
      </c>
      <c r="B13110" s="208" t="s">
        <v>13251</v>
      </c>
      <c r="C13110" s="2" t="s">
        <v>170</v>
      </c>
      <c r="D13110" s="209" t="n">
        <v>0.97</v>
      </c>
      <c r="F13110" s="211" t="n">
        <v>0</v>
      </c>
    </row>
    <row r="13111" customFormat="false" ht="12.8" hidden="false" customHeight="false" outlineLevel="0" collapsed="false">
      <c r="A13111" s="207" t="n">
        <v>1907</v>
      </c>
      <c r="B13111" s="208" t="s">
        <v>13252</v>
      </c>
      <c r="C13111" s="2" t="s">
        <v>170</v>
      </c>
      <c r="D13111" s="209" t="n">
        <v>13.78</v>
      </c>
      <c r="F13111" s="211" t="n">
        <v>0</v>
      </c>
    </row>
    <row r="13112" customFormat="false" ht="12.8" hidden="false" customHeight="false" outlineLevel="0" collapsed="false">
      <c r="A13112" s="207" t="n">
        <v>1894</v>
      </c>
      <c r="B13112" s="208" t="s">
        <v>13253</v>
      </c>
      <c r="C13112" s="2" t="s">
        <v>170</v>
      </c>
      <c r="D13112" s="209" t="n">
        <v>6.19</v>
      </c>
      <c r="F13112" s="211" t="n">
        <v>0</v>
      </c>
    </row>
    <row r="13113" customFormat="false" ht="12.8" hidden="false" customHeight="false" outlineLevel="0" collapsed="false">
      <c r="A13113" s="207" t="n">
        <v>1896</v>
      </c>
      <c r="B13113" s="208" t="s">
        <v>13254</v>
      </c>
      <c r="C13113" s="2" t="s">
        <v>170</v>
      </c>
      <c r="D13113" s="209" t="n">
        <v>18.5</v>
      </c>
      <c r="F13113" s="211" t="n">
        <v>0</v>
      </c>
    </row>
    <row r="13114" customFormat="false" ht="12.8" hidden="false" customHeight="false" outlineLevel="0" collapsed="false">
      <c r="A13114" s="207" t="n">
        <v>1891</v>
      </c>
      <c r="B13114" s="208" t="s">
        <v>13255</v>
      </c>
      <c r="C13114" s="2" t="s">
        <v>170</v>
      </c>
      <c r="D13114" s="209" t="n">
        <v>1.44</v>
      </c>
      <c r="F13114" s="211" t="n">
        <v>0</v>
      </c>
    </row>
    <row r="13115" customFormat="false" ht="12.8" hidden="false" customHeight="false" outlineLevel="0" collapsed="false">
      <c r="A13115" s="207" t="n">
        <v>1895</v>
      </c>
      <c r="B13115" s="208" t="s">
        <v>13256</v>
      </c>
      <c r="C13115" s="2" t="s">
        <v>170</v>
      </c>
      <c r="D13115" s="209" t="n">
        <v>32.51</v>
      </c>
      <c r="F13115" s="211" t="n">
        <v>0</v>
      </c>
    </row>
    <row r="13116" customFormat="false" ht="12.8" hidden="false" customHeight="false" outlineLevel="0" collapsed="false">
      <c r="A13116" s="207" t="n">
        <v>2641</v>
      </c>
      <c r="B13116" s="208" t="s">
        <v>13257</v>
      </c>
      <c r="C13116" s="2" t="s">
        <v>170</v>
      </c>
      <c r="D13116" s="209" t="n">
        <v>33.3</v>
      </c>
      <c r="F13116" s="211" t="n">
        <v>0</v>
      </c>
    </row>
    <row r="13117" customFormat="false" ht="12.8" hidden="false" customHeight="false" outlineLevel="0" collapsed="false">
      <c r="A13117" s="207" t="n">
        <v>2636</v>
      </c>
      <c r="B13117" s="208" t="s">
        <v>13258</v>
      </c>
      <c r="C13117" s="2" t="s">
        <v>170</v>
      </c>
      <c r="D13117" s="209" t="n">
        <v>2.14</v>
      </c>
      <c r="F13117" s="211" t="n">
        <v>0</v>
      </c>
    </row>
    <row r="13118" customFormat="false" ht="12.8" hidden="false" customHeight="false" outlineLevel="0" collapsed="false">
      <c r="A13118" s="207" t="n">
        <v>2637</v>
      </c>
      <c r="B13118" s="208" t="s">
        <v>13259</v>
      </c>
      <c r="C13118" s="2" t="s">
        <v>170</v>
      </c>
      <c r="D13118" s="209" t="n">
        <v>2.28</v>
      </c>
      <c r="F13118" s="211" t="n">
        <v>0</v>
      </c>
    </row>
    <row r="13119" customFormat="false" ht="12.8" hidden="false" customHeight="false" outlineLevel="0" collapsed="false">
      <c r="A13119" s="207" t="n">
        <v>2638</v>
      </c>
      <c r="B13119" s="208" t="s">
        <v>13260</v>
      </c>
      <c r="C13119" s="2" t="s">
        <v>170</v>
      </c>
      <c r="D13119" s="209" t="n">
        <v>2.65</v>
      </c>
      <c r="F13119" s="211" t="n">
        <v>0</v>
      </c>
    </row>
    <row r="13120" customFormat="false" ht="12.8" hidden="false" customHeight="false" outlineLevel="0" collapsed="false">
      <c r="A13120" s="207" t="n">
        <v>2639</v>
      </c>
      <c r="B13120" s="208" t="s">
        <v>13261</v>
      </c>
      <c r="C13120" s="2" t="s">
        <v>170</v>
      </c>
      <c r="D13120" s="209" t="n">
        <v>4.7</v>
      </c>
      <c r="F13120" s="211" t="n">
        <v>0</v>
      </c>
    </row>
    <row r="13121" customFormat="false" ht="12.8" hidden="false" customHeight="false" outlineLevel="0" collapsed="false">
      <c r="A13121" s="207" t="n">
        <v>2644</v>
      </c>
      <c r="B13121" s="208" t="s">
        <v>13262</v>
      </c>
      <c r="C13121" s="2" t="s">
        <v>170</v>
      </c>
      <c r="D13121" s="209" t="n">
        <v>6.81</v>
      </c>
      <c r="F13121" s="211" t="n">
        <v>0</v>
      </c>
    </row>
    <row r="13122" customFormat="false" ht="12.8" hidden="false" customHeight="false" outlineLevel="0" collapsed="false">
      <c r="A13122" s="207" t="n">
        <v>2640</v>
      </c>
      <c r="B13122" s="208" t="s">
        <v>13263</v>
      </c>
      <c r="C13122" s="2" t="s">
        <v>170</v>
      </c>
      <c r="D13122" s="209" t="n">
        <v>13.86</v>
      </c>
      <c r="F13122" s="211" t="n">
        <v>0</v>
      </c>
    </row>
    <row r="13123" customFormat="false" ht="12.8" hidden="false" customHeight="false" outlineLevel="0" collapsed="false">
      <c r="A13123" s="207" t="n">
        <v>2642</v>
      </c>
      <c r="B13123" s="208" t="s">
        <v>13264</v>
      </c>
      <c r="C13123" s="2" t="s">
        <v>170</v>
      </c>
      <c r="D13123" s="209" t="n">
        <v>21.1</v>
      </c>
      <c r="F13123" s="211" t="n">
        <v>0</v>
      </c>
    </row>
    <row r="13124" customFormat="false" ht="12.8" hidden="false" customHeight="false" outlineLevel="0" collapsed="false">
      <c r="A13124" s="207" t="n">
        <v>2643</v>
      </c>
      <c r="B13124" s="208" t="s">
        <v>13265</v>
      </c>
      <c r="C13124" s="2" t="s">
        <v>170</v>
      </c>
      <c r="D13124" s="209" t="n">
        <v>9.49</v>
      </c>
      <c r="F13124" s="211" t="n">
        <v>0</v>
      </c>
    </row>
    <row r="13125" customFormat="false" ht="12.8" hidden="false" customHeight="false" outlineLevel="0" collapsed="false">
      <c r="A13125" s="207" t="n">
        <v>44281</v>
      </c>
      <c r="B13125" s="208" t="s">
        <v>13266</v>
      </c>
      <c r="C13125" s="2" t="s">
        <v>170</v>
      </c>
      <c r="D13125" s="209" t="n">
        <v>272.34</v>
      </c>
      <c r="F13125" s="211" t="n">
        <v>0</v>
      </c>
    </row>
    <row r="13126" customFormat="false" ht="12.8" hidden="false" customHeight="false" outlineLevel="0" collapsed="false">
      <c r="A13126" s="207" t="n">
        <v>39855</v>
      </c>
      <c r="B13126" s="208" t="s">
        <v>13267</v>
      </c>
      <c r="C13126" s="2" t="s">
        <v>170</v>
      </c>
      <c r="F13126" s="211" t="n">
        <v>0</v>
      </c>
    </row>
    <row r="13127" customFormat="false" ht="12.8" hidden="false" customHeight="false" outlineLevel="0" collapsed="false">
      <c r="A13127" s="207" t="n">
        <v>39856</v>
      </c>
      <c r="B13127" s="208" t="s">
        <v>13268</v>
      </c>
      <c r="C13127" s="2" t="s">
        <v>170</v>
      </c>
      <c r="F13127" s="211" t="n">
        <v>0</v>
      </c>
    </row>
    <row r="13128" customFormat="false" ht="12.8" hidden="false" customHeight="false" outlineLevel="0" collapsed="false">
      <c r="A13128" s="207" t="n">
        <v>39857</v>
      </c>
      <c r="B13128" s="208" t="s">
        <v>13269</v>
      </c>
      <c r="C13128" s="2" t="s">
        <v>170</v>
      </c>
      <c r="F13128" s="211" t="n">
        <v>0</v>
      </c>
    </row>
    <row r="13129" customFormat="false" ht="12.8" hidden="false" customHeight="false" outlineLevel="0" collapsed="false">
      <c r="A13129" s="207" t="n">
        <v>39858</v>
      </c>
      <c r="B13129" s="208" t="s">
        <v>13270</v>
      </c>
      <c r="C13129" s="2" t="s">
        <v>170</v>
      </c>
      <c r="F13129" s="211" t="n">
        <v>0</v>
      </c>
    </row>
    <row r="13130" customFormat="false" ht="12.8" hidden="false" customHeight="false" outlineLevel="0" collapsed="false">
      <c r="A13130" s="207" t="n">
        <v>39859</v>
      </c>
      <c r="B13130" s="208" t="s">
        <v>13271</v>
      </c>
      <c r="C13130" s="2" t="s">
        <v>170</v>
      </c>
      <c r="F13130" s="211" t="n">
        <v>0</v>
      </c>
    </row>
    <row r="13131" customFormat="false" ht="12.8" hidden="false" customHeight="false" outlineLevel="0" collapsed="false">
      <c r="A13131" s="207" t="n">
        <v>39860</v>
      </c>
      <c r="B13131" s="208" t="s">
        <v>13272</v>
      </c>
      <c r="C13131" s="2" t="s">
        <v>170</v>
      </c>
      <c r="F13131" s="211" t="n">
        <v>0</v>
      </c>
    </row>
    <row r="13132" customFormat="false" ht="12.8" hidden="false" customHeight="false" outlineLevel="0" collapsed="false">
      <c r="A13132" s="207" t="n">
        <v>39861</v>
      </c>
      <c r="B13132" s="208" t="s">
        <v>13273</v>
      </c>
      <c r="C13132" s="2" t="s">
        <v>170</v>
      </c>
      <c r="F13132" s="211" t="n">
        <v>0</v>
      </c>
    </row>
    <row r="13133" customFormat="false" ht="12.8" hidden="false" customHeight="false" outlineLevel="0" collapsed="false">
      <c r="A13133" s="207" t="n">
        <v>3867</v>
      </c>
      <c r="B13133" s="208" t="s">
        <v>13274</v>
      </c>
      <c r="C13133" s="2" t="s">
        <v>170</v>
      </c>
      <c r="D13133" s="209" t="n">
        <v>97.54</v>
      </c>
      <c r="F13133" s="211" t="n">
        <v>0</v>
      </c>
    </row>
    <row r="13134" customFormat="false" ht="12.8" hidden="false" customHeight="false" outlineLevel="0" collapsed="false">
      <c r="A13134" s="207" t="n">
        <v>3861</v>
      </c>
      <c r="B13134" s="208" t="s">
        <v>13275</v>
      </c>
      <c r="C13134" s="2" t="s">
        <v>170</v>
      </c>
      <c r="D13134" s="209" t="n">
        <v>1.01</v>
      </c>
      <c r="F13134" s="211" t="n">
        <v>0</v>
      </c>
    </row>
    <row r="13135" customFormat="false" ht="12.8" hidden="false" customHeight="false" outlineLevel="0" collapsed="false">
      <c r="A13135" s="207" t="n">
        <v>3904</v>
      </c>
      <c r="B13135" s="208" t="s">
        <v>13276</v>
      </c>
      <c r="C13135" s="2" t="s">
        <v>170</v>
      </c>
      <c r="D13135" s="209" t="n">
        <v>1.07</v>
      </c>
      <c r="F13135" s="211" t="n">
        <v>0</v>
      </c>
    </row>
    <row r="13136" customFormat="false" ht="12.8" hidden="false" customHeight="false" outlineLevel="0" collapsed="false">
      <c r="A13136" s="207" t="n">
        <v>3903</v>
      </c>
      <c r="B13136" s="208" t="s">
        <v>13277</v>
      </c>
      <c r="C13136" s="2" t="s">
        <v>170</v>
      </c>
      <c r="D13136" s="209" t="n">
        <v>2.62</v>
      </c>
      <c r="F13136" s="211" t="n">
        <v>0</v>
      </c>
    </row>
    <row r="13137" customFormat="false" ht="12.8" hidden="false" customHeight="false" outlineLevel="0" collapsed="false">
      <c r="A13137" s="207" t="n">
        <v>3862</v>
      </c>
      <c r="B13137" s="208" t="s">
        <v>13278</v>
      </c>
      <c r="C13137" s="2" t="s">
        <v>170</v>
      </c>
      <c r="D13137" s="209" t="n">
        <v>5.57</v>
      </c>
      <c r="F13137" s="211" t="n">
        <v>0</v>
      </c>
    </row>
    <row r="13138" customFormat="false" ht="12.8" hidden="false" customHeight="false" outlineLevel="0" collapsed="false">
      <c r="A13138" s="207" t="n">
        <v>3863</v>
      </c>
      <c r="B13138" s="208" t="s">
        <v>13279</v>
      </c>
      <c r="C13138" s="2" t="s">
        <v>170</v>
      </c>
      <c r="D13138" s="209" t="n">
        <v>5.71</v>
      </c>
      <c r="F13138" s="211" t="n">
        <v>0</v>
      </c>
    </row>
    <row r="13139" customFormat="false" ht="12.8" hidden="false" customHeight="false" outlineLevel="0" collapsed="false">
      <c r="A13139" s="207" t="n">
        <v>3864</v>
      </c>
      <c r="B13139" s="208" t="s">
        <v>13280</v>
      </c>
      <c r="C13139" s="2" t="s">
        <v>170</v>
      </c>
      <c r="D13139" s="209" t="n">
        <v>17.5</v>
      </c>
      <c r="F13139" s="211" t="n">
        <v>0</v>
      </c>
    </row>
    <row r="13140" customFormat="false" ht="12.8" hidden="false" customHeight="false" outlineLevel="0" collapsed="false">
      <c r="A13140" s="207" t="n">
        <v>3865</v>
      </c>
      <c r="B13140" s="208" t="s">
        <v>13281</v>
      </c>
      <c r="C13140" s="2" t="s">
        <v>170</v>
      </c>
      <c r="D13140" s="209" t="n">
        <v>25.59</v>
      </c>
      <c r="F13140" s="211" t="n">
        <v>0</v>
      </c>
    </row>
    <row r="13141" customFormat="false" ht="12.8" hidden="false" customHeight="false" outlineLevel="0" collapsed="false">
      <c r="A13141" s="207" t="n">
        <v>3866</v>
      </c>
      <c r="B13141" s="208" t="s">
        <v>13282</v>
      </c>
      <c r="C13141" s="2" t="s">
        <v>170</v>
      </c>
      <c r="D13141" s="209" t="n">
        <v>57.45</v>
      </c>
      <c r="F13141" s="211" t="n">
        <v>0</v>
      </c>
    </row>
    <row r="13142" customFormat="false" ht="12.8" hidden="false" customHeight="false" outlineLevel="0" collapsed="false">
      <c r="A13142" s="207" t="n">
        <v>3878</v>
      </c>
      <c r="B13142" s="208" t="s">
        <v>13283</v>
      </c>
      <c r="C13142" s="2" t="s">
        <v>170</v>
      </c>
      <c r="D13142" s="209" t="n">
        <v>15.66</v>
      </c>
      <c r="F13142" s="211" t="n">
        <v>0</v>
      </c>
    </row>
    <row r="13143" customFormat="false" ht="12.8" hidden="false" customHeight="false" outlineLevel="0" collapsed="false">
      <c r="A13143" s="207" t="n">
        <v>3876</v>
      </c>
      <c r="B13143" s="208" t="s">
        <v>13284</v>
      </c>
      <c r="C13143" s="2" t="s">
        <v>170</v>
      </c>
      <c r="D13143" s="209" t="n">
        <v>6.23</v>
      </c>
      <c r="F13143" s="211" t="n">
        <v>0</v>
      </c>
    </row>
    <row r="13144" customFormat="false" ht="12.8" hidden="false" customHeight="false" outlineLevel="0" collapsed="false">
      <c r="A13144" s="207" t="n">
        <v>3883</v>
      </c>
      <c r="B13144" s="208" t="s">
        <v>13285</v>
      </c>
      <c r="C13144" s="2" t="s">
        <v>170</v>
      </c>
      <c r="D13144" s="209" t="n">
        <v>2</v>
      </c>
      <c r="F13144" s="211" t="n">
        <v>0</v>
      </c>
    </row>
    <row r="13145" customFormat="false" ht="12.8" hidden="false" customHeight="false" outlineLevel="0" collapsed="false">
      <c r="A13145" s="207" t="n">
        <v>3884</v>
      </c>
      <c r="B13145" s="208" t="s">
        <v>13286</v>
      </c>
      <c r="C13145" s="2" t="s">
        <v>170</v>
      </c>
      <c r="D13145" s="209" t="n">
        <v>3.17</v>
      </c>
      <c r="F13145" s="211" t="n">
        <v>0</v>
      </c>
    </row>
    <row r="13146" customFormat="false" ht="12.8" hidden="false" customHeight="false" outlineLevel="0" collapsed="false">
      <c r="A13146" s="207" t="n">
        <v>12892</v>
      </c>
      <c r="B13146" s="208" t="s">
        <v>13287</v>
      </c>
      <c r="C13146" s="2" t="s">
        <v>10907</v>
      </c>
      <c r="D13146" s="209" t="n">
        <v>13.61</v>
      </c>
      <c r="F13146" s="211" t="n">
        <v>0</v>
      </c>
    </row>
    <row r="13147" customFormat="false" ht="12.8" hidden="false" customHeight="false" outlineLevel="0" collapsed="false">
      <c r="A13147" s="207" t="n">
        <v>38447</v>
      </c>
      <c r="B13147" s="208" t="s">
        <v>13288</v>
      </c>
      <c r="C13147" s="2" t="s">
        <v>170</v>
      </c>
      <c r="D13147" s="209" t="n">
        <v>88.04</v>
      </c>
      <c r="F13147" s="211" t="n">
        <v>0</v>
      </c>
    </row>
    <row r="13148" customFormat="false" ht="12.8" hidden="false" customHeight="false" outlineLevel="0" collapsed="false">
      <c r="A13148" s="207" t="n">
        <v>36320</v>
      </c>
      <c r="B13148" s="208" t="s">
        <v>13289</v>
      </c>
      <c r="C13148" s="2" t="s">
        <v>170</v>
      </c>
      <c r="D13148" s="209" t="n">
        <v>2.36</v>
      </c>
      <c r="F13148" s="211" t="n">
        <v>0</v>
      </c>
    </row>
    <row r="13149" customFormat="false" ht="12.8" hidden="false" customHeight="false" outlineLevel="0" collapsed="false">
      <c r="A13149" s="207" t="n">
        <v>36324</v>
      </c>
      <c r="B13149" s="208" t="s">
        <v>13290</v>
      </c>
      <c r="C13149" s="2" t="s">
        <v>170</v>
      </c>
      <c r="D13149" s="209" t="n">
        <v>2.16</v>
      </c>
      <c r="F13149" s="211" t="n">
        <v>0</v>
      </c>
    </row>
    <row r="13150" customFormat="false" ht="12.8" hidden="false" customHeight="false" outlineLevel="0" collapsed="false">
      <c r="A13150" s="207" t="n">
        <v>38441</v>
      </c>
      <c r="B13150" s="208" t="s">
        <v>13291</v>
      </c>
      <c r="C13150" s="2" t="s">
        <v>170</v>
      </c>
      <c r="D13150" s="209" t="n">
        <v>3.87</v>
      </c>
      <c r="F13150" s="211" t="n">
        <v>0</v>
      </c>
    </row>
    <row r="13151" customFormat="false" ht="12.8" hidden="false" customHeight="false" outlineLevel="0" collapsed="false">
      <c r="A13151" s="207" t="n">
        <v>38442</v>
      </c>
      <c r="B13151" s="208" t="s">
        <v>13292</v>
      </c>
      <c r="C13151" s="2" t="s">
        <v>170</v>
      </c>
      <c r="D13151" s="209" t="n">
        <v>11</v>
      </c>
      <c r="F13151" s="211" t="n">
        <v>0</v>
      </c>
    </row>
    <row r="13152" customFormat="false" ht="12.8" hidden="false" customHeight="false" outlineLevel="0" collapsed="false">
      <c r="A13152" s="207" t="n">
        <v>38443</v>
      </c>
      <c r="B13152" s="208" t="s">
        <v>13293</v>
      </c>
      <c r="C13152" s="2" t="s">
        <v>170</v>
      </c>
      <c r="D13152" s="209" t="n">
        <v>13.35</v>
      </c>
      <c r="F13152" s="211" t="n">
        <v>0</v>
      </c>
    </row>
    <row r="13153" customFormat="false" ht="12.8" hidden="false" customHeight="false" outlineLevel="0" collapsed="false">
      <c r="A13153" s="207" t="n">
        <v>38444</v>
      </c>
      <c r="B13153" s="208" t="s">
        <v>13294</v>
      </c>
      <c r="C13153" s="2" t="s">
        <v>170</v>
      </c>
      <c r="D13153" s="209" t="n">
        <v>22.41</v>
      </c>
      <c r="F13153" s="211" t="n">
        <v>0</v>
      </c>
    </row>
    <row r="13154" customFormat="false" ht="12.8" hidden="false" customHeight="false" outlineLevel="0" collapsed="false">
      <c r="A13154" s="207" t="n">
        <v>38445</v>
      </c>
      <c r="B13154" s="208" t="s">
        <v>13295</v>
      </c>
      <c r="C13154" s="2" t="s">
        <v>170</v>
      </c>
      <c r="D13154" s="209" t="n">
        <v>41.56</v>
      </c>
      <c r="F13154" s="211" t="n">
        <v>0</v>
      </c>
    </row>
    <row r="13155" customFormat="false" ht="12.8" hidden="false" customHeight="false" outlineLevel="0" collapsed="false">
      <c r="A13155" s="207" t="n">
        <v>38446</v>
      </c>
      <c r="B13155" s="208" t="s">
        <v>13296</v>
      </c>
      <c r="C13155" s="2" t="s">
        <v>170</v>
      </c>
      <c r="D13155" s="209" t="n">
        <v>68.02</v>
      </c>
      <c r="F13155" s="211" t="n">
        <v>0</v>
      </c>
    </row>
    <row r="13156" customFormat="false" ht="12.8" hidden="false" customHeight="false" outlineLevel="0" collapsed="false">
      <c r="A13156" s="207" t="n">
        <v>3837</v>
      </c>
      <c r="B13156" s="208" t="s">
        <v>13297</v>
      </c>
      <c r="C13156" s="2" t="s">
        <v>170</v>
      </c>
      <c r="F13156" s="211" t="n">
        <v>0</v>
      </c>
    </row>
    <row r="13157" customFormat="false" ht="12.8" hidden="false" customHeight="false" outlineLevel="0" collapsed="false">
      <c r="A13157" s="207" t="n">
        <v>3845</v>
      </c>
      <c r="B13157" s="208" t="s">
        <v>13298</v>
      </c>
      <c r="C13157" s="2" t="s">
        <v>170</v>
      </c>
      <c r="F13157" s="211" t="n">
        <v>0</v>
      </c>
    </row>
    <row r="13158" customFormat="false" ht="12.8" hidden="false" customHeight="false" outlineLevel="0" collapsed="false">
      <c r="A13158" s="207" t="n">
        <v>11045</v>
      </c>
      <c r="B13158" s="208" t="s">
        <v>13299</v>
      </c>
      <c r="C13158" s="2" t="s">
        <v>170</v>
      </c>
      <c r="F13158" s="211" t="n">
        <v>0</v>
      </c>
    </row>
    <row r="13159" customFormat="false" ht="12.8" hidden="false" customHeight="false" outlineLevel="0" collapsed="false">
      <c r="A13159" s="207" t="n">
        <v>20170</v>
      </c>
      <c r="B13159" s="208" t="s">
        <v>13300</v>
      </c>
      <c r="C13159" s="2" t="s">
        <v>170</v>
      </c>
      <c r="D13159" s="209" t="n">
        <v>15.76</v>
      </c>
      <c r="F13159" s="211" t="n">
        <v>0</v>
      </c>
    </row>
    <row r="13160" customFormat="false" ht="12.8" hidden="false" customHeight="false" outlineLevel="0" collapsed="false">
      <c r="A13160" s="207" t="n">
        <v>20171</v>
      </c>
      <c r="B13160" s="208" t="s">
        <v>13301</v>
      </c>
      <c r="C13160" s="2" t="s">
        <v>170</v>
      </c>
      <c r="D13160" s="209" t="n">
        <v>45.43</v>
      </c>
      <c r="F13160" s="211" t="n">
        <v>0</v>
      </c>
    </row>
    <row r="13161" customFormat="false" ht="12.8" hidden="false" customHeight="false" outlineLevel="0" collapsed="false">
      <c r="A13161" s="207" t="n">
        <v>20167</v>
      </c>
      <c r="B13161" s="208" t="s">
        <v>13302</v>
      </c>
      <c r="C13161" s="2" t="s">
        <v>170</v>
      </c>
      <c r="D13161" s="209" t="n">
        <v>5.71</v>
      </c>
      <c r="F13161" s="211" t="n">
        <v>0</v>
      </c>
    </row>
    <row r="13162" customFormat="false" ht="12.8" hidden="false" customHeight="false" outlineLevel="0" collapsed="false">
      <c r="A13162" s="207" t="n">
        <v>20168</v>
      </c>
      <c r="B13162" s="208" t="s">
        <v>13303</v>
      </c>
      <c r="C13162" s="2" t="s">
        <v>170</v>
      </c>
      <c r="D13162" s="209" t="n">
        <v>11.76</v>
      </c>
      <c r="F13162" s="211" t="n">
        <v>0</v>
      </c>
    </row>
    <row r="13163" customFormat="false" ht="12.8" hidden="false" customHeight="false" outlineLevel="0" collapsed="false">
      <c r="A13163" s="207" t="n">
        <v>20169</v>
      </c>
      <c r="B13163" s="208" t="s">
        <v>13304</v>
      </c>
      <c r="C13163" s="2" t="s">
        <v>170</v>
      </c>
      <c r="D13163" s="209" t="n">
        <v>13.72</v>
      </c>
      <c r="F13163" s="211" t="n">
        <v>0</v>
      </c>
    </row>
    <row r="13164" customFormat="false" ht="12.8" hidden="false" customHeight="false" outlineLevel="0" collapsed="false">
      <c r="A13164" s="207" t="n">
        <v>3899</v>
      </c>
      <c r="B13164" s="208" t="s">
        <v>13305</v>
      </c>
      <c r="C13164" s="2" t="s">
        <v>170</v>
      </c>
      <c r="D13164" s="209" t="n">
        <v>7.61</v>
      </c>
      <c r="F13164" s="211" t="n">
        <v>0</v>
      </c>
    </row>
    <row r="13165" customFormat="false" ht="12.8" hidden="false" customHeight="false" outlineLevel="0" collapsed="false">
      <c r="A13165" s="207" t="n">
        <v>38676</v>
      </c>
      <c r="B13165" s="208" t="s">
        <v>13306</v>
      </c>
      <c r="C13165" s="2" t="s">
        <v>170</v>
      </c>
      <c r="D13165" s="209" t="n">
        <v>38.07</v>
      </c>
      <c r="F13165" s="211" t="n">
        <v>0</v>
      </c>
    </row>
    <row r="13166" customFormat="false" ht="12.8" hidden="false" customHeight="false" outlineLevel="0" collapsed="false">
      <c r="A13166" s="207" t="n">
        <v>3897</v>
      </c>
      <c r="B13166" s="208" t="s">
        <v>13307</v>
      </c>
      <c r="C13166" s="2" t="s">
        <v>170</v>
      </c>
      <c r="D13166" s="209" t="n">
        <v>1.86</v>
      </c>
      <c r="F13166" s="211" t="n">
        <v>0</v>
      </c>
    </row>
    <row r="13167" customFormat="false" ht="12.8" hidden="false" customHeight="false" outlineLevel="0" collapsed="false">
      <c r="A13167" s="207" t="n">
        <v>3875</v>
      </c>
      <c r="B13167" s="208" t="s">
        <v>13308</v>
      </c>
      <c r="C13167" s="2" t="s">
        <v>170</v>
      </c>
      <c r="D13167" s="209" t="n">
        <v>3.84</v>
      </c>
      <c r="F13167" s="211" t="n">
        <v>0</v>
      </c>
    </row>
    <row r="13168" customFormat="false" ht="12.8" hidden="false" customHeight="false" outlineLevel="0" collapsed="false">
      <c r="A13168" s="207" t="n">
        <v>3898</v>
      </c>
      <c r="B13168" s="208" t="s">
        <v>13309</v>
      </c>
      <c r="C13168" s="2" t="s">
        <v>170</v>
      </c>
      <c r="D13168" s="209" t="n">
        <v>7.79</v>
      </c>
      <c r="F13168" s="211" t="n">
        <v>0</v>
      </c>
    </row>
    <row r="13169" customFormat="false" ht="12.8" hidden="false" customHeight="false" outlineLevel="0" collapsed="false">
      <c r="A13169" s="207" t="n">
        <v>3855</v>
      </c>
      <c r="B13169" s="208" t="s">
        <v>13310</v>
      </c>
      <c r="C13169" s="2" t="s">
        <v>170</v>
      </c>
      <c r="D13169" s="209" t="n">
        <v>6.76</v>
      </c>
      <c r="F13169" s="211" t="n">
        <v>0</v>
      </c>
    </row>
    <row r="13170" customFormat="false" ht="12.8" hidden="false" customHeight="false" outlineLevel="0" collapsed="false">
      <c r="A13170" s="207" t="n">
        <v>3874</v>
      </c>
      <c r="B13170" s="208" t="s">
        <v>13311</v>
      </c>
      <c r="C13170" s="2" t="s">
        <v>170</v>
      </c>
      <c r="D13170" s="209" t="n">
        <v>7.84</v>
      </c>
      <c r="F13170" s="211" t="n">
        <v>0</v>
      </c>
    </row>
    <row r="13171" customFormat="false" ht="12.8" hidden="false" customHeight="false" outlineLevel="0" collapsed="false">
      <c r="A13171" s="207" t="n">
        <v>3870</v>
      </c>
      <c r="B13171" s="208" t="s">
        <v>13312</v>
      </c>
      <c r="C13171" s="2" t="s">
        <v>170</v>
      </c>
      <c r="D13171" s="209" t="n">
        <v>8.6</v>
      </c>
      <c r="F13171" s="211" t="n">
        <v>0</v>
      </c>
    </row>
    <row r="13172" customFormat="false" ht="12.8" hidden="false" customHeight="false" outlineLevel="0" collapsed="false">
      <c r="A13172" s="207" t="n">
        <v>38678</v>
      </c>
      <c r="B13172" s="208" t="s">
        <v>13313</v>
      </c>
      <c r="C13172" s="2" t="s">
        <v>170</v>
      </c>
      <c r="D13172" s="209" t="n">
        <v>22.76</v>
      </c>
      <c r="F13172" s="211" t="n">
        <v>0</v>
      </c>
    </row>
    <row r="13173" customFormat="false" ht="12.8" hidden="false" customHeight="false" outlineLevel="0" collapsed="false">
      <c r="A13173" s="207" t="n">
        <v>3859</v>
      </c>
      <c r="B13173" s="208" t="s">
        <v>13314</v>
      </c>
      <c r="C13173" s="2" t="s">
        <v>170</v>
      </c>
      <c r="D13173" s="209" t="n">
        <v>1.73</v>
      </c>
      <c r="F13173" s="211" t="n">
        <v>0</v>
      </c>
    </row>
    <row r="13174" customFormat="false" ht="12.8" hidden="false" customHeight="false" outlineLevel="0" collapsed="false">
      <c r="A13174" s="207" t="n">
        <v>3856</v>
      </c>
      <c r="B13174" s="208" t="s">
        <v>13315</v>
      </c>
      <c r="C13174" s="2" t="s">
        <v>170</v>
      </c>
      <c r="D13174" s="209" t="n">
        <v>2.4</v>
      </c>
      <c r="F13174" s="211" t="n">
        <v>0</v>
      </c>
    </row>
    <row r="13175" customFormat="false" ht="12.8" hidden="false" customHeight="false" outlineLevel="0" collapsed="false">
      <c r="A13175" s="207" t="n">
        <v>3906</v>
      </c>
      <c r="B13175" s="208" t="s">
        <v>13316</v>
      </c>
      <c r="C13175" s="2" t="s">
        <v>170</v>
      </c>
      <c r="D13175" s="209" t="n">
        <v>1.99</v>
      </c>
      <c r="F13175" s="211" t="n">
        <v>0</v>
      </c>
    </row>
    <row r="13176" customFormat="false" ht="12.8" hidden="false" customHeight="false" outlineLevel="0" collapsed="false">
      <c r="A13176" s="207" t="n">
        <v>3860</v>
      </c>
      <c r="B13176" s="208" t="s">
        <v>13317</v>
      </c>
      <c r="C13176" s="2" t="s">
        <v>170</v>
      </c>
      <c r="D13176" s="209" t="n">
        <v>5.9</v>
      </c>
      <c r="F13176" s="211" t="n">
        <v>0</v>
      </c>
    </row>
    <row r="13177" customFormat="false" ht="12.8" hidden="false" customHeight="false" outlineLevel="0" collapsed="false">
      <c r="A13177" s="207" t="n">
        <v>3905</v>
      </c>
      <c r="B13177" s="208" t="s">
        <v>13318</v>
      </c>
      <c r="C13177" s="2" t="s">
        <v>170</v>
      </c>
      <c r="D13177" s="209" t="n">
        <v>13.53</v>
      </c>
      <c r="F13177" s="211" t="n">
        <v>0</v>
      </c>
    </row>
    <row r="13178" customFormat="false" ht="12.8" hidden="false" customHeight="false" outlineLevel="0" collapsed="false">
      <c r="A13178" s="207" t="n">
        <v>3871</v>
      </c>
      <c r="B13178" s="208" t="s">
        <v>13319</v>
      </c>
      <c r="C13178" s="2" t="s">
        <v>170</v>
      </c>
      <c r="D13178" s="209" t="n">
        <v>23.93</v>
      </c>
      <c r="F13178" s="211" t="n">
        <v>0</v>
      </c>
    </row>
    <row r="13179" customFormat="false" ht="12.8" hidden="false" customHeight="false" outlineLevel="0" collapsed="false">
      <c r="A13179" s="207" t="n">
        <v>37427</v>
      </c>
      <c r="B13179" s="208" t="s">
        <v>13320</v>
      </c>
      <c r="C13179" s="2" t="s">
        <v>170</v>
      </c>
      <c r="D13179" s="209" t="n">
        <v>75.52</v>
      </c>
      <c r="F13179" s="211" t="n">
        <v>0</v>
      </c>
    </row>
    <row r="13180" customFormat="false" ht="12.8" hidden="false" customHeight="false" outlineLevel="0" collapsed="false">
      <c r="A13180" s="207" t="n">
        <v>37424</v>
      </c>
      <c r="B13180" s="208" t="s">
        <v>13321</v>
      </c>
      <c r="C13180" s="2" t="s">
        <v>170</v>
      </c>
      <c r="D13180" s="209" t="n">
        <v>14.55</v>
      </c>
      <c r="F13180" s="211" t="n">
        <v>0</v>
      </c>
    </row>
    <row r="13181" customFormat="false" ht="12.8" hidden="false" customHeight="false" outlineLevel="0" collapsed="false">
      <c r="A13181" s="207" t="n">
        <v>37428</v>
      </c>
      <c r="B13181" s="208" t="s">
        <v>13322</v>
      </c>
      <c r="C13181" s="2" t="s">
        <v>170</v>
      </c>
      <c r="D13181" s="209" t="n">
        <v>260.28</v>
      </c>
      <c r="F13181" s="211" t="n">
        <v>0</v>
      </c>
    </row>
    <row r="13182" customFormat="false" ht="12.8" hidden="false" customHeight="false" outlineLevel="0" collapsed="false">
      <c r="A13182" s="207" t="n">
        <v>37425</v>
      </c>
      <c r="B13182" s="208" t="s">
        <v>13323</v>
      </c>
      <c r="C13182" s="2" t="s">
        <v>170</v>
      </c>
      <c r="D13182" s="209" t="n">
        <v>15.68</v>
      </c>
      <c r="F13182" s="211" t="n">
        <v>0</v>
      </c>
    </row>
    <row r="13183" customFormat="false" ht="12.8" hidden="false" customHeight="false" outlineLevel="0" collapsed="false">
      <c r="A13183" s="207" t="n">
        <v>37429</v>
      </c>
      <c r="B13183" s="208" t="s">
        <v>13324</v>
      </c>
      <c r="C13183" s="2" t="s">
        <v>170</v>
      </c>
      <c r="D13183" s="209" t="n">
        <v>3291.44</v>
      </c>
      <c r="F13183" s="211" t="n">
        <v>0</v>
      </c>
    </row>
    <row r="13184" customFormat="false" ht="12.8" hidden="false" customHeight="false" outlineLevel="0" collapsed="false">
      <c r="A13184" s="207" t="n">
        <v>37426</v>
      </c>
      <c r="B13184" s="208" t="s">
        <v>13325</v>
      </c>
      <c r="C13184" s="2" t="s">
        <v>170</v>
      </c>
      <c r="D13184" s="209" t="n">
        <v>31.66</v>
      </c>
      <c r="F13184" s="211" t="n">
        <v>0</v>
      </c>
    </row>
    <row r="13185" customFormat="false" ht="19.4" hidden="false" customHeight="false" outlineLevel="0" collapsed="false">
      <c r="A13185" s="207" t="n">
        <v>39292</v>
      </c>
      <c r="B13185" s="208" t="s">
        <v>13326</v>
      </c>
      <c r="C13185" s="2" t="s">
        <v>170</v>
      </c>
      <c r="D13185" s="209" t="n">
        <v>14.18</v>
      </c>
      <c r="F13185" s="211" t="n">
        <v>0</v>
      </c>
    </row>
    <row r="13186" customFormat="false" ht="19.4" hidden="false" customHeight="false" outlineLevel="0" collapsed="false">
      <c r="A13186" s="207" t="n">
        <v>39293</v>
      </c>
      <c r="B13186" s="208" t="s">
        <v>13327</v>
      </c>
      <c r="C13186" s="2" t="s">
        <v>170</v>
      </c>
      <c r="D13186" s="209" t="n">
        <v>22.03</v>
      </c>
      <c r="F13186" s="211" t="n">
        <v>0</v>
      </c>
    </row>
    <row r="13187" customFormat="false" ht="19.4" hidden="false" customHeight="false" outlineLevel="0" collapsed="false">
      <c r="A13187" s="207" t="n">
        <v>39294</v>
      </c>
      <c r="B13187" s="208" t="s">
        <v>13328</v>
      </c>
      <c r="C13187" s="2" t="s">
        <v>170</v>
      </c>
      <c r="D13187" s="209" t="n">
        <v>23.55</v>
      </c>
      <c r="F13187" s="211" t="n">
        <v>0</v>
      </c>
    </row>
    <row r="13188" customFormat="false" ht="19.4" hidden="false" customHeight="false" outlineLevel="0" collapsed="false">
      <c r="A13188" s="207" t="n">
        <v>39295</v>
      </c>
      <c r="B13188" s="208" t="s">
        <v>13329</v>
      </c>
      <c r="C13188" s="2" t="s">
        <v>170</v>
      </c>
      <c r="D13188" s="209" t="n">
        <v>32.39</v>
      </c>
      <c r="F13188" s="211" t="n">
        <v>0</v>
      </c>
    </row>
    <row r="13189" customFormat="false" ht="19.4" hidden="false" customHeight="false" outlineLevel="0" collapsed="false">
      <c r="A13189" s="207" t="n">
        <v>39312</v>
      </c>
      <c r="B13189" s="208" t="s">
        <v>13330</v>
      </c>
      <c r="C13189" s="2" t="s">
        <v>170</v>
      </c>
      <c r="D13189" s="209" t="n">
        <v>21.74</v>
      </c>
      <c r="F13189" s="211" t="n">
        <v>0</v>
      </c>
    </row>
    <row r="13190" customFormat="false" ht="19.4" hidden="false" customHeight="false" outlineLevel="0" collapsed="false">
      <c r="A13190" s="207" t="n">
        <v>39313</v>
      </c>
      <c r="B13190" s="208" t="s">
        <v>13331</v>
      </c>
      <c r="C13190" s="2" t="s">
        <v>170</v>
      </c>
      <c r="D13190" s="209" t="n">
        <v>29.2</v>
      </c>
      <c r="F13190" s="211" t="n">
        <v>0</v>
      </c>
    </row>
    <row r="13191" customFormat="false" ht="19.4" hidden="false" customHeight="false" outlineLevel="0" collapsed="false">
      <c r="A13191" s="207" t="n">
        <v>39314</v>
      </c>
      <c r="B13191" s="208" t="s">
        <v>13332</v>
      </c>
      <c r="C13191" s="2" t="s">
        <v>170</v>
      </c>
      <c r="D13191" s="209" t="n">
        <v>42.97</v>
      </c>
      <c r="F13191" s="211" t="n">
        <v>0</v>
      </c>
    </row>
    <row r="13192" customFormat="false" ht="12.8" hidden="false" customHeight="false" outlineLevel="0" collapsed="false">
      <c r="A13192" s="207" t="n">
        <v>39296</v>
      </c>
      <c r="B13192" s="208" t="s">
        <v>13333</v>
      </c>
      <c r="C13192" s="2" t="s">
        <v>170</v>
      </c>
      <c r="D13192" s="209" t="n">
        <v>12.93</v>
      </c>
      <c r="F13192" s="211" t="n">
        <v>0</v>
      </c>
    </row>
    <row r="13193" customFormat="false" ht="12.8" hidden="false" customHeight="false" outlineLevel="0" collapsed="false">
      <c r="A13193" s="207" t="n">
        <v>39297</v>
      </c>
      <c r="B13193" s="208" t="s">
        <v>13334</v>
      </c>
      <c r="C13193" s="2" t="s">
        <v>170</v>
      </c>
      <c r="D13193" s="209" t="n">
        <v>17.53</v>
      </c>
      <c r="F13193" s="211" t="n">
        <v>0</v>
      </c>
    </row>
    <row r="13194" customFormat="false" ht="12.8" hidden="false" customHeight="false" outlineLevel="0" collapsed="false">
      <c r="A13194" s="207" t="n">
        <v>39298</v>
      </c>
      <c r="B13194" s="208" t="s">
        <v>13335</v>
      </c>
      <c r="C13194" s="2" t="s">
        <v>170</v>
      </c>
      <c r="D13194" s="209" t="n">
        <v>33.65</v>
      </c>
      <c r="F13194" s="211" t="n">
        <v>0</v>
      </c>
    </row>
    <row r="13195" customFormat="false" ht="12.8" hidden="false" customHeight="false" outlineLevel="0" collapsed="false">
      <c r="A13195" s="207" t="n">
        <v>39299</v>
      </c>
      <c r="B13195" s="208" t="s">
        <v>13336</v>
      </c>
      <c r="C13195" s="2" t="s">
        <v>170</v>
      </c>
      <c r="D13195" s="209" t="n">
        <v>39.88</v>
      </c>
      <c r="F13195" s="211" t="n">
        <v>0</v>
      </c>
    </row>
    <row r="13196" customFormat="false" ht="12.8" hidden="false" customHeight="false" outlineLevel="0" collapsed="false">
      <c r="A13196" s="207" t="n">
        <v>39308</v>
      </c>
      <c r="B13196" s="208" t="s">
        <v>13337</v>
      </c>
      <c r="C13196" s="2" t="s">
        <v>170</v>
      </c>
      <c r="D13196" s="209" t="n">
        <v>10.78</v>
      </c>
      <c r="F13196" s="211" t="n">
        <v>0</v>
      </c>
    </row>
    <row r="13197" customFormat="false" ht="12.8" hidden="false" customHeight="false" outlineLevel="0" collapsed="false">
      <c r="A13197" s="207" t="n">
        <v>39309</v>
      </c>
      <c r="B13197" s="208" t="s">
        <v>13338</v>
      </c>
      <c r="C13197" s="2" t="s">
        <v>170</v>
      </c>
      <c r="D13197" s="209" t="n">
        <v>12.3</v>
      </c>
      <c r="F13197" s="211" t="n">
        <v>0</v>
      </c>
    </row>
    <row r="13198" customFormat="false" ht="12.8" hidden="false" customHeight="false" outlineLevel="0" collapsed="false">
      <c r="A13198" s="207" t="n">
        <v>39310</v>
      </c>
      <c r="B13198" s="208" t="s">
        <v>13339</v>
      </c>
      <c r="C13198" s="2" t="s">
        <v>170</v>
      </c>
      <c r="D13198" s="209" t="n">
        <v>22.95</v>
      </c>
      <c r="F13198" s="211" t="n">
        <v>0</v>
      </c>
    </row>
    <row r="13199" customFormat="false" ht="12.8" hidden="false" customHeight="false" outlineLevel="0" collapsed="false">
      <c r="A13199" s="207" t="n">
        <v>39311</v>
      </c>
      <c r="B13199" s="208" t="s">
        <v>13340</v>
      </c>
      <c r="C13199" s="2" t="s">
        <v>170</v>
      </c>
      <c r="D13199" s="209" t="n">
        <v>32.49</v>
      </c>
      <c r="F13199" s="211" t="n">
        <v>0</v>
      </c>
    </row>
    <row r="13200" customFormat="false" ht="12.8" hidden="false" customHeight="false" outlineLevel="0" collapsed="false">
      <c r="A13200" s="207" t="n">
        <v>45261</v>
      </c>
      <c r="B13200" s="208" t="s">
        <v>13341</v>
      </c>
      <c r="C13200" s="2" t="s">
        <v>10907</v>
      </c>
      <c r="D13200" s="209" t="n">
        <v>23.76</v>
      </c>
      <c r="F13200" s="211" t="n">
        <v>0</v>
      </c>
    </row>
    <row r="13201" customFormat="false" ht="12.8" hidden="false" customHeight="false" outlineLevel="0" collapsed="false">
      <c r="A13201" s="207" t="n">
        <v>11519</v>
      </c>
      <c r="B13201" s="208" t="s">
        <v>13342</v>
      </c>
      <c r="C13201" s="2" t="s">
        <v>10907</v>
      </c>
      <c r="D13201" s="209" t="n">
        <v>65.22</v>
      </c>
      <c r="F13201" s="211" t="n">
        <v>0</v>
      </c>
    </row>
    <row r="13202" customFormat="false" ht="19.4" hidden="false" customHeight="false" outlineLevel="0" collapsed="false">
      <c r="A13202" s="207" t="n">
        <v>11520</v>
      </c>
      <c r="B13202" s="208" t="s">
        <v>13343</v>
      </c>
      <c r="C13202" s="2" t="s">
        <v>10907</v>
      </c>
      <c r="D13202" s="209" t="n">
        <v>30.15</v>
      </c>
      <c r="F13202" s="211" t="n">
        <v>0</v>
      </c>
    </row>
    <row r="13203" customFormat="false" ht="12.8" hidden="false" customHeight="false" outlineLevel="0" collapsed="false">
      <c r="A13203" s="207" t="n">
        <v>11518</v>
      </c>
      <c r="B13203" s="208" t="s">
        <v>13344</v>
      </c>
      <c r="C13203" s="2" t="s">
        <v>10907</v>
      </c>
      <c r="D13203" s="209" t="n">
        <v>109.64</v>
      </c>
      <c r="F13203" s="211" t="n">
        <v>0</v>
      </c>
    </row>
    <row r="13204" customFormat="false" ht="12.8" hidden="false" customHeight="false" outlineLevel="0" collapsed="false">
      <c r="A13204" s="207" t="n">
        <v>38473</v>
      </c>
      <c r="B13204" s="208" t="s">
        <v>13345</v>
      </c>
      <c r="C13204" s="2" t="s">
        <v>170</v>
      </c>
      <c r="D13204" s="209" t="n">
        <v>314.25</v>
      </c>
      <c r="F13204" s="211" t="n">
        <v>0</v>
      </c>
    </row>
    <row r="13205" customFormat="false" ht="12.8" hidden="false" customHeight="false" outlineLevel="0" collapsed="false">
      <c r="A13205" s="207" t="n">
        <v>4244</v>
      </c>
      <c r="B13205" s="208" t="s">
        <v>13346</v>
      </c>
      <c r="C13205" s="2" t="s">
        <v>2148</v>
      </c>
      <c r="D13205" s="209" t="n">
        <v>22.1</v>
      </c>
      <c r="F13205" s="211" t="n">
        <v>0</v>
      </c>
    </row>
    <row r="13206" customFormat="false" ht="12.8" hidden="false" customHeight="false" outlineLevel="0" collapsed="false">
      <c r="A13206" s="207" t="n">
        <v>40977</v>
      </c>
      <c r="B13206" s="208" t="s">
        <v>13347</v>
      </c>
      <c r="C13206" s="2" t="s">
        <v>7208</v>
      </c>
      <c r="D13206" s="209" t="n">
        <v>3884.89</v>
      </c>
      <c r="F13206" s="211" t="n">
        <v>0</v>
      </c>
    </row>
    <row r="13207" customFormat="false" ht="12.8" hidden="false" customHeight="false" outlineLevel="0" collapsed="false">
      <c r="A13207" s="207" t="n">
        <v>4115</v>
      </c>
      <c r="B13207" s="208" t="s">
        <v>13348</v>
      </c>
      <c r="C13207" s="2" t="s">
        <v>183</v>
      </c>
      <c r="D13207" s="209" t="n">
        <v>45.34</v>
      </c>
      <c r="F13207" s="211" t="n">
        <v>0</v>
      </c>
    </row>
    <row r="13208" customFormat="false" ht="12.8" hidden="false" customHeight="false" outlineLevel="0" collapsed="false">
      <c r="A13208" s="207" t="n">
        <v>4119</v>
      </c>
      <c r="B13208" s="208" t="s">
        <v>13349</v>
      </c>
      <c r="C13208" s="2" t="s">
        <v>183</v>
      </c>
      <c r="D13208" s="209" t="n">
        <v>91.57</v>
      </c>
      <c r="F13208" s="211" t="n">
        <v>0</v>
      </c>
    </row>
    <row r="13209" customFormat="false" ht="12.8" hidden="false" customHeight="false" outlineLevel="0" collapsed="false">
      <c r="A13209" s="207" t="n">
        <v>2794</v>
      </c>
      <c r="B13209" s="208" t="s">
        <v>13350</v>
      </c>
      <c r="C13209" s="2" t="s">
        <v>183</v>
      </c>
      <c r="D13209" s="209" t="n">
        <v>242.92</v>
      </c>
      <c r="F13209" s="211" t="n">
        <v>0</v>
      </c>
    </row>
    <row r="13210" customFormat="false" ht="12.8" hidden="false" customHeight="false" outlineLevel="0" collapsed="false">
      <c r="A13210" s="207" t="n">
        <v>2788</v>
      </c>
      <c r="B13210" s="208" t="s">
        <v>13351</v>
      </c>
      <c r="C13210" s="2" t="s">
        <v>183</v>
      </c>
      <c r="D13210" s="209" t="n">
        <v>353.88</v>
      </c>
      <c r="F13210" s="211" t="n">
        <v>0</v>
      </c>
    </row>
    <row r="13211" customFormat="false" ht="12.8" hidden="false" customHeight="false" outlineLevel="0" collapsed="false">
      <c r="A13211" s="207" t="n">
        <v>4006</v>
      </c>
      <c r="B13211" s="208" t="s">
        <v>13352</v>
      </c>
      <c r="C13211" s="2" t="s">
        <v>262</v>
      </c>
      <c r="D13211" s="209" t="n">
        <v>1658.76</v>
      </c>
      <c r="F13211" s="211" t="n">
        <v>0</v>
      </c>
    </row>
    <row r="13212" customFormat="false" ht="12.8" hidden="false" customHeight="false" outlineLevel="0" collapsed="false">
      <c r="A13212" s="207" t="n">
        <v>45395</v>
      </c>
      <c r="B13212" s="208" t="s">
        <v>13353</v>
      </c>
      <c r="C13212" s="2" t="s">
        <v>10907</v>
      </c>
      <c r="D13212" s="209" t="n">
        <v>36.05</v>
      </c>
      <c r="F13212" s="211" t="n">
        <v>0</v>
      </c>
    </row>
    <row r="13213" customFormat="false" ht="12.8" hidden="false" customHeight="false" outlineLevel="0" collapsed="false">
      <c r="A13213" s="207" t="n">
        <v>37461</v>
      </c>
      <c r="B13213" s="208" t="s">
        <v>13354</v>
      </c>
      <c r="C13213" s="2" t="s">
        <v>183</v>
      </c>
      <c r="D13213" s="209" t="n">
        <v>12.65</v>
      </c>
      <c r="F13213" s="211" t="n">
        <v>0</v>
      </c>
    </row>
    <row r="13214" customFormat="false" ht="12.8" hidden="false" customHeight="false" outlineLevel="0" collapsed="false">
      <c r="A13214" s="207" t="n">
        <v>37460</v>
      </c>
      <c r="B13214" s="208" t="s">
        <v>13355</v>
      </c>
      <c r="C13214" s="2" t="s">
        <v>183</v>
      </c>
      <c r="D13214" s="209" t="n">
        <v>22.21</v>
      </c>
      <c r="F13214" s="211" t="n">
        <v>0</v>
      </c>
    </row>
    <row r="13215" customFormat="false" ht="12.8" hidden="false" customHeight="false" outlineLevel="0" collapsed="false">
      <c r="A13215" s="207" t="n">
        <v>37458</v>
      </c>
      <c r="B13215" s="208" t="s">
        <v>13356</v>
      </c>
      <c r="C13215" s="2" t="s">
        <v>183</v>
      </c>
      <c r="D13215" s="209" t="n">
        <v>5.15</v>
      </c>
      <c r="F13215" s="211" t="n">
        <v>0</v>
      </c>
    </row>
    <row r="13216" customFormat="false" ht="12.8" hidden="false" customHeight="false" outlineLevel="0" collapsed="false">
      <c r="A13216" s="207" t="n">
        <v>37454</v>
      </c>
      <c r="B13216" s="208" t="s">
        <v>13357</v>
      </c>
      <c r="C13216" s="2" t="s">
        <v>183</v>
      </c>
      <c r="D13216" s="209" t="n">
        <v>1.61</v>
      </c>
      <c r="F13216" s="211" t="n">
        <v>0</v>
      </c>
    </row>
    <row r="13217" customFormat="false" ht="12.8" hidden="false" customHeight="false" outlineLevel="0" collapsed="false">
      <c r="A13217" s="207" t="n">
        <v>37455</v>
      </c>
      <c r="B13217" s="208" t="s">
        <v>13358</v>
      </c>
      <c r="C13217" s="2" t="s">
        <v>183</v>
      </c>
      <c r="D13217" s="209" t="n">
        <v>2.68</v>
      </c>
      <c r="F13217" s="211" t="n">
        <v>0</v>
      </c>
    </row>
    <row r="13218" customFormat="false" ht="12.8" hidden="false" customHeight="false" outlineLevel="0" collapsed="false">
      <c r="A13218" s="207" t="n">
        <v>37459</v>
      </c>
      <c r="B13218" s="208" t="s">
        <v>13359</v>
      </c>
      <c r="C13218" s="2" t="s">
        <v>183</v>
      </c>
      <c r="D13218" s="209" t="n">
        <v>8.58</v>
      </c>
      <c r="F13218" s="211" t="n">
        <v>0</v>
      </c>
    </row>
    <row r="13219" customFormat="false" ht="12.8" hidden="false" customHeight="false" outlineLevel="0" collapsed="false">
      <c r="A13219" s="207" t="n">
        <v>37457</v>
      </c>
      <c r="B13219" s="208" t="s">
        <v>13360</v>
      </c>
      <c r="C13219" s="2" t="s">
        <v>183</v>
      </c>
      <c r="D13219" s="209" t="n">
        <v>2.95</v>
      </c>
      <c r="F13219" s="211" t="n">
        <v>0</v>
      </c>
    </row>
    <row r="13220" customFormat="false" ht="12.8" hidden="false" customHeight="false" outlineLevel="0" collapsed="false">
      <c r="A13220" s="207" t="n">
        <v>37456</v>
      </c>
      <c r="B13220" s="208" t="s">
        <v>13361</v>
      </c>
      <c r="C13220" s="2" t="s">
        <v>183</v>
      </c>
      <c r="D13220" s="209" t="n">
        <v>2.02</v>
      </c>
      <c r="F13220" s="211" t="n">
        <v>0</v>
      </c>
    </row>
    <row r="13221" customFormat="false" ht="19.4" hidden="false" customHeight="false" outlineLevel="0" collapsed="false">
      <c r="A13221" s="207" t="n">
        <v>21029</v>
      </c>
      <c r="B13221" s="208" t="s">
        <v>13362</v>
      </c>
      <c r="C13221" s="2" t="s">
        <v>170</v>
      </c>
      <c r="D13221" s="209" t="n">
        <v>360.77</v>
      </c>
      <c r="F13221" s="211" t="n">
        <v>0</v>
      </c>
    </row>
    <row r="13222" customFormat="false" ht="19.4" hidden="false" customHeight="false" outlineLevel="0" collapsed="false">
      <c r="A13222" s="207" t="n">
        <v>21030</v>
      </c>
      <c r="B13222" s="208" t="s">
        <v>13363</v>
      </c>
      <c r="C13222" s="2" t="s">
        <v>170</v>
      </c>
      <c r="D13222" s="209" t="n">
        <v>444.71</v>
      </c>
      <c r="F13222" s="211" t="n">
        <v>0</v>
      </c>
    </row>
    <row r="13223" customFormat="false" ht="19.4" hidden="false" customHeight="false" outlineLevel="0" collapsed="false">
      <c r="A13223" s="207" t="n">
        <v>21031</v>
      </c>
      <c r="B13223" s="208" t="s">
        <v>13364</v>
      </c>
      <c r="C13223" s="2" t="s">
        <v>170</v>
      </c>
      <c r="D13223" s="209" t="n">
        <v>553.65</v>
      </c>
      <c r="F13223" s="211" t="n">
        <v>0</v>
      </c>
    </row>
    <row r="13224" customFormat="false" ht="19.4" hidden="false" customHeight="false" outlineLevel="0" collapsed="false">
      <c r="A13224" s="207" t="n">
        <v>21032</v>
      </c>
      <c r="B13224" s="208" t="s">
        <v>13365</v>
      </c>
      <c r="C13224" s="2" t="s">
        <v>170</v>
      </c>
      <c r="D13224" s="209" t="n">
        <v>591.16</v>
      </c>
      <c r="F13224" s="211" t="n">
        <v>0</v>
      </c>
    </row>
    <row r="13225" customFormat="false" ht="19.4" hidden="false" customHeight="false" outlineLevel="0" collapsed="false">
      <c r="A13225" s="207" t="n">
        <v>37527</v>
      </c>
      <c r="B13225" s="208" t="s">
        <v>13366</v>
      </c>
      <c r="C13225" s="2" t="s">
        <v>170</v>
      </c>
      <c r="D13225" s="209" t="n">
        <v>534.01</v>
      </c>
      <c r="F13225" s="211" t="n">
        <v>0</v>
      </c>
    </row>
    <row r="13226" customFormat="false" ht="19.4" hidden="false" customHeight="false" outlineLevel="0" collapsed="false">
      <c r="A13226" s="207" t="n">
        <v>37528</v>
      </c>
      <c r="B13226" s="208" t="s">
        <v>13367</v>
      </c>
      <c r="C13226" s="2" t="s">
        <v>170</v>
      </c>
      <c r="D13226" s="209" t="n">
        <v>636.7</v>
      </c>
      <c r="F13226" s="211" t="n">
        <v>0</v>
      </c>
    </row>
    <row r="13227" customFormat="false" ht="19.4" hidden="false" customHeight="false" outlineLevel="0" collapsed="false">
      <c r="A13227" s="207" t="n">
        <v>37529</v>
      </c>
      <c r="B13227" s="208" t="s">
        <v>13368</v>
      </c>
      <c r="C13227" s="2" t="s">
        <v>170</v>
      </c>
      <c r="D13227" s="209" t="n">
        <v>642.95</v>
      </c>
      <c r="F13227" s="211" t="n">
        <v>0</v>
      </c>
    </row>
    <row r="13228" customFormat="false" ht="19.4" hidden="false" customHeight="false" outlineLevel="0" collapsed="false">
      <c r="A13228" s="207" t="n">
        <v>37530</v>
      </c>
      <c r="B13228" s="208" t="s">
        <v>13369</v>
      </c>
      <c r="C13228" s="2" t="s">
        <v>170</v>
      </c>
      <c r="D13228" s="209" t="n">
        <v>839.41</v>
      </c>
      <c r="F13228" s="211" t="n">
        <v>0</v>
      </c>
    </row>
    <row r="13229" customFormat="false" ht="19.4" hidden="false" customHeight="false" outlineLevel="0" collapsed="false">
      <c r="A13229" s="207" t="n">
        <v>21034</v>
      </c>
      <c r="B13229" s="208" t="s">
        <v>13370</v>
      </c>
      <c r="C13229" s="2" t="s">
        <v>170</v>
      </c>
      <c r="D13229" s="209" t="n">
        <v>716.18</v>
      </c>
      <c r="F13229" s="211" t="n">
        <v>0</v>
      </c>
    </row>
    <row r="13230" customFormat="false" ht="19.4" hidden="false" customHeight="false" outlineLevel="0" collapsed="false">
      <c r="A13230" s="207" t="n">
        <v>37531</v>
      </c>
      <c r="B13230" s="208" t="s">
        <v>13371</v>
      </c>
      <c r="C13230" s="2" t="s">
        <v>170</v>
      </c>
      <c r="D13230" s="209" t="n">
        <v>901.92</v>
      </c>
      <c r="F13230" s="211" t="n">
        <v>0</v>
      </c>
    </row>
    <row r="13231" customFormat="false" ht="19.4" hidden="false" customHeight="false" outlineLevel="0" collapsed="false">
      <c r="A13231" s="207" t="n">
        <v>21036</v>
      </c>
      <c r="B13231" s="208" t="s">
        <v>13372</v>
      </c>
      <c r="C13231" s="2" t="s">
        <v>170</v>
      </c>
      <c r="D13231" s="209" t="n">
        <v>1096.59</v>
      </c>
      <c r="F13231" s="211" t="n">
        <v>0</v>
      </c>
    </row>
    <row r="13232" customFormat="false" ht="19.4" hidden="false" customHeight="false" outlineLevel="0" collapsed="false">
      <c r="A13232" s="207" t="n">
        <v>21037</v>
      </c>
      <c r="B13232" s="208" t="s">
        <v>13373</v>
      </c>
      <c r="C13232" s="2" t="s">
        <v>170</v>
      </c>
      <c r="D13232" s="209" t="n">
        <v>1250.19</v>
      </c>
      <c r="F13232" s="211" t="n">
        <v>0</v>
      </c>
    </row>
    <row r="13233" customFormat="false" ht="12.8" hidden="false" customHeight="false" outlineLevel="0" collapsed="false">
      <c r="A13233" s="207" t="n">
        <v>20185</v>
      </c>
      <c r="B13233" s="208" t="s">
        <v>13374</v>
      </c>
      <c r="C13233" s="2" t="s">
        <v>183</v>
      </c>
      <c r="D13233" s="209" t="n">
        <v>13.65</v>
      </c>
      <c r="F13233" s="211" t="n">
        <v>0</v>
      </c>
    </row>
    <row r="13234" customFormat="false" ht="19.4" hidden="false" customHeight="false" outlineLevel="0" collapsed="false">
      <c r="A13234" s="207" t="n">
        <v>44909</v>
      </c>
      <c r="B13234" s="208" t="s">
        <v>13375</v>
      </c>
      <c r="C13234" s="2" t="s">
        <v>183</v>
      </c>
      <c r="D13234" s="209" t="n">
        <v>15.38</v>
      </c>
      <c r="F13234" s="211" t="n">
        <v>0</v>
      </c>
    </row>
    <row r="13235" customFormat="false" ht="19.4" hidden="false" customHeight="false" outlineLevel="0" collapsed="false">
      <c r="A13235" s="207" t="n">
        <v>44115</v>
      </c>
      <c r="B13235" s="208" t="s">
        <v>13376</v>
      </c>
      <c r="C13235" s="2" t="s">
        <v>183</v>
      </c>
      <c r="D13235" s="209" t="n">
        <v>28.3</v>
      </c>
      <c r="F13235" s="211" t="n">
        <v>0</v>
      </c>
    </row>
    <row r="13236" customFormat="false" ht="19.4" hidden="false" customHeight="false" outlineLevel="0" collapsed="false">
      <c r="A13236" s="207" t="n">
        <v>44333</v>
      </c>
      <c r="B13236" s="208" t="s">
        <v>13377</v>
      </c>
      <c r="C13236" s="2" t="s">
        <v>183</v>
      </c>
      <c r="D13236" s="209" t="n">
        <v>92.96</v>
      </c>
      <c r="F13236" s="211" t="n">
        <v>0</v>
      </c>
    </row>
    <row r="13237" customFormat="false" ht="12.8" hidden="false" customHeight="false" outlineLevel="0" collapsed="false">
      <c r="A13237" s="207" t="n">
        <v>44907</v>
      </c>
      <c r="B13237" s="208" t="s">
        <v>13378</v>
      </c>
      <c r="C13237" s="2" t="s">
        <v>183</v>
      </c>
      <c r="D13237" s="209" t="n">
        <v>16.3</v>
      </c>
      <c r="F13237" s="211" t="n">
        <v>0</v>
      </c>
    </row>
    <row r="13238" customFormat="false" ht="12.8" hidden="false" customHeight="false" outlineLevel="0" collapsed="false">
      <c r="A13238" s="207" t="n">
        <v>20260</v>
      </c>
      <c r="B13238" s="208" t="s">
        <v>13379</v>
      </c>
      <c r="C13238" s="2" t="s">
        <v>170</v>
      </c>
      <c r="D13238" s="209" t="n">
        <v>14.95</v>
      </c>
      <c r="F13238" s="211" t="n">
        <v>0</v>
      </c>
    </row>
    <row r="13239" customFormat="false" ht="12.8" hidden="false" customHeight="false" outlineLevel="0" collapsed="false">
      <c r="A13239" s="207" t="n">
        <v>37515</v>
      </c>
      <c r="B13239" s="208" t="s">
        <v>13380</v>
      </c>
      <c r="C13239" s="2" t="s">
        <v>170</v>
      </c>
      <c r="F13239" s="211" t="n">
        <v>0</v>
      </c>
    </row>
    <row r="13240" customFormat="false" ht="12.8" hidden="false" customHeight="false" outlineLevel="0" collapsed="false">
      <c r="A13240" s="207" t="n">
        <v>12899</v>
      </c>
      <c r="B13240" s="208" t="s">
        <v>13381</v>
      </c>
      <c r="C13240" s="2" t="s">
        <v>170</v>
      </c>
      <c r="D13240" s="209" t="n">
        <v>137.58</v>
      </c>
      <c r="F13240" s="211" t="n">
        <v>0</v>
      </c>
    </row>
    <row r="13241" customFormat="false" ht="12.8" hidden="false" customHeight="false" outlineLevel="0" collapsed="false">
      <c r="A13241" s="207" t="n">
        <v>12898</v>
      </c>
      <c r="B13241" s="208" t="s">
        <v>13382</v>
      </c>
      <c r="C13241" s="2" t="s">
        <v>170</v>
      </c>
      <c r="D13241" s="209" t="n">
        <v>218.24</v>
      </c>
      <c r="F13241" s="211" t="n">
        <v>0</v>
      </c>
    </row>
    <row r="13242" customFormat="false" ht="12.8" hidden="false" customHeight="false" outlineLevel="0" collapsed="false">
      <c r="A13242" s="207" t="n">
        <v>39699</v>
      </c>
      <c r="B13242" s="208" t="s">
        <v>13383</v>
      </c>
      <c r="C13242" s="2" t="s">
        <v>175</v>
      </c>
      <c r="D13242" s="209" t="n">
        <v>14.02</v>
      </c>
      <c r="F13242" s="211" t="n">
        <v>0</v>
      </c>
    </row>
    <row r="13243" customFormat="false" ht="12.8" hidden="false" customHeight="false" outlineLevel="0" collapsed="false">
      <c r="A13243" s="207" t="n">
        <v>39696</v>
      </c>
      <c r="B13243" s="208" t="s">
        <v>13384</v>
      </c>
      <c r="C13243" s="2" t="s">
        <v>175</v>
      </c>
      <c r="D13243" s="209" t="n">
        <v>5.19</v>
      </c>
      <c r="F13243" s="211" t="n">
        <v>0</v>
      </c>
    </row>
    <row r="13244" customFormat="false" ht="12.8" hidden="false" customHeight="false" outlineLevel="0" collapsed="false">
      <c r="A13244" s="207" t="n">
        <v>42528</v>
      </c>
      <c r="B13244" s="208" t="s">
        <v>13385</v>
      </c>
      <c r="C13244" s="2" t="s">
        <v>175</v>
      </c>
      <c r="D13244" s="209" t="n">
        <v>7.38</v>
      </c>
      <c r="F13244" s="211" t="n">
        <v>0</v>
      </c>
    </row>
    <row r="13245" customFormat="false" ht="12.8" hidden="false" customHeight="false" outlineLevel="0" collapsed="false">
      <c r="A13245" s="207" t="n">
        <v>39700</v>
      </c>
      <c r="B13245" s="208" t="s">
        <v>13386</v>
      </c>
      <c r="C13245" s="2" t="s">
        <v>175</v>
      </c>
      <c r="D13245" s="209" t="n">
        <v>27.97</v>
      </c>
      <c r="F13245" s="211" t="n">
        <v>0</v>
      </c>
    </row>
    <row r="13246" customFormat="false" ht="12.8" hidden="false" customHeight="false" outlineLevel="0" collapsed="false">
      <c r="A13246" s="207" t="n">
        <v>4014</v>
      </c>
      <c r="B13246" s="208" t="s">
        <v>13387</v>
      </c>
      <c r="C13246" s="2" t="s">
        <v>175</v>
      </c>
      <c r="D13246" s="209" t="n">
        <v>57.58</v>
      </c>
      <c r="F13246" s="211" t="n">
        <v>0</v>
      </c>
    </row>
    <row r="13247" customFormat="false" ht="12.8" hidden="false" customHeight="false" outlineLevel="0" collapsed="false">
      <c r="A13247" s="207" t="n">
        <v>4015</v>
      </c>
      <c r="B13247" s="208" t="s">
        <v>13388</v>
      </c>
      <c r="C13247" s="2" t="s">
        <v>175</v>
      </c>
      <c r="D13247" s="209" t="n">
        <v>70.71</v>
      </c>
      <c r="F13247" s="211" t="n">
        <v>0</v>
      </c>
    </row>
    <row r="13248" customFormat="false" ht="12.8" hidden="false" customHeight="false" outlineLevel="0" collapsed="false">
      <c r="A13248" s="207" t="n">
        <v>4017</v>
      </c>
      <c r="B13248" s="208" t="s">
        <v>13389</v>
      </c>
      <c r="C13248" s="2" t="s">
        <v>175</v>
      </c>
      <c r="D13248" s="209" t="n">
        <v>102.89</v>
      </c>
      <c r="F13248" s="211" t="n">
        <v>0</v>
      </c>
    </row>
    <row r="13249" customFormat="false" ht="12.8" hidden="false" customHeight="false" outlineLevel="0" collapsed="false">
      <c r="A13249" s="207" t="n">
        <v>11621</v>
      </c>
      <c r="B13249" s="208" t="s">
        <v>13390</v>
      </c>
      <c r="C13249" s="2" t="s">
        <v>175</v>
      </c>
      <c r="D13249" s="209" t="n">
        <v>55.65</v>
      </c>
      <c r="F13249" s="211" t="n">
        <v>0</v>
      </c>
    </row>
    <row r="13250" customFormat="false" ht="12.8" hidden="false" customHeight="false" outlineLevel="0" collapsed="false">
      <c r="A13250" s="207" t="n">
        <v>4016</v>
      </c>
      <c r="B13250" s="208" t="s">
        <v>13391</v>
      </c>
      <c r="C13250" s="2" t="s">
        <v>175</v>
      </c>
      <c r="D13250" s="209" t="n">
        <v>40.64</v>
      </c>
      <c r="F13250" s="211" t="n">
        <v>0</v>
      </c>
    </row>
    <row r="13251" customFormat="false" ht="12.8" hidden="false" customHeight="false" outlineLevel="0" collapsed="false">
      <c r="A13251" s="207" t="n">
        <v>38544</v>
      </c>
      <c r="B13251" s="208" t="s">
        <v>13392</v>
      </c>
      <c r="C13251" s="2" t="s">
        <v>175</v>
      </c>
      <c r="D13251" s="209" t="n">
        <v>10.43</v>
      </c>
      <c r="F13251" s="211" t="n">
        <v>0</v>
      </c>
    </row>
    <row r="13252" customFormat="false" ht="12.8" hidden="false" customHeight="false" outlineLevel="0" collapsed="false">
      <c r="A13252" s="207" t="n">
        <v>38545</v>
      </c>
      <c r="B13252" s="208" t="s">
        <v>13393</v>
      </c>
      <c r="C13252" s="2" t="s">
        <v>175</v>
      </c>
      <c r="D13252" s="209" t="n">
        <v>6.7</v>
      </c>
      <c r="F13252" s="211" t="n">
        <v>0</v>
      </c>
    </row>
    <row r="13253" customFormat="false" ht="12.8" hidden="false" customHeight="false" outlineLevel="0" collapsed="false">
      <c r="A13253" s="207" t="n">
        <v>42527</v>
      </c>
      <c r="B13253" s="208" t="s">
        <v>13394</v>
      </c>
      <c r="C13253" s="2" t="s">
        <v>175</v>
      </c>
      <c r="D13253" s="209" t="n">
        <v>19.5</v>
      </c>
      <c r="F13253" s="211" t="n">
        <v>0</v>
      </c>
    </row>
    <row r="13254" customFormat="false" ht="12.8" hidden="false" customHeight="false" outlineLevel="0" collapsed="false">
      <c r="A13254" s="207" t="n">
        <v>39323</v>
      </c>
      <c r="B13254" s="208" t="s">
        <v>13395</v>
      </c>
      <c r="C13254" s="2" t="s">
        <v>175</v>
      </c>
      <c r="D13254" s="209" t="n">
        <v>25.56</v>
      </c>
      <c r="F13254" s="211" t="n">
        <v>0</v>
      </c>
    </row>
    <row r="13255" customFormat="false" ht="19.4" hidden="false" customHeight="false" outlineLevel="0" collapsed="false">
      <c r="A13255" s="207" t="n">
        <v>626</v>
      </c>
      <c r="B13255" s="208" t="s">
        <v>13396</v>
      </c>
      <c r="C13255" s="2" t="s">
        <v>441</v>
      </c>
      <c r="D13255" s="209" t="n">
        <v>22.23</v>
      </c>
      <c r="F13255" s="211" t="n">
        <v>0</v>
      </c>
    </row>
    <row r="13256" customFormat="false" ht="12.8" hidden="false" customHeight="false" outlineLevel="0" collapsed="false">
      <c r="A13256" s="207" t="n">
        <v>44504</v>
      </c>
      <c r="B13256" s="208" t="s">
        <v>13397</v>
      </c>
      <c r="C13256" s="2" t="s">
        <v>175</v>
      </c>
      <c r="D13256" s="209" t="n">
        <v>16.61</v>
      </c>
      <c r="F13256" s="211" t="n">
        <v>0</v>
      </c>
    </row>
    <row r="13257" customFormat="false" ht="12.8" hidden="false" customHeight="false" outlineLevel="0" collapsed="false">
      <c r="A13257" s="207" t="n">
        <v>44505</v>
      </c>
      <c r="B13257" s="208" t="s">
        <v>13398</v>
      </c>
      <c r="C13257" s="2" t="s">
        <v>175</v>
      </c>
      <c r="D13257" s="209" t="n">
        <v>25.06</v>
      </c>
      <c r="F13257" s="211" t="n">
        <v>0</v>
      </c>
    </row>
    <row r="13258" customFormat="false" ht="12.8" hidden="false" customHeight="false" outlineLevel="0" collapsed="false">
      <c r="A13258" s="207" t="n">
        <v>44506</v>
      </c>
      <c r="B13258" s="208" t="s">
        <v>13399</v>
      </c>
      <c r="C13258" s="2" t="s">
        <v>175</v>
      </c>
      <c r="D13258" s="209" t="n">
        <v>26.6</v>
      </c>
      <c r="F13258" s="211" t="n">
        <v>0</v>
      </c>
    </row>
    <row r="13259" customFormat="false" ht="12.8" hidden="false" customHeight="false" outlineLevel="0" collapsed="false">
      <c r="A13259" s="207" t="n">
        <v>44507</v>
      </c>
      <c r="B13259" s="208" t="s">
        <v>13400</v>
      </c>
      <c r="C13259" s="2" t="s">
        <v>175</v>
      </c>
      <c r="D13259" s="209" t="n">
        <v>33.26</v>
      </c>
      <c r="F13259" s="211" t="n">
        <v>0</v>
      </c>
    </row>
    <row r="13260" customFormat="false" ht="12.8" hidden="false" customHeight="false" outlineLevel="0" collapsed="false">
      <c r="A13260" s="207" t="n">
        <v>44508</v>
      </c>
      <c r="B13260" s="208" t="s">
        <v>13401</v>
      </c>
      <c r="C13260" s="2" t="s">
        <v>175</v>
      </c>
      <c r="D13260" s="209" t="n">
        <v>49.87</v>
      </c>
      <c r="F13260" s="211" t="n">
        <v>0</v>
      </c>
    </row>
    <row r="13261" customFormat="false" ht="12.8" hidden="false" customHeight="false" outlineLevel="0" collapsed="false">
      <c r="A13261" s="207" t="n">
        <v>44509</v>
      </c>
      <c r="B13261" s="208" t="s">
        <v>13402</v>
      </c>
      <c r="C13261" s="2" t="s">
        <v>175</v>
      </c>
      <c r="D13261" s="209" t="n">
        <v>66.81</v>
      </c>
      <c r="F13261" s="211" t="n">
        <v>0</v>
      </c>
    </row>
    <row r="13262" customFormat="false" ht="12.8" hidden="false" customHeight="false" outlineLevel="0" collapsed="false">
      <c r="A13262" s="207" t="n">
        <v>44510</v>
      </c>
      <c r="B13262" s="208" t="s">
        <v>13403</v>
      </c>
      <c r="C13262" s="2" t="s">
        <v>175</v>
      </c>
      <c r="D13262" s="209" t="n">
        <v>82.96</v>
      </c>
      <c r="F13262" s="211" t="n">
        <v>0</v>
      </c>
    </row>
    <row r="13263" customFormat="false" ht="12.8" hidden="false" customHeight="false" outlineLevel="0" collapsed="false">
      <c r="A13263" s="207" t="n">
        <v>44512</v>
      </c>
      <c r="B13263" s="208" t="s">
        <v>13404</v>
      </c>
      <c r="C13263" s="2" t="s">
        <v>175</v>
      </c>
      <c r="D13263" s="209" t="n">
        <v>18.51</v>
      </c>
      <c r="F13263" s="211" t="n">
        <v>0</v>
      </c>
    </row>
    <row r="13264" customFormat="false" ht="12.8" hidden="false" customHeight="false" outlineLevel="0" collapsed="false">
      <c r="A13264" s="207" t="n">
        <v>44513</v>
      </c>
      <c r="B13264" s="208" t="s">
        <v>13405</v>
      </c>
      <c r="C13264" s="2" t="s">
        <v>175</v>
      </c>
      <c r="D13264" s="209" t="n">
        <v>26.14</v>
      </c>
      <c r="F13264" s="211" t="n">
        <v>0</v>
      </c>
    </row>
    <row r="13265" customFormat="false" ht="12.8" hidden="false" customHeight="false" outlineLevel="0" collapsed="false">
      <c r="A13265" s="207" t="n">
        <v>44514</v>
      </c>
      <c r="B13265" s="208" t="s">
        <v>13406</v>
      </c>
      <c r="C13265" s="2" t="s">
        <v>175</v>
      </c>
      <c r="D13265" s="209" t="n">
        <v>29.63</v>
      </c>
      <c r="F13265" s="211" t="n">
        <v>0</v>
      </c>
    </row>
    <row r="13266" customFormat="false" ht="12.8" hidden="false" customHeight="false" outlineLevel="0" collapsed="false">
      <c r="A13266" s="207" t="n">
        <v>44515</v>
      </c>
      <c r="B13266" s="208" t="s">
        <v>13407</v>
      </c>
      <c r="C13266" s="2" t="s">
        <v>175</v>
      </c>
      <c r="D13266" s="209" t="n">
        <v>36.38</v>
      </c>
      <c r="F13266" s="211" t="n">
        <v>0</v>
      </c>
    </row>
    <row r="13267" customFormat="false" ht="12.8" hidden="false" customHeight="false" outlineLevel="0" collapsed="false">
      <c r="A13267" s="207" t="n">
        <v>44511</v>
      </c>
      <c r="B13267" s="208" t="s">
        <v>13408</v>
      </c>
      <c r="C13267" s="2" t="s">
        <v>175</v>
      </c>
      <c r="D13267" s="209" t="n">
        <v>53.85</v>
      </c>
      <c r="F13267" s="211" t="n">
        <v>0</v>
      </c>
    </row>
    <row r="13268" customFormat="false" ht="12.8" hidden="false" customHeight="false" outlineLevel="0" collapsed="false">
      <c r="A13268" s="207" t="n">
        <v>44516</v>
      </c>
      <c r="B13268" s="208" t="s">
        <v>13409</v>
      </c>
      <c r="C13268" s="2" t="s">
        <v>175</v>
      </c>
      <c r="D13268" s="209" t="n">
        <v>72.78</v>
      </c>
      <c r="F13268" s="211" t="n">
        <v>0</v>
      </c>
    </row>
    <row r="13269" customFormat="false" ht="12.8" hidden="false" customHeight="false" outlineLevel="0" collapsed="false">
      <c r="A13269" s="207" t="n">
        <v>44517</v>
      </c>
      <c r="B13269" s="208" t="s">
        <v>13410</v>
      </c>
      <c r="C13269" s="2" t="s">
        <v>175</v>
      </c>
      <c r="D13269" s="209" t="n">
        <v>90.78</v>
      </c>
      <c r="F13269" s="211" t="n">
        <v>0</v>
      </c>
    </row>
    <row r="13270" customFormat="false" ht="12.8" hidden="false" customHeight="false" outlineLevel="0" collapsed="false">
      <c r="A13270" s="207" t="n">
        <v>11479</v>
      </c>
      <c r="B13270" s="208" t="s">
        <v>13411</v>
      </c>
      <c r="C13270" s="2" t="s">
        <v>170</v>
      </c>
      <c r="D13270" s="209" t="n">
        <v>45.8</v>
      </c>
      <c r="F13270" s="211" t="n">
        <v>0</v>
      </c>
    </row>
    <row r="13271" customFormat="false" ht="12.8" hidden="false" customHeight="false" outlineLevel="0" collapsed="false">
      <c r="A13271" s="207" t="n">
        <v>11481</v>
      </c>
      <c r="B13271" s="208" t="s">
        <v>13412</v>
      </c>
      <c r="C13271" s="2" t="s">
        <v>170</v>
      </c>
      <c r="D13271" s="209" t="n">
        <v>41.43</v>
      </c>
      <c r="F13271" s="211" t="n">
        <v>0</v>
      </c>
    </row>
    <row r="13272" customFormat="false" ht="12.8" hidden="false" customHeight="false" outlineLevel="0" collapsed="false">
      <c r="A13272" s="207" t="n">
        <v>43609</v>
      </c>
      <c r="B13272" s="208" t="s">
        <v>13413</v>
      </c>
      <c r="C13272" s="2" t="s">
        <v>170</v>
      </c>
      <c r="D13272" s="209" t="n">
        <v>41.43</v>
      </c>
      <c r="F13272" s="211" t="n">
        <v>0</v>
      </c>
    </row>
    <row r="13273" customFormat="false" ht="12.8" hidden="false" customHeight="false" outlineLevel="0" collapsed="false">
      <c r="A13273" s="207" t="n">
        <v>11478</v>
      </c>
      <c r="B13273" s="208" t="s">
        <v>13414</v>
      </c>
      <c r="C13273" s="2" t="s">
        <v>170</v>
      </c>
      <c r="D13273" s="209" t="n">
        <v>78.58</v>
      </c>
      <c r="F13273" s="211" t="n">
        <v>0</v>
      </c>
    </row>
    <row r="13274" customFormat="false" ht="12.8" hidden="false" customHeight="false" outlineLevel="0" collapsed="false">
      <c r="A13274" s="207" t="n">
        <v>43608</v>
      </c>
      <c r="B13274" s="208" t="s">
        <v>13415</v>
      </c>
      <c r="C13274" s="2" t="s">
        <v>170</v>
      </c>
      <c r="D13274" s="209" t="n">
        <v>59.96</v>
      </c>
      <c r="F13274" s="211" t="n">
        <v>0</v>
      </c>
    </row>
    <row r="13275" customFormat="false" ht="12.8" hidden="false" customHeight="false" outlineLevel="0" collapsed="false">
      <c r="A13275" s="207" t="n">
        <v>11476</v>
      </c>
      <c r="B13275" s="208" t="s">
        <v>13416</v>
      </c>
      <c r="C13275" s="2" t="s">
        <v>170</v>
      </c>
      <c r="D13275" s="209" t="n">
        <v>59.96</v>
      </c>
      <c r="F13275" s="211" t="n">
        <v>0</v>
      </c>
    </row>
    <row r="13276" customFormat="false" ht="12.8" hidden="false" customHeight="false" outlineLevel="0" collapsed="false">
      <c r="A13276" s="207" t="n">
        <v>40637</v>
      </c>
      <c r="B13276" s="208" t="s">
        <v>13417</v>
      </c>
      <c r="C13276" s="2" t="s">
        <v>170</v>
      </c>
      <c r="F13276" s="211" t="n">
        <v>0</v>
      </c>
    </row>
    <row r="13277" customFormat="false" ht="12.8" hidden="false" customHeight="false" outlineLevel="0" collapsed="false">
      <c r="A13277" s="207" t="n">
        <v>13836</v>
      </c>
      <c r="B13277" s="208" t="s">
        <v>13418</v>
      </c>
      <c r="C13277" s="2" t="s">
        <v>170</v>
      </c>
      <c r="F13277" s="211" t="n">
        <v>0</v>
      </c>
    </row>
    <row r="13278" customFormat="false" ht="28.35" hidden="false" customHeight="false" outlineLevel="0" collapsed="false">
      <c r="A13278" s="207" t="n">
        <v>39813</v>
      </c>
      <c r="B13278" s="208" t="s">
        <v>13419</v>
      </c>
      <c r="C13278" s="2" t="s">
        <v>170</v>
      </c>
      <c r="F13278" s="211" t="n">
        <v>0</v>
      </c>
    </row>
    <row r="13279" customFormat="false" ht="12.8" hidden="false" customHeight="false" outlineLevel="0" collapsed="false">
      <c r="A13279" s="207" t="n">
        <v>12868</v>
      </c>
      <c r="B13279" s="208" t="s">
        <v>13420</v>
      </c>
      <c r="C13279" s="2" t="s">
        <v>2148</v>
      </c>
      <c r="D13279" s="209" t="n">
        <v>19.51</v>
      </c>
      <c r="F13279" s="211" t="n">
        <v>0</v>
      </c>
    </row>
    <row r="13280" customFormat="false" ht="12.8" hidden="false" customHeight="false" outlineLevel="0" collapsed="false">
      <c r="A13280" s="207" t="n">
        <v>40916</v>
      </c>
      <c r="B13280" s="208" t="s">
        <v>13421</v>
      </c>
      <c r="C13280" s="2" t="s">
        <v>7208</v>
      </c>
      <c r="D13280" s="209" t="n">
        <v>3430.77</v>
      </c>
      <c r="F13280" s="211" t="n">
        <v>0</v>
      </c>
    </row>
    <row r="13281" customFormat="false" ht="12.8" hidden="false" customHeight="false" outlineLevel="0" collapsed="false">
      <c r="A13281" s="207" t="n">
        <v>4755</v>
      </c>
      <c r="B13281" s="208" t="s">
        <v>13422</v>
      </c>
      <c r="C13281" s="2" t="s">
        <v>2148</v>
      </c>
      <c r="D13281" s="209" t="n">
        <v>21.02</v>
      </c>
      <c r="F13281" s="211" t="n">
        <v>0</v>
      </c>
    </row>
    <row r="13282" customFormat="false" ht="12.8" hidden="false" customHeight="false" outlineLevel="0" collapsed="false">
      <c r="A13282" s="207" t="n">
        <v>41067</v>
      </c>
      <c r="B13282" s="208" t="s">
        <v>13423</v>
      </c>
      <c r="C13282" s="2" t="s">
        <v>7208</v>
      </c>
      <c r="D13282" s="209" t="n">
        <v>3696.84</v>
      </c>
      <c r="F13282" s="211" t="n">
        <v>0</v>
      </c>
    </row>
    <row r="13283" customFormat="false" ht="12.8" hidden="false" customHeight="false" outlineLevel="0" collapsed="false">
      <c r="A13283" s="207" t="n">
        <v>45240</v>
      </c>
      <c r="B13283" s="208" t="s">
        <v>13424</v>
      </c>
      <c r="C13283" s="2" t="s">
        <v>170</v>
      </c>
      <c r="D13283" s="209" t="n">
        <v>31.36</v>
      </c>
      <c r="F13283" s="211" t="n">
        <v>0</v>
      </c>
    </row>
    <row r="13284" customFormat="false" ht="12.8" hidden="false" customHeight="false" outlineLevel="0" collapsed="false">
      <c r="A13284" s="207" t="n">
        <v>45228</v>
      </c>
      <c r="B13284" s="208" t="s">
        <v>13425</v>
      </c>
      <c r="C13284" s="2" t="s">
        <v>170</v>
      </c>
      <c r="D13284" s="209" t="n">
        <v>26.79</v>
      </c>
      <c r="F13284" s="211" t="n">
        <v>0</v>
      </c>
    </row>
    <row r="13285" customFormat="false" ht="12.8" hidden="false" customHeight="false" outlineLevel="0" collapsed="false">
      <c r="A13285" s="207" t="n">
        <v>45241</v>
      </c>
      <c r="B13285" s="208" t="s">
        <v>13426</v>
      </c>
      <c r="C13285" s="2" t="s">
        <v>170</v>
      </c>
      <c r="D13285" s="209" t="n">
        <v>38.56</v>
      </c>
      <c r="F13285" s="211" t="n">
        <v>0</v>
      </c>
    </row>
    <row r="13286" customFormat="false" ht="12.8" hidden="false" customHeight="false" outlineLevel="0" collapsed="false">
      <c r="A13286" s="207" t="n">
        <v>38463</v>
      </c>
      <c r="B13286" s="208" t="s">
        <v>13427</v>
      </c>
      <c r="C13286" s="2" t="s">
        <v>170</v>
      </c>
      <c r="D13286" s="209" t="n">
        <v>51.59</v>
      </c>
      <c r="F13286" s="211" t="n">
        <v>0</v>
      </c>
    </row>
    <row r="13287" customFormat="false" ht="19.4" hidden="false" customHeight="false" outlineLevel="0" collapsed="false">
      <c r="A13287" s="207" t="n">
        <v>40703</v>
      </c>
      <c r="B13287" s="208" t="s">
        <v>13428</v>
      </c>
      <c r="C13287" s="2" t="s">
        <v>170</v>
      </c>
      <c r="D13287" s="209" t="n">
        <v>13599</v>
      </c>
      <c r="F13287" s="211" t="n">
        <v>0</v>
      </c>
    </row>
    <row r="13288" customFormat="false" ht="12.8" hidden="false" customHeight="false" outlineLevel="0" collapsed="false">
      <c r="A13288" s="207" t="n">
        <v>11616</v>
      </c>
      <c r="B13288" s="208" t="s">
        <v>13429</v>
      </c>
      <c r="C13288" s="2" t="s">
        <v>170</v>
      </c>
      <c r="D13288" s="209" t="n">
        <v>16243.37</v>
      </c>
      <c r="F13288" s="211" t="n">
        <v>0</v>
      </c>
    </row>
    <row r="13289" customFormat="false" ht="12.8" hidden="false" customHeight="false" outlineLevel="0" collapsed="false">
      <c r="A13289" s="207" t="n">
        <v>41898</v>
      </c>
      <c r="B13289" s="208" t="s">
        <v>13430</v>
      </c>
      <c r="C13289" s="2" t="s">
        <v>170</v>
      </c>
      <c r="D13289" s="209" t="n">
        <v>8022.41</v>
      </c>
      <c r="F13289" s="211" t="n">
        <v>0</v>
      </c>
    </row>
    <row r="13290" customFormat="false" ht="12.8" hidden="false" customHeight="false" outlineLevel="0" collapsed="false">
      <c r="A13290" s="207" t="n">
        <v>45304</v>
      </c>
      <c r="B13290" s="208" t="s">
        <v>13431</v>
      </c>
      <c r="C13290" s="2" t="s">
        <v>170</v>
      </c>
      <c r="D13290" s="209" t="n">
        <v>13800.93</v>
      </c>
      <c r="F13290" s="211" t="n">
        <v>0</v>
      </c>
    </row>
    <row r="13291" customFormat="false" ht="12.8" hidden="false" customHeight="false" outlineLevel="0" collapsed="false">
      <c r="A13291" s="207" t="n">
        <v>36141</v>
      </c>
      <c r="B13291" s="208" t="s">
        <v>13432</v>
      </c>
      <c r="C13291" s="2" t="s">
        <v>170</v>
      </c>
      <c r="D13291" s="209" t="n">
        <v>113.27</v>
      </c>
      <c r="F13291" s="211" t="n">
        <v>0</v>
      </c>
    </row>
    <row r="13292" customFormat="false" ht="12.8" hidden="false" customHeight="false" outlineLevel="0" collapsed="false">
      <c r="A13292" s="207" t="n">
        <v>45211</v>
      </c>
      <c r="B13292" s="208" t="s">
        <v>13433</v>
      </c>
      <c r="C13292" s="2" t="s">
        <v>170</v>
      </c>
      <c r="D13292" s="209" t="n">
        <v>102.95</v>
      </c>
      <c r="F13292" s="211" t="n">
        <v>0</v>
      </c>
    </row>
    <row r="13293" customFormat="false" ht="12.8" hidden="false" customHeight="false" outlineLevel="0" collapsed="false">
      <c r="A13293" s="207" t="n">
        <v>43651</v>
      </c>
      <c r="B13293" s="208" t="s">
        <v>13434</v>
      </c>
      <c r="C13293" s="2" t="s">
        <v>441</v>
      </c>
      <c r="D13293" s="209" t="n">
        <v>7.91</v>
      </c>
      <c r="F13293" s="211" t="n">
        <v>0</v>
      </c>
    </row>
    <row r="13294" customFormat="false" ht="12.8" hidden="false" customHeight="false" outlineLevel="0" collapsed="false">
      <c r="A13294" s="207" t="n">
        <v>43626</v>
      </c>
      <c r="B13294" s="208" t="s">
        <v>13435</v>
      </c>
      <c r="C13294" s="2" t="s">
        <v>441</v>
      </c>
      <c r="D13294" s="209" t="n">
        <v>4.4</v>
      </c>
      <c r="F13294" s="211" t="n">
        <v>0</v>
      </c>
    </row>
    <row r="13295" customFormat="false" ht="19.4" hidden="false" customHeight="false" outlineLevel="0" collapsed="false">
      <c r="A13295" s="207" t="n">
        <v>39434</v>
      </c>
      <c r="B13295" s="208" t="s">
        <v>13436</v>
      </c>
      <c r="C13295" s="2" t="s">
        <v>441</v>
      </c>
      <c r="D13295" s="209" t="n">
        <v>4.24</v>
      </c>
      <c r="F13295" s="211" t="n">
        <v>0</v>
      </c>
    </row>
    <row r="13296" customFormat="false" ht="12.8" hidden="false" customHeight="false" outlineLevel="0" collapsed="false">
      <c r="A13296" s="207" t="n">
        <v>39433</v>
      </c>
      <c r="B13296" s="208" t="s">
        <v>13437</v>
      </c>
      <c r="C13296" s="2" t="s">
        <v>441</v>
      </c>
      <c r="D13296" s="209" t="n">
        <v>3.37</v>
      </c>
      <c r="F13296" s="211" t="n">
        <v>0</v>
      </c>
    </row>
    <row r="13297" customFormat="false" ht="12.8" hidden="false" customHeight="false" outlineLevel="0" collapsed="false">
      <c r="A13297" s="207" t="n">
        <v>4049</v>
      </c>
      <c r="B13297" s="208" t="s">
        <v>13438</v>
      </c>
      <c r="C13297" s="2" t="s">
        <v>9857</v>
      </c>
      <c r="D13297" s="209" t="n">
        <v>88.31</v>
      </c>
      <c r="F13297" s="211" t="n">
        <v>0</v>
      </c>
    </row>
    <row r="13298" customFormat="false" ht="12.8" hidden="false" customHeight="false" outlineLevel="0" collapsed="false">
      <c r="A13298" s="207" t="n">
        <v>38120</v>
      </c>
      <c r="B13298" s="208" t="s">
        <v>13439</v>
      </c>
      <c r="C13298" s="2" t="s">
        <v>441</v>
      </c>
      <c r="D13298" s="209" t="n">
        <v>158.2</v>
      </c>
      <c r="F13298" s="211" t="n">
        <v>0</v>
      </c>
    </row>
    <row r="13299" customFormat="false" ht="12.8" hidden="false" customHeight="false" outlineLevel="0" collapsed="false">
      <c r="A13299" s="207" t="n">
        <v>43652</v>
      </c>
      <c r="B13299" s="208" t="s">
        <v>13440</v>
      </c>
      <c r="C13299" s="2" t="s">
        <v>441</v>
      </c>
      <c r="D13299" s="209" t="n">
        <v>17.73</v>
      </c>
      <c r="F13299" s="211" t="n">
        <v>0</v>
      </c>
    </row>
    <row r="13300" customFormat="false" ht="12.8" hidden="false" customHeight="false" outlineLevel="0" collapsed="false">
      <c r="A13300" s="207" t="n">
        <v>10498</v>
      </c>
      <c r="B13300" s="208" t="s">
        <v>13441</v>
      </c>
      <c r="C13300" s="2" t="s">
        <v>441</v>
      </c>
      <c r="D13300" s="209" t="n">
        <v>6.98</v>
      </c>
      <c r="F13300" s="211" t="n">
        <v>0</v>
      </c>
    </row>
    <row r="13301" customFormat="false" ht="12.8" hidden="false" customHeight="false" outlineLevel="0" collapsed="false">
      <c r="A13301" s="207" t="n">
        <v>4823</v>
      </c>
      <c r="B13301" s="208" t="s">
        <v>13442</v>
      </c>
      <c r="C13301" s="2" t="s">
        <v>441</v>
      </c>
      <c r="D13301" s="209" t="n">
        <v>37.03</v>
      </c>
      <c r="F13301" s="211" t="n">
        <v>0</v>
      </c>
    </row>
    <row r="13302" customFormat="false" ht="12.8" hidden="false" customHeight="false" outlineLevel="0" collapsed="false">
      <c r="A13302" s="207" t="n">
        <v>38877</v>
      </c>
      <c r="B13302" s="208" t="s">
        <v>13443</v>
      </c>
      <c r="C13302" s="2" t="s">
        <v>441</v>
      </c>
      <c r="D13302" s="209" t="n">
        <v>8</v>
      </c>
      <c r="F13302" s="211" t="n">
        <v>0</v>
      </c>
    </row>
    <row r="13303" customFormat="false" ht="12.8" hidden="false" customHeight="false" outlineLevel="0" collapsed="false">
      <c r="A13303" s="207" t="n">
        <v>34546</v>
      </c>
      <c r="B13303" s="208" t="s">
        <v>13444</v>
      </c>
      <c r="C13303" s="2" t="s">
        <v>441</v>
      </c>
      <c r="D13303" s="209" t="n">
        <v>8.23</v>
      </c>
      <c r="F13303" s="211" t="n">
        <v>0</v>
      </c>
    </row>
    <row r="13304" customFormat="false" ht="12.8" hidden="false" customHeight="false" outlineLevel="0" collapsed="false">
      <c r="A13304" s="207" t="n">
        <v>41387</v>
      </c>
      <c r="B13304" s="208" t="s">
        <v>13445</v>
      </c>
      <c r="C13304" s="2" t="s">
        <v>183</v>
      </c>
      <c r="D13304" s="209" t="n">
        <v>55.22</v>
      </c>
      <c r="F13304" s="211" t="n">
        <v>0</v>
      </c>
    </row>
    <row r="13305" customFormat="false" ht="12.8" hidden="false" customHeight="false" outlineLevel="0" collapsed="false">
      <c r="A13305" s="207" t="n">
        <v>41388</v>
      </c>
      <c r="B13305" s="208" t="s">
        <v>13446</v>
      </c>
      <c r="C13305" s="2" t="s">
        <v>183</v>
      </c>
      <c r="D13305" s="209" t="n">
        <v>66.25</v>
      </c>
      <c r="F13305" s="211" t="n">
        <v>0</v>
      </c>
    </row>
    <row r="13306" customFormat="false" ht="12.8" hidden="false" customHeight="false" outlineLevel="0" collapsed="false">
      <c r="A13306" s="207" t="n">
        <v>41380</v>
      </c>
      <c r="B13306" s="208" t="s">
        <v>13447</v>
      </c>
      <c r="C13306" s="2" t="s">
        <v>170</v>
      </c>
      <c r="D13306" s="209" t="n">
        <v>440.77</v>
      </c>
      <c r="F13306" s="211" t="n">
        <v>0</v>
      </c>
    </row>
    <row r="13307" customFormat="false" ht="12.8" hidden="false" customHeight="false" outlineLevel="0" collapsed="false">
      <c r="A13307" s="207" t="n">
        <v>41381</v>
      </c>
      <c r="B13307" s="208" t="s">
        <v>13448</v>
      </c>
      <c r="C13307" s="2" t="s">
        <v>170</v>
      </c>
      <c r="D13307" s="209" t="n">
        <v>461.76</v>
      </c>
      <c r="F13307" s="211" t="n">
        <v>0</v>
      </c>
    </row>
    <row r="13308" customFormat="false" ht="12.8" hidden="false" customHeight="false" outlineLevel="0" collapsed="false">
      <c r="A13308" s="207" t="n">
        <v>41382</v>
      </c>
      <c r="B13308" s="208" t="s">
        <v>13449</v>
      </c>
      <c r="C13308" s="2" t="s">
        <v>170</v>
      </c>
      <c r="D13308" s="209" t="n">
        <v>446.96</v>
      </c>
      <c r="F13308" s="211" t="n">
        <v>0</v>
      </c>
    </row>
    <row r="13309" customFormat="false" ht="12.8" hidden="false" customHeight="false" outlineLevel="0" collapsed="false">
      <c r="A13309" s="207" t="n">
        <v>41383</v>
      </c>
      <c r="B13309" s="208" t="s">
        <v>13450</v>
      </c>
      <c r="C13309" s="2" t="s">
        <v>170</v>
      </c>
      <c r="D13309" s="209" t="n">
        <v>606.65</v>
      </c>
      <c r="F13309" s="211" t="n">
        <v>0</v>
      </c>
    </row>
    <row r="13310" customFormat="false" ht="12.8" hidden="false" customHeight="false" outlineLevel="0" collapsed="false">
      <c r="A13310" s="207" t="n">
        <v>41385</v>
      </c>
      <c r="B13310" s="208" t="s">
        <v>13451</v>
      </c>
      <c r="C13310" s="2" t="s">
        <v>170</v>
      </c>
      <c r="D13310" s="209" t="n">
        <v>754.9</v>
      </c>
      <c r="F13310" s="211" t="n">
        <v>0</v>
      </c>
    </row>
    <row r="13311" customFormat="false" ht="12.8" hidden="false" customHeight="false" outlineLevel="0" collapsed="false">
      <c r="A13311" s="207" t="n">
        <v>4058</v>
      </c>
      <c r="B13311" s="208" t="s">
        <v>13452</v>
      </c>
      <c r="C13311" s="2" t="s">
        <v>2148</v>
      </c>
      <c r="D13311" s="209" t="n">
        <v>38.41</v>
      </c>
      <c r="F13311" s="211" t="n">
        <v>0</v>
      </c>
    </row>
    <row r="13312" customFormat="false" ht="12.8" hidden="false" customHeight="false" outlineLevel="0" collapsed="false">
      <c r="A13312" s="207" t="n">
        <v>40974</v>
      </c>
      <c r="B13312" s="208" t="s">
        <v>13453</v>
      </c>
      <c r="C13312" s="2" t="s">
        <v>7208</v>
      </c>
      <c r="D13312" s="209" t="n">
        <v>6753.88</v>
      </c>
      <c r="F13312" s="211" t="n">
        <v>0</v>
      </c>
    </row>
    <row r="13313" customFormat="false" ht="12.8" hidden="false" customHeight="false" outlineLevel="0" collapsed="false">
      <c r="A13313" s="207" t="n">
        <v>34794</v>
      </c>
      <c r="B13313" s="208" t="s">
        <v>13454</v>
      </c>
      <c r="C13313" s="2" t="s">
        <v>2148</v>
      </c>
      <c r="D13313" s="209" t="n">
        <v>23.63</v>
      </c>
      <c r="F13313" s="211" t="n">
        <v>0</v>
      </c>
    </row>
    <row r="13314" customFormat="false" ht="12.8" hidden="false" customHeight="false" outlineLevel="0" collapsed="false">
      <c r="A13314" s="207" t="n">
        <v>40925</v>
      </c>
      <c r="B13314" s="208" t="s">
        <v>13455</v>
      </c>
      <c r="C13314" s="2" t="s">
        <v>7208</v>
      </c>
      <c r="D13314" s="209" t="n">
        <v>4155.98</v>
      </c>
      <c r="F13314" s="211" t="n">
        <v>0</v>
      </c>
    </row>
    <row r="13315" customFormat="false" ht="12.8" hidden="false" customHeight="false" outlineLevel="0" collapsed="false">
      <c r="A13315" s="207" t="n">
        <v>13741</v>
      </c>
      <c r="B13315" s="208" t="s">
        <v>13456</v>
      </c>
      <c r="C13315" s="2" t="s">
        <v>170</v>
      </c>
      <c r="D13315" s="209" t="n">
        <v>2398.28</v>
      </c>
      <c r="F13315" s="211" t="n">
        <v>0</v>
      </c>
    </row>
    <row r="13316" customFormat="false" ht="12.8" hidden="false" customHeight="false" outlineLevel="0" collapsed="false">
      <c r="A13316" s="207" t="n">
        <v>3288</v>
      </c>
      <c r="B13316" s="208" t="s">
        <v>13457</v>
      </c>
      <c r="C13316" s="2" t="s">
        <v>183</v>
      </c>
      <c r="D13316" s="209" t="n">
        <v>8</v>
      </c>
      <c r="F13316" s="211" t="n">
        <v>0</v>
      </c>
    </row>
    <row r="13317" customFormat="false" ht="12.8" hidden="false" customHeight="false" outlineLevel="0" collapsed="false">
      <c r="A13317" s="207" t="n">
        <v>13587</v>
      </c>
      <c r="B13317" s="208" t="s">
        <v>13458</v>
      </c>
      <c r="C13317" s="2" t="s">
        <v>183</v>
      </c>
      <c r="D13317" s="209" t="n">
        <v>4.83</v>
      </c>
      <c r="F13317" s="211" t="n">
        <v>0</v>
      </c>
    </row>
    <row r="13318" customFormat="false" ht="12.8" hidden="false" customHeight="false" outlineLevel="0" collapsed="false">
      <c r="A13318" s="207" t="n">
        <v>38598</v>
      </c>
      <c r="B13318" s="208" t="s">
        <v>13459</v>
      </c>
      <c r="C13318" s="2" t="s">
        <v>170</v>
      </c>
      <c r="D13318" s="209" t="n">
        <v>4.41</v>
      </c>
      <c r="F13318" s="211" t="n">
        <v>0</v>
      </c>
    </row>
    <row r="13319" customFormat="false" ht="12.8" hidden="false" customHeight="false" outlineLevel="0" collapsed="false">
      <c r="A13319" s="207" t="n">
        <v>38595</v>
      </c>
      <c r="B13319" s="208" t="s">
        <v>13460</v>
      </c>
      <c r="C13319" s="2" t="s">
        <v>170</v>
      </c>
      <c r="D13319" s="209" t="n">
        <v>3.74</v>
      </c>
      <c r="F13319" s="211" t="n">
        <v>0</v>
      </c>
    </row>
    <row r="13320" customFormat="false" ht="12.8" hidden="false" customHeight="false" outlineLevel="0" collapsed="false">
      <c r="A13320" s="207" t="n">
        <v>38592</v>
      </c>
      <c r="B13320" s="208" t="s">
        <v>13461</v>
      </c>
      <c r="C13320" s="2" t="s">
        <v>170</v>
      </c>
      <c r="D13320" s="209" t="n">
        <v>3.78</v>
      </c>
      <c r="F13320" s="211" t="n">
        <v>0</v>
      </c>
    </row>
    <row r="13321" customFormat="false" ht="12.8" hidden="false" customHeight="false" outlineLevel="0" collapsed="false">
      <c r="A13321" s="207" t="n">
        <v>38588</v>
      </c>
      <c r="B13321" s="208" t="s">
        <v>13462</v>
      </c>
      <c r="C13321" s="2" t="s">
        <v>170</v>
      </c>
      <c r="D13321" s="209" t="n">
        <v>3.02</v>
      </c>
      <c r="F13321" s="211" t="n">
        <v>0</v>
      </c>
    </row>
    <row r="13322" customFormat="false" ht="12.8" hidden="false" customHeight="false" outlineLevel="0" collapsed="false">
      <c r="A13322" s="207" t="n">
        <v>38593</v>
      </c>
      <c r="B13322" s="208" t="s">
        <v>13463</v>
      </c>
      <c r="C13322" s="2" t="s">
        <v>170</v>
      </c>
      <c r="D13322" s="209" t="n">
        <v>4.18</v>
      </c>
      <c r="F13322" s="211" t="n">
        <v>0</v>
      </c>
    </row>
    <row r="13323" customFormat="false" ht="12.8" hidden="false" customHeight="false" outlineLevel="0" collapsed="false">
      <c r="A13323" s="207" t="n">
        <v>38589</v>
      </c>
      <c r="B13323" s="208" t="s">
        <v>13464</v>
      </c>
      <c r="C13323" s="2" t="s">
        <v>170</v>
      </c>
      <c r="D13323" s="209" t="n">
        <v>3.17</v>
      </c>
      <c r="F13323" s="211" t="n">
        <v>0</v>
      </c>
    </row>
    <row r="13324" customFormat="false" ht="12.8" hidden="false" customHeight="false" outlineLevel="0" collapsed="false">
      <c r="A13324" s="207" t="n">
        <v>38594</v>
      </c>
      <c r="B13324" s="208" t="s">
        <v>13465</v>
      </c>
      <c r="C13324" s="2" t="s">
        <v>170</v>
      </c>
      <c r="D13324" s="209" t="n">
        <v>6.58</v>
      </c>
      <c r="F13324" s="211" t="n">
        <v>0</v>
      </c>
    </row>
    <row r="13325" customFormat="false" ht="12.8" hidden="false" customHeight="false" outlineLevel="0" collapsed="false">
      <c r="A13325" s="207" t="n">
        <v>34774</v>
      </c>
      <c r="B13325" s="208" t="s">
        <v>13466</v>
      </c>
      <c r="C13325" s="2" t="s">
        <v>170</v>
      </c>
      <c r="D13325" s="209" t="n">
        <v>2.96</v>
      </c>
      <c r="F13325" s="211" t="n">
        <v>0</v>
      </c>
    </row>
    <row r="13326" customFormat="false" ht="12.8" hidden="false" customHeight="false" outlineLevel="0" collapsed="false">
      <c r="A13326" s="207" t="n">
        <v>34771</v>
      </c>
      <c r="B13326" s="208" t="s">
        <v>13467</v>
      </c>
      <c r="C13326" s="2" t="s">
        <v>170</v>
      </c>
      <c r="D13326" s="209" t="n">
        <v>3.57</v>
      </c>
      <c r="F13326" s="211" t="n">
        <v>0</v>
      </c>
    </row>
    <row r="13327" customFormat="false" ht="12.8" hidden="false" customHeight="false" outlineLevel="0" collapsed="false">
      <c r="A13327" s="207" t="n">
        <v>34764</v>
      </c>
      <c r="B13327" s="208" t="s">
        <v>13468</v>
      </c>
      <c r="C13327" s="2" t="s">
        <v>170</v>
      </c>
      <c r="D13327" s="209" t="n">
        <v>2.34</v>
      </c>
      <c r="F13327" s="211" t="n">
        <v>0</v>
      </c>
    </row>
    <row r="13328" customFormat="false" ht="12.8" hidden="false" customHeight="false" outlineLevel="0" collapsed="false">
      <c r="A13328" s="207" t="n">
        <v>34773</v>
      </c>
      <c r="B13328" s="208" t="s">
        <v>13469</v>
      </c>
      <c r="C13328" s="2" t="s">
        <v>170</v>
      </c>
      <c r="D13328" s="209" t="n">
        <v>3.12</v>
      </c>
      <c r="F13328" s="211" t="n">
        <v>0</v>
      </c>
    </row>
    <row r="13329" customFormat="false" ht="12.8" hidden="false" customHeight="false" outlineLevel="0" collapsed="false">
      <c r="A13329" s="207" t="n">
        <v>34769</v>
      </c>
      <c r="B13329" s="208" t="s">
        <v>13470</v>
      </c>
      <c r="C13329" s="2" t="s">
        <v>170</v>
      </c>
      <c r="D13329" s="209" t="n">
        <v>3.86</v>
      </c>
      <c r="F13329" s="211" t="n">
        <v>0</v>
      </c>
    </row>
    <row r="13330" customFormat="false" ht="12.8" hidden="false" customHeight="false" outlineLevel="0" collapsed="false">
      <c r="A13330" s="207" t="n">
        <v>34763</v>
      </c>
      <c r="B13330" s="208" t="s">
        <v>13471</v>
      </c>
      <c r="C13330" s="2" t="s">
        <v>170</v>
      </c>
      <c r="D13330" s="209" t="n">
        <v>2.38</v>
      </c>
      <c r="F13330" s="211" t="n">
        <v>0</v>
      </c>
    </row>
    <row r="13331" customFormat="false" ht="12.8" hidden="false" customHeight="false" outlineLevel="0" collapsed="false">
      <c r="A13331" s="207" t="n">
        <v>34788</v>
      </c>
      <c r="B13331" s="208" t="s">
        <v>13472</v>
      </c>
      <c r="C13331" s="2" t="s">
        <v>170</v>
      </c>
      <c r="D13331" s="209" t="n">
        <v>1.29</v>
      </c>
      <c r="F13331" s="211" t="n">
        <v>0</v>
      </c>
    </row>
    <row r="13332" customFormat="false" ht="12.8" hidden="false" customHeight="false" outlineLevel="0" collapsed="false">
      <c r="A13332" s="207" t="n">
        <v>34781</v>
      </c>
      <c r="B13332" s="208" t="s">
        <v>13473</v>
      </c>
      <c r="C13332" s="2" t="s">
        <v>170</v>
      </c>
      <c r="D13332" s="209" t="n">
        <v>1.77</v>
      </c>
      <c r="F13332" s="211" t="n">
        <v>0</v>
      </c>
    </row>
    <row r="13333" customFormat="false" ht="12.8" hidden="false" customHeight="false" outlineLevel="0" collapsed="false">
      <c r="A13333" s="207" t="n">
        <v>41682</v>
      </c>
      <c r="B13333" s="208" t="s">
        <v>13474</v>
      </c>
      <c r="C13333" s="2" t="s">
        <v>170</v>
      </c>
      <c r="D13333" s="209" t="n">
        <v>37.04</v>
      </c>
      <c r="F13333" s="211" t="n">
        <v>0</v>
      </c>
    </row>
    <row r="13334" customFormat="false" ht="12.8" hidden="false" customHeight="false" outlineLevel="0" collapsed="false">
      <c r="A13334" s="207" t="n">
        <v>41683</v>
      </c>
      <c r="B13334" s="208" t="s">
        <v>13475</v>
      </c>
      <c r="C13334" s="2" t="s">
        <v>170</v>
      </c>
      <c r="D13334" s="209" t="n">
        <v>27.25</v>
      </c>
      <c r="F13334" s="211" t="n">
        <v>0</v>
      </c>
    </row>
    <row r="13335" customFormat="false" ht="12.8" hidden="false" customHeight="false" outlineLevel="0" collapsed="false">
      <c r="A13335" s="207" t="n">
        <v>41680</v>
      </c>
      <c r="B13335" s="208" t="s">
        <v>13476</v>
      </c>
      <c r="C13335" s="2" t="s">
        <v>170</v>
      </c>
      <c r="D13335" s="209" t="n">
        <v>14.67</v>
      </c>
      <c r="F13335" s="211" t="n">
        <v>0</v>
      </c>
    </row>
    <row r="13336" customFormat="false" ht="12.8" hidden="false" customHeight="false" outlineLevel="0" collapsed="false">
      <c r="A13336" s="207" t="n">
        <v>41679</v>
      </c>
      <c r="B13336" s="208" t="s">
        <v>13477</v>
      </c>
      <c r="C13336" s="2" t="s">
        <v>170</v>
      </c>
      <c r="D13336" s="209" t="n">
        <v>33.54</v>
      </c>
      <c r="F13336" s="211" t="n">
        <v>0</v>
      </c>
    </row>
    <row r="13337" customFormat="false" ht="12.8" hidden="false" customHeight="false" outlineLevel="0" collapsed="false">
      <c r="A13337" s="207" t="n">
        <v>41681</v>
      </c>
      <c r="B13337" s="208" t="s">
        <v>13478</v>
      </c>
      <c r="C13337" s="2" t="s">
        <v>170</v>
      </c>
      <c r="D13337" s="209" t="n">
        <v>22.95</v>
      </c>
      <c r="F13337" s="211" t="n">
        <v>0</v>
      </c>
    </row>
    <row r="13338" customFormat="false" ht="12.8" hidden="false" customHeight="false" outlineLevel="0" collapsed="false">
      <c r="A13338" s="207" t="n">
        <v>43386</v>
      </c>
      <c r="B13338" s="208" t="s">
        <v>13479</v>
      </c>
      <c r="C13338" s="2" t="s">
        <v>170</v>
      </c>
      <c r="D13338" s="209" t="n">
        <v>52.4</v>
      </c>
      <c r="F13338" s="211" t="n">
        <v>0</v>
      </c>
    </row>
    <row r="13339" customFormat="false" ht="12.8" hidden="false" customHeight="false" outlineLevel="0" collapsed="false">
      <c r="A13339" s="207" t="n">
        <v>4059</v>
      </c>
      <c r="B13339" s="208" t="s">
        <v>13480</v>
      </c>
      <c r="C13339" s="2" t="s">
        <v>183</v>
      </c>
      <c r="D13339" s="209" t="n">
        <v>37.04</v>
      </c>
      <c r="F13339" s="211" t="n">
        <v>0</v>
      </c>
    </row>
    <row r="13340" customFormat="false" ht="12.8" hidden="false" customHeight="false" outlineLevel="0" collapsed="false">
      <c r="A13340" s="207" t="n">
        <v>4062</v>
      </c>
      <c r="B13340" s="208" t="s">
        <v>13481</v>
      </c>
      <c r="C13340" s="2" t="s">
        <v>170</v>
      </c>
      <c r="D13340" s="209" t="n">
        <v>37.04</v>
      </c>
      <c r="F13340" s="211" t="n">
        <v>0</v>
      </c>
    </row>
    <row r="13341" customFormat="false" ht="12.8" hidden="false" customHeight="false" outlineLevel="0" collapsed="false">
      <c r="A13341" s="207" t="n">
        <v>4061</v>
      </c>
      <c r="B13341" s="208" t="s">
        <v>13482</v>
      </c>
      <c r="C13341" s="2" t="s">
        <v>170</v>
      </c>
      <c r="D13341" s="209" t="n">
        <v>46.12</v>
      </c>
      <c r="F13341" s="211" t="n">
        <v>0</v>
      </c>
    </row>
    <row r="13342" customFormat="false" ht="12.8" hidden="false" customHeight="false" outlineLevel="0" collapsed="false">
      <c r="A13342" s="207" t="n">
        <v>41315</v>
      </c>
      <c r="B13342" s="208" t="s">
        <v>13483</v>
      </c>
      <c r="C13342" s="2" t="s">
        <v>441</v>
      </c>
      <c r="D13342" s="209" t="n">
        <v>89.82</v>
      </c>
      <c r="F13342" s="211" t="n">
        <v>0</v>
      </c>
    </row>
    <row r="13343" customFormat="false" ht="12.8" hidden="false" customHeight="false" outlineLevel="0" collapsed="false">
      <c r="A13343" s="207" t="n">
        <v>43148</v>
      </c>
      <c r="B13343" s="208" t="s">
        <v>13484</v>
      </c>
      <c r="C13343" s="2" t="s">
        <v>441</v>
      </c>
      <c r="D13343" s="209" t="n">
        <v>60.97</v>
      </c>
      <c r="F13343" s="211" t="n">
        <v>0</v>
      </c>
    </row>
    <row r="13344" customFormat="false" ht="12.8" hidden="false" customHeight="false" outlineLevel="0" collapsed="false">
      <c r="A13344" s="207" t="n">
        <v>43147</v>
      </c>
      <c r="B13344" s="208" t="s">
        <v>13485</v>
      </c>
      <c r="C13344" s="2" t="s">
        <v>441</v>
      </c>
      <c r="D13344" s="209" t="n">
        <v>23.61</v>
      </c>
      <c r="F13344" s="211" t="n">
        <v>0</v>
      </c>
    </row>
    <row r="13345" customFormat="false" ht="12.8" hidden="false" customHeight="false" outlineLevel="0" collapsed="false">
      <c r="A13345" s="207" t="n">
        <v>10608</v>
      </c>
      <c r="B13345" s="208" t="s">
        <v>13486</v>
      </c>
      <c r="C13345" s="2" t="s">
        <v>170</v>
      </c>
      <c r="F13345" s="211" t="n">
        <v>0</v>
      </c>
    </row>
    <row r="13346" customFormat="false" ht="12.8" hidden="false" customHeight="false" outlineLevel="0" collapsed="false">
      <c r="A13346" s="207" t="n">
        <v>4069</v>
      </c>
      <c r="B13346" s="208" t="s">
        <v>13487</v>
      </c>
      <c r="C13346" s="2" t="s">
        <v>2148</v>
      </c>
      <c r="D13346" s="209" t="n">
        <v>109.67</v>
      </c>
      <c r="F13346" s="211" t="n">
        <v>0</v>
      </c>
    </row>
    <row r="13347" customFormat="false" ht="12.8" hidden="false" customHeight="false" outlineLevel="0" collapsed="false">
      <c r="A13347" s="207" t="n">
        <v>40819</v>
      </c>
      <c r="B13347" s="208" t="s">
        <v>13488</v>
      </c>
      <c r="C13347" s="2" t="s">
        <v>7208</v>
      </c>
      <c r="D13347" s="209" t="n">
        <v>19275.53</v>
      </c>
      <c r="F13347" s="211" t="n">
        <v>0</v>
      </c>
    </row>
    <row r="13348" customFormat="false" ht="12.8" hidden="false" customHeight="false" outlineLevel="0" collapsed="false">
      <c r="A13348" s="207" t="n">
        <v>34361</v>
      </c>
      <c r="B13348" s="208" t="s">
        <v>13489</v>
      </c>
      <c r="C13348" s="2" t="s">
        <v>441</v>
      </c>
      <c r="D13348" s="209" t="n">
        <v>17.19</v>
      </c>
      <c r="F13348" s="211" t="n">
        <v>0</v>
      </c>
    </row>
    <row r="13349" customFormat="false" ht="12.8" hidden="false" customHeight="false" outlineLevel="0" collapsed="false">
      <c r="A13349" s="207" t="n">
        <v>44478</v>
      </c>
      <c r="B13349" s="208" t="s">
        <v>13490</v>
      </c>
      <c r="C13349" s="2" t="s">
        <v>441</v>
      </c>
      <c r="D13349" s="209" t="n">
        <v>9.14</v>
      </c>
      <c r="F13349" s="211" t="n">
        <v>0</v>
      </c>
    </row>
    <row r="13350" customFormat="false" ht="12.8" hidden="false" customHeight="false" outlineLevel="0" collapsed="false">
      <c r="A13350" s="207" t="n">
        <v>44477</v>
      </c>
      <c r="B13350" s="208" t="s">
        <v>13491</v>
      </c>
      <c r="C13350" s="2" t="s">
        <v>441</v>
      </c>
      <c r="D13350" s="209" t="n">
        <v>9.14</v>
      </c>
      <c r="F13350" s="211" t="n">
        <v>0</v>
      </c>
    </row>
    <row r="13351" customFormat="false" ht="12.8" hidden="false" customHeight="false" outlineLevel="0" collapsed="false">
      <c r="A13351" s="207" t="n">
        <v>11697</v>
      </c>
      <c r="B13351" s="208" t="s">
        <v>13492</v>
      </c>
      <c r="C13351" s="2" t="s">
        <v>170</v>
      </c>
      <c r="D13351" s="209" t="n">
        <v>752.96</v>
      </c>
      <c r="F13351" s="211" t="n">
        <v>0</v>
      </c>
    </row>
    <row r="13352" customFormat="false" ht="12.8" hidden="false" customHeight="false" outlineLevel="0" collapsed="false">
      <c r="A13352" s="207" t="n">
        <v>11698</v>
      </c>
      <c r="B13352" s="208" t="s">
        <v>13493</v>
      </c>
      <c r="C13352" s="2" t="s">
        <v>170</v>
      </c>
      <c r="D13352" s="209" t="n">
        <v>898.24</v>
      </c>
      <c r="F13352" s="211" t="n">
        <v>0</v>
      </c>
    </row>
    <row r="13353" customFormat="false" ht="12.8" hidden="false" customHeight="false" outlineLevel="0" collapsed="false">
      <c r="A13353" s="207" t="n">
        <v>11699</v>
      </c>
      <c r="B13353" s="208" t="s">
        <v>13494</v>
      </c>
      <c r="C13353" s="2" t="s">
        <v>170</v>
      </c>
      <c r="D13353" s="209" t="n">
        <v>992.76</v>
      </c>
      <c r="F13353" s="211" t="n">
        <v>0</v>
      </c>
    </row>
    <row r="13354" customFormat="false" ht="12.8" hidden="false" customHeight="false" outlineLevel="0" collapsed="false">
      <c r="A13354" s="207" t="n">
        <v>10432</v>
      </c>
      <c r="B13354" s="208" t="s">
        <v>13495</v>
      </c>
      <c r="C13354" s="2" t="s">
        <v>170</v>
      </c>
      <c r="D13354" s="209" t="n">
        <v>430.91</v>
      </c>
      <c r="F13354" s="211" t="n">
        <v>0</v>
      </c>
    </row>
    <row r="13355" customFormat="false" ht="12.8" hidden="false" customHeight="false" outlineLevel="0" collapsed="false">
      <c r="A13355" s="207" t="n">
        <v>44020</v>
      </c>
      <c r="B13355" s="208" t="s">
        <v>13496</v>
      </c>
      <c r="C13355" s="2" t="s">
        <v>170</v>
      </c>
      <c r="D13355" s="209" t="n">
        <v>1063.12</v>
      </c>
      <c r="F13355" s="211" t="n">
        <v>0</v>
      </c>
    </row>
    <row r="13356" customFormat="false" ht="12.8" hidden="false" customHeight="false" outlineLevel="0" collapsed="false">
      <c r="A13356" s="207" t="n">
        <v>41419</v>
      </c>
      <c r="B13356" s="208" t="s">
        <v>13497</v>
      </c>
      <c r="C13356" s="2" t="s">
        <v>170</v>
      </c>
      <c r="D13356" s="209" t="n">
        <v>8.26</v>
      </c>
      <c r="F13356" s="211" t="n">
        <v>0</v>
      </c>
    </row>
    <row r="13357" customFormat="false" ht="12.8" hidden="false" customHeight="false" outlineLevel="0" collapsed="false">
      <c r="A13357" s="207" t="n">
        <v>41420</v>
      </c>
      <c r="B13357" s="208" t="s">
        <v>13498</v>
      </c>
      <c r="C13357" s="2" t="s">
        <v>170</v>
      </c>
      <c r="D13357" s="209" t="n">
        <v>11.24</v>
      </c>
      <c r="F13357" s="211" t="n">
        <v>0</v>
      </c>
    </row>
    <row r="13358" customFormat="false" ht="12.8" hidden="false" customHeight="false" outlineLevel="0" collapsed="false">
      <c r="A13358" s="207" t="n">
        <v>41421</v>
      </c>
      <c r="B13358" s="208" t="s">
        <v>13499</v>
      </c>
      <c r="C13358" s="2" t="s">
        <v>170</v>
      </c>
      <c r="D13358" s="209" t="n">
        <v>11.21</v>
      </c>
      <c r="F13358" s="211" t="n">
        <v>0</v>
      </c>
    </row>
    <row r="13359" customFormat="false" ht="12.8" hidden="false" customHeight="false" outlineLevel="0" collapsed="false">
      <c r="A13359" s="207" t="n">
        <v>41422</v>
      </c>
      <c r="B13359" s="208" t="s">
        <v>13500</v>
      </c>
      <c r="C13359" s="2" t="s">
        <v>170</v>
      </c>
      <c r="D13359" s="209" t="n">
        <v>15.35</v>
      </c>
      <c r="F13359" s="211" t="n">
        <v>0</v>
      </c>
    </row>
    <row r="13360" customFormat="false" ht="12.8" hidden="false" customHeight="false" outlineLevel="0" collapsed="false">
      <c r="A13360" s="207" t="n">
        <v>41425</v>
      </c>
      <c r="B13360" s="208" t="s">
        <v>13501</v>
      </c>
      <c r="C13360" s="2" t="s">
        <v>170</v>
      </c>
      <c r="D13360" s="209" t="n">
        <v>7.85</v>
      </c>
      <c r="F13360" s="211" t="n">
        <v>0</v>
      </c>
    </row>
    <row r="13361" customFormat="false" ht="12.8" hidden="false" customHeight="false" outlineLevel="0" collapsed="false">
      <c r="A13361" s="207" t="n">
        <v>41426</v>
      </c>
      <c r="B13361" s="208" t="s">
        <v>13502</v>
      </c>
      <c r="C13361" s="2" t="s">
        <v>170</v>
      </c>
      <c r="D13361" s="209" t="n">
        <v>14.16</v>
      </c>
      <c r="F13361" s="211" t="n">
        <v>0</v>
      </c>
    </row>
    <row r="13362" customFormat="false" ht="12.8" hidden="false" customHeight="false" outlineLevel="0" collapsed="false">
      <c r="A13362" s="207" t="n">
        <v>41414</v>
      </c>
      <c r="B13362" s="208" t="s">
        <v>13503</v>
      </c>
      <c r="C13362" s="2" t="s">
        <v>170</v>
      </c>
      <c r="D13362" s="209" t="n">
        <v>25.99</v>
      </c>
      <c r="F13362" s="211" t="n">
        <v>0</v>
      </c>
    </row>
    <row r="13363" customFormat="false" ht="12.8" hidden="false" customHeight="false" outlineLevel="0" collapsed="false">
      <c r="A13363" s="207" t="n">
        <v>41415</v>
      </c>
      <c r="B13363" s="208" t="s">
        <v>13504</v>
      </c>
      <c r="C13363" s="2" t="s">
        <v>170</v>
      </c>
      <c r="D13363" s="209" t="n">
        <v>30.26</v>
      </c>
      <c r="F13363" s="211" t="n">
        <v>0</v>
      </c>
    </row>
    <row r="13364" customFormat="false" ht="12.8" hidden="false" customHeight="false" outlineLevel="0" collapsed="false">
      <c r="A13364" s="207" t="n">
        <v>37514</v>
      </c>
      <c r="B13364" s="208" t="s">
        <v>13505</v>
      </c>
      <c r="C13364" s="2" t="s">
        <v>170</v>
      </c>
      <c r="D13364" s="209" t="n">
        <v>321000</v>
      </c>
      <c r="F13364" s="211" t="n">
        <v>0</v>
      </c>
    </row>
    <row r="13365" customFormat="false" ht="12.8" hidden="false" customHeight="false" outlineLevel="0" collapsed="false">
      <c r="A13365" s="207" t="n">
        <v>37520</v>
      </c>
      <c r="B13365" s="208" t="s">
        <v>13506</v>
      </c>
      <c r="C13365" s="2" t="s">
        <v>170</v>
      </c>
      <c r="D13365" s="209" t="n">
        <v>487275.91</v>
      </c>
      <c r="F13365" s="211" t="n">
        <v>0</v>
      </c>
    </row>
    <row r="13366" customFormat="false" ht="19.4" hidden="false" customHeight="false" outlineLevel="0" collapsed="false">
      <c r="A13366" s="207" t="n">
        <v>37546</v>
      </c>
      <c r="B13366" s="208" t="s">
        <v>13507</v>
      </c>
      <c r="C13366" s="2" t="s">
        <v>170</v>
      </c>
      <c r="D13366" s="209" t="n">
        <v>11376.85</v>
      </c>
      <c r="F13366" s="211" t="n">
        <v>0</v>
      </c>
    </row>
    <row r="13367" customFormat="false" ht="19.4" hidden="false" customHeight="false" outlineLevel="0" collapsed="false">
      <c r="A13367" s="207" t="n">
        <v>37544</v>
      </c>
      <c r="B13367" s="208" t="s">
        <v>13508</v>
      </c>
      <c r="C13367" s="2" t="s">
        <v>170</v>
      </c>
      <c r="D13367" s="209" t="n">
        <v>12032.93</v>
      </c>
      <c r="F13367" s="211" t="n">
        <v>0</v>
      </c>
    </row>
    <row r="13368" customFormat="false" ht="19.4" hidden="false" customHeight="false" outlineLevel="0" collapsed="false">
      <c r="A13368" s="207" t="n">
        <v>37545</v>
      </c>
      <c r="B13368" s="208" t="s">
        <v>13509</v>
      </c>
      <c r="C13368" s="2" t="s">
        <v>170</v>
      </c>
      <c r="D13368" s="209" t="n">
        <v>14317.58</v>
      </c>
      <c r="F13368" s="211" t="n">
        <v>0</v>
      </c>
    </row>
    <row r="13369" customFormat="false" ht="12.8" hidden="false" customHeight="false" outlineLevel="0" collapsed="false">
      <c r="A13369" s="207" t="n">
        <v>36793</v>
      </c>
      <c r="B13369" s="208" t="s">
        <v>13510</v>
      </c>
      <c r="C13369" s="2" t="s">
        <v>170</v>
      </c>
      <c r="D13369" s="209" t="n">
        <v>1597.21</v>
      </c>
      <c r="F13369" s="211" t="n">
        <v>0</v>
      </c>
    </row>
    <row r="13370" customFormat="false" ht="12.8" hidden="false" customHeight="false" outlineLevel="0" collapsed="false">
      <c r="A13370" s="207" t="n">
        <v>11769</v>
      </c>
      <c r="B13370" s="208" t="s">
        <v>13511</v>
      </c>
      <c r="C13370" s="2" t="s">
        <v>170</v>
      </c>
      <c r="D13370" s="209" t="n">
        <v>705.84</v>
      </c>
      <c r="F13370" s="211" t="n">
        <v>0</v>
      </c>
    </row>
    <row r="13371" customFormat="false" ht="12.8" hidden="false" customHeight="false" outlineLevel="0" collapsed="false">
      <c r="A13371" s="207" t="n">
        <v>11771</v>
      </c>
      <c r="B13371" s="208" t="s">
        <v>13512</v>
      </c>
      <c r="C13371" s="2" t="s">
        <v>170</v>
      </c>
      <c r="D13371" s="209" t="n">
        <v>864.57</v>
      </c>
      <c r="F13371" s="211" t="n">
        <v>0</v>
      </c>
    </row>
    <row r="13372" customFormat="false" ht="19.4" hidden="false" customHeight="false" outlineLevel="0" collapsed="false">
      <c r="A13372" s="207" t="n">
        <v>39919</v>
      </c>
      <c r="B13372" s="208" t="s">
        <v>13513</v>
      </c>
      <c r="C13372" s="2" t="s">
        <v>170</v>
      </c>
      <c r="D13372" s="209" t="n">
        <v>56947.44</v>
      </c>
      <c r="F13372" s="211" t="n">
        <v>0</v>
      </c>
    </row>
    <row r="13373" customFormat="false" ht="12.8" hidden="false" customHeight="false" outlineLevel="0" collapsed="false">
      <c r="A13373" s="207" t="n">
        <v>38385</v>
      </c>
      <c r="B13373" s="208" t="s">
        <v>13514</v>
      </c>
      <c r="C13373" s="2" t="s">
        <v>170</v>
      </c>
      <c r="D13373" s="209" t="n">
        <v>36.54</v>
      </c>
      <c r="F13373" s="211" t="n">
        <v>0</v>
      </c>
    </row>
    <row r="13374" customFormat="false" ht="12.8" hidden="false" customHeight="false" outlineLevel="0" collapsed="false">
      <c r="A13374" s="207" t="n">
        <v>36800</v>
      </c>
      <c r="B13374" s="208" t="s">
        <v>13515</v>
      </c>
      <c r="C13374" s="2" t="s">
        <v>170</v>
      </c>
      <c r="D13374" s="209" t="n">
        <v>424.13</v>
      </c>
      <c r="F13374" s="211" t="n">
        <v>0</v>
      </c>
    </row>
    <row r="13375" customFormat="false" ht="12.8" hidden="false" customHeight="false" outlineLevel="0" collapsed="false">
      <c r="A13375" s="207" t="n">
        <v>37587</v>
      </c>
      <c r="B13375" s="208" t="s">
        <v>13516</v>
      </c>
      <c r="C13375" s="2" t="s">
        <v>170</v>
      </c>
      <c r="D13375" s="209" t="n">
        <v>931.81</v>
      </c>
      <c r="F13375" s="211" t="n">
        <v>0</v>
      </c>
    </row>
    <row r="13376" customFormat="false" ht="19.4" hidden="false" customHeight="false" outlineLevel="0" collapsed="false">
      <c r="A13376" s="207" t="n">
        <v>11561</v>
      </c>
      <c r="B13376" s="208" t="s">
        <v>13517</v>
      </c>
      <c r="C13376" s="2" t="s">
        <v>170</v>
      </c>
      <c r="D13376" s="209" t="n">
        <v>257.41</v>
      </c>
      <c r="F13376" s="211" t="n">
        <v>0</v>
      </c>
    </row>
    <row r="13377" customFormat="false" ht="19.4" hidden="false" customHeight="false" outlineLevel="0" collapsed="false">
      <c r="A13377" s="207" t="n">
        <v>43604</v>
      </c>
      <c r="B13377" s="208" t="s">
        <v>13518</v>
      </c>
      <c r="C13377" s="2" t="s">
        <v>170</v>
      </c>
      <c r="D13377" s="209" t="n">
        <v>137.23</v>
      </c>
      <c r="F13377" s="211" t="n">
        <v>0</v>
      </c>
    </row>
    <row r="13378" customFormat="false" ht="19.4" hidden="false" customHeight="false" outlineLevel="0" collapsed="false">
      <c r="A13378" s="207" t="n">
        <v>11560</v>
      </c>
      <c r="B13378" s="208" t="s">
        <v>13519</v>
      </c>
      <c r="C13378" s="2" t="s">
        <v>170</v>
      </c>
      <c r="D13378" s="209" t="n">
        <v>198.68</v>
      </c>
      <c r="F13378" s="211" t="n">
        <v>0</v>
      </c>
    </row>
    <row r="13379" customFormat="false" ht="12.8" hidden="false" customHeight="false" outlineLevel="0" collapsed="false">
      <c r="A13379" s="207" t="n">
        <v>11499</v>
      </c>
      <c r="B13379" s="208" t="s">
        <v>13520</v>
      </c>
      <c r="C13379" s="2" t="s">
        <v>170</v>
      </c>
      <c r="D13379" s="209" t="n">
        <v>1082.5</v>
      </c>
      <c r="F13379" s="211" t="n">
        <v>0</v>
      </c>
    </row>
    <row r="13380" customFormat="false" ht="12.8" hidden="false" customHeight="false" outlineLevel="0" collapsed="false">
      <c r="A13380" s="207" t="n">
        <v>34761</v>
      </c>
      <c r="B13380" s="208" t="s">
        <v>13521</v>
      </c>
      <c r="C13380" s="2" t="s">
        <v>2148</v>
      </c>
      <c r="D13380" s="209" t="n">
        <v>19.08</v>
      </c>
      <c r="F13380" s="211" t="n">
        <v>0</v>
      </c>
    </row>
    <row r="13381" customFormat="false" ht="12.8" hidden="false" customHeight="false" outlineLevel="0" collapsed="false">
      <c r="A13381" s="207" t="n">
        <v>40924</v>
      </c>
      <c r="B13381" s="208" t="s">
        <v>13522</v>
      </c>
      <c r="C13381" s="2" t="s">
        <v>7208</v>
      </c>
      <c r="D13381" s="209" t="n">
        <v>3353.99</v>
      </c>
      <c r="F13381" s="211" t="n">
        <v>0</v>
      </c>
    </row>
    <row r="13382" customFormat="false" ht="12.8" hidden="false" customHeight="false" outlineLevel="0" collapsed="false">
      <c r="A13382" s="207" t="n">
        <v>40983</v>
      </c>
      <c r="B13382" s="208" t="s">
        <v>13523</v>
      </c>
      <c r="C13382" s="2" t="s">
        <v>7208</v>
      </c>
      <c r="D13382" s="209" t="n">
        <v>4147.39</v>
      </c>
      <c r="F13382" s="211" t="n">
        <v>0</v>
      </c>
    </row>
    <row r="13383" customFormat="false" ht="12.8" hidden="false" customHeight="false" outlineLevel="0" collapsed="false">
      <c r="A13383" s="207" t="n">
        <v>44497</v>
      </c>
      <c r="B13383" s="208" t="s">
        <v>13524</v>
      </c>
      <c r="C13383" s="2" t="s">
        <v>2148</v>
      </c>
      <c r="D13383" s="209" t="n">
        <v>23.59</v>
      </c>
      <c r="F13383" s="211" t="n">
        <v>0</v>
      </c>
    </row>
    <row r="13384" customFormat="false" ht="12.8" hidden="false" customHeight="false" outlineLevel="0" collapsed="false">
      <c r="A13384" s="207" t="n">
        <v>2437</v>
      </c>
      <c r="B13384" s="208" t="s">
        <v>13525</v>
      </c>
      <c r="C13384" s="2" t="s">
        <v>2148</v>
      </c>
      <c r="D13384" s="209" t="n">
        <v>32.49</v>
      </c>
      <c r="F13384" s="211" t="n">
        <v>0</v>
      </c>
    </row>
    <row r="13385" customFormat="false" ht="12.8" hidden="false" customHeight="false" outlineLevel="0" collapsed="false">
      <c r="A13385" s="207" t="n">
        <v>40921</v>
      </c>
      <c r="B13385" s="208" t="s">
        <v>13526</v>
      </c>
      <c r="C13385" s="2" t="s">
        <v>7208</v>
      </c>
      <c r="D13385" s="209" t="n">
        <v>5714.19</v>
      </c>
      <c r="F13385" s="211" t="n">
        <v>0</v>
      </c>
    </row>
    <row r="13386" customFormat="false" ht="19.4" hidden="false" customHeight="false" outlineLevel="0" collapsed="false">
      <c r="A13386" s="207" t="n">
        <v>36502</v>
      </c>
      <c r="B13386" s="208" t="s">
        <v>13527</v>
      </c>
      <c r="C13386" s="2" t="s">
        <v>170</v>
      </c>
      <c r="D13386" s="209" t="n">
        <v>4102.14</v>
      </c>
      <c r="F13386" s="211" t="n">
        <v>0</v>
      </c>
    </row>
    <row r="13387" customFormat="false" ht="19.4" hidden="false" customHeight="false" outlineLevel="0" collapsed="false">
      <c r="A13387" s="207" t="n">
        <v>36503</v>
      </c>
      <c r="B13387" s="208" t="s">
        <v>13528</v>
      </c>
      <c r="C13387" s="2" t="s">
        <v>170</v>
      </c>
      <c r="D13387" s="209" t="n">
        <v>5058.43</v>
      </c>
      <c r="F13387" s="211" t="n">
        <v>0</v>
      </c>
    </row>
    <row r="13388" customFormat="false" ht="12.8" hidden="false" customHeight="false" outlineLevel="0" collapsed="false">
      <c r="A13388" s="207" t="n">
        <v>4090</v>
      </c>
      <c r="B13388" s="208" t="s">
        <v>13529</v>
      </c>
      <c r="C13388" s="2" t="s">
        <v>170</v>
      </c>
      <c r="D13388" s="209" t="n">
        <v>1200000</v>
      </c>
      <c r="F13388" s="211" t="n">
        <v>0</v>
      </c>
    </row>
    <row r="13389" customFormat="false" ht="12.8" hidden="false" customHeight="false" outlineLevel="0" collapsed="false">
      <c r="A13389" s="207" t="n">
        <v>4093</v>
      </c>
      <c r="B13389" s="208" t="s">
        <v>13530</v>
      </c>
      <c r="C13389" s="2" t="s">
        <v>2148</v>
      </c>
      <c r="D13389" s="209" t="n">
        <v>21.08</v>
      </c>
      <c r="F13389" s="211" t="n">
        <v>0</v>
      </c>
    </row>
    <row r="13390" customFormat="false" ht="12.8" hidden="false" customHeight="false" outlineLevel="0" collapsed="false">
      <c r="A13390" s="207" t="n">
        <v>10512</v>
      </c>
      <c r="B13390" s="208" t="s">
        <v>13531</v>
      </c>
      <c r="C13390" s="2" t="s">
        <v>7208</v>
      </c>
      <c r="D13390" s="209" t="n">
        <v>3705.24</v>
      </c>
      <c r="F13390" s="211" t="n">
        <v>0</v>
      </c>
    </row>
    <row r="13391" customFormat="false" ht="12.8" hidden="false" customHeight="false" outlineLevel="0" collapsed="false">
      <c r="A13391" s="207" t="n">
        <v>4243</v>
      </c>
      <c r="B13391" s="208" t="s">
        <v>13532</v>
      </c>
      <c r="C13391" s="2" t="s">
        <v>2148</v>
      </c>
      <c r="D13391" s="209" t="n">
        <v>31.04</v>
      </c>
      <c r="F13391" s="211" t="n">
        <v>0</v>
      </c>
    </row>
    <row r="13392" customFormat="false" ht="12.8" hidden="false" customHeight="false" outlineLevel="0" collapsed="false">
      <c r="A13392" s="207" t="n">
        <v>20020</v>
      </c>
      <c r="B13392" s="208" t="s">
        <v>13533</v>
      </c>
      <c r="C13392" s="2" t="s">
        <v>2148</v>
      </c>
      <c r="D13392" s="209" t="n">
        <v>21.9</v>
      </c>
      <c r="F13392" s="211" t="n">
        <v>0</v>
      </c>
    </row>
    <row r="13393" customFormat="false" ht="12.8" hidden="false" customHeight="false" outlineLevel="0" collapsed="false">
      <c r="A13393" s="207" t="n">
        <v>41038</v>
      </c>
      <c r="B13393" s="208" t="s">
        <v>13534</v>
      </c>
      <c r="C13393" s="2" t="s">
        <v>7208</v>
      </c>
      <c r="D13393" s="209" t="n">
        <v>3850.5</v>
      </c>
      <c r="F13393" s="211" t="n">
        <v>0</v>
      </c>
    </row>
    <row r="13394" customFormat="false" ht="12.8" hidden="false" customHeight="false" outlineLevel="0" collapsed="false">
      <c r="A13394" s="207" t="n">
        <v>4094</v>
      </c>
      <c r="B13394" s="208" t="s">
        <v>13535</v>
      </c>
      <c r="C13394" s="2" t="s">
        <v>2148</v>
      </c>
      <c r="D13394" s="209" t="n">
        <v>26.22</v>
      </c>
      <c r="F13394" s="211" t="n">
        <v>0</v>
      </c>
    </row>
    <row r="13395" customFormat="false" ht="12.8" hidden="false" customHeight="false" outlineLevel="0" collapsed="false">
      <c r="A13395" s="207" t="n">
        <v>40988</v>
      </c>
      <c r="B13395" s="208" t="s">
        <v>13536</v>
      </c>
      <c r="C13395" s="2" t="s">
        <v>7208</v>
      </c>
      <c r="D13395" s="209" t="n">
        <v>4608.66</v>
      </c>
      <c r="F13395" s="211" t="n">
        <v>0</v>
      </c>
    </row>
    <row r="13396" customFormat="false" ht="12.8" hidden="false" customHeight="false" outlineLevel="0" collapsed="false">
      <c r="A13396" s="207" t="n">
        <v>4095</v>
      </c>
      <c r="B13396" s="208" t="s">
        <v>13537</v>
      </c>
      <c r="C13396" s="2" t="s">
        <v>2148</v>
      </c>
      <c r="D13396" s="209" t="n">
        <v>18.7</v>
      </c>
      <c r="F13396" s="211" t="n">
        <v>0</v>
      </c>
    </row>
    <row r="13397" customFormat="false" ht="12.8" hidden="false" customHeight="false" outlineLevel="0" collapsed="false">
      <c r="A13397" s="207" t="n">
        <v>40990</v>
      </c>
      <c r="B13397" s="208" t="s">
        <v>13538</v>
      </c>
      <c r="C13397" s="2" t="s">
        <v>7208</v>
      </c>
      <c r="D13397" s="209" t="n">
        <v>3290.97</v>
      </c>
      <c r="F13397" s="211" t="n">
        <v>0</v>
      </c>
    </row>
    <row r="13398" customFormat="false" ht="12.8" hidden="false" customHeight="false" outlineLevel="0" collapsed="false">
      <c r="A13398" s="207" t="n">
        <v>4096</v>
      </c>
      <c r="B13398" s="208" t="s">
        <v>13539</v>
      </c>
      <c r="C13398" s="2" t="s">
        <v>2148</v>
      </c>
      <c r="D13398" s="209" t="n">
        <v>25.43</v>
      </c>
      <c r="F13398" s="211" t="n">
        <v>0</v>
      </c>
    </row>
    <row r="13399" customFormat="false" ht="12.8" hidden="false" customHeight="false" outlineLevel="0" collapsed="false">
      <c r="A13399" s="207" t="n">
        <v>40992</v>
      </c>
      <c r="B13399" s="208" t="s">
        <v>13540</v>
      </c>
      <c r="C13399" s="2" t="s">
        <v>7208</v>
      </c>
      <c r="D13399" s="209" t="n">
        <v>4471.28</v>
      </c>
      <c r="F13399" s="211" t="n">
        <v>0</v>
      </c>
    </row>
    <row r="13400" customFormat="false" ht="12.8" hidden="false" customHeight="false" outlineLevel="0" collapsed="false">
      <c r="A13400" s="207" t="n">
        <v>4114</v>
      </c>
      <c r="B13400" s="208" t="s">
        <v>13541</v>
      </c>
      <c r="C13400" s="2" t="s">
        <v>170</v>
      </c>
      <c r="D13400" s="209" t="n">
        <v>84.9</v>
      </c>
      <c r="F13400" s="211" t="n">
        <v>0</v>
      </c>
    </row>
    <row r="13401" customFormat="false" ht="12.8" hidden="false" customHeight="false" outlineLevel="0" collapsed="false">
      <c r="A13401" s="207" t="n">
        <v>36797</v>
      </c>
      <c r="B13401" s="208" t="s">
        <v>13542</v>
      </c>
      <c r="C13401" s="2" t="s">
        <v>170</v>
      </c>
      <c r="D13401" s="209" t="n">
        <v>75.59</v>
      </c>
      <c r="F13401" s="211" t="n">
        <v>0</v>
      </c>
    </row>
    <row r="13402" customFormat="false" ht="12.8" hidden="false" customHeight="false" outlineLevel="0" collapsed="false">
      <c r="A13402" s="207" t="n">
        <v>4107</v>
      </c>
      <c r="B13402" s="208" t="s">
        <v>13543</v>
      </c>
      <c r="C13402" s="2" t="s">
        <v>170</v>
      </c>
      <c r="D13402" s="209" t="n">
        <v>71.27</v>
      </c>
      <c r="F13402" s="211" t="n">
        <v>0</v>
      </c>
    </row>
    <row r="13403" customFormat="false" ht="12.8" hidden="false" customHeight="false" outlineLevel="0" collapsed="false">
      <c r="A13403" s="207" t="n">
        <v>4102</v>
      </c>
      <c r="B13403" s="208" t="s">
        <v>13544</v>
      </c>
      <c r="C13403" s="2" t="s">
        <v>170</v>
      </c>
      <c r="D13403" s="209" t="n">
        <v>87</v>
      </c>
      <c r="F13403" s="211" t="n">
        <v>0</v>
      </c>
    </row>
    <row r="13404" customFormat="false" ht="12.8" hidden="false" customHeight="false" outlineLevel="0" collapsed="false">
      <c r="A13404" s="207" t="n">
        <v>36799</v>
      </c>
      <c r="B13404" s="208" t="s">
        <v>13545</v>
      </c>
      <c r="C13404" s="2" t="s">
        <v>170</v>
      </c>
      <c r="D13404" s="209" t="n">
        <v>73.37</v>
      </c>
      <c r="F13404" s="211" t="n">
        <v>0</v>
      </c>
    </row>
    <row r="13405" customFormat="false" ht="12.8" hidden="false" customHeight="false" outlineLevel="0" collapsed="false">
      <c r="A13405" s="207" t="n">
        <v>2747</v>
      </c>
      <c r="B13405" s="208" t="s">
        <v>13546</v>
      </c>
      <c r="C13405" s="2" t="s">
        <v>183</v>
      </c>
      <c r="D13405" s="209" t="n">
        <v>51.39</v>
      </c>
      <c r="F13405" s="211" t="n">
        <v>0</v>
      </c>
    </row>
    <row r="13406" customFormat="false" ht="12.8" hidden="false" customHeight="false" outlineLevel="0" collapsed="false">
      <c r="A13406" s="207" t="n">
        <v>21138</v>
      </c>
      <c r="B13406" s="208" t="s">
        <v>13547</v>
      </c>
      <c r="C13406" s="2" t="s">
        <v>183</v>
      </c>
      <c r="D13406" s="209" t="n">
        <v>16.29</v>
      </c>
      <c r="F13406" s="211" t="n">
        <v>0</v>
      </c>
    </row>
    <row r="13407" customFormat="false" ht="12.8" hidden="false" customHeight="false" outlineLevel="0" collapsed="false">
      <c r="A13407" s="207" t="n">
        <v>10826</v>
      </c>
      <c r="B13407" s="208" t="s">
        <v>13548</v>
      </c>
      <c r="C13407" s="2" t="s">
        <v>170</v>
      </c>
      <c r="D13407" s="209" t="n">
        <v>66.95</v>
      </c>
      <c r="F13407" s="211" t="n">
        <v>0</v>
      </c>
    </row>
    <row r="13408" customFormat="false" ht="12.8" hidden="false" customHeight="false" outlineLevel="0" collapsed="false">
      <c r="A13408" s="207" t="n">
        <v>365</v>
      </c>
      <c r="B13408" s="208" t="s">
        <v>13549</v>
      </c>
      <c r="C13408" s="2" t="s">
        <v>170</v>
      </c>
      <c r="D13408" s="209" t="n">
        <v>41.51</v>
      </c>
      <c r="F13408" s="211" t="n">
        <v>0</v>
      </c>
    </row>
    <row r="13409" customFormat="false" ht="12.8" hidden="false" customHeight="false" outlineLevel="0" collapsed="false">
      <c r="A13409" s="207" t="n">
        <v>38639</v>
      </c>
      <c r="B13409" s="208" t="s">
        <v>13550</v>
      </c>
      <c r="C13409" s="2" t="s">
        <v>170</v>
      </c>
      <c r="D13409" s="209" t="n">
        <v>160.68</v>
      </c>
      <c r="F13409" s="211" t="n">
        <v>0</v>
      </c>
    </row>
    <row r="13410" customFormat="false" ht="12.8" hidden="false" customHeight="false" outlineLevel="0" collapsed="false">
      <c r="A13410" s="207" t="n">
        <v>38640</v>
      </c>
      <c r="B13410" s="208" t="s">
        <v>13551</v>
      </c>
      <c r="C13410" s="2" t="s">
        <v>170</v>
      </c>
      <c r="D13410" s="209" t="n">
        <v>2.41</v>
      </c>
      <c r="F13410" s="211" t="n">
        <v>0</v>
      </c>
    </row>
    <row r="13411" customFormat="false" ht="12.8" hidden="false" customHeight="false" outlineLevel="0" collapsed="false">
      <c r="A13411" s="207" t="n">
        <v>358</v>
      </c>
      <c r="B13411" s="208" t="s">
        <v>13552</v>
      </c>
      <c r="C13411" s="2" t="s">
        <v>170</v>
      </c>
      <c r="D13411" s="209" t="n">
        <v>49.54</v>
      </c>
      <c r="F13411" s="211" t="n">
        <v>0</v>
      </c>
    </row>
    <row r="13412" customFormat="false" ht="12.8" hidden="false" customHeight="false" outlineLevel="0" collapsed="false">
      <c r="A13412" s="207" t="n">
        <v>359</v>
      </c>
      <c r="B13412" s="208" t="s">
        <v>13553</v>
      </c>
      <c r="C13412" s="2" t="s">
        <v>170</v>
      </c>
      <c r="D13412" s="209" t="n">
        <v>101.77</v>
      </c>
      <c r="F13412" s="211" t="n">
        <v>0</v>
      </c>
    </row>
    <row r="13413" customFormat="false" ht="12.8" hidden="false" customHeight="false" outlineLevel="0" collapsed="false">
      <c r="A13413" s="207" t="n">
        <v>38641</v>
      </c>
      <c r="B13413" s="208" t="s">
        <v>13554</v>
      </c>
      <c r="C13413" s="2" t="s">
        <v>170</v>
      </c>
      <c r="D13413" s="209" t="n">
        <v>100.43</v>
      </c>
      <c r="F13413" s="211" t="n">
        <v>0</v>
      </c>
    </row>
    <row r="13414" customFormat="false" ht="12.8" hidden="false" customHeight="false" outlineLevel="0" collapsed="false">
      <c r="A13414" s="207" t="n">
        <v>360</v>
      </c>
      <c r="B13414" s="208" t="s">
        <v>13555</v>
      </c>
      <c r="C13414" s="2" t="s">
        <v>170</v>
      </c>
      <c r="D13414" s="209" t="n">
        <v>2.33</v>
      </c>
      <c r="F13414" s="211" t="n">
        <v>0</v>
      </c>
    </row>
    <row r="13415" customFormat="false" ht="19.4" hidden="false" customHeight="false" outlineLevel="0" collapsed="false">
      <c r="A13415" s="207" t="n">
        <v>42430</v>
      </c>
      <c r="B13415" s="208" t="s">
        <v>13556</v>
      </c>
      <c r="C13415" s="2" t="s">
        <v>170</v>
      </c>
      <c r="F13415" s="211" t="n">
        <v>0</v>
      </c>
    </row>
    <row r="13416" customFormat="false" ht="12.8" hidden="false" customHeight="false" outlineLevel="0" collapsed="false">
      <c r="A13416" s="207" t="n">
        <v>4209</v>
      </c>
      <c r="B13416" s="208" t="s">
        <v>13557</v>
      </c>
      <c r="C13416" s="2" t="s">
        <v>170</v>
      </c>
      <c r="D13416" s="209" t="n">
        <v>22.99</v>
      </c>
      <c r="F13416" s="211" t="n">
        <v>0</v>
      </c>
    </row>
    <row r="13417" customFormat="false" ht="12.8" hidden="false" customHeight="false" outlineLevel="0" collapsed="false">
      <c r="A13417" s="207" t="n">
        <v>4180</v>
      </c>
      <c r="B13417" s="208" t="s">
        <v>13558</v>
      </c>
      <c r="C13417" s="2" t="s">
        <v>170</v>
      </c>
      <c r="D13417" s="209" t="n">
        <v>17.31</v>
      </c>
      <c r="F13417" s="211" t="n">
        <v>0</v>
      </c>
    </row>
    <row r="13418" customFormat="false" ht="12.8" hidden="false" customHeight="false" outlineLevel="0" collapsed="false">
      <c r="A13418" s="207" t="n">
        <v>4179</v>
      </c>
      <c r="B13418" s="208" t="s">
        <v>13559</v>
      </c>
      <c r="C13418" s="2" t="s">
        <v>170</v>
      </c>
      <c r="D13418" s="209" t="n">
        <v>11.76</v>
      </c>
      <c r="F13418" s="211" t="n">
        <v>0</v>
      </c>
    </row>
    <row r="13419" customFormat="false" ht="12.8" hidden="false" customHeight="false" outlineLevel="0" collapsed="false">
      <c r="A13419" s="207" t="n">
        <v>4177</v>
      </c>
      <c r="B13419" s="208" t="s">
        <v>13560</v>
      </c>
      <c r="C13419" s="2" t="s">
        <v>170</v>
      </c>
      <c r="D13419" s="209" t="n">
        <v>5.74</v>
      </c>
      <c r="F13419" s="211" t="n">
        <v>0</v>
      </c>
    </row>
    <row r="13420" customFormat="false" ht="12.8" hidden="false" customHeight="false" outlineLevel="0" collapsed="false">
      <c r="A13420" s="207" t="n">
        <v>4208</v>
      </c>
      <c r="B13420" s="208" t="s">
        <v>13561</v>
      </c>
      <c r="C13420" s="2" t="s">
        <v>170</v>
      </c>
      <c r="D13420" s="209" t="n">
        <v>54.74</v>
      </c>
      <c r="F13420" s="211" t="n">
        <v>0</v>
      </c>
    </row>
    <row r="13421" customFormat="false" ht="12.8" hidden="false" customHeight="false" outlineLevel="0" collapsed="false">
      <c r="A13421" s="207" t="n">
        <v>4181</v>
      </c>
      <c r="B13421" s="208" t="s">
        <v>13562</v>
      </c>
      <c r="C13421" s="2" t="s">
        <v>170</v>
      </c>
      <c r="D13421" s="209" t="n">
        <v>35.76</v>
      </c>
      <c r="F13421" s="211" t="n">
        <v>0</v>
      </c>
    </row>
    <row r="13422" customFormat="false" ht="12.8" hidden="false" customHeight="false" outlineLevel="0" collapsed="false">
      <c r="A13422" s="207" t="n">
        <v>4182</v>
      </c>
      <c r="B13422" s="208" t="s">
        <v>13563</v>
      </c>
      <c r="C13422" s="2" t="s">
        <v>170</v>
      </c>
      <c r="D13422" s="209" t="n">
        <v>89.04</v>
      </c>
      <c r="F13422" s="211" t="n">
        <v>0</v>
      </c>
    </row>
    <row r="13423" customFormat="false" ht="12.8" hidden="false" customHeight="false" outlineLevel="0" collapsed="false">
      <c r="A13423" s="207" t="n">
        <v>4178</v>
      </c>
      <c r="B13423" s="208" t="s">
        <v>13564</v>
      </c>
      <c r="C13423" s="2" t="s">
        <v>170</v>
      </c>
      <c r="D13423" s="209" t="n">
        <v>7.97</v>
      </c>
      <c r="F13423" s="211" t="n">
        <v>0</v>
      </c>
    </row>
    <row r="13424" customFormat="false" ht="12.8" hidden="false" customHeight="false" outlineLevel="0" collapsed="false">
      <c r="A13424" s="207" t="n">
        <v>4183</v>
      </c>
      <c r="B13424" s="208" t="s">
        <v>13565</v>
      </c>
      <c r="C13424" s="2" t="s">
        <v>170</v>
      </c>
      <c r="D13424" s="209" t="n">
        <v>143.35</v>
      </c>
      <c r="F13424" s="211" t="n">
        <v>0</v>
      </c>
    </row>
    <row r="13425" customFormat="false" ht="12.8" hidden="false" customHeight="false" outlineLevel="0" collapsed="false">
      <c r="A13425" s="207" t="n">
        <v>4184</v>
      </c>
      <c r="B13425" s="208" t="s">
        <v>13566</v>
      </c>
      <c r="C13425" s="2" t="s">
        <v>170</v>
      </c>
      <c r="D13425" s="209" t="n">
        <v>316.44</v>
      </c>
      <c r="F13425" s="211" t="n">
        <v>0</v>
      </c>
    </row>
    <row r="13426" customFormat="false" ht="12.8" hidden="false" customHeight="false" outlineLevel="0" collapsed="false">
      <c r="A13426" s="207" t="n">
        <v>4185</v>
      </c>
      <c r="B13426" s="208" t="s">
        <v>13567</v>
      </c>
      <c r="C13426" s="2" t="s">
        <v>170</v>
      </c>
      <c r="D13426" s="209" t="n">
        <v>525.77</v>
      </c>
      <c r="F13426" s="211" t="n">
        <v>0</v>
      </c>
    </row>
    <row r="13427" customFormat="false" ht="12.8" hidden="false" customHeight="false" outlineLevel="0" collapsed="false">
      <c r="A13427" s="207" t="n">
        <v>4205</v>
      </c>
      <c r="B13427" s="208" t="s">
        <v>13568</v>
      </c>
      <c r="C13427" s="2" t="s">
        <v>170</v>
      </c>
      <c r="D13427" s="209" t="n">
        <v>30.37</v>
      </c>
      <c r="F13427" s="211" t="n">
        <v>0</v>
      </c>
    </row>
    <row r="13428" customFormat="false" ht="12.8" hidden="false" customHeight="false" outlineLevel="0" collapsed="false">
      <c r="A13428" s="207" t="n">
        <v>4192</v>
      </c>
      <c r="B13428" s="208" t="s">
        <v>13569</v>
      </c>
      <c r="C13428" s="2" t="s">
        <v>170</v>
      </c>
      <c r="D13428" s="209" t="n">
        <v>30.37</v>
      </c>
      <c r="F13428" s="211" t="n">
        <v>0</v>
      </c>
    </row>
    <row r="13429" customFormat="false" ht="12.8" hidden="false" customHeight="false" outlineLevel="0" collapsed="false">
      <c r="A13429" s="207" t="n">
        <v>4191</v>
      </c>
      <c r="B13429" s="208" t="s">
        <v>13570</v>
      </c>
      <c r="C13429" s="2" t="s">
        <v>170</v>
      </c>
      <c r="D13429" s="209" t="n">
        <v>30.37</v>
      </c>
      <c r="F13429" s="211" t="n">
        <v>0</v>
      </c>
    </row>
    <row r="13430" customFormat="false" ht="12.8" hidden="false" customHeight="false" outlineLevel="0" collapsed="false">
      <c r="A13430" s="207" t="n">
        <v>4206</v>
      </c>
      <c r="B13430" s="208" t="s">
        <v>13571</v>
      </c>
      <c r="C13430" s="2" t="s">
        <v>170</v>
      </c>
      <c r="D13430" s="209" t="n">
        <v>23.73</v>
      </c>
      <c r="F13430" s="211" t="n">
        <v>0</v>
      </c>
    </row>
    <row r="13431" customFormat="false" ht="12.8" hidden="false" customHeight="false" outlineLevel="0" collapsed="false">
      <c r="A13431" s="207" t="n">
        <v>4207</v>
      </c>
      <c r="B13431" s="208" t="s">
        <v>13572</v>
      </c>
      <c r="C13431" s="2" t="s">
        <v>170</v>
      </c>
      <c r="D13431" s="209" t="n">
        <v>24.43</v>
      </c>
      <c r="F13431" s="211" t="n">
        <v>0</v>
      </c>
    </row>
    <row r="13432" customFormat="false" ht="12.8" hidden="false" customHeight="false" outlineLevel="0" collapsed="false">
      <c r="A13432" s="207" t="n">
        <v>4190</v>
      </c>
      <c r="B13432" s="208" t="s">
        <v>13573</v>
      </c>
      <c r="C13432" s="2" t="s">
        <v>170</v>
      </c>
      <c r="D13432" s="209" t="n">
        <v>23.73</v>
      </c>
      <c r="F13432" s="211" t="n">
        <v>0</v>
      </c>
    </row>
    <row r="13433" customFormat="false" ht="12.8" hidden="false" customHeight="false" outlineLevel="0" collapsed="false">
      <c r="A13433" s="207" t="n">
        <v>4188</v>
      </c>
      <c r="B13433" s="208" t="s">
        <v>13574</v>
      </c>
      <c r="C13433" s="2" t="s">
        <v>170</v>
      </c>
      <c r="D13433" s="209" t="n">
        <v>14.32</v>
      </c>
      <c r="F13433" s="211" t="n">
        <v>0</v>
      </c>
    </row>
    <row r="13434" customFormat="false" ht="12.8" hidden="false" customHeight="false" outlineLevel="0" collapsed="false">
      <c r="A13434" s="207" t="n">
        <v>4189</v>
      </c>
      <c r="B13434" s="208" t="s">
        <v>13575</v>
      </c>
      <c r="C13434" s="2" t="s">
        <v>170</v>
      </c>
      <c r="D13434" s="209" t="n">
        <v>14.32</v>
      </c>
      <c r="F13434" s="211" t="n">
        <v>0</v>
      </c>
    </row>
    <row r="13435" customFormat="false" ht="12.8" hidden="false" customHeight="false" outlineLevel="0" collapsed="false">
      <c r="A13435" s="207" t="n">
        <v>4186</v>
      </c>
      <c r="B13435" s="208" t="s">
        <v>13576</v>
      </c>
      <c r="C13435" s="2" t="s">
        <v>170</v>
      </c>
      <c r="D13435" s="209" t="n">
        <v>7.01</v>
      </c>
      <c r="F13435" s="211" t="n">
        <v>0</v>
      </c>
    </row>
    <row r="13436" customFormat="false" ht="12.8" hidden="false" customHeight="false" outlineLevel="0" collapsed="false">
      <c r="A13436" s="207" t="n">
        <v>4197</v>
      </c>
      <c r="B13436" s="208" t="s">
        <v>13577</v>
      </c>
      <c r="C13436" s="2" t="s">
        <v>170</v>
      </c>
      <c r="D13436" s="209" t="n">
        <v>75.82</v>
      </c>
      <c r="F13436" s="211" t="n">
        <v>0</v>
      </c>
    </row>
    <row r="13437" customFormat="false" ht="12.8" hidden="false" customHeight="false" outlineLevel="0" collapsed="false">
      <c r="A13437" s="207" t="n">
        <v>4194</v>
      </c>
      <c r="B13437" s="208" t="s">
        <v>13578</v>
      </c>
      <c r="C13437" s="2" t="s">
        <v>170</v>
      </c>
      <c r="D13437" s="209" t="n">
        <v>45.81</v>
      </c>
      <c r="F13437" s="211" t="n">
        <v>0</v>
      </c>
    </row>
    <row r="13438" customFormat="false" ht="12.8" hidden="false" customHeight="false" outlineLevel="0" collapsed="false">
      <c r="A13438" s="207" t="n">
        <v>4193</v>
      </c>
      <c r="B13438" s="208" t="s">
        <v>13579</v>
      </c>
      <c r="C13438" s="2" t="s">
        <v>170</v>
      </c>
      <c r="D13438" s="209" t="n">
        <v>45.81</v>
      </c>
      <c r="F13438" s="211" t="n">
        <v>0</v>
      </c>
    </row>
    <row r="13439" customFormat="false" ht="12.8" hidden="false" customHeight="false" outlineLevel="0" collapsed="false">
      <c r="A13439" s="207" t="n">
        <v>4204</v>
      </c>
      <c r="B13439" s="208" t="s">
        <v>13580</v>
      </c>
      <c r="C13439" s="2" t="s">
        <v>170</v>
      </c>
      <c r="D13439" s="209" t="n">
        <v>45.81</v>
      </c>
      <c r="F13439" s="211" t="n">
        <v>0</v>
      </c>
    </row>
    <row r="13440" customFormat="false" ht="12.8" hidden="false" customHeight="false" outlineLevel="0" collapsed="false">
      <c r="A13440" s="207" t="n">
        <v>4202</v>
      </c>
      <c r="B13440" s="208" t="s">
        <v>13581</v>
      </c>
      <c r="C13440" s="2" t="s">
        <v>170</v>
      </c>
      <c r="D13440" s="209" t="n">
        <v>138.46</v>
      </c>
      <c r="F13440" s="211" t="n">
        <v>0</v>
      </c>
    </row>
    <row r="13441" customFormat="false" ht="12.8" hidden="false" customHeight="false" outlineLevel="0" collapsed="false">
      <c r="A13441" s="207" t="n">
        <v>4203</v>
      </c>
      <c r="B13441" s="208" t="s">
        <v>13582</v>
      </c>
      <c r="C13441" s="2" t="s">
        <v>170</v>
      </c>
      <c r="D13441" s="209" t="n">
        <v>122.29</v>
      </c>
      <c r="F13441" s="211" t="n">
        <v>0</v>
      </c>
    </row>
    <row r="13442" customFormat="false" ht="12.8" hidden="false" customHeight="false" outlineLevel="0" collapsed="false">
      <c r="A13442" s="207" t="n">
        <v>4187</v>
      </c>
      <c r="B13442" s="208" t="s">
        <v>13583</v>
      </c>
      <c r="C13442" s="2" t="s">
        <v>170</v>
      </c>
      <c r="D13442" s="209" t="n">
        <v>9.13</v>
      </c>
      <c r="F13442" s="211" t="n">
        <v>0</v>
      </c>
    </row>
    <row r="13443" customFormat="false" ht="12.8" hidden="false" customHeight="false" outlineLevel="0" collapsed="false">
      <c r="A13443" s="207" t="n">
        <v>40368</v>
      </c>
      <c r="B13443" s="208" t="s">
        <v>13584</v>
      </c>
      <c r="C13443" s="2" t="s">
        <v>170</v>
      </c>
      <c r="D13443" s="209" t="n">
        <v>78.54</v>
      </c>
      <c r="F13443" s="211" t="n">
        <v>0</v>
      </c>
    </row>
    <row r="13444" customFormat="false" ht="12.8" hidden="false" customHeight="false" outlineLevel="0" collapsed="false">
      <c r="A13444" s="207" t="n">
        <v>40365</v>
      </c>
      <c r="B13444" s="208" t="s">
        <v>13585</v>
      </c>
      <c r="C13444" s="2" t="s">
        <v>170</v>
      </c>
      <c r="D13444" s="209" t="n">
        <v>52.99</v>
      </c>
      <c r="F13444" s="211" t="n">
        <v>0</v>
      </c>
    </row>
    <row r="13445" customFormat="false" ht="12.8" hidden="false" customHeight="false" outlineLevel="0" collapsed="false">
      <c r="A13445" s="207" t="n">
        <v>40362</v>
      </c>
      <c r="B13445" s="208" t="s">
        <v>13586</v>
      </c>
      <c r="C13445" s="2" t="s">
        <v>170</v>
      </c>
      <c r="D13445" s="209" t="n">
        <v>35.1</v>
      </c>
      <c r="F13445" s="211" t="n">
        <v>0</v>
      </c>
    </row>
    <row r="13446" customFormat="false" ht="12.8" hidden="false" customHeight="false" outlineLevel="0" collapsed="false">
      <c r="A13446" s="207" t="n">
        <v>40356</v>
      </c>
      <c r="B13446" s="208" t="s">
        <v>13587</v>
      </c>
      <c r="C13446" s="2" t="s">
        <v>170</v>
      </c>
      <c r="D13446" s="209" t="n">
        <v>18.1</v>
      </c>
      <c r="F13446" s="211" t="n">
        <v>0</v>
      </c>
    </row>
    <row r="13447" customFormat="false" ht="12.8" hidden="false" customHeight="false" outlineLevel="0" collapsed="false">
      <c r="A13447" s="207" t="n">
        <v>40374</v>
      </c>
      <c r="B13447" s="208" t="s">
        <v>13588</v>
      </c>
      <c r="C13447" s="2" t="s">
        <v>170</v>
      </c>
      <c r="D13447" s="209" t="n">
        <v>205.27</v>
      </c>
      <c r="F13447" s="211" t="n">
        <v>0</v>
      </c>
    </row>
    <row r="13448" customFormat="false" ht="12.8" hidden="false" customHeight="false" outlineLevel="0" collapsed="false">
      <c r="A13448" s="207" t="n">
        <v>40371</v>
      </c>
      <c r="B13448" s="208" t="s">
        <v>13589</v>
      </c>
      <c r="C13448" s="2" t="s">
        <v>170</v>
      </c>
      <c r="D13448" s="209" t="n">
        <v>129.21</v>
      </c>
      <c r="F13448" s="211" t="n">
        <v>0</v>
      </c>
    </row>
    <row r="13449" customFormat="false" ht="12.8" hidden="false" customHeight="false" outlineLevel="0" collapsed="false">
      <c r="A13449" s="207" t="n">
        <v>40359</v>
      </c>
      <c r="B13449" s="208" t="s">
        <v>13590</v>
      </c>
      <c r="C13449" s="2" t="s">
        <v>170</v>
      </c>
      <c r="D13449" s="209" t="n">
        <v>23.39</v>
      </c>
      <c r="F13449" s="211" t="n">
        <v>0</v>
      </c>
    </row>
    <row r="13450" customFormat="false" ht="12.8" hidden="false" customHeight="false" outlineLevel="0" collapsed="false">
      <c r="A13450" s="207" t="n">
        <v>45201</v>
      </c>
      <c r="B13450" s="208" t="s">
        <v>13591</v>
      </c>
      <c r="C13450" s="2" t="s">
        <v>170</v>
      </c>
      <c r="D13450" s="209" t="n">
        <v>59.31</v>
      </c>
      <c r="F13450" s="211" t="n">
        <v>0</v>
      </c>
    </row>
    <row r="13451" customFormat="false" ht="12.8" hidden="false" customHeight="false" outlineLevel="0" collapsed="false">
      <c r="A13451" s="207" t="n">
        <v>7595</v>
      </c>
      <c r="B13451" s="208" t="s">
        <v>13592</v>
      </c>
      <c r="C13451" s="2" t="s">
        <v>2148</v>
      </c>
      <c r="D13451" s="209" t="n">
        <v>17.8</v>
      </c>
      <c r="F13451" s="211" t="n">
        <v>0</v>
      </c>
    </row>
    <row r="13452" customFormat="false" ht="12.8" hidden="false" customHeight="false" outlineLevel="0" collapsed="false">
      <c r="A13452" s="207" t="n">
        <v>41094</v>
      </c>
      <c r="B13452" s="208" t="s">
        <v>13593</v>
      </c>
      <c r="C13452" s="2" t="s">
        <v>7208</v>
      </c>
      <c r="D13452" s="209" t="n">
        <v>3129.84</v>
      </c>
      <c r="F13452" s="211" t="n">
        <v>0</v>
      </c>
    </row>
    <row r="13453" customFormat="false" ht="12.8" hidden="false" customHeight="false" outlineLevel="0" collapsed="false">
      <c r="A13453" s="207" t="n">
        <v>38175</v>
      </c>
      <c r="B13453" s="208" t="s">
        <v>13594</v>
      </c>
      <c r="C13453" s="2" t="s">
        <v>170</v>
      </c>
      <c r="D13453" s="209" t="n">
        <v>5.16</v>
      </c>
      <c r="F13453" s="211" t="n">
        <v>0</v>
      </c>
    </row>
    <row r="13454" customFormat="false" ht="12.8" hidden="false" customHeight="false" outlineLevel="0" collapsed="false">
      <c r="A13454" s="207" t="n">
        <v>38176</v>
      </c>
      <c r="B13454" s="208" t="s">
        <v>13595</v>
      </c>
      <c r="C13454" s="2" t="s">
        <v>170</v>
      </c>
      <c r="D13454" s="209" t="n">
        <v>15.18</v>
      </c>
      <c r="F13454" s="211" t="n">
        <v>0</v>
      </c>
    </row>
    <row r="13455" customFormat="false" ht="12.8" hidden="false" customHeight="false" outlineLevel="0" collapsed="false">
      <c r="A13455" s="207" t="n">
        <v>36152</v>
      </c>
      <c r="B13455" s="208" t="s">
        <v>13596</v>
      </c>
      <c r="C13455" s="2" t="s">
        <v>170</v>
      </c>
      <c r="D13455" s="209" t="n">
        <v>6.49</v>
      </c>
      <c r="F13455" s="211" t="n">
        <v>0</v>
      </c>
    </row>
    <row r="13456" customFormat="false" ht="12.8" hidden="false" customHeight="false" outlineLevel="0" collapsed="false">
      <c r="A13456" s="207" t="n">
        <v>45212</v>
      </c>
      <c r="B13456" s="208" t="s">
        <v>13597</v>
      </c>
      <c r="C13456" s="2" t="s">
        <v>170</v>
      </c>
      <c r="D13456" s="209" t="n">
        <v>64.94</v>
      </c>
      <c r="F13456" s="211" t="n">
        <v>0</v>
      </c>
    </row>
    <row r="13457" customFormat="false" ht="12.8" hidden="false" customHeight="false" outlineLevel="0" collapsed="false">
      <c r="A13457" s="207" t="n">
        <v>4221</v>
      </c>
      <c r="B13457" s="208" t="s">
        <v>13598</v>
      </c>
      <c r="C13457" s="2" t="s">
        <v>9857</v>
      </c>
      <c r="D13457" s="209" t="n">
        <v>6.1</v>
      </c>
      <c r="F13457" s="211" t="n">
        <v>0</v>
      </c>
    </row>
    <row r="13458" customFormat="false" ht="19.4" hidden="false" customHeight="false" outlineLevel="0" collapsed="false">
      <c r="A13458" s="207" t="n">
        <v>4227</v>
      </c>
      <c r="B13458" s="208" t="s">
        <v>13599</v>
      </c>
      <c r="C13458" s="2" t="s">
        <v>9857</v>
      </c>
      <c r="D13458" s="209" t="n">
        <v>28.44</v>
      </c>
      <c r="F13458" s="211" t="n">
        <v>0</v>
      </c>
    </row>
    <row r="13459" customFormat="false" ht="19.4" hidden="false" customHeight="false" outlineLevel="0" collapsed="false">
      <c r="A13459" s="207" t="n">
        <v>38170</v>
      </c>
      <c r="B13459" s="208" t="s">
        <v>13600</v>
      </c>
      <c r="C13459" s="2" t="s">
        <v>170</v>
      </c>
      <c r="D13459" s="209" t="n">
        <v>22.56</v>
      </c>
      <c r="F13459" s="211" t="n">
        <v>0</v>
      </c>
    </row>
    <row r="13460" customFormat="false" ht="12.8" hidden="false" customHeight="false" outlineLevel="0" collapsed="false">
      <c r="A13460" s="207" t="n">
        <v>4252</v>
      </c>
      <c r="B13460" s="208" t="s">
        <v>13601</v>
      </c>
      <c r="C13460" s="2" t="s">
        <v>2148</v>
      </c>
      <c r="D13460" s="209" t="n">
        <v>29.35</v>
      </c>
      <c r="F13460" s="211" t="n">
        <v>0</v>
      </c>
    </row>
    <row r="13461" customFormat="false" ht="12.8" hidden="false" customHeight="false" outlineLevel="0" collapsed="false">
      <c r="A13461" s="207" t="n">
        <v>40980</v>
      </c>
      <c r="B13461" s="208" t="s">
        <v>13602</v>
      </c>
      <c r="C13461" s="2" t="s">
        <v>7208</v>
      </c>
      <c r="D13461" s="209" t="n">
        <v>5161.57</v>
      </c>
      <c r="F13461" s="211" t="n">
        <v>0</v>
      </c>
    </row>
    <row r="13462" customFormat="false" ht="12.8" hidden="false" customHeight="false" outlineLevel="0" collapsed="false">
      <c r="A13462" s="207" t="n">
        <v>41031</v>
      </c>
      <c r="B13462" s="208" t="s">
        <v>13603</v>
      </c>
      <c r="C13462" s="2" t="s">
        <v>7208</v>
      </c>
      <c r="D13462" s="209" t="n">
        <v>5459.04</v>
      </c>
      <c r="F13462" s="211" t="n">
        <v>0</v>
      </c>
    </row>
    <row r="13463" customFormat="false" ht="12.8" hidden="false" customHeight="false" outlineLevel="0" collapsed="false">
      <c r="A13463" s="207" t="n">
        <v>37666</v>
      </c>
      <c r="B13463" s="208" t="s">
        <v>13604</v>
      </c>
      <c r="C13463" s="2" t="s">
        <v>2148</v>
      </c>
      <c r="D13463" s="209" t="n">
        <v>25.69</v>
      </c>
      <c r="F13463" s="211" t="n">
        <v>0</v>
      </c>
    </row>
    <row r="13464" customFormat="false" ht="12.8" hidden="false" customHeight="false" outlineLevel="0" collapsed="false">
      <c r="A13464" s="207" t="n">
        <v>40986</v>
      </c>
      <c r="B13464" s="208" t="s">
        <v>13605</v>
      </c>
      <c r="C13464" s="2" t="s">
        <v>7208</v>
      </c>
      <c r="D13464" s="209" t="n">
        <v>4516.05</v>
      </c>
      <c r="F13464" s="211" t="n">
        <v>0</v>
      </c>
    </row>
    <row r="13465" customFormat="false" ht="12.8" hidden="false" customHeight="false" outlineLevel="0" collapsed="false">
      <c r="A13465" s="207" t="n">
        <v>4250</v>
      </c>
      <c r="B13465" s="208" t="s">
        <v>13606</v>
      </c>
      <c r="C13465" s="2" t="s">
        <v>2148</v>
      </c>
      <c r="D13465" s="209" t="n">
        <v>19.25</v>
      </c>
      <c r="F13465" s="211" t="n">
        <v>0</v>
      </c>
    </row>
    <row r="13466" customFormat="false" ht="12.8" hidden="false" customHeight="false" outlineLevel="0" collapsed="false">
      <c r="A13466" s="207" t="n">
        <v>40978</v>
      </c>
      <c r="B13466" s="208" t="s">
        <v>13607</v>
      </c>
      <c r="C13466" s="2" t="s">
        <v>7208</v>
      </c>
      <c r="D13466" s="209" t="n">
        <v>3385.34</v>
      </c>
      <c r="F13466" s="211" t="n">
        <v>0</v>
      </c>
    </row>
    <row r="13467" customFormat="false" ht="12.8" hidden="false" customHeight="false" outlineLevel="0" collapsed="false">
      <c r="A13467" s="207" t="n">
        <v>44501</v>
      </c>
      <c r="B13467" s="208" t="s">
        <v>13608</v>
      </c>
      <c r="C13467" s="2" t="s">
        <v>2148</v>
      </c>
      <c r="D13467" s="209" t="n">
        <v>31.04</v>
      </c>
      <c r="F13467" s="211" t="n">
        <v>0</v>
      </c>
    </row>
    <row r="13468" customFormat="false" ht="12.8" hidden="false" customHeight="false" outlineLevel="0" collapsed="false">
      <c r="A13468" s="207" t="n">
        <v>41043</v>
      </c>
      <c r="B13468" s="208" t="s">
        <v>13609</v>
      </c>
      <c r="C13468" s="2" t="s">
        <v>7208</v>
      </c>
      <c r="D13468" s="209" t="n">
        <v>5459.04</v>
      </c>
      <c r="F13468" s="211" t="n">
        <v>0</v>
      </c>
    </row>
    <row r="13469" customFormat="false" ht="12.8" hidden="false" customHeight="false" outlineLevel="0" collapsed="false">
      <c r="A13469" s="207" t="n">
        <v>4234</v>
      </c>
      <c r="B13469" s="208" t="s">
        <v>13610</v>
      </c>
      <c r="C13469" s="2" t="s">
        <v>2148</v>
      </c>
      <c r="D13469" s="209" t="n">
        <v>28.06</v>
      </c>
      <c r="F13469" s="211" t="n">
        <v>0</v>
      </c>
    </row>
    <row r="13470" customFormat="false" ht="12.8" hidden="false" customHeight="false" outlineLevel="0" collapsed="false">
      <c r="A13470" s="207" t="n">
        <v>40987</v>
      </c>
      <c r="B13470" s="208" t="s">
        <v>13611</v>
      </c>
      <c r="C13470" s="2" t="s">
        <v>7208</v>
      </c>
      <c r="D13470" s="209" t="n">
        <v>4932.28</v>
      </c>
      <c r="F13470" s="211" t="n">
        <v>0</v>
      </c>
    </row>
    <row r="13471" customFormat="false" ht="12.8" hidden="false" customHeight="false" outlineLevel="0" collapsed="false">
      <c r="A13471" s="207" t="n">
        <v>4253</v>
      </c>
      <c r="B13471" s="208" t="s">
        <v>13612</v>
      </c>
      <c r="C13471" s="2" t="s">
        <v>2148</v>
      </c>
      <c r="D13471" s="209" t="n">
        <v>25.69</v>
      </c>
      <c r="F13471" s="211" t="n">
        <v>0</v>
      </c>
    </row>
    <row r="13472" customFormat="false" ht="12.8" hidden="false" customHeight="false" outlineLevel="0" collapsed="false">
      <c r="A13472" s="207" t="n">
        <v>40981</v>
      </c>
      <c r="B13472" s="208" t="s">
        <v>13613</v>
      </c>
      <c r="C13472" s="2" t="s">
        <v>7208</v>
      </c>
      <c r="D13472" s="209" t="n">
        <v>4516.05</v>
      </c>
      <c r="F13472" s="211" t="n">
        <v>0</v>
      </c>
    </row>
    <row r="13473" customFormat="false" ht="12.8" hidden="false" customHeight="false" outlineLevel="0" collapsed="false">
      <c r="A13473" s="207" t="n">
        <v>4254</v>
      </c>
      <c r="B13473" s="208" t="s">
        <v>13614</v>
      </c>
      <c r="C13473" s="2" t="s">
        <v>2148</v>
      </c>
      <c r="D13473" s="209" t="n">
        <v>41.18</v>
      </c>
      <c r="F13473" s="211" t="n">
        <v>0</v>
      </c>
    </row>
    <row r="13474" customFormat="false" ht="12.8" hidden="false" customHeight="false" outlineLevel="0" collapsed="false">
      <c r="A13474" s="207" t="n">
        <v>41036</v>
      </c>
      <c r="B13474" s="208" t="s">
        <v>13615</v>
      </c>
      <c r="C13474" s="2" t="s">
        <v>7208</v>
      </c>
      <c r="D13474" s="209" t="n">
        <v>7241</v>
      </c>
      <c r="F13474" s="211" t="n">
        <v>0</v>
      </c>
    </row>
    <row r="13475" customFormat="false" ht="12.8" hidden="false" customHeight="false" outlineLevel="0" collapsed="false">
      <c r="A13475" s="207" t="n">
        <v>4251</v>
      </c>
      <c r="B13475" s="208" t="s">
        <v>13616</v>
      </c>
      <c r="C13475" s="2" t="s">
        <v>2148</v>
      </c>
      <c r="D13475" s="209" t="n">
        <v>25.22</v>
      </c>
      <c r="F13475" s="211" t="n">
        <v>0</v>
      </c>
    </row>
    <row r="13476" customFormat="false" ht="12.8" hidden="false" customHeight="false" outlineLevel="0" collapsed="false">
      <c r="A13476" s="207" t="n">
        <v>40979</v>
      </c>
      <c r="B13476" s="208" t="s">
        <v>13617</v>
      </c>
      <c r="C13476" s="2" t="s">
        <v>7208</v>
      </c>
      <c r="D13476" s="209" t="n">
        <v>4433.27</v>
      </c>
      <c r="F13476" s="211" t="n">
        <v>0</v>
      </c>
    </row>
    <row r="13477" customFormat="false" ht="12.8" hidden="false" customHeight="false" outlineLevel="0" collapsed="false">
      <c r="A13477" s="207" t="n">
        <v>4230</v>
      </c>
      <c r="B13477" s="208" t="s">
        <v>13618</v>
      </c>
      <c r="C13477" s="2" t="s">
        <v>2148</v>
      </c>
      <c r="D13477" s="209" t="n">
        <v>30.16</v>
      </c>
      <c r="F13477" s="211" t="n">
        <v>0</v>
      </c>
    </row>
    <row r="13478" customFormat="false" ht="12.8" hidden="false" customHeight="false" outlineLevel="0" collapsed="false">
      <c r="A13478" s="207" t="n">
        <v>40998</v>
      </c>
      <c r="B13478" s="208" t="s">
        <v>13619</v>
      </c>
      <c r="C13478" s="2" t="s">
        <v>7208</v>
      </c>
      <c r="D13478" s="209" t="n">
        <v>5301.57</v>
      </c>
      <c r="F13478" s="211" t="n">
        <v>0</v>
      </c>
    </row>
    <row r="13479" customFormat="false" ht="12.8" hidden="false" customHeight="false" outlineLevel="0" collapsed="false">
      <c r="A13479" s="207" t="n">
        <v>4257</v>
      </c>
      <c r="B13479" s="208" t="s">
        <v>13620</v>
      </c>
      <c r="C13479" s="2" t="s">
        <v>2148</v>
      </c>
      <c r="D13479" s="209" t="n">
        <v>24.88</v>
      </c>
      <c r="F13479" s="211" t="n">
        <v>0</v>
      </c>
    </row>
    <row r="13480" customFormat="false" ht="12.8" hidden="false" customHeight="false" outlineLevel="0" collapsed="false">
      <c r="A13480" s="207" t="n">
        <v>40982</v>
      </c>
      <c r="B13480" s="208" t="s">
        <v>13621</v>
      </c>
      <c r="C13480" s="2" t="s">
        <v>7208</v>
      </c>
      <c r="D13480" s="209" t="n">
        <v>4375.1</v>
      </c>
      <c r="F13480" s="211" t="n">
        <v>0</v>
      </c>
    </row>
    <row r="13481" customFormat="false" ht="12.8" hidden="false" customHeight="false" outlineLevel="0" collapsed="false">
      <c r="A13481" s="207" t="n">
        <v>4240</v>
      </c>
      <c r="B13481" s="208" t="s">
        <v>13622</v>
      </c>
      <c r="C13481" s="2" t="s">
        <v>2148</v>
      </c>
      <c r="D13481" s="209" t="n">
        <v>42.14</v>
      </c>
      <c r="F13481" s="211" t="n">
        <v>0</v>
      </c>
    </row>
    <row r="13482" customFormat="false" ht="12.8" hidden="false" customHeight="false" outlineLevel="0" collapsed="false">
      <c r="A13482" s="207" t="n">
        <v>41026</v>
      </c>
      <c r="B13482" s="208" t="s">
        <v>13623</v>
      </c>
      <c r="C13482" s="2" t="s">
        <v>7208</v>
      </c>
      <c r="D13482" s="209" t="n">
        <v>7407.65</v>
      </c>
      <c r="F13482" s="211" t="n">
        <v>0</v>
      </c>
    </row>
    <row r="13483" customFormat="false" ht="12.8" hidden="false" customHeight="false" outlineLevel="0" collapsed="false">
      <c r="A13483" s="207" t="n">
        <v>4239</v>
      </c>
      <c r="B13483" s="208" t="s">
        <v>13624</v>
      </c>
      <c r="C13483" s="2" t="s">
        <v>2148</v>
      </c>
      <c r="D13483" s="209" t="n">
        <v>42.14</v>
      </c>
      <c r="F13483" s="211" t="n">
        <v>0</v>
      </c>
    </row>
    <row r="13484" customFormat="false" ht="12.8" hidden="false" customHeight="false" outlineLevel="0" collapsed="false">
      <c r="A13484" s="207" t="n">
        <v>41024</v>
      </c>
      <c r="B13484" s="208" t="s">
        <v>13625</v>
      </c>
      <c r="C13484" s="2" t="s">
        <v>7208</v>
      </c>
      <c r="D13484" s="209" t="n">
        <v>7407.65</v>
      </c>
      <c r="F13484" s="211" t="n">
        <v>0</v>
      </c>
    </row>
    <row r="13485" customFormat="false" ht="12.8" hidden="false" customHeight="false" outlineLevel="0" collapsed="false">
      <c r="A13485" s="207" t="n">
        <v>4248</v>
      </c>
      <c r="B13485" s="208" t="s">
        <v>13626</v>
      </c>
      <c r="C13485" s="2" t="s">
        <v>2148</v>
      </c>
      <c r="D13485" s="209" t="n">
        <v>31.04</v>
      </c>
      <c r="F13485" s="211" t="n">
        <v>0</v>
      </c>
    </row>
    <row r="13486" customFormat="false" ht="12.8" hidden="false" customHeight="false" outlineLevel="0" collapsed="false">
      <c r="A13486" s="207" t="n">
        <v>41033</v>
      </c>
      <c r="B13486" s="208" t="s">
        <v>13627</v>
      </c>
      <c r="C13486" s="2" t="s">
        <v>7208</v>
      </c>
      <c r="D13486" s="209" t="n">
        <v>5459.04</v>
      </c>
      <c r="F13486" s="211" t="n">
        <v>0</v>
      </c>
    </row>
    <row r="13487" customFormat="false" ht="12.8" hidden="false" customHeight="false" outlineLevel="0" collapsed="false">
      <c r="A13487" s="207" t="n">
        <v>44500</v>
      </c>
      <c r="B13487" s="208" t="s">
        <v>13628</v>
      </c>
      <c r="C13487" s="2" t="s">
        <v>2148</v>
      </c>
      <c r="D13487" s="209" t="n">
        <v>31.04</v>
      </c>
      <c r="F13487" s="211" t="n">
        <v>0</v>
      </c>
    </row>
    <row r="13488" customFormat="false" ht="12.8" hidden="false" customHeight="false" outlineLevel="0" collapsed="false">
      <c r="A13488" s="207" t="n">
        <v>41040</v>
      </c>
      <c r="B13488" s="208" t="s">
        <v>13629</v>
      </c>
      <c r="C13488" s="2" t="s">
        <v>7208</v>
      </c>
      <c r="D13488" s="209" t="n">
        <v>5459.04</v>
      </c>
      <c r="F13488" s="211" t="n">
        <v>0</v>
      </c>
    </row>
    <row r="13489" customFormat="false" ht="12.8" hidden="false" customHeight="false" outlineLevel="0" collapsed="false">
      <c r="A13489" s="207" t="n">
        <v>4238</v>
      </c>
      <c r="B13489" s="208" t="s">
        <v>13630</v>
      </c>
      <c r="C13489" s="2" t="s">
        <v>2148</v>
      </c>
      <c r="D13489" s="209" t="n">
        <v>25.35</v>
      </c>
      <c r="F13489" s="211" t="n">
        <v>0</v>
      </c>
    </row>
    <row r="13490" customFormat="false" ht="12.8" hidden="false" customHeight="false" outlineLevel="0" collapsed="false">
      <c r="A13490" s="207" t="n">
        <v>41012</v>
      </c>
      <c r="B13490" s="208" t="s">
        <v>13631</v>
      </c>
      <c r="C13490" s="2" t="s">
        <v>7208</v>
      </c>
      <c r="D13490" s="209" t="n">
        <v>4456.88</v>
      </c>
      <c r="F13490" s="211" t="n">
        <v>0</v>
      </c>
    </row>
    <row r="13491" customFormat="false" ht="12.8" hidden="false" customHeight="false" outlineLevel="0" collapsed="false">
      <c r="A13491" s="207" t="n">
        <v>4233</v>
      </c>
      <c r="B13491" s="208" t="s">
        <v>13632</v>
      </c>
      <c r="C13491" s="2" t="s">
        <v>2148</v>
      </c>
      <c r="D13491" s="209" t="n">
        <v>42.14</v>
      </c>
      <c r="F13491" s="211" t="n">
        <v>0</v>
      </c>
    </row>
    <row r="13492" customFormat="false" ht="12.8" hidden="false" customHeight="false" outlineLevel="0" collapsed="false">
      <c r="A13492" s="207" t="n">
        <v>41001</v>
      </c>
      <c r="B13492" s="208" t="s">
        <v>13633</v>
      </c>
      <c r="C13492" s="2" t="s">
        <v>7208</v>
      </c>
      <c r="D13492" s="209" t="n">
        <v>7407.65</v>
      </c>
      <c r="F13492" s="211" t="n">
        <v>0</v>
      </c>
    </row>
    <row r="13493" customFormat="false" ht="12.8" hidden="false" customHeight="false" outlineLevel="0" collapsed="false">
      <c r="A13493" s="207" t="n">
        <v>2</v>
      </c>
      <c r="B13493" s="208" t="s">
        <v>13634</v>
      </c>
      <c r="C13493" s="2" t="s">
        <v>262</v>
      </c>
      <c r="D13493" s="209" t="n">
        <v>24.21</v>
      </c>
      <c r="F13493" s="211" t="n">
        <v>0</v>
      </c>
    </row>
    <row r="13494" customFormat="false" ht="19.4" hidden="false" customHeight="false" outlineLevel="0" collapsed="false">
      <c r="A13494" s="207" t="n">
        <v>4262</v>
      </c>
      <c r="B13494" s="208" t="s">
        <v>13635</v>
      </c>
      <c r="C13494" s="2" t="s">
        <v>170</v>
      </c>
      <c r="D13494" s="209" t="n">
        <v>750000</v>
      </c>
      <c r="F13494" s="211" t="n">
        <v>0</v>
      </c>
    </row>
    <row r="13495" customFormat="false" ht="19.4" hidden="false" customHeight="false" outlineLevel="0" collapsed="false">
      <c r="A13495" s="207" t="n">
        <v>4263</v>
      </c>
      <c r="B13495" s="208" t="s">
        <v>13636</v>
      </c>
      <c r="C13495" s="2" t="s">
        <v>170</v>
      </c>
      <c r="D13495" s="209" t="n">
        <v>1039999.95</v>
      </c>
      <c r="F13495" s="211" t="n">
        <v>0</v>
      </c>
    </row>
    <row r="13496" customFormat="false" ht="12.8" hidden="false" customHeight="false" outlineLevel="0" collapsed="false">
      <c r="A13496" s="207" t="n">
        <v>38402</v>
      </c>
      <c r="B13496" s="208" t="s">
        <v>13637</v>
      </c>
      <c r="C13496" s="2" t="s">
        <v>170</v>
      </c>
      <c r="D13496" s="209" t="n">
        <v>38.7</v>
      </c>
      <c r="F13496" s="211" t="n">
        <v>0</v>
      </c>
    </row>
    <row r="13497" customFormat="false" ht="12.8" hidden="false" customHeight="false" outlineLevel="0" collapsed="false">
      <c r="A13497" s="207" t="n">
        <v>45234</v>
      </c>
      <c r="B13497" s="208" t="s">
        <v>13638</v>
      </c>
      <c r="C13497" s="2" t="s">
        <v>170</v>
      </c>
      <c r="D13497" s="209" t="n">
        <v>40.34</v>
      </c>
      <c r="F13497" s="211" t="n">
        <v>0</v>
      </c>
    </row>
    <row r="13498" customFormat="false" ht="12.8" hidden="false" customHeight="false" outlineLevel="0" collapsed="false">
      <c r="A13498" s="207" t="n">
        <v>3412</v>
      </c>
      <c r="B13498" s="208" t="s">
        <v>13639</v>
      </c>
      <c r="C13498" s="2" t="s">
        <v>175</v>
      </c>
      <c r="D13498" s="209" t="n">
        <v>25.76</v>
      </c>
      <c r="F13498" s="211" t="n">
        <v>0</v>
      </c>
    </row>
    <row r="13499" customFormat="false" ht="12.8" hidden="false" customHeight="false" outlineLevel="0" collapsed="false">
      <c r="A13499" s="207" t="n">
        <v>3413</v>
      </c>
      <c r="B13499" s="208" t="s">
        <v>13640</v>
      </c>
      <c r="C13499" s="2" t="s">
        <v>175</v>
      </c>
      <c r="D13499" s="209" t="n">
        <v>57.98</v>
      </c>
      <c r="F13499" s="211" t="n">
        <v>0</v>
      </c>
    </row>
    <row r="13500" customFormat="false" ht="12.8" hidden="false" customHeight="false" outlineLevel="0" collapsed="false">
      <c r="A13500" s="207" t="n">
        <v>39744</v>
      </c>
      <c r="B13500" s="208" t="s">
        <v>13641</v>
      </c>
      <c r="C13500" s="2" t="s">
        <v>175</v>
      </c>
      <c r="D13500" s="209" t="n">
        <v>45.02</v>
      </c>
      <c r="F13500" s="211" t="n">
        <v>0</v>
      </c>
    </row>
    <row r="13501" customFormat="false" ht="12.8" hidden="false" customHeight="false" outlineLevel="0" collapsed="false">
      <c r="A13501" s="207" t="n">
        <v>39745</v>
      </c>
      <c r="B13501" s="208" t="s">
        <v>13642</v>
      </c>
      <c r="C13501" s="2" t="s">
        <v>175</v>
      </c>
      <c r="D13501" s="209" t="n">
        <v>95.02</v>
      </c>
      <c r="F13501" s="211" t="n">
        <v>0</v>
      </c>
    </row>
    <row r="13502" customFormat="false" ht="12.8" hidden="false" customHeight="false" outlineLevel="0" collapsed="false">
      <c r="A13502" s="207" t="n">
        <v>39639</v>
      </c>
      <c r="B13502" s="208" t="s">
        <v>13643</v>
      </c>
      <c r="C13502" s="2" t="s">
        <v>175</v>
      </c>
      <c r="F13502" s="211" t="n">
        <v>0</v>
      </c>
    </row>
    <row r="13503" customFormat="false" ht="12.8" hidden="false" customHeight="false" outlineLevel="0" collapsed="false">
      <c r="A13503" s="207" t="n">
        <v>39637</v>
      </c>
      <c r="B13503" s="208" t="s">
        <v>13644</v>
      </c>
      <c r="C13503" s="2" t="s">
        <v>175</v>
      </c>
      <c r="F13503" s="211" t="n">
        <v>0</v>
      </c>
    </row>
    <row r="13504" customFormat="false" ht="12.8" hidden="false" customHeight="false" outlineLevel="0" collapsed="false">
      <c r="A13504" s="207" t="n">
        <v>39638</v>
      </c>
      <c r="B13504" s="208" t="s">
        <v>13645</v>
      </c>
      <c r="C13504" s="2" t="s">
        <v>175</v>
      </c>
      <c r="F13504" s="211" t="n">
        <v>0</v>
      </c>
    </row>
    <row r="13505" customFormat="false" ht="28.35" hidden="false" customHeight="false" outlineLevel="0" collapsed="false">
      <c r="A13505" s="207" t="n">
        <v>39517</v>
      </c>
      <c r="B13505" s="208" t="s">
        <v>13646</v>
      </c>
      <c r="C13505" s="2" t="s">
        <v>175</v>
      </c>
      <c r="D13505" s="209" t="n">
        <v>190.64</v>
      </c>
      <c r="F13505" s="211" t="n">
        <v>0</v>
      </c>
    </row>
    <row r="13506" customFormat="false" ht="28.35" hidden="false" customHeight="false" outlineLevel="0" collapsed="false">
      <c r="A13506" s="207" t="n">
        <v>39518</v>
      </c>
      <c r="B13506" s="208" t="s">
        <v>13647</v>
      </c>
      <c r="C13506" s="2" t="s">
        <v>175</v>
      </c>
      <c r="D13506" s="209" t="n">
        <v>226.01</v>
      </c>
      <c r="F13506" s="211" t="n">
        <v>0</v>
      </c>
    </row>
    <row r="13507" customFormat="false" ht="12.8" hidden="false" customHeight="false" outlineLevel="0" collapsed="false">
      <c r="A13507" s="207" t="n">
        <v>38366</v>
      </c>
      <c r="B13507" s="208" t="s">
        <v>13648</v>
      </c>
      <c r="C13507" s="2" t="s">
        <v>175</v>
      </c>
      <c r="D13507" s="209" t="n">
        <v>5.91</v>
      </c>
      <c r="F13507" s="211" t="n">
        <v>0</v>
      </c>
    </row>
    <row r="13508" customFormat="false" ht="12.8" hidden="false" customHeight="false" outlineLevel="0" collapsed="false">
      <c r="A13508" s="207" t="n">
        <v>11703</v>
      </c>
      <c r="B13508" s="208" t="s">
        <v>13649</v>
      </c>
      <c r="C13508" s="2" t="s">
        <v>170</v>
      </c>
      <c r="D13508" s="209" t="n">
        <v>82.48</v>
      </c>
      <c r="F13508" s="211" t="n">
        <v>0</v>
      </c>
    </row>
    <row r="13509" customFormat="false" ht="12.8" hidden="false" customHeight="false" outlineLevel="0" collapsed="false">
      <c r="A13509" s="207" t="n">
        <v>37400</v>
      </c>
      <c r="B13509" s="208" t="s">
        <v>13650</v>
      </c>
      <c r="C13509" s="2" t="s">
        <v>170</v>
      </c>
      <c r="D13509" s="209" t="n">
        <v>47.78</v>
      </c>
      <c r="F13509" s="211" t="n">
        <v>0</v>
      </c>
    </row>
    <row r="13510" customFormat="false" ht="19.4" hidden="false" customHeight="false" outlineLevel="0" collapsed="false">
      <c r="A13510" s="207" t="n">
        <v>25400</v>
      </c>
      <c r="B13510" s="208" t="s">
        <v>13651</v>
      </c>
      <c r="C13510" s="2" t="s">
        <v>170</v>
      </c>
      <c r="D13510" s="209" t="n">
        <v>3871.74</v>
      </c>
      <c r="F13510" s="211" t="n">
        <v>0</v>
      </c>
    </row>
    <row r="13511" customFormat="false" ht="12.8" hidden="false" customHeight="false" outlineLevel="0" collapsed="false">
      <c r="A13511" s="207" t="n">
        <v>4276</v>
      </c>
      <c r="B13511" s="208" t="s">
        <v>13652</v>
      </c>
      <c r="C13511" s="2" t="s">
        <v>170</v>
      </c>
      <c r="D13511" s="209" t="n">
        <v>209.16</v>
      </c>
      <c r="F13511" s="211" t="n">
        <v>0</v>
      </c>
    </row>
    <row r="13512" customFormat="false" ht="12.8" hidden="false" customHeight="false" outlineLevel="0" collapsed="false">
      <c r="A13512" s="207" t="n">
        <v>4273</v>
      </c>
      <c r="B13512" s="208" t="s">
        <v>13653</v>
      </c>
      <c r="C13512" s="2" t="s">
        <v>170</v>
      </c>
      <c r="D13512" s="209" t="n">
        <v>379.75</v>
      </c>
      <c r="F13512" s="211" t="n">
        <v>0</v>
      </c>
    </row>
    <row r="13513" customFormat="false" ht="19.4" hidden="false" customHeight="false" outlineLevel="0" collapsed="false">
      <c r="A13513" s="207" t="n">
        <v>4274</v>
      </c>
      <c r="B13513" s="208" t="s">
        <v>13654</v>
      </c>
      <c r="C13513" s="2" t="s">
        <v>170</v>
      </c>
      <c r="D13513" s="209" t="n">
        <v>138.93</v>
      </c>
      <c r="F13513" s="211" t="n">
        <v>0</v>
      </c>
    </row>
    <row r="13514" customFormat="false" ht="19.4" hidden="false" customHeight="false" outlineLevel="0" collapsed="false">
      <c r="A13514" s="207" t="n">
        <v>39438</v>
      </c>
      <c r="B13514" s="208" t="s">
        <v>13655</v>
      </c>
      <c r="C13514" s="2" t="s">
        <v>170</v>
      </c>
      <c r="F13514" s="211" t="n">
        <v>0</v>
      </c>
    </row>
    <row r="13515" customFormat="false" ht="19.4" hidden="false" customHeight="false" outlineLevel="0" collapsed="false">
      <c r="A13515" s="207" t="n">
        <v>4379</v>
      </c>
      <c r="B13515" s="208" t="s">
        <v>13656</v>
      </c>
      <c r="C13515" s="2" t="s">
        <v>170</v>
      </c>
      <c r="F13515" s="211" t="n">
        <v>0</v>
      </c>
    </row>
    <row r="13516" customFormat="false" ht="19.4" hidden="false" customHeight="false" outlineLevel="0" collapsed="false">
      <c r="A13516" s="207" t="n">
        <v>4377</v>
      </c>
      <c r="B13516" s="208" t="s">
        <v>13657</v>
      </c>
      <c r="C13516" s="2" t="s">
        <v>170</v>
      </c>
      <c r="F13516" s="211" t="n">
        <v>0</v>
      </c>
    </row>
    <row r="13517" customFormat="false" ht="12.8" hidden="false" customHeight="false" outlineLevel="0" collapsed="false">
      <c r="A13517" s="207" t="n">
        <v>4356</v>
      </c>
      <c r="B13517" s="208" t="s">
        <v>13658</v>
      </c>
      <c r="C13517" s="2" t="s">
        <v>170</v>
      </c>
      <c r="F13517" s="211" t="n">
        <v>0</v>
      </c>
    </row>
    <row r="13518" customFormat="false" ht="19.4" hidden="false" customHeight="false" outlineLevel="0" collapsed="false">
      <c r="A13518" s="207" t="n">
        <v>13246</v>
      </c>
      <c r="B13518" s="208" t="s">
        <v>13659</v>
      </c>
      <c r="C13518" s="2" t="s">
        <v>170</v>
      </c>
      <c r="F13518" s="211" t="n">
        <v>0</v>
      </c>
    </row>
    <row r="13519" customFormat="false" ht="12.8" hidden="false" customHeight="false" outlineLevel="0" collapsed="false">
      <c r="A13519" s="207" t="n">
        <v>13294</v>
      </c>
      <c r="B13519" s="208" t="s">
        <v>13660</v>
      </c>
      <c r="C13519" s="2" t="s">
        <v>170</v>
      </c>
      <c r="F13519" s="211" t="n">
        <v>0</v>
      </c>
    </row>
    <row r="13520" customFormat="false" ht="12.8" hidden="false" customHeight="false" outlineLevel="0" collapsed="false">
      <c r="A13520" s="207" t="n">
        <v>11963</v>
      </c>
      <c r="B13520" s="208" t="s">
        <v>13661</v>
      </c>
      <c r="C13520" s="2" t="s">
        <v>170</v>
      </c>
      <c r="F13520" s="211" t="n">
        <v>0</v>
      </c>
    </row>
    <row r="13521" customFormat="false" ht="12.8" hidden="false" customHeight="false" outlineLevel="0" collapsed="false">
      <c r="A13521" s="207" t="n">
        <v>11964</v>
      </c>
      <c r="B13521" s="208" t="s">
        <v>13662</v>
      </c>
      <c r="C13521" s="2" t="s">
        <v>170</v>
      </c>
      <c r="F13521" s="211" t="n">
        <v>0</v>
      </c>
    </row>
    <row r="13522" customFormat="false" ht="19.4" hidden="false" customHeight="false" outlineLevel="0" collapsed="false">
      <c r="A13522" s="207" t="n">
        <v>4346</v>
      </c>
      <c r="B13522" s="208" t="s">
        <v>13663</v>
      </c>
      <c r="C13522" s="2" t="s">
        <v>170</v>
      </c>
      <c r="F13522" s="211" t="n">
        <v>0</v>
      </c>
    </row>
    <row r="13523" customFormat="false" ht="19.4" hidden="false" customHeight="false" outlineLevel="0" collapsed="false">
      <c r="A13523" s="207" t="n">
        <v>11955</v>
      </c>
      <c r="B13523" s="208" t="s">
        <v>13664</v>
      </c>
      <c r="C13523" s="2" t="s">
        <v>170</v>
      </c>
      <c r="F13523" s="211" t="n">
        <v>0</v>
      </c>
    </row>
    <row r="13524" customFormat="false" ht="12.8" hidden="false" customHeight="false" outlineLevel="0" collapsed="false">
      <c r="A13524" s="207" t="n">
        <v>11960</v>
      </c>
      <c r="B13524" s="208" t="s">
        <v>13665</v>
      </c>
      <c r="C13524" s="2" t="s">
        <v>170</v>
      </c>
      <c r="F13524" s="211" t="n">
        <v>0</v>
      </c>
    </row>
    <row r="13525" customFormat="false" ht="12.8" hidden="false" customHeight="false" outlineLevel="0" collapsed="false">
      <c r="A13525" s="207" t="n">
        <v>4333</v>
      </c>
      <c r="B13525" s="208" t="s">
        <v>13666</v>
      </c>
      <c r="C13525" s="2" t="s">
        <v>170</v>
      </c>
      <c r="F13525" s="211" t="n">
        <v>0</v>
      </c>
    </row>
    <row r="13526" customFormat="false" ht="12.8" hidden="false" customHeight="false" outlineLevel="0" collapsed="false">
      <c r="A13526" s="207" t="n">
        <v>4358</v>
      </c>
      <c r="B13526" s="208" t="s">
        <v>13667</v>
      </c>
      <c r="C13526" s="2" t="s">
        <v>170</v>
      </c>
      <c r="F13526" s="211" t="n">
        <v>0</v>
      </c>
    </row>
    <row r="13527" customFormat="false" ht="12.8" hidden="false" customHeight="false" outlineLevel="0" collapsed="false">
      <c r="A13527" s="207" t="n">
        <v>39435</v>
      </c>
      <c r="B13527" s="208" t="s">
        <v>13668</v>
      </c>
      <c r="C13527" s="2" t="s">
        <v>170</v>
      </c>
      <c r="F13527" s="211" t="n">
        <v>0</v>
      </c>
    </row>
    <row r="13528" customFormat="false" ht="12.8" hidden="false" customHeight="false" outlineLevel="0" collapsed="false">
      <c r="A13528" s="207" t="n">
        <v>39436</v>
      </c>
      <c r="B13528" s="208" t="s">
        <v>13669</v>
      </c>
      <c r="C13528" s="2" t="s">
        <v>170</v>
      </c>
      <c r="F13528" s="211" t="n">
        <v>0</v>
      </c>
    </row>
    <row r="13529" customFormat="false" ht="12.8" hidden="false" customHeight="false" outlineLevel="0" collapsed="false">
      <c r="A13529" s="207" t="n">
        <v>39437</v>
      </c>
      <c r="B13529" s="208" t="s">
        <v>13670</v>
      </c>
      <c r="C13529" s="2" t="s">
        <v>170</v>
      </c>
      <c r="F13529" s="211" t="n">
        <v>0</v>
      </c>
    </row>
    <row r="13530" customFormat="false" ht="12.8" hidden="false" customHeight="false" outlineLevel="0" collapsed="false">
      <c r="A13530" s="207" t="n">
        <v>39439</v>
      </c>
      <c r="B13530" s="208" t="s">
        <v>13671</v>
      </c>
      <c r="C13530" s="2" t="s">
        <v>170</v>
      </c>
      <c r="F13530" s="211" t="n">
        <v>0</v>
      </c>
    </row>
    <row r="13531" customFormat="false" ht="12.8" hidden="false" customHeight="false" outlineLevel="0" collapsed="false">
      <c r="A13531" s="207" t="n">
        <v>39440</v>
      </c>
      <c r="B13531" s="208" t="s">
        <v>13672</v>
      </c>
      <c r="C13531" s="2" t="s">
        <v>170</v>
      </c>
      <c r="F13531" s="211" t="n">
        <v>0</v>
      </c>
    </row>
    <row r="13532" customFormat="false" ht="12.8" hidden="false" customHeight="false" outlineLevel="0" collapsed="false">
      <c r="A13532" s="207" t="n">
        <v>39441</v>
      </c>
      <c r="B13532" s="208" t="s">
        <v>13673</v>
      </c>
      <c r="C13532" s="2" t="s">
        <v>170</v>
      </c>
      <c r="F13532" s="211" t="n">
        <v>0</v>
      </c>
    </row>
    <row r="13533" customFormat="false" ht="12.8" hidden="false" customHeight="false" outlineLevel="0" collapsed="false">
      <c r="A13533" s="207" t="n">
        <v>39442</v>
      </c>
      <c r="B13533" s="208" t="s">
        <v>13674</v>
      </c>
      <c r="C13533" s="2" t="s">
        <v>170</v>
      </c>
      <c r="F13533" s="211" t="n">
        <v>0</v>
      </c>
    </row>
    <row r="13534" customFormat="false" ht="12.8" hidden="false" customHeight="false" outlineLevel="0" collapsed="false">
      <c r="A13534" s="207" t="n">
        <v>39443</v>
      </c>
      <c r="B13534" s="208" t="s">
        <v>13675</v>
      </c>
      <c r="C13534" s="2" t="s">
        <v>170</v>
      </c>
      <c r="F13534" s="211" t="n">
        <v>0</v>
      </c>
    </row>
    <row r="13535" customFormat="false" ht="12.8" hidden="false" customHeight="false" outlineLevel="0" collapsed="false">
      <c r="A13535" s="207" t="n">
        <v>4329</v>
      </c>
      <c r="B13535" s="208" t="s">
        <v>13676</v>
      </c>
      <c r="C13535" s="2" t="s">
        <v>170</v>
      </c>
      <c r="F13535" s="211" t="n">
        <v>0</v>
      </c>
    </row>
    <row r="13536" customFormat="false" ht="12.8" hidden="false" customHeight="false" outlineLevel="0" collapsed="false">
      <c r="A13536" s="207" t="n">
        <v>436</v>
      </c>
      <c r="B13536" s="208" t="s">
        <v>13677</v>
      </c>
      <c r="C13536" s="2" t="s">
        <v>170</v>
      </c>
      <c r="F13536" s="211" t="n">
        <v>0</v>
      </c>
    </row>
    <row r="13537" customFormat="false" ht="12.8" hidden="false" customHeight="false" outlineLevel="0" collapsed="false">
      <c r="A13537" s="207" t="n">
        <v>442</v>
      </c>
      <c r="B13537" s="208" t="s">
        <v>13678</v>
      </c>
      <c r="C13537" s="2" t="s">
        <v>170</v>
      </c>
      <c r="F13537" s="211" t="n">
        <v>0</v>
      </c>
    </row>
    <row r="13538" customFormat="false" ht="19.4" hidden="false" customHeight="false" outlineLevel="0" collapsed="false">
      <c r="A13538" s="207" t="n">
        <v>4383</v>
      </c>
      <c r="B13538" s="208" t="s">
        <v>13679</v>
      </c>
      <c r="C13538" s="2" t="s">
        <v>170</v>
      </c>
      <c r="F13538" s="211" t="n">
        <v>0</v>
      </c>
    </row>
    <row r="13539" customFormat="false" ht="19.4" hidden="false" customHeight="false" outlineLevel="0" collapsed="false">
      <c r="A13539" s="207" t="n">
        <v>4344</v>
      </c>
      <c r="B13539" s="208" t="s">
        <v>13680</v>
      </c>
      <c r="C13539" s="2" t="s">
        <v>170</v>
      </c>
      <c r="F13539" s="211" t="n">
        <v>0</v>
      </c>
    </row>
    <row r="13540" customFormat="false" ht="12.8" hidden="false" customHeight="false" outlineLevel="0" collapsed="false">
      <c r="A13540" s="207" t="n">
        <v>4335</v>
      </c>
      <c r="B13540" s="208" t="s">
        <v>13681</v>
      </c>
      <c r="C13540" s="2" t="s">
        <v>170</v>
      </c>
      <c r="F13540" s="211" t="n">
        <v>0</v>
      </c>
    </row>
    <row r="13541" customFormat="false" ht="12.8" hidden="false" customHeight="false" outlineLevel="0" collapsed="false">
      <c r="A13541" s="207" t="n">
        <v>4334</v>
      </c>
      <c r="B13541" s="208" t="s">
        <v>13682</v>
      </c>
      <c r="C13541" s="2" t="s">
        <v>170</v>
      </c>
      <c r="F13541" s="211" t="n">
        <v>0</v>
      </c>
    </row>
    <row r="13542" customFormat="false" ht="12.8" hidden="false" customHeight="false" outlineLevel="0" collapsed="false">
      <c r="A13542" s="207" t="n">
        <v>11953</v>
      </c>
      <c r="B13542" s="208" t="s">
        <v>13683</v>
      </c>
      <c r="C13542" s="2" t="s">
        <v>170</v>
      </c>
      <c r="F13542" s="211" t="n">
        <v>0</v>
      </c>
    </row>
    <row r="13543" customFormat="false" ht="12.8" hidden="false" customHeight="false" outlineLevel="0" collapsed="false">
      <c r="A13543" s="207" t="n">
        <v>4343</v>
      </c>
      <c r="B13543" s="208" t="s">
        <v>13684</v>
      </c>
      <c r="C13543" s="2" t="s">
        <v>170</v>
      </c>
      <c r="F13543" s="211" t="n">
        <v>0</v>
      </c>
    </row>
    <row r="13544" customFormat="false" ht="12.8" hidden="false" customHeight="false" outlineLevel="0" collapsed="false">
      <c r="A13544" s="207" t="n">
        <v>430</v>
      </c>
      <c r="B13544" s="208" t="s">
        <v>13685</v>
      </c>
      <c r="C13544" s="2" t="s">
        <v>170</v>
      </c>
      <c r="F13544" s="211" t="n">
        <v>0</v>
      </c>
    </row>
    <row r="13545" customFormat="false" ht="12.8" hidden="false" customHeight="false" outlineLevel="0" collapsed="false">
      <c r="A13545" s="207" t="n">
        <v>441</v>
      </c>
      <c r="B13545" s="208" t="s">
        <v>13686</v>
      </c>
      <c r="C13545" s="2" t="s">
        <v>170</v>
      </c>
      <c r="F13545" s="211" t="n">
        <v>0</v>
      </c>
    </row>
    <row r="13546" customFormat="false" ht="12.8" hidden="false" customHeight="false" outlineLevel="0" collapsed="false">
      <c r="A13546" s="207" t="n">
        <v>431</v>
      </c>
      <c r="B13546" s="208" t="s">
        <v>13687</v>
      </c>
      <c r="C13546" s="2" t="s">
        <v>170</v>
      </c>
      <c r="F13546" s="211" t="n">
        <v>0</v>
      </c>
    </row>
    <row r="13547" customFormat="false" ht="12.8" hidden="false" customHeight="false" outlineLevel="0" collapsed="false">
      <c r="A13547" s="207" t="n">
        <v>432</v>
      </c>
      <c r="B13547" s="208" t="s">
        <v>13688</v>
      </c>
      <c r="C13547" s="2" t="s">
        <v>170</v>
      </c>
      <c r="F13547" s="211" t="n">
        <v>0</v>
      </c>
    </row>
    <row r="13548" customFormat="false" ht="12.8" hidden="false" customHeight="false" outlineLevel="0" collapsed="false">
      <c r="A13548" s="207" t="n">
        <v>429</v>
      </c>
      <c r="B13548" s="208" t="s">
        <v>13689</v>
      </c>
      <c r="C13548" s="2" t="s">
        <v>170</v>
      </c>
      <c r="F13548" s="211" t="n">
        <v>0</v>
      </c>
    </row>
    <row r="13549" customFormat="false" ht="12.8" hidden="false" customHeight="false" outlineLevel="0" collapsed="false">
      <c r="A13549" s="207" t="n">
        <v>439</v>
      </c>
      <c r="B13549" s="208" t="s">
        <v>13690</v>
      </c>
      <c r="C13549" s="2" t="s">
        <v>170</v>
      </c>
      <c r="F13549" s="211" t="n">
        <v>0</v>
      </c>
    </row>
    <row r="13550" customFormat="false" ht="12.8" hidden="false" customHeight="false" outlineLevel="0" collapsed="false">
      <c r="A13550" s="207" t="n">
        <v>433</v>
      </c>
      <c r="B13550" s="208" t="s">
        <v>13691</v>
      </c>
      <c r="C13550" s="2" t="s">
        <v>170</v>
      </c>
      <c r="F13550" s="211" t="n">
        <v>0</v>
      </c>
    </row>
    <row r="13551" customFormat="false" ht="12.8" hidden="false" customHeight="false" outlineLevel="0" collapsed="false">
      <c r="A13551" s="207" t="n">
        <v>437</v>
      </c>
      <c r="B13551" s="208" t="s">
        <v>13692</v>
      </c>
      <c r="C13551" s="2" t="s">
        <v>170</v>
      </c>
      <c r="F13551" s="211" t="n">
        <v>0</v>
      </c>
    </row>
    <row r="13552" customFormat="false" ht="12.8" hidden="false" customHeight="false" outlineLevel="0" collapsed="false">
      <c r="A13552" s="207" t="n">
        <v>11790</v>
      </c>
      <c r="B13552" s="208" t="s">
        <v>13693</v>
      </c>
      <c r="C13552" s="2" t="s">
        <v>170</v>
      </c>
      <c r="F13552" s="211" t="n">
        <v>0</v>
      </c>
    </row>
    <row r="13553" customFormat="false" ht="19.4" hidden="false" customHeight="false" outlineLevel="0" collapsed="false">
      <c r="A13553" s="207" t="n">
        <v>428</v>
      </c>
      <c r="B13553" s="208" t="s">
        <v>13694</v>
      </c>
      <c r="C13553" s="2" t="s">
        <v>170</v>
      </c>
      <c r="F13553" s="211" t="n">
        <v>0</v>
      </c>
    </row>
    <row r="13554" customFormat="false" ht="19.4" hidden="false" customHeight="false" outlineLevel="0" collapsed="false">
      <c r="A13554" s="207" t="n">
        <v>4351</v>
      </c>
      <c r="B13554" s="208" t="s">
        <v>13695</v>
      </c>
      <c r="C13554" s="2" t="s">
        <v>170</v>
      </c>
      <c r="F13554" s="211" t="n">
        <v>0</v>
      </c>
    </row>
    <row r="13555" customFormat="false" ht="19.4" hidden="false" customHeight="false" outlineLevel="0" collapsed="false">
      <c r="A13555" s="207" t="n">
        <v>4384</v>
      </c>
      <c r="B13555" s="208" t="s">
        <v>13696</v>
      </c>
      <c r="C13555" s="2" t="s">
        <v>170</v>
      </c>
      <c r="F13555" s="211" t="n">
        <v>0</v>
      </c>
    </row>
    <row r="13556" customFormat="false" ht="12.8" hidden="false" customHeight="false" outlineLevel="0" collapsed="false">
      <c r="A13556" s="207" t="n">
        <v>11054</v>
      </c>
      <c r="B13556" s="208" t="s">
        <v>13697</v>
      </c>
      <c r="C13556" s="2" t="s">
        <v>170</v>
      </c>
      <c r="D13556" s="209" t="n">
        <v>0.03</v>
      </c>
      <c r="F13556" s="211" t="n">
        <v>0</v>
      </c>
    </row>
    <row r="13557" customFormat="false" ht="12.8" hidden="false" customHeight="false" outlineLevel="0" collapsed="false">
      <c r="A13557" s="207" t="n">
        <v>11055</v>
      </c>
      <c r="B13557" s="208" t="s">
        <v>13698</v>
      </c>
      <c r="C13557" s="2" t="s">
        <v>170</v>
      </c>
      <c r="D13557" s="209" t="n">
        <v>0.06</v>
      </c>
      <c r="F13557" s="211" t="n">
        <v>0</v>
      </c>
    </row>
    <row r="13558" customFormat="false" ht="12.8" hidden="false" customHeight="false" outlineLevel="0" collapsed="false">
      <c r="A13558" s="207" t="n">
        <v>11056</v>
      </c>
      <c r="B13558" s="208" t="s">
        <v>13699</v>
      </c>
      <c r="C13558" s="2" t="s">
        <v>170</v>
      </c>
      <c r="D13558" s="209" t="n">
        <v>0.06</v>
      </c>
      <c r="F13558" s="211" t="n">
        <v>0</v>
      </c>
    </row>
    <row r="13559" customFormat="false" ht="12.8" hidden="false" customHeight="false" outlineLevel="0" collapsed="false">
      <c r="A13559" s="207" t="n">
        <v>11057</v>
      </c>
      <c r="B13559" s="208" t="s">
        <v>13700</v>
      </c>
      <c r="C13559" s="2" t="s">
        <v>170</v>
      </c>
      <c r="D13559" s="209" t="n">
        <v>0.13</v>
      </c>
      <c r="F13559" s="211" t="n">
        <v>0</v>
      </c>
    </row>
    <row r="13560" customFormat="false" ht="12.8" hidden="false" customHeight="false" outlineLevel="0" collapsed="false">
      <c r="A13560" s="207" t="n">
        <v>11059</v>
      </c>
      <c r="B13560" s="208" t="s">
        <v>13701</v>
      </c>
      <c r="C13560" s="2" t="s">
        <v>170</v>
      </c>
      <c r="D13560" s="209" t="n">
        <v>0.25</v>
      </c>
      <c r="F13560" s="211" t="n">
        <v>0</v>
      </c>
    </row>
    <row r="13561" customFormat="false" ht="12.8" hidden="false" customHeight="false" outlineLevel="0" collapsed="false">
      <c r="A13561" s="207" t="n">
        <v>11058</v>
      </c>
      <c r="B13561" s="208" t="s">
        <v>13702</v>
      </c>
      <c r="C13561" s="2" t="s">
        <v>170</v>
      </c>
      <c r="D13561" s="209" t="n">
        <v>0.33</v>
      </c>
      <c r="F13561" s="211" t="n">
        <v>0</v>
      </c>
    </row>
    <row r="13562" customFormat="false" ht="12.8" hidden="false" customHeight="false" outlineLevel="0" collapsed="false">
      <c r="A13562" s="207" t="n">
        <v>4320</v>
      </c>
      <c r="B13562" s="208" t="s">
        <v>13703</v>
      </c>
      <c r="C13562" s="2" t="s">
        <v>170</v>
      </c>
      <c r="D13562" s="209" t="n">
        <v>2.64</v>
      </c>
      <c r="F13562" s="211" t="n">
        <v>0</v>
      </c>
    </row>
    <row r="13563" customFormat="false" ht="12.8" hidden="false" customHeight="false" outlineLevel="0" collapsed="false">
      <c r="A13563" s="207" t="n">
        <v>4318</v>
      </c>
      <c r="B13563" s="208" t="s">
        <v>13704</v>
      </c>
      <c r="C13563" s="2" t="s">
        <v>170</v>
      </c>
      <c r="D13563" s="209" t="n">
        <v>1.29</v>
      </c>
      <c r="F13563" s="211" t="n">
        <v>0</v>
      </c>
    </row>
    <row r="13564" customFormat="false" ht="12.8" hidden="false" customHeight="false" outlineLevel="0" collapsed="false">
      <c r="A13564" s="207" t="n">
        <v>4380</v>
      </c>
      <c r="B13564" s="208" t="s">
        <v>13705</v>
      </c>
      <c r="C13564" s="2" t="s">
        <v>170</v>
      </c>
      <c r="D13564" s="209" t="n">
        <v>1.11</v>
      </c>
      <c r="F13564" s="211" t="n">
        <v>0</v>
      </c>
    </row>
    <row r="13565" customFormat="false" ht="12.8" hidden="false" customHeight="false" outlineLevel="0" collapsed="false">
      <c r="A13565" s="207" t="n">
        <v>4299</v>
      </c>
      <c r="B13565" s="208" t="s">
        <v>13706</v>
      </c>
      <c r="C13565" s="2" t="s">
        <v>170</v>
      </c>
      <c r="D13565" s="209" t="n">
        <v>1.05</v>
      </c>
      <c r="F13565" s="211" t="n">
        <v>0</v>
      </c>
    </row>
    <row r="13566" customFormat="false" ht="12.8" hidden="false" customHeight="false" outlineLevel="0" collapsed="false">
      <c r="A13566" s="207" t="n">
        <v>4304</v>
      </c>
      <c r="B13566" s="208" t="s">
        <v>13707</v>
      </c>
      <c r="C13566" s="2" t="s">
        <v>170</v>
      </c>
      <c r="D13566" s="209" t="n">
        <v>1.43</v>
      </c>
      <c r="F13566" s="211" t="n">
        <v>0</v>
      </c>
    </row>
    <row r="13567" customFormat="false" ht="12.8" hidden="false" customHeight="false" outlineLevel="0" collapsed="false">
      <c r="A13567" s="207" t="n">
        <v>4305</v>
      </c>
      <c r="B13567" s="208" t="s">
        <v>13708</v>
      </c>
      <c r="C13567" s="2" t="s">
        <v>170</v>
      </c>
      <c r="D13567" s="209" t="n">
        <v>1.66</v>
      </c>
      <c r="F13567" s="211" t="n">
        <v>0</v>
      </c>
    </row>
    <row r="13568" customFormat="false" ht="12.8" hidden="false" customHeight="false" outlineLevel="0" collapsed="false">
      <c r="A13568" s="207" t="n">
        <v>4306</v>
      </c>
      <c r="B13568" s="208" t="s">
        <v>13709</v>
      </c>
      <c r="C13568" s="2" t="s">
        <v>170</v>
      </c>
      <c r="D13568" s="209" t="n">
        <v>1.93</v>
      </c>
      <c r="F13568" s="211" t="n">
        <v>0</v>
      </c>
    </row>
    <row r="13569" customFormat="false" ht="12.8" hidden="false" customHeight="false" outlineLevel="0" collapsed="false">
      <c r="A13569" s="207" t="n">
        <v>4308</v>
      </c>
      <c r="B13569" s="208" t="s">
        <v>13710</v>
      </c>
      <c r="C13569" s="2" t="s">
        <v>170</v>
      </c>
      <c r="D13569" s="209" t="n">
        <v>3.99</v>
      </c>
      <c r="F13569" s="211" t="n">
        <v>0</v>
      </c>
    </row>
    <row r="13570" customFormat="false" ht="12.8" hidden="false" customHeight="false" outlineLevel="0" collapsed="false">
      <c r="A13570" s="207" t="n">
        <v>4302</v>
      </c>
      <c r="B13570" s="208" t="s">
        <v>13711</v>
      </c>
      <c r="C13570" s="2" t="s">
        <v>170</v>
      </c>
      <c r="D13570" s="209" t="n">
        <v>3</v>
      </c>
      <c r="F13570" s="211" t="n">
        <v>0</v>
      </c>
    </row>
    <row r="13571" customFormat="false" ht="12.8" hidden="false" customHeight="false" outlineLevel="0" collapsed="false">
      <c r="A13571" s="207" t="n">
        <v>4300</v>
      </c>
      <c r="B13571" s="208" t="s">
        <v>13712</v>
      </c>
      <c r="C13571" s="2" t="s">
        <v>170</v>
      </c>
      <c r="D13571" s="209" t="n">
        <v>0.71</v>
      </c>
      <c r="F13571" s="211" t="n">
        <v>0</v>
      </c>
    </row>
    <row r="13572" customFormat="false" ht="12.8" hidden="false" customHeight="false" outlineLevel="0" collapsed="false">
      <c r="A13572" s="207" t="n">
        <v>4301</v>
      </c>
      <c r="B13572" s="208" t="s">
        <v>13713</v>
      </c>
      <c r="C13572" s="2" t="s">
        <v>170</v>
      </c>
      <c r="D13572" s="209" t="n">
        <v>0.87</v>
      </c>
      <c r="F13572" s="211" t="n">
        <v>0</v>
      </c>
    </row>
    <row r="13573" customFormat="false" ht="12.8" hidden="false" customHeight="false" outlineLevel="0" collapsed="false">
      <c r="A13573" s="207" t="n">
        <v>40547</v>
      </c>
      <c r="B13573" s="208" t="s">
        <v>13714</v>
      </c>
      <c r="C13573" s="2" t="s">
        <v>12576</v>
      </c>
      <c r="F13573" s="211" t="n">
        <v>0</v>
      </c>
    </row>
    <row r="13574" customFormat="false" ht="12.8" hidden="false" customHeight="false" outlineLevel="0" collapsed="false">
      <c r="A13574" s="207" t="n">
        <v>11962</v>
      </c>
      <c r="B13574" s="208" t="s">
        <v>13715</v>
      </c>
      <c r="C13574" s="2" t="s">
        <v>170</v>
      </c>
      <c r="F13574" s="211" t="n">
        <v>0</v>
      </c>
    </row>
    <row r="13575" customFormat="false" ht="12.8" hidden="false" customHeight="false" outlineLevel="0" collapsed="false">
      <c r="A13575" s="207" t="n">
        <v>4332</v>
      </c>
      <c r="B13575" s="208" t="s">
        <v>13716</v>
      </c>
      <c r="C13575" s="2" t="s">
        <v>170</v>
      </c>
      <c r="F13575" s="211" t="n">
        <v>0</v>
      </c>
    </row>
    <row r="13576" customFormat="false" ht="12.8" hidden="false" customHeight="false" outlineLevel="0" collapsed="false">
      <c r="A13576" s="207" t="n">
        <v>4331</v>
      </c>
      <c r="B13576" s="208" t="s">
        <v>13717</v>
      </c>
      <c r="C13576" s="2" t="s">
        <v>170</v>
      </c>
      <c r="F13576" s="211" t="n">
        <v>0</v>
      </c>
    </row>
    <row r="13577" customFormat="false" ht="19.4" hidden="false" customHeight="false" outlineLevel="0" collapsed="false">
      <c r="A13577" s="207" t="n">
        <v>4336</v>
      </c>
      <c r="B13577" s="208" t="s">
        <v>13718</v>
      </c>
      <c r="C13577" s="2" t="s">
        <v>170</v>
      </c>
      <c r="F13577" s="211" t="n">
        <v>0</v>
      </c>
    </row>
    <row r="13578" customFormat="false" ht="12.8" hidden="false" customHeight="false" outlineLevel="0" collapsed="false">
      <c r="A13578" s="207" t="n">
        <v>11948</v>
      </c>
      <c r="B13578" s="208" t="s">
        <v>13719</v>
      </c>
      <c r="C13578" s="2" t="s">
        <v>170</v>
      </c>
      <c r="F13578" s="211" t="n">
        <v>0</v>
      </c>
    </row>
    <row r="13579" customFormat="false" ht="12.8" hidden="false" customHeight="false" outlineLevel="0" collapsed="false">
      <c r="A13579" s="207" t="n">
        <v>4382</v>
      </c>
      <c r="B13579" s="208" t="s">
        <v>13720</v>
      </c>
      <c r="C13579" s="2" t="s">
        <v>170</v>
      </c>
      <c r="F13579" s="211" t="n">
        <v>0</v>
      </c>
    </row>
    <row r="13580" customFormat="false" ht="12.8" hidden="false" customHeight="false" outlineLevel="0" collapsed="false">
      <c r="A13580" s="207" t="n">
        <v>4354</v>
      </c>
      <c r="B13580" s="208" t="s">
        <v>13721</v>
      </c>
      <c r="C13580" s="2" t="s">
        <v>170</v>
      </c>
      <c r="F13580" s="211" t="n">
        <v>0</v>
      </c>
    </row>
    <row r="13581" customFormat="false" ht="12.8" hidden="false" customHeight="false" outlineLevel="0" collapsed="false">
      <c r="A13581" s="207" t="n">
        <v>40839</v>
      </c>
      <c r="B13581" s="208" t="s">
        <v>13722</v>
      </c>
      <c r="C13581" s="2" t="s">
        <v>12576</v>
      </c>
      <c r="F13581" s="211" t="n">
        <v>0</v>
      </c>
    </row>
    <row r="13582" customFormat="false" ht="12.8" hidden="false" customHeight="false" outlineLevel="0" collapsed="false">
      <c r="A13582" s="207" t="n">
        <v>40552</v>
      </c>
      <c r="B13582" s="208" t="s">
        <v>13723</v>
      </c>
      <c r="C13582" s="2" t="s">
        <v>12576</v>
      </c>
      <c r="F13582" s="211" t="n">
        <v>0</v>
      </c>
    </row>
    <row r="13583" customFormat="false" ht="12.8" hidden="false" customHeight="false" outlineLevel="0" collapsed="false">
      <c r="A13583" s="207" t="n">
        <v>40549</v>
      </c>
      <c r="B13583" s="208" t="s">
        <v>13724</v>
      </c>
      <c r="C13583" s="2" t="s">
        <v>12576</v>
      </c>
      <c r="F13583" s="211" t="n">
        <v>0</v>
      </c>
    </row>
    <row r="13584" customFormat="false" ht="12.8" hidden="false" customHeight="false" outlineLevel="0" collapsed="false">
      <c r="A13584" s="207" t="n">
        <v>43965</v>
      </c>
      <c r="B13584" s="208" t="s">
        <v>13725</v>
      </c>
      <c r="C13584" s="2" t="s">
        <v>170</v>
      </c>
      <c r="F13584" s="211" t="n">
        <v>0</v>
      </c>
    </row>
    <row r="13585" customFormat="false" ht="12.8" hidden="false" customHeight="false" outlineLevel="0" collapsed="false">
      <c r="A13585" s="207" t="n">
        <v>4385</v>
      </c>
      <c r="B13585" s="208" t="s">
        <v>13726</v>
      </c>
      <c r="C13585" s="2" t="s">
        <v>13727</v>
      </c>
      <c r="D13585" s="209" t="n">
        <v>2706.31</v>
      </c>
      <c r="F13585" s="211" t="n">
        <v>0</v>
      </c>
    </row>
    <row r="13586" customFormat="false" ht="12.8" hidden="false" customHeight="false" outlineLevel="0" collapsed="false">
      <c r="A13586" s="207" t="n">
        <v>45236</v>
      </c>
      <c r="B13586" s="208" t="s">
        <v>13728</v>
      </c>
      <c r="C13586" s="2" t="s">
        <v>441</v>
      </c>
      <c r="D13586" s="209" t="n">
        <v>20.71</v>
      </c>
      <c r="F13586" s="211" t="n">
        <v>0</v>
      </c>
    </row>
    <row r="13587" customFormat="false" ht="19.4" hidden="false" customHeight="false" outlineLevel="0" collapsed="false">
      <c r="A13587" s="207" t="n">
        <v>20078</v>
      </c>
      <c r="B13587" s="208" t="s">
        <v>13729</v>
      </c>
      <c r="C13587" s="2" t="s">
        <v>170</v>
      </c>
      <c r="D13587" s="209" t="n">
        <v>36.2</v>
      </c>
      <c r="F13587" s="211" t="n">
        <v>0</v>
      </c>
    </row>
    <row r="13588" customFormat="false" ht="12.8" hidden="false" customHeight="false" outlineLevel="0" collapsed="false">
      <c r="A13588" s="207" t="n">
        <v>39897</v>
      </c>
      <c r="B13588" s="208" t="s">
        <v>13730</v>
      </c>
      <c r="C13588" s="2" t="s">
        <v>170</v>
      </c>
      <c r="F13588" s="211" t="n">
        <v>0</v>
      </c>
    </row>
    <row r="13589" customFormat="false" ht="12.8" hidden="false" customHeight="false" outlineLevel="0" collapsed="false">
      <c r="A13589" s="207" t="n">
        <v>118</v>
      </c>
      <c r="B13589" s="208" t="s">
        <v>13731</v>
      </c>
      <c r="C13589" s="2" t="s">
        <v>170</v>
      </c>
      <c r="D13589" s="209" t="n">
        <v>76.53</v>
      </c>
      <c r="F13589" s="211" t="n">
        <v>0</v>
      </c>
    </row>
    <row r="13590" customFormat="false" ht="19.4" hidden="false" customHeight="false" outlineLevel="0" collapsed="false">
      <c r="A13590" s="207" t="n">
        <v>4396</v>
      </c>
      <c r="B13590" s="208" t="s">
        <v>13732</v>
      </c>
      <c r="C13590" s="2" t="s">
        <v>175</v>
      </c>
      <c r="D13590" s="209" t="n">
        <v>307.4</v>
      </c>
      <c r="F13590" s="211" t="n">
        <v>0</v>
      </c>
    </row>
    <row r="13591" customFormat="false" ht="19.4" hidden="false" customHeight="false" outlineLevel="0" collapsed="false">
      <c r="A13591" s="207" t="n">
        <v>36881</v>
      </c>
      <c r="B13591" s="208" t="s">
        <v>13733</v>
      </c>
      <c r="C13591" s="2" t="s">
        <v>175</v>
      </c>
      <c r="D13591" s="209" t="n">
        <v>224.42</v>
      </c>
      <c r="F13591" s="211" t="n">
        <v>0</v>
      </c>
    </row>
    <row r="13592" customFormat="false" ht="19.4" hidden="false" customHeight="false" outlineLevel="0" collapsed="false">
      <c r="A13592" s="207" t="n">
        <v>4397</v>
      </c>
      <c r="B13592" s="208" t="s">
        <v>13734</v>
      </c>
      <c r="C13592" s="2" t="s">
        <v>175</v>
      </c>
      <c r="D13592" s="209" t="n">
        <v>312.53</v>
      </c>
      <c r="F13592" s="211" t="n">
        <v>0</v>
      </c>
    </row>
    <row r="13593" customFormat="false" ht="12.8" hidden="false" customHeight="false" outlineLevel="0" collapsed="false">
      <c r="A13593" s="207" t="n">
        <v>36882</v>
      </c>
      <c r="B13593" s="208" t="s">
        <v>13735</v>
      </c>
      <c r="C13593" s="2" t="s">
        <v>175</v>
      </c>
      <c r="D13593" s="209" t="n">
        <v>228.84</v>
      </c>
      <c r="F13593" s="211" t="n">
        <v>0</v>
      </c>
    </row>
    <row r="13594" customFormat="false" ht="12.8" hidden="false" customHeight="false" outlineLevel="0" collapsed="false">
      <c r="A13594" s="207" t="n">
        <v>4751</v>
      </c>
      <c r="B13594" s="208" t="s">
        <v>13736</v>
      </c>
      <c r="C13594" s="2" t="s">
        <v>2148</v>
      </c>
      <c r="D13594" s="209" t="n">
        <v>21.06</v>
      </c>
      <c r="F13594" s="211" t="n">
        <v>0</v>
      </c>
    </row>
    <row r="13595" customFormat="false" ht="12.8" hidden="false" customHeight="false" outlineLevel="0" collapsed="false">
      <c r="A13595" s="207" t="n">
        <v>41066</v>
      </c>
      <c r="B13595" s="208" t="s">
        <v>13737</v>
      </c>
      <c r="C13595" s="2" t="s">
        <v>7208</v>
      </c>
      <c r="D13595" s="209" t="n">
        <v>3701.79</v>
      </c>
      <c r="F13595" s="211" t="n">
        <v>0</v>
      </c>
    </row>
    <row r="13596" customFormat="false" ht="12.8" hidden="false" customHeight="false" outlineLevel="0" collapsed="false">
      <c r="A13596" s="207" t="n">
        <v>39604</v>
      </c>
      <c r="B13596" s="208" t="s">
        <v>13738</v>
      </c>
      <c r="C13596" s="2" t="s">
        <v>170</v>
      </c>
      <c r="D13596" s="209" t="n">
        <v>13.38</v>
      </c>
      <c r="F13596" s="211" t="n">
        <v>0</v>
      </c>
    </row>
    <row r="13597" customFormat="false" ht="12.8" hidden="false" customHeight="false" outlineLevel="0" collapsed="false">
      <c r="A13597" s="207" t="n">
        <v>39605</v>
      </c>
      <c r="B13597" s="208" t="s">
        <v>13739</v>
      </c>
      <c r="C13597" s="2" t="s">
        <v>170</v>
      </c>
      <c r="D13597" s="209" t="n">
        <v>14.54</v>
      </c>
      <c r="F13597" s="211" t="n">
        <v>0</v>
      </c>
    </row>
    <row r="13598" customFormat="false" ht="12.8" hidden="false" customHeight="false" outlineLevel="0" collapsed="false">
      <c r="A13598" s="207" t="n">
        <v>39606</v>
      </c>
      <c r="B13598" s="208" t="s">
        <v>13740</v>
      </c>
      <c r="C13598" s="2" t="s">
        <v>170</v>
      </c>
      <c r="D13598" s="209" t="n">
        <v>25.46</v>
      </c>
      <c r="F13598" s="211" t="n">
        <v>0</v>
      </c>
    </row>
    <row r="13599" customFormat="false" ht="12.8" hidden="false" customHeight="false" outlineLevel="0" collapsed="false">
      <c r="A13599" s="207" t="n">
        <v>39607</v>
      </c>
      <c r="B13599" s="208" t="s">
        <v>13741</v>
      </c>
      <c r="C13599" s="2" t="s">
        <v>170</v>
      </c>
      <c r="D13599" s="209" t="n">
        <v>34.44</v>
      </c>
      <c r="F13599" s="211" t="n">
        <v>0</v>
      </c>
    </row>
    <row r="13600" customFormat="false" ht="12.8" hidden="false" customHeight="false" outlineLevel="0" collapsed="false">
      <c r="A13600" s="207" t="n">
        <v>39594</v>
      </c>
      <c r="B13600" s="208" t="s">
        <v>13742</v>
      </c>
      <c r="C13600" s="2" t="s">
        <v>170</v>
      </c>
      <c r="D13600" s="209" t="n">
        <v>346.94</v>
      </c>
      <c r="F13600" s="211" t="n">
        <v>0</v>
      </c>
    </row>
    <row r="13601" customFormat="false" ht="12.8" hidden="false" customHeight="false" outlineLevel="0" collapsed="false">
      <c r="A13601" s="207" t="n">
        <v>39596</v>
      </c>
      <c r="B13601" s="208" t="s">
        <v>13743</v>
      </c>
      <c r="C13601" s="2" t="s">
        <v>170</v>
      </c>
      <c r="D13601" s="209" t="n">
        <v>929.13</v>
      </c>
      <c r="F13601" s="211" t="n">
        <v>0</v>
      </c>
    </row>
    <row r="13602" customFormat="false" ht="12.8" hidden="false" customHeight="false" outlineLevel="0" collapsed="false">
      <c r="A13602" s="207" t="n">
        <v>39595</v>
      </c>
      <c r="B13602" s="208" t="s">
        <v>13744</v>
      </c>
      <c r="C13602" s="2" t="s">
        <v>170</v>
      </c>
      <c r="D13602" s="209" t="n">
        <v>2087.63</v>
      </c>
      <c r="F13602" s="211" t="n">
        <v>0</v>
      </c>
    </row>
    <row r="13603" customFormat="false" ht="12.8" hidden="false" customHeight="false" outlineLevel="0" collapsed="false">
      <c r="A13603" s="207" t="n">
        <v>39597</v>
      </c>
      <c r="B13603" s="208" t="s">
        <v>13745</v>
      </c>
      <c r="C13603" s="2" t="s">
        <v>170</v>
      </c>
      <c r="D13603" s="209" t="n">
        <v>3274.73</v>
      </c>
      <c r="F13603" s="211" t="n">
        <v>0</v>
      </c>
    </row>
    <row r="13604" customFormat="false" ht="12.8" hidden="false" customHeight="false" outlineLevel="0" collapsed="false">
      <c r="A13604" s="207" t="n">
        <v>10731</v>
      </c>
      <c r="B13604" s="208" t="s">
        <v>13746</v>
      </c>
      <c r="C13604" s="2" t="s">
        <v>175</v>
      </c>
      <c r="F13604" s="211" t="n">
        <v>0</v>
      </c>
    </row>
    <row r="13605" customFormat="false" ht="12.8" hidden="false" customHeight="false" outlineLevel="0" collapsed="false">
      <c r="A13605" s="207" t="n">
        <v>4704</v>
      </c>
      <c r="B13605" s="208" t="s">
        <v>13747</v>
      </c>
      <c r="C13605" s="2" t="s">
        <v>175</v>
      </c>
      <c r="F13605" s="211" t="n">
        <v>0</v>
      </c>
    </row>
    <row r="13606" customFormat="false" ht="12.8" hidden="false" customHeight="false" outlineLevel="0" collapsed="false">
      <c r="A13606" s="207" t="n">
        <v>10730</v>
      </c>
      <c r="B13606" s="208" t="s">
        <v>13748</v>
      </c>
      <c r="C13606" s="2" t="s">
        <v>175</v>
      </c>
      <c r="F13606" s="211" t="n">
        <v>0</v>
      </c>
    </row>
    <row r="13607" customFormat="false" ht="12.8" hidden="false" customHeight="false" outlineLevel="0" collapsed="false">
      <c r="A13607" s="207" t="n">
        <v>4720</v>
      </c>
      <c r="B13607" s="208" t="s">
        <v>13749</v>
      </c>
      <c r="C13607" s="2" t="s">
        <v>262</v>
      </c>
      <c r="D13607" s="209" t="n">
        <v>114.01</v>
      </c>
      <c r="F13607" s="211" t="n">
        <v>0</v>
      </c>
    </row>
    <row r="13608" customFormat="false" ht="12.8" hidden="false" customHeight="false" outlineLevel="0" collapsed="false">
      <c r="A13608" s="207" t="n">
        <v>4721</v>
      </c>
      <c r="B13608" s="208" t="s">
        <v>13750</v>
      </c>
      <c r="C13608" s="2" t="s">
        <v>262</v>
      </c>
      <c r="D13608" s="209" t="n">
        <v>98.75</v>
      </c>
      <c r="F13608" s="211" t="n">
        <v>0</v>
      </c>
    </row>
    <row r="13609" customFormat="false" ht="12.8" hidden="false" customHeight="false" outlineLevel="0" collapsed="false">
      <c r="A13609" s="207" t="n">
        <v>4718</v>
      </c>
      <c r="B13609" s="208" t="s">
        <v>13751</v>
      </c>
      <c r="C13609" s="2" t="s">
        <v>262</v>
      </c>
      <c r="D13609" s="209" t="n">
        <v>99.27</v>
      </c>
      <c r="F13609" s="211" t="n">
        <v>0</v>
      </c>
    </row>
    <row r="13610" customFormat="false" ht="12.8" hidden="false" customHeight="false" outlineLevel="0" collapsed="false">
      <c r="A13610" s="207" t="n">
        <v>4722</v>
      </c>
      <c r="B13610" s="208" t="s">
        <v>13752</v>
      </c>
      <c r="C13610" s="2" t="s">
        <v>262</v>
      </c>
      <c r="D13610" s="209" t="n">
        <v>93.28</v>
      </c>
      <c r="F13610" s="211" t="n">
        <v>0</v>
      </c>
    </row>
    <row r="13611" customFormat="false" ht="12.8" hidden="false" customHeight="false" outlineLevel="0" collapsed="false">
      <c r="A13611" s="207" t="n">
        <v>4730</v>
      </c>
      <c r="B13611" s="208" t="s">
        <v>13753</v>
      </c>
      <c r="C13611" s="2" t="s">
        <v>262</v>
      </c>
      <c r="D13611" s="209" t="n">
        <v>92.82</v>
      </c>
      <c r="F13611" s="211" t="n">
        <v>0</v>
      </c>
    </row>
    <row r="13612" customFormat="false" ht="19.4" hidden="false" customHeight="false" outlineLevel="0" collapsed="false">
      <c r="A13612" s="207" t="n">
        <v>13186</v>
      </c>
      <c r="B13612" s="208" t="s">
        <v>13754</v>
      </c>
      <c r="C13612" s="2" t="s">
        <v>262</v>
      </c>
      <c r="D13612" s="209" t="n">
        <v>107.1</v>
      </c>
      <c r="F13612" s="211" t="n">
        <v>0</v>
      </c>
    </row>
    <row r="13613" customFormat="false" ht="19.4" hidden="false" customHeight="false" outlineLevel="0" collapsed="false">
      <c r="A13613" s="207" t="n">
        <v>10737</v>
      </c>
      <c r="B13613" s="208" t="s">
        <v>13755</v>
      </c>
      <c r="C13613" s="2" t="s">
        <v>175</v>
      </c>
      <c r="F13613" s="211" t="n">
        <v>0</v>
      </c>
    </row>
    <row r="13614" customFormat="false" ht="19.4" hidden="false" customHeight="false" outlineLevel="0" collapsed="false">
      <c r="A13614" s="207" t="n">
        <v>10734</v>
      </c>
      <c r="B13614" s="208" t="s">
        <v>13756</v>
      </c>
      <c r="C13614" s="2" t="s">
        <v>175</v>
      </c>
      <c r="F13614" s="211" t="n">
        <v>0</v>
      </c>
    </row>
    <row r="13615" customFormat="false" ht="12.8" hidden="false" customHeight="false" outlineLevel="0" collapsed="false">
      <c r="A13615" s="207" t="n">
        <v>4708</v>
      </c>
      <c r="B13615" s="208" t="s">
        <v>13757</v>
      </c>
      <c r="C13615" s="2" t="s">
        <v>175</v>
      </c>
      <c r="F13615" s="211" t="n">
        <v>0</v>
      </c>
    </row>
    <row r="13616" customFormat="false" ht="19.4" hidden="false" customHeight="false" outlineLevel="0" collapsed="false">
      <c r="A13616" s="207" t="n">
        <v>4712</v>
      </c>
      <c r="B13616" s="208" t="s">
        <v>13758</v>
      </c>
      <c r="C13616" s="2" t="s">
        <v>175</v>
      </c>
      <c r="F13616" s="211" t="n">
        <v>0</v>
      </c>
    </row>
    <row r="13617" customFormat="false" ht="19.4" hidden="false" customHeight="false" outlineLevel="0" collapsed="false">
      <c r="A13617" s="207" t="n">
        <v>4710</v>
      </c>
      <c r="B13617" s="208" t="s">
        <v>13759</v>
      </c>
      <c r="C13617" s="2" t="s">
        <v>175</v>
      </c>
      <c r="F13617" s="211" t="n">
        <v>0</v>
      </c>
    </row>
    <row r="13618" customFormat="false" ht="12.8" hidden="false" customHeight="false" outlineLevel="0" collapsed="false">
      <c r="A13618" s="207" t="n">
        <v>4750</v>
      </c>
      <c r="B13618" s="208" t="s">
        <v>13760</v>
      </c>
      <c r="C13618" s="2" t="s">
        <v>2148</v>
      </c>
      <c r="D13618" s="209" t="n">
        <v>21.06</v>
      </c>
      <c r="F13618" s="211" t="n">
        <v>0</v>
      </c>
    </row>
    <row r="13619" customFormat="false" ht="12.8" hidden="false" customHeight="false" outlineLevel="0" collapsed="false">
      <c r="A13619" s="207" t="n">
        <v>41065</v>
      </c>
      <c r="B13619" s="208" t="s">
        <v>13761</v>
      </c>
      <c r="C13619" s="2" t="s">
        <v>7208</v>
      </c>
      <c r="D13619" s="209" t="n">
        <v>3701.79</v>
      </c>
      <c r="F13619" s="211" t="n">
        <v>0</v>
      </c>
    </row>
    <row r="13620" customFormat="false" ht="12.8" hidden="false" customHeight="false" outlineLevel="0" collapsed="false">
      <c r="A13620" s="207" t="n">
        <v>34747</v>
      </c>
      <c r="B13620" s="208" t="s">
        <v>13762</v>
      </c>
      <c r="C13620" s="2" t="s">
        <v>183</v>
      </c>
      <c r="D13620" s="209" t="n">
        <v>141.69</v>
      </c>
      <c r="F13620" s="211" t="n">
        <v>0</v>
      </c>
    </row>
    <row r="13621" customFormat="false" ht="12.8" hidden="false" customHeight="false" outlineLevel="0" collapsed="false">
      <c r="A13621" s="207" t="n">
        <v>4826</v>
      </c>
      <c r="B13621" s="208" t="s">
        <v>13763</v>
      </c>
      <c r="C13621" s="2" t="s">
        <v>183</v>
      </c>
      <c r="D13621" s="209" t="n">
        <v>152.35</v>
      </c>
      <c r="F13621" s="211" t="n">
        <v>0</v>
      </c>
    </row>
    <row r="13622" customFormat="false" ht="12.8" hidden="false" customHeight="false" outlineLevel="0" collapsed="false">
      <c r="A13622" s="207" t="n">
        <v>41975</v>
      </c>
      <c r="B13622" s="208" t="s">
        <v>13764</v>
      </c>
      <c r="C13622" s="2" t="s">
        <v>175</v>
      </c>
      <c r="F13622" s="211" t="n">
        <v>0</v>
      </c>
    </row>
    <row r="13623" customFormat="false" ht="12.8" hidden="false" customHeight="false" outlineLevel="0" collapsed="false">
      <c r="A13623" s="207" t="n">
        <v>4825</v>
      </c>
      <c r="B13623" s="208" t="s">
        <v>13765</v>
      </c>
      <c r="C13623" s="2" t="s">
        <v>183</v>
      </c>
      <c r="D13623" s="209" t="n">
        <v>210.89</v>
      </c>
      <c r="F13623" s="211" t="n">
        <v>0</v>
      </c>
    </row>
    <row r="13624" customFormat="false" ht="12.8" hidden="false" customHeight="false" outlineLevel="0" collapsed="false">
      <c r="A13624" s="207" t="n">
        <v>34744</v>
      </c>
      <c r="B13624" s="208" t="s">
        <v>13766</v>
      </c>
      <c r="C13624" s="2" t="s">
        <v>175</v>
      </c>
      <c r="F13624" s="211" t="n">
        <v>0</v>
      </c>
    </row>
    <row r="13625" customFormat="false" ht="19.4" hidden="false" customHeight="false" outlineLevel="0" collapsed="false">
      <c r="A13625" s="207" t="n">
        <v>39430</v>
      </c>
      <c r="B13625" s="208" t="s">
        <v>13767</v>
      </c>
      <c r="C13625" s="2" t="s">
        <v>170</v>
      </c>
      <c r="D13625" s="209" t="n">
        <v>1.94</v>
      </c>
      <c r="F13625" s="211" t="n">
        <v>0</v>
      </c>
    </row>
    <row r="13626" customFormat="false" ht="12.8" hidden="false" customHeight="false" outlineLevel="0" collapsed="false">
      <c r="A13626" s="207" t="n">
        <v>39573</v>
      </c>
      <c r="B13626" s="208" t="s">
        <v>13768</v>
      </c>
      <c r="C13626" s="2" t="s">
        <v>170</v>
      </c>
      <c r="D13626" s="209" t="n">
        <v>1.91</v>
      </c>
      <c r="F13626" s="211" t="n">
        <v>0</v>
      </c>
    </row>
    <row r="13627" customFormat="false" ht="12.8" hidden="false" customHeight="false" outlineLevel="0" collapsed="false">
      <c r="A13627" s="207" t="n">
        <v>38410</v>
      </c>
      <c r="B13627" s="208" t="s">
        <v>13769</v>
      </c>
      <c r="C13627" s="2" t="s">
        <v>170</v>
      </c>
      <c r="D13627" s="209" t="n">
        <v>13322.13</v>
      </c>
      <c r="F13627" s="211" t="n">
        <v>0</v>
      </c>
    </row>
    <row r="13628" customFormat="false" ht="12.8" hidden="false" customHeight="false" outlineLevel="0" collapsed="false">
      <c r="A13628" s="207" t="n">
        <v>43082</v>
      </c>
      <c r="B13628" s="208" t="s">
        <v>13770</v>
      </c>
      <c r="C13628" s="2" t="s">
        <v>441</v>
      </c>
      <c r="D13628" s="209" t="n">
        <v>10.3</v>
      </c>
      <c r="F13628" s="211" t="n">
        <v>0</v>
      </c>
    </row>
    <row r="13629" customFormat="false" ht="12.8" hidden="false" customHeight="false" outlineLevel="0" collapsed="false">
      <c r="A13629" s="207" t="n">
        <v>43083</v>
      </c>
      <c r="B13629" s="208" t="s">
        <v>13771</v>
      </c>
      <c r="C13629" s="2" t="s">
        <v>441</v>
      </c>
      <c r="D13629" s="209" t="n">
        <v>8.92</v>
      </c>
      <c r="F13629" s="211" t="n">
        <v>0</v>
      </c>
    </row>
    <row r="13630" customFormat="false" ht="12.8" hidden="false" customHeight="false" outlineLevel="0" collapsed="false">
      <c r="A13630" s="207" t="n">
        <v>40535</v>
      </c>
      <c r="B13630" s="208" t="s">
        <v>13772</v>
      </c>
      <c r="C13630" s="2" t="s">
        <v>441</v>
      </c>
      <c r="D13630" s="209" t="n">
        <v>8.92</v>
      </c>
      <c r="F13630" s="211" t="n">
        <v>0</v>
      </c>
    </row>
    <row r="13631" customFormat="false" ht="12.8" hidden="false" customHeight="false" outlineLevel="0" collapsed="false">
      <c r="A13631" s="207" t="n">
        <v>40598</v>
      </c>
      <c r="B13631" s="208" t="s">
        <v>13773</v>
      </c>
      <c r="C13631" s="2" t="s">
        <v>441</v>
      </c>
      <c r="D13631" s="209" t="n">
        <v>8.7</v>
      </c>
      <c r="F13631" s="211" t="n">
        <v>0</v>
      </c>
    </row>
    <row r="13632" customFormat="false" ht="12.8" hidden="false" customHeight="false" outlineLevel="0" collapsed="false">
      <c r="A13632" s="207" t="n">
        <v>43692</v>
      </c>
      <c r="B13632" s="208" t="s">
        <v>13774</v>
      </c>
      <c r="C13632" s="2" t="s">
        <v>441</v>
      </c>
      <c r="D13632" s="209" t="n">
        <v>9.4</v>
      </c>
      <c r="F13632" s="211" t="n">
        <v>0</v>
      </c>
    </row>
    <row r="13633" customFormat="false" ht="12.8" hidden="false" customHeight="false" outlineLevel="0" collapsed="false">
      <c r="A13633" s="207" t="n">
        <v>43665</v>
      </c>
      <c r="B13633" s="208" t="s">
        <v>13775</v>
      </c>
      <c r="C13633" s="2" t="s">
        <v>441</v>
      </c>
      <c r="D13633" s="209" t="n">
        <v>8.85</v>
      </c>
      <c r="F13633" s="211" t="n">
        <v>0</v>
      </c>
    </row>
    <row r="13634" customFormat="false" ht="12.8" hidden="false" customHeight="false" outlineLevel="0" collapsed="false">
      <c r="A13634" s="207" t="n">
        <v>10966</v>
      </c>
      <c r="B13634" s="208" t="s">
        <v>13776</v>
      </c>
      <c r="C13634" s="2" t="s">
        <v>441</v>
      </c>
      <c r="D13634" s="209" t="n">
        <v>9.4</v>
      </c>
      <c r="F13634" s="211" t="n">
        <v>0</v>
      </c>
    </row>
    <row r="13635" customFormat="false" ht="12.8" hidden="false" customHeight="false" outlineLevel="0" collapsed="false">
      <c r="A13635" s="207" t="n">
        <v>39427</v>
      </c>
      <c r="B13635" s="208" t="s">
        <v>13777</v>
      </c>
      <c r="C13635" s="2" t="s">
        <v>183</v>
      </c>
      <c r="D13635" s="209" t="n">
        <v>5.16</v>
      </c>
      <c r="F13635" s="211" t="n">
        <v>0</v>
      </c>
    </row>
    <row r="13636" customFormat="false" ht="12.8" hidden="false" customHeight="false" outlineLevel="0" collapsed="false">
      <c r="A13636" s="207" t="n">
        <v>39424</v>
      </c>
      <c r="B13636" s="208" t="s">
        <v>13778</v>
      </c>
      <c r="C13636" s="2" t="s">
        <v>183</v>
      </c>
      <c r="D13636" s="209" t="n">
        <v>3.07</v>
      </c>
      <c r="F13636" s="211" t="n">
        <v>0</v>
      </c>
    </row>
    <row r="13637" customFormat="false" ht="12.8" hidden="false" customHeight="false" outlineLevel="0" collapsed="false">
      <c r="A13637" s="207" t="n">
        <v>39425</v>
      </c>
      <c r="B13637" s="208" t="s">
        <v>13779</v>
      </c>
      <c r="C13637" s="2" t="s">
        <v>183</v>
      </c>
      <c r="D13637" s="209" t="n">
        <v>3.03</v>
      </c>
      <c r="F13637" s="211" t="n">
        <v>0</v>
      </c>
    </row>
    <row r="13638" customFormat="false" ht="12.8" hidden="false" customHeight="false" outlineLevel="0" collapsed="false">
      <c r="A13638" s="207" t="n">
        <v>40664</v>
      </c>
      <c r="B13638" s="208" t="s">
        <v>13780</v>
      </c>
      <c r="C13638" s="2" t="s">
        <v>441</v>
      </c>
      <c r="D13638" s="209" t="n">
        <v>18.3</v>
      </c>
      <c r="F13638" s="211" t="n">
        <v>0</v>
      </c>
    </row>
    <row r="13639" customFormat="false" ht="12.8" hidden="false" customHeight="false" outlineLevel="0" collapsed="false">
      <c r="A13639" s="207" t="n">
        <v>34360</v>
      </c>
      <c r="B13639" s="208" t="s">
        <v>13781</v>
      </c>
      <c r="C13639" s="2" t="s">
        <v>441</v>
      </c>
      <c r="D13639" s="209" t="n">
        <v>50</v>
      </c>
      <c r="F13639" s="211" t="n">
        <v>0</v>
      </c>
    </row>
    <row r="13640" customFormat="false" ht="12.8" hidden="false" customHeight="false" outlineLevel="0" collapsed="false">
      <c r="A13640" s="207" t="n">
        <v>20259</v>
      </c>
      <c r="B13640" s="208" t="s">
        <v>13782</v>
      </c>
      <c r="C13640" s="2" t="s">
        <v>183</v>
      </c>
      <c r="F13640" s="211" t="n">
        <v>0</v>
      </c>
    </row>
    <row r="13641" customFormat="false" ht="19.4" hidden="false" customHeight="false" outlineLevel="0" collapsed="false">
      <c r="A13641" s="207" t="n">
        <v>14077</v>
      </c>
      <c r="B13641" s="208" t="s">
        <v>13783</v>
      </c>
      <c r="C13641" s="2" t="s">
        <v>183</v>
      </c>
      <c r="F13641" s="211" t="n">
        <v>0</v>
      </c>
    </row>
    <row r="13642" customFormat="false" ht="19.4" hidden="false" customHeight="false" outlineLevel="0" collapsed="false">
      <c r="A13642" s="207" t="n">
        <v>3678</v>
      </c>
      <c r="B13642" s="208" t="s">
        <v>13784</v>
      </c>
      <c r="C13642" s="2" t="s">
        <v>183</v>
      </c>
      <c r="F13642" s="211" t="n">
        <v>0</v>
      </c>
    </row>
    <row r="13643" customFormat="false" ht="19.4" hidden="false" customHeight="false" outlineLevel="0" collapsed="false">
      <c r="A13643" s="207" t="n">
        <v>11552</v>
      </c>
      <c r="B13643" s="208" t="s">
        <v>13785</v>
      </c>
      <c r="C13643" s="2" t="s">
        <v>183</v>
      </c>
      <c r="D13643" s="209" t="n">
        <v>7.96</v>
      </c>
      <c r="F13643" s="211" t="n">
        <v>0</v>
      </c>
    </row>
    <row r="13644" customFormat="false" ht="19.4" hidden="false" customHeight="false" outlineLevel="0" collapsed="false">
      <c r="A13644" s="207" t="n">
        <v>585</v>
      </c>
      <c r="B13644" s="208" t="s">
        <v>13786</v>
      </c>
      <c r="C13644" s="2" t="s">
        <v>441</v>
      </c>
      <c r="D13644" s="209" t="n">
        <v>40</v>
      </c>
      <c r="F13644" s="211" t="n">
        <v>0</v>
      </c>
    </row>
    <row r="13645" customFormat="false" ht="12.8" hidden="false" customHeight="false" outlineLevel="0" collapsed="false">
      <c r="A13645" s="207" t="n">
        <v>39418</v>
      </c>
      <c r="B13645" s="208" t="s">
        <v>13787</v>
      </c>
      <c r="C13645" s="2" t="s">
        <v>183</v>
      </c>
      <c r="D13645" s="209" t="n">
        <v>5.76</v>
      </c>
      <c r="F13645" s="211" t="n">
        <v>0</v>
      </c>
    </row>
    <row r="13646" customFormat="false" ht="12.8" hidden="false" customHeight="false" outlineLevel="0" collapsed="false">
      <c r="A13646" s="207" t="n">
        <v>39419</v>
      </c>
      <c r="B13646" s="208" t="s">
        <v>13788</v>
      </c>
      <c r="C13646" s="2" t="s">
        <v>183</v>
      </c>
      <c r="D13646" s="209" t="n">
        <v>7.01</v>
      </c>
      <c r="F13646" s="211" t="n">
        <v>0</v>
      </c>
    </row>
    <row r="13647" customFormat="false" ht="12.8" hidden="false" customHeight="false" outlineLevel="0" collapsed="false">
      <c r="A13647" s="207" t="n">
        <v>39420</v>
      </c>
      <c r="B13647" s="208" t="s">
        <v>13789</v>
      </c>
      <c r="C13647" s="2" t="s">
        <v>183</v>
      </c>
      <c r="D13647" s="209" t="n">
        <v>7.74</v>
      </c>
      <c r="F13647" s="211" t="n">
        <v>0</v>
      </c>
    </row>
    <row r="13648" customFormat="false" ht="19.4" hidden="false" customHeight="false" outlineLevel="0" collapsed="false">
      <c r="A13648" s="207" t="n">
        <v>39571</v>
      </c>
      <c r="B13648" s="208" t="s">
        <v>13790</v>
      </c>
      <c r="C13648" s="2" t="s">
        <v>183</v>
      </c>
      <c r="D13648" s="209" t="n">
        <v>4.68</v>
      </c>
      <c r="F13648" s="211" t="n">
        <v>0</v>
      </c>
    </row>
    <row r="13649" customFormat="false" ht="12.8" hidden="false" customHeight="false" outlineLevel="0" collapsed="false">
      <c r="A13649" s="207" t="n">
        <v>39421</v>
      </c>
      <c r="B13649" s="208" t="s">
        <v>13791</v>
      </c>
      <c r="C13649" s="2" t="s">
        <v>183</v>
      </c>
      <c r="D13649" s="209" t="n">
        <v>6.82</v>
      </c>
      <c r="F13649" s="211" t="n">
        <v>0</v>
      </c>
    </row>
    <row r="13650" customFormat="false" ht="12.8" hidden="false" customHeight="false" outlineLevel="0" collapsed="false">
      <c r="A13650" s="207" t="n">
        <v>39422</v>
      </c>
      <c r="B13650" s="208" t="s">
        <v>13792</v>
      </c>
      <c r="C13650" s="2" t="s">
        <v>183</v>
      </c>
      <c r="D13650" s="209" t="n">
        <v>7.96</v>
      </c>
      <c r="F13650" s="211" t="n">
        <v>0</v>
      </c>
    </row>
    <row r="13651" customFormat="false" ht="12.8" hidden="false" customHeight="false" outlineLevel="0" collapsed="false">
      <c r="A13651" s="207" t="n">
        <v>39423</v>
      </c>
      <c r="B13651" s="208" t="s">
        <v>13793</v>
      </c>
      <c r="C13651" s="2" t="s">
        <v>183</v>
      </c>
      <c r="D13651" s="209" t="n">
        <v>9.24</v>
      </c>
      <c r="F13651" s="211" t="n">
        <v>0</v>
      </c>
    </row>
    <row r="13652" customFormat="false" ht="19.4" hidden="false" customHeight="false" outlineLevel="0" collapsed="false">
      <c r="A13652" s="207" t="n">
        <v>39426</v>
      </c>
      <c r="B13652" s="208" t="s">
        <v>13794</v>
      </c>
      <c r="C13652" s="2" t="s">
        <v>183</v>
      </c>
      <c r="D13652" s="209" t="n">
        <v>20.78</v>
      </c>
      <c r="F13652" s="211" t="n">
        <v>0</v>
      </c>
    </row>
    <row r="13653" customFormat="false" ht="19.4" hidden="false" customHeight="false" outlineLevel="0" collapsed="false">
      <c r="A13653" s="207" t="n">
        <v>39429</v>
      </c>
      <c r="B13653" s="208" t="s">
        <v>13795</v>
      </c>
      <c r="C13653" s="2" t="s">
        <v>183</v>
      </c>
      <c r="D13653" s="209" t="n">
        <v>6.55</v>
      </c>
      <c r="F13653" s="211" t="n">
        <v>0</v>
      </c>
    </row>
    <row r="13654" customFormat="false" ht="19.4" hidden="false" customHeight="false" outlineLevel="0" collapsed="false">
      <c r="A13654" s="207" t="n">
        <v>39428</v>
      </c>
      <c r="B13654" s="208" t="s">
        <v>13796</v>
      </c>
      <c r="C13654" s="2" t="s">
        <v>183</v>
      </c>
      <c r="D13654" s="209" t="n">
        <v>5</v>
      </c>
      <c r="F13654" s="211" t="n">
        <v>0</v>
      </c>
    </row>
    <row r="13655" customFormat="false" ht="12.8" hidden="false" customHeight="false" outlineLevel="0" collapsed="false">
      <c r="A13655" s="207" t="n">
        <v>39572</v>
      </c>
      <c r="B13655" s="208" t="s">
        <v>13797</v>
      </c>
      <c r="C13655" s="2" t="s">
        <v>183</v>
      </c>
      <c r="D13655" s="209" t="n">
        <v>4.33</v>
      </c>
      <c r="F13655" s="211" t="n">
        <v>0</v>
      </c>
    </row>
    <row r="13656" customFormat="false" ht="12.8" hidden="false" customHeight="false" outlineLevel="0" collapsed="false">
      <c r="A13656" s="207" t="n">
        <v>39570</v>
      </c>
      <c r="B13656" s="208" t="s">
        <v>13798</v>
      </c>
      <c r="C13656" s="2" t="s">
        <v>183</v>
      </c>
      <c r="D13656" s="209" t="n">
        <v>4.6</v>
      </c>
      <c r="F13656" s="211" t="n">
        <v>0</v>
      </c>
    </row>
    <row r="13657" customFormat="false" ht="12.8" hidden="false" customHeight="false" outlineLevel="0" collapsed="false">
      <c r="A13657" s="207" t="n">
        <v>39569</v>
      </c>
      <c r="B13657" s="208" t="s">
        <v>13799</v>
      </c>
      <c r="C13657" s="2" t="s">
        <v>183</v>
      </c>
      <c r="D13657" s="209" t="n">
        <v>4.54</v>
      </c>
      <c r="F13657" s="211" t="n">
        <v>0</v>
      </c>
    </row>
    <row r="13658" customFormat="false" ht="12.8" hidden="false" customHeight="false" outlineLevel="0" collapsed="false">
      <c r="A13658" s="207" t="n">
        <v>39328</v>
      </c>
      <c r="B13658" s="208" t="s">
        <v>13800</v>
      </c>
      <c r="C13658" s="2" t="s">
        <v>183</v>
      </c>
      <c r="D13658" s="209" t="n">
        <v>4.69</v>
      </c>
      <c r="F13658" s="211" t="n">
        <v>0</v>
      </c>
    </row>
    <row r="13659" customFormat="false" ht="12.8" hidden="false" customHeight="false" outlineLevel="0" collapsed="false">
      <c r="A13659" s="207" t="n">
        <v>39029</v>
      </c>
      <c r="B13659" s="208" t="s">
        <v>13801</v>
      </c>
      <c r="C13659" s="2" t="s">
        <v>183</v>
      </c>
      <c r="D13659" s="209" t="n">
        <v>14.67</v>
      </c>
      <c r="F13659" s="211" t="n">
        <v>0</v>
      </c>
    </row>
    <row r="13660" customFormat="false" ht="12.8" hidden="false" customHeight="false" outlineLevel="0" collapsed="false">
      <c r="A13660" s="207" t="n">
        <v>39028</v>
      </c>
      <c r="B13660" s="208" t="s">
        <v>13802</v>
      </c>
      <c r="C13660" s="2" t="s">
        <v>183</v>
      </c>
      <c r="D13660" s="209" t="n">
        <v>8.54</v>
      </c>
      <c r="F13660" s="211" t="n">
        <v>0</v>
      </c>
    </row>
    <row r="13661" customFormat="false" ht="19.4" hidden="false" customHeight="false" outlineLevel="0" collapsed="false">
      <c r="A13661" s="207" t="n">
        <v>38541</v>
      </c>
      <c r="B13661" s="208" t="s">
        <v>13803</v>
      </c>
      <c r="C13661" s="2" t="s">
        <v>170</v>
      </c>
      <c r="D13661" s="209" t="n">
        <v>4594594.59</v>
      </c>
      <c r="F13661" s="211" t="n">
        <v>0</v>
      </c>
    </row>
    <row r="13662" customFormat="false" ht="19.4" hidden="false" customHeight="false" outlineLevel="0" collapsed="false">
      <c r="A13662" s="207" t="n">
        <v>38542</v>
      </c>
      <c r="B13662" s="208" t="s">
        <v>13804</v>
      </c>
      <c r="C13662" s="2" t="s">
        <v>170</v>
      </c>
      <c r="D13662" s="209" t="n">
        <v>7045045.05</v>
      </c>
      <c r="F13662" s="211" t="n">
        <v>0</v>
      </c>
    </row>
    <row r="13663" customFormat="false" ht="12.8" hidden="false" customHeight="false" outlineLevel="0" collapsed="false">
      <c r="A13663" s="207" t="n">
        <v>45080</v>
      </c>
      <c r="B13663" s="208" t="s">
        <v>13805</v>
      </c>
      <c r="C13663" s="2" t="s">
        <v>170</v>
      </c>
      <c r="D13663" s="209" t="n">
        <v>15257.33</v>
      </c>
      <c r="F13663" s="211" t="n">
        <v>0</v>
      </c>
    </row>
    <row r="13664" customFormat="false" ht="19.4" hidden="false" customHeight="false" outlineLevel="0" collapsed="false">
      <c r="A13664" s="207" t="n">
        <v>38543</v>
      </c>
      <c r="B13664" s="208" t="s">
        <v>13806</v>
      </c>
      <c r="C13664" s="2" t="s">
        <v>170</v>
      </c>
      <c r="D13664" s="209" t="n">
        <v>1434540.41</v>
      </c>
      <c r="F13664" s="211" t="n">
        <v>0</v>
      </c>
    </row>
    <row r="13665" customFormat="false" ht="19.4" hidden="false" customHeight="false" outlineLevel="0" collapsed="false">
      <c r="A13665" s="207" t="n">
        <v>44002</v>
      </c>
      <c r="B13665" s="208" t="s">
        <v>13807</v>
      </c>
      <c r="C13665" s="2" t="s">
        <v>170</v>
      </c>
      <c r="D13665" s="209" t="n">
        <v>6700654.63</v>
      </c>
      <c r="F13665" s="211" t="n">
        <v>0</v>
      </c>
    </row>
    <row r="13666" customFormat="false" ht="19.4" hidden="false" customHeight="false" outlineLevel="0" collapsed="false">
      <c r="A13666" s="207" t="n">
        <v>43886</v>
      </c>
      <c r="B13666" s="208" t="s">
        <v>13808</v>
      </c>
      <c r="C13666" s="2" t="s">
        <v>170</v>
      </c>
      <c r="D13666" s="209" t="n">
        <v>3251954.99</v>
      </c>
      <c r="F13666" s="211" t="n">
        <v>0</v>
      </c>
    </row>
    <row r="13667" customFormat="false" ht="19.4" hidden="false" customHeight="false" outlineLevel="0" collapsed="false">
      <c r="A13667" s="207" t="n">
        <v>40791</v>
      </c>
      <c r="B13667" s="208" t="s">
        <v>13809</v>
      </c>
      <c r="C13667" s="2" t="s">
        <v>170</v>
      </c>
      <c r="D13667" s="209" t="n">
        <v>50618.9</v>
      </c>
      <c r="F13667" s="211" t="n">
        <v>0</v>
      </c>
    </row>
    <row r="13668" customFormat="false" ht="12.8" hidden="false" customHeight="false" outlineLevel="0" collapsed="false">
      <c r="A13668" s="207" t="n">
        <v>44003</v>
      </c>
      <c r="B13668" s="208" t="s">
        <v>13810</v>
      </c>
      <c r="C13668" s="2" t="s">
        <v>170</v>
      </c>
      <c r="D13668" s="209" t="n">
        <v>9311711.75</v>
      </c>
      <c r="F13668" s="211" t="n">
        <v>0</v>
      </c>
    </row>
    <row r="13669" customFormat="false" ht="19.4" hidden="false" customHeight="false" outlineLevel="0" collapsed="false">
      <c r="A13669" s="207" t="n">
        <v>44548</v>
      </c>
      <c r="B13669" s="208" t="s">
        <v>13811</v>
      </c>
      <c r="C13669" s="2" t="s">
        <v>170</v>
      </c>
      <c r="D13669" s="209" t="n">
        <v>2847739.95</v>
      </c>
      <c r="F13669" s="211" t="n">
        <v>0</v>
      </c>
    </row>
    <row r="13670" customFormat="false" ht="19.4" hidden="false" customHeight="false" outlineLevel="0" collapsed="false">
      <c r="A13670" s="207" t="n">
        <v>44550</v>
      </c>
      <c r="B13670" s="208" t="s">
        <v>13812</v>
      </c>
      <c r="C13670" s="2" t="s">
        <v>170</v>
      </c>
      <c r="D13670" s="209" t="n">
        <v>8934342.35</v>
      </c>
      <c r="F13670" s="211" t="n">
        <v>0</v>
      </c>
    </row>
    <row r="13671" customFormat="false" ht="19.4" hidden="false" customHeight="false" outlineLevel="0" collapsed="false">
      <c r="A13671" s="207" t="n">
        <v>44549</v>
      </c>
      <c r="B13671" s="208" t="s">
        <v>13813</v>
      </c>
      <c r="C13671" s="2" t="s">
        <v>170</v>
      </c>
      <c r="D13671" s="209" t="n">
        <v>6533237.87</v>
      </c>
      <c r="F13671" s="211" t="n">
        <v>0</v>
      </c>
    </row>
    <row r="13672" customFormat="false" ht="12.8" hidden="false" customHeight="false" outlineLevel="0" collapsed="false">
      <c r="A13672" s="207" t="n">
        <v>41982</v>
      </c>
      <c r="B13672" s="208" t="s">
        <v>13814</v>
      </c>
      <c r="C13672" s="2" t="s">
        <v>170</v>
      </c>
      <c r="D13672" s="209" t="n">
        <v>1735735.7</v>
      </c>
      <c r="F13672" s="211" t="n">
        <v>0</v>
      </c>
    </row>
    <row r="13673" customFormat="false" ht="12.8" hidden="false" customHeight="false" outlineLevel="0" collapsed="false">
      <c r="A13673" s="207" t="n">
        <v>39012</v>
      </c>
      <c r="B13673" s="208" t="s">
        <v>13815</v>
      </c>
      <c r="C13673" s="2" t="s">
        <v>170</v>
      </c>
      <c r="D13673" s="209" t="n">
        <v>1018468.47</v>
      </c>
      <c r="F13673" s="211" t="n">
        <v>0</v>
      </c>
    </row>
    <row r="13674" customFormat="false" ht="12.8" hidden="false" customHeight="false" outlineLevel="0" collapsed="false">
      <c r="A13674" s="207" t="n">
        <v>40435</v>
      </c>
      <c r="B13674" s="208" t="s">
        <v>13816</v>
      </c>
      <c r="C13674" s="2" t="s">
        <v>170</v>
      </c>
      <c r="D13674" s="209" t="n">
        <v>1028429.53</v>
      </c>
      <c r="F13674" s="211" t="n">
        <v>0</v>
      </c>
    </row>
    <row r="13675" customFormat="false" ht="12.8" hidden="false" customHeight="false" outlineLevel="0" collapsed="false">
      <c r="A13675" s="207" t="n">
        <v>45265</v>
      </c>
      <c r="B13675" s="208" t="s">
        <v>13817</v>
      </c>
      <c r="C13675" s="2" t="s">
        <v>10907</v>
      </c>
      <c r="D13675" s="209" t="n">
        <v>39.6</v>
      </c>
      <c r="F13675" s="211" t="n">
        <v>0</v>
      </c>
    </row>
    <row r="13676" customFormat="false" ht="12.8" hidden="false" customHeight="false" outlineLevel="0" collapsed="false">
      <c r="A13676" s="207" t="n">
        <v>13617</v>
      </c>
      <c r="B13676" s="208" t="s">
        <v>13818</v>
      </c>
      <c r="C13676" s="2" t="s">
        <v>170</v>
      </c>
      <c r="D13676" s="209" t="n">
        <v>103492.08</v>
      </c>
      <c r="F13676" s="211" t="n">
        <v>0</v>
      </c>
    </row>
    <row r="13677" customFormat="false" ht="19.4" hidden="false" customHeight="false" outlineLevel="0" collapsed="false">
      <c r="A13677" s="207" t="n">
        <v>35274</v>
      </c>
      <c r="B13677" s="208" t="s">
        <v>13819</v>
      </c>
      <c r="C13677" s="2" t="s">
        <v>183</v>
      </c>
      <c r="D13677" s="209" t="n">
        <v>47.69</v>
      </c>
      <c r="F13677" s="211" t="n">
        <v>0</v>
      </c>
    </row>
    <row r="13678" customFormat="false" ht="19.4" hidden="false" customHeight="false" outlineLevel="0" collapsed="false">
      <c r="A13678" s="207" t="n">
        <v>35275</v>
      </c>
      <c r="B13678" s="208" t="s">
        <v>13820</v>
      </c>
      <c r="C13678" s="2" t="s">
        <v>183</v>
      </c>
      <c r="D13678" s="209" t="n">
        <v>101.22</v>
      </c>
      <c r="F13678" s="211" t="n">
        <v>0</v>
      </c>
    </row>
    <row r="13679" customFormat="false" ht="19.4" hidden="false" customHeight="false" outlineLevel="0" collapsed="false">
      <c r="A13679" s="207" t="n">
        <v>35276</v>
      </c>
      <c r="B13679" s="208" t="s">
        <v>13821</v>
      </c>
      <c r="C13679" s="2" t="s">
        <v>183</v>
      </c>
      <c r="D13679" s="209" t="n">
        <v>176.12</v>
      </c>
      <c r="F13679" s="211" t="n">
        <v>0</v>
      </c>
    </row>
    <row r="13680" customFormat="false" ht="12.8" hidden="false" customHeight="false" outlineLevel="0" collapsed="false">
      <c r="A13680" s="207" t="n">
        <v>11091</v>
      </c>
      <c r="B13680" s="208" t="s">
        <v>13822</v>
      </c>
      <c r="C13680" s="2" t="s">
        <v>170</v>
      </c>
      <c r="D13680" s="209" t="n">
        <v>1.28</v>
      </c>
      <c r="F13680" s="211" t="n">
        <v>0</v>
      </c>
    </row>
    <row r="13681" customFormat="false" ht="12.8" hidden="false" customHeight="false" outlineLevel="0" collapsed="false">
      <c r="A13681" s="207" t="n">
        <v>37586</v>
      </c>
      <c r="B13681" s="208" t="s">
        <v>13823</v>
      </c>
      <c r="C13681" s="2" t="s">
        <v>12576</v>
      </c>
      <c r="F13681" s="211" t="n">
        <v>0</v>
      </c>
    </row>
    <row r="13682" customFormat="false" ht="12.8" hidden="false" customHeight="false" outlineLevel="0" collapsed="false">
      <c r="A13682" s="207" t="n">
        <v>37395</v>
      </c>
      <c r="B13682" s="208" t="s">
        <v>13824</v>
      </c>
      <c r="C13682" s="2" t="s">
        <v>12576</v>
      </c>
      <c r="F13682" s="211" t="n">
        <v>0</v>
      </c>
    </row>
    <row r="13683" customFormat="false" ht="12.8" hidden="false" customHeight="false" outlineLevel="0" collapsed="false">
      <c r="A13683" s="207" t="n">
        <v>14147</v>
      </c>
      <c r="B13683" s="208" t="s">
        <v>13825</v>
      </c>
      <c r="C13683" s="2" t="s">
        <v>12576</v>
      </c>
      <c r="F13683" s="211" t="n">
        <v>0</v>
      </c>
    </row>
    <row r="13684" customFormat="false" ht="12.8" hidden="false" customHeight="false" outlineLevel="0" collapsed="false">
      <c r="A13684" s="207" t="n">
        <v>37396</v>
      </c>
      <c r="B13684" s="208" t="s">
        <v>13826</v>
      </c>
      <c r="C13684" s="2" t="s">
        <v>12576</v>
      </c>
      <c r="F13684" s="211" t="n">
        <v>0</v>
      </c>
    </row>
    <row r="13685" customFormat="false" ht="12.8" hidden="false" customHeight="false" outlineLevel="0" collapsed="false">
      <c r="A13685" s="207" t="n">
        <v>37397</v>
      </c>
      <c r="B13685" s="208" t="s">
        <v>13827</v>
      </c>
      <c r="C13685" s="2" t="s">
        <v>12576</v>
      </c>
      <c r="F13685" s="211" t="n">
        <v>0</v>
      </c>
    </row>
    <row r="13686" customFormat="false" ht="12.8" hidden="false" customHeight="false" outlineLevel="0" collapsed="false">
      <c r="A13686" s="207" t="n">
        <v>43606</v>
      </c>
      <c r="B13686" s="208" t="s">
        <v>13828</v>
      </c>
      <c r="C13686" s="2" t="s">
        <v>170</v>
      </c>
      <c r="D13686" s="209" t="n">
        <v>9.54</v>
      </c>
      <c r="F13686" s="211" t="n">
        <v>0</v>
      </c>
    </row>
    <row r="13687" customFormat="false" ht="12.8" hidden="false" customHeight="false" outlineLevel="0" collapsed="false">
      <c r="A13687" s="207" t="n">
        <v>444</v>
      </c>
      <c r="B13687" s="208" t="s">
        <v>13829</v>
      </c>
      <c r="C13687" s="2" t="s">
        <v>170</v>
      </c>
      <c r="F13687" s="211" t="n">
        <v>0</v>
      </c>
    </row>
    <row r="13688" customFormat="false" ht="12.8" hidden="false" customHeight="false" outlineLevel="0" collapsed="false">
      <c r="A13688" s="207" t="n">
        <v>445</v>
      </c>
      <c r="B13688" s="208" t="s">
        <v>13830</v>
      </c>
      <c r="C13688" s="2" t="s">
        <v>170</v>
      </c>
      <c r="F13688" s="211" t="n">
        <v>0</v>
      </c>
    </row>
    <row r="13689" customFormat="false" ht="12.8" hidden="false" customHeight="false" outlineLevel="0" collapsed="false">
      <c r="A13689" s="207" t="n">
        <v>4783</v>
      </c>
      <c r="B13689" s="208" t="s">
        <v>13831</v>
      </c>
      <c r="C13689" s="2" t="s">
        <v>2148</v>
      </c>
      <c r="D13689" s="209" t="n">
        <v>21.06</v>
      </c>
      <c r="F13689" s="211" t="n">
        <v>0</v>
      </c>
    </row>
    <row r="13690" customFormat="false" ht="12.8" hidden="false" customHeight="false" outlineLevel="0" collapsed="false">
      <c r="A13690" s="207" t="n">
        <v>41079</v>
      </c>
      <c r="B13690" s="208" t="s">
        <v>13832</v>
      </c>
      <c r="C13690" s="2" t="s">
        <v>7208</v>
      </c>
      <c r="D13690" s="209" t="n">
        <v>3701.79</v>
      </c>
      <c r="F13690" s="211" t="n">
        <v>0</v>
      </c>
    </row>
    <row r="13691" customFormat="false" ht="12.8" hidden="false" customHeight="false" outlineLevel="0" collapsed="false">
      <c r="A13691" s="207" t="n">
        <v>12874</v>
      </c>
      <c r="B13691" s="208" t="s">
        <v>13833</v>
      </c>
      <c r="C13691" s="2" t="s">
        <v>2148</v>
      </c>
      <c r="D13691" s="209" t="n">
        <v>20.43</v>
      </c>
      <c r="F13691" s="211" t="n">
        <v>0</v>
      </c>
    </row>
    <row r="13692" customFormat="false" ht="12.8" hidden="false" customHeight="false" outlineLevel="0" collapsed="false">
      <c r="A13692" s="207" t="n">
        <v>41082</v>
      </c>
      <c r="B13692" s="208" t="s">
        <v>13834</v>
      </c>
      <c r="C13692" s="2" t="s">
        <v>7208</v>
      </c>
      <c r="D13692" s="209" t="n">
        <v>3594.69</v>
      </c>
      <c r="F13692" s="211" t="n">
        <v>0</v>
      </c>
    </row>
    <row r="13693" customFormat="false" ht="12.8" hidden="false" customHeight="false" outlineLevel="0" collapsed="false">
      <c r="A13693" s="207" t="n">
        <v>4785</v>
      </c>
      <c r="B13693" s="208" t="s">
        <v>13835</v>
      </c>
      <c r="C13693" s="2" t="s">
        <v>2148</v>
      </c>
      <c r="D13693" s="209" t="n">
        <v>21.06</v>
      </c>
      <c r="F13693" s="211" t="n">
        <v>0</v>
      </c>
    </row>
    <row r="13694" customFormat="false" ht="12.8" hidden="false" customHeight="false" outlineLevel="0" collapsed="false">
      <c r="A13694" s="207" t="n">
        <v>41081</v>
      </c>
      <c r="B13694" s="208" t="s">
        <v>13836</v>
      </c>
      <c r="C13694" s="2" t="s">
        <v>7208</v>
      </c>
      <c r="D13694" s="209" t="n">
        <v>3701.79</v>
      </c>
      <c r="F13694" s="211" t="n">
        <v>0</v>
      </c>
    </row>
    <row r="13695" customFormat="false" ht="12.8" hidden="false" customHeight="false" outlineLevel="0" collapsed="false">
      <c r="A13695" s="207" t="n">
        <v>4801</v>
      </c>
      <c r="B13695" s="208" t="s">
        <v>13837</v>
      </c>
      <c r="C13695" s="2" t="s">
        <v>175</v>
      </c>
      <c r="D13695" s="209" t="n">
        <v>66.82</v>
      </c>
      <c r="F13695" s="211" t="n">
        <v>0</v>
      </c>
    </row>
    <row r="13696" customFormat="false" ht="12.8" hidden="false" customHeight="false" outlineLevel="0" collapsed="false">
      <c r="A13696" s="207" t="n">
        <v>4794</v>
      </c>
      <c r="B13696" s="208" t="s">
        <v>13838</v>
      </c>
      <c r="C13696" s="2" t="s">
        <v>175</v>
      </c>
      <c r="D13696" s="209" t="n">
        <v>304.34</v>
      </c>
      <c r="F13696" s="211" t="n">
        <v>0</v>
      </c>
    </row>
    <row r="13697" customFormat="false" ht="12.8" hidden="false" customHeight="false" outlineLevel="0" collapsed="false">
      <c r="A13697" s="207" t="n">
        <v>4796</v>
      </c>
      <c r="B13697" s="208" t="s">
        <v>13839</v>
      </c>
      <c r="C13697" s="2" t="s">
        <v>175</v>
      </c>
      <c r="D13697" s="209" t="n">
        <v>184.86</v>
      </c>
      <c r="F13697" s="211" t="n">
        <v>0</v>
      </c>
    </row>
    <row r="13698" customFormat="false" ht="12.8" hidden="false" customHeight="false" outlineLevel="0" collapsed="false">
      <c r="A13698" s="207" t="n">
        <v>4800</v>
      </c>
      <c r="B13698" s="208" t="s">
        <v>13840</v>
      </c>
      <c r="C13698" s="2" t="s">
        <v>175</v>
      </c>
      <c r="D13698" s="209" t="n">
        <v>50.83</v>
      </c>
      <c r="F13698" s="211" t="n">
        <v>0</v>
      </c>
    </row>
    <row r="13699" customFormat="false" ht="12.8" hidden="false" customHeight="false" outlineLevel="0" collapsed="false">
      <c r="A13699" s="207" t="n">
        <v>4795</v>
      </c>
      <c r="B13699" s="208" t="s">
        <v>13841</v>
      </c>
      <c r="C13699" s="2" t="s">
        <v>175</v>
      </c>
      <c r="D13699" s="209" t="n">
        <v>296.26</v>
      </c>
      <c r="F13699" s="211" t="n">
        <v>0</v>
      </c>
    </row>
    <row r="13700" customFormat="false" ht="12.8" hidden="false" customHeight="false" outlineLevel="0" collapsed="false">
      <c r="A13700" s="207" t="n">
        <v>1292</v>
      </c>
      <c r="B13700" s="208" t="s">
        <v>13842</v>
      </c>
      <c r="C13700" s="2" t="s">
        <v>175</v>
      </c>
      <c r="D13700" s="209" t="n">
        <v>45.36</v>
      </c>
      <c r="F13700" s="211" t="n">
        <v>0</v>
      </c>
    </row>
    <row r="13701" customFormat="false" ht="12.8" hidden="false" customHeight="false" outlineLevel="0" collapsed="false">
      <c r="A13701" s="207" t="n">
        <v>1287</v>
      </c>
      <c r="B13701" s="208" t="s">
        <v>13843</v>
      </c>
      <c r="C13701" s="2" t="s">
        <v>175</v>
      </c>
      <c r="D13701" s="209" t="n">
        <v>36.31</v>
      </c>
      <c r="F13701" s="211" t="n">
        <v>0</v>
      </c>
    </row>
    <row r="13702" customFormat="false" ht="12.8" hidden="false" customHeight="false" outlineLevel="0" collapsed="false">
      <c r="A13702" s="207" t="n">
        <v>4786</v>
      </c>
      <c r="B13702" s="208" t="s">
        <v>13844</v>
      </c>
      <c r="C13702" s="2" t="s">
        <v>175</v>
      </c>
      <c r="F13702" s="211" t="n">
        <v>0</v>
      </c>
    </row>
    <row r="13703" customFormat="false" ht="19.4" hidden="false" customHeight="false" outlineLevel="0" collapsed="false">
      <c r="A13703" s="207" t="n">
        <v>10840</v>
      </c>
      <c r="B13703" s="208" t="s">
        <v>13845</v>
      </c>
      <c r="C13703" s="2" t="s">
        <v>175</v>
      </c>
      <c r="D13703" s="209" t="n">
        <v>445.5</v>
      </c>
      <c r="F13703" s="211" t="n">
        <v>0</v>
      </c>
    </row>
    <row r="13704" customFormat="false" ht="19.4" hidden="false" customHeight="false" outlineLevel="0" collapsed="false">
      <c r="A13704" s="207" t="n">
        <v>10841</v>
      </c>
      <c r="B13704" s="208" t="s">
        <v>13846</v>
      </c>
      <c r="C13704" s="2" t="s">
        <v>175</v>
      </c>
      <c r="D13704" s="209" t="n">
        <v>336.22</v>
      </c>
      <c r="F13704" s="211" t="n">
        <v>0</v>
      </c>
    </row>
    <row r="13705" customFormat="false" ht="19.4" hidden="false" customHeight="false" outlineLevel="0" collapsed="false">
      <c r="A13705" s="207" t="n">
        <v>44540</v>
      </c>
      <c r="B13705" s="208" t="s">
        <v>13847</v>
      </c>
      <c r="C13705" s="2" t="s">
        <v>175</v>
      </c>
      <c r="D13705" s="209" t="n">
        <v>429.62</v>
      </c>
      <c r="F13705" s="211" t="n">
        <v>0</v>
      </c>
    </row>
    <row r="13706" customFormat="false" ht="19.4" hidden="false" customHeight="false" outlineLevel="0" collapsed="false">
      <c r="A13706" s="207" t="n">
        <v>10842</v>
      </c>
      <c r="B13706" s="208" t="s">
        <v>13848</v>
      </c>
      <c r="C13706" s="2" t="s">
        <v>175</v>
      </c>
      <c r="D13706" s="209" t="n">
        <v>485.66</v>
      </c>
      <c r="F13706" s="211" t="n">
        <v>0</v>
      </c>
    </row>
    <row r="13707" customFormat="false" ht="12.8" hidden="false" customHeight="false" outlineLevel="0" collapsed="false">
      <c r="A13707" s="207" t="n">
        <v>45190</v>
      </c>
      <c r="B13707" s="208" t="s">
        <v>13849</v>
      </c>
      <c r="C13707" s="2" t="s">
        <v>175</v>
      </c>
      <c r="D13707" s="209" t="n">
        <v>74.9</v>
      </c>
      <c r="F13707" s="211" t="n">
        <v>0</v>
      </c>
    </row>
    <row r="13708" customFormat="false" ht="12.8" hidden="false" customHeight="false" outlineLevel="0" collapsed="false">
      <c r="A13708" s="207" t="n">
        <v>45191</v>
      </c>
      <c r="B13708" s="208" t="s">
        <v>13850</v>
      </c>
      <c r="C13708" s="2" t="s">
        <v>175</v>
      </c>
      <c r="D13708" s="209" t="n">
        <v>127.07</v>
      </c>
      <c r="F13708" s="211" t="n">
        <v>0</v>
      </c>
    </row>
    <row r="13709" customFormat="false" ht="12.8" hidden="false" customHeight="false" outlineLevel="0" collapsed="false">
      <c r="A13709" s="207" t="n">
        <v>38180</v>
      </c>
      <c r="B13709" s="208" t="s">
        <v>13851</v>
      </c>
      <c r="C13709" s="2" t="s">
        <v>175</v>
      </c>
      <c r="D13709" s="209" t="n">
        <v>148.83</v>
      </c>
      <c r="F13709" s="211" t="n">
        <v>0</v>
      </c>
    </row>
    <row r="13710" customFormat="false" ht="12.8" hidden="false" customHeight="false" outlineLevel="0" collapsed="false">
      <c r="A13710" s="207" t="n">
        <v>40648</v>
      </c>
      <c r="B13710" s="208" t="s">
        <v>13852</v>
      </c>
      <c r="C13710" s="2" t="s">
        <v>175</v>
      </c>
      <c r="F13710" s="211" t="n">
        <v>0</v>
      </c>
    </row>
    <row r="13711" customFormat="false" ht="12.8" hidden="false" customHeight="false" outlineLevel="0" collapsed="false">
      <c r="A13711" s="207" t="n">
        <v>40649</v>
      </c>
      <c r="B13711" s="208" t="s">
        <v>13853</v>
      </c>
      <c r="C13711" s="2" t="s">
        <v>175</v>
      </c>
      <c r="F13711" s="211" t="n">
        <v>0</v>
      </c>
    </row>
    <row r="13712" customFormat="false" ht="12.8" hidden="false" customHeight="false" outlineLevel="0" collapsed="false">
      <c r="A13712" s="207" t="n">
        <v>40650</v>
      </c>
      <c r="B13712" s="208" t="s">
        <v>13854</v>
      </c>
      <c r="C13712" s="2" t="s">
        <v>175</v>
      </c>
      <c r="F13712" s="211" t="n">
        <v>0</v>
      </c>
    </row>
    <row r="13713" customFormat="false" ht="12.8" hidden="false" customHeight="false" outlineLevel="0" collapsed="false">
      <c r="A13713" s="207" t="n">
        <v>40651</v>
      </c>
      <c r="B13713" s="208" t="s">
        <v>13855</v>
      </c>
      <c r="C13713" s="2" t="s">
        <v>175</v>
      </c>
      <c r="F13713" s="211" t="n">
        <v>0</v>
      </c>
    </row>
    <row r="13714" customFormat="false" ht="12.8" hidden="false" customHeight="false" outlineLevel="0" collapsed="false">
      <c r="A13714" s="207" t="n">
        <v>40652</v>
      </c>
      <c r="B13714" s="208" t="s">
        <v>13856</v>
      </c>
      <c r="C13714" s="2" t="s">
        <v>175</v>
      </c>
      <c r="F13714" s="211" t="n">
        <v>0</v>
      </c>
    </row>
    <row r="13715" customFormat="false" ht="12.8" hidden="false" customHeight="false" outlineLevel="0" collapsed="false">
      <c r="A13715" s="207" t="n">
        <v>40647</v>
      </c>
      <c r="B13715" s="208" t="s">
        <v>13857</v>
      </c>
      <c r="C13715" s="2" t="s">
        <v>175</v>
      </c>
      <c r="F13715" s="211" t="n">
        <v>0</v>
      </c>
    </row>
    <row r="13716" customFormat="false" ht="12.8" hidden="false" customHeight="false" outlineLevel="0" collapsed="false">
      <c r="A13716" s="207" t="n">
        <v>40653</v>
      </c>
      <c r="B13716" s="208" t="s">
        <v>13858</v>
      </c>
      <c r="C13716" s="2" t="s">
        <v>175</v>
      </c>
      <c r="F13716" s="211" t="n">
        <v>0</v>
      </c>
    </row>
    <row r="13717" customFormat="false" ht="19.4" hidden="false" customHeight="false" outlineLevel="0" collapsed="false">
      <c r="A13717" s="207" t="n">
        <v>38135</v>
      </c>
      <c r="B13717" s="208" t="s">
        <v>13859</v>
      </c>
      <c r="C13717" s="2" t="s">
        <v>175</v>
      </c>
      <c r="D13717" s="209" t="n">
        <v>83.78</v>
      </c>
      <c r="F13717" s="211" t="n">
        <v>0</v>
      </c>
    </row>
    <row r="13718" customFormat="false" ht="12.8" hidden="false" customHeight="false" outlineLevel="0" collapsed="false">
      <c r="A13718" s="207" t="n">
        <v>36178</v>
      </c>
      <c r="B13718" s="208" t="s">
        <v>13860</v>
      </c>
      <c r="C13718" s="2" t="s">
        <v>170</v>
      </c>
      <c r="D13718" s="209" t="n">
        <v>14.01</v>
      </c>
      <c r="F13718" s="211" t="n">
        <v>0</v>
      </c>
    </row>
    <row r="13719" customFormat="false" ht="12.8" hidden="false" customHeight="false" outlineLevel="0" collapsed="false">
      <c r="A13719" s="207" t="n">
        <v>38181</v>
      </c>
      <c r="B13719" s="208" t="s">
        <v>13861</v>
      </c>
      <c r="C13719" s="2" t="s">
        <v>175</v>
      </c>
      <c r="D13719" s="209" t="n">
        <v>203.17</v>
      </c>
      <c r="F13719" s="211" t="n">
        <v>0</v>
      </c>
    </row>
    <row r="13720" customFormat="false" ht="12.8" hidden="false" customHeight="false" outlineLevel="0" collapsed="false">
      <c r="A13720" s="207" t="n">
        <v>38182</v>
      </c>
      <c r="B13720" s="208" t="s">
        <v>13862</v>
      </c>
      <c r="C13720" s="2" t="s">
        <v>175</v>
      </c>
      <c r="D13720" s="209" t="n">
        <v>193.53</v>
      </c>
      <c r="F13720" s="211" t="n">
        <v>0</v>
      </c>
    </row>
    <row r="13721" customFormat="false" ht="12.8" hidden="false" customHeight="false" outlineLevel="0" collapsed="false">
      <c r="A13721" s="207" t="n">
        <v>38186</v>
      </c>
      <c r="B13721" s="208" t="s">
        <v>13863</v>
      </c>
      <c r="C13721" s="2" t="s">
        <v>175</v>
      </c>
      <c r="D13721" s="209" t="n">
        <v>503.06</v>
      </c>
      <c r="F13721" s="211" t="n">
        <v>0</v>
      </c>
    </row>
    <row r="13722" customFormat="false" ht="12.8" hidden="false" customHeight="false" outlineLevel="0" collapsed="false">
      <c r="A13722" s="207" t="n">
        <v>38185</v>
      </c>
      <c r="B13722" s="208" t="s">
        <v>13864</v>
      </c>
      <c r="C13722" s="2" t="s">
        <v>175</v>
      </c>
      <c r="D13722" s="209" t="n">
        <v>447.9</v>
      </c>
      <c r="F13722" s="211" t="n">
        <v>0</v>
      </c>
    </row>
    <row r="13723" customFormat="false" ht="12.8" hidden="false" customHeight="false" outlineLevel="0" collapsed="false">
      <c r="A13723" s="207" t="n">
        <v>40654</v>
      </c>
      <c r="B13723" s="208" t="s">
        <v>13865</v>
      </c>
      <c r="C13723" s="2" t="s">
        <v>175</v>
      </c>
      <c r="F13723" s="211" t="n">
        <v>0</v>
      </c>
    </row>
    <row r="13724" customFormat="false" ht="19.4" hidden="false" customHeight="false" outlineLevel="0" collapsed="false">
      <c r="A13724" s="207" t="n">
        <v>44541</v>
      </c>
      <c r="B13724" s="208" t="s">
        <v>13866</v>
      </c>
      <c r="C13724" s="2" t="s">
        <v>175</v>
      </c>
      <c r="D13724" s="209" t="n">
        <v>354.9</v>
      </c>
      <c r="F13724" s="211" t="n">
        <v>0</v>
      </c>
    </row>
    <row r="13725" customFormat="false" ht="12.8" hidden="false" customHeight="false" outlineLevel="0" collapsed="false">
      <c r="A13725" s="207" t="n">
        <v>4822</v>
      </c>
      <c r="B13725" s="208" t="s">
        <v>13867</v>
      </c>
      <c r="C13725" s="2" t="s">
        <v>175</v>
      </c>
      <c r="D13725" s="209" t="n">
        <v>583.74</v>
      </c>
      <c r="F13725" s="211" t="n">
        <v>0</v>
      </c>
    </row>
    <row r="13726" customFormat="false" ht="12.8" hidden="false" customHeight="false" outlineLevel="0" collapsed="false">
      <c r="A13726" s="207" t="n">
        <v>4818</v>
      </c>
      <c r="B13726" s="208" t="s">
        <v>13868</v>
      </c>
      <c r="C13726" s="2" t="s">
        <v>175</v>
      </c>
      <c r="D13726" s="209" t="n">
        <v>600</v>
      </c>
      <c r="F13726" s="211" t="n">
        <v>0</v>
      </c>
    </row>
    <row r="13727" customFormat="false" ht="19.4" hidden="false" customHeight="false" outlineLevel="0" collapsed="false">
      <c r="A13727" s="207" t="n">
        <v>39567</v>
      </c>
      <c r="B13727" s="208" t="s">
        <v>13869</v>
      </c>
      <c r="C13727" s="2" t="s">
        <v>175</v>
      </c>
      <c r="D13727" s="209" t="n">
        <v>51.33</v>
      </c>
      <c r="F13727" s="211" t="n">
        <v>0</v>
      </c>
    </row>
    <row r="13728" customFormat="false" ht="19.4" hidden="false" customHeight="false" outlineLevel="0" collapsed="false">
      <c r="A13728" s="207" t="n">
        <v>39566</v>
      </c>
      <c r="B13728" s="208" t="s">
        <v>13870</v>
      </c>
      <c r="C13728" s="2" t="s">
        <v>175</v>
      </c>
      <c r="D13728" s="209" t="n">
        <v>54.33</v>
      </c>
      <c r="F13728" s="211" t="n">
        <v>0</v>
      </c>
    </row>
    <row r="13729" customFormat="false" ht="12.8" hidden="false" customHeight="false" outlineLevel="0" collapsed="false">
      <c r="A13729" s="207" t="n">
        <v>39416</v>
      </c>
      <c r="B13729" s="208" t="s">
        <v>13871</v>
      </c>
      <c r="C13729" s="2" t="s">
        <v>175</v>
      </c>
      <c r="D13729" s="209" t="n">
        <v>33.11</v>
      </c>
      <c r="F13729" s="211" t="n">
        <v>0</v>
      </c>
    </row>
    <row r="13730" customFormat="false" ht="12.8" hidden="false" customHeight="false" outlineLevel="0" collapsed="false">
      <c r="A13730" s="207" t="n">
        <v>39417</v>
      </c>
      <c r="B13730" s="208" t="s">
        <v>13872</v>
      </c>
      <c r="C13730" s="2" t="s">
        <v>175</v>
      </c>
      <c r="D13730" s="209" t="n">
        <v>32.3</v>
      </c>
      <c r="F13730" s="211" t="n">
        <v>0</v>
      </c>
    </row>
    <row r="13731" customFormat="false" ht="12.8" hidden="false" customHeight="false" outlineLevel="0" collapsed="false">
      <c r="A13731" s="207" t="n">
        <v>43742</v>
      </c>
      <c r="B13731" s="208" t="s">
        <v>13873</v>
      </c>
      <c r="C13731" s="2" t="s">
        <v>175</v>
      </c>
      <c r="D13731" s="209" t="n">
        <v>34.84</v>
      </c>
      <c r="F13731" s="211" t="n">
        <v>0</v>
      </c>
    </row>
    <row r="13732" customFormat="false" ht="12.8" hidden="false" customHeight="false" outlineLevel="0" collapsed="false">
      <c r="A13732" s="207" t="n">
        <v>39414</v>
      </c>
      <c r="B13732" s="208" t="s">
        <v>13874</v>
      </c>
      <c r="C13732" s="2" t="s">
        <v>175</v>
      </c>
      <c r="D13732" s="209" t="n">
        <v>31.36</v>
      </c>
      <c r="F13732" s="211" t="n">
        <v>0</v>
      </c>
    </row>
    <row r="13733" customFormat="false" ht="12.8" hidden="false" customHeight="false" outlineLevel="0" collapsed="false">
      <c r="A13733" s="207" t="n">
        <v>39415</v>
      </c>
      <c r="B13733" s="208" t="s">
        <v>13875</v>
      </c>
      <c r="C13733" s="2" t="s">
        <v>175</v>
      </c>
      <c r="D13733" s="209" t="n">
        <v>27.03</v>
      </c>
      <c r="F13733" s="211" t="n">
        <v>0</v>
      </c>
    </row>
    <row r="13734" customFormat="false" ht="12.8" hidden="false" customHeight="false" outlineLevel="0" collapsed="false">
      <c r="A13734" s="207" t="n">
        <v>43740</v>
      </c>
      <c r="B13734" s="208" t="s">
        <v>13876</v>
      </c>
      <c r="C13734" s="2" t="s">
        <v>175</v>
      </c>
      <c r="D13734" s="209" t="n">
        <v>33.01</v>
      </c>
      <c r="F13734" s="211" t="n">
        <v>0</v>
      </c>
    </row>
    <row r="13735" customFormat="false" ht="12.8" hidden="false" customHeight="false" outlineLevel="0" collapsed="false">
      <c r="A13735" s="207" t="n">
        <v>39412</v>
      </c>
      <c r="B13735" s="208" t="s">
        <v>13877</v>
      </c>
      <c r="C13735" s="2" t="s">
        <v>175</v>
      </c>
      <c r="D13735" s="209" t="n">
        <v>22.64</v>
      </c>
      <c r="F13735" s="211" t="n">
        <v>0</v>
      </c>
    </row>
    <row r="13736" customFormat="false" ht="12.8" hidden="false" customHeight="false" outlineLevel="0" collapsed="false">
      <c r="A13736" s="207" t="n">
        <v>39413</v>
      </c>
      <c r="B13736" s="208" t="s">
        <v>13878</v>
      </c>
      <c r="C13736" s="2" t="s">
        <v>175</v>
      </c>
      <c r="D13736" s="209" t="n">
        <v>24.48</v>
      </c>
      <c r="F13736" s="211" t="n">
        <v>0</v>
      </c>
    </row>
    <row r="13737" customFormat="false" ht="12.8" hidden="false" customHeight="false" outlineLevel="0" collapsed="false">
      <c r="A13737" s="207" t="n">
        <v>43741</v>
      </c>
      <c r="B13737" s="208" t="s">
        <v>13879</v>
      </c>
      <c r="C13737" s="2" t="s">
        <v>175</v>
      </c>
      <c r="D13737" s="209" t="n">
        <v>26.1</v>
      </c>
      <c r="F13737" s="211" t="n">
        <v>0</v>
      </c>
    </row>
    <row r="13738" customFormat="false" ht="12.8" hidden="false" customHeight="false" outlineLevel="0" collapsed="false">
      <c r="A13738" s="207" t="n">
        <v>11062</v>
      </c>
      <c r="B13738" s="208" t="s">
        <v>13880</v>
      </c>
      <c r="C13738" s="2" t="s">
        <v>175</v>
      </c>
      <c r="D13738" s="209" t="n">
        <v>51.76</v>
      </c>
      <c r="F13738" s="211" t="n">
        <v>0</v>
      </c>
    </row>
    <row r="13739" customFormat="false" ht="12.8" hidden="false" customHeight="false" outlineLevel="0" collapsed="false">
      <c r="A13739" s="207" t="n">
        <v>11063</v>
      </c>
      <c r="B13739" s="208" t="s">
        <v>13881</v>
      </c>
      <c r="C13739" s="2" t="s">
        <v>175</v>
      </c>
      <c r="D13739" s="209" t="n">
        <v>31.68</v>
      </c>
      <c r="F13739" s="211" t="n">
        <v>0</v>
      </c>
    </row>
    <row r="13740" customFormat="false" ht="12.8" hidden="false" customHeight="false" outlineLevel="0" collapsed="false">
      <c r="A13740" s="207" t="n">
        <v>13521</v>
      </c>
      <c r="B13740" s="208" t="s">
        <v>13882</v>
      </c>
      <c r="C13740" s="2" t="s">
        <v>170</v>
      </c>
      <c r="F13740" s="211" t="n">
        <v>0</v>
      </c>
    </row>
    <row r="13741" customFormat="false" ht="19.4" hidden="false" customHeight="false" outlineLevel="0" collapsed="false">
      <c r="A13741" s="207" t="n">
        <v>10851</v>
      </c>
      <c r="B13741" s="208" t="s">
        <v>13883</v>
      </c>
      <c r="C13741" s="2" t="s">
        <v>170</v>
      </c>
      <c r="D13741" s="209" t="n">
        <v>86.17</v>
      </c>
      <c r="F13741" s="211" t="n">
        <v>0</v>
      </c>
    </row>
    <row r="13742" customFormat="false" ht="12.8" hidden="false" customHeight="false" outlineLevel="0" collapsed="false">
      <c r="A13742" s="207" t="n">
        <v>39515</v>
      </c>
      <c r="B13742" s="208" t="s">
        <v>13884</v>
      </c>
      <c r="C13742" s="2" t="s">
        <v>170</v>
      </c>
      <c r="D13742" s="209" t="n">
        <v>44.61</v>
      </c>
      <c r="F13742" s="211" t="n">
        <v>0</v>
      </c>
    </row>
    <row r="13743" customFormat="false" ht="19.4" hidden="false" customHeight="false" outlineLevel="0" collapsed="false">
      <c r="A13743" s="207" t="n">
        <v>39516</v>
      </c>
      <c r="B13743" s="208" t="s">
        <v>13885</v>
      </c>
      <c r="C13743" s="2" t="s">
        <v>170</v>
      </c>
      <c r="D13743" s="209" t="n">
        <v>37.61</v>
      </c>
      <c r="F13743" s="211" t="n">
        <v>0</v>
      </c>
    </row>
    <row r="13744" customFormat="false" ht="12.8" hidden="false" customHeight="false" outlineLevel="0" collapsed="false">
      <c r="A13744" s="207" t="n">
        <v>39514</v>
      </c>
      <c r="B13744" s="208" t="s">
        <v>13886</v>
      </c>
      <c r="C13744" s="2" t="s">
        <v>170</v>
      </c>
      <c r="D13744" s="209" t="n">
        <v>23.4</v>
      </c>
      <c r="F13744" s="211" t="n">
        <v>0</v>
      </c>
    </row>
    <row r="13745" customFormat="false" ht="12.8" hidden="false" customHeight="false" outlineLevel="0" collapsed="false">
      <c r="A13745" s="207" t="n">
        <v>4812</v>
      </c>
      <c r="B13745" s="208" t="s">
        <v>13887</v>
      </c>
      <c r="C13745" s="2" t="s">
        <v>175</v>
      </c>
      <c r="D13745" s="209" t="n">
        <v>13.58</v>
      </c>
      <c r="F13745" s="211" t="n">
        <v>0</v>
      </c>
    </row>
    <row r="13746" customFormat="false" ht="12.8" hidden="false" customHeight="false" outlineLevel="0" collapsed="false">
      <c r="A13746" s="207" t="n">
        <v>10849</v>
      </c>
      <c r="B13746" s="208" t="s">
        <v>13888</v>
      </c>
      <c r="C13746" s="2" t="s">
        <v>170</v>
      </c>
      <c r="F13746" s="211" t="n">
        <v>0</v>
      </c>
    </row>
    <row r="13747" customFormat="false" ht="12.8" hidden="false" customHeight="false" outlineLevel="0" collapsed="false">
      <c r="A13747" s="207" t="n">
        <v>10848</v>
      </c>
      <c r="B13747" s="208" t="s">
        <v>13889</v>
      </c>
      <c r="C13747" s="2" t="s">
        <v>170</v>
      </c>
      <c r="F13747" s="211" t="n">
        <v>0</v>
      </c>
    </row>
    <row r="13748" customFormat="false" ht="19.4" hidden="false" customHeight="false" outlineLevel="0" collapsed="false">
      <c r="A13748" s="207" t="n">
        <v>4813</v>
      </c>
      <c r="B13748" s="208" t="s">
        <v>13890</v>
      </c>
      <c r="C13748" s="2" t="s">
        <v>175</v>
      </c>
      <c r="F13748" s="211" t="n">
        <v>0</v>
      </c>
    </row>
    <row r="13749" customFormat="false" ht="19.4" hidden="false" customHeight="false" outlineLevel="0" collapsed="false">
      <c r="A13749" s="207" t="n">
        <v>37560</v>
      </c>
      <c r="B13749" s="208" t="s">
        <v>13891</v>
      </c>
      <c r="C13749" s="2" t="s">
        <v>170</v>
      </c>
      <c r="D13749" s="209" t="n">
        <v>35.43</v>
      </c>
      <c r="F13749" s="211" t="n">
        <v>0</v>
      </c>
    </row>
    <row r="13750" customFormat="false" ht="19.4" hidden="false" customHeight="false" outlineLevel="0" collapsed="false">
      <c r="A13750" s="207" t="n">
        <v>37557</v>
      </c>
      <c r="B13750" s="208" t="s">
        <v>13892</v>
      </c>
      <c r="C13750" s="2" t="s">
        <v>170</v>
      </c>
      <c r="D13750" s="209" t="n">
        <v>10.76</v>
      </c>
      <c r="F13750" s="211" t="n">
        <v>0</v>
      </c>
    </row>
    <row r="13751" customFormat="false" ht="19.4" hidden="false" customHeight="false" outlineLevel="0" collapsed="false">
      <c r="A13751" s="207" t="n">
        <v>37556</v>
      </c>
      <c r="B13751" s="208" t="s">
        <v>13893</v>
      </c>
      <c r="C13751" s="2" t="s">
        <v>170</v>
      </c>
      <c r="D13751" s="209" t="n">
        <v>20.82</v>
      </c>
      <c r="F13751" s="211" t="n">
        <v>0</v>
      </c>
    </row>
    <row r="13752" customFormat="false" ht="19.4" hidden="false" customHeight="false" outlineLevel="0" collapsed="false">
      <c r="A13752" s="207" t="n">
        <v>37559</v>
      </c>
      <c r="B13752" s="208" t="s">
        <v>13894</v>
      </c>
      <c r="C13752" s="2" t="s">
        <v>170</v>
      </c>
      <c r="D13752" s="209" t="n">
        <v>25.54</v>
      </c>
      <c r="F13752" s="211" t="n">
        <v>0</v>
      </c>
    </row>
    <row r="13753" customFormat="false" ht="19.4" hidden="false" customHeight="false" outlineLevel="0" collapsed="false">
      <c r="A13753" s="207" t="n">
        <v>37539</v>
      </c>
      <c r="B13753" s="208" t="s">
        <v>13895</v>
      </c>
      <c r="C13753" s="2" t="s">
        <v>170</v>
      </c>
      <c r="D13753" s="209" t="n">
        <v>18</v>
      </c>
      <c r="F13753" s="211" t="n">
        <v>0</v>
      </c>
    </row>
    <row r="13754" customFormat="false" ht="19.4" hidden="false" customHeight="false" outlineLevel="0" collapsed="false">
      <c r="A13754" s="207" t="n">
        <v>37558</v>
      </c>
      <c r="B13754" s="208" t="s">
        <v>13896</v>
      </c>
      <c r="C13754" s="2" t="s">
        <v>170</v>
      </c>
      <c r="D13754" s="209" t="n">
        <v>33.56</v>
      </c>
      <c r="F13754" s="211" t="n">
        <v>0</v>
      </c>
    </row>
    <row r="13755" customFormat="false" ht="12.8" hidden="false" customHeight="false" outlineLevel="0" collapsed="false">
      <c r="A13755" s="207" t="n">
        <v>34723</v>
      </c>
      <c r="B13755" s="208" t="s">
        <v>13897</v>
      </c>
      <c r="C13755" s="2" t="s">
        <v>175</v>
      </c>
      <c r="F13755" s="211" t="n">
        <v>0</v>
      </c>
    </row>
    <row r="13756" customFormat="false" ht="12.8" hidden="false" customHeight="false" outlineLevel="0" collapsed="false">
      <c r="A13756" s="207" t="n">
        <v>34721</v>
      </c>
      <c r="B13756" s="208" t="s">
        <v>13898</v>
      </c>
      <c r="C13756" s="2" t="s">
        <v>175</v>
      </c>
      <c r="F13756" s="211" t="n">
        <v>0</v>
      </c>
    </row>
    <row r="13757" customFormat="false" ht="12.8" hidden="false" customHeight="false" outlineLevel="0" collapsed="false">
      <c r="A13757" s="207" t="n">
        <v>4309</v>
      </c>
      <c r="B13757" s="208" t="s">
        <v>13899</v>
      </c>
      <c r="C13757" s="2" t="s">
        <v>170</v>
      </c>
      <c r="D13757" s="209" t="n">
        <v>5.75</v>
      </c>
      <c r="F13757" s="211" t="n">
        <v>0</v>
      </c>
    </row>
    <row r="13758" customFormat="false" ht="12.8" hidden="false" customHeight="false" outlineLevel="0" collapsed="false">
      <c r="A13758" s="207" t="n">
        <v>4307</v>
      </c>
      <c r="B13758" s="208" t="s">
        <v>13900</v>
      </c>
      <c r="C13758" s="2" t="s">
        <v>170</v>
      </c>
      <c r="D13758" s="209" t="n">
        <v>9.83</v>
      </c>
      <c r="F13758" s="211" t="n">
        <v>0</v>
      </c>
    </row>
    <row r="13759" customFormat="false" ht="12.8" hidden="false" customHeight="false" outlineLevel="0" collapsed="false">
      <c r="A13759" s="207" t="n">
        <v>10850</v>
      </c>
      <c r="B13759" s="208" t="s">
        <v>13901</v>
      </c>
      <c r="C13759" s="2" t="s">
        <v>170</v>
      </c>
      <c r="F13759" s="211" t="n">
        <v>0</v>
      </c>
    </row>
    <row r="13760" customFormat="false" ht="28.35" hidden="false" customHeight="false" outlineLevel="0" collapsed="false">
      <c r="A13760" s="207" t="n">
        <v>42438</v>
      </c>
      <c r="B13760" s="208" t="s">
        <v>13902</v>
      </c>
      <c r="C13760" s="2" t="s">
        <v>170</v>
      </c>
      <c r="F13760" s="211" t="n">
        <v>0</v>
      </c>
    </row>
    <row r="13761" customFormat="false" ht="12.8" hidden="false" customHeight="false" outlineLevel="0" collapsed="false">
      <c r="A13761" s="207" t="n">
        <v>4792</v>
      </c>
      <c r="B13761" s="208" t="s">
        <v>13903</v>
      </c>
      <c r="C13761" s="2" t="s">
        <v>175</v>
      </c>
      <c r="D13761" s="209" t="n">
        <v>142.87</v>
      </c>
      <c r="F13761" s="211" t="n">
        <v>0</v>
      </c>
    </row>
    <row r="13762" customFormat="false" ht="12.8" hidden="false" customHeight="false" outlineLevel="0" collapsed="false">
      <c r="A13762" s="207" t="n">
        <v>4790</v>
      </c>
      <c r="B13762" s="208" t="s">
        <v>13904</v>
      </c>
      <c r="C13762" s="2" t="s">
        <v>175</v>
      </c>
      <c r="D13762" s="209" t="n">
        <v>85.9</v>
      </c>
      <c r="F13762" s="211" t="n">
        <v>0</v>
      </c>
    </row>
    <row r="13763" customFormat="false" ht="12.8" hidden="false" customHeight="false" outlineLevel="0" collapsed="false">
      <c r="A13763" s="207" t="n">
        <v>40671</v>
      </c>
      <c r="B13763" s="208" t="s">
        <v>13905</v>
      </c>
      <c r="C13763" s="2" t="s">
        <v>175</v>
      </c>
      <c r="D13763" s="209" t="n">
        <v>87.33</v>
      </c>
      <c r="F13763" s="211" t="n">
        <v>0</v>
      </c>
    </row>
    <row r="13764" customFormat="false" ht="12.8" hidden="false" customHeight="false" outlineLevel="0" collapsed="false">
      <c r="A13764" s="207" t="n">
        <v>7552</v>
      </c>
      <c r="B13764" s="208" t="s">
        <v>13906</v>
      </c>
      <c r="C13764" s="2" t="s">
        <v>170</v>
      </c>
      <c r="D13764" s="209" t="n">
        <v>30.97</v>
      </c>
      <c r="F13764" s="211" t="n">
        <v>0</v>
      </c>
    </row>
    <row r="13765" customFormat="false" ht="12.8" hidden="false" customHeight="false" outlineLevel="0" collapsed="false">
      <c r="A13765" s="207" t="n">
        <v>4893</v>
      </c>
      <c r="B13765" s="208" t="s">
        <v>13907</v>
      </c>
      <c r="C13765" s="2" t="s">
        <v>170</v>
      </c>
      <c r="D13765" s="209" t="n">
        <v>14.34</v>
      </c>
      <c r="F13765" s="211" t="n">
        <v>0</v>
      </c>
    </row>
    <row r="13766" customFormat="false" ht="12.8" hidden="false" customHeight="false" outlineLevel="0" collapsed="false">
      <c r="A13766" s="207" t="n">
        <v>4894</v>
      </c>
      <c r="B13766" s="208" t="s">
        <v>13908</v>
      </c>
      <c r="C13766" s="2" t="s">
        <v>170</v>
      </c>
      <c r="D13766" s="209" t="n">
        <v>12.31</v>
      </c>
      <c r="F13766" s="211" t="n">
        <v>0</v>
      </c>
    </row>
    <row r="13767" customFormat="false" ht="12.8" hidden="false" customHeight="false" outlineLevel="0" collapsed="false">
      <c r="A13767" s="207" t="n">
        <v>4890</v>
      </c>
      <c r="B13767" s="208" t="s">
        <v>13909</v>
      </c>
      <c r="C13767" s="2" t="s">
        <v>170</v>
      </c>
      <c r="D13767" s="209" t="n">
        <v>7.88</v>
      </c>
      <c r="F13767" s="211" t="n">
        <v>0</v>
      </c>
    </row>
    <row r="13768" customFormat="false" ht="12.8" hidden="false" customHeight="false" outlineLevel="0" collapsed="false">
      <c r="A13768" s="207" t="n">
        <v>4888</v>
      </c>
      <c r="B13768" s="208" t="s">
        <v>13910</v>
      </c>
      <c r="C13768" s="2" t="s">
        <v>170</v>
      </c>
      <c r="D13768" s="209" t="n">
        <v>4.19</v>
      </c>
      <c r="F13768" s="211" t="n">
        <v>0</v>
      </c>
    </row>
    <row r="13769" customFormat="false" ht="12.8" hidden="false" customHeight="false" outlineLevel="0" collapsed="false">
      <c r="A13769" s="207" t="n">
        <v>12411</v>
      </c>
      <c r="B13769" s="208" t="s">
        <v>13911</v>
      </c>
      <c r="C13769" s="2" t="s">
        <v>170</v>
      </c>
      <c r="D13769" s="209" t="n">
        <v>42.41</v>
      </c>
      <c r="F13769" s="211" t="n">
        <v>0</v>
      </c>
    </row>
    <row r="13770" customFormat="false" ht="12.8" hidden="false" customHeight="false" outlineLevel="0" collapsed="false">
      <c r="A13770" s="207" t="n">
        <v>4891</v>
      </c>
      <c r="B13770" s="208" t="s">
        <v>13912</v>
      </c>
      <c r="C13770" s="2" t="s">
        <v>170</v>
      </c>
      <c r="D13770" s="209" t="n">
        <v>21.2</v>
      </c>
      <c r="F13770" s="211" t="n">
        <v>0</v>
      </c>
    </row>
    <row r="13771" customFormat="false" ht="12.8" hidden="false" customHeight="false" outlineLevel="0" collapsed="false">
      <c r="A13771" s="207" t="n">
        <v>4892</v>
      </c>
      <c r="B13771" s="208" t="s">
        <v>13913</v>
      </c>
      <c r="C13771" s="2" t="s">
        <v>170</v>
      </c>
      <c r="D13771" s="209" t="n">
        <v>59.39</v>
      </c>
      <c r="F13771" s="211" t="n">
        <v>0</v>
      </c>
    </row>
    <row r="13772" customFormat="false" ht="12.8" hidden="false" customHeight="false" outlineLevel="0" collapsed="false">
      <c r="A13772" s="207" t="n">
        <v>4889</v>
      </c>
      <c r="B13772" s="208" t="s">
        <v>13914</v>
      </c>
      <c r="C13772" s="2" t="s">
        <v>170</v>
      </c>
      <c r="D13772" s="209" t="n">
        <v>5.67</v>
      </c>
      <c r="F13772" s="211" t="n">
        <v>0</v>
      </c>
    </row>
    <row r="13773" customFormat="false" ht="12.8" hidden="false" customHeight="false" outlineLevel="0" collapsed="false">
      <c r="A13773" s="207" t="n">
        <v>12412</v>
      </c>
      <c r="B13773" s="208" t="s">
        <v>13915</v>
      </c>
      <c r="C13773" s="2" t="s">
        <v>170</v>
      </c>
      <c r="D13773" s="209" t="n">
        <v>110.38</v>
      </c>
      <c r="F13773" s="211" t="n">
        <v>0</v>
      </c>
    </row>
    <row r="13774" customFormat="false" ht="12.8" hidden="false" customHeight="false" outlineLevel="0" collapsed="false">
      <c r="A13774" s="207" t="n">
        <v>4907</v>
      </c>
      <c r="B13774" s="208" t="s">
        <v>13916</v>
      </c>
      <c r="C13774" s="2" t="s">
        <v>170</v>
      </c>
      <c r="D13774" s="209" t="n">
        <v>24.73</v>
      </c>
      <c r="F13774" s="211" t="n">
        <v>0</v>
      </c>
    </row>
    <row r="13775" customFormat="false" ht="12.8" hidden="false" customHeight="false" outlineLevel="0" collapsed="false">
      <c r="A13775" s="207" t="n">
        <v>4902</v>
      </c>
      <c r="B13775" s="208" t="s">
        <v>13917</v>
      </c>
      <c r="C13775" s="2" t="s">
        <v>170</v>
      </c>
      <c r="D13775" s="209" t="n">
        <v>64.16</v>
      </c>
      <c r="F13775" s="211" t="n">
        <v>0</v>
      </c>
    </row>
    <row r="13776" customFormat="false" ht="12.8" hidden="false" customHeight="false" outlineLevel="0" collapsed="false">
      <c r="A13776" s="207" t="n">
        <v>4741</v>
      </c>
      <c r="B13776" s="208" t="s">
        <v>13918</v>
      </c>
      <c r="C13776" s="2" t="s">
        <v>262</v>
      </c>
      <c r="D13776" s="209" t="n">
        <v>93.28</v>
      </c>
      <c r="F13776" s="211" t="n">
        <v>0</v>
      </c>
    </row>
    <row r="13777" customFormat="false" ht="12.8" hidden="false" customHeight="false" outlineLevel="0" collapsed="false">
      <c r="A13777" s="207" t="n">
        <v>4752</v>
      </c>
      <c r="B13777" s="208" t="s">
        <v>13919</v>
      </c>
      <c r="C13777" s="2" t="s">
        <v>2148</v>
      </c>
      <c r="D13777" s="209" t="n">
        <v>20.9</v>
      </c>
      <c r="F13777" s="211" t="n">
        <v>0</v>
      </c>
    </row>
    <row r="13778" customFormat="false" ht="12.8" hidden="false" customHeight="false" outlineLevel="0" collapsed="false">
      <c r="A13778" s="207" t="n">
        <v>41091</v>
      </c>
      <c r="B13778" s="208" t="s">
        <v>13920</v>
      </c>
      <c r="C13778" s="2" t="s">
        <v>7208</v>
      </c>
      <c r="D13778" s="209" t="n">
        <v>3676.12</v>
      </c>
      <c r="F13778" s="211" t="n">
        <v>0</v>
      </c>
    </row>
    <row r="13779" customFormat="false" ht="12.8" hidden="false" customHeight="false" outlineLevel="0" collapsed="false">
      <c r="A13779" s="207" t="n">
        <v>13954</v>
      </c>
      <c r="B13779" s="208" t="s">
        <v>13921</v>
      </c>
      <c r="C13779" s="2" t="s">
        <v>170</v>
      </c>
      <c r="F13779" s="211" t="n">
        <v>0</v>
      </c>
    </row>
    <row r="13780" customFormat="false" ht="12.8" hidden="false" customHeight="false" outlineLevel="0" collapsed="false">
      <c r="A13780" s="207" t="n">
        <v>3411</v>
      </c>
      <c r="B13780" s="208" t="s">
        <v>13922</v>
      </c>
      <c r="C13780" s="2" t="s">
        <v>441</v>
      </c>
      <c r="D13780" s="209" t="n">
        <v>72.3</v>
      </c>
      <c r="F13780" s="211" t="n">
        <v>0</v>
      </c>
    </row>
    <row r="13781" customFormat="false" ht="12.8" hidden="false" customHeight="false" outlineLevel="0" collapsed="false">
      <c r="A13781" s="207" t="n">
        <v>39995</v>
      </c>
      <c r="B13781" s="208" t="s">
        <v>13923</v>
      </c>
      <c r="C13781" s="2" t="s">
        <v>262</v>
      </c>
      <c r="D13781" s="209" t="n">
        <v>556.23</v>
      </c>
      <c r="F13781" s="211" t="n">
        <v>0</v>
      </c>
    </row>
    <row r="13782" customFormat="false" ht="12.8" hidden="false" customHeight="false" outlineLevel="0" collapsed="false">
      <c r="A13782" s="207" t="n">
        <v>11615</v>
      </c>
      <c r="B13782" s="208" t="s">
        <v>13924</v>
      </c>
      <c r="C13782" s="2" t="s">
        <v>175</v>
      </c>
      <c r="D13782" s="209" t="n">
        <v>4.72</v>
      </c>
      <c r="F13782" s="211" t="n">
        <v>0</v>
      </c>
    </row>
    <row r="13783" customFormat="false" ht="12.8" hidden="false" customHeight="false" outlineLevel="0" collapsed="false">
      <c r="A13783" s="207" t="n">
        <v>3408</v>
      </c>
      <c r="B13783" s="208" t="s">
        <v>13925</v>
      </c>
      <c r="C13783" s="2" t="s">
        <v>175</v>
      </c>
      <c r="D13783" s="209" t="n">
        <v>12.53</v>
      </c>
      <c r="F13783" s="211" t="n">
        <v>0</v>
      </c>
    </row>
    <row r="13784" customFormat="false" ht="12.8" hidden="false" customHeight="false" outlineLevel="0" collapsed="false">
      <c r="A13784" s="207" t="n">
        <v>3409</v>
      </c>
      <c r="B13784" s="208" t="s">
        <v>13926</v>
      </c>
      <c r="C13784" s="2" t="s">
        <v>175</v>
      </c>
      <c r="D13784" s="209" t="n">
        <v>31.32</v>
      </c>
      <c r="F13784" s="211" t="n">
        <v>0</v>
      </c>
    </row>
    <row r="13785" customFormat="false" ht="12.8" hidden="false" customHeight="false" outlineLevel="0" collapsed="false">
      <c r="A13785" s="207" t="n">
        <v>11427</v>
      </c>
      <c r="B13785" s="208" t="s">
        <v>13927</v>
      </c>
      <c r="C13785" s="2" t="s">
        <v>441</v>
      </c>
      <c r="F13785" s="211" t="n">
        <v>0</v>
      </c>
    </row>
    <row r="13786" customFormat="false" ht="12.8" hidden="false" customHeight="false" outlineLevel="0" collapsed="false">
      <c r="A13786" s="207" t="n">
        <v>4491</v>
      </c>
      <c r="B13786" s="208" t="s">
        <v>13928</v>
      </c>
      <c r="C13786" s="2" t="s">
        <v>183</v>
      </c>
      <c r="D13786" s="209" t="n">
        <v>7.37</v>
      </c>
      <c r="F13786" s="211" t="n">
        <v>0</v>
      </c>
    </row>
    <row r="13787" customFormat="false" ht="19.4" hidden="false" customHeight="false" outlineLevel="0" collapsed="false">
      <c r="A13787" s="207" t="n">
        <v>2745</v>
      </c>
      <c r="B13787" s="208" t="s">
        <v>13929</v>
      </c>
      <c r="C13787" s="2" t="s">
        <v>183</v>
      </c>
      <c r="D13787" s="209" t="n">
        <v>5.99</v>
      </c>
      <c r="F13787" s="211" t="n">
        <v>0</v>
      </c>
    </row>
    <row r="13788" customFormat="false" ht="19.4" hidden="false" customHeight="false" outlineLevel="0" collapsed="false">
      <c r="A13788" s="207" t="n">
        <v>14439</v>
      </c>
      <c r="B13788" s="208" t="s">
        <v>13930</v>
      </c>
      <c r="C13788" s="2" t="s">
        <v>183</v>
      </c>
      <c r="D13788" s="209" t="n">
        <v>7.43</v>
      </c>
      <c r="F13788" s="211" t="n">
        <v>0</v>
      </c>
    </row>
    <row r="13789" customFormat="false" ht="12.8" hidden="false" customHeight="false" outlineLevel="0" collapsed="false">
      <c r="A13789" s="207" t="n">
        <v>45238</v>
      </c>
      <c r="B13789" s="208" t="s">
        <v>13931</v>
      </c>
      <c r="C13789" s="2" t="s">
        <v>170</v>
      </c>
      <c r="D13789" s="209" t="n">
        <v>23.95</v>
      </c>
      <c r="F13789" s="211" t="n">
        <v>0</v>
      </c>
    </row>
    <row r="13790" customFormat="false" ht="12.8" hidden="false" customHeight="false" outlineLevel="0" collapsed="false">
      <c r="A13790" s="207" t="n">
        <v>44496</v>
      </c>
      <c r="B13790" s="208" t="s">
        <v>13932</v>
      </c>
      <c r="C13790" s="2" t="s">
        <v>170</v>
      </c>
      <c r="D13790" s="209" t="n">
        <v>163.77</v>
      </c>
      <c r="F13790" s="211" t="n">
        <v>0</v>
      </c>
    </row>
    <row r="13791" customFormat="false" ht="12.8" hidden="false" customHeight="false" outlineLevel="0" collapsed="false">
      <c r="A13791" s="207" t="n">
        <v>12362</v>
      </c>
      <c r="B13791" s="208" t="s">
        <v>13933</v>
      </c>
      <c r="C13791" s="2" t="s">
        <v>170</v>
      </c>
      <c r="F13791" s="211" t="n">
        <v>0</v>
      </c>
    </row>
    <row r="13792" customFormat="false" ht="12.8" hidden="false" customHeight="false" outlineLevel="0" collapsed="false">
      <c r="A13792" s="207" t="n">
        <v>421</v>
      </c>
      <c r="B13792" s="208" t="s">
        <v>13934</v>
      </c>
      <c r="C13792" s="2" t="s">
        <v>170</v>
      </c>
      <c r="F13792" s="211" t="n">
        <v>0</v>
      </c>
    </row>
    <row r="13793" customFormat="false" ht="12.8" hidden="false" customHeight="false" outlineLevel="0" collapsed="false">
      <c r="A13793" s="207" t="n">
        <v>14148</v>
      </c>
      <c r="B13793" s="208" t="s">
        <v>13935</v>
      </c>
      <c r="C13793" s="2" t="s">
        <v>170</v>
      </c>
      <c r="F13793" s="211" t="n">
        <v>0</v>
      </c>
    </row>
    <row r="13794" customFormat="false" ht="12.8" hidden="false" customHeight="false" outlineLevel="0" collapsed="false">
      <c r="A13794" s="207" t="n">
        <v>4341</v>
      </c>
      <c r="B13794" s="208" t="s">
        <v>13936</v>
      </c>
      <c r="C13794" s="2" t="s">
        <v>170</v>
      </c>
      <c r="F13794" s="211" t="n">
        <v>0</v>
      </c>
    </row>
    <row r="13795" customFormat="false" ht="12.8" hidden="false" customHeight="false" outlineLevel="0" collapsed="false">
      <c r="A13795" s="207" t="n">
        <v>4337</v>
      </c>
      <c r="B13795" s="208" t="s">
        <v>13937</v>
      </c>
      <c r="C13795" s="2" t="s">
        <v>170</v>
      </c>
      <c r="F13795" s="211" t="n">
        <v>0</v>
      </c>
    </row>
    <row r="13796" customFormat="false" ht="12.8" hidden="false" customHeight="false" outlineLevel="0" collapsed="false">
      <c r="A13796" s="207" t="n">
        <v>11971</v>
      </c>
      <c r="B13796" s="208" t="s">
        <v>13938</v>
      </c>
      <c r="C13796" s="2" t="s">
        <v>170</v>
      </c>
      <c r="F13796" s="211" t="n">
        <v>0</v>
      </c>
    </row>
    <row r="13797" customFormat="false" ht="12.8" hidden="false" customHeight="false" outlineLevel="0" collapsed="false">
      <c r="A13797" s="207" t="n">
        <v>4339</v>
      </c>
      <c r="B13797" s="208" t="s">
        <v>13939</v>
      </c>
      <c r="C13797" s="2" t="s">
        <v>170</v>
      </c>
      <c r="F13797" s="211" t="n">
        <v>0</v>
      </c>
    </row>
    <row r="13798" customFormat="false" ht="12.8" hidden="false" customHeight="false" outlineLevel="0" collapsed="false">
      <c r="A13798" s="207" t="n">
        <v>39997</v>
      </c>
      <c r="B13798" s="208" t="s">
        <v>13940</v>
      </c>
      <c r="C13798" s="2" t="s">
        <v>170</v>
      </c>
      <c r="F13798" s="211" t="n">
        <v>0</v>
      </c>
    </row>
    <row r="13799" customFormat="false" ht="12.8" hidden="false" customHeight="false" outlineLevel="0" collapsed="false">
      <c r="A13799" s="207" t="n">
        <v>4342</v>
      </c>
      <c r="B13799" s="208" t="s">
        <v>13941</v>
      </c>
      <c r="C13799" s="2" t="s">
        <v>170</v>
      </c>
      <c r="F13799" s="211" t="n">
        <v>0</v>
      </c>
    </row>
    <row r="13800" customFormat="false" ht="12.8" hidden="false" customHeight="false" outlineLevel="0" collapsed="false">
      <c r="A13800" s="207" t="n">
        <v>4330</v>
      </c>
      <c r="B13800" s="208" t="s">
        <v>13942</v>
      </c>
      <c r="C13800" s="2" t="s">
        <v>170</v>
      </c>
      <c r="F13800" s="211" t="n">
        <v>0</v>
      </c>
    </row>
    <row r="13801" customFormat="false" ht="12.8" hidden="false" customHeight="false" outlineLevel="0" collapsed="false">
      <c r="A13801" s="207" t="n">
        <v>4340</v>
      </c>
      <c r="B13801" s="208" t="s">
        <v>13943</v>
      </c>
      <c r="C13801" s="2" t="s">
        <v>170</v>
      </c>
      <c r="F13801" s="211" t="n">
        <v>0</v>
      </c>
    </row>
    <row r="13802" customFormat="false" ht="12.8" hidden="false" customHeight="false" outlineLevel="0" collapsed="false">
      <c r="A13802" s="207" t="n">
        <v>5088</v>
      </c>
      <c r="B13802" s="208" t="s">
        <v>13944</v>
      </c>
      <c r="C13802" s="2" t="s">
        <v>170</v>
      </c>
      <c r="D13802" s="209" t="n">
        <v>7.44</v>
      </c>
      <c r="F13802" s="211" t="n">
        <v>0</v>
      </c>
    </row>
    <row r="13803" customFormat="false" ht="19.4" hidden="false" customHeight="false" outlineLevel="0" collapsed="false">
      <c r="A13803" s="207" t="n">
        <v>11154</v>
      </c>
      <c r="B13803" s="208" t="s">
        <v>13945</v>
      </c>
      <c r="C13803" s="2" t="s">
        <v>170</v>
      </c>
      <c r="D13803" s="209" t="n">
        <v>1363.17</v>
      </c>
      <c r="F13803" s="211" t="n">
        <v>0</v>
      </c>
    </row>
    <row r="13804" customFormat="false" ht="19.4" hidden="false" customHeight="false" outlineLevel="0" collapsed="false">
      <c r="A13804" s="207" t="n">
        <v>4989</v>
      </c>
      <c r="B13804" s="208" t="s">
        <v>13946</v>
      </c>
      <c r="C13804" s="2" t="s">
        <v>170</v>
      </c>
      <c r="D13804" s="209" t="n">
        <v>425.05</v>
      </c>
      <c r="F13804" s="211" t="n">
        <v>0</v>
      </c>
    </row>
    <row r="13805" customFormat="false" ht="19.4" hidden="false" customHeight="false" outlineLevel="0" collapsed="false">
      <c r="A13805" s="207" t="n">
        <v>4982</v>
      </c>
      <c r="B13805" s="208" t="s">
        <v>13947</v>
      </c>
      <c r="C13805" s="2" t="s">
        <v>170</v>
      </c>
      <c r="D13805" s="209" t="n">
        <v>398.67</v>
      </c>
      <c r="F13805" s="211" t="n">
        <v>0</v>
      </c>
    </row>
    <row r="13806" customFormat="false" ht="19.4" hidden="false" customHeight="false" outlineLevel="0" collapsed="false">
      <c r="A13806" s="207" t="n">
        <v>4962</v>
      </c>
      <c r="B13806" s="208" t="s">
        <v>13948</v>
      </c>
      <c r="C13806" s="2" t="s">
        <v>170</v>
      </c>
      <c r="D13806" s="209" t="n">
        <v>314.4</v>
      </c>
      <c r="F13806" s="211" t="n">
        <v>0</v>
      </c>
    </row>
    <row r="13807" customFormat="false" ht="19.4" hidden="false" customHeight="false" outlineLevel="0" collapsed="false">
      <c r="A13807" s="207" t="n">
        <v>4981</v>
      </c>
      <c r="B13807" s="208" t="s">
        <v>13949</v>
      </c>
      <c r="C13807" s="2" t="s">
        <v>170</v>
      </c>
      <c r="D13807" s="209" t="n">
        <v>279.9</v>
      </c>
      <c r="F13807" s="211" t="n">
        <v>0</v>
      </c>
    </row>
    <row r="13808" customFormat="false" ht="19.4" hidden="false" customHeight="false" outlineLevel="0" collapsed="false">
      <c r="A13808" s="207" t="n">
        <v>4964</v>
      </c>
      <c r="B13808" s="208" t="s">
        <v>13950</v>
      </c>
      <c r="C13808" s="2" t="s">
        <v>170</v>
      </c>
      <c r="D13808" s="209" t="n">
        <v>355.09</v>
      </c>
      <c r="F13808" s="211" t="n">
        <v>0</v>
      </c>
    </row>
    <row r="13809" customFormat="false" ht="19.4" hidden="false" customHeight="false" outlineLevel="0" collapsed="false">
      <c r="A13809" s="207" t="n">
        <v>4992</v>
      </c>
      <c r="B13809" s="208" t="s">
        <v>13951</v>
      </c>
      <c r="C13809" s="2" t="s">
        <v>170</v>
      </c>
      <c r="D13809" s="209" t="n">
        <v>346.86</v>
      </c>
      <c r="F13809" s="211" t="n">
        <v>0</v>
      </c>
    </row>
    <row r="13810" customFormat="false" ht="19.4" hidden="false" customHeight="false" outlineLevel="0" collapsed="false">
      <c r="A13810" s="207" t="n">
        <v>4987</v>
      </c>
      <c r="B13810" s="208" t="s">
        <v>13952</v>
      </c>
      <c r="C13810" s="2" t="s">
        <v>170</v>
      </c>
      <c r="D13810" s="209" t="n">
        <v>396.83</v>
      </c>
      <c r="F13810" s="211" t="n">
        <v>0</v>
      </c>
    </row>
    <row r="13811" customFormat="false" ht="19.4" hidden="false" customHeight="false" outlineLevel="0" collapsed="false">
      <c r="A13811" s="207" t="n">
        <v>4930</v>
      </c>
      <c r="B13811" s="208" t="s">
        <v>13953</v>
      </c>
      <c r="C13811" s="2" t="s">
        <v>175</v>
      </c>
      <c r="D13811" s="209" t="n">
        <v>577.39</v>
      </c>
      <c r="F13811" s="211" t="n">
        <v>0</v>
      </c>
    </row>
    <row r="13812" customFormat="false" ht="19.4" hidden="false" customHeight="false" outlineLevel="0" collapsed="false">
      <c r="A13812" s="207" t="n">
        <v>4998</v>
      </c>
      <c r="B13812" s="208" t="s">
        <v>13954</v>
      </c>
      <c r="C13812" s="2" t="s">
        <v>175</v>
      </c>
      <c r="F13812" s="211" t="n">
        <v>0</v>
      </c>
    </row>
    <row r="13813" customFormat="false" ht="19.4" hidden="false" customHeight="false" outlineLevel="0" collapsed="false">
      <c r="A13813" s="207" t="n">
        <v>39021</v>
      </c>
      <c r="B13813" s="208" t="s">
        <v>13955</v>
      </c>
      <c r="C13813" s="2" t="s">
        <v>170</v>
      </c>
      <c r="D13813" s="209" t="n">
        <v>613.91</v>
      </c>
      <c r="F13813" s="211" t="n">
        <v>0</v>
      </c>
    </row>
    <row r="13814" customFormat="false" ht="19.4" hidden="false" customHeight="false" outlineLevel="0" collapsed="false">
      <c r="A13814" s="207" t="n">
        <v>39022</v>
      </c>
      <c r="B13814" s="208" t="s">
        <v>13956</v>
      </c>
      <c r="C13814" s="2" t="s">
        <v>170</v>
      </c>
      <c r="D13814" s="209" t="n">
        <v>549.9</v>
      </c>
      <c r="F13814" s="211" t="n">
        <v>0</v>
      </c>
    </row>
    <row r="13815" customFormat="false" ht="19.4" hidden="false" customHeight="false" outlineLevel="0" collapsed="false">
      <c r="A13815" s="207" t="n">
        <v>39024</v>
      </c>
      <c r="B13815" s="208" t="s">
        <v>13957</v>
      </c>
      <c r="C13815" s="2" t="s">
        <v>170</v>
      </c>
      <c r="D13815" s="209" t="n">
        <v>1075.11</v>
      </c>
      <c r="F13815" s="211" t="n">
        <v>0</v>
      </c>
    </row>
    <row r="13816" customFormat="false" ht="12.8" hidden="false" customHeight="false" outlineLevel="0" collapsed="false">
      <c r="A13816" s="207" t="n">
        <v>4914</v>
      </c>
      <c r="B13816" s="208" t="s">
        <v>13958</v>
      </c>
      <c r="C13816" s="2" t="s">
        <v>175</v>
      </c>
      <c r="D13816" s="209" t="n">
        <v>871.72</v>
      </c>
      <c r="F13816" s="211" t="n">
        <v>0</v>
      </c>
    </row>
    <row r="13817" customFormat="false" ht="12.8" hidden="false" customHeight="false" outlineLevel="0" collapsed="false">
      <c r="A13817" s="207" t="n">
        <v>4917</v>
      </c>
      <c r="B13817" s="208" t="s">
        <v>13959</v>
      </c>
      <c r="C13817" s="2" t="s">
        <v>175</v>
      </c>
      <c r="D13817" s="209" t="n">
        <v>602.02</v>
      </c>
      <c r="F13817" s="211" t="n">
        <v>0</v>
      </c>
    </row>
    <row r="13818" customFormat="false" ht="19.4" hidden="false" customHeight="false" outlineLevel="0" collapsed="false">
      <c r="A13818" s="207" t="n">
        <v>39025</v>
      </c>
      <c r="B13818" s="208" t="s">
        <v>13960</v>
      </c>
      <c r="C13818" s="2" t="s">
        <v>170</v>
      </c>
      <c r="D13818" s="209" t="n">
        <v>1102.41</v>
      </c>
      <c r="F13818" s="211" t="n">
        <v>0</v>
      </c>
    </row>
    <row r="13819" customFormat="false" ht="19.4" hidden="false" customHeight="false" outlineLevel="0" collapsed="false">
      <c r="A13819" s="207" t="n">
        <v>4922</v>
      </c>
      <c r="B13819" s="208" t="s">
        <v>13961</v>
      </c>
      <c r="C13819" s="2" t="s">
        <v>175</v>
      </c>
      <c r="D13819" s="209" t="n">
        <v>558.43</v>
      </c>
      <c r="F13819" s="211" t="n">
        <v>0</v>
      </c>
    </row>
    <row r="13820" customFormat="false" ht="19.4" hidden="false" customHeight="false" outlineLevel="0" collapsed="false">
      <c r="A13820" s="207" t="n">
        <v>4911</v>
      </c>
      <c r="B13820" s="208" t="s">
        <v>13962</v>
      </c>
      <c r="C13820" s="2" t="s">
        <v>175</v>
      </c>
      <c r="D13820" s="209" t="n">
        <v>360.36</v>
      </c>
      <c r="F13820" s="211" t="n">
        <v>0</v>
      </c>
    </row>
    <row r="13821" customFormat="false" ht="19.4" hidden="false" customHeight="false" outlineLevel="0" collapsed="false">
      <c r="A13821" s="207" t="n">
        <v>37518</v>
      </c>
      <c r="B13821" s="208" t="s">
        <v>13963</v>
      </c>
      <c r="C13821" s="2" t="s">
        <v>175</v>
      </c>
      <c r="D13821" s="209" t="n">
        <v>585.58</v>
      </c>
      <c r="F13821" s="211" t="n">
        <v>0</v>
      </c>
    </row>
    <row r="13822" customFormat="false" ht="19.4" hidden="false" customHeight="false" outlineLevel="0" collapsed="false">
      <c r="A13822" s="207" t="n">
        <v>4910</v>
      </c>
      <c r="B13822" s="208" t="s">
        <v>13964</v>
      </c>
      <c r="C13822" s="2" t="s">
        <v>175</v>
      </c>
      <c r="D13822" s="209" t="n">
        <v>493.65</v>
      </c>
      <c r="F13822" s="211" t="n">
        <v>0</v>
      </c>
    </row>
    <row r="13823" customFormat="false" ht="19.4" hidden="false" customHeight="false" outlineLevel="0" collapsed="false">
      <c r="A13823" s="207" t="n">
        <v>4943</v>
      </c>
      <c r="B13823" s="208" t="s">
        <v>13965</v>
      </c>
      <c r="C13823" s="2" t="s">
        <v>175</v>
      </c>
      <c r="D13823" s="209" t="n">
        <v>735.42</v>
      </c>
      <c r="F13823" s="211" t="n">
        <v>0</v>
      </c>
    </row>
    <row r="13824" customFormat="false" ht="12.8" hidden="false" customHeight="false" outlineLevel="0" collapsed="false">
      <c r="A13824" s="207" t="n">
        <v>5002</v>
      </c>
      <c r="B13824" s="208" t="s">
        <v>13966</v>
      </c>
      <c r="C13824" s="2" t="s">
        <v>175</v>
      </c>
      <c r="F13824" s="211" t="n">
        <v>0</v>
      </c>
    </row>
    <row r="13825" customFormat="false" ht="12.8" hidden="false" customHeight="false" outlineLevel="0" collapsed="false">
      <c r="A13825" s="207" t="n">
        <v>4977</v>
      </c>
      <c r="B13825" s="208" t="s">
        <v>13967</v>
      </c>
      <c r="C13825" s="2" t="s">
        <v>175</v>
      </c>
      <c r="F13825" s="211" t="n">
        <v>0</v>
      </c>
    </row>
    <row r="13826" customFormat="false" ht="19.4" hidden="false" customHeight="false" outlineLevel="0" collapsed="false">
      <c r="A13826" s="207" t="n">
        <v>11364</v>
      </c>
      <c r="B13826" s="208" t="s">
        <v>13968</v>
      </c>
      <c r="C13826" s="2" t="s">
        <v>170</v>
      </c>
      <c r="D13826" s="209" t="n">
        <v>240.46</v>
      </c>
      <c r="F13826" s="211" t="n">
        <v>0</v>
      </c>
    </row>
    <row r="13827" customFormat="false" ht="19.4" hidden="false" customHeight="false" outlineLevel="0" collapsed="false">
      <c r="A13827" s="207" t="n">
        <v>11365</v>
      </c>
      <c r="B13827" s="208" t="s">
        <v>13969</v>
      </c>
      <c r="C13827" s="2" t="s">
        <v>170</v>
      </c>
      <c r="D13827" s="209" t="n">
        <v>249.54</v>
      </c>
      <c r="F13827" s="211" t="n">
        <v>0</v>
      </c>
    </row>
    <row r="13828" customFormat="false" ht="19.4" hidden="false" customHeight="false" outlineLevel="0" collapsed="false">
      <c r="A13828" s="207" t="n">
        <v>11366</v>
      </c>
      <c r="B13828" s="208" t="s">
        <v>13970</v>
      </c>
      <c r="C13828" s="2" t="s">
        <v>170</v>
      </c>
      <c r="D13828" s="209" t="n">
        <v>265.26</v>
      </c>
      <c r="F13828" s="211" t="n">
        <v>0</v>
      </c>
    </row>
    <row r="13829" customFormat="false" ht="19.4" hidden="false" customHeight="false" outlineLevel="0" collapsed="false">
      <c r="A13829" s="207" t="n">
        <v>43777</v>
      </c>
      <c r="B13829" s="208" t="s">
        <v>13971</v>
      </c>
      <c r="C13829" s="2" t="s">
        <v>170</v>
      </c>
      <c r="D13829" s="209" t="n">
        <v>311.58</v>
      </c>
      <c r="F13829" s="211" t="n">
        <v>0</v>
      </c>
    </row>
    <row r="13830" customFormat="false" ht="19.4" hidden="false" customHeight="false" outlineLevel="0" collapsed="false">
      <c r="A13830" s="207" t="n">
        <v>20322</v>
      </c>
      <c r="B13830" s="208" t="s">
        <v>13972</v>
      </c>
      <c r="C13830" s="2" t="s">
        <v>170</v>
      </c>
      <c r="D13830" s="209" t="n">
        <v>289.24</v>
      </c>
      <c r="F13830" s="211" t="n">
        <v>0</v>
      </c>
    </row>
    <row r="13831" customFormat="false" ht="19.4" hidden="false" customHeight="false" outlineLevel="0" collapsed="false">
      <c r="A13831" s="207" t="n">
        <v>10553</v>
      </c>
      <c r="B13831" s="208" t="s">
        <v>13973</v>
      </c>
      <c r="C13831" s="2" t="s">
        <v>170</v>
      </c>
      <c r="D13831" s="209" t="n">
        <v>262.63</v>
      </c>
      <c r="F13831" s="211" t="n">
        <v>0</v>
      </c>
    </row>
    <row r="13832" customFormat="false" ht="19.4" hidden="false" customHeight="false" outlineLevel="0" collapsed="false">
      <c r="A13832" s="207" t="n">
        <v>5020</v>
      </c>
      <c r="B13832" s="208" t="s">
        <v>13974</v>
      </c>
      <c r="C13832" s="2" t="s">
        <v>170</v>
      </c>
      <c r="D13832" s="209" t="n">
        <v>276.9</v>
      </c>
      <c r="F13832" s="211" t="n">
        <v>0</v>
      </c>
    </row>
    <row r="13833" customFormat="false" ht="19.4" hidden="false" customHeight="false" outlineLevel="0" collapsed="false">
      <c r="A13833" s="207" t="n">
        <v>10554</v>
      </c>
      <c r="B13833" s="208" t="s">
        <v>13975</v>
      </c>
      <c r="C13833" s="2" t="s">
        <v>170</v>
      </c>
      <c r="D13833" s="209" t="n">
        <v>264.96</v>
      </c>
      <c r="F13833" s="211" t="n">
        <v>0</v>
      </c>
    </row>
    <row r="13834" customFormat="false" ht="19.4" hidden="false" customHeight="false" outlineLevel="0" collapsed="false">
      <c r="A13834" s="207" t="n">
        <v>10555</v>
      </c>
      <c r="B13834" s="208" t="s">
        <v>13976</v>
      </c>
      <c r="C13834" s="2" t="s">
        <v>170</v>
      </c>
      <c r="D13834" s="209" t="n">
        <v>288.95</v>
      </c>
      <c r="F13834" s="211" t="n">
        <v>0</v>
      </c>
    </row>
    <row r="13835" customFormat="false" ht="19.4" hidden="false" customHeight="false" outlineLevel="0" collapsed="false">
      <c r="A13835" s="207" t="n">
        <v>10556</v>
      </c>
      <c r="B13835" s="208" t="s">
        <v>13977</v>
      </c>
      <c r="C13835" s="2" t="s">
        <v>170</v>
      </c>
      <c r="D13835" s="209" t="n">
        <v>384.19</v>
      </c>
      <c r="F13835" s="211" t="n">
        <v>0</v>
      </c>
    </row>
    <row r="13836" customFormat="false" ht="19.4" hidden="false" customHeight="false" outlineLevel="0" collapsed="false">
      <c r="A13836" s="207" t="n">
        <v>39502</v>
      </c>
      <c r="B13836" s="208" t="s">
        <v>13978</v>
      </c>
      <c r="C13836" s="2" t="s">
        <v>170</v>
      </c>
      <c r="D13836" s="209" t="n">
        <v>539.49</v>
      </c>
      <c r="F13836" s="211" t="n">
        <v>0</v>
      </c>
    </row>
    <row r="13837" customFormat="false" ht="19.4" hidden="false" customHeight="false" outlineLevel="0" collapsed="false">
      <c r="A13837" s="207" t="n">
        <v>39504</v>
      </c>
      <c r="B13837" s="208" t="s">
        <v>13979</v>
      </c>
      <c r="C13837" s="2" t="s">
        <v>170</v>
      </c>
      <c r="D13837" s="209" t="n">
        <v>596.57</v>
      </c>
      <c r="F13837" s="211" t="n">
        <v>0</v>
      </c>
    </row>
    <row r="13838" customFormat="false" ht="19.4" hidden="false" customHeight="false" outlineLevel="0" collapsed="false">
      <c r="A13838" s="207" t="n">
        <v>39503</v>
      </c>
      <c r="B13838" s="208" t="s">
        <v>13980</v>
      </c>
      <c r="C13838" s="2" t="s">
        <v>170</v>
      </c>
      <c r="D13838" s="209" t="n">
        <v>627.87</v>
      </c>
      <c r="F13838" s="211" t="n">
        <v>0</v>
      </c>
    </row>
    <row r="13839" customFormat="false" ht="19.4" hidden="false" customHeight="false" outlineLevel="0" collapsed="false">
      <c r="A13839" s="207" t="n">
        <v>39505</v>
      </c>
      <c r="B13839" s="208" t="s">
        <v>13981</v>
      </c>
      <c r="C13839" s="2" t="s">
        <v>170</v>
      </c>
      <c r="D13839" s="209" t="n">
        <v>676.62</v>
      </c>
      <c r="F13839" s="211" t="n">
        <v>0</v>
      </c>
    </row>
    <row r="13840" customFormat="false" ht="12.8" hidden="false" customHeight="false" outlineLevel="0" collapsed="false">
      <c r="A13840" s="207" t="n">
        <v>5028</v>
      </c>
      <c r="B13840" s="208" t="s">
        <v>13982</v>
      </c>
      <c r="C13840" s="2" t="s">
        <v>175</v>
      </c>
      <c r="F13840" s="211" t="n">
        <v>0</v>
      </c>
    </row>
    <row r="13841" customFormat="false" ht="12.8" hidden="false" customHeight="false" outlineLevel="0" collapsed="false">
      <c r="A13841" s="207" t="n">
        <v>4969</v>
      </c>
      <c r="B13841" s="208" t="s">
        <v>13983</v>
      </c>
      <c r="C13841" s="2" t="s">
        <v>175</v>
      </c>
      <c r="F13841" s="211" t="n">
        <v>0</v>
      </c>
    </row>
    <row r="13842" customFormat="false" ht="12.8" hidden="false" customHeight="false" outlineLevel="0" collapsed="false">
      <c r="A13842" s="207" t="n">
        <v>44471</v>
      </c>
      <c r="B13842" s="208" t="s">
        <v>13984</v>
      </c>
      <c r="C13842" s="2" t="s">
        <v>170</v>
      </c>
      <c r="F13842" s="211" t="n">
        <v>0</v>
      </c>
    </row>
    <row r="13843" customFormat="false" ht="12.8" hidden="false" customHeight="false" outlineLevel="0" collapsed="false">
      <c r="A13843" s="207" t="n">
        <v>4944</v>
      </c>
      <c r="B13843" s="208" t="s">
        <v>13985</v>
      </c>
      <c r="C13843" s="2" t="s">
        <v>175</v>
      </c>
      <c r="D13843" s="209" t="n">
        <v>1099.46</v>
      </c>
      <c r="F13843" s="211" t="n">
        <v>0</v>
      </c>
    </row>
    <row r="13844" customFormat="false" ht="12.8" hidden="false" customHeight="false" outlineLevel="0" collapsed="false">
      <c r="A13844" s="207" t="n">
        <v>21102</v>
      </c>
      <c r="B13844" s="208" t="s">
        <v>13986</v>
      </c>
      <c r="C13844" s="2" t="s">
        <v>170</v>
      </c>
      <c r="D13844" s="209" t="n">
        <v>98.12</v>
      </c>
      <c r="F13844" s="211" t="n">
        <v>0</v>
      </c>
    </row>
    <row r="13845" customFormat="false" ht="12.8" hidden="false" customHeight="false" outlineLevel="0" collapsed="false">
      <c r="A13845" s="207" t="n">
        <v>21101</v>
      </c>
      <c r="B13845" s="208" t="s">
        <v>13987</v>
      </c>
      <c r="C13845" s="2" t="s">
        <v>170</v>
      </c>
      <c r="D13845" s="209" t="n">
        <v>63.01</v>
      </c>
      <c r="F13845" s="211" t="n">
        <v>0</v>
      </c>
    </row>
    <row r="13846" customFormat="false" ht="12.8" hidden="false" customHeight="false" outlineLevel="0" collapsed="false">
      <c r="A13846" s="207" t="n">
        <v>34713</v>
      </c>
      <c r="B13846" s="208" t="s">
        <v>13988</v>
      </c>
      <c r="C13846" s="2" t="s">
        <v>175</v>
      </c>
      <c r="D13846" s="209" t="n">
        <v>311.88</v>
      </c>
      <c r="F13846" s="211" t="n">
        <v>0</v>
      </c>
    </row>
    <row r="13847" customFormat="false" ht="12.8" hidden="false" customHeight="false" outlineLevel="0" collapsed="false">
      <c r="A13847" s="207" t="n">
        <v>37563</v>
      </c>
      <c r="B13847" s="208" t="s">
        <v>13989</v>
      </c>
      <c r="C13847" s="2" t="s">
        <v>175</v>
      </c>
      <c r="D13847" s="209" t="n">
        <v>635.34</v>
      </c>
      <c r="F13847" s="211" t="n">
        <v>0</v>
      </c>
    </row>
    <row r="13848" customFormat="false" ht="12.8" hidden="false" customHeight="false" outlineLevel="0" collapsed="false">
      <c r="A13848" s="207" t="n">
        <v>4948</v>
      </c>
      <c r="B13848" s="208" t="s">
        <v>13990</v>
      </c>
      <c r="C13848" s="2" t="s">
        <v>175</v>
      </c>
      <c r="D13848" s="209" t="n">
        <v>552.76</v>
      </c>
      <c r="F13848" s="211" t="n">
        <v>0</v>
      </c>
    </row>
    <row r="13849" customFormat="false" ht="19.4" hidden="false" customHeight="false" outlineLevel="0" collapsed="false">
      <c r="A13849" s="207" t="n">
        <v>37561</v>
      </c>
      <c r="B13849" s="208" t="s">
        <v>13991</v>
      </c>
      <c r="C13849" s="2" t="s">
        <v>175</v>
      </c>
      <c r="D13849" s="209" t="n">
        <v>515.53</v>
      </c>
      <c r="F13849" s="211" t="n">
        <v>0</v>
      </c>
    </row>
    <row r="13850" customFormat="false" ht="19.4" hidden="false" customHeight="false" outlineLevel="0" collapsed="false">
      <c r="A13850" s="207" t="n">
        <v>37562</v>
      </c>
      <c r="B13850" s="208" t="s">
        <v>13992</v>
      </c>
      <c r="C13850" s="2" t="s">
        <v>175</v>
      </c>
      <c r="D13850" s="209" t="n">
        <v>675.91</v>
      </c>
      <c r="F13850" s="211" t="n">
        <v>0</v>
      </c>
    </row>
    <row r="13851" customFormat="false" ht="12.8" hidden="false" customHeight="false" outlineLevel="0" collapsed="false">
      <c r="A13851" s="207" t="n">
        <v>14164</v>
      </c>
      <c r="B13851" s="208" t="s">
        <v>13993</v>
      </c>
      <c r="C13851" s="2" t="s">
        <v>170</v>
      </c>
      <c r="D13851" s="209" t="n">
        <v>2185.51</v>
      </c>
      <c r="F13851" s="211" t="n">
        <v>0</v>
      </c>
    </row>
    <row r="13852" customFormat="false" ht="12.8" hidden="false" customHeight="false" outlineLevel="0" collapsed="false">
      <c r="A13852" s="207" t="n">
        <v>14163</v>
      </c>
      <c r="B13852" s="208" t="s">
        <v>13994</v>
      </c>
      <c r="C13852" s="2" t="s">
        <v>170</v>
      </c>
      <c r="D13852" s="209" t="n">
        <v>2483.98</v>
      </c>
      <c r="F13852" s="211" t="n">
        <v>0</v>
      </c>
    </row>
    <row r="13853" customFormat="false" ht="12.8" hidden="false" customHeight="false" outlineLevel="0" collapsed="false">
      <c r="A13853" s="207" t="n">
        <v>5051</v>
      </c>
      <c r="B13853" s="208" t="s">
        <v>13995</v>
      </c>
      <c r="C13853" s="2" t="s">
        <v>170</v>
      </c>
      <c r="D13853" s="209" t="n">
        <v>2112.59</v>
      </c>
      <c r="F13853" s="211" t="n">
        <v>0</v>
      </c>
    </row>
    <row r="13854" customFormat="false" ht="12.8" hidden="false" customHeight="false" outlineLevel="0" collapsed="false">
      <c r="A13854" s="207" t="n">
        <v>5052</v>
      </c>
      <c r="B13854" s="208" t="s">
        <v>13996</v>
      </c>
      <c r="C13854" s="2" t="s">
        <v>170</v>
      </c>
      <c r="D13854" s="209" t="n">
        <v>1574</v>
      </c>
      <c r="F13854" s="211" t="n">
        <v>0</v>
      </c>
    </row>
    <row r="13855" customFormat="false" ht="12.8" hidden="false" customHeight="false" outlineLevel="0" collapsed="false">
      <c r="A13855" s="207" t="n">
        <v>14162</v>
      </c>
      <c r="B13855" s="208" t="s">
        <v>13997</v>
      </c>
      <c r="C13855" s="2" t="s">
        <v>170</v>
      </c>
      <c r="D13855" s="209" t="n">
        <v>2109.52</v>
      </c>
      <c r="F13855" s="211" t="n">
        <v>0</v>
      </c>
    </row>
    <row r="13856" customFormat="false" ht="12.8" hidden="false" customHeight="false" outlineLevel="0" collapsed="false">
      <c r="A13856" s="207" t="n">
        <v>14166</v>
      </c>
      <c r="B13856" s="208" t="s">
        <v>13998</v>
      </c>
      <c r="C13856" s="2" t="s">
        <v>170</v>
      </c>
      <c r="D13856" s="209" t="n">
        <v>1593.98</v>
      </c>
      <c r="F13856" s="211" t="n">
        <v>0</v>
      </c>
    </row>
    <row r="13857" customFormat="false" ht="12.8" hidden="false" customHeight="false" outlineLevel="0" collapsed="false">
      <c r="A13857" s="207" t="n">
        <v>14165</v>
      </c>
      <c r="B13857" s="208" t="s">
        <v>13999</v>
      </c>
      <c r="C13857" s="2" t="s">
        <v>170</v>
      </c>
      <c r="D13857" s="209" t="n">
        <v>2208.24</v>
      </c>
      <c r="F13857" s="211" t="n">
        <v>0</v>
      </c>
    </row>
    <row r="13858" customFormat="false" ht="12.8" hidden="false" customHeight="false" outlineLevel="0" collapsed="false">
      <c r="A13858" s="207" t="n">
        <v>5050</v>
      </c>
      <c r="B13858" s="208" t="s">
        <v>14000</v>
      </c>
      <c r="C13858" s="2" t="s">
        <v>170</v>
      </c>
      <c r="D13858" s="209" t="n">
        <v>543.5</v>
      </c>
      <c r="F13858" s="211" t="n">
        <v>0</v>
      </c>
    </row>
    <row r="13859" customFormat="false" ht="12.8" hidden="false" customHeight="false" outlineLevel="0" collapsed="false">
      <c r="A13859" s="207" t="n">
        <v>12366</v>
      </c>
      <c r="B13859" s="208" t="s">
        <v>14001</v>
      </c>
      <c r="C13859" s="2" t="s">
        <v>170</v>
      </c>
      <c r="D13859" s="209" t="n">
        <v>1356.98</v>
      </c>
      <c r="F13859" s="211" t="n">
        <v>0</v>
      </c>
    </row>
    <row r="13860" customFormat="false" ht="12.8" hidden="false" customHeight="false" outlineLevel="0" collapsed="false">
      <c r="A13860" s="207" t="n">
        <v>5045</v>
      </c>
      <c r="B13860" s="208" t="s">
        <v>14002</v>
      </c>
      <c r="C13860" s="2" t="s">
        <v>170</v>
      </c>
      <c r="D13860" s="209" t="n">
        <v>1874.6</v>
      </c>
      <c r="F13860" s="211" t="n">
        <v>0</v>
      </c>
    </row>
    <row r="13861" customFormat="false" ht="12.8" hidden="false" customHeight="false" outlineLevel="0" collapsed="false">
      <c r="A13861" s="207" t="n">
        <v>5035</v>
      </c>
      <c r="B13861" s="208" t="s">
        <v>14003</v>
      </c>
      <c r="C13861" s="2" t="s">
        <v>170</v>
      </c>
      <c r="D13861" s="209" t="n">
        <v>2155.34</v>
      </c>
      <c r="F13861" s="211" t="n">
        <v>0</v>
      </c>
    </row>
    <row r="13862" customFormat="false" ht="12.8" hidden="false" customHeight="false" outlineLevel="0" collapsed="false">
      <c r="A13862" s="207" t="n">
        <v>41180</v>
      </c>
      <c r="B13862" s="208" t="s">
        <v>14004</v>
      </c>
      <c r="C13862" s="2" t="s">
        <v>170</v>
      </c>
      <c r="D13862" s="209" t="n">
        <v>4845.17</v>
      </c>
      <c r="F13862" s="211" t="n">
        <v>0</v>
      </c>
    </row>
    <row r="13863" customFormat="false" ht="12.8" hidden="false" customHeight="false" outlineLevel="0" collapsed="false">
      <c r="A13863" s="207" t="n">
        <v>41181</v>
      </c>
      <c r="B13863" s="208" t="s">
        <v>14005</v>
      </c>
      <c r="C13863" s="2" t="s">
        <v>170</v>
      </c>
      <c r="D13863" s="209" t="n">
        <v>6414.85</v>
      </c>
      <c r="F13863" s="211" t="n">
        <v>0</v>
      </c>
    </row>
    <row r="13864" customFormat="false" ht="12.8" hidden="false" customHeight="false" outlineLevel="0" collapsed="false">
      <c r="A13864" s="207" t="n">
        <v>41182</v>
      </c>
      <c r="B13864" s="208" t="s">
        <v>14006</v>
      </c>
      <c r="C13864" s="2" t="s">
        <v>170</v>
      </c>
      <c r="D13864" s="209" t="n">
        <v>9202.63</v>
      </c>
      <c r="F13864" s="211" t="n">
        <v>0</v>
      </c>
    </row>
    <row r="13865" customFormat="false" ht="12.8" hidden="false" customHeight="false" outlineLevel="0" collapsed="false">
      <c r="A13865" s="207" t="n">
        <v>41183</v>
      </c>
      <c r="B13865" s="208" t="s">
        <v>14007</v>
      </c>
      <c r="C13865" s="2" t="s">
        <v>170</v>
      </c>
      <c r="D13865" s="209" t="n">
        <v>11489.67</v>
      </c>
      <c r="F13865" s="211" t="n">
        <v>0</v>
      </c>
    </row>
    <row r="13866" customFormat="false" ht="12.8" hidden="false" customHeight="false" outlineLevel="0" collapsed="false">
      <c r="A13866" s="207" t="n">
        <v>41184</v>
      </c>
      <c r="B13866" s="208" t="s">
        <v>14008</v>
      </c>
      <c r="C13866" s="2" t="s">
        <v>170</v>
      </c>
      <c r="D13866" s="209" t="n">
        <v>17493.73</v>
      </c>
      <c r="F13866" s="211" t="n">
        <v>0</v>
      </c>
    </row>
    <row r="13867" customFormat="false" ht="12.8" hidden="false" customHeight="false" outlineLevel="0" collapsed="false">
      <c r="A13867" s="207" t="n">
        <v>41185</v>
      </c>
      <c r="B13867" s="208" t="s">
        <v>14009</v>
      </c>
      <c r="C13867" s="2" t="s">
        <v>170</v>
      </c>
      <c r="D13867" s="209" t="n">
        <v>6487.46</v>
      </c>
      <c r="F13867" s="211" t="n">
        <v>0</v>
      </c>
    </row>
    <row r="13868" customFormat="false" ht="12.8" hidden="false" customHeight="false" outlineLevel="0" collapsed="false">
      <c r="A13868" s="207" t="n">
        <v>41186</v>
      </c>
      <c r="B13868" s="208" t="s">
        <v>14010</v>
      </c>
      <c r="C13868" s="2" t="s">
        <v>170</v>
      </c>
      <c r="D13868" s="209" t="n">
        <v>9091.43</v>
      </c>
      <c r="F13868" s="211" t="n">
        <v>0</v>
      </c>
    </row>
    <row r="13869" customFormat="false" ht="12.8" hidden="false" customHeight="false" outlineLevel="0" collapsed="false">
      <c r="A13869" s="207" t="n">
        <v>41187</v>
      </c>
      <c r="B13869" s="208" t="s">
        <v>14011</v>
      </c>
      <c r="C13869" s="2" t="s">
        <v>170</v>
      </c>
      <c r="D13869" s="209" t="n">
        <v>12192.36</v>
      </c>
      <c r="F13869" s="211" t="n">
        <v>0</v>
      </c>
    </row>
    <row r="13870" customFormat="false" ht="12.8" hidden="false" customHeight="false" outlineLevel="0" collapsed="false">
      <c r="A13870" s="207" t="n">
        <v>41188</v>
      </c>
      <c r="B13870" s="208" t="s">
        <v>14012</v>
      </c>
      <c r="C13870" s="2" t="s">
        <v>170</v>
      </c>
      <c r="D13870" s="209" t="n">
        <v>15591.31</v>
      </c>
      <c r="F13870" s="211" t="n">
        <v>0</v>
      </c>
    </row>
    <row r="13871" customFormat="false" ht="12.8" hidden="false" customHeight="false" outlineLevel="0" collapsed="false">
      <c r="A13871" s="207" t="n">
        <v>5036</v>
      </c>
      <c r="B13871" s="208" t="s">
        <v>14013</v>
      </c>
      <c r="C13871" s="2" t="s">
        <v>170</v>
      </c>
      <c r="D13871" s="209" t="n">
        <v>3306.68</v>
      </c>
      <c r="F13871" s="211" t="n">
        <v>0</v>
      </c>
    </row>
    <row r="13872" customFormat="false" ht="12.8" hidden="false" customHeight="false" outlineLevel="0" collapsed="false">
      <c r="A13872" s="207" t="n">
        <v>41189</v>
      </c>
      <c r="B13872" s="208" t="s">
        <v>14014</v>
      </c>
      <c r="C13872" s="2" t="s">
        <v>170</v>
      </c>
      <c r="D13872" s="209" t="n">
        <v>20044.26</v>
      </c>
      <c r="F13872" s="211" t="n">
        <v>0</v>
      </c>
    </row>
    <row r="13873" customFormat="false" ht="12.8" hidden="false" customHeight="false" outlineLevel="0" collapsed="false">
      <c r="A13873" s="207" t="n">
        <v>41190</v>
      </c>
      <c r="B13873" s="208" t="s">
        <v>14015</v>
      </c>
      <c r="C13873" s="2" t="s">
        <v>170</v>
      </c>
      <c r="D13873" s="209" t="n">
        <v>6970.69</v>
      </c>
      <c r="F13873" s="211" t="n">
        <v>0</v>
      </c>
    </row>
    <row r="13874" customFormat="false" ht="12.8" hidden="false" customHeight="false" outlineLevel="0" collapsed="false">
      <c r="A13874" s="207" t="n">
        <v>41191</v>
      </c>
      <c r="B13874" s="208" t="s">
        <v>14016</v>
      </c>
      <c r="C13874" s="2" t="s">
        <v>170</v>
      </c>
      <c r="D13874" s="209" t="n">
        <v>10689.29</v>
      </c>
      <c r="F13874" s="211" t="n">
        <v>0</v>
      </c>
    </row>
    <row r="13875" customFormat="false" ht="12.8" hidden="false" customHeight="false" outlineLevel="0" collapsed="false">
      <c r="A13875" s="207" t="n">
        <v>41192</v>
      </c>
      <c r="B13875" s="208" t="s">
        <v>14017</v>
      </c>
      <c r="C13875" s="2" t="s">
        <v>170</v>
      </c>
      <c r="D13875" s="209" t="n">
        <v>11143.51</v>
      </c>
      <c r="F13875" s="211" t="n">
        <v>0</v>
      </c>
    </row>
    <row r="13876" customFormat="false" ht="12.8" hidden="false" customHeight="false" outlineLevel="0" collapsed="false">
      <c r="A13876" s="207" t="n">
        <v>41193</v>
      </c>
      <c r="B13876" s="208" t="s">
        <v>14018</v>
      </c>
      <c r="C13876" s="2" t="s">
        <v>170</v>
      </c>
      <c r="D13876" s="209" t="n">
        <v>18208.12</v>
      </c>
      <c r="F13876" s="211" t="n">
        <v>0</v>
      </c>
    </row>
    <row r="13877" customFormat="false" ht="12.8" hidden="false" customHeight="false" outlineLevel="0" collapsed="false">
      <c r="A13877" s="207" t="n">
        <v>41194</v>
      </c>
      <c r="B13877" s="208" t="s">
        <v>14019</v>
      </c>
      <c r="C13877" s="2" t="s">
        <v>170</v>
      </c>
      <c r="D13877" s="209" t="n">
        <v>21726.42</v>
      </c>
      <c r="F13877" s="211" t="n">
        <v>0</v>
      </c>
    </row>
    <row r="13878" customFormat="false" ht="12.8" hidden="false" customHeight="false" outlineLevel="0" collapsed="false">
      <c r="A13878" s="207" t="n">
        <v>5044</v>
      </c>
      <c r="B13878" s="208" t="s">
        <v>14020</v>
      </c>
      <c r="C13878" s="2" t="s">
        <v>170</v>
      </c>
      <c r="D13878" s="209" t="n">
        <v>1169.1</v>
      </c>
      <c r="F13878" s="211" t="n">
        <v>0</v>
      </c>
    </row>
    <row r="13879" customFormat="false" ht="12.8" hidden="false" customHeight="false" outlineLevel="0" collapsed="false">
      <c r="A13879" s="207" t="n">
        <v>5059</v>
      </c>
      <c r="B13879" s="208" t="s">
        <v>14021</v>
      </c>
      <c r="C13879" s="2" t="s">
        <v>170</v>
      </c>
      <c r="D13879" s="209" t="n">
        <v>1398.1</v>
      </c>
      <c r="F13879" s="211" t="n">
        <v>0</v>
      </c>
    </row>
    <row r="13880" customFormat="false" ht="12.8" hidden="false" customHeight="false" outlineLevel="0" collapsed="false">
      <c r="A13880" s="207" t="n">
        <v>41201</v>
      </c>
      <c r="B13880" s="208" t="s">
        <v>14022</v>
      </c>
      <c r="C13880" s="2" t="s">
        <v>170</v>
      </c>
      <c r="D13880" s="209" t="n">
        <v>2837.33</v>
      </c>
      <c r="F13880" s="211" t="n">
        <v>0</v>
      </c>
    </row>
    <row r="13881" customFormat="false" ht="12.8" hidden="false" customHeight="false" outlineLevel="0" collapsed="false">
      <c r="A13881" s="207" t="n">
        <v>41199</v>
      </c>
      <c r="B13881" s="208" t="s">
        <v>14023</v>
      </c>
      <c r="C13881" s="2" t="s">
        <v>170</v>
      </c>
      <c r="D13881" s="209" t="n">
        <v>911.74</v>
      </c>
      <c r="F13881" s="211" t="n">
        <v>0</v>
      </c>
    </row>
    <row r="13882" customFormat="false" ht="12.8" hidden="false" customHeight="false" outlineLevel="0" collapsed="false">
      <c r="A13882" s="207" t="n">
        <v>5057</v>
      </c>
      <c r="B13882" s="208" t="s">
        <v>14024</v>
      </c>
      <c r="C13882" s="2" t="s">
        <v>170</v>
      </c>
      <c r="D13882" s="209" t="n">
        <v>1234.33</v>
      </c>
      <c r="F13882" s="211" t="n">
        <v>0</v>
      </c>
    </row>
    <row r="13883" customFormat="false" ht="12.8" hidden="false" customHeight="false" outlineLevel="0" collapsed="false">
      <c r="A13883" s="207" t="n">
        <v>41200</v>
      </c>
      <c r="B13883" s="208" t="s">
        <v>14025</v>
      </c>
      <c r="C13883" s="2" t="s">
        <v>170</v>
      </c>
      <c r="D13883" s="209" t="n">
        <v>1774.57</v>
      </c>
      <c r="F13883" s="211" t="n">
        <v>0</v>
      </c>
    </row>
    <row r="13884" customFormat="false" ht="12.8" hidden="false" customHeight="false" outlineLevel="0" collapsed="false">
      <c r="A13884" s="207" t="n">
        <v>41205</v>
      </c>
      <c r="B13884" s="208" t="s">
        <v>14026</v>
      </c>
      <c r="C13884" s="2" t="s">
        <v>170</v>
      </c>
      <c r="D13884" s="209" t="n">
        <v>3288.25</v>
      </c>
      <c r="F13884" s="211" t="n">
        <v>0</v>
      </c>
    </row>
    <row r="13885" customFormat="false" ht="12.8" hidden="false" customHeight="false" outlineLevel="0" collapsed="false">
      <c r="A13885" s="207" t="n">
        <v>41202</v>
      </c>
      <c r="B13885" s="208" t="s">
        <v>14027</v>
      </c>
      <c r="C13885" s="2" t="s">
        <v>170</v>
      </c>
      <c r="D13885" s="209" t="n">
        <v>959.53</v>
      </c>
      <c r="F13885" s="211" t="n">
        <v>0</v>
      </c>
    </row>
    <row r="13886" customFormat="false" ht="12.8" hidden="false" customHeight="false" outlineLevel="0" collapsed="false">
      <c r="A13886" s="207" t="n">
        <v>41206</v>
      </c>
      <c r="B13886" s="208" t="s">
        <v>14028</v>
      </c>
      <c r="C13886" s="2" t="s">
        <v>170</v>
      </c>
      <c r="D13886" s="209" t="n">
        <v>4335.41</v>
      </c>
      <c r="F13886" s="211" t="n">
        <v>0</v>
      </c>
    </row>
    <row r="13887" customFormat="false" ht="12.8" hidden="false" customHeight="false" outlineLevel="0" collapsed="false">
      <c r="A13887" s="207" t="n">
        <v>12372</v>
      </c>
      <c r="B13887" s="208" t="s">
        <v>14029</v>
      </c>
      <c r="C13887" s="2" t="s">
        <v>170</v>
      </c>
      <c r="D13887" s="209" t="n">
        <v>1007.51</v>
      </c>
      <c r="F13887" s="211" t="n">
        <v>0</v>
      </c>
    </row>
    <row r="13888" customFormat="false" ht="12.8" hidden="false" customHeight="false" outlineLevel="0" collapsed="false">
      <c r="A13888" s="207" t="n">
        <v>41207</v>
      </c>
      <c r="B13888" s="208" t="s">
        <v>14030</v>
      </c>
      <c r="C13888" s="2" t="s">
        <v>170</v>
      </c>
      <c r="D13888" s="209" t="n">
        <v>5836.32</v>
      </c>
      <c r="F13888" s="211" t="n">
        <v>0</v>
      </c>
    </row>
    <row r="13889" customFormat="false" ht="12.8" hidden="false" customHeight="false" outlineLevel="0" collapsed="false">
      <c r="A13889" s="207" t="n">
        <v>41203</v>
      </c>
      <c r="B13889" s="208" t="s">
        <v>14031</v>
      </c>
      <c r="C13889" s="2" t="s">
        <v>170</v>
      </c>
      <c r="D13889" s="209" t="n">
        <v>1537.06</v>
      </c>
      <c r="F13889" s="211" t="n">
        <v>0</v>
      </c>
    </row>
    <row r="13890" customFormat="false" ht="12.8" hidden="false" customHeight="false" outlineLevel="0" collapsed="false">
      <c r="A13890" s="207" t="n">
        <v>41204</v>
      </c>
      <c r="B13890" s="208" t="s">
        <v>14032</v>
      </c>
      <c r="C13890" s="2" t="s">
        <v>170</v>
      </c>
      <c r="D13890" s="209" t="n">
        <v>2173.02</v>
      </c>
      <c r="F13890" s="211" t="n">
        <v>0</v>
      </c>
    </row>
    <row r="13891" customFormat="false" ht="12.8" hidden="false" customHeight="false" outlineLevel="0" collapsed="false">
      <c r="A13891" s="207" t="n">
        <v>41210</v>
      </c>
      <c r="B13891" s="208" t="s">
        <v>14033</v>
      </c>
      <c r="C13891" s="2" t="s">
        <v>170</v>
      </c>
      <c r="D13891" s="209" t="n">
        <v>3629.97</v>
      </c>
      <c r="F13891" s="211" t="n">
        <v>0</v>
      </c>
    </row>
    <row r="13892" customFormat="false" ht="12.8" hidden="false" customHeight="false" outlineLevel="0" collapsed="false">
      <c r="A13892" s="207" t="n">
        <v>41208</v>
      </c>
      <c r="B13892" s="208" t="s">
        <v>14034</v>
      </c>
      <c r="C13892" s="2" t="s">
        <v>170</v>
      </c>
      <c r="D13892" s="209" t="n">
        <v>1270.7</v>
      </c>
      <c r="F13892" s="211" t="n">
        <v>0</v>
      </c>
    </row>
    <row r="13893" customFormat="false" ht="12.8" hidden="false" customHeight="false" outlineLevel="0" collapsed="false">
      <c r="A13893" s="207" t="n">
        <v>41211</v>
      </c>
      <c r="B13893" s="208" t="s">
        <v>14035</v>
      </c>
      <c r="C13893" s="2" t="s">
        <v>170</v>
      </c>
      <c r="D13893" s="209" t="n">
        <v>5114.58</v>
      </c>
      <c r="F13893" s="211" t="n">
        <v>0</v>
      </c>
    </row>
    <row r="13894" customFormat="false" ht="12.8" hidden="false" customHeight="false" outlineLevel="0" collapsed="false">
      <c r="A13894" s="207" t="n">
        <v>13339</v>
      </c>
      <c r="B13894" s="208" t="s">
        <v>14036</v>
      </c>
      <c r="C13894" s="2" t="s">
        <v>170</v>
      </c>
      <c r="D13894" s="209" t="n">
        <v>1722.11</v>
      </c>
      <c r="F13894" s="211" t="n">
        <v>0</v>
      </c>
    </row>
    <row r="13895" customFormat="false" ht="12.8" hidden="false" customHeight="false" outlineLevel="0" collapsed="false">
      <c r="A13895" s="207" t="n">
        <v>41213</v>
      </c>
      <c r="B13895" s="208" t="s">
        <v>14037</v>
      </c>
      <c r="C13895" s="2" t="s">
        <v>170</v>
      </c>
      <c r="D13895" s="209" t="n">
        <v>10601.27</v>
      </c>
      <c r="F13895" s="211" t="n">
        <v>0</v>
      </c>
    </row>
    <row r="13896" customFormat="false" ht="12.8" hidden="false" customHeight="false" outlineLevel="0" collapsed="false">
      <c r="A13896" s="207" t="n">
        <v>41209</v>
      </c>
      <c r="B13896" s="208" t="s">
        <v>14038</v>
      </c>
      <c r="C13896" s="2" t="s">
        <v>170</v>
      </c>
      <c r="D13896" s="209" t="n">
        <v>2369.41</v>
      </c>
      <c r="F13896" s="211" t="n">
        <v>0</v>
      </c>
    </row>
    <row r="13897" customFormat="false" ht="12.8" hidden="false" customHeight="false" outlineLevel="0" collapsed="false">
      <c r="A13897" s="207" t="n">
        <v>41216</v>
      </c>
      <c r="B13897" s="208" t="s">
        <v>14039</v>
      </c>
      <c r="C13897" s="2" t="s">
        <v>170</v>
      </c>
      <c r="D13897" s="209" t="n">
        <v>4438.21</v>
      </c>
      <c r="F13897" s="211" t="n">
        <v>0</v>
      </c>
    </row>
    <row r="13898" customFormat="false" ht="12.8" hidden="false" customHeight="false" outlineLevel="0" collapsed="false">
      <c r="A13898" s="207" t="n">
        <v>41217</v>
      </c>
      <c r="B13898" s="208" t="s">
        <v>14040</v>
      </c>
      <c r="C13898" s="2" t="s">
        <v>170</v>
      </c>
      <c r="D13898" s="209" t="n">
        <v>7116.03</v>
      </c>
      <c r="F13898" s="211" t="n">
        <v>0</v>
      </c>
    </row>
    <row r="13899" customFormat="false" ht="12.8" hidden="false" customHeight="false" outlineLevel="0" collapsed="false">
      <c r="A13899" s="207" t="n">
        <v>41218</v>
      </c>
      <c r="B13899" s="208" t="s">
        <v>14041</v>
      </c>
      <c r="C13899" s="2" t="s">
        <v>170</v>
      </c>
      <c r="D13899" s="209" t="n">
        <v>9542.81</v>
      </c>
      <c r="F13899" s="211" t="n">
        <v>0</v>
      </c>
    </row>
    <row r="13900" customFormat="false" ht="12.8" hidden="false" customHeight="false" outlineLevel="0" collapsed="false">
      <c r="A13900" s="207" t="n">
        <v>41214</v>
      </c>
      <c r="B13900" s="208" t="s">
        <v>14042</v>
      </c>
      <c r="C13900" s="2" t="s">
        <v>170</v>
      </c>
      <c r="D13900" s="209" t="n">
        <v>2012.08</v>
      </c>
      <c r="F13900" s="211" t="n">
        <v>0</v>
      </c>
    </row>
    <row r="13901" customFormat="false" ht="12.8" hidden="false" customHeight="false" outlineLevel="0" collapsed="false">
      <c r="A13901" s="207" t="n">
        <v>41215</v>
      </c>
      <c r="B13901" s="208" t="s">
        <v>14043</v>
      </c>
      <c r="C13901" s="2" t="s">
        <v>170</v>
      </c>
      <c r="D13901" s="209" t="n">
        <v>3029.47</v>
      </c>
      <c r="F13901" s="211" t="n">
        <v>0</v>
      </c>
    </row>
    <row r="13902" customFormat="false" ht="12.8" hidden="false" customHeight="false" outlineLevel="0" collapsed="false">
      <c r="A13902" s="207" t="n">
        <v>41221</v>
      </c>
      <c r="B13902" s="208" t="s">
        <v>14044</v>
      </c>
      <c r="C13902" s="2" t="s">
        <v>170</v>
      </c>
      <c r="D13902" s="209" t="n">
        <v>8771.87</v>
      </c>
      <c r="F13902" s="211" t="n">
        <v>0</v>
      </c>
    </row>
    <row r="13903" customFormat="false" ht="12.8" hidden="false" customHeight="false" outlineLevel="0" collapsed="false">
      <c r="A13903" s="207" t="n">
        <v>41222</v>
      </c>
      <c r="B13903" s="208" t="s">
        <v>14045</v>
      </c>
      <c r="C13903" s="2" t="s">
        <v>170</v>
      </c>
      <c r="D13903" s="209" t="n">
        <v>12552.65</v>
      </c>
      <c r="F13903" s="211" t="n">
        <v>0</v>
      </c>
    </row>
    <row r="13904" customFormat="false" ht="12.8" hidden="false" customHeight="false" outlineLevel="0" collapsed="false">
      <c r="A13904" s="207" t="n">
        <v>41195</v>
      </c>
      <c r="B13904" s="208" t="s">
        <v>14046</v>
      </c>
      <c r="C13904" s="2" t="s">
        <v>170</v>
      </c>
      <c r="D13904" s="209" t="n">
        <v>645.17</v>
      </c>
      <c r="F13904" s="211" t="n">
        <v>0</v>
      </c>
    </row>
    <row r="13905" customFormat="false" ht="12.8" hidden="false" customHeight="false" outlineLevel="0" collapsed="false">
      <c r="A13905" s="207" t="n">
        <v>41198</v>
      </c>
      <c r="B13905" s="208" t="s">
        <v>14047</v>
      </c>
      <c r="C13905" s="2" t="s">
        <v>170</v>
      </c>
      <c r="D13905" s="209" t="n">
        <v>2521.17</v>
      </c>
      <c r="F13905" s="211" t="n">
        <v>0</v>
      </c>
    </row>
    <row r="13906" customFormat="false" ht="12.8" hidden="false" customHeight="false" outlineLevel="0" collapsed="false">
      <c r="A13906" s="207" t="n">
        <v>41196</v>
      </c>
      <c r="B13906" s="208" t="s">
        <v>14048</v>
      </c>
      <c r="C13906" s="2" t="s">
        <v>170</v>
      </c>
      <c r="D13906" s="209" t="n">
        <v>799.72</v>
      </c>
      <c r="F13906" s="211" t="n">
        <v>0</v>
      </c>
    </row>
    <row r="13907" customFormat="false" ht="12.8" hidden="false" customHeight="false" outlineLevel="0" collapsed="false">
      <c r="A13907" s="207" t="n">
        <v>5033</v>
      </c>
      <c r="B13907" s="208" t="s">
        <v>14049</v>
      </c>
      <c r="C13907" s="2" t="s">
        <v>170</v>
      </c>
      <c r="D13907" s="209" t="n">
        <v>1050</v>
      </c>
      <c r="F13907" s="211" t="n">
        <v>0</v>
      </c>
    </row>
    <row r="13908" customFormat="false" ht="12.8" hidden="false" customHeight="false" outlineLevel="0" collapsed="false">
      <c r="A13908" s="207" t="n">
        <v>41197</v>
      </c>
      <c r="B13908" s="208" t="s">
        <v>14050</v>
      </c>
      <c r="C13908" s="2" t="s">
        <v>170</v>
      </c>
      <c r="D13908" s="209" t="n">
        <v>1559.64</v>
      </c>
      <c r="F13908" s="211" t="n">
        <v>0</v>
      </c>
    </row>
    <row r="13909" customFormat="false" ht="12.8" hidden="false" customHeight="false" outlineLevel="0" collapsed="false">
      <c r="A13909" s="207" t="n">
        <v>12388</v>
      </c>
      <c r="B13909" s="208" t="s">
        <v>14051</v>
      </c>
      <c r="C13909" s="2" t="s">
        <v>170</v>
      </c>
      <c r="D13909" s="209" t="n">
        <v>321.71</v>
      </c>
      <c r="F13909" s="211" t="n">
        <v>0</v>
      </c>
    </row>
    <row r="13910" customFormat="false" ht="12.8" hidden="false" customHeight="false" outlineLevel="0" collapsed="false">
      <c r="A13910" s="207" t="n">
        <v>2731</v>
      </c>
      <c r="B13910" s="208" t="s">
        <v>14052</v>
      </c>
      <c r="C13910" s="2" t="s">
        <v>183</v>
      </c>
      <c r="D13910" s="209" t="n">
        <v>171.18</v>
      </c>
      <c r="F13910" s="211" t="n">
        <v>0</v>
      </c>
    </row>
    <row r="13911" customFormat="false" ht="12.8" hidden="false" customHeight="false" outlineLevel="0" collapsed="false">
      <c r="A13911" s="207" t="n">
        <v>41457</v>
      </c>
      <c r="B13911" s="208" t="s">
        <v>14053</v>
      </c>
      <c r="C13911" s="2" t="s">
        <v>170</v>
      </c>
      <c r="D13911" s="209" t="n">
        <v>1638.14</v>
      </c>
      <c r="F13911" s="211" t="n">
        <v>0</v>
      </c>
    </row>
    <row r="13912" customFormat="false" ht="12.8" hidden="false" customHeight="false" outlineLevel="0" collapsed="false">
      <c r="A13912" s="207" t="n">
        <v>41458</v>
      </c>
      <c r="B13912" s="208" t="s">
        <v>14054</v>
      </c>
      <c r="C13912" s="2" t="s">
        <v>170</v>
      </c>
      <c r="D13912" s="209" t="n">
        <v>2286.92</v>
      </c>
      <c r="F13912" s="211" t="n">
        <v>0</v>
      </c>
    </row>
    <row r="13913" customFormat="false" ht="12.8" hidden="false" customHeight="false" outlineLevel="0" collapsed="false">
      <c r="A13913" s="207" t="n">
        <v>41459</v>
      </c>
      <c r="B13913" s="208" t="s">
        <v>14055</v>
      </c>
      <c r="C13913" s="2" t="s">
        <v>170</v>
      </c>
      <c r="D13913" s="209" t="n">
        <v>3190.08</v>
      </c>
      <c r="F13913" s="211" t="n">
        <v>0</v>
      </c>
    </row>
    <row r="13914" customFormat="false" ht="12.8" hidden="false" customHeight="false" outlineLevel="0" collapsed="false">
      <c r="A13914" s="207" t="n">
        <v>41461</v>
      </c>
      <c r="B13914" s="208" t="s">
        <v>14056</v>
      </c>
      <c r="C13914" s="2" t="s">
        <v>170</v>
      </c>
      <c r="D13914" s="209" t="n">
        <v>4349.51</v>
      </c>
      <c r="F13914" s="211" t="n">
        <v>0</v>
      </c>
    </row>
    <row r="13915" customFormat="false" ht="12.8" hidden="false" customHeight="false" outlineLevel="0" collapsed="false">
      <c r="A13915" s="207" t="n">
        <v>44537</v>
      </c>
      <c r="B13915" s="208" t="s">
        <v>14057</v>
      </c>
      <c r="C13915" s="2" t="s">
        <v>9656</v>
      </c>
      <c r="D13915" s="209" t="n">
        <v>356.98</v>
      </c>
      <c r="F13915" s="211" t="n">
        <v>0</v>
      </c>
    </row>
    <row r="13916" customFormat="false" ht="12.8" hidden="false" customHeight="false" outlineLevel="0" collapsed="false">
      <c r="A13916" s="207" t="n">
        <v>11844</v>
      </c>
      <c r="B13916" s="208" t="s">
        <v>14058</v>
      </c>
      <c r="C13916" s="2" t="s">
        <v>183</v>
      </c>
      <c r="D13916" s="209" t="n">
        <v>49.94</v>
      </c>
      <c r="F13916" s="211" t="n">
        <v>0</v>
      </c>
    </row>
    <row r="13917" customFormat="false" ht="12.8" hidden="false" customHeight="false" outlineLevel="0" collapsed="false">
      <c r="A13917" s="207" t="n">
        <v>4465</v>
      </c>
      <c r="B13917" s="208" t="s">
        <v>14059</v>
      </c>
      <c r="C13917" s="2" t="s">
        <v>183</v>
      </c>
      <c r="D13917" s="209" t="n">
        <v>41.5</v>
      </c>
      <c r="F13917" s="211" t="n">
        <v>0</v>
      </c>
    </row>
    <row r="13918" customFormat="false" ht="12.8" hidden="false" customHeight="false" outlineLevel="0" collapsed="false">
      <c r="A13918" s="207" t="n">
        <v>35273</v>
      </c>
      <c r="B13918" s="208" t="s">
        <v>14060</v>
      </c>
      <c r="C13918" s="2" t="s">
        <v>183</v>
      </c>
      <c r="D13918" s="209" t="n">
        <v>49.77</v>
      </c>
      <c r="F13918" s="211" t="n">
        <v>0</v>
      </c>
    </row>
    <row r="13919" customFormat="false" ht="12.8" hidden="false" customHeight="false" outlineLevel="0" collapsed="false">
      <c r="A13919" s="207" t="n">
        <v>4470</v>
      </c>
      <c r="B13919" s="208" t="s">
        <v>14061</v>
      </c>
      <c r="C13919" s="2" t="s">
        <v>183</v>
      </c>
      <c r="D13919" s="209" t="n">
        <v>114.86</v>
      </c>
      <c r="F13919" s="211" t="n">
        <v>0</v>
      </c>
    </row>
    <row r="13920" customFormat="false" ht="12.8" hidden="false" customHeight="false" outlineLevel="0" collapsed="false">
      <c r="A13920" s="207" t="n">
        <v>20204</v>
      </c>
      <c r="B13920" s="208" t="s">
        <v>14062</v>
      </c>
      <c r="C13920" s="2" t="s">
        <v>183</v>
      </c>
      <c r="D13920" s="209" t="n">
        <v>76.57</v>
      </c>
      <c r="F13920" s="211" t="n">
        <v>0</v>
      </c>
    </row>
    <row r="13921" customFormat="false" ht="12.8" hidden="false" customHeight="false" outlineLevel="0" collapsed="false">
      <c r="A13921" s="207" t="n">
        <v>20208</v>
      </c>
      <c r="B13921" s="208" t="s">
        <v>14063</v>
      </c>
      <c r="C13921" s="2" t="s">
        <v>183</v>
      </c>
      <c r="D13921" s="209" t="n">
        <v>103.37</v>
      </c>
      <c r="F13921" s="211" t="n">
        <v>0</v>
      </c>
    </row>
    <row r="13922" customFormat="false" ht="12.8" hidden="false" customHeight="false" outlineLevel="0" collapsed="false">
      <c r="A13922" s="207" t="n">
        <v>4437</v>
      </c>
      <c r="B13922" s="208" t="s">
        <v>14064</v>
      </c>
      <c r="C13922" s="2" t="s">
        <v>183</v>
      </c>
      <c r="D13922" s="209" t="n">
        <v>86.14</v>
      </c>
      <c r="F13922" s="211" t="n">
        <v>0</v>
      </c>
    </row>
    <row r="13923" customFormat="false" ht="12.8" hidden="false" customHeight="false" outlineLevel="0" collapsed="false">
      <c r="A13923" s="207" t="n">
        <v>14580</v>
      </c>
      <c r="B13923" s="208" t="s">
        <v>14065</v>
      </c>
      <c r="C13923" s="2" t="s">
        <v>183</v>
      </c>
      <c r="D13923" s="209" t="n">
        <v>86.14</v>
      </c>
      <c r="F13923" s="211" t="n">
        <v>0</v>
      </c>
    </row>
    <row r="13924" customFormat="false" ht="12.8" hidden="false" customHeight="false" outlineLevel="0" collapsed="false">
      <c r="A13924" s="207" t="n">
        <v>5065</v>
      </c>
      <c r="B13924" s="208" t="s">
        <v>14066</v>
      </c>
      <c r="C13924" s="2" t="s">
        <v>441</v>
      </c>
      <c r="D13924" s="209" t="n">
        <v>26.95</v>
      </c>
      <c r="F13924" s="211" t="n">
        <v>0</v>
      </c>
    </row>
    <row r="13925" customFormat="false" ht="12.8" hidden="false" customHeight="false" outlineLevel="0" collapsed="false">
      <c r="A13925" s="207" t="n">
        <v>5072</v>
      </c>
      <c r="B13925" s="208" t="s">
        <v>14067</v>
      </c>
      <c r="C13925" s="2" t="s">
        <v>441</v>
      </c>
      <c r="D13925" s="209" t="n">
        <v>24.93</v>
      </c>
      <c r="F13925" s="211" t="n">
        <v>0</v>
      </c>
    </row>
    <row r="13926" customFormat="false" ht="12.8" hidden="false" customHeight="false" outlineLevel="0" collapsed="false">
      <c r="A13926" s="207" t="n">
        <v>5066</v>
      </c>
      <c r="B13926" s="208" t="s">
        <v>14068</v>
      </c>
      <c r="C13926" s="2" t="s">
        <v>441</v>
      </c>
      <c r="D13926" s="209" t="n">
        <v>18.67</v>
      </c>
      <c r="F13926" s="211" t="n">
        <v>0</v>
      </c>
    </row>
    <row r="13927" customFormat="false" ht="12.8" hidden="false" customHeight="false" outlineLevel="0" collapsed="false">
      <c r="A13927" s="207" t="n">
        <v>5063</v>
      </c>
      <c r="B13927" s="208" t="s">
        <v>14069</v>
      </c>
      <c r="C13927" s="2" t="s">
        <v>441</v>
      </c>
      <c r="D13927" s="209" t="n">
        <v>16.91</v>
      </c>
      <c r="F13927" s="211" t="n">
        <v>0</v>
      </c>
    </row>
    <row r="13928" customFormat="false" ht="12.8" hidden="false" customHeight="false" outlineLevel="0" collapsed="false">
      <c r="A13928" s="207" t="n">
        <v>20247</v>
      </c>
      <c r="B13928" s="208" t="s">
        <v>14070</v>
      </c>
      <c r="C13928" s="2" t="s">
        <v>441</v>
      </c>
      <c r="D13928" s="209" t="n">
        <v>15.69</v>
      </c>
      <c r="F13928" s="211" t="n">
        <v>0</v>
      </c>
    </row>
    <row r="13929" customFormat="false" ht="12.8" hidden="false" customHeight="false" outlineLevel="0" collapsed="false">
      <c r="A13929" s="207" t="n">
        <v>5074</v>
      </c>
      <c r="B13929" s="208" t="s">
        <v>14071</v>
      </c>
      <c r="C13929" s="2" t="s">
        <v>441</v>
      </c>
      <c r="D13929" s="209" t="n">
        <v>15.87</v>
      </c>
      <c r="F13929" s="211" t="n">
        <v>0</v>
      </c>
    </row>
    <row r="13930" customFormat="false" ht="12.8" hidden="false" customHeight="false" outlineLevel="0" collapsed="false">
      <c r="A13930" s="207" t="n">
        <v>5067</v>
      </c>
      <c r="B13930" s="208" t="s">
        <v>14072</v>
      </c>
      <c r="C13930" s="2" t="s">
        <v>441</v>
      </c>
      <c r="D13930" s="209" t="n">
        <v>15.1</v>
      </c>
      <c r="F13930" s="211" t="n">
        <v>0</v>
      </c>
    </row>
    <row r="13931" customFormat="false" ht="12.8" hidden="false" customHeight="false" outlineLevel="0" collapsed="false">
      <c r="A13931" s="207" t="n">
        <v>5078</v>
      </c>
      <c r="B13931" s="208" t="s">
        <v>14073</v>
      </c>
      <c r="C13931" s="2" t="s">
        <v>441</v>
      </c>
      <c r="D13931" s="209" t="n">
        <v>14.93</v>
      </c>
      <c r="F13931" s="211" t="n">
        <v>0</v>
      </c>
    </row>
    <row r="13932" customFormat="false" ht="12.8" hidden="false" customHeight="false" outlineLevel="0" collapsed="false">
      <c r="A13932" s="207" t="n">
        <v>5068</v>
      </c>
      <c r="B13932" s="208" t="s">
        <v>14074</v>
      </c>
      <c r="C13932" s="2" t="s">
        <v>441</v>
      </c>
      <c r="D13932" s="209" t="n">
        <v>14.17</v>
      </c>
      <c r="F13932" s="211" t="n">
        <v>0</v>
      </c>
    </row>
    <row r="13933" customFormat="false" ht="12.8" hidden="false" customHeight="false" outlineLevel="0" collapsed="false">
      <c r="A13933" s="207" t="n">
        <v>5073</v>
      </c>
      <c r="B13933" s="208" t="s">
        <v>14075</v>
      </c>
      <c r="C13933" s="2" t="s">
        <v>441</v>
      </c>
      <c r="D13933" s="209" t="n">
        <v>14.44</v>
      </c>
      <c r="F13933" s="211" t="n">
        <v>0</v>
      </c>
    </row>
    <row r="13934" customFormat="false" ht="12.8" hidden="false" customHeight="false" outlineLevel="0" collapsed="false">
      <c r="A13934" s="207" t="n">
        <v>5069</v>
      </c>
      <c r="B13934" s="208" t="s">
        <v>14076</v>
      </c>
      <c r="C13934" s="2" t="s">
        <v>441</v>
      </c>
      <c r="D13934" s="209" t="n">
        <v>14.44</v>
      </c>
      <c r="F13934" s="211" t="n">
        <v>0</v>
      </c>
    </row>
    <row r="13935" customFormat="false" ht="12.8" hidden="false" customHeight="false" outlineLevel="0" collapsed="false">
      <c r="A13935" s="207" t="n">
        <v>5070</v>
      </c>
      <c r="B13935" s="208" t="s">
        <v>14077</v>
      </c>
      <c r="C13935" s="2" t="s">
        <v>441</v>
      </c>
      <c r="D13935" s="209" t="n">
        <v>14.6</v>
      </c>
      <c r="F13935" s="211" t="n">
        <v>0</v>
      </c>
    </row>
    <row r="13936" customFormat="false" ht="12.8" hidden="false" customHeight="false" outlineLevel="0" collapsed="false">
      <c r="A13936" s="207" t="n">
        <v>5071</v>
      </c>
      <c r="B13936" s="208" t="s">
        <v>14078</v>
      </c>
      <c r="C13936" s="2" t="s">
        <v>441</v>
      </c>
      <c r="D13936" s="209" t="n">
        <v>14.17</v>
      </c>
      <c r="F13936" s="211" t="n">
        <v>0</v>
      </c>
    </row>
    <row r="13937" customFormat="false" ht="12.8" hidden="false" customHeight="false" outlineLevel="0" collapsed="false">
      <c r="A13937" s="207" t="n">
        <v>5061</v>
      </c>
      <c r="B13937" s="208" t="s">
        <v>14079</v>
      </c>
      <c r="C13937" s="2" t="s">
        <v>441</v>
      </c>
      <c r="D13937" s="209" t="n">
        <v>13.93</v>
      </c>
      <c r="F13937" s="211" t="n">
        <v>0</v>
      </c>
    </row>
    <row r="13938" customFormat="false" ht="12.8" hidden="false" customHeight="false" outlineLevel="0" collapsed="false">
      <c r="A13938" s="207" t="n">
        <v>5075</v>
      </c>
      <c r="B13938" s="208" t="s">
        <v>14080</v>
      </c>
      <c r="C13938" s="2" t="s">
        <v>441</v>
      </c>
      <c r="D13938" s="209" t="n">
        <v>14.17</v>
      </c>
      <c r="F13938" s="211" t="n">
        <v>0</v>
      </c>
    </row>
    <row r="13939" customFormat="false" ht="12.8" hidden="false" customHeight="false" outlineLevel="0" collapsed="false">
      <c r="A13939" s="207" t="n">
        <v>5062</v>
      </c>
      <c r="B13939" s="208" t="s">
        <v>14081</v>
      </c>
      <c r="C13939" s="2" t="s">
        <v>441</v>
      </c>
      <c r="D13939" s="209" t="n">
        <v>14.35</v>
      </c>
      <c r="F13939" s="211" t="n">
        <v>0</v>
      </c>
    </row>
    <row r="13940" customFormat="false" ht="12.8" hidden="false" customHeight="false" outlineLevel="0" collapsed="false">
      <c r="A13940" s="207" t="n">
        <v>39027</v>
      </c>
      <c r="B13940" s="208" t="s">
        <v>14082</v>
      </c>
      <c r="C13940" s="2" t="s">
        <v>441</v>
      </c>
      <c r="D13940" s="209" t="n">
        <v>14.15</v>
      </c>
      <c r="F13940" s="211" t="n">
        <v>0</v>
      </c>
    </row>
    <row r="13941" customFormat="false" ht="12.8" hidden="false" customHeight="false" outlineLevel="0" collapsed="false">
      <c r="A13941" s="207" t="n">
        <v>40568</v>
      </c>
      <c r="B13941" s="208" t="s">
        <v>14083</v>
      </c>
      <c r="C13941" s="2" t="s">
        <v>441</v>
      </c>
      <c r="D13941" s="209" t="n">
        <v>14.27</v>
      </c>
      <c r="F13941" s="211" t="n">
        <v>0</v>
      </c>
    </row>
    <row r="13942" customFormat="false" ht="12.8" hidden="false" customHeight="false" outlineLevel="0" collapsed="false">
      <c r="A13942" s="207" t="n">
        <v>40304</v>
      </c>
      <c r="B13942" s="208" t="s">
        <v>14084</v>
      </c>
      <c r="C13942" s="2" t="s">
        <v>441</v>
      </c>
      <c r="D13942" s="209" t="n">
        <v>17.49</v>
      </c>
      <c r="F13942" s="211" t="n">
        <v>0</v>
      </c>
    </row>
    <row r="13943" customFormat="false" ht="12.8" hidden="false" customHeight="false" outlineLevel="0" collapsed="false">
      <c r="A13943" s="207" t="n">
        <v>39026</v>
      </c>
      <c r="B13943" s="208" t="s">
        <v>14085</v>
      </c>
      <c r="C13943" s="2" t="s">
        <v>441</v>
      </c>
      <c r="D13943" s="209" t="n">
        <v>15.93</v>
      </c>
      <c r="F13943" s="211" t="n">
        <v>0</v>
      </c>
    </row>
    <row r="13944" customFormat="false" ht="19.4" hidden="false" customHeight="false" outlineLevel="0" collapsed="false">
      <c r="A13944" s="207" t="n">
        <v>42431</v>
      </c>
      <c r="B13944" s="208" t="s">
        <v>14086</v>
      </c>
      <c r="C13944" s="2" t="s">
        <v>170</v>
      </c>
      <c r="F13944" s="211" t="n">
        <v>0</v>
      </c>
    </row>
    <row r="13945" customFormat="false" ht="12.8" hidden="false" customHeight="false" outlineLevel="0" collapsed="false">
      <c r="A13945" s="207" t="n">
        <v>44074</v>
      </c>
      <c r="B13945" s="208" t="s">
        <v>14087</v>
      </c>
      <c r="C13945" s="2" t="s">
        <v>9857</v>
      </c>
      <c r="D13945" s="209" t="n">
        <v>570.2</v>
      </c>
      <c r="F13945" s="211" t="n">
        <v>0</v>
      </c>
    </row>
    <row r="13946" customFormat="false" ht="12.8" hidden="false" customHeight="false" outlineLevel="0" collapsed="false">
      <c r="A13946" s="207" t="n">
        <v>44072</v>
      </c>
      <c r="B13946" s="208" t="s">
        <v>14088</v>
      </c>
      <c r="C13946" s="2" t="s">
        <v>9857</v>
      </c>
      <c r="D13946" s="209" t="n">
        <v>125.03</v>
      </c>
      <c r="F13946" s="211" t="n">
        <v>0</v>
      </c>
    </row>
    <row r="13947" customFormat="false" ht="12.8" hidden="false" customHeight="false" outlineLevel="0" collapsed="false">
      <c r="A13947" s="207" t="n">
        <v>511</v>
      </c>
      <c r="B13947" s="208" t="s">
        <v>14089</v>
      </c>
      <c r="C13947" s="2" t="s">
        <v>9857</v>
      </c>
      <c r="D13947" s="209" t="n">
        <v>22.5</v>
      </c>
      <c r="F13947" s="211" t="n">
        <v>0</v>
      </c>
    </row>
    <row r="13948" customFormat="false" ht="12.8" hidden="false" customHeight="false" outlineLevel="0" collapsed="false">
      <c r="A13948" s="207" t="n">
        <v>37540</v>
      </c>
      <c r="B13948" s="208" t="s">
        <v>14090</v>
      </c>
      <c r="C13948" s="2" t="s">
        <v>170</v>
      </c>
      <c r="D13948" s="209" t="n">
        <v>74024.61</v>
      </c>
      <c r="F13948" s="211" t="n">
        <v>0</v>
      </c>
    </row>
    <row r="13949" customFormat="false" ht="12.8" hidden="false" customHeight="false" outlineLevel="0" collapsed="false">
      <c r="A13949" s="207" t="n">
        <v>37548</v>
      </c>
      <c r="B13949" s="208" t="s">
        <v>14091</v>
      </c>
      <c r="C13949" s="2" t="s">
        <v>170</v>
      </c>
      <c r="D13949" s="209" t="n">
        <v>98119.24</v>
      </c>
      <c r="F13949" s="211" t="n">
        <v>0</v>
      </c>
    </row>
    <row r="13950" customFormat="false" ht="19.4" hidden="false" customHeight="false" outlineLevel="0" collapsed="false">
      <c r="A13950" s="207" t="n">
        <v>39828</v>
      </c>
      <c r="B13950" s="208" t="s">
        <v>14092</v>
      </c>
      <c r="C13950" s="2" t="s">
        <v>170</v>
      </c>
      <c r="D13950" s="209" t="n">
        <v>588.62</v>
      </c>
      <c r="F13950" s="211" t="n">
        <v>0</v>
      </c>
    </row>
    <row r="13951" customFormat="false" ht="12.8" hidden="false" customHeight="false" outlineLevel="0" collapsed="false">
      <c r="A13951" s="207" t="n">
        <v>38392</v>
      </c>
      <c r="B13951" s="208" t="s">
        <v>14093</v>
      </c>
      <c r="C13951" s="2" t="s">
        <v>170</v>
      </c>
      <c r="D13951" s="209" t="n">
        <v>62.17</v>
      </c>
      <c r="F13951" s="211" t="n">
        <v>0</v>
      </c>
    </row>
    <row r="13952" customFormat="false" ht="12.8" hidden="false" customHeight="false" outlineLevel="0" collapsed="false">
      <c r="A13952" s="207" t="n">
        <v>11735</v>
      </c>
      <c r="B13952" s="208" t="s">
        <v>14094</v>
      </c>
      <c r="C13952" s="2" t="s">
        <v>170</v>
      </c>
      <c r="D13952" s="209" t="n">
        <v>12.02</v>
      </c>
      <c r="F13952" s="211" t="n">
        <v>0</v>
      </c>
    </row>
    <row r="13953" customFormat="false" ht="12.8" hidden="false" customHeight="false" outlineLevel="0" collapsed="false">
      <c r="A13953" s="207" t="n">
        <v>11737</v>
      </c>
      <c r="B13953" s="208" t="s">
        <v>14095</v>
      </c>
      <c r="C13953" s="2" t="s">
        <v>170</v>
      </c>
      <c r="D13953" s="209" t="n">
        <v>17.04</v>
      </c>
      <c r="F13953" s="211" t="n">
        <v>0</v>
      </c>
    </row>
    <row r="13954" customFormat="false" ht="12.8" hidden="false" customHeight="false" outlineLevel="0" collapsed="false">
      <c r="A13954" s="207" t="n">
        <v>11738</v>
      </c>
      <c r="B13954" s="208" t="s">
        <v>14096</v>
      </c>
      <c r="C13954" s="2" t="s">
        <v>170</v>
      </c>
      <c r="D13954" s="209" t="n">
        <v>21.49</v>
      </c>
      <c r="F13954" s="211" t="n">
        <v>0</v>
      </c>
    </row>
    <row r="13955" customFormat="false" ht="12.8" hidden="false" customHeight="false" outlineLevel="0" collapsed="false">
      <c r="A13955" s="207" t="n">
        <v>36143</v>
      </c>
      <c r="B13955" s="208" t="s">
        <v>14097</v>
      </c>
      <c r="C13955" s="2" t="s">
        <v>170</v>
      </c>
      <c r="D13955" s="209" t="n">
        <v>102.08</v>
      </c>
      <c r="F13955" s="211" t="n">
        <v>0</v>
      </c>
    </row>
    <row r="13956" customFormat="false" ht="12.8" hidden="false" customHeight="false" outlineLevel="0" collapsed="false">
      <c r="A13956" s="207" t="n">
        <v>36142</v>
      </c>
      <c r="B13956" s="208" t="s">
        <v>14098</v>
      </c>
      <c r="C13956" s="2" t="s">
        <v>170</v>
      </c>
      <c r="D13956" s="209" t="n">
        <v>2.52</v>
      </c>
      <c r="F13956" s="211" t="n">
        <v>0</v>
      </c>
    </row>
    <row r="13957" customFormat="false" ht="12.8" hidden="false" customHeight="false" outlineLevel="0" collapsed="false">
      <c r="A13957" s="207" t="n">
        <v>45227</v>
      </c>
      <c r="B13957" s="208" t="s">
        <v>14099</v>
      </c>
      <c r="C13957" s="2" t="s">
        <v>170</v>
      </c>
      <c r="D13957" s="209" t="n">
        <v>972.71</v>
      </c>
      <c r="F13957" s="211" t="n">
        <v>0</v>
      </c>
    </row>
    <row r="13958" customFormat="false" ht="12.8" hidden="false" customHeight="false" outlineLevel="0" collapsed="false">
      <c r="A13958" s="207" t="n">
        <v>45209</v>
      </c>
      <c r="B13958" s="208" t="s">
        <v>14100</v>
      </c>
      <c r="C13958" s="2" t="s">
        <v>170</v>
      </c>
      <c r="D13958" s="209" t="n">
        <v>42.61</v>
      </c>
      <c r="F13958" s="211" t="n">
        <v>0</v>
      </c>
    </row>
    <row r="13959" customFormat="false" ht="12.8" hidden="false" customHeight="false" outlineLevel="0" collapsed="false">
      <c r="A13959" s="207" t="n">
        <v>36146</v>
      </c>
      <c r="B13959" s="208" t="s">
        <v>14101</v>
      </c>
      <c r="C13959" s="2" t="s">
        <v>170</v>
      </c>
      <c r="D13959" s="209" t="n">
        <v>270.12</v>
      </c>
      <c r="F13959" s="211" t="n">
        <v>0</v>
      </c>
    </row>
    <row r="13960" customFormat="false" ht="12.8" hidden="false" customHeight="false" outlineLevel="0" collapsed="false">
      <c r="A13960" s="207" t="n">
        <v>39015</v>
      </c>
      <c r="B13960" s="208" t="s">
        <v>14102</v>
      </c>
      <c r="C13960" s="2" t="s">
        <v>170</v>
      </c>
      <c r="D13960" s="209" t="n">
        <v>0.62</v>
      </c>
      <c r="F13960" s="211" t="n">
        <v>0</v>
      </c>
    </row>
    <row r="13961" customFormat="false" ht="12.8" hidden="false" customHeight="false" outlineLevel="0" collapsed="false">
      <c r="A13961" s="207" t="n">
        <v>38377</v>
      </c>
      <c r="B13961" s="208" t="s">
        <v>14103</v>
      </c>
      <c r="C13961" s="2" t="s">
        <v>170</v>
      </c>
      <c r="D13961" s="209" t="n">
        <v>29.17</v>
      </c>
      <c r="F13961" s="211" t="n">
        <v>0</v>
      </c>
    </row>
    <row r="13962" customFormat="false" ht="12.8" hidden="false" customHeight="false" outlineLevel="0" collapsed="false">
      <c r="A13962" s="207" t="n">
        <v>38376</v>
      </c>
      <c r="B13962" s="208" t="s">
        <v>14104</v>
      </c>
      <c r="C13962" s="2" t="s">
        <v>170</v>
      </c>
      <c r="D13962" s="209" t="n">
        <v>33.74</v>
      </c>
      <c r="F13962" s="211" t="n">
        <v>0</v>
      </c>
    </row>
    <row r="13963" customFormat="false" ht="12.8" hidden="false" customHeight="false" outlineLevel="0" collapsed="false">
      <c r="A13963" s="207" t="n">
        <v>38116</v>
      </c>
      <c r="B13963" s="208" t="s">
        <v>14105</v>
      </c>
      <c r="C13963" s="2" t="s">
        <v>170</v>
      </c>
      <c r="D13963" s="209" t="n">
        <v>6.2</v>
      </c>
      <c r="F13963" s="211" t="n">
        <v>0</v>
      </c>
    </row>
    <row r="13964" customFormat="false" ht="12.8" hidden="false" customHeight="false" outlineLevel="0" collapsed="false">
      <c r="A13964" s="207" t="n">
        <v>38066</v>
      </c>
      <c r="B13964" s="208" t="s">
        <v>14106</v>
      </c>
      <c r="C13964" s="2" t="s">
        <v>170</v>
      </c>
      <c r="D13964" s="209" t="n">
        <v>10.24</v>
      </c>
      <c r="F13964" s="211" t="n">
        <v>0</v>
      </c>
    </row>
    <row r="13965" customFormat="false" ht="12.8" hidden="false" customHeight="false" outlineLevel="0" collapsed="false">
      <c r="A13965" s="207" t="n">
        <v>38117</v>
      </c>
      <c r="B13965" s="208" t="s">
        <v>14107</v>
      </c>
      <c r="C13965" s="2" t="s">
        <v>170</v>
      </c>
      <c r="D13965" s="209" t="n">
        <v>10.56</v>
      </c>
      <c r="F13965" s="211" t="n">
        <v>0</v>
      </c>
    </row>
    <row r="13966" customFormat="false" ht="12.8" hidden="false" customHeight="false" outlineLevel="0" collapsed="false">
      <c r="A13966" s="207" t="n">
        <v>38067</v>
      </c>
      <c r="B13966" s="208" t="s">
        <v>14108</v>
      </c>
      <c r="C13966" s="2" t="s">
        <v>170</v>
      </c>
      <c r="D13966" s="209" t="n">
        <v>14.41</v>
      </c>
      <c r="F13966" s="211" t="n">
        <v>0</v>
      </c>
    </row>
    <row r="13967" customFormat="false" ht="12.8" hidden="false" customHeight="false" outlineLevel="0" collapsed="false">
      <c r="A13967" s="207" t="n">
        <v>44313</v>
      </c>
      <c r="B13967" s="208" t="s">
        <v>14109</v>
      </c>
      <c r="C13967" s="2" t="s">
        <v>170</v>
      </c>
      <c r="D13967" s="209" t="n">
        <v>976.39</v>
      </c>
      <c r="F13967" s="211" t="n">
        <v>0</v>
      </c>
    </row>
    <row r="13968" customFormat="false" ht="19.4" hidden="false" customHeight="false" outlineLevel="0" collapsed="false">
      <c r="A13968" s="207" t="n">
        <v>11522</v>
      </c>
      <c r="B13968" s="208" t="s">
        <v>14110</v>
      </c>
      <c r="C13968" s="2" t="s">
        <v>170</v>
      </c>
      <c r="D13968" s="209" t="n">
        <v>14.43</v>
      </c>
      <c r="F13968" s="211" t="n">
        <v>0</v>
      </c>
    </row>
    <row r="13969" customFormat="false" ht="19.4" hidden="false" customHeight="false" outlineLevel="0" collapsed="false">
      <c r="A13969" s="207" t="n">
        <v>43600</v>
      </c>
      <c r="B13969" s="208" t="s">
        <v>14111</v>
      </c>
      <c r="C13969" s="2" t="s">
        <v>170</v>
      </c>
      <c r="D13969" s="209" t="n">
        <v>57.82</v>
      </c>
      <c r="F13969" s="211" t="n">
        <v>0</v>
      </c>
    </row>
    <row r="13970" customFormat="false" ht="19.4" hidden="false" customHeight="false" outlineLevel="0" collapsed="false">
      <c r="A13970" s="207" t="n">
        <v>5080</v>
      </c>
      <c r="B13970" s="208" t="s">
        <v>14112</v>
      </c>
      <c r="C13970" s="2" t="s">
        <v>170</v>
      </c>
      <c r="D13970" s="209" t="n">
        <v>22.55</v>
      </c>
      <c r="F13970" s="211" t="n">
        <v>0</v>
      </c>
    </row>
    <row r="13971" customFormat="false" ht="12.8" hidden="false" customHeight="false" outlineLevel="0" collapsed="false">
      <c r="A13971" s="207" t="n">
        <v>38168</v>
      </c>
      <c r="B13971" s="208" t="s">
        <v>14113</v>
      </c>
      <c r="C13971" s="2" t="s">
        <v>170</v>
      </c>
      <c r="D13971" s="209" t="n">
        <v>157.41</v>
      </c>
      <c r="F13971" s="211" t="n">
        <v>0</v>
      </c>
    </row>
    <row r="13972" customFormat="false" ht="12.8" hidden="false" customHeight="false" outlineLevel="0" collapsed="false">
      <c r="A13972" s="207" t="n">
        <v>43601</v>
      </c>
      <c r="B13972" s="208" t="s">
        <v>14114</v>
      </c>
      <c r="C13972" s="2" t="s">
        <v>170</v>
      </c>
      <c r="D13972" s="209" t="n">
        <v>78.7</v>
      </c>
      <c r="F13972" s="211" t="n">
        <v>0</v>
      </c>
    </row>
    <row r="13973" customFormat="false" ht="19.4" hidden="false" customHeight="false" outlineLevel="0" collapsed="false">
      <c r="A13973" s="207" t="n">
        <v>13393</v>
      </c>
      <c r="B13973" s="208" t="s">
        <v>14115</v>
      </c>
      <c r="C13973" s="2" t="s">
        <v>170</v>
      </c>
      <c r="D13973" s="209" t="n">
        <v>373.91</v>
      </c>
      <c r="F13973" s="211" t="n">
        <v>0</v>
      </c>
    </row>
    <row r="13974" customFormat="false" ht="19.4" hidden="false" customHeight="false" outlineLevel="0" collapsed="false">
      <c r="A13974" s="207" t="n">
        <v>13395</v>
      </c>
      <c r="B13974" s="208" t="s">
        <v>14116</v>
      </c>
      <c r="C13974" s="2" t="s">
        <v>170</v>
      </c>
      <c r="D13974" s="209" t="n">
        <v>523.99</v>
      </c>
      <c r="F13974" s="211" t="n">
        <v>0</v>
      </c>
    </row>
    <row r="13975" customFormat="false" ht="19.4" hidden="false" customHeight="false" outlineLevel="0" collapsed="false">
      <c r="A13975" s="207" t="n">
        <v>12039</v>
      </c>
      <c r="B13975" s="208" t="s">
        <v>14117</v>
      </c>
      <c r="C13975" s="2" t="s">
        <v>170</v>
      </c>
      <c r="D13975" s="209" t="n">
        <v>550.66</v>
      </c>
      <c r="F13975" s="211" t="n">
        <v>0</v>
      </c>
    </row>
    <row r="13976" customFormat="false" ht="19.4" hidden="false" customHeight="false" outlineLevel="0" collapsed="false">
      <c r="A13976" s="207" t="n">
        <v>13396</v>
      </c>
      <c r="B13976" s="208" t="s">
        <v>14118</v>
      </c>
      <c r="C13976" s="2" t="s">
        <v>170</v>
      </c>
      <c r="D13976" s="209" t="n">
        <v>773.36</v>
      </c>
      <c r="F13976" s="211" t="n">
        <v>0</v>
      </c>
    </row>
    <row r="13977" customFormat="false" ht="19.4" hidden="false" customHeight="false" outlineLevel="0" collapsed="false">
      <c r="A13977" s="207" t="n">
        <v>12041</v>
      </c>
      <c r="B13977" s="208" t="s">
        <v>14119</v>
      </c>
      <c r="C13977" s="2" t="s">
        <v>170</v>
      </c>
      <c r="D13977" s="209" t="n">
        <v>631.5</v>
      </c>
      <c r="F13977" s="211" t="n">
        <v>0</v>
      </c>
    </row>
    <row r="13978" customFormat="false" ht="19.4" hidden="false" customHeight="false" outlineLevel="0" collapsed="false">
      <c r="A13978" s="207" t="n">
        <v>12043</v>
      </c>
      <c r="B13978" s="208" t="s">
        <v>14120</v>
      </c>
      <c r="C13978" s="2" t="s">
        <v>170</v>
      </c>
      <c r="D13978" s="209" t="n">
        <v>1333.31</v>
      </c>
      <c r="F13978" s="211" t="n">
        <v>0</v>
      </c>
    </row>
    <row r="13979" customFormat="false" ht="19.4" hidden="false" customHeight="false" outlineLevel="0" collapsed="false">
      <c r="A13979" s="207" t="n">
        <v>39762</v>
      </c>
      <c r="B13979" s="208" t="s">
        <v>14121</v>
      </c>
      <c r="C13979" s="2" t="s">
        <v>170</v>
      </c>
      <c r="D13979" s="209" t="n">
        <v>634.69</v>
      </c>
      <c r="F13979" s="211" t="n">
        <v>0</v>
      </c>
    </row>
    <row r="13980" customFormat="false" ht="19.4" hidden="false" customHeight="false" outlineLevel="0" collapsed="false">
      <c r="A13980" s="207" t="n">
        <v>12042</v>
      </c>
      <c r="B13980" s="208" t="s">
        <v>14122</v>
      </c>
      <c r="C13980" s="2" t="s">
        <v>170</v>
      </c>
      <c r="D13980" s="209" t="n">
        <v>926.63</v>
      </c>
      <c r="F13980" s="211" t="n">
        <v>0</v>
      </c>
    </row>
    <row r="13981" customFormat="false" ht="19.4" hidden="false" customHeight="false" outlineLevel="0" collapsed="false">
      <c r="A13981" s="207" t="n">
        <v>39763</v>
      </c>
      <c r="B13981" s="208" t="s">
        <v>14123</v>
      </c>
      <c r="C13981" s="2" t="s">
        <v>170</v>
      </c>
      <c r="D13981" s="209" t="n">
        <v>1084.49</v>
      </c>
      <c r="F13981" s="211" t="n">
        <v>0</v>
      </c>
    </row>
    <row r="13982" customFormat="false" ht="19.4" hidden="false" customHeight="false" outlineLevel="0" collapsed="false">
      <c r="A13982" s="207" t="n">
        <v>39760</v>
      </c>
      <c r="B13982" s="208" t="s">
        <v>14124</v>
      </c>
      <c r="C13982" s="2" t="s">
        <v>170</v>
      </c>
      <c r="D13982" s="209" t="n">
        <v>1080.93</v>
      </c>
      <c r="F13982" s="211" t="n">
        <v>0</v>
      </c>
    </row>
    <row r="13983" customFormat="false" ht="19.4" hidden="false" customHeight="false" outlineLevel="0" collapsed="false">
      <c r="A13983" s="207" t="n">
        <v>39756</v>
      </c>
      <c r="B13983" s="208" t="s">
        <v>14125</v>
      </c>
      <c r="C13983" s="2" t="s">
        <v>170</v>
      </c>
      <c r="D13983" s="209" t="n">
        <v>388.12</v>
      </c>
      <c r="F13983" s="211" t="n">
        <v>0</v>
      </c>
    </row>
    <row r="13984" customFormat="false" ht="19.4" hidden="false" customHeight="false" outlineLevel="0" collapsed="false">
      <c r="A13984" s="207" t="n">
        <v>12038</v>
      </c>
      <c r="B13984" s="208" t="s">
        <v>14126</v>
      </c>
      <c r="C13984" s="2" t="s">
        <v>170</v>
      </c>
      <c r="D13984" s="209" t="n">
        <v>484.96</v>
      </c>
      <c r="F13984" s="211" t="n">
        <v>0</v>
      </c>
    </row>
    <row r="13985" customFormat="false" ht="19.4" hidden="false" customHeight="false" outlineLevel="0" collapsed="false">
      <c r="A13985" s="207" t="n">
        <v>39757</v>
      </c>
      <c r="B13985" s="208" t="s">
        <v>14127</v>
      </c>
      <c r="C13985" s="2" t="s">
        <v>170</v>
      </c>
      <c r="D13985" s="209" t="n">
        <v>448.44</v>
      </c>
      <c r="F13985" s="211" t="n">
        <v>0</v>
      </c>
    </row>
    <row r="13986" customFormat="false" ht="19.4" hidden="false" customHeight="false" outlineLevel="0" collapsed="false">
      <c r="A13986" s="207" t="n">
        <v>39758</v>
      </c>
      <c r="B13986" s="208" t="s">
        <v>14128</v>
      </c>
      <c r="C13986" s="2" t="s">
        <v>170</v>
      </c>
      <c r="D13986" s="209" t="n">
        <v>653.54</v>
      </c>
      <c r="F13986" s="211" t="n">
        <v>0</v>
      </c>
    </row>
    <row r="13987" customFormat="false" ht="19.4" hidden="false" customHeight="false" outlineLevel="0" collapsed="false">
      <c r="A13987" s="207" t="n">
        <v>39759</v>
      </c>
      <c r="B13987" s="208" t="s">
        <v>14129</v>
      </c>
      <c r="C13987" s="2" t="s">
        <v>170</v>
      </c>
      <c r="D13987" s="209" t="n">
        <v>807.13</v>
      </c>
      <c r="F13987" s="211" t="n">
        <v>0</v>
      </c>
    </row>
    <row r="13988" customFormat="false" ht="19.4" hidden="false" customHeight="false" outlineLevel="0" collapsed="false">
      <c r="A13988" s="207" t="n">
        <v>39761</v>
      </c>
      <c r="B13988" s="208" t="s">
        <v>14130</v>
      </c>
      <c r="C13988" s="2" t="s">
        <v>170</v>
      </c>
      <c r="D13988" s="209" t="n">
        <v>970.19</v>
      </c>
      <c r="F13988" s="211" t="n">
        <v>0</v>
      </c>
    </row>
    <row r="13989" customFormat="false" ht="19.4" hidden="false" customHeight="false" outlineLevel="0" collapsed="false">
      <c r="A13989" s="207" t="n">
        <v>39805</v>
      </c>
      <c r="B13989" s="208" t="s">
        <v>14131</v>
      </c>
      <c r="C13989" s="2" t="s">
        <v>170</v>
      </c>
      <c r="D13989" s="209" t="n">
        <v>151.68</v>
      </c>
      <c r="F13989" s="211" t="n">
        <v>0</v>
      </c>
    </row>
    <row r="13990" customFormat="false" ht="19.4" hidden="false" customHeight="false" outlineLevel="0" collapsed="false">
      <c r="A13990" s="207" t="n">
        <v>39806</v>
      </c>
      <c r="B13990" s="208" t="s">
        <v>14132</v>
      </c>
      <c r="C13990" s="2" t="s">
        <v>170</v>
      </c>
      <c r="D13990" s="209" t="n">
        <v>281.01</v>
      </c>
      <c r="F13990" s="211" t="n">
        <v>0</v>
      </c>
    </row>
    <row r="13991" customFormat="false" ht="19.4" hidden="false" customHeight="false" outlineLevel="0" collapsed="false">
      <c r="A13991" s="207" t="n">
        <v>39807</v>
      </c>
      <c r="B13991" s="208" t="s">
        <v>14133</v>
      </c>
      <c r="C13991" s="2" t="s">
        <v>170</v>
      </c>
      <c r="D13991" s="209" t="n">
        <v>609.02</v>
      </c>
      <c r="F13991" s="211" t="n">
        <v>0</v>
      </c>
    </row>
    <row r="13992" customFormat="false" ht="12.8" hidden="false" customHeight="false" outlineLevel="0" collapsed="false">
      <c r="A13992" s="207" t="n">
        <v>43100</v>
      </c>
      <c r="B13992" s="208" t="s">
        <v>14134</v>
      </c>
      <c r="C13992" s="2" t="s">
        <v>170</v>
      </c>
      <c r="D13992" s="209" t="n">
        <v>476.13</v>
      </c>
      <c r="F13992" s="211" t="n">
        <v>0</v>
      </c>
    </row>
    <row r="13993" customFormat="false" ht="19.4" hidden="false" customHeight="false" outlineLevel="0" collapsed="false">
      <c r="A13993" s="207" t="n">
        <v>39804</v>
      </c>
      <c r="B13993" s="208" t="s">
        <v>14135</v>
      </c>
      <c r="C13993" s="2" t="s">
        <v>170</v>
      </c>
      <c r="D13993" s="209" t="n">
        <v>89.06</v>
      </c>
      <c r="F13993" s="211" t="n">
        <v>0</v>
      </c>
    </row>
    <row r="13994" customFormat="false" ht="12.8" hidden="false" customHeight="false" outlineLevel="0" collapsed="false">
      <c r="A13994" s="207" t="n">
        <v>39796</v>
      </c>
      <c r="B13994" s="208" t="s">
        <v>14136</v>
      </c>
      <c r="C13994" s="2" t="s">
        <v>170</v>
      </c>
      <c r="D13994" s="209" t="n">
        <v>92.25</v>
      </c>
      <c r="F13994" s="211" t="n">
        <v>0</v>
      </c>
    </row>
    <row r="13995" customFormat="false" ht="12.8" hidden="false" customHeight="false" outlineLevel="0" collapsed="false">
      <c r="A13995" s="207" t="n">
        <v>39797</v>
      </c>
      <c r="B13995" s="208" t="s">
        <v>14137</v>
      </c>
      <c r="C13995" s="2" t="s">
        <v>170</v>
      </c>
      <c r="D13995" s="209" t="n">
        <v>144.81</v>
      </c>
      <c r="F13995" s="211" t="n">
        <v>0</v>
      </c>
    </row>
    <row r="13996" customFormat="false" ht="12.8" hidden="false" customHeight="false" outlineLevel="0" collapsed="false">
      <c r="A13996" s="207" t="n">
        <v>39798</v>
      </c>
      <c r="B13996" s="208" t="s">
        <v>14138</v>
      </c>
      <c r="C13996" s="2" t="s">
        <v>170</v>
      </c>
      <c r="D13996" s="209" t="n">
        <v>248.39</v>
      </c>
      <c r="F13996" s="211" t="n">
        <v>0</v>
      </c>
    </row>
    <row r="13997" customFormat="false" ht="12.8" hidden="false" customHeight="false" outlineLevel="0" collapsed="false">
      <c r="A13997" s="207" t="n">
        <v>39794</v>
      </c>
      <c r="B13997" s="208" t="s">
        <v>14139</v>
      </c>
      <c r="C13997" s="2" t="s">
        <v>170</v>
      </c>
      <c r="D13997" s="209" t="n">
        <v>39.15</v>
      </c>
      <c r="F13997" s="211" t="n">
        <v>0</v>
      </c>
    </row>
    <row r="13998" customFormat="false" ht="12.8" hidden="false" customHeight="false" outlineLevel="0" collapsed="false">
      <c r="A13998" s="207" t="n">
        <v>39795</v>
      </c>
      <c r="B13998" s="208" t="s">
        <v>14140</v>
      </c>
      <c r="C13998" s="2" t="s">
        <v>170</v>
      </c>
      <c r="D13998" s="209" t="n">
        <v>61.86</v>
      </c>
      <c r="F13998" s="211" t="n">
        <v>0</v>
      </c>
    </row>
    <row r="13999" customFormat="false" ht="12.8" hidden="false" customHeight="false" outlineLevel="0" collapsed="false">
      <c r="A13999" s="207" t="n">
        <v>39801</v>
      </c>
      <c r="B13999" s="208" t="s">
        <v>14141</v>
      </c>
      <c r="C13999" s="2" t="s">
        <v>170</v>
      </c>
      <c r="D13999" s="209" t="n">
        <v>130.63</v>
      </c>
      <c r="F13999" s="211" t="n">
        <v>0</v>
      </c>
    </row>
    <row r="14000" customFormat="false" ht="12.8" hidden="false" customHeight="false" outlineLevel="0" collapsed="false">
      <c r="A14000" s="207" t="n">
        <v>39802</v>
      </c>
      <c r="B14000" s="208" t="s">
        <v>14142</v>
      </c>
      <c r="C14000" s="2" t="s">
        <v>170</v>
      </c>
      <c r="D14000" s="209" t="n">
        <v>191.48</v>
      </c>
      <c r="F14000" s="211" t="n">
        <v>0</v>
      </c>
    </row>
    <row r="14001" customFormat="false" ht="12.8" hidden="false" customHeight="false" outlineLevel="0" collapsed="false">
      <c r="A14001" s="207" t="n">
        <v>39803</v>
      </c>
      <c r="B14001" s="208" t="s">
        <v>14143</v>
      </c>
      <c r="C14001" s="2" t="s">
        <v>170</v>
      </c>
      <c r="D14001" s="209" t="n">
        <v>267.11</v>
      </c>
      <c r="F14001" s="211" t="n">
        <v>0</v>
      </c>
    </row>
    <row r="14002" customFormat="false" ht="12.8" hidden="false" customHeight="false" outlineLevel="0" collapsed="false">
      <c r="A14002" s="207" t="n">
        <v>39799</v>
      </c>
      <c r="B14002" s="208" t="s">
        <v>14144</v>
      </c>
      <c r="C14002" s="2" t="s">
        <v>170</v>
      </c>
      <c r="D14002" s="209" t="n">
        <v>45.64</v>
      </c>
      <c r="F14002" s="211" t="n">
        <v>0</v>
      </c>
    </row>
    <row r="14003" customFormat="false" ht="12.8" hidden="false" customHeight="false" outlineLevel="0" collapsed="false">
      <c r="A14003" s="207" t="n">
        <v>39800</v>
      </c>
      <c r="B14003" s="208" t="s">
        <v>14145</v>
      </c>
      <c r="C14003" s="2" t="s">
        <v>170</v>
      </c>
      <c r="D14003" s="209" t="n">
        <v>77.75</v>
      </c>
      <c r="F14003" s="211" t="n">
        <v>0</v>
      </c>
    </row>
    <row r="14004" customFormat="false" ht="12.8" hidden="false" customHeight="false" outlineLevel="0" collapsed="false">
      <c r="A14004" s="207" t="n">
        <v>43837</v>
      </c>
      <c r="B14004" s="208" t="s">
        <v>14146</v>
      </c>
      <c r="C14004" s="2" t="s">
        <v>170</v>
      </c>
      <c r="D14004" s="209" t="n">
        <v>1387.51</v>
      </c>
      <c r="F14004" s="211" t="n">
        <v>0</v>
      </c>
    </row>
    <row r="14005" customFormat="false" ht="12.8" hidden="false" customHeight="false" outlineLevel="0" collapsed="false">
      <c r="A14005" s="207" t="n">
        <v>43836</v>
      </c>
      <c r="B14005" s="208" t="s">
        <v>14147</v>
      </c>
      <c r="C14005" s="2" t="s">
        <v>170</v>
      </c>
      <c r="D14005" s="209" t="n">
        <v>2823.33</v>
      </c>
      <c r="F14005" s="211" t="n">
        <v>0</v>
      </c>
    </row>
    <row r="14006" customFormat="false" ht="12.8" hidden="false" customHeight="false" outlineLevel="0" collapsed="false">
      <c r="A14006" s="207" t="n">
        <v>21059</v>
      </c>
      <c r="B14006" s="208" t="s">
        <v>14148</v>
      </c>
      <c r="C14006" s="2" t="s">
        <v>170</v>
      </c>
      <c r="F14006" s="211" t="n">
        <v>0</v>
      </c>
    </row>
    <row r="14007" customFormat="false" ht="12.8" hidden="false" customHeight="false" outlineLevel="0" collapsed="false">
      <c r="A14007" s="207" t="n">
        <v>11234</v>
      </c>
      <c r="B14007" s="208" t="s">
        <v>14149</v>
      </c>
      <c r="C14007" s="2" t="s">
        <v>170</v>
      </c>
      <c r="F14007" s="211" t="n">
        <v>0</v>
      </c>
    </row>
    <row r="14008" customFormat="false" ht="12.8" hidden="false" customHeight="false" outlineLevel="0" collapsed="false">
      <c r="A14008" s="207" t="n">
        <v>21060</v>
      </c>
      <c r="B14008" s="208" t="s">
        <v>14150</v>
      </c>
      <c r="C14008" s="2" t="s">
        <v>170</v>
      </c>
      <c r="F14008" s="211" t="n">
        <v>0</v>
      </c>
    </row>
    <row r="14009" customFormat="false" ht="12.8" hidden="false" customHeight="false" outlineLevel="0" collapsed="false">
      <c r="A14009" s="207" t="n">
        <v>21061</v>
      </c>
      <c r="B14009" s="208" t="s">
        <v>14151</v>
      </c>
      <c r="C14009" s="2" t="s">
        <v>170</v>
      </c>
      <c r="F14009" s="211" t="n">
        <v>0</v>
      </c>
    </row>
    <row r="14010" customFormat="false" ht="12.8" hidden="false" customHeight="false" outlineLevel="0" collapsed="false">
      <c r="A14010" s="207" t="n">
        <v>21062</v>
      </c>
      <c r="B14010" s="208" t="s">
        <v>14152</v>
      </c>
      <c r="C14010" s="2" t="s">
        <v>170</v>
      </c>
      <c r="F14010" s="211" t="n">
        <v>0</v>
      </c>
    </row>
    <row r="14011" customFormat="false" ht="12.8" hidden="false" customHeight="false" outlineLevel="0" collapsed="false">
      <c r="A14011" s="207" t="n">
        <v>11708</v>
      </c>
      <c r="B14011" s="208" t="s">
        <v>14153</v>
      </c>
      <c r="C14011" s="2" t="s">
        <v>170</v>
      </c>
      <c r="F14011" s="211" t="n">
        <v>0</v>
      </c>
    </row>
    <row r="14012" customFormat="false" ht="12.8" hidden="false" customHeight="false" outlineLevel="0" collapsed="false">
      <c r="A14012" s="207" t="n">
        <v>11709</v>
      </c>
      <c r="B14012" s="208" t="s">
        <v>14154</v>
      </c>
      <c r="C14012" s="2" t="s">
        <v>170</v>
      </c>
      <c r="F14012" s="211" t="n">
        <v>0</v>
      </c>
    </row>
    <row r="14013" customFormat="false" ht="12.8" hidden="false" customHeight="false" outlineLevel="0" collapsed="false">
      <c r="A14013" s="207" t="n">
        <v>11710</v>
      </c>
      <c r="B14013" s="208" t="s">
        <v>14155</v>
      </c>
      <c r="C14013" s="2" t="s">
        <v>170</v>
      </c>
      <c r="F14013" s="211" t="n">
        <v>0</v>
      </c>
    </row>
    <row r="14014" customFormat="false" ht="12.8" hidden="false" customHeight="false" outlineLevel="0" collapsed="false">
      <c r="A14014" s="207" t="n">
        <v>11707</v>
      </c>
      <c r="B14014" s="208" t="s">
        <v>14156</v>
      </c>
      <c r="C14014" s="2" t="s">
        <v>170</v>
      </c>
      <c r="F14014" s="211" t="n">
        <v>0</v>
      </c>
    </row>
    <row r="14015" customFormat="false" ht="12.8" hidden="false" customHeight="false" outlineLevel="0" collapsed="false">
      <c r="A14015" s="207" t="n">
        <v>5102</v>
      </c>
      <c r="B14015" s="208" t="s">
        <v>14157</v>
      </c>
      <c r="C14015" s="2" t="s">
        <v>170</v>
      </c>
      <c r="D14015" s="209" t="n">
        <v>16.88</v>
      </c>
      <c r="F14015" s="211" t="n">
        <v>0</v>
      </c>
    </row>
    <row r="14016" customFormat="false" ht="12.8" hidden="false" customHeight="false" outlineLevel="0" collapsed="false">
      <c r="A14016" s="207" t="n">
        <v>11711</v>
      </c>
      <c r="B14016" s="208" t="s">
        <v>14158</v>
      </c>
      <c r="C14016" s="2" t="s">
        <v>170</v>
      </c>
      <c r="D14016" s="209" t="n">
        <v>14.07</v>
      </c>
      <c r="F14016" s="211" t="n">
        <v>0</v>
      </c>
    </row>
    <row r="14017" customFormat="false" ht="12.8" hidden="false" customHeight="false" outlineLevel="0" collapsed="false">
      <c r="A14017" s="207" t="n">
        <v>11739</v>
      </c>
      <c r="B14017" s="208" t="s">
        <v>14159</v>
      </c>
      <c r="C14017" s="2" t="s">
        <v>170</v>
      </c>
      <c r="D14017" s="209" t="n">
        <v>12.03</v>
      </c>
      <c r="F14017" s="211" t="n">
        <v>0</v>
      </c>
    </row>
    <row r="14018" customFormat="false" ht="12.8" hidden="false" customHeight="false" outlineLevel="0" collapsed="false">
      <c r="A14018" s="207" t="n">
        <v>11741</v>
      </c>
      <c r="B14018" s="208" t="s">
        <v>14160</v>
      </c>
      <c r="C14018" s="2" t="s">
        <v>170</v>
      </c>
      <c r="D14018" s="209" t="n">
        <v>15.32</v>
      </c>
      <c r="F14018" s="211" t="n">
        <v>0</v>
      </c>
    </row>
    <row r="14019" customFormat="false" ht="12.8" hidden="false" customHeight="false" outlineLevel="0" collapsed="false">
      <c r="A14019" s="207" t="n">
        <v>11745</v>
      </c>
      <c r="B14019" s="208" t="s">
        <v>14161</v>
      </c>
      <c r="C14019" s="2" t="s">
        <v>170</v>
      </c>
      <c r="D14019" s="209" t="n">
        <v>20.19</v>
      </c>
      <c r="F14019" s="211" t="n">
        <v>0</v>
      </c>
    </row>
    <row r="14020" customFormat="false" ht="12.8" hidden="false" customHeight="false" outlineLevel="0" collapsed="false">
      <c r="A14020" s="207" t="n">
        <v>11743</v>
      </c>
      <c r="B14020" s="208" t="s">
        <v>14162</v>
      </c>
      <c r="C14020" s="2" t="s">
        <v>170</v>
      </c>
      <c r="D14020" s="209" t="n">
        <v>12.86</v>
      </c>
      <c r="F14020" s="211" t="n">
        <v>0</v>
      </c>
    </row>
    <row r="14021" customFormat="false" ht="12.8" hidden="false" customHeight="false" outlineLevel="0" collapsed="false">
      <c r="A14021" s="207" t="n">
        <v>5104</v>
      </c>
      <c r="B14021" s="208" t="s">
        <v>14163</v>
      </c>
      <c r="C14021" s="2" t="s">
        <v>441</v>
      </c>
      <c r="D14021" s="209" t="n">
        <v>81.51</v>
      </c>
      <c r="F14021" s="211" t="n">
        <v>0</v>
      </c>
    </row>
    <row r="14022" customFormat="false" ht="12.8" hidden="false" customHeight="false" outlineLevel="0" collapsed="false">
      <c r="A14022" s="207" t="n">
        <v>44530</v>
      </c>
      <c r="B14022" s="208" t="s">
        <v>14164</v>
      </c>
      <c r="C14022" s="2" t="s">
        <v>170</v>
      </c>
      <c r="D14022" s="209" t="n">
        <v>63.3</v>
      </c>
      <c r="F14022" s="211" t="n">
        <v>0</v>
      </c>
    </row>
    <row r="14023" customFormat="false" ht="12.8" hidden="false" customHeight="false" outlineLevel="0" collapsed="false">
      <c r="A14023" s="207" t="n">
        <v>2710</v>
      </c>
      <c r="B14023" s="208" t="s">
        <v>14165</v>
      </c>
      <c r="C14023" s="2" t="s">
        <v>170</v>
      </c>
      <c r="D14023" s="209" t="n">
        <v>54.63</v>
      </c>
      <c r="F14023" s="211" t="n">
        <v>0</v>
      </c>
    </row>
    <row r="14024" customFormat="false" ht="12.8" hidden="false" customHeight="false" outlineLevel="0" collapsed="false">
      <c r="A14024" s="207" t="n">
        <v>14575</v>
      </c>
      <c r="B14024" s="208" t="s">
        <v>14166</v>
      </c>
      <c r="C14024" s="2" t="s">
        <v>170</v>
      </c>
      <c r="F14024" s="211" t="n">
        <v>0</v>
      </c>
    </row>
    <row r="14025" customFormat="false" ht="19.4" hidden="false" customHeight="false" outlineLevel="0" collapsed="false">
      <c r="A14025" s="207" t="n">
        <v>44048</v>
      </c>
      <c r="B14025" s="208" t="s">
        <v>14167</v>
      </c>
      <c r="C14025" s="2" t="s">
        <v>170</v>
      </c>
      <c r="F14025" s="211" t="n">
        <v>0</v>
      </c>
    </row>
    <row r="14026" customFormat="false" ht="19.4" hidden="false" customHeight="false" outlineLevel="0" collapsed="false">
      <c r="A14026" s="207" t="n">
        <v>44026</v>
      </c>
      <c r="B14026" s="208" t="s">
        <v>14168</v>
      </c>
      <c r="C14026" s="2" t="s">
        <v>170</v>
      </c>
      <c r="F14026" s="211" t="n">
        <v>0</v>
      </c>
    </row>
    <row r="14027" customFormat="false" ht="19.4" hidden="false" customHeight="false" outlineLevel="0" collapsed="false">
      <c r="A14027" s="207" t="n">
        <v>44024</v>
      </c>
      <c r="B14027" s="208" t="s">
        <v>14169</v>
      </c>
      <c r="C14027" s="2" t="s">
        <v>170</v>
      </c>
      <c r="F14027" s="211" t="n">
        <v>0</v>
      </c>
    </row>
    <row r="14028" customFormat="false" ht="19.4" hidden="false" customHeight="false" outlineLevel="0" collapsed="false">
      <c r="A14028" s="207" t="n">
        <v>44025</v>
      </c>
      <c r="B14028" s="208" t="s">
        <v>14170</v>
      </c>
      <c r="C14028" s="2" t="s">
        <v>170</v>
      </c>
      <c r="F14028" s="211" t="n">
        <v>0</v>
      </c>
    </row>
    <row r="14029" customFormat="false" ht="19.4" hidden="false" customHeight="false" outlineLevel="0" collapsed="false">
      <c r="A14029" s="207" t="n">
        <v>44022</v>
      </c>
      <c r="B14029" s="208" t="s">
        <v>14171</v>
      </c>
      <c r="C14029" s="2" t="s">
        <v>170</v>
      </c>
      <c r="F14029" s="211" t="n">
        <v>0</v>
      </c>
    </row>
    <row r="14030" customFormat="false" ht="19.4" hidden="false" customHeight="false" outlineLevel="0" collapsed="false">
      <c r="A14030" s="207" t="n">
        <v>44023</v>
      </c>
      <c r="B14030" s="208" t="s">
        <v>14172</v>
      </c>
      <c r="C14030" s="2" t="s">
        <v>170</v>
      </c>
      <c r="F14030" s="211" t="n">
        <v>0</v>
      </c>
    </row>
    <row r="14031" customFormat="false" ht="19.4" hidden="false" customHeight="false" outlineLevel="0" collapsed="false">
      <c r="A14031" s="207" t="n">
        <v>43966</v>
      </c>
      <c r="B14031" s="208" t="s">
        <v>14173</v>
      </c>
      <c r="C14031" s="2" t="s">
        <v>170</v>
      </c>
      <c r="F14031" s="211" t="n">
        <v>0</v>
      </c>
    </row>
    <row r="14032" customFormat="false" ht="19.4" hidden="false" customHeight="false" outlineLevel="0" collapsed="false">
      <c r="A14032" s="207" t="n">
        <v>43967</v>
      </c>
      <c r="B14032" s="208" t="s">
        <v>14174</v>
      </c>
      <c r="C14032" s="2" t="s">
        <v>170</v>
      </c>
      <c r="F14032" s="211" t="n">
        <v>0</v>
      </c>
    </row>
    <row r="14033" customFormat="false" ht="19.4" hidden="false" customHeight="false" outlineLevel="0" collapsed="false">
      <c r="A14033" s="207" t="n">
        <v>43968</v>
      </c>
      <c r="B14033" s="208" t="s">
        <v>14175</v>
      </c>
      <c r="C14033" s="2" t="s">
        <v>170</v>
      </c>
      <c r="F14033" s="211" t="n">
        <v>0</v>
      </c>
    </row>
    <row r="14034" customFormat="false" ht="19.4" hidden="false" customHeight="false" outlineLevel="0" collapsed="false">
      <c r="A14034" s="207" t="n">
        <v>43969</v>
      </c>
      <c r="B14034" s="208" t="s">
        <v>14176</v>
      </c>
      <c r="C14034" s="2" t="s">
        <v>170</v>
      </c>
      <c r="F14034" s="211" t="n">
        <v>0</v>
      </c>
    </row>
    <row r="14035" customFormat="false" ht="19.4" hidden="false" customHeight="false" outlineLevel="0" collapsed="false">
      <c r="A14035" s="207" t="n">
        <v>44021</v>
      </c>
      <c r="B14035" s="208" t="s">
        <v>14177</v>
      </c>
      <c r="C14035" s="2" t="s">
        <v>170</v>
      </c>
      <c r="F14035" s="211" t="n">
        <v>0</v>
      </c>
    </row>
    <row r="14036" customFormat="false" ht="19.4" hidden="false" customHeight="false" outlineLevel="0" collapsed="false">
      <c r="A14036" s="207" t="n">
        <v>43970</v>
      </c>
      <c r="B14036" s="208" t="s">
        <v>14178</v>
      </c>
      <c r="C14036" s="2" t="s">
        <v>170</v>
      </c>
      <c r="F14036" s="211" t="n">
        <v>0</v>
      </c>
    </row>
    <row r="14037" customFormat="false" ht="12.8" hidden="false" customHeight="false" outlineLevel="0" collapsed="false">
      <c r="A14037" s="207" t="n">
        <v>20043</v>
      </c>
      <c r="B14037" s="208" t="s">
        <v>14179</v>
      </c>
      <c r="C14037" s="2" t="s">
        <v>170</v>
      </c>
      <c r="D14037" s="209" t="n">
        <v>10.42</v>
      </c>
      <c r="F14037" s="211" t="n">
        <v>0</v>
      </c>
    </row>
    <row r="14038" customFormat="false" ht="12.8" hidden="false" customHeight="false" outlineLevel="0" collapsed="false">
      <c r="A14038" s="207" t="n">
        <v>20044</v>
      </c>
      <c r="B14038" s="208" t="s">
        <v>14180</v>
      </c>
      <c r="C14038" s="2" t="s">
        <v>170</v>
      </c>
      <c r="D14038" s="209" t="n">
        <v>12.08</v>
      </c>
      <c r="F14038" s="211" t="n">
        <v>0</v>
      </c>
    </row>
    <row r="14039" customFormat="false" ht="12.8" hidden="false" customHeight="false" outlineLevel="0" collapsed="false">
      <c r="A14039" s="207" t="n">
        <v>20042</v>
      </c>
      <c r="B14039" s="208" t="s">
        <v>14181</v>
      </c>
      <c r="C14039" s="2" t="s">
        <v>170</v>
      </c>
      <c r="D14039" s="209" t="n">
        <v>9.04</v>
      </c>
      <c r="F14039" s="211" t="n">
        <v>0</v>
      </c>
    </row>
    <row r="14040" customFormat="false" ht="12.8" hidden="false" customHeight="false" outlineLevel="0" collapsed="false">
      <c r="A14040" s="207" t="n">
        <v>20046</v>
      </c>
      <c r="B14040" s="208" t="s">
        <v>14182</v>
      </c>
      <c r="C14040" s="2" t="s">
        <v>170</v>
      </c>
      <c r="D14040" s="209" t="n">
        <v>21.39</v>
      </c>
      <c r="F14040" s="211" t="n">
        <v>0</v>
      </c>
    </row>
    <row r="14041" customFormat="false" ht="12.8" hidden="false" customHeight="false" outlineLevel="0" collapsed="false">
      <c r="A14041" s="207" t="n">
        <v>20047</v>
      </c>
      <c r="B14041" s="208" t="s">
        <v>14183</v>
      </c>
      <c r="C14041" s="2" t="s">
        <v>170</v>
      </c>
      <c r="D14041" s="209" t="n">
        <v>64.13</v>
      </c>
      <c r="E14041" s="236" t="n">
        <f aca="false">D14041/10.55</f>
        <v>6.07867298578199</v>
      </c>
      <c r="F14041" s="211" t="n">
        <v>0</v>
      </c>
    </row>
    <row r="14042" customFormat="false" ht="12.8" hidden="false" customHeight="false" outlineLevel="0" collapsed="false">
      <c r="A14042" s="207" t="n">
        <v>20045</v>
      </c>
      <c r="B14042" s="208" t="s">
        <v>14184</v>
      </c>
      <c r="C14042" s="2" t="s">
        <v>170</v>
      </c>
      <c r="D14042" s="209" t="n">
        <v>10.82</v>
      </c>
      <c r="E14042" s="236" t="n">
        <f aca="false">D14042/1.2</f>
        <v>9.01666666666667</v>
      </c>
      <c r="F14042" s="211" t="n">
        <v>0</v>
      </c>
    </row>
    <row r="14043" customFormat="false" ht="12.8" hidden="false" customHeight="false" outlineLevel="0" collapsed="false">
      <c r="A14043" s="207" t="n">
        <v>20972</v>
      </c>
      <c r="B14043" s="208" t="s">
        <v>14185</v>
      </c>
      <c r="C14043" s="2" t="s">
        <v>170</v>
      </c>
      <c r="D14043" s="209" t="n">
        <v>117.85</v>
      </c>
      <c r="E14043" s="236" t="n">
        <f aca="false">D14043/1.3</f>
        <v>90.6538461538462</v>
      </c>
      <c r="F14043" s="211" t="n">
        <v>0</v>
      </c>
    </row>
    <row r="14044" customFormat="false" ht="12.8" hidden="false" customHeight="false" outlineLevel="0" collapsed="false">
      <c r="A14044" s="207" t="n">
        <v>11321</v>
      </c>
      <c r="B14044" s="208" t="s">
        <v>14186</v>
      </c>
      <c r="C14044" s="2" t="s">
        <v>170</v>
      </c>
      <c r="E14044" s="236" t="n">
        <f aca="false">D14044/2.11</f>
        <v>0</v>
      </c>
      <c r="F14044" s="211" t="n">
        <v>0</v>
      </c>
    </row>
    <row r="14045" customFormat="false" ht="12.8" hidden="false" customHeight="false" outlineLevel="0" collapsed="false">
      <c r="A14045" s="207" t="n">
        <v>11323</v>
      </c>
      <c r="B14045" s="208" t="s">
        <v>14187</v>
      </c>
      <c r="C14045" s="2" t="s">
        <v>170</v>
      </c>
      <c r="E14045" s="236" t="n">
        <f aca="false">D14045/2.71</f>
        <v>0</v>
      </c>
      <c r="F14045" s="211" t="n">
        <v>0</v>
      </c>
    </row>
    <row r="14046" customFormat="false" ht="12.8" hidden="false" customHeight="false" outlineLevel="0" collapsed="false">
      <c r="A14046" s="207" t="n">
        <v>20327</v>
      </c>
      <c r="B14046" s="208" t="s">
        <v>14188</v>
      </c>
      <c r="C14046" s="2" t="s">
        <v>170</v>
      </c>
      <c r="E14046" s="236"/>
      <c r="F14046" s="211" t="n">
        <v>0</v>
      </c>
    </row>
    <row r="14047" customFormat="false" ht="12.8" hidden="false" customHeight="false" outlineLevel="0" collapsed="false">
      <c r="A14047" s="207" t="n">
        <v>6034</v>
      </c>
      <c r="B14047" s="208" t="s">
        <v>14189</v>
      </c>
      <c r="C14047" s="2" t="s">
        <v>170</v>
      </c>
      <c r="D14047" s="209" t="n">
        <v>18.51</v>
      </c>
      <c r="E14047" s="236"/>
      <c r="F14047" s="211" t="n">
        <v>0</v>
      </c>
    </row>
    <row r="14048" customFormat="false" ht="12.8" hidden="false" customHeight="false" outlineLevel="0" collapsed="false">
      <c r="A14048" s="207" t="n">
        <v>6036</v>
      </c>
      <c r="B14048" s="208" t="s">
        <v>14190</v>
      </c>
      <c r="C14048" s="2" t="s">
        <v>170</v>
      </c>
      <c r="D14048" s="209" t="n">
        <v>25.22</v>
      </c>
      <c r="E14048" s="236"/>
      <c r="F14048" s="211" t="n">
        <v>0</v>
      </c>
    </row>
    <row r="14049" customFormat="false" ht="12.8" hidden="false" customHeight="false" outlineLevel="0" collapsed="false">
      <c r="A14049" s="207" t="n">
        <v>6031</v>
      </c>
      <c r="B14049" s="208" t="s">
        <v>14191</v>
      </c>
      <c r="C14049" s="2" t="s">
        <v>170</v>
      </c>
      <c r="D14049" s="209" t="n">
        <v>29.63</v>
      </c>
      <c r="E14049" s="236"/>
      <c r="F14049" s="211" t="n">
        <v>0</v>
      </c>
    </row>
    <row r="14050" customFormat="false" ht="12.8" hidden="false" customHeight="false" outlineLevel="0" collapsed="false">
      <c r="A14050" s="207" t="n">
        <v>6029</v>
      </c>
      <c r="B14050" s="208" t="s">
        <v>14192</v>
      </c>
      <c r="C14050" s="2" t="s">
        <v>170</v>
      </c>
      <c r="D14050" s="209" t="n">
        <v>29.94</v>
      </c>
      <c r="E14050" s="236"/>
      <c r="F14050" s="211" t="n">
        <v>0</v>
      </c>
    </row>
    <row r="14051" customFormat="false" ht="12.8" hidden="false" customHeight="false" outlineLevel="0" collapsed="false">
      <c r="A14051" s="207" t="n">
        <v>6033</v>
      </c>
      <c r="B14051" s="208" t="s">
        <v>14193</v>
      </c>
      <c r="C14051" s="2" t="s">
        <v>170</v>
      </c>
      <c r="D14051" s="209" t="n">
        <v>39.47</v>
      </c>
      <c r="E14051" s="236"/>
      <c r="F14051" s="211" t="n">
        <v>0</v>
      </c>
    </row>
    <row r="14052" customFormat="false" ht="12.8" hidden="false" customHeight="false" outlineLevel="0" collapsed="false">
      <c r="A14052" s="207" t="n">
        <v>11672</v>
      </c>
      <c r="B14052" s="208" t="s">
        <v>14194</v>
      </c>
      <c r="C14052" s="2" t="s">
        <v>170</v>
      </c>
      <c r="D14052" s="209" t="n">
        <v>85.85</v>
      </c>
      <c r="E14052" s="236"/>
      <c r="F14052" s="211" t="n">
        <v>0</v>
      </c>
    </row>
    <row r="14053" customFormat="false" ht="12.8" hidden="false" customHeight="false" outlineLevel="0" collapsed="false">
      <c r="A14053" s="207" t="n">
        <v>11669</v>
      </c>
      <c r="B14053" s="208" t="s">
        <v>14195</v>
      </c>
      <c r="C14053" s="2" t="s">
        <v>170</v>
      </c>
      <c r="D14053" s="209" t="n">
        <v>81.76</v>
      </c>
      <c r="E14053" s="236"/>
      <c r="F14053" s="211" t="n">
        <v>0</v>
      </c>
    </row>
    <row r="14054" customFormat="false" ht="12.8" hidden="false" customHeight="false" outlineLevel="0" collapsed="false">
      <c r="A14054" s="207" t="n">
        <v>20055</v>
      </c>
      <c r="B14054" s="208" t="s">
        <v>14196</v>
      </c>
      <c r="C14054" s="2" t="s">
        <v>170</v>
      </c>
      <c r="D14054" s="209" t="n">
        <v>61.23</v>
      </c>
      <c r="E14054" s="236"/>
      <c r="F14054" s="211" t="n">
        <v>0</v>
      </c>
    </row>
    <row r="14055" customFormat="false" ht="12.8" hidden="false" customHeight="false" outlineLevel="0" collapsed="false">
      <c r="A14055" s="207" t="n">
        <v>11670</v>
      </c>
      <c r="B14055" s="208" t="s">
        <v>14197</v>
      </c>
      <c r="C14055" s="2" t="s">
        <v>170</v>
      </c>
      <c r="D14055" s="209" t="n">
        <v>31.32</v>
      </c>
      <c r="E14055" s="236"/>
      <c r="F14055" s="211" t="n">
        <v>0</v>
      </c>
    </row>
    <row r="14056" customFormat="false" ht="12.8" hidden="false" customHeight="false" outlineLevel="0" collapsed="false">
      <c r="A14056" s="207" t="n">
        <v>11671</v>
      </c>
      <c r="B14056" s="208" t="s">
        <v>14198</v>
      </c>
      <c r="C14056" s="2" t="s">
        <v>170</v>
      </c>
      <c r="D14056" s="209" t="n">
        <v>131.39</v>
      </c>
      <c r="E14056" s="236" t="n">
        <f aca="false">D14056/8.47</f>
        <v>15.5123966942149</v>
      </c>
      <c r="F14056" s="211" t="n">
        <v>0</v>
      </c>
    </row>
    <row r="14057" customFormat="false" ht="12.8" hidden="false" customHeight="false" outlineLevel="0" collapsed="false">
      <c r="A14057" s="207" t="n">
        <v>6032</v>
      </c>
      <c r="B14057" s="208" t="s">
        <v>14199</v>
      </c>
      <c r="C14057" s="2" t="s">
        <v>170</v>
      </c>
      <c r="D14057" s="209" t="n">
        <v>37.53</v>
      </c>
      <c r="E14057" s="236" t="n">
        <f aca="false">D14057/1.58</f>
        <v>23.753164556962</v>
      </c>
      <c r="F14057" s="211" t="n">
        <v>0</v>
      </c>
    </row>
    <row r="14058" customFormat="false" ht="12.8" hidden="false" customHeight="false" outlineLevel="0" collapsed="false">
      <c r="A14058" s="207" t="n">
        <v>11673</v>
      </c>
      <c r="B14058" s="208" t="s">
        <v>14200</v>
      </c>
      <c r="C14058" s="2" t="s">
        <v>170</v>
      </c>
      <c r="D14058" s="209" t="n">
        <v>29.55</v>
      </c>
      <c r="E14058" s="236" t="n">
        <f aca="false">D14058/12.1</f>
        <v>2.44214876033058</v>
      </c>
      <c r="F14058" s="211" t="n">
        <v>0</v>
      </c>
    </row>
    <row r="14059" customFormat="false" ht="12.8" hidden="false" customHeight="false" outlineLevel="0" collapsed="false">
      <c r="A14059" s="207" t="n">
        <v>11674</v>
      </c>
      <c r="B14059" s="208" t="s">
        <v>14201</v>
      </c>
      <c r="C14059" s="2" t="s">
        <v>170</v>
      </c>
      <c r="D14059" s="209" t="n">
        <v>38.06</v>
      </c>
      <c r="E14059" s="236" t="n">
        <f aca="false">D14059/17.8</f>
        <v>2.13820224719101</v>
      </c>
      <c r="F14059" s="211" t="n">
        <v>0</v>
      </c>
    </row>
    <row r="14060" customFormat="false" ht="12.8" hidden="false" customHeight="false" outlineLevel="0" collapsed="false">
      <c r="A14060" s="207" t="n">
        <v>11675</v>
      </c>
      <c r="B14060" s="208" t="s">
        <v>14202</v>
      </c>
      <c r="C14060" s="2" t="s">
        <v>170</v>
      </c>
      <c r="D14060" s="209" t="n">
        <v>60.42</v>
      </c>
      <c r="E14060" s="236" t="n">
        <f aca="false">D14060/19.68</f>
        <v>3.07012195121951</v>
      </c>
      <c r="F14060" s="211" t="n">
        <v>0</v>
      </c>
    </row>
    <row r="14061" customFormat="false" ht="12.8" hidden="false" customHeight="false" outlineLevel="0" collapsed="false">
      <c r="A14061" s="207" t="n">
        <v>11676</v>
      </c>
      <c r="B14061" s="208" t="s">
        <v>14203</v>
      </c>
      <c r="C14061" s="2" t="s">
        <v>170</v>
      </c>
      <c r="D14061" s="209" t="n">
        <v>80.81</v>
      </c>
      <c r="E14061" s="236"/>
      <c r="F14061" s="211" t="n">
        <v>0</v>
      </c>
    </row>
    <row r="14062" customFormat="false" ht="12.8" hidden="false" customHeight="false" outlineLevel="0" collapsed="false">
      <c r="A14062" s="207" t="n">
        <v>11677</v>
      </c>
      <c r="B14062" s="208" t="s">
        <v>14204</v>
      </c>
      <c r="C14062" s="2" t="s">
        <v>170</v>
      </c>
      <c r="D14062" s="209" t="n">
        <v>83.45</v>
      </c>
      <c r="F14062" s="211" t="n">
        <v>0</v>
      </c>
    </row>
    <row r="14063" customFormat="false" ht="12.8" hidden="false" customHeight="false" outlineLevel="0" collapsed="false">
      <c r="A14063" s="207" t="n">
        <v>11678</v>
      </c>
      <c r="B14063" s="208" t="s">
        <v>14205</v>
      </c>
      <c r="C14063" s="2" t="s">
        <v>170</v>
      </c>
      <c r="D14063" s="209" t="n">
        <v>152.84</v>
      </c>
      <c r="F14063" s="211" t="n">
        <v>0</v>
      </c>
    </row>
    <row r="14064" customFormat="false" ht="12.8" hidden="false" customHeight="false" outlineLevel="0" collapsed="false">
      <c r="A14064" s="207" t="n">
        <v>6038</v>
      </c>
      <c r="B14064" s="208" t="s">
        <v>14206</v>
      </c>
      <c r="C14064" s="2" t="s">
        <v>170</v>
      </c>
      <c r="D14064" s="209" t="n">
        <v>9.7</v>
      </c>
      <c r="F14064" s="211" t="n">
        <v>0</v>
      </c>
    </row>
    <row r="14065" customFormat="false" ht="12.8" hidden="false" customHeight="false" outlineLevel="0" collapsed="false">
      <c r="A14065" s="207" t="n">
        <v>11718</v>
      </c>
      <c r="B14065" s="208" t="s">
        <v>14207</v>
      </c>
      <c r="C14065" s="2" t="s">
        <v>170</v>
      </c>
      <c r="D14065" s="209" t="n">
        <v>27.65</v>
      </c>
      <c r="F14065" s="211" t="n">
        <v>0</v>
      </c>
    </row>
    <row r="14066" customFormat="false" ht="12.8" hidden="false" customHeight="false" outlineLevel="0" collapsed="false">
      <c r="A14066" s="207" t="n">
        <v>6037</v>
      </c>
      <c r="B14066" s="208" t="s">
        <v>14208</v>
      </c>
      <c r="C14066" s="2" t="s">
        <v>170</v>
      </c>
      <c r="D14066" s="209" t="n">
        <v>20.17</v>
      </c>
      <c r="F14066" s="211" t="n">
        <v>0</v>
      </c>
    </row>
    <row r="14067" customFormat="false" ht="12.8" hidden="false" customHeight="false" outlineLevel="0" collapsed="false">
      <c r="A14067" s="207" t="n">
        <v>11719</v>
      </c>
      <c r="B14067" s="208" t="s">
        <v>14209</v>
      </c>
      <c r="C14067" s="2" t="s">
        <v>170</v>
      </c>
      <c r="D14067" s="209" t="n">
        <v>22.43</v>
      </c>
      <c r="F14067" s="211" t="n">
        <v>0</v>
      </c>
    </row>
    <row r="14068" customFormat="false" ht="12.8" hidden="false" customHeight="false" outlineLevel="0" collapsed="false">
      <c r="A14068" s="207" t="n">
        <v>6010</v>
      </c>
      <c r="B14068" s="208" t="s">
        <v>14210</v>
      </c>
      <c r="C14068" s="2" t="s">
        <v>170</v>
      </c>
      <c r="D14068" s="209" t="n">
        <v>125.8</v>
      </c>
      <c r="F14068" s="211" t="n">
        <v>0</v>
      </c>
    </row>
    <row r="14069" customFormat="false" ht="12.8" hidden="false" customHeight="false" outlineLevel="0" collapsed="false">
      <c r="A14069" s="207" t="n">
        <v>6017</v>
      </c>
      <c r="B14069" s="208" t="s">
        <v>14211</v>
      </c>
      <c r="C14069" s="2" t="s">
        <v>170</v>
      </c>
      <c r="D14069" s="209" t="n">
        <v>99.64</v>
      </c>
      <c r="F14069" s="211" t="n">
        <v>0</v>
      </c>
    </row>
    <row r="14070" customFormat="false" ht="12.8" hidden="false" customHeight="false" outlineLevel="0" collapsed="false">
      <c r="A14070" s="207" t="n">
        <v>6019</v>
      </c>
      <c r="B14070" s="208" t="s">
        <v>14212</v>
      </c>
      <c r="C14070" s="2" t="s">
        <v>170</v>
      </c>
      <c r="D14070" s="209" t="n">
        <v>73.11</v>
      </c>
      <c r="F14070" s="211" t="n">
        <v>0</v>
      </c>
    </row>
    <row r="14071" customFormat="false" ht="12.8" hidden="false" customHeight="false" outlineLevel="0" collapsed="false">
      <c r="A14071" s="207" t="n">
        <v>6020</v>
      </c>
      <c r="B14071" s="208" t="s">
        <v>14213</v>
      </c>
      <c r="C14071" s="2" t="s">
        <v>170</v>
      </c>
      <c r="D14071" s="209" t="n">
        <v>43.91</v>
      </c>
      <c r="F14071" s="211" t="n">
        <v>0</v>
      </c>
    </row>
    <row r="14072" customFormat="false" ht="12.8" hidden="false" customHeight="false" outlineLevel="0" collapsed="false">
      <c r="A14072" s="207" t="n">
        <v>6011</v>
      </c>
      <c r="B14072" s="208" t="s">
        <v>14214</v>
      </c>
      <c r="C14072" s="2" t="s">
        <v>170</v>
      </c>
      <c r="D14072" s="209" t="n">
        <v>363.39</v>
      </c>
      <c r="F14072" s="211" t="n">
        <v>0</v>
      </c>
    </row>
    <row r="14073" customFormat="false" ht="12.8" hidden="false" customHeight="false" outlineLevel="0" collapsed="false">
      <c r="A14073" s="207" t="n">
        <v>6028</v>
      </c>
      <c r="B14073" s="208" t="s">
        <v>14215</v>
      </c>
      <c r="C14073" s="2" t="s">
        <v>170</v>
      </c>
      <c r="D14073" s="209" t="n">
        <v>175.22</v>
      </c>
      <c r="F14073" s="211" t="n">
        <v>0</v>
      </c>
    </row>
    <row r="14074" customFormat="false" ht="12.8" hidden="false" customHeight="false" outlineLevel="0" collapsed="false">
      <c r="A14074" s="207" t="n">
        <v>6012</v>
      </c>
      <c r="B14074" s="208" t="s">
        <v>14216</v>
      </c>
      <c r="C14074" s="2" t="s">
        <v>170</v>
      </c>
      <c r="D14074" s="209" t="n">
        <v>439.95</v>
      </c>
      <c r="F14074" s="211" t="n">
        <v>0</v>
      </c>
    </row>
    <row r="14075" customFormat="false" ht="12.8" hidden="false" customHeight="false" outlineLevel="0" collapsed="false">
      <c r="A14075" s="207" t="n">
        <v>6016</v>
      </c>
      <c r="B14075" s="208" t="s">
        <v>14217</v>
      </c>
      <c r="C14075" s="2" t="s">
        <v>170</v>
      </c>
      <c r="D14075" s="209" t="n">
        <v>46.32</v>
      </c>
      <c r="F14075" s="211" t="n">
        <v>0</v>
      </c>
    </row>
    <row r="14076" customFormat="false" ht="12.8" hidden="false" customHeight="false" outlineLevel="0" collapsed="false">
      <c r="A14076" s="207" t="n">
        <v>6027</v>
      </c>
      <c r="B14076" s="208" t="s">
        <v>14218</v>
      </c>
      <c r="C14076" s="2" t="s">
        <v>170</v>
      </c>
      <c r="D14076" s="209" t="n">
        <v>916.7</v>
      </c>
      <c r="F14076" s="211" t="n">
        <v>0</v>
      </c>
    </row>
    <row r="14077" customFormat="false" ht="12.8" hidden="false" customHeight="false" outlineLevel="0" collapsed="false">
      <c r="A14077" s="207" t="n">
        <v>6015</v>
      </c>
      <c r="B14077" s="208" t="s">
        <v>14219</v>
      </c>
      <c r="C14077" s="2" t="s">
        <v>170</v>
      </c>
      <c r="D14077" s="209" t="n">
        <v>201.16</v>
      </c>
      <c r="F14077" s="211" t="n">
        <v>0</v>
      </c>
    </row>
    <row r="14078" customFormat="false" ht="12.8" hidden="false" customHeight="false" outlineLevel="0" collapsed="false">
      <c r="A14078" s="207" t="n">
        <v>6014</v>
      </c>
      <c r="B14078" s="208" t="s">
        <v>14220</v>
      </c>
      <c r="C14078" s="2" t="s">
        <v>170</v>
      </c>
      <c r="D14078" s="209" t="n">
        <v>192.32</v>
      </c>
      <c r="F14078" s="211" t="n">
        <v>0</v>
      </c>
    </row>
    <row r="14079" customFormat="false" ht="12.8" hidden="false" customHeight="false" outlineLevel="0" collapsed="false">
      <c r="A14079" s="207" t="n">
        <v>6013</v>
      </c>
      <c r="B14079" s="208" t="s">
        <v>14221</v>
      </c>
      <c r="C14079" s="2" t="s">
        <v>170</v>
      </c>
      <c r="D14079" s="209" t="n">
        <v>138.33</v>
      </c>
      <c r="F14079" s="211" t="n">
        <v>0</v>
      </c>
    </row>
    <row r="14080" customFormat="false" ht="12.8" hidden="false" customHeight="false" outlineLevel="0" collapsed="false">
      <c r="A14080" s="207" t="n">
        <v>6006</v>
      </c>
      <c r="B14080" s="208" t="s">
        <v>14222</v>
      </c>
      <c r="C14080" s="2" t="s">
        <v>170</v>
      </c>
      <c r="D14080" s="209" t="n">
        <v>100.17</v>
      </c>
      <c r="F14080" s="211" t="n">
        <v>0</v>
      </c>
    </row>
    <row r="14081" customFormat="false" ht="12.8" hidden="false" customHeight="false" outlineLevel="0" collapsed="false">
      <c r="A14081" s="207" t="n">
        <v>6005</v>
      </c>
      <c r="B14081" s="208" t="s">
        <v>14223</v>
      </c>
      <c r="C14081" s="2" t="s">
        <v>170</v>
      </c>
      <c r="D14081" s="209" t="n">
        <v>113</v>
      </c>
      <c r="F14081" s="211" t="n">
        <v>0</v>
      </c>
    </row>
    <row r="14082" customFormat="false" ht="12.8" hidden="false" customHeight="false" outlineLevel="0" collapsed="false">
      <c r="A14082" s="207" t="n">
        <v>11756</v>
      </c>
      <c r="B14082" s="208" t="s">
        <v>14224</v>
      </c>
      <c r="C14082" s="2" t="s">
        <v>170</v>
      </c>
      <c r="D14082" s="209" t="n">
        <v>53.97</v>
      </c>
      <c r="F14082" s="211" t="n">
        <v>0</v>
      </c>
    </row>
    <row r="14083" customFormat="false" ht="19.4" hidden="false" customHeight="false" outlineLevel="0" collapsed="false">
      <c r="A14083" s="207" t="n">
        <v>10904</v>
      </c>
      <c r="B14083" s="208" t="s">
        <v>14225</v>
      </c>
      <c r="C14083" s="2" t="s">
        <v>170</v>
      </c>
      <c r="D14083" s="209" t="n">
        <v>165</v>
      </c>
      <c r="F14083" s="211" t="n">
        <v>0</v>
      </c>
    </row>
    <row r="14084" customFormat="false" ht="12.8" hidden="false" customHeight="false" outlineLevel="0" collapsed="false">
      <c r="A14084" s="207" t="n">
        <v>11752</v>
      </c>
      <c r="B14084" s="208" t="s">
        <v>14226</v>
      </c>
      <c r="C14084" s="2" t="s">
        <v>170</v>
      </c>
      <c r="D14084" s="209" t="n">
        <v>31.12</v>
      </c>
      <c r="F14084" s="211" t="n">
        <v>0</v>
      </c>
    </row>
    <row r="14085" customFormat="false" ht="12.8" hidden="false" customHeight="false" outlineLevel="0" collapsed="false">
      <c r="A14085" s="207" t="n">
        <v>11753</v>
      </c>
      <c r="B14085" s="208" t="s">
        <v>14227</v>
      </c>
      <c r="C14085" s="2" t="s">
        <v>170</v>
      </c>
      <c r="D14085" s="209" t="n">
        <v>37.15</v>
      </c>
      <c r="F14085" s="211" t="n">
        <v>0</v>
      </c>
    </row>
    <row r="14086" customFormat="false" ht="12.8" hidden="false" customHeight="false" outlineLevel="0" collapsed="false">
      <c r="A14086" s="207" t="n">
        <v>6021</v>
      </c>
      <c r="B14086" s="208" t="s">
        <v>14228</v>
      </c>
      <c r="C14086" s="2" t="s">
        <v>170</v>
      </c>
      <c r="D14086" s="209" t="n">
        <v>103.1</v>
      </c>
      <c r="F14086" s="211" t="n">
        <v>0</v>
      </c>
    </row>
    <row r="14087" customFormat="false" ht="12.8" hidden="false" customHeight="false" outlineLevel="0" collapsed="false">
      <c r="A14087" s="207" t="n">
        <v>6024</v>
      </c>
      <c r="B14087" s="208" t="s">
        <v>14229</v>
      </c>
      <c r="C14087" s="2" t="s">
        <v>170</v>
      </c>
      <c r="D14087" s="209" t="n">
        <v>106.58</v>
      </c>
      <c r="F14087" s="211" t="n">
        <v>0</v>
      </c>
    </row>
    <row r="14088" customFormat="false" ht="12.8" hidden="false" customHeight="false" outlineLevel="0" collapsed="false">
      <c r="A14088" s="207" t="n">
        <v>45394</v>
      </c>
      <c r="B14088" s="208" t="s">
        <v>14230</v>
      </c>
      <c r="C14088" s="2" t="s">
        <v>170</v>
      </c>
      <c r="D14088" s="209" t="n">
        <v>37.14</v>
      </c>
      <c r="F14088" s="211" t="n">
        <v>0</v>
      </c>
    </row>
    <row r="14089" customFormat="false" ht="12.8" hidden="false" customHeight="false" outlineLevel="0" collapsed="false">
      <c r="A14089" s="207" t="n">
        <v>13897</v>
      </c>
      <c r="B14089" s="208" t="s">
        <v>14231</v>
      </c>
      <c r="C14089" s="2" t="s">
        <v>170</v>
      </c>
      <c r="F14089" s="211" t="n">
        <v>0</v>
      </c>
    </row>
    <row r="14090" customFormat="false" ht="12.8" hidden="false" customHeight="false" outlineLevel="0" collapsed="false">
      <c r="A14090" s="207" t="n">
        <v>34357</v>
      </c>
      <c r="B14090" s="208" t="s">
        <v>14232</v>
      </c>
      <c r="C14090" s="2" t="s">
        <v>441</v>
      </c>
      <c r="D14090" s="209" t="n">
        <v>4.69</v>
      </c>
      <c r="F14090" s="211" t="n">
        <v>0</v>
      </c>
    </row>
    <row r="14091" customFormat="false" ht="12.8" hidden="false" customHeight="false" outlineLevel="0" collapsed="false">
      <c r="A14091" s="207" t="n">
        <v>37329</v>
      </c>
      <c r="B14091" s="208" t="s">
        <v>14233</v>
      </c>
      <c r="C14091" s="2" t="s">
        <v>441</v>
      </c>
      <c r="D14091" s="209" t="n">
        <v>98.93</v>
      </c>
      <c r="F14091" s="211" t="n">
        <v>0</v>
      </c>
    </row>
    <row r="14092" customFormat="false" ht="12.8" hidden="false" customHeight="false" outlineLevel="0" collapsed="false">
      <c r="A14092" s="207" t="n">
        <v>2510</v>
      </c>
      <c r="B14092" s="208" t="s">
        <v>14234</v>
      </c>
      <c r="C14092" s="2" t="s">
        <v>170</v>
      </c>
      <c r="F14092" s="211" t="n">
        <v>0</v>
      </c>
    </row>
    <row r="14093" customFormat="false" ht="12.8" hidden="false" customHeight="false" outlineLevel="0" collapsed="false">
      <c r="A14093" s="207" t="n">
        <v>12359</v>
      </c>
      <c r="B14093" s="208" t="s">
        <v>14235</v>
      </c>
      <c r="C14093" s="2" t="s">
        <v>170</v>
      </c>
      <c r="D14093" s="209" t="n">
        <v>188.35</v>
      </c>
      <c r="F14093" s="211" t="n">
        <v>0</v>
      </c>
    </row>
    <row r="14094" customFormat="false" ht="12.8" hidden="false" customHeight="false" outlineLevel="0" collapsed="false">
      <c r="A14094" s="207" t="n">
        <v>7353</v>
      </c>
      <c r="B14094" s="208" t="s">
        <v>14236</v>
      </c>
      <c r="C14094" s="2" t="s">
        <v>9857</v>
      </c>
      <c r="D14094" s="209" t="n">
        <v>37.16</v>
      </c>
      <c r="F14094" s="211" t="n">
        <v>0</v>
      </c>
    </row>
    <row r="14095" customFormat="false" ht="19.4" hidden="false" customHeight="false" outlineLevel="0" collapsed="false">
      <c r="A14095" s="207" t="n">
        <v>45264</v>
      </c>
      <c r="B14095" s="208" t="s">
        <v>14237</v>
      </c>
      <c r="C14095" s="2" t="s">
        <v>170</v>
      </c>
      <c r="D14095" s="209" t="n">
        <v>31.79</v>
      </c>
      <c r="F14095" s="211" t="n">
        <v>0</v>
      </c>
    </row>
    <row r="14096" customFormat="false" ht="12.8" hidden="false" customHeight="false" outlineLevel="0" collapsed="false">
      <c r="A14096" s="207" t="n">
        <v>36144</v>
      </c>
      <c r="B14096" s="208" t="s">
        <v>14238</v>
      </c>
      <c r="C14096" s="2" t="s">
        <v>170</v>
      </c>
      <c r="D14096" s="209" t="n">
        <v>1.98</v>
      </c>
      <c r="F14096" s="211" t="n">
        <v>0</v>
      </c>
    </row>
    <row r="14097" customFormat="false" ht="12.8" hidden="false" customHeight="false" outlineLevel="0" collapsed="false">
      <c r="A14097" s="207" t="n">
        <v>10518</v>
      </c>
      <c r="B14097" s="208" t="s">
        <v>14239</v>
      </c>
      <c r="C14097" s="2" t="s">
        <v>170</v>
      </c>
      <c r="F14097" s="211" t="n">
        <v>0</v>
      </c>
    </row>
    <row r="14098" customFormat="false" ht="28.35" hidden="false" customHeight="false" outlineLevel="0" collapsed="false">
      <c r="A14098" s="207" t="n">
        <v>36530</v>
      </c>
      <c r="B14098" s="208" t="s">
        <v>14240</v>
      </c>
      <c r="C14098" s="2" t="s">
        <v>170</v>
      </c>
      <c r="D14098" s="209" t="n">
        <v>405658.52</v>
      </c>
      <c r="F14098" s="211" t="n">
        <v>0</v>
      </c>
    </row>
    <row r="14099" customFormat="false" ht="28.35" hidden="false" customHeight="false" outlineLevel="0" collapsed="false">
      <c r="A14099" s="207" t="n">
        <v>6046</v>
      </c>
      <c r="B14099" s="208" t="s">
        <v>14241</v>
      </c>
      <c r="C14099" s="2" t="s">
        <v>170</v>
      </c>
      <c r="D14099" s="209" t="n">
        <v>440000</v>
      </c>
      <c r="F14099" s="211" t="n">
        <v>0</v>
      </c>
    </row>
    <row r="14100" customFormat="false" ht="28.35" hidden="false" customHeight="false" outlineLevel="0" collapsed="false">
      <c r="A14100" s="207" t="n">
        <v>36531</v>
      </c>
      <c r="B14100" s="208" t="s">
        <v>14242</v>
      </c>
      <c r="C14100" s="2" t="s">
        <v>170</v>
      </c>
      <c r="D14100" s="209" t="n">
        <v>456097.53</v>
      </c>
      <c r="F14100" s="211" t="n">
        <v>0</v>
      </c>
    </row>
    <row r="14101" customFormat="false" ht="12.8" hidden="false" customHeight="false" outlineLevel="0" collapsed="false">
      <c r="A14101" s="207" t="n">
        <v>34684</v>
      </c>
      <c r="B14101" s="208" t="s">
        <v>14243</v>
      </c>
      <c r="C14101" s="2" t="s">
        <v>175</v>
      </c>
      <c r="F14101" s="211" t="n">
        <v>0</v>
      </c>
    </row>
    <row r="14102" customFormat="false" ht="12.8" hidden="false" customHeight="false" outlineLevel="0" collapsed="false">
      <c r="A14102" s="207" t="n">
        <v>34683</v>
      </c>
      <c r="B14102" s="208" t="s">
        <v>14244</v>
      </c>
      <c r="C14102" s="2" t="s">
        <v>175</v>
      </c>
      <c r="F14102" s="211" t="n">
        <v>0</v>
      </c>
    </row>
    <row r="14103" customFormat="false" ht="19.4" hidden="false" customHeight="false" outlineLevel="0" collapsed="false">
      <c r="A14103" s="207" t="n">
        <v>44954</v>
      </c>
      <c r="B14103" s="208" t="s">
        <v>14245</v>
      </c>
      <c r="C14103" s="2" t="s">
        <v>175</v>
      </c>
      <c r="D14103" s="209" t="n">
        <v>120.8</v>
      </c>
      <c r="F14103" s="211" t="n">
        <v>0</v>
      </c>
    </row>
    <row r="14104" customFormat="false" ht="19.4" hidden="false" customHeight="false" outlineLevel="0" collapsed="false">
      <c r="A14104" s="207" t="n">
        <v>44955</v>
      </c>
      <c r="B14104" s="208" t="s">
        <v>14246</v>
      </c>
      <c r="C14104" s="2" t="s">
        <v>175</v>
      </c>
      <c r="D14104" s="209" t="n">
        <v>176.54</v>
      </c>
      <c r="F14104" s="211" t="n">
        <v>0</v>
      </c>
    </row>
    <row r="14105" customFormat="false" ht="12.8" hidden="false" customHeight="false" outlineLevel="0" collapsed="false">
      <c r="A14105" s="207" t="n">
        <v>10515</v>
      </c>
      <c r="B14105" s="208" t="s">
        <v>14247</v>
      </c>
      <c r="C14105" s="2" t="s">
        <v>175</v>
      </c>
      <c r="D14105" s="209" t="n">
        <v>59.97</v>
      </c>
      <c r="F14105" s="211" t="n">
        <v>0</v>
      </c>
    </row>
    <row r="14106" customFormat="false" ht="12.8" hidden="false" customHeight="false" outlineLevel="0" collapsed="false">
      <c r="A14106" s="207" t="n">
        <v>153</v>
      </c>
      <c r="B14106" s="208" t="s">
        <v>14248</v>
      </c>
      <c r="C14106" s="2" t="s">
        <v>9857</v>
      </c>
      <c r="D14106" s="209" t="n">
        <v>98.87</v>
      </c>
      <c r="F14106" s="211" t="n">
        <v>0</v>
      </c>
    </row>
    <row r="14107" customFormat="false" ht="12.8" hidden="false" customHeight="false" outlineLevel="0" collapsed="false">
      <c r="A14107" s="207" t="n">
        <v>34682</v>
      </c>
      <c r="B14107" s="208" t="s">
        <v>14249</v>
      </c>
      <c r="C14107" s="2" t="s">
        <v>175</v>
      </c>
      <c r="F14107" s="211" t="n">
        <v>0</v>
      </c>
    </row>
    <row r="14108" customFormat="false" ht="12.8" hidden="false" customHeight="false" outlineLevel="0" collapsed="false">
      <c r="A14108" s="207" t="n">
        <v>536</v>
      </c>
      <c r="B14108" s="208" t="s">
        <v>14250</v>
      </c>
      <c r="C14108" s="2" t="s">
        <v>175</v>
      </c>
      <c r="D14108" s="209" t="n">
        <v>33.78</v>
      </c>
      <c r="F14108" s="211" t="n">
        <v>0</v>
      </c>
    </row>
    <row r="14109" customFormat="false" ht="12.8" hidden="false" customHeight="false" outlineLevel="0" collapsed="false">
      <c r="A14109" s="207" t="n">
        <v>20205</v>
      </c>
      <c r="B14109" s="208" t="s">
        <v>14251</v>
      </c>
      <c r="C14109" s="2" t="s">
        <v>183</v>
      </c>
      <c r="D14109" s="209" t="n">
        <v>3.19</v>
      </c>
      <c r="F14109" s="211" t="n">
        <v>0</v>
      </c>
    </row>
    <row r="14110" customFormat="false" ht="12.8" hidden="false" customHeight="false" outlineLevel="0" collapsed="false">
      <c r="A14110" s="207" t="n">
        <v>4412</v>
      </c>
      <c r="B14110" s="208" t="s">
        <v>14252</v>
      </c>
      <c r="C14110" s="2" t="s">
        <v>183</v>
      </c>
      <c r="D14110" s="209" t="n">
        <v>1.91</v>
      </c>
      <c r="F14110" s="211" t="n">
        <v>0</v>
      </c>
    </row>
    <row r="14111" customFormat="false" ht="12.8" hidden="false" customHeight="false" outlineLevel="0" collapsed="false">
      <c r="A14111" s="207" t="n">
        <v>4408</v>
      </c>
      <c r="B14111" s="208" t="s">
        <v>14253</v>
      </c>
      <c r="C14111" s="2" t="s">
        <v>183</v>
      </c>
      <c r="D14111" s="209" t="n">
        <v>2.38</v>
      </c>
      <c r="F14111" s="211" t="n">
        <v>0</v>
      </c>
    </row>
    <row r="14112" customFormat="false" ht="12.8" hidden="false" customHeight="false" outlineLevel="0" collapsed="false">
      <c r="A14112" s="207" t="n">
        <v>45213</v>
      </c>
      <c r="B14112" s="208" t="s">
        <v>14254</v>
      </c>
      <c r="C14112" s="2" t="s">
        <v>170</v>
      </c>
      <c r="D14112" s="209" t="n">
        <v>34.19</v>
      </c>
      <c r="F14112" s="211" t="n">
        <v>0</v>
      </c>
    </row>
    <row r="14113" customFormat="false" ht="12.8" hidden="false" customHeight="false" outlineLevel="0" collapsed="false">
      <c r="A14113" s="207" t="n">
        <v>36250</v>
      </c>
      <c r="B14113" s="208" t="s">
        <v>14255</v>
      </c>
      <c r="C14113" s="2" t="s">
        <v>183</v>
      </c>
      <c r="D14113" s="209" t="n">
        <v>6.13</v>
      </c>
      <c r="F14113" s="211" t="n">
        <v>0</v>
      </c>
    </row>
    <row r="14114" customFormat="false" ht="12.8" hidden="false" customHeight="false" outlineLevel="0" collapsed="false">
      <c r="A14114" s="207" t="n">
        <v>10857</v>
      </c>
      <c r="B14114" s="208" t="s">
        <v>14256</v>
      </c>
      <c r="C14114" s="2" t="s">
        <v>183</v>
      </c>
      <c r="F14114" s="211" t="n">
        <v>0</v>
      </c>
    </row>
    <row r="14115" customFormat="false" ht="12.8" hidden="false" customHeight="false" outlineLevel="0" collapsed="false">
      <c r="A14115" s="207" t="n">
        <v>4803</v>
      </c>
      <c r="B14115" s="208" t="s">
        <v>14257</v>
      </c>
      <c r="C14115" s="2" t="s">
        <v>183</v>
      </c>
      <c r="D14115" s="209" t="n">
        <v>27.17</v>
      </c>
      <c r="F14115" s="211" t="n">
        <v>0</v>
      </c>
    </row>
    <row r="14116" customFormat="false" ht="12.8" hidden="false" customHeight="false" outlineLevel="0" collapsed="false">
      <c r="A14116" s="207" t="n">
        <v>6186</v>
      </c>
      <c r="B14116" s="208" t="s">
        <v>14258</v>
      </c>
      <c r="C14116" s="2" t="s">
        <v>183</v>
      </c>
      <c r="D14116" s="209" t="n">
        <v>21.11</v>
      </c>
      <c r="F14116" s="211" t="n">
        <v>0</v>
      </c>
    </row>
    <row r="14117" customFormat="false" ht="12.8" hidden="false" customHeight="false" outlineLevel="0" collapsed="false">
      <c r="A14117" s="207" t="n">
        <v>4829</v>
      </c>
      <c r="B14117" s="208" t="s">
        <v>14259</v>
      </c>
      <c r="C14117" s="2" t="s">
        <v>183</v>
      </c>
      <c r="D14117" s="209" t="n">
        <v>71.43</v>
      </c>
      <c r="F14117" s="211" t="n">
        <v>0</v>
      </c>
    </row>
    <row r="14118" customFormat="false" ht="12.8" hidden="false" customHeight="false" outlineLevel="0" collapsed="false">
      <c r="A14118" s="207" t="n">
        <v>39829</v>
      </c>
      <c r="B14118" s="208" t="s">
        <v>14260</v>
      </c>
      <c r="C14118" s="2" t="s">
        <v>183</v>
      </c>
      <c r="D14118" s="209" t="n">
        <v>30.37</v>
      </c>
      <c r="F14118" s="211" t="n">
        <v>0</v>
      </c>
    </row>
    <row r="14119" customFormat="false" ht="19.4" hidden="false" customHeight="false" outlineLevel="0" collapsed="false">
      <c r="A14119" s="207" t="n">
        <v>20231</v>
      </c>
      <c r="B14119" s="208" t="s">
        <v>14261</v>
      </c>
      <c r="C14119" s="2" t="s">
        <v>183</v>
      </c>
      <c r="D14119" s="209" t="n">
        <v>66.31</v>
      </c>
      <c r="F14119" s="211" t="n">
        <v>0</v>
      </c>
    </row>
    <row r="14120" customFormat="false" ht="12.8" hidden="false" customHeight="false" outlineLevel="0" collapsed="false">
      <c r="A14120" s="207" t="n">
        <v>4804</v>
      </c>
      <c r="B14120" s="208" t="s">
        <v>14262</v>
      </c>
      <c r="C14120" s="2" t="s">
        <v>183</v>
      </c>
      <c r="D14120" s="209" t="n">
        <v>20.86</v>
      </c>
      <c r="F14120" s="211" t="n">
        <v>0</v>
      </c>
    </row>
    <row r="14121" customFormat="false" ht="12.8" hidden="false" customHeight="false" outlineLevel="0" collapsed="false">
      <c r="A14121" s="207" t="n">
        <v>34680</v>
      </c>
      <c r="B14121" s="208" t="s">
        <v>14263</v>
      </c>
      <c r="C14121" s="2" t="s">
        <v>183</v>
      </c>
      <c r="F14121" s="211" t="n">
        <v>0</v>
      </c>
    </row>
    <row r="14122" customFormat="false" ht="12.8" hidden="false" customHeight="false" outlineLevel="0" collapsed="false">
      <c r="A14122" s="207" t="n">
        <v>11573</v>
      </c>
      <c r="B14122" s="208" t="s">
        <v>14264</v>
      </c>
      <c r="C14122" s="2" t="s">
        <v>170</v>
      </c>
      <c r="D14122" s="209" t="n">
        <v>6.45</v>
      </c>
      <c r="F14122" s="211" t="n">
        <v>0</v>
      </c>
    </row>
    <row r="14123" customFormat="false" ht="12.8" hidden="false" customHeight="false" outlineLevel="0" collapsed="false">
      <c r="A14123" s="207" t="n">
        <v>38401</v>
      </c>
      <c r="B14123" s="208" t="s">
        <v>14265</v>
      </c>
      <c r="C14123" s="2" t="s">
        <v>170</v>
      </c>
      <c r="D14123" s="209" t="n">
        <v>56.65</v>
      </c>
      <c r="F14123" s="211" t="n">
        <v>0</v>
      </c>
    </row>
    <row r="14124" customFormat="false" ht="12.8" hidden="false" customHeight="false" outlineLevel="0" collapsed="false">
      <c r="A14124" s="207" t="n">
        <v>11575</v>
      </c>
      <c r="B14124" s="208" t="s">
        <v>14266</v>
      </c>
      <c r="C14124" s="2" t="s">
        <v>170</v>
      </c>
      <c r="D14124" s="209" t="n">
        <v>62.26</v>
      </c>
      <c r="F14124" s="211" t="n">
        <v>0</v>
      </c>
    </row>
    <row r="14125" customFormat="false" ht="19.4" hidden="false" customHeight="false" outlineLevel="0" collapsed="false">
      <c r="A14125" s="207" t="n">
        <v>38179</v>
      </c>
      <c r="B14125" s="208" t="s">
        <v>14267</v>
      </c>
      <c r="C14125" s="2" t="s">
        <v>170</v>
      </c>
      <c r="D14125" s="209" t="n">
        <v>51.48</v>
      </c>
      <c r="F14125" s="211" t="n">
        <v>0</v>
      </c>
    </row>
    <row r="14126" customFormat="false" ht="12.8" hidden="false" customHeight="false" outlineLevel="0" collapsed="false">
      <c r="A14126" s="207" t="n">
        <v>20256</v>
      </c>
      <c r="B14126" s="208" t="s">
        <v>14268</v>
      </c>
      <c r="C14126" s="2" t="s">
        <v>170</v>
      </c>
      <c r="D14126" s="209" t="n">
        <v>0.5</v>
      </c>
      <c r="F14126" s="211" t="n">
        <v>0</v>
      </c>
    </row>
    <row r="14127" customFormat="false" ht="19.4" hidden="false" customHeight="false" outlineLevel="0" collapsed="false">
      <c r="A14127" s="207" t="n">
        <v>14511</v>
      </c>
      <c r="B14127" s="208" t="s">
        <v>14269</v>
      </c>
      <c r="C14127" s="2" t="s">
        <v>170</v>
      </c>
      <c r="F14127" s="211" t="n">
        <v>0</v>
      </c>
    </row>
    <row r="14128" customFormat="false" ht="19.4" hidden="false" customHeight="false" outlineLevel="0" collapsed="false">
      <c r="A14128" s="207" t="n">
        <v>10642</v>
      </c>
      <c r="B14128" s="208" t="s">
        <v>14270</v>
      </c>
      <c r="C14128" s="2" t="s">
        <v>170</v>
      </c>
      <c r="F14128" s="211" t="n">
        <v>0</v>
      </c>
    </row>
    <row r="14129" customFormat="false" ht="19.4" hidden="false" customHeight="false" outlineLevel="0" collapsed="false">
      <c r="A14129" s="207" t="n">
        <v>14489</v>
      </c>
      <c r="B14129" s="208" t="s">
        <v>14271</v>
      </c>
      <c r="C14129" s="2" t="s">
        <v>170</v>
      </c>
      <c r="F14129" s="211" t="n">
        <v>0</v>
      </c>
    </row>
    <row r="14130" customFormat="false" ht="19.4" hidden="false" customHeight="false" outlineLevel="0" collapsed="false">
      <c r="A14130" s="207" t="n">
        <v>14513</v>
      </c>
      <c r="B14130" s="208" t="s">
        <v>14272</v>
      </c>
      <c r="C14130" s="2" t="s">
        <v>170</v>
      </c>
      <c r="F14130" s="211" t="n">
        <v>0</v>
      </c>
    </row>
    <row r="14131" customFormat="false" ht="19.4" hidden="false" customHeight="false" outlineLevel="0" collapsed="false">
      <c r="A14131" s="207" t="n">
        <v>10646</v>
      </c>
      <c r="B14131" s="208" t="s">
        <v>14273</v>
      </c>
      <c r="C14131" s="2" t="s">
        <v>170</v>
      </c>
      <c r="F14131" s="211" t="n">
        <v>0</v>
      </c>
    </row>
    <row r="14132" customFormat="false" ht="19.4" hidden="false" customHeight="false" outlineLevel="0" collapsed="false">
      <c r="A14132" s="207" t="n">
        <v>6070</v>
      </c>
      <c r="B14132" s="208" t="s">
        <v>14274</v>
      </c>
      <c r="C14132" s="2" t="s">
        <v>170</v>
      </c>
      <c r="F14132" s="211" t="n">
        <v>0</v>
      </c>
    </row>
    <row r="14133" customFormat="false" ht="19.4" hidden="false" customHeight="false" outlineLevel="0" collapsed="false">
      <c r="A14133" s="207" t="n">
        <v>6069</v>
      </c>
      <c r="B14133" s="208" t="s">
        <v>14275</v>
      </c>
      <c r="C14133" s="2" t="s">
        <v>170</v>
      </c>
      <c r="F14133" s="211" t="n">
        <v>0</v>
      </c>
    </row>
    <row r="14134" customFormat="false" ht="19.4" hidden="false" customHeight="false" outlineLevel="0" collapsed="false">
      <c r="A14134" s="207" t="n">
        <v>14626</v>
      </c>
      <c r="B14134" s="208" t="s">
        <v>14276</v>
      </c>
      <c r="C14134" s="2" t="s">
        <v>170</v>
      </c>
      <c r="F14134" s="211" t="n">
        <v>0</v>
      </c>
    </row>
    <row r="14135" customFormat="false" ht="19.4" hidden="false" customHeight="false" outlineLevel="0" collapsed="false">
      <c r="A14135" s="207" t="n">
        <v>6067</v>
      </c>
      <c r="B14135" s="208" t="s">
        <v>14277</v>
      </c>
      <c r="C14135" s="2" t="s">
        <v>170</v>
      </c>
      <c r="F14135" s="211" t="n">
        <v>0</v>
      </c>
    </row>
    <row r="14136" customFormat="false" ht="12.8" hidden="false" customHeight="false" outlineLevel="0" collapsed="false">
      <c r="A14136" s="207" t="n">
        <v>38393</v>
      </c>
      <c r="B14136" s="208" t="s">
        <v>14278</v>
      </c>
      <c r="C14136" s="2" t="s">
        <v>170</v>
      </c>
      <c r="D14136" s="209" t="n">
        <v>19.9</v>
      </c>
      <c r="F14136" s="211" t="n">
        <v>0</v>
      </c>
    </row>
    <row r="14137" customFormat="false" ht="12.8" hidden="false" customHeight="false" outlineLevel="0" collapsed="false">
      <c r="A14137" s="207" t="n">
        <v>45233</v>
      </c>
      <c r="B14137" s="208" t="s">
        <v>14279</v>
      </c>
      <c r="C14137" s="2" t="s">
        <v>170</v>
      </c>
      <c r="D14137" s="209" t="n">
        <v>8.54</v>
      </c>
      <c r="F14137" s="211" t="n">
        <v>0</v>
      </c>
    </row>
    <row r="14138" customFormat="false" ht="12.8" hidden="false" customHeight="false" outlineLevel="0" collapsed="false">
      <c r="A14138" s="207" t="n">
        <v>38390</v>
      </c>
      <c r="B14138" s="208" t="s">
        <v>14280</v>
      </c>
      <c r="C14138" s="2" t="s">
        <v>170</v>
      </c>
      <c r="D14138" s="209" t="n">
        <v>48.89</v>
      </c>
      <c r="F14138" s="211" t="n">
        <v>0</v>
      </c>
    </row>
    <row r="14139" customFormat="false" ht="19.4" hidden="false" customHeight="false" outlineLevel="0" collapsed="false">
      <c r="A14139" s="207" t="n">
        <v>11578</v>
      </c>
      <c r="B14139" s="208" t="s">
        <v>14281</v>
      </c>
      <c r="C14139" s="2" t="s">
        <v>170</v>
      </c>
      <c r="D14139" s="209" t="n">
        <v>13.44</v>
      </c>
      <c r="F14139" s="211" t="n">
        <v>0</v>
      </c>
    </row>
    <row r="14140" customFormat="false" ht="19.4" hidden="false" customHeight="false" outlineLevel="0" collapsed="false">
      <c r="A14140" s="207" t="n">
        <v>11577</v>
      </c>
      <c r="B14140" s="208" t="s">
        <v>14282</v>
      </c>
      <c r="C14140" s="2" t="s">
        <v>170</v>
      </c>
      <c r="D14140" s="209" t="n">
        <v>12.83</v>
      </c>
      <c r="F14140" s="211" t="n">
        <v>0</v>
      </c>
    </row>
    <row r="14141" customFormat="false" ht="19.4" hidden="false" customHeight="false" outlineLevel="0" collapsed="false">
      <c r="A14141" s="207" t="n">
        <v>42432</v>
      </c>
      <c r="B14141" s="208" t="s">
        <v>14283</v>
      </c>
      <c r="C14141" s="2" t="s">
        <v>170</v>
      </c>
      <c r="F14141" s="211" t="n">
        <v>0</v>
      </c>
    </row>
    <row r="14142" customFormat="false" ht="19.4" hidden="false" customHeight="false" outlineLevel="0" collapsed="false">
      <c r="A14142" s="207" t="n">
        <v>42437</v>
      </c>
      <c r="B14142" s="208" t="s">
        <v>14284</v>
      </c>
      <c r="C14142" s="2" t="s">
        <v>170</v>
      </c>
      <c r="F14142" s="211" t="n">
        <v>0</v>
      </c>
    </row>
    <row r="14143" customFormat="false" ht="12.8" hidden="false" customHeight="false" outlineLevel="0" collapsed="false">
      <c r="A14143" s="207" t="n">
        <v>1116</v>
      </c>
      <c r="B14143" s="208" t="s">
        <v>14285</v>
      </c>
      <c r="C14143" s="2" t="s">
        <v>183</v>
      </c>
      <c r="D14143" s="209" t="n">
        <v>21.48</v>
      </c>
      <c r="F14143" s="211" t="n">
        <v>0</v>
      </c>
    </row>
    <row r="14144" customFormat="false" ht="12.8" hidden="false" customHeight="false" outlineLevel="0" collapsed="false">
      <c r="A14144" s="207" t="n">
        <v>1115</v>
      </c>
      <c r="B14144" s="208" t="s">
        <v>14286</v>
      </c>
      <c r="C14144" s="2" t="s">
        <v>183</v>
      </c>
      <c r="D14144" s="209" t="n">
        <v>25.74</v>
      </c>
      <c r="F14144" s="211" t="n">
        <v>0</v>
      </c>
    </row>
    <row r="14145" customFormat="false" ht="12.8" hidden="false" customHeight="false" outlineLevel="0" collapsed="false">
      <c r="A14145" s="207" t="n">
        <v>1113</v>
      </c>
      <c r="B14145" s="208" t="s">
        <v>14287</v>
      </c>
      <c r="C14145" s="2" t="s">
        <v>183</v>
      </c>
      <c r="D14145" s="209" t="n">
        <v>30.09</v>
      </c>
      <c r="F14145" s="211" t="n">
        <v>0</v>
      </c>
    </row>
    <row r="14146" customFormat="false" ht="12.8" hidden="false" customHeight="false" outlineLevel="0" collapsed="false">
      <c r="A14146" s="207" t="n">
        <v>1114</v>
      </c>
      <c r="B14146" s="208" t="s">
        <v>14288</v>
      </c>
      <c r="C14146" s="2" t="s">
        <v>183</v>
      </c>
      <c r="D14146" s="209" t="n">
        <v>35.85</v>
      </c>
      <c r="F14146" s="211" t="n">
        <v>0</v>
      </c>
    </row>
    <row r="14147" customFormat="false" ht="12.8" hidden="false" customHeight="false" outlineLevel="0" collapsed="false">
      <c r="A14147" s="207" t="n">
        <v>40873</v>
      </c>
      <c r="B14147" s="208" t="s">
        <v>14289</v>
      </c>
      <c r="C14147" s="2" t="s">
        <v>183</v>
      </c>
      <c r="D14147" s="209" t="n">
        <v>28.05</v>
      </c>
      <c r="F14147" s="211" t="n">
        <v>0</v>
      </c>
    </row>
    <row r="14148" customFormat="false" ht="12.8" hidden="false" customHeight="false" outlineLevel="0" collapsed="false">
      <c r="A14148" s="207" t="n">
        <v>20214</v>
      </c>
      <c r="B14148" s="208" t="s">
        <v>14290</v>
      </c>
      <c r="C14148" s="2" t="s">
        <v>170</v>
      </c>
      <c r="D14148" s="209" t="n">
        <v>58.06</v>
      </c>
      <c r="F14148" s="211" t="n">
        <v>0</v>
      </c>
    </row>
    <row r="14149" customFormat="false" ht="12.8" hidden="false" customHeight="false" outlineLevel="0" collapsed="false">
      <c r="A14149" s="207" t="n">
        <v>7237</v>
      </c>
      <c r="B14149" s="208" t="s">
        <v>14291</v>
      </c>
      <c r="C14149" s="2" t="s">
        <v>170</v>
      </c>
      <c r="D14149" s="209" t="n">
        <v>56.84</v>
      </c>
      <c r="F14149" s="211" t="n">
        <v>0</v>
      </c>
    </row>
    <row r="14150" customFormat="false" ht="12.8" hidden="false" customHeight="false" outlineLevel="0" collapsed="false">
      <c r="A14150" s="207" t="n">
        <v>11757</v>
      </c>
      <c r="B14150" s="208" t="s">
        <v>14292</v>
      </c>
      <c r="C14150" s="2" t="s">
        <v>170</v>
      </c>
      <c r="D14150" s="209" t="n">
        <v>80.4</v>
      </c>
      <c r="F14150" s="211" t="n">
        <v>0</v>
      </c>
    </row>
    <row r="14151" customFormat="false" ht="12.8" hidden="false" customHeight="false" outlineLevel="0" collapsed="false">
      <c r="A14151" s="207" t="n">
        <v>11758</v>
      </c>
      <c r="B14151" s="208" t="s">
        <v>14293</v>
      </c>
      <c r="C14151" s="2" t="s">
        <v>170</v>
      </c>
      <c r="D14151" s="209" t="n">
        <v>45.9</v>
      </c>
      <c r="F14151" s="211" t="n">
        <v>0</v>
      </c>
    </row>
    <row r="14152" customFormat="false" ht="12.8" hidden="false" customHeight="false" outlineLevel="0" collapsed="false">
      <c r="A14152" s="207" t="n">
        <v>37526</v>
      </c>
      <c r="B14152" s="208" t="s">
        <v>14294</v>
      </c>
      <c r="C14152" s="2" t="s">
        <v>170</v>
      </c>
      <c r="D14152" s="209" t="n">
        <v>3.97</v>
      </c>
      <c r="F14152" s="211" t="n">
        <v>0</v>
      </c>
    </row>
    <row r="14153" customFormat="false" ht="12.8" hidden="false" customHeight="false" outlineLevel="0" collapsed="false">
      <c r="A14153" s="207" t="n">
        <v>6076</v>
      </c>
      <c r="B14153" s="208" t="s">
        <v>14295</v>
      </c>
      <c r="C14153" s="2" t="s">
        <v>262</v>
      </c>
      <c r="F14153" s="211" t="n">
        <v>0</v>
      </c>
    </row>
    <row r="14154" customFormat="false" ht="12.8" hidden="false" customHeight="false" outlineLevel="0" collapsed="false">
      <c r="A14154" s="207" t="n">
        <v>13109</v>
      </c>
      <c r="B14154" s="208" t="s">
        <v>14296</v>
      </c>
      <c r="C14154" s="2" t="s">
        <v>170</v>
      </c>
      <c r="F14154" s="211" t="n">
        <v>0</v>
      </c>
    </row>
    <row r="14155" customFormat="false" ht="12.8" hidden="false" customHeight="false" outlineLevel="0" collapsed="false">
      <c r="A14155" s="207" t="n">
        <v>13110</v>
      </c>
      <c r="B14155" s="208" t="s">
        <v>14297</v>
      </c>
      <c r="C14155" s="2" t="s">
        <v>170</v>
      </c>
      <c r="F14155" s="211" t="n">
        <v>0</v>
      </c>
    </row>
    <row r="14156" customFormat="false" ht="12.8" hidden="false" customHeight="false" outlineLevel="0" collapsed="false">
      <c r="A14156" s="207" t="n">
        <v>7581</v>
      </c>
      <c r="B14156" s="208" t="s">
        <v>14298</v>
      </c>
      <c r="C14156" s="2" t="s">
        <v>170</v>
      </c>
      <c r="F14156" s="211" t="n">
        <v>0</v>
      </c>
    </row>
    <row r="14157" customFormat="false" ht="12.8" hidden="false" customHeight="false" outlineLevel="0" collapsed="false">
      <c r="A14157" s="207" t="n">
        <v>4509</v>
      </c>
      <c r="B14157" s="208" t="s">
        <v>14299</v>
      </c>
      <c r="C14157" s="2" t="s">
        <v>183</v>
      </c>
      <c r="D14157" s="209" t="n">
        <v>3.74</v>
      </c>
      <c r="F14157" s="211" t="n">
        <v>0</v>
      </c>
    </row>
    <row r="14158" customFormat="false" ht="12.8" hidden="false" customHeight="false" outlineLevel="0" collapsed="false">
      <c r="A14158" s="207" t="n">
        <v>4512</v>
      </c>
      <c r="B14158" s="208" t="s">
        <v>14300</v>
      </c>
      <c r="C14158" s="2" t="s">
        <v>183</v>
      </c>
      <c r="D14158" s="209" t="n">
        <v>1.78</v>
      </c>
      <c r="F14158" s="211" t="n">
        <v>0</v>
      </c>
    </row>
    <row r="14159" customFormat="false" ht="12.8" hidden="false" customHeight="false" outlineLevel="0" collapsed="false">
      <c r="A14159" s="207" t="n">
        <v>4517</v>
      </c>
      <c r="B14159" s="208" t="s">
        <v>14301</v>
      </c>
      <c r="C14159" s="2" t="s">
        <v>183</v>
      </c>
      <c r="D14159" s="209" t="n">
        <v>2.58</v>
      </c>
      <c r="F14159" s="211" t="n">
        <v>0</v>
      </c>
    </row>
    <row r="14160" customFormat="false" ht="12.8" hidden="false" customHeight="false" outlineLevel="0" collapsed="false">
      <c r="A14160" s="207" t="n">
        <v>20206</v>
      </c>
      <c r="B14160" s="208" t="s">
        <v>14302</v>
      </c>
      <c r="C14160" s="2" t="s">
        <v>183</v>
      </c>
      <c r="D14160" s="209" t="n">
        <v>8.61</v>
      </c>
      <c r="F14160" s="211" t="n">
        <v>0</v>
      </c>
    </row>
    <row r="14161" customFormat="false" ht="12.8" hidden="false" customHeight="false" outlineLevel="0" collapsed="false">
      <c r="A14161" s="207" t="n">
        <v>4460</v>
      </c>
      <c r="B14161" s="208" t="s">
        <v>14303</v>
      </c>
      <c r="C14161" s="2" t="s">
        <v>183</v>
      </c>
      <c r="D14161" s="209" t="n">
        <v>8.84</v>
      </c>
      <c r="F14161" s="211" t="n">
        <v>0</v>
      </c>
    </row>
    <row r="14162" customFormat="false" ht="19.4" hidden="false" customHeight="false" outlineLevel="0" collapsed="false">
      <c r="A14162" s="207" t="n">
        <v>4415</v>
      </c>
      <c r="B14162" s="208" t="s">
        <v>14304</v>
      </c>
      <c r="C14162" s="2" t="s">
        <v>183</v>
      </c>
      <c r="D14162" s="209" t="n">
        <v>4.73</v>
      </c>
      <c r="F14162" s="211" t="n">
        <v>0</v>
      </c>
    </row>
    <row r="14163" customFormat="false" ht="19.4" hidden="false" customHeight="false" outlineLevel="0" collapsed="false">
      <c r="A14163" s="207" t="n">
        <v>4417</v>
      </c>
      <c r="B14163" s="208" t="s">
        <v>14305</v>
      </c>
      <c r="C14163" s="2" t="s">
        <v>183</v>
      </c>
      <c r="D14163" s="209" t="n">
        <v>6.82</v>
      </c>
      <c r="F14163" s="211" t="n">
        <v>0</v>
      </c>
    </row>
    <row r="14164" customFormat="false" ht="12.8" hidden="false" customHeight="false" outlineLevel="0" collapsed="false">
      <c r="A14164" s="207" t="n">
        <v>37373</v>
      </c>
      <c r="B14164" s="208" t="s">
        <v>14306</v>
      </c>
      <c r="C14164" s="2" t="s">
        <v>2148</v>
      </c>
      <c r="D14164" s="209" t="n">
        <v>0.11</v>
      </c>
      <c r="F14164" s="211" t="n">
        <v>0</v>
      </c>
    </row>
    <row r="14165" customFormat="false" ht="12.8" hidden="false" customHeight="false" outlineLevel="0" collapsed="false">
      <c r="A14165" s="207" t="n">
        <v>40864</v>
      </c>
      <c r="B14165" s="208" t="s">
        <v>14307</v>
      </c>
      <c r="C14165" s="2" t="s">
        <v>7208</v>
      </c>
      <c r="D14165" s="209" t="n">
        <v>18.28</v>
      </c>
      <c r="F14165" s="211" t="n">
        <v>0</v>
      </c>
    </row>
    <row r="14166" customFormat="false" ht="12.8" hidden="false" customHeight="false" outlineLevel="0" collapsed="false">
      <c r="A14166" s="207" t="n">
        <v>4734</v>
      </c>
      <c r="B14166" s="208" t="s">
        <v>14308</v>
      </c>
      <c r="C14166" s="2" t="s">
        <v>262</v>
      </c>
      <c r="D14166" s="209" t="n">
        <v>324.61</v>
      </c>
      <c r="F14166" s="211" t="n">
        <v>0</v>
      </c>
    </row>
    <row r="14167" customFormat="false" ht="12.8" hidden="false" customHeight="false" outlineLevel="0" collapsed="false">
      <c r="A14167" s="207" t="n">
        <v>6085</v>
      </c>
      <c r="B14167" s="208" t="s">
        <v>14309</v>
      </c>
      <c r="C14167" s="2" t="s">
        <v>9857</v>
      </c>
      <c r="D14167" s="209" t="n">
        <v>8.28</v>
      </c>
      <c r="F14167" s="211" t="n">
        <v>0</v>
      </c>
    </row>
    <row r="14168" customFormat="false" ht="12.8" hidden="false" customHeight="false" outlineLevel="0" collapsed="false">
      <c r="A14168" s="207" t="n">
        <v>38396</v>
      </c>
      <c r="B14168" s="208" t="s">
        <v>14310</v>
      </c>
      <c r="C14168" s="2" t="s">
        <v>170</v>
      </c>
      <c r="D14168" s="209" t="n">
        <v>838.11</v>
      </c>
      <c r="F14168" s="211" t="n">
        <v>0</v>
      </c>
    </row>
    <row r="14169" customFormat="false" ht="12.8" hidden="false" customHeight="false" outlineLevel="0" collapsed="false">
      <c r="A14169" s="207" t="n">
        <v>11622</v>
      </c>
      <c r="B14169" s="208" t="s">
        <v>14311</v>
      </c>
      <c r="C14169" s="2" t="s">
        <v>441</v>
      </c>
      <c r="D14169" s="209" t="n">
        <v>74.5</v>
      </c>
      <c r="F14169" s="211" t="n">
        <v>0</v>
      </c>
    </row>
    <row r="14170" customFormat="false" ht="12.8" hidden="false" customHeight="false" outlineLevel="0" collapsed="false">
      <c r="A14170" s="207" t="n">
        <v>43143</v>
      </c>
      <c r="B14170" s="208" t="s">
        <v>14312</v>
      </c>
      <c r="C14170" s="2" t="s">
        <v>9857</v>
      </c>
      <c r="D14170" s="209" t="n">
        <v>28.14</v>
      </c>
      <c r="F14170" s="211" t="n">
        <v>0</v>
      </c>
    </row>
    <row r="14171" customFormat="false" ht="12.8" hidden="false" customHeight="false" outlineLevel="0" collapsed="false">
      <c r="A14171" s="207" t="n">
        <v>7317</v>
      </c>
      <c r="B14171" s="208" t="s">
        <v>14313</v>
      </c>
      <c r="C14171" s="2" t="s">
        <v>441</v>
      </c>
      <c r="D14171" s="209" t="n">
        <v>46.85</v>
      </c>
      <c r="F14171" s="211" t="n">
        <v>0</v>
      </c>
    </row>
    <row r="14172" customFormat="false" ht="12.8" hidden="false" customHeight="false" outlineLevel="0" collapsed="false">
      <c r="A14172" s="207" t="n">
        <v>142</v>
      </c>
      <c r="B14172" s="208" t="s">
        <v>14314</v>
      </c>
      <c r="C14172" s="2" t="s">
        <v>14315</v>
      </c>
      <c r="D14172" s="209" t="n">
        <v>35.15</v>
      </c>
      <c r="F14172" s="211" t="n">
        <v>0</v>
      </c>
    </row>
    <row r="14173" customFormat="false" ht="12.8" hidden="false" customHeight="false" outlineLevel="0" collapsed="false">
      <c r="A14173" s="207" t="n">
        <v>43142</v>
      </c>
      <c r="B14173" s="208" t="s">
        <v>14316</v>
      </c>
      <c r="C14173" s="2" t="s">
        <v>9857</v>
      </c>
      <c r="D14173" s="209" t="n">
        <v>159.68</v>
      </c>
      <c r="F14173" s="211" t="n">
        <v>0</v>
      </c>
    </row>
    <row r="14174" customFormat="false" ht="12.8" hidden="false" customHeight="false" outlineLevel="0" collapsed="false">
      <c r="A14174" s="207" t="n">
        <v>38123</v>
      </c>
      <c r="B14174" s="208" t="s">
        <v>14317</v>
      </c>
      <c r="C14174" s="2" t="s">
        <v>441</v>
      </c>
      <c r="D14174" s="209" t="n">
        <v>52.34</v>
      </c>
      <c r="F14174" s="211" t="n">
        <v>0</v>
      </c>
    </row>
    <row r="14175" customFormat="false" ht="12.8" hidden="false" customHeight="false" outlineLevel="0" collapsed="false">
      <c r="A14175" s="207" t="n">
        <v>42699</v>
      </c>
      <c r="B14175" s="208" t="s">
        <v>14318</v>
      </c>
      <c r="C14175" s="2" t="s">
        <v>170</v>
      </c>
      <c r="D14175" s="209" t="n">
        <v>37.47</v>
      </c>
      <c r="F14175" s="211" t="n">
        <v>0</v>
      </c>
    </row>
    <row r="14176" customFormat="false" ht="19.4" hidden="false" customHeight="false" outlineLevel="0" collapsed="false">
      <c r="A14176" s="207" t="n">
        <v>37743</v>
      </c>
      <c r="B14176" s="208" t="s">
        <v>14319</v>
      </c>
      <c r="C14176" s="2" t="s">
        <v>170</v>
      </c>
      <c r="D14176" s="209" t="n">
        <v>296001.39</v>
      </c>
      <c r="F14176" s="211" t="n">
        <v>0</v>
      </c>
    </row>
    <row r="14177" customFormat="false" ht="19.4" hidden="false" customHeight="false" outlineLevel="0" collapsed="false">
      <c r="A14177" s="207" t="n">
        <v>37744</v>
      </c>
      <c r="B14177" s="208" t="s">
        <v>14320</v>
      </c>
      <c r="C14177" s="2" t="s">
        <v>170</v>
      </c>
      <c r="D14177" s="209" t="n">
        <v>348041.95</v>
      </c>
      <c r="F14177" s="211" t="n">
        <v>0</v>
      </c>
    </row>
    <row r="14178" customFormat="false" ht="19.4" hidden="false" customHeight="false" outlineLevel="0" collapsed="false">
      <c r="A14178" s="207" t="n">
        <v>37741</v>
      </c>
      <c r="B14178" s="208" t="s">
        <v>14321</v>
      </c>
      <c r="C14178" s="2" t="s">
        <v>170</v>
      </c>
      <c r="D14178" s="209" t="n">
        <v>269152.44</v>
      </c>
      <c r="F14178" s="211" t="n">
        <v>0</v>
      </c>
    </row>
    <row r="14179" customFormat="false" ht="12.8" hidden="false" customHeight="false" outlineLevel="0" collapsed="false">
      <c r="A14179" s="207" t="n">
        <v>39396</v>
      </c>
      <c r="B14179" s="208" t="s">
        <v>14322</v>
      </c>
      <c r="C14179" s="2" t="s">
        <v>170</v>
      </c>
      <c r="F14179" s="211" t="n">
        <v>0</v>
      </c>
    </row>
    <row r="14180" customFormat="false" ht="19.4" hidden="false" customHeight="false" outlineLevel="0" collapsed="false">
      <c r="A14180" s="207" t="n">
        <v>39392</v>
      </c>
      <c r="B14180" s="208" t="s">
        <v>14323</v>
      </c>
      <c r="C14180" s="2" t="s">
        <v>170</v>
      </c>
      <c r="F14180" s="211" t="n">
        <v>0</v>
      </c>
    </row>
    <row r="14181" customFormat="false" ht="19.4" hidden="false" customHeight="false" outlineLevel="0" collapsed="false">
      <c r="A14181" s="207" t="n">
        <v>39393</v>
      </c>
      <c r="B14181" s="208" t="s">
        <v>14324</v>
      </c>
      <c r="C14181" s="2" t="s">
        <v>170</v>
      </c>
      <c r="F14181" s="211" t="n">
        <v>0</v>
      </c>
    </row>
    <row r="14182" customFormat="false" ht="19.4" hidden="false" customHeight="false" outlineLevel="0" collapsed="false">
      <c r="A14182" s="207" t="n">
        <v>39394</v>
      </c>
      <c r="B14182" s="208" t="s">
        <v>14325</v>
      </c>
      <c r="C14182" s="2" t="s">
        <v>170</v>
      </c>
      <c r="F14182" s="211" t="n">
        <v>0</v>
      </c>
    </row>
    <row r="14183" customFormat="false" ht="12.8" hidden="false" customHeight="false" outlineLevel="0" collapsed="false">
      <c r="A14183" s="207" t="n">
        <v>39395</v>
      </c>
      <c r="B14183" s="208" t="s">
        <v>14326</v>
      </c>
      <c r="C14183" s="2" t="s">
        <v>170</v>
      </c>
      <c r="F14183" s="211" t="n">
        <v>0</v>
      </c>
    </row>
    <row r="14184" customFormat="false" ht="12.8" hidden="false" customHeight="false" outlineLevel="0" collapsed="false">
      <c r="A14184" s="207" t="n">
        <v>14618</v>
      </c>
      <c r="B14184" s="208" t="s">
        <v>14327</v>
      </c>
      <c r="C14184" s="2" t="s">
        <v>170</v>
      </c>
      <c r="D14184" s="209" t="n">
        <v>1630.1</v>
      </c>
      <c r="F14184" s="211" t="n">
        <v>0</v>
      </c>
    </row>
    <row r="14185" customFormat="false" ht="12.8" hidden="false" customHeight="false" outlineLevel="0" collapsed="false">
      <c r="A14185" s="207" t="n">
        <v>6110</v>
      </c>
      <c r="B14185" s="208" t="s">
        <v>14328</v>
      </c>
      <c r="C14185" s="2" t="s">
        <v>2148</v>
      </c>
      <c r="D14185" s="209" t="n">
        <v>21.06</v>
      </c>
      <c r="F14185" s="211" t="n">
        <v>0</v>
      </c>
    </row>
    <row r="14186" customFormat="false" ht="12.8" hidden="false" customHeight="false" outlineLevel="0" collapsed="false">
      <c r="A14186" s="207" t="n">
        <v>40910</v>
      </c>
      <c r="B14186" s="208" t="s">
        <v>14329</v>
      </c>
      <c r="C14186" s="2" t="s">
        <v>7208</v>
      </c>
      <c r="D14186" s="209" t="n">
        <v>3701.79</v>
      </c>
      <c r="F14186" s="211" t="n">
        <v>0</v>
      </c>
    </row>
    <row r="14187" customFormat="false" ht="12.8" hidden="false" customHeight="false" outlineLevel="0" collapsed="false">
      <c r="A14187" s="207" t="n">
        <v>45255</v>
      </c>
      <c r="B14187" s="208" t="s">
        <v>14330</v>
      </c>
      <c r="C14187" s="2" t="s">
        <v>170</v>
      </c>
      <c r="D14187" s="209" t="n">
        <v>38.94</v>
      </c>
      <c r="F14187" s="211" t="n">
        <v>0</v>
      </c>
    </row>
    <row r="14188" customFormat="false" ht="12.8" hidden="false" customHeight="false" outlineLevel="0" collapsed="false">
      <c r="A14188" s="207" t="n">
        <v>6111</v>
      </c>
      <c r="B14188" s="208" t="s">
        <v>14331</v>
      </c>
      <c r="C14188" s="2" t="s">
        <v>2148</v>
      </c>
      <c r="D14188" s="209" t="n">
        <v>16.55</v>
      </c>
      <c r="F14188" s="211" t="n">
        <v>0</v>
      </c>
    </row>
    <row r="14189" customFormat="false" ht="12.8" hidden="false" customHeight="false" outlineLevel="0" collapsed="false">
      <c r="A14189" s="207" t="n">
        <v>41084</v>
      </c>
      <c r="B14189" s="208" t="s">
        <v>14332</v>
      </c>
      <c r="C14189" s="2" t="s">
        <v>7208</v>
      </c>
      <c r="D14189" s="209" t="n">
        <v>2909.04</v>
      </c>
      <c r="F14189" s="211" t="n">
        <v>0</v>
      </c>
    </row>
    <row r="14190" customFormat="false" ht="19.4" hidden="false" customHeight="false" outlineLevel="0" collapsed="false">
      <c r="A14190" s="207" t="n">
        <v>44535</v>
      </c>
      <c r="B14190" s="208" t="s">
        <v>14333</v>
      </c>
      <c r="C14190" s="2" t="s">
        <v>262</v>
      </c>
      <c r="D14190" s="209" t="n">
        <v>55.26</v>
      </c>
      <c r="F14190" s="211" t="n">
        <v>0</v>
      </c>
    </row>
    <row r="14191" customFormat="false" ht="12.8" hidden="false" customHeight="false" outlineLevel="0" collapsed="false">
      <c r="A14191" s="207" t="n">
        <v>44945</v>
      </c>
      <c r="B14191" s="208" t="s">
        <v>14334</v>
      </c>
      <c r="C14191" s="2" t="s">
        <v>170</v>
      </c>
      <c r="D14191" s="209" t="n">
        <v>10.35</v>
      </c>
      <c r="F14191" s="211" t="n">
        <v>0</v>
      </c>
    </row>
    <row r="14192" customFormat="false" ht="12.8" hidden="false" customHeight="false" outlineLevel="0" collapsed="false">
      <c r="A14192" s="207" t="n">
        <v>38637</v>
      </c>
      <c r="B14192" s="208" t="s">
        <v>14335</v>
      </c>
      <c r="C14192" s="2" t="s">
        <v>170</v>
      </c>
      <c r="D14192" s="209" t="n">
        <v>378.68</v>
      </c>
      <c r="F14192" s="211" t="n">
        <v>0</v>
      </c>
    </row>
    <row r="14193" customFormat="false" ht="12.8" hidden="false" customHeight="false" outlineLevel="0" collapsed="false">
      <c r="A14193" s="207" t="n">
        <v>6150</v>
      </c>
      <c r="B14193" s="208" t="s">
        <v>14336</v>
      </c>
      <c r="C14193" s="2" t="s">
        <v>170</v>
      </c>
      <c r="D14193" s="209" t="n">
        <v>383.31</v>
      </c>
      <c r="F14193" s="211" t="n">
        <v>0</v>
      </c>
    </row>
    <row r="14194" customFormat="false" ht="12.8" hidden="false" customHeight="false" outlineLevel="0" collapsed="false">
      <c r="A14194" s="207" t="n">
        <v>6136</v>
      </c>
      <c r="B14194" s="208" t="s">
        <v>14337</v>
      </c>
      <c r="C14194" s="2" t="s">
        <v>170</v>
      </c>
      <c r="D14194" s="209" t="n">
        <v>301.3</v>
      </c>
      <c r="F14194" s="211" t="n">
        <v>0</v>
      </c>
    </row>
    <row r="14195" customFormat="false" ht="12.8" hidden="false" customHeight="false" outlineLevel="0" collapsed="false">
      <c r="A14195" s="207" t="n">
        <v>38638</v>
      </c>
      <c r="B14195" s="208" t="s">
        <v>14338</v>
      </c>
      <c r="C14195" s="2" t="s">
        <v>170</v>
      </c>
      <c r="D14195" s="209" t="n">
        <v>319.1</v>
      </c>
      <c r="F14195" s="211" t="n">
        <v>0</v>
      </c>
    </row>
    <row r="14196" customFormat="false" ht="12.8" hidden="false" customHeight="false" outlineLevel="0" collapsed="false">
      <c r="A14196" s="207" t="n">
        <v>20262</v>
      </c>
      <c r="B14196" s="208" t="s">
        <v>14339</v>
      </c>
      <c r="C14196" s="2" t="s">
        <v>170</v>
      </c>
      <c r="D14196" s="209" t="n">
        <v>18.96</v>
      </c>
      <c r="F14196" s="211" t="n">
        <v>0</v>
      </c>
    </row>
    <row r="14197" customFormat="false" ht="12.8" hidden="false" customHeight="false" outlineLevel="0" collapsed="false">
      <c r="A14197" s="207" t="n">
        <v>6145</v>
      </c>
      <c r="B14197" s="208" t="s">
        <v>14340</v>
      </c>
      <c r="C14197" s="2" t="s">
        <v>170</v>
      </c>
      <c r="D14197" s="209" t="n">
        <v>20.94</v>
      </c>
      <c r="F14197" s="211" t="n">
        <v>0</v>
      </c>
    </row>
    <row r="14198" customFormat="false" ht="12.8" hidden="false" customHeight="false" outlineLevel="0" collapsed="false">
      <c r="A14198" s="207" t="n">
        <v>6149</v>
      </c>
      <c r="B14198" s="208" t="s">
        <v>14341</v>
      </c>
      <c r="C14198" s="2" t="s">
        <v>170</v>
      </c>
      <c r="D14198" s="209" t="n">
        <v>13.84</v>
      </c>
      <c r="F14198" s="211" t="n">
        <v>0</v>
      </c>
    </row>
    <row r="14199" customFormat="false" ht="12.8" hidden="false" customHeight="false" outlineLevel="0" collapsed="false">
      <c r="A14199" s="207" t="n">
        <v>6146</v>
      </c>
      <c r="B14199" s="208" t="s">
        <v>14342</v>
      </c>
      <c r="C14199" s="2" t="s">
        <v>170</v>
      </c>
      <c r="D14199" s="209" t="n">
        <v>19.89</v>
      </c>
      <c r="F14199" s="211" t="n">
        <v>0</v>
      </c>
    </row>
    <row r="14200" customFormat="false" ht="12.8" hidden="false" customHeight="false" outlineLevel="0" collapsed="false">
      <c r="A14200" s="207" t="n">
        <v>44536</v>
      </c>
      <c r="B14200" s="208" t="s">
        <v>14343</v>
      </c>
      <c r="C14200" s="2" t="s">
        <v>441</v>
      </c>
      <c r="D14200" s="209" t="n">
        <v>2.95</v>
      </c>
      <c r="F14200" s="211" t="n">
        <v>0</v>
      </c>
    </row>
    <row r="14201" customFormat="false" ht="12.8" hidden="false" customHeight="false" outlineLevel="0" collapsed="false">
      <c r="A14201" s="207" t="n">
        <v>39961</v>
      </c>
      <c r="B14201" s="208" t="s">
        <v>14344</v>
      </c>
      <c r="C14201" s="2" t="s">
        <v>170</v>
      </c>
      <c r="D14201" s="209" t="n">
        <v>23.23</v>
      </c>
      <c r="F14201" s="211" t="n">
        <v>0</v>
      </c>
    </row>
    <row r="14202" customFormat="false" ht="19.4" hidden="false" customHeight="false" outlineLevel="0" collapsed="false">
      <c r="A14202" s="207" t="n">
        <v>42433</v>
      </c>
      <c r="B14202" s="208" t="s">
        <v>14345</v>
      </c>
      <c r="C14202" s="2" t="s">
        <v>170</v>
      </c>
      <c r="F14202" s="211" t="n">
        <v>0</v>
      </c>
    </row>
    <row r="14203" customFormat="false" ht="19.4" hidden="false" customHeight="false" outlineLevel="0" collapsed="false">
      <c r="A14203" s="207" t="n">
        <v>42434</v>
      </c>
      <c r="B14203" s="208" t="s">
        <v>14346</v>
      </c>
      <c r="C14203" s="2" t="s">
        <v>170</v>
      </c>
      <c r="F14203" s="211" t="n">
        <v>0</v>
      </c>
    </row>
    <row r="14204" customFormat="false" ht="19.4" hidden="false" customHeight="false" outlineLevel="0" collapsed="false">
      <c r="A14204" s="207" t="n">
        <v>42435</v>
      </c>
      <c r="B14204" s="208" t="s">
        <v>14347</v>
      </c>
      <c r="C14204" s="2" t="s">
        <v>170</v>
      </c>
      <c r="F14204" s="211" t="n">
        <v>0</v>
      </c>
    </row>
    <row r="14205" customFormat="false" ht="12.8" hidden="false" customHeight="false" outlineLevel="0" collapsed="false">
      <c r="A14205" s="207" t="n">
        <v>38061</v>
      </c>
      <c r="B14205" s="208" t="s">
        <v>14348</v>
      </c>
      <c r="C14205" s="2" t="s">
        <v>170</v>
      </c>
      <c r="D14205" s="209" t="n">
        <v>49.53</v>
      </c>
      <c r="F14205" s="211" t="n">
        <v>0</v>
      </c>
    </row>
    <row r="14206" customFormat="false" ht="12.8" hidden="false" customHeight="false" outlineLevel="0" collapsed="false">
      <c r="A14206" s="207" t="n">
        <v>20250</v>
      </c>
      <c r="B14206" s="208" t="s">
        <v>14349</v>
      </c>
      <c r="C14206" s="2" t="s">
        <v>441</v>
      </c>
      <c r="D14206" s="209" t="n">
        <v>17.9</v>
      </c>
      <c r="F14206" s="211" t="n">
        <v>0</v>
      </c>
    </row>
    <row r="14207" customFormat="false" ht="12.8" hidden="false" customHeight="false" outlineLevel="0" collapsed="false">
      <c r="A14207" s="207" t="n">
        <v>13388</v>
      </c>
      <c r="B14207" s="208" t="s">
        <v>14350</v>
      </c>
      <c r="C14207" s="2" t="s">
        <v>441</v>
      </c>
      <c r="D14207" s="209" t="n">
        <v>319.34</v>
      </c>
      <c r="F14207" s="211" t="n">
        <v>0</v>
      </c>
    </row>
    <row r="14208" customFormat="false" ht="12.8" hidden="false" customHeight="false" outlineLevel="0" collapsed="false">
      <c r="A14208" s="207" t="n">
        <v>39914</v>
      </c>
      <c r="B14208" s="208" t="s">
        <v>14351</v>
      </c>
      <c r="C14208" s="2" t="s">
        <v>441</v>
      </c>
      <c r="F14208" s="211" t="n">
        <v>0</v>
      </c>
    </row>
    <row r="14209" customFormat="false" ht="12.8" hidden="false" customHeight="false" outlineLevel="0" collapsed="false">
      <c r="A14209" s="207" t="n">
        <v>12732</v>
      </c>
      <c r="B14209" s="208" t="s">
        <v>14352</v>
      </c>
      <c r="C14209" s="2" t="s">
        <v>170</v>
      </c>
      <c r="F14209" s="211" t="n">
        <v>0</v>
      </c>
    </row>
    <row r="14210" customFormat="false" ht="12.8" hidden="false" customHeight="false" outlineLevel="0" collapsed="false">
      <c r="A14210" s="207" t="n">
        <v>6160</v>
      </c>
      <c r="B14210" s="208" t="s">
        <v>14353</v>
      </c>
      <c r="C14210" s="2" t="s">
        <v>2148</v>
      </c>
      <c r="D14210" s="209" t="n">
        <v>25.63</v>
      </c>
      <c r="F14210" s="211" t="n">
        <v>0</v>
      </c>
    </row>
    <row r="14211" customFormat="false" ht="12.8" hidden="false" customHeight="false" outlineLevel="0" collapsed="false">
      <c r="A14211" s="207" t="n">
        <v>41087</v>
      </c>
      <c r="B14211" s="208" t="s">
        <v>14354</v>
      </c>
      <c r="C14211" s="2" t="s">
        <v>7208</v>
      </c>
      <c r="D14211" s="209" t="n">
        <v>4504.88</v>
      </c>
      <c r="F14211" s="211" t="n">
        <v>0</v>
      </c>
    </row>
    <row r="14212" customFormat="false" ht="12.8" hidden="false" customHeight="false" outlineLevel="0" collapsed="false">
      <c r="A14212" s="207" t="n">
        <v>6166</v>
      </c>
      <c r="B14212" s="208" t="s">
        <v>14355</v>
      </c>
      <c r="C14212" s="2" t="s">
        <v>2148</v>
      </c>
      <c r="D14212" s="209" t="n">
        <v>28.33</v>
      </c>
      <c r="F14212" s="211" t="n">
        <v>0</v>
      </c>
    </row>
    <row r="14213" customFormat="false" ht="12.8" hidden="false" customHeight="false" outlineLevel="0" collapsed="false">
      <c r="A14213" s="207" t="n">
        <v>41088</v>
      </c>
      <c r="B14213" s="208" t="s">
        <v>14356</v>
      </c>
      <c r="C14213" s="2" t="s">
        <v>7208</v>
      </c>
      <c r="D14213" s="209" t="n">
        <v>4983.76</v>
      </c>
      <c r="F14213" s="211" t="n">
        <v>0</v>
      </c>
    </row>
    <row r="14214" customFormat="false" ht="19.4" hidden="false" customHeight="false" outlineLevel="0" collapsed="false">
      <c r="A14214" s="207" t="n">
        <v>20232</v>
      </c>
      <c r="B14214" s="208" t="s">
        <v>14357</v>
      </c>
      <c r="C14214" s="2" t="s">
        <v>183</v>
      </c>
      <c r="D14214" s="209" t="n">
        <v>93.86</v>
      </c>
      <c r="F14214" s="211" t="n">
        <v>0</v>
      </c>
    </row>
    <row r="14215" customFormat="false" ht="12.8" hidden="false" customHeight="false" outlineLevel="0" collapsed="false">
      <c r="A14215" s="207" t="n">
        <v>10856</v>
      </c>
      <c r="B14215" s="208" t="s">
        <v>14358</v>
      </c>
      <c r="C14215" s="2" t="s">
        <v>183</v>
      </c>
      <c r="F14215" s="211" t="n">
        <v>0</v>
      </c>
    </row>
    <row r="14216" customFormat="false" ht="12.8" hidden="false" customHeight="false" outlineLevel="0" collapsed="false">
      <c r="A14216" s="207" t="n">
        <v>4828</v>
      </c>
      <c r="B14216" s="208" t="s">
        <v>14359</v>
      </c>
      <c r="C14216" s="2" t="s">
        <v>183</v>
      </c>
      <c r="D14216" s="209" t="n">
        <v>106.61</v>
      </c>
      <c r="F14216" s="211" t="n">
        <v>0</v>
      </c>
    </row>
    <row r="14217" customFormat="false" ht="12.8" hidden="false" customHeight="false" outlineLevel="0" collapsed="false">
      <c r="A14217" s="207" t="n">
        <v>20249</v>
      </c>
      <c r="B14217" s="208" t="s">
        <v>14360</v>
      </c>
      <c r="C14217" s="2" t="s">
        <v>183</v>
      </c>
      <c r="D14217" s="209" t="n">
        <v>58.38</v>
      </c>
      <c r="F14217" s="211" t="n">
        <v>0</v>
      </c>
    </row>
    <row r="14218" customFormat="false" ht="12.8" hidden="false" customHeight="false" outlineLevel="0" collapsed="false">
      <c r="A14218" s="207" t="n">
        <v>11609</v>
      </c>
      <c r="B14218" s="208" t="s">
        <v>14361</v>
      </c>
      <c r="C14218" s="2" t="s">
        <v>9857</v>
      </c>
      <c r="D14218" s="209" t="n">
        <v>12.38</v>
      </c>
      <c r="F14218" s="211" t="n">
        <v>0</v>
      </c>
    </row>
    <row r="14219" customFormat="false" ht="12.8" hidden="false" customHeight="false" outlineLevel="0" collapsed="false">
      <c r="A14219" s="207" t="n">
        <v>20083</v>
      </c>
      <c r="B14219" s="208" t="s">
        <v>14362</v>
      </c>
      <c r="C14219" s="2" t="s">
        <v>170</v>
      </c>
      <c r="D14219" s="209" t="n">
        <v>99.38</v>
      </c>
      <c r="F14219" s="211" t="n">
        <v>0</v>
      </c>
    </row>
    <row r="14220" customFormat="false" ht="12.8" hidden="false" customHeight="false" outlineLevel="0" collapsed="false">
      <c r="A14220" s="207" t="n">
        <v>12295</v>
      </c>
      <c r="B14220" s="208" t="s">
        <v>14363</v>
      </c>
      <c r="C14220" s="2" t="s">
        <v>170</v>
      </c>
      <c r="D14220" s="209" t="n">
        <v>4.22</v>
      </c>
      <c r="F14220" s="211" t="n">
        <v>0</v>
      </c>
    </row>
    <row r="14221" customFormat="false" ht="12.8" hidden="false" customHeight="false" outlineLevel="0" collapsed="false">
      <c r="A14221" s="207" t="n">
        <v>12296</v>
      </c>
      <c r="B14221" s="208" t="s">
        <v>14364</v>
      </c>
      <c r="C14221" s="2" t="s">
        <v>170</v>
      </c>
      <c r="D14221" s="209" t="n">
        <v>5.47</v>
      </c>
      <c r="F14221" s="211" t="n">
        <v>0</v>
      </c>
    </row>
    <row r="14222" customFormat="false" ht="12.8" hidden="false" customHeight="false" outlineLevel="0" collapsed="false">
      <c r="A14222" s="207" t="n">
        <v>12294</v>
      </c>
      <c r="B14222" s="208" t="s">
        <v>14365</v>
      </c>
      <c r="C14222" s="2" t="s">
        <v>170</v>
      </c>
      <c r="D14222" s="209" t="n">
        <v>13.12</v>
      </c>
      <c r="F14222" s="211" t="n">
        <v>0</v>
      </c>
    </row>
    <row r="14223" customFormat="false" ht="12.8" hidden="false" customHeight="false" outlineLevel="0" collapsed="false">
      <c r="A14223" s="207" t="n">
        <v>14543</v>
      </c>
      <c r="B14223" s="208" t="s">
        <v>14366</v>
      </c>
      <c r="C14223" s="2" t="s">
        <v>170</v>
      </c>
      <c r="D14223" s="209" t="n">
        <v>9.37</v>
      </c>
      <c r="F14223" s="211" t="n">
        <v>0</v>
      </c>
    </row>
    <row r="14224" customFormat="false" ht="12.8" hidden="false" customHeight="false" outlineLevel="0" collapsed="false">
      <c r="A14224" s="207" t="n">
        <v>13329</v>
      </c>
      <c r="B14224" s="208" t="s">
        <v>14367</v>
      </c>
      <c r="C14224" s="2" t="s">
        <v>170</v>
      </c>
      <c r="D14224" s="209" t="n">
        <v>5.5</v>
      </c>
      <c r="F14224" s="211" t="n">
        <v>0</v>
      </c>
    </row>
    <row r="14225" customFormat="false" ht="12.8" hidden="false" customHeight="false" outlineLevel="0" collapsed="false">
      <c r="A14225" s="207" t="n">
        <v>21047</v>
      </c>
      <c r="B14225" s="208" t="s">
        <v>14368</v>
      </c>
      <c r="C14225" s="2" t="s">
        <v>170</v>
      </c>
      <c r="F14225" s="211" t="n">
        <v>0</v>
      </c>
    </row>
    <row r="14226" customFormat="false" ht="19.4" hidden="false" customHeight="false" outlineLevel="0" collapsed="false">
      <c r="A14226" s="207" t="n">
        <v>21042</v>
      </c>
      <c r="B14226" s="208" t="s">
        <v>14369</v>
      </c>
      <c r="C14226" s="2" t="s">
        <v>170</v>
      </c>
      <c r="F14226" s="211" t="n">
        <v>0</v>
      </c>
    </row>
    <row r="14227" customFormat="false" ht="12.8" hidden="false" customHeight="false" outlineLevel="0" collapsed="false">
      <c r="A14227" s="207" t="n">
        <v>21043</v>
      </c>
      <c r="B14227" s="208" t="s">
        <v>14370</v>
      </c>
      <c r="C14227" s="2" t="s">
        <v>170</v>
      </c>
      <c r="F14227" s="211" t="n">
        <v>0</v>
      </c>
    </row>
    <row r="14228" customFormat="false" ht="12.8" hidden="false" customHeight="false" outlineLevel="0" collapsed="false">
      <c r="A14228" s="207" t="n">
        <v>21044</v>
      </c>
      <c r="B14228" s="208" t="s">
        <v>14371</v>
      </c>
      <c r="C14228" s="2" t="s">
        <v>170</v>
      </c>
      <c r="F14228" s="211" t="n">
        <v>0</v>
      </c>
    </row>
    <row r="14229" customFormat="false" ht="12.8" hidden="false" customHeight="false" outlineLevel="0" collapsed="false">
      <c r="A14229" s="207" t="n">
        <v>21045</v>
      </c>
      <c r="B14229" s="208" t="s">
        <v>14372</v>
      </c>
      <c r="C14229" s="2" t="s">
        <v>170</v>
      </c>
      <c r="F14229" s="211" t="n">
        <v>0</v>
      </c>
    </row>
    <row r="14230" customFormat="false" ht="12.8" hidden="false" customHeight="false" outlineLevel="0" collapsed="false">
      <c r="A14230" s="207" t="n">
        <v>21041</v>
      </c>
      <c r="B14230" s="208" t="s">
        <v>14373</v>
      </c>
      <c r="C14230" s="2" t="s">
        <v>170</v>
      </c>
      <c r="F14230" s="211" t="n">
        <v>0</v>
      </c>
    </row>
    <row r="14231" customFormat="false" ht="12.8" hidden="false" customHeight="false" outlineLevel="0" collapsed="false">
      <c r="A14231" s="207" t="n">
        <v>21040</v>
      </c>
      <c r="B14231" s="208" t="s">
        <v>14374</v>
      </c>
      <c r="C14231" s="2" t="s">
        <v>170</v>
      </c>
      <c r="F14231" s="211" t="n">
        <v>0</v>
      </c>
    </row>
    <row r="14232" customFormat="false" ht="12.8" hidden="false" customHeight="false" outlineLevel="0" collapsed="false">
      <c r="A14232" s="207" t="n">
        <v>14149</v>
      </c>
      <c r="B14232" s="208" t="s">
        <v>14375</v>
      </c>
      <c r="C14232" s="2" t="s">
        <v>12576</v>
      </c>
      <c r="F14232" s="211" t="n">
        <v>0</v>
      </c>
    </row>
    <row r="14233" customFormat="false" ht="19.4" hidden="false" customHeight="false" outlineLevel="0" collapsed="false">
      <c r="A14233" s="207" t="n">
        <v>38099</v>
      </c>
      <c r="B14233" s="208" t="s">
        <v>14376</v>
      </c>
      <c r="C14233" s="2" t="s">
        <v>170</v>
      </c>
      <c r="D14233" s="209" t="n">
        <v>1.63</v>
      </c>
      <c r="F14233" s="211" t="n">
        <v>0</v>
      </c>
    </row>
    <row r="14234" customFormat="false" ht="19.4" hidden="false" customHeight="false" outlineLevel="0" collapsed="false">
      <c r="A14234" s="207" t="n">
        <v>38100</v>
      </c>
      <c r="B14234" s="208" t="s">
        <v>14377</v>
      </c>
      <c r="C14234" s="2" t="s">
        <v>170</v>
      </c>
      <c r="D14234" s="209" t="n">
        <v>2.66</v>
      </c>
      <c r="F14234" s="211" t="n">
        <v>0</v>
      </c>
    </row>
    <row r="14235" customFormat="false" ht="12.8" hidden="false" customHeight="false" outlineLevel="0" collapsed="false">
      <c r="A14235" s="207" t="n">
        <v>7576</v>
      </c>
      <c r="B14235" s="208" t="s">
        <v>14378</v>
      </c>
      <c r="C14235" s="2" t="s">
        <v>170</v>
      </c>
      <c r="F14235" s="211" t="n">
        <v>0</v>
      </c>
    </row>
    <row r="14236" customFormat="false" ht="12.8" hidden="false" customHeight="false" outlineLevel="0" collapsed="false">
      <c r="A14236" s="207" t="n">
        <v>3384</v>
      </c>
      <c r="B14236" s="208" t="s">
        <v>14379</v>
      </c>
      <c r="C14236" s="2" t="s">
        <v>170</v>
      </c>
      <c r="D14236" s="209" t="n">
        <v>10.95</v>
      </c>
      <c r="F14236" s="211" t="n">
        <v>0</v>
      </c>
    </row>
    <row r="14237" customFormat="false" ht="12.8" hidden="false" customHeight="false" outlineLevel="0" collapsed="false">
      <c r="A14237" s="207" t="n">
        <v>7572</v>
      </c>
      <c r="B14237" s="208" t="s">
        <v>14380</v>
      </c>
      <c r="C14237" s="2" t="s">
        <v>170</v>
      </c>
      <c r="D14237" s="209" t="n">
        <v>8.1</v>
      </c>
      <c r="F14237" s="211" t="n">
        <v>0</v>
      </c>
    </row>
    <row r="14238" customFormat="false" ht="12.8" hidden="false" customHeight="false" outlineLevel="0" collapsed="false">
      <c r="A14238" s="207" t="n">
        <v>3396</v>
      </c>
      <c r="B14238" s="208" t="s">
        <v>14381</v>
      </c>
      <c r="C14238" s="2" t="s">
        <v>170</v>
      </c>
      <c r="D14238" s="209" t="n">
        <v>5.47</v>
      </c>
      <c r="F14238" s="211" t="n">
        <v>0</v>
      </c>
    </row>
    <row r="14239" customFormat="false" ht="12.8" hidden="false" customHeight="false" outlineLevel="0" collapsed="false">
      <c r="A14239" s="207" t="n">
        <v>45230</v>
      </c>
      <c r="B14239" s="208" t="s">
        <v>14382</v>
      </c>
      <c r="C14239" s="2" t="s">
        <v>170</v>
      </c>
      <c r="D14239" s="209" t="n">
        <v>40.33</v>
      </c>
      <c r="F14239" s="211" t="n">
        <v>0</v>
      </c>
    </row>
    <row r="14240" customFormat="false" ht="12.8" hidden="false" customHeight="false" outlineLevel="0" collapsed="false">
      <c r="A14240" s="207" t="n">
        <v>37590</v>
      </c>
      <c r="B14240" s="208" t="s">
        <v>14383</v>
      </c>
      <c r="C14240" s="2" t="s">
        <v>170</v>
      </c>
      <c r="D14240" s="209" t="n">
        <v>17.37</v>
      </c>
      <c r="F14240" s="211" t="n">
        <v>0</v>
      </c>
    </row>
    <row r="14241" customFormat="false" ht="12.8" hidden="false" customHeight="false" outlineLevel="0" collapsed="false">
      <c r="A14241" s="207" t="n">
        <v>37591</v>
      </c>
      <c r="B14241" s="208" t="s">
        <v>14384</v>
      </c>
      <c r="C14241" s="2" t="s">
        <v>170</v>
      </c>
      <c r="D14241" s="209" t="n">
        <v>20.87</v>
      </c>
      <c r="F14241" s="211" t="n">
        <v>0</v>
      </c>
    </row>
    <row r="14242" customFormat="false" ht="12.8" hidden="false" customHeight="false" outlineLevel="0" collapsed="false">
      <c r="A14242" s="207" t="n">
        <v>12626</v>
      </c>
      <c r="B14242" s="208" t="s">
        <v>14385</v>
      </c>
      <c r="C14242" s="2" t="s">
        <v>170</v>
      </c>
      <c r="D14242" s="209" t="n">
        <v>47.41</v>
      </c>
      <c r="F14242" s="211" t="n">
        <v>0</v>
      </c>
    </row>
    <row r="14243" customFormat="false" ht="12.8" hidden="false" customHeight="false" outlineLevel="0" collapsed="false">
      <c r="A14243" s="207" t="n">
        <v>11033</v>
      </c>
      <c r="B14243" s="208" t="s">
        <v>14386</v>
      </c>
      <c r="C14243" s="2" t="s">
        <v>170</v>
      </c>
      <c r="D14243" s="209" t="n">
        <v>5.49</v>
      </c>
      <c r="F14243" s="211" t="n">
        <v>0</v>
      </c>
    </row>
    <row r="14244" customFormat="false" ht="12.8" hidden="false" customHeight="false" outlineLevel="0" collapsed="false">
      <c r="A14244" s="207" t="n">
        <v>390</v>
      </c>
      <c r="B14244" s="208" t="s">
        <v>14387</v>
      </c>
      <c r="C14244" s="2" t="s">
        <v>170</v>
      </c>
      <c r="D14244" s="209" t="n">
        <v>9.9</v>
      </c>
      <c r="F14244" s="211" t="n">
        <v>0</v>
      </c>
    </row>
    <row r="14245" customFormat="false" ht="19.4" hidden="false" customHeight="false" outlineLevel="0" collapsed="false">
      <c r="A14245" s="207" t="n">
        <v>42436</v>
      </c>
      <c r="B14245" s="208" t="s">
        <v>14388</v>
      </c>
      <c r="C14245" s="2" t="s">
        <v>170</v>
      </c>
      <c r="F14245" s="211" t="n">
        <v>0</v>
      </c>
    </row>
    <row r="14246" customFormat="false" ht="12.8" hidden="false" customHeight="false" outlineLevel="0" collapsed="false">
      <c r="A14246" s="207" t="n">
        <v>6194</v>
      </c>
      <c r="B14246" s="208" t="s">
        <v>14389</v>
      </c>
      <c r="C14246" s="2" t="s">
        <v>183</v>
      </c>
      <c r="D14246" s="209" t="n">
        <v>5.26</v>
      </c>
      <c r="F14246" s="211" t="n">
        <v>0</v>
      </c>
    </row>
    <row r="14247" customFormat="false" ht="12.8" hidden="false" customHeight="false" outlineLevel="0" collapsed="false">
      <c r="A14247" s="207" t="n">
        <v>10567</v>
      </c>
      <c r="B14247" s="208" t="s">
        <v>14390</v>
      </c>
      <c r="C14247" s="2" t="s">
        <v>183</v>
      </c>
      <c r="D14247" s="209" t="n">
        <v>8.33</v>
      </c>
      <c r="F14247" s="211" t="n">
        <v>0</v>
      </c>
    </row>
    <row r="14248" customFormat="false" ht="12.8" hidden="false" customHeight="false" outlineLevel="0" collapsed="false">
      <c r="A14248" s="207" t="n">
        <v>6212</v>
      </c>
      <c r="B14248" s="208" t="s">
        <v>14391</v>
      </c>
      <c r="C14248" s="2" t="s">
        <v>183</v>
      </c>
      <c r="D14248" s="209" t="n">
        <v>12.22</v>
      </c>
      <c r="F14248" s="211" t="n">
        <v>0</v>
      </c>
    </row>
    <row r="14249" customFormat="false" ht="12.8" hidden="false" customHeight="false" outlineLevel="0" collapsed="false">
      <c r="A14249" s="207" t="n">
        <v>3993</v>
      </c>
      <c r="B14249" s="208" t="s">
        <v>14392</v>
      </c>
      <c r="C14249" s="2" t="s">
        <v>175</v>
      </c>
      <c r="D14249" s="209" t="n">
        <v>114.45</v>
      </c>
      <c r="F14249" s="211" t="n">
        <v>0</v>
      </c>
    </row>
    <row r="14250" customFormat="false" ht="12.8" hidden="false" customHeight="false" outlineLevel="0" collapsed="false">
      <c r="A14250" s="207" t="n">
        <v>3990</v>
      </c>
      <c r="B14250" s="208" t="s">
        <v>14393</v>
      </c>
      <c r="C14250" s="2" t="s">
        <v>183</v>
      </c>
      <c r="D14250" s="209" t="n">
        <v>21.53</v>
      </c>
      <c r="F14250" s="211" t="n">
        <v>0</v>
      </c>
    </row>
    <row r="14251" customFormat="false" ht="12.8" hidden="false" customHeight="false" outlineLevel="0" collapsed="false">
      <c r="A14251" s="207" t="n">
        <v>3992</v>
      </c>
      <c r="B14251" s="208" t="s">
        <v>14394</v>
      </c>
      <c r="C14251" s="2" t="s">
        <v>183</v>
      </c>
      <c r="D14251" s="209" t="n">
        <v>29.07</v>
      </c>
      <c r="F14251" s="211" t="n">
        <v>0</v>
      </c>
    </row>
    <row r="14252" customFormat="false" ht="12.8" hidden="false" customHeight="false" outlineLevel="0" collapsed="false">
      <c r="A14252" s="207" t="n">
        <v>6178</v>
      </c>
      <c r="B14252" s="208" t="s">
        <v>14395</v>
      </c>
      <c r="C14252" s="2" t="s">
        <v>175</v>
      </c>
      <c r="D14252" s="209" t="n">
        <v>352.09</v>
      </c>
      <c r="F14252" s="211" t="n">
        <v>0</v>
      </c>
    </row>
    <row r="14253" customFormat="false" ht="12.8" hidden="false" customHeight="false" outlineLevel="0" collapsed="false">
      <c r="A14253" s="207" t="n">
        <v>6180</v>
      </c>
      <c r="B14253" s="208" t="s">
        <v>14396</v>
      </c>
      <c r="C14253" s="2" t="s">
        <v>175</v>
      </c>
      <c r="D14253" s="209" t="n">
        <v>380</v>
      </c>
      <c r="F14253" s="211" t="n">
        <v>0</v>
      </c>
    </row>
    <row r="14254" customFormat="false" ht="12.8" hidden="false" customHeight="false" outlineLevel="0" collapsed="false">
      <c r="A14254" s="207" t="n">
        <v>6182</v>
      </c>
      <c r="B14254" s="208" t="s">
        <v>14397</v>
      </c>
      <c r="C14254" s="2" t="s">
        <v>175</v>
      </c>
      <c r="D14254" s="209" t="n">
        <v>471.67</v>
      </c>
      <c r="F14254" s="211" t="n">
        <v>0</v>
      </c>
    </row>
    <row r="14255" customFormat="false" ht="12.8" hidden="false" customHeight="false" outlineLevel="0" collapsed="false">
      <c r="A14255" s="207" t="n">
        <v>43614</v>
      </c>
      <c r="B14255" s="208" t="s">
        <v>14398</v>
      </c>
      <c r="C14255" s="2" t="s">
        <v>183</v>
      </c>
      <c r="D14255" s="209" t="n">
        <v>14.54</v>
      </c>
      <c r="F14255" s="211" t="n">
        <v>0</v>
      </c>
    </row>
    <row r="14256" customFormat="false" ht="12.8" hidden="false" customHeight="false" outlineLevel="0" collapsed="false">
      <c r="A14256" s="207" t="n">
        <v>6193</v>
      </c>
      <c r="B14256" s="208" t="s">
        <v>14399</v>
      </c>
      <c r="C14256" s="2" t="s">
        <v>183</v>
      </c>
      <c r="D14256" s="209" t="n">
        <v>17.7</v>
      </c>
      <c r="F14256" s="211" t="n">
        <v>0</v>
      </c>
    </row>
    <row r="14257" customFormat="false" ht="12.8" hidden="false" customHeight="false" outlineLevel="0" collapsed="false">
      <c r="A14257" s="207" t="n">
        <v>6189</v>
      </c>
      <c r="B14257" s="208" t="s">
        <v>14400</v>
      </c>
      <c r="C14257" s="2" t="s">
        <v>183</v>
      </c>
      <c r="D14257" s="209" t="n">
        <v>25.84</v>
      </c>
      <c r="F14257" s="211" t="n">
        <v>0</v>
      </c>
    </row>
    <row r="14258" customFormat="false" ht="12.8" hidden="false" customHeight="false" outlineLevel="0" collapsed="false">
      <c r="A14258" s="207" t="n">
        <v>6214</v>
      </c>
      <c r="B14258" s="208" t="s">
        <v>14401</v>
      </c>
      <c r="C14258" s="2" t="s">
        <v>175</v>
      </c>
      <c r="D14258" s="209" t="n">
        <v>220.55</v>
      </c>
      <c r="F14258" s="211" t="n">
        <v>0</v>
      </c>
    </row>
    <row r="14259" customFormat="false" ht="12.8" hidden="false" customHeight="false" outlineLevel="0" collapsed="false">
      <c r="A14259" s="207" t="n">
        <v>44027</v>
      </c>
      <c r="B14259" s="208" t="s">
        <v>14402</v>
      </c>
      <c r="C14259" s="2" t="s">
        <v>170</v>
      </c>
      <c r="F14259" s="211" t="n">
        <v>0</v>
      </c>
    </row>
    <row r="14260" customFormat="false" ht="12.8" hidden="false" customHeight="false" outlineLevel="0" collapsed="false">
      <c r="A14260" s="207" t="n">
        <v>36153</v>
      </c>
      <c r="B14260" s="208" t="s">
        <v>14403</v>
      </c>
      <c r="C14260" s="2" t="s">
        <v>170</v>
      </c>
      <c r="D14260" s="209" t="n">
        <v>238.94</v>
      </c>
      <c r="F14260" s="211" t="n">
        <v>0</v>
      </c>
    </row>
    <row r="14261" customFormat="false" ht="12.8" hidden="false" customHeight="false" outlineLevel="0" collapsed="false">
      <c r="A14261" s="207" t="n">
        <v>10742</v>
      </c>
      <c r="B14261" s="208" t="s">
        <v>14404</v>
      </c>
      <c r="C14261" s="2" t="s">
        <v>170</v>
      </c>
      <c r="D14261" s="209" t="n">
        <v>885.39</v>
      </c>
      <c r="F14261" s="211" t="n">
        <v>0</v>
      </c>
    </row>
    <row r="14262" customFormat="false" ht="12.8" hidden="false" customHeight="false" outlineLevel="0" collapsed="false">
      <c r="A14262" s="207" t="n">
        <v>45239</v>
      </c>
      <c r="B14262" s="208" t="s">
        <v>14405</v>
      </c>
      <c r="C14262" s="2" t="s">
        <v>170</v>
      </c>
      <c r="D14262" s="209" t="n">
        <v>25.46</v>
      </c>
      <c r="F14262" s="211" t="n">
        <v>0</v>
      </c>
    </row>
    <row r="14263" customFormat="false" ht="12.8" hidden="false" customHeight="false" outlineLevel="0" collapsed="false">
      <c r="A14263" s="207" t="n">
        <v>38465</v>
      </c>
      <c r="B14263" s="208" t="s">
        <v>14406</v>
      </c>
      <c r="C14263" s="2" t="s">
        <v>170</v>
      </c>
      <c r="D14263" s="209" t="n">
        <v>70.35</v>
      </c>
      <c r="F14263" s="211" t="n">
        <v>0</v>
      </c>
    </row>
    <row r="14264" customFormat="false" ht="12.8" hidden="false" customHeight="false" outlineLevel="0" collapsed="false">
      <c r="A14264" s="207" t="n">
        <v>7543</v>
      </c>
      <c r="B14264" s="208" t="s">
        <v>14407</v>
      </c>
      <c r="C14264" s="2" t="s">
        <v>170</v>
      </c>
      <c r="D14264" s="209" t="n">
        <v>6.44</v>
      </c>
      <c r="F14264" s="211" t="n">
        <v>0</v>
      </c>
    </row>
    <row r="14265" customFormat="false" ht="12.8" hidden="false" customHeight="false" outlineLevel="0" collapsed="false">
      <c r="A14265" s="207" t="n">
        <v>43427</v>
      </c>
      <c r="B14265" s="208" t="s">
        <v>14408</v>
      </c>
      <c r="C14265" s="2" t="s">
        <v>170</v>
      </c>
      <c r="D14265" s="209" t="n">
        <v>1954.36</v>
      </c>
      <c r="F14265" s="211" t="n">
        <v>0</v>
      </c>
    </row>
    <row r="14266" customFormat="false" ht="12.8" hidden="false" customHeight="false" outlineLevel="0" collapsed="false">
      <c r="A14266" s="207" t="n">
        <v>41613</v>
      </c>
      <c r="B14266" s="208" t="s">
        <v>14409</v>
      </c>
      <c r="C14266" s="2" t="s">
        <v>170</v>
      </c>
      <c r="D14266" s="209" t="n">
        <v>125.63</v>
      </c>
      <c r="F14266" s="211" t="n">
        <v>0</v>
      </c>
    </row>
    <row r="14267" customFormat="false" ht="12.8" hidden="false" customHeight="false" outlineLevel="0" collapsed="false">
      <c r="A14267" s="207" t="n">
        <v>41614</v>
      </c>
      <c r="B14267" s="208" t="s">
        <v>14410</v>
      </c>
      <c r="C14267" s="2" t="s">
        <v>170</v>
      </c>
      <c r="D14267" s="209" t="n">
        <v>160.07</v>
      </c>
      <c r="F14267" s="211" t="n">
        <v>0</v>
      </c>
    </row>
    <row r="14268" customFormat="false" ht="12.8" hidden="false" customHeight="false" outlineLevel="0" collapsed="false">
      <c r="A14268" s="207" t="n">
        <v>41615</v>
      </c>
      <c r="B14268" s="208" t="s">
        <v>14411</v>
      </c>
      <c r="C14268" s="2" t="s">
        <v>170</v>
      </c>
      <c r="D14268" s="209" t="n">
        <v>247.41</v>
      </c>
      <c r="F14268" s="211" t="n">
        <v>0</v>
      </c>
    </row>
    <row r="14269" customFormat="false" ht="12.8" hidden="false" customHeight="false" outlineLevel="0" collapsed="false">
      <c r="A14269" s="207" t="n">
        <v>41616</v>
      </c>
      <c r="B14269" s="208" t="s">
        <v>14412</v>
      </c>
      <c r="C14269" s="2" t="s">
        <v>170</v>
      </c>
      <c r="D14269" s="209" t="n">
        <v>369.66</v>
      </c>
      <c r="F14269" s="211" t="n">
        <v>0</v>
      </c>
    </row>
    <row r="14270" customFormat="false" ht="12.8" hidden="false" customHeight="false" outlineLevel="0" collapsed="false">
      <c r="A14270" s="207" t="n">
        <v>41617</v>
      </c>
      <c r="B14270" s="208" t="s">
        <v>14413</v>
      </c>
      <c r="C14270" s="2" t="s">
        <v>170</v>
      </c>
      <c r="D14270" s="209" t="n">
        <v>735.04</v>
      </c>
      <c r="F14270" s="211" t="n">
        <v>0</v>
      </c>
    </row>
    <row r="14271" customFormat="false" ht="12.8" hidden="false" customHeight="false" outlineLevel="0" collapsed="false">
      <c r="A14271" s="207" t="n">
        <v>41618</v>
      </c>
      <c r="B14271" s="208" t="s">
        <v>14414</v>
      </c>
      <c r="C14271" s="2" t="s">
        <v>170</v>
      </c>
      <c r="D14271" s="209" t="n">
        <v>1353.16</v>
      </c>
      <c r="F14271" s="211" t="n">
        <v>0</v>
      </c>
    </row>
    <row r="14272" customFormat="false" ht="19.4" hidden="false" customHeight="false" outlineLevel="0" collapsed="false">
      <c r="A14272" s="207" t="n">
        <v>43428</v>
      </c>
      <c r="B14272" s="208" t="s">
        <v>14415</v>
      </c>
      <c r="C14272" s="2" t="s">
        <v>170</v>
      </c>
      <c r="D14272" s="209" t="n">
        <v>2376.85</v>
      </c>
      <c r="F14272" s="211" t="n">
        <v>0</v>
      </c>
    </row>
    <row r="14273" customFormat="false" ht="12.8" hidden="false" customHeight="false" outlineLevel="0" collapsed="false">
      <c r="A14273" s="207" t="n">
        <v>41619</v>
      </c>
      <c r="B14273" s="208" t="s">
        <v>14416</v>
      </c>
      <c r="C14273" s="2" t="s">
        <v>170</v>
      </c>
      <c r="D14273" s="209" t="n">
        <v>153.99</v>
      </c>
      <c r="F14273" s="211" t="n">
        <v>0</v>
      </c>
    </row>
    <row r="14274" customFormat="false" ht="12.8" hidden="false" customHeight="false" outlineLevel="0" collapsed="false">
      <c r="A14274" s="207" t="n">
        <v>41620</v>
      </c>
      <c r="B14274" s="208" t="s">
        <v>14417</v>
      </c>
      <c r="C14274" s="2" t="s">
        <v>170</v>
      </c>
      <c r="D14274" s="209" t="n">
        <v>194.52</v>
      </c>
      <c r="F14274" s="211" t="n">
        <v>0</v>
      </c>
    </row>
    <row r="14275" customFormat="false" ht="12.8" hidden="false" customHeight="false" outlineLevel="0" collapsed="false">
      <c r="A14275" s="207" t="n">
        <v>41622</v>
      </c>
      <c r="B14275" s="208" t="s">
        <v>14418</v>
      </c>
      <c r="C14275" s="2" t="s">
        <v>170</v>
      </c>
      <c r="D14275" s="209" t="n">
        <v>337.37</v>
      </c>
      <c r="F14275" s="211" t="n">
        <v>0</v>
      </c>
    </row>
    <row r="14276" customFormat="false" ht="12.8" hidden="false" customHeight="false" outlineLevel="0" collapsed="false">
      <c r="A14276" s="207" t="n">
        <v>41623</v>
      </c>
      <c r="B14276" s="208" t="s">
        <v>14419</v>
      </c>
      <c r="C14276" s="2" t="s">
        <v>170</v>
      </c>
      <c r="D14276" s="209" t="n">
        <v>518.73</v>
      </c>
      <c r="F14276" s="211" t="n">
        <v>0</v>
      </c>
    </row>
    <row r="14277" customFormat="false" ht="12.8" hidden="false" customHeight="false" outlineLevel="0" collapsed="false">
      <c r="A14277" s="207" t="n">
        <v>41624</v>
      </c>
      <c r="B14277" s="208" t="s">
        <v>14420</v>
      </c>
      <c r="C14277" s="2" t="s">
        <v>170</v>
      </c>
      <c r="D14277" s="209" t="n">
        <v>972.62</v>
      </c>
      <c r="F14277" s="211" t="n">
        <v>0</v>
      </c>
    </row>
    <row r="14278" customFormat="false" ht="12.8" hidden="false" customHeight="false" outlineLevel="0" collapsed="false">
      <c r="A14278" s="207" t="n">
        <v>41625</v>
      </c>
      <c r="B14278" s="208" t="s">
        <v>14421</v>
      </c>
      <c r="C14278" s="2" t="s">
        <v>170</v>
      </c>
      <c r="D14278" s="209" t="n">
        <v>1496.42</v>
      </c>
      <c r="F14278" s="211" t="n">
        <v>0</v>
      </c>
    </row>
    <row r="14279" customFormat="false" ht="12.8" hidden="false" customHeight="false" outlineLevel="0" collapsed="false">
      <c r="A14279" s="207" t="n">
        <v>39346</v>
      </c>
      <c r="B14279" s="208" t="s">
        <v>14422</v>
      </c>
      <c r="C14279" s="2" t="s">
        <v>170</v>
      </c>
      <c r="D14279" s="209" t="n">
        <v>3.98</v>
      </c>
      <c r="F14279" s="211" t="n">
        <v>0</v>
      </c>
    </row>
    <row r="14280" customFormat="false" ht="12.8" hidden="false" customHeight="false" outlineLevel="0" collapsed="false">
      <c r="A14280" s="207" t="n">
        <v>39350</v>
      </c>
      <c r="B14280" s="208" t="s">
        <v>14423</v>
      </c>
      <c r="C14280" s="2" t="s">
        <v>170</v>
      </c>
      <c r="D14280" s="209" t="n">
        <v>4.28</v>
      </c>
      <c r="F14280" s="211" t="n">
        <v>0</v>
      </c>
    </row>
    <row r="14281" customFormat="false" ht="12.8" hidden="false" customHeight="false" outlineLevel="0" collapsed="false">
      <c r="A14281" s="207" t="n">
        <v>39351</v>
      </c>
      <c r="B14281" s="208" t="s">
        <v>14424</v>
      </c>
      <c r="C14281" s="2" t="s">
        <v>170</v>
      </c>
      <c r="D14281" s="209" t="n">
        <v>4.95</v>
      </c>
      <c r="F14281" s="211" t="n">
        <v>0</v>
      </c>
    </row>
    <row r="14282" customFormat="false" ht="12.8" hidden="false" customHeight="false" outlineLevel="0" collapsed="false">
      <c r="A14282" s="207" t="n">
        <v>39352</v>
      </c>
      <c r="B14282" s="208" t="s">
        <v>14425</v>
      </c>
      <c r="C14282" s="2" t="s">
        <v>170</v>
      </c>
      <c r="D14282" s="209" t="n">
        <v>3.98</v>
      </c>
      <c r="F14282" s="211" t="n">
        <v>0</v>
      </c>
    </row>
    <row r="14283" customFormat="false" ht="12.8" hidden="false" customHeight="false" outlineLevel="0" collapsed="false">
      <c r="A14283" s="207" t="n">
        <v>38837</v>
      </c>
      <c r="B14283" s="208" t="s">
        <v>14426</v>
      </c>
      <c r="C14283" s="2" t="s">
        <v>170</v>
      </c>
      <c r="D14283" s="209" t="n">
        <v>14.09</v>
      </c>
      <c r="F14283" s="211" t="n">
        <v>0</v>
      </c>
    </row>
    <row r="14284" customFormat="false" ht="12.8" hidden="false" customHeight="false" outlineLevel="0" collapsed="false">
      <c r="A14284" s="207" t="n">
        <v>38836</v>
      </c>
      <c r="B14284" s="208" t="s">
        <v>14427</v>
      </c>
      <c r="C14284" s="2" t="s">
        <v>170</v>
      </c>
      <c r="D14284" s="209" t="n">
        <v>9.84</v>
      </c>
      <c r="F14284" s="211" t="n">
        <v>0</v>
      </c>
    </row>
    <row r="14285" customFormat="false" ht="12.8" hidden="false" customHeight="false" outlineLevel="0" collapsed="false">
      <c r="A14285" s="207" t="n">
        <v>2666</v>
      </c>
      <c r="B14285" s="208" t="s">
        <v>14428</v>
      </c>
      <c r="C14285" s="2" t="s">
        <v>170</v>
      </c>
      <c r="D14285" s="209" t="n">
        <v>10.04</v>
      </c>
      <c r="F14285" s="211" t="n">
        <v>0</v>
      </c>
    </row>
    <row r="14286" customFormat="false" ht="12.8" hidden="false" customHeight="false" outlineLevel="0" collapsed="false">
      <c r="A14286" s="207" t="n">
        <v>2668</v>
      </c>
      <c r="B14286" s="208" t="s">
        <v>14429</v>
      </c>
      <c r="C14286" s="2" t="s">
        <v>170</v>
      </c>
      <c r="D14286" s="209" t="n">
        <v>11.47</v>
      </c>
      <c r="F14286" s="211" t="n">
        <v>0</v>
      </c>
    </row>
    <row r="14287" customFormat="false" ht="12.8" hidden="false" customHeight="false" outlineLevel="0" collapsed="false">
      <c r="A14287" s="207" t="n">
        <v>2664</v>
      </c>
      <c r="B14287" s="208" t="s">
        <v>14430</v>
      </c>
      <c r="C14287" s="2" t="s">
        <v>170</v>
      </c>
      <c r="D14287" s="209" t="n">
        <v>16.91</v>
      </c>
      <c r="F14287" s="211" t="n">
        <v>0</v>
      </c>
    </row>
    <row r="14288" customFormat="false" ht="12.8" hidden="false" customHeight="false" outlineLevel="0" collapsed="false">
      <c r="A14288" s="207" t="n">
        <v>2662</v>
      </c>
      <c r="B14288" s="208" t="s">
        <v>14431</v>
      </c>
      <c r="C14288" s="2" t="s">
        <v>170</v>
      </c>
      <c r="D14288" s="209" t="n">
        <v>20.75</v>
      </c>
      <c r="F14288" s="211" t="n">
        <v>0</v>
      </c>
    </row>
    <row r="14289" customFormat="false" ht="12.8" hidden="false" customHeight="false" outlineLevel="0" collapsed="false">
      <c r="A14289" s="207" t="n">
        <v>20964</v>
      </c>
      <c r="B14289" s="208" t="s">
        <v>14432</v>
      </c>
      <c r="C14289" s="2" t="s">
        <v>170</v>
      </c>
      <c r="D14289" s="209" t="n">
        <v>64.42</v>
      </c>
      <c r="F14289" s="211" t="n">
        <v>0</v>
      </c>
    </row>
    <row r="14290" customFormat="false" ht="12.8" hidden="false" customHeight="false" outlineLevel="0" collapsed="false">
      <c r="A14290" s="207" t="n">
        <v>10905</v>
      </c>
      <c r="B14290" s="208" t="s">
        <v>14433</v>
      </c>
      <c r="C14290" s="2" t="s">
        <v>170</v>
      </c>
      <c r="D14290" s="209" t="n">
        <v>86.42</v>
      </c>
      <c r="F14290" s="211" t="n">
        <v>0</v>
      </c>
    </row>
    <row r="14291" customFormat="false" ht="19.4" hidden="false" customHeight="false" outlineLevel="0" collapsed="false">
      <c r="A14291" s="207" t="n">
        <v>11289</v>
      </c>
      <c r="B14291" s="208" t="s">
        <v>14434</v>
      </c>
      <c r="C14291" s="2" t="s">
        <v>170</v>
      </c>
      <c r="F14291" s="211" t="n">
        <v>0</v>
      </c>
    </row>
    <row r="14292" customFormat="false" ht="19.4" hidden="false" customHeight="false" outlineLevel="0" collapsed="false">
      <c r="A14292" s="207" t="n">
        <v>11241</v>
      </c>
      <c r="B14292" s="208" t="s">
        <v>14435</v>
      </c>
      <c r="C14292" s="2" t="s">
        <v>170</v>
      </c>
      <c r="F14292" s="211" t="n">
        <v>0</v>
      </c>
    </row>
    <row r="14293" customFormat="false" ht="19.4" hidden="false" customHeight="false" outlineLevel="0" collapsed="false">
      <c r="A14293" s="207" t="n">
        <v>11301</v>
      </c>
      <c r="B14293" s="208" t="s">
        <v>14436</v>
      </c>
      <c r="C14293" s="2" t="s">
        <v>170</v>
      </c>
      <c r="F14293" s="211" t="n">
        <v>0</v>
      </c>
    </row>
    <row r="14294" customFormat="false" ht="19.4" hidden="false" customHeight="false" outlineLevel="0" collapsed="false">
      <c r="A14294" s="207" t="n">
        <v>21090</v>
      </c>
      <c r="B14294" s="208" t="s">
        <v>14437</v>
      </c>
      <c r="C14294" s="2" t="s">
        <v>170</v>
      </c>
      <c r="F14294" s="211" t="n">
        <v>0</v>
      </c>
    </row>
    <row r="14295" customFormat="false" ht="19.4" hidden="false" customHeight="false" outlineLevel="0" collapsed="false">
      <c r="A14295" s="207" t="n">
        <v>11315</v>
      </c>
      <c r="B14295" s="208" t="s">
        <v>14438</v>
      </c>
      <c r="C14295" s="2" t="s">
        <v>170</v>
      </c>
      <c r="F14295" s="211" t="n">
        <v>0</v>
      </c>
    </row>
    <row r="14296" customFormat="false" ht="19.4" hidden="false" customHeight="false" outlineLevel="0" collapsed="false">
      <c r="A14296" s="207" t="n">
        <v>21071</v>
      </c>
      <c r="B14296" s="208" t="s">
        <v>14439</v>
      </c>
      <c r="C14296" s="2" t="s">
        <v>170</v>
      </c>
      <c r="F14296" s="211" t="n">
        <v>0</v>
      </c>
    </row>
    <row r="14297" customFormat="false" ht="19.4" hidden="false" customHeight="false" outlineLevel="0" collapsed="false">
      <c r="A14297" s="207" t="n">
        <v>14112</v>
      </c>
      <c r="B14297" s="208" t="s">
        <v>14440</v>
      </c>
      <c r="C14297" s="2" t="s">
        <v>170</v>
      </c>
      <c r="F14297" s="211" t="n">
        <v>0</v>
      </c>
    </row>
    <row r="14298" customFormat="false" ht="19.4" hidden="false" customHeight="false" outlineLevel="0" collapsed="false">
      <c r="A14298" s="207" t="n">
        <v>11316</v>
      </c>
      <c r="B14298" s="208" t="s">
        <v>14441</v>
      </c>
      <c r="C14298" s="2" t="s">
        <v>170</v>
      </c>
      <c r="F14298" s="211" t="n">
        <v>0</v>
      </c>
    </row>
    <row r="14299" customFormat="false" ht="19.4" hidden="false" customHeight="false" outlineLevel="0" collapsed="false">
      <c r="A14299" s="207" t="n">
        <v>6243</v>
      </c>
      <c r="B14299" s="208" t="s">
        <v>14442</v>
      </c>
      <c r="C14299" s="2" t="s">
        <v>170</v>
      </c>
      <c r="F14299" s="211" t="n">
        <v>0</v>
      </c>
    </row>
    <row r="14300" customFormat="false" ht="19.4" hidden="false" customHeight="false" outlineLevel="0" collapsed="false">
      <c r="A14300" s="207" t="n">
        <v>6240</v>
      </c>
      <c r="B14300" s="208" t="s">
        <v>14443</v>
      </c>
      <c r="C14300" s="2" t="s">
        <v>170</v>
      </c>
      <c r="F14300" s="211" t="n">
        <v>0</v>
      </c>
    </row>
    <row r="14301" customFormat="false" ht="19.4" hidden="false" customHeight="false" outlineLevel="0" collapsed="false">
      <c r="A14301" s="207" t="n">
        <v>11296</v>
      </c>
      <c r="B14301" s="208" t="s">
        <v>14444</v>
      </c>
      <c r="C14301" s="2" t="s">
        <v>170</v>
      </c>
      <c r="F14301" s="211" t="n">
        <v>0</v>
      </c>
    </row>
    <row r="14302" customFormat="false" ht="19.4" hidden="false" customHeight="false" outlineLevel="0" collapsed="false">
      <c r="A14302" s="207" t="n">
        <v>11299</v>
      </c>
      <c r="B14302" s="208" t="s">
        <v>14445</v>
      </c>
      <c r="C14302" s="2" t="s">
        <v>170</v>
      </c>
      <c r="F14302" s="211" t="n">
        <v>0</v>
      </c>
    </row>
    <row r="14303" customFormat="false" ht="12.8" hidden="false" customHeight="false" outlineLevel="0" collapsed="false">
      <c r="A14303" s="207" t="n">
        <v>11688</v>
      </c>
      <c r="B14303" s="208" t="s">
        <v>14446</v>
      </c>
      <c r="C14303" s="2" t="s">
        <v>170</v>
      </c>
      <c r="D14303" s="209" t="n">
        <v>539.12</v>
      </c>
      <c r="F14303" s="211" t="n">
        <v>0</v>
      </c>
    </row>
    <row r="14304" customFormat="false" ht="19.4" hidden="false" customHeight="false" outlineLevel="0" collapsed="false">
      <c r="A14304" s="207" t="n">
        <v>37736</v>
      </c>
      <c r="B14304" s="208" t="s">
        <v>14447</v>
      </c>
      <c r="C14304" s="2" t="s">
        <v>170</v>
      </c>
      <c r="F14304" s="211" t="n">
        <v>0</v>
      </c>
    </row>
    <row r="14305" customFormat="false" ht="12.8" hidden="false" customHeight="false" outlineLevel="0" collapsed="false">
      <c r="A14305" s="207" t="n">
        <v>37739</v>
      </c>
      <c r="B14305" s="208" t="s">
        <v>14448</v>
      </c>
      <c r="C14305" s="2" t="s">
        <v>170</v>
      </c>
      <c r="F14305" s="211" t="n">
        <v>0</v>
      </c>
    </row>
    <row r="14306" customFormat="false" ht="12.8" hidden="false" customHeight="false" outlineLevel="0" collapsed="false">
      <c r="A14306" s="207" t="n">
        <v>37738</v>
      </c>
      <c r="B14306" s="208" t="s">
        <v>14449</v>
      </c>
      <c r="C14306" s="2" t="s">
        <v>170</v>
      </c>
      <c r="F14306" s="211" t="n">
        <v>0</v>
      </c>
    </row>
    <row r="14307" customFormat="false" ht="12.8" hidden="false" customHeight="false" outlineLevel="0" collapsed="false">
      <c r="A14307" s="207" t="n">
        <v>25014</v>
      </c>
      <c r="B14307" s="208" t="s">
        <v>14450</v>
      </c>
      <c r="C14307" s="2" t="s">
        <v>170</v>
      </c>
      <c r="F14307" s="211" t="n">
        <v>0</v>
      </c>
    </row>
    <row r="14308" customFormat="false" ht="12.8" hidden="false" customHeight="false" outlineLevel="0" collapsed="false">
      <c r="A14308" s="207" t="n">
        <v>14405</v>
      </c>
      <c r="B14308" s="208" t="s">
        <v>14451</v>
      </c>
      <c r="C14308" s="2" t="s">
        <v>170</v>
      </c>
      <c r="F14308" s="211" t="n">
        <v>0</v>
      </c>
    </row>
    <row r="14309" customFormat="false" ht="12.8" hidden="false" customHeight="false" outlineLevel="0" collapsed="false">
      <c r="A14309" s="207" t="n">
        <v>20271</v>
      </c>
      <c r="B14309" s="208" t="s">
        <v>14452</v>
      </c>
      <c r="C14309" s="2" t="s">
        <v>170</v>
      </c>
      <c r="D14309" s="209" t="n">
        <v>645.63</v>
      </c>
      <c r="F14309" s="211" t="n">
        <v>0</v>
      </c>
    </row>
    <row r="14310" customFormat="false" ht="12.8" hidden="false" customHeight="false" outlineLevel="0" collapsed="false">
      <c r="A14310" s="207" t="n">
        <v>10423</v>
      </c>
      <c r="B14310" s="208" t="s">
        <v>14453</v>
      </c>
      <c r="C14310" s="2" t="s">
        <v>170</v>
      </c>
      <c r="D14310" s="209" t="n">
        <v>474.04</v>
      </c>
      <c r="F14310" s="211" t="n">
        <v>0</v>
      </c>
    </row>
    <row r="14311" customFormat="false" ht="12.8" hidden="false" customHeight="false" outlineLevel="0" collapsed="false">
      <c r="A14311" s="207" t="n">
        <v>36790</v>
      </c>
      <c r="B14311" s="208" t="s">
        <v>14454</v>
      </c>
      <c r="C14311" s="2" t="s">
        <v>170</v>
      </c>
      <c r="D14311" s="209" t="n">
        <v>413.89</v>
      </c>
      <c r="F14311" s="211" t="n">
        <v>0</v>
      </c>
    </row>
    <row r="14312" customFormat="false" ht="12.8" hidden="false" customHeight="false" outlineLevel="0" collapsed="false">
      <c r="A14312" s="207" t="n">
        <v>37589</v>
      </c>
      <c r="B14312" s="208" t="s">
        <v>14455</v>
      </c>
      <c r="C14312" s="2" t="s">
        <v>170</v>
      </c>
      <c r="D14312" s="209" t="n">
        <v>507.13</v>
      </c>
      <c r="F14312" s="211" t="n">
        <v>0</v>
      </c>
    </row>
    <row r="14313" customFormat="false" ht="12.8" hidden="false" customHeight="false" outlineLevel="0" collapsed="false">
      <c r="A14313" s="207" t="n">
        <v>11690</v>
      </c>
      <c r="B14313" s="208" t="s">
        <v>14456</v>
      </c>
      <c r="C14313" s="2" t="s">
        <v>170</v>
      </c>
      <c r="D14313" s="209" t="n">
        <v>269.4</v>
      </c>
      <c r="F14313" s="211" t="n">
        <v>0</v>
      </c>
    </row>
    <row r="14314" customFormat="false" ht="12.8" hidden="false" customHeight="false" outlineLevel="0" collapsed="false">
      <c r="A14314" s="207" t="n">
        <v>20234</v>
      </c>
      <c r="B14314" s="208" t="s">
        <v>14457</v>
      </c>
      <c r="C14314" s="2" t="s">
        <v>170</v>
      </c>
      <c r="D14314" s="209" t="n">
        <v>340.93</v>
      </c>
      <c r="F14314" s="211" t="n">
        <v>0</v>
      </c>
    </row>
    <row r="14315" customFormat="false" ht="12.8" hidden="false" customHeight="false" outlineLevel="0" collapsed="false">
      <c r="A14315" s="207" t="n">
        <v>44480</v>
      </c>
      <c r="B14315" s="208" t="s">
        <v>14458</v>
      </c>
      <c r="C14315" s="2" t="s">
        <v>262</v>
      </c>
      <c r="D14315" s="209" t="n">
        <v>19.67</v>
      </c>
      <c r="F14315" s="211" t="n">
        <v>0</v>
      </c>
    </row>
    <row r="14316" customFormat="false" ht="12.8" hidden="false" customHeight="false" outlineLevel="0" collapsed="false">
      <c r="A14316" s="207" t="n">
        <v>11457</v>
      </c>
      <c r="B14316" s="208" t="s">
        <v>14459</v>
      </c>
      <c r="C14316" s="2" t="s">
        <v>170</v>
      </c>
      <c r="D14316" s="209" t="n">
        <v>50.9</v>
      </c>
      <c r="F14316" s="211" t="n">
        <v>0</v>
      </c>
    </row>
    <row r="14317" customFormat="false" ht="12.8" hidden="false" customHeight="false" outlineLevel="0" collapsed="false">
      <c r="A14317" s="207" t="n">
        <v>44073</v>
      </c>
      <c r="B14317" s="208" t="s">
        <v>14460</v>
      </c>
      <c r="C14317" s="2" t="s">
        <v>183</v>
      </c>
      <c r="D14317" s="209" t="n">
        <v>0.95</v>
      </c>
      <c r="F14317" s="211" t="n">
        <v>0</v>
      </c>
    </row>
    <row r="14318" customFormat="false" ht="12.8" hidden="false" customHeight="false" outlineLevel="0" collapsed="false">
      <c r="A14318" s="207" t="n">
        <v>3593</v>
      </c>
      <c r="B14318" s="208" t="s">
        <v>14461</v>
      </c>
      <c r="C14318" s="2" t="s">
        <v>170</v>
      </c>
      <c r="D14318" s="209" t="n">
        <v>92.48</v>
      </c>
      <c r="F14318" s="211" t="n">
        <v>0</v>
      </c>
    </row>
    <row r="14319" customFormat="false" ht="12.8" hidden="false" customHeight="false" outlineLevel="0" collapsed="false">
      <c r="A14319" s="207" t="n">
        <v>3588</v>
      </c>
      <c r="B14319" s="208" t="s">
        <v>14462</v>
      </c>
      <c r="C14319" s="2" t="s">
        <v>170</v>
      </c>
      <c r="D14319" s="209" t="n">
        <v>71.28</v>
      </c>
      <c r="F14319" s="211" t="n">
        <v>0</v>
      </c>
    </row>
    <row r="14320" customFormat="false" ht="12.8" hidden="false" customHeight="false" outlineLevel="0" collapsed="false">
      <c r="A14320" s="207" t="n">
        <v>3587</v>
      </c>
      <c r="B14320" s="208" t="s">
        <v>14463</v>
      </c>
      <c r="C14320" s="2" t="s">
        <v>170</v>
      </c>
      <c r="D14320" s="209" t="n">
        <v>44.23</v>
      </c>
      <c r="F14320" s="211" t="n">
        <v>0</v>
      </c>
    </row>
    <row r="14321" customFormat="false" ht="12.8" hidden="false" customHeight="false" outlineLevel="0" collapsed="false">
      <c r="A14321" s="207" t="n">
        <v>3585</v>
      </c>
      <c r="B14321" s="208" t="s">
        <v>14464</v>
      </c>
      <c r="C14321" s="2" t="s">
        <v>170</v>
      </c>
      <c r="D14321" s="209" t="n">
        <v>22.01</v>
      </c>
      <c r="F14321" s="211" t="n">
        <v>0</v>
      </c>
    </row>
    <row r="14322" customFormat="false" ht="12.8" hidden="false" customHeight="false" outlineLevel="0" collapsed="false">
      <c r="A14322" s="207" t="n">
        <v>3590</v>
      </c>
      <c r="B14322" s="208" t="s">
        <v>14465</v>
      </c>
      <c r="C14322" s="2" t="s">
        <v>170</v>
      </c>
      <c r="D14322" s="209" t="n">
        <v>262.57</v>
      </c>
      <c r="F14322" s="211" t="n">
        <v>0</v>
      </c>
    </row>
    <row r="14323" customFormat="false" ht="12.8" hidden="false" customHeight="false" outlineLevel="0" collapsed="false">
      <c r="A14323" s="207" t="n">
        <v>3589</v>
      </c>
      <c r="B14323" s="208" t="s">
        <v>14466</v>
      </c>
      <c r="C14323" s="2" t="s">
        <v>170</v>
      </c>
      <c r="D14323" s="209" t="n">
        <v>140.93</v>
      </c>
      <c r="F14323" s="211" t="n">
        <v>0</v>
      </c>
    </row>
    <row r="14324" customFormat="false" ht="12.8" hidden="false" customHeight="false" outlineLevel="0" collapsed="false">
      <c r="A14324" s="207" t="n">
        <v>3592</v>
      </c>
      <c r="B14324" s="208" t="s">
        <v>14467</v>
      </c>
      <c r="C14324" s="2" t="s">
        <v>170</v>
      </c>
      <c r="D14324" s="209" t="n">
        <v>415.05</v>
      </c>
      <c r="F14324" s="211" t="n">
        <v>0</v>
      </c>
    </row>
    <row r="14325" customFormat="false" ht="12.8" hidden="false" customHeight="false" outlineLevel="0" collapsed="false">
      <c r="A14325" s="207" t="n">
        <v>3586</v>
      </c>
      <c r="B14325" s="208" t="s">
        <v>14468</v>
      </c>
      <c r="C14325" s="2" t="s">
        <v>170</v>
      </c>
      <c r="D14325" s="209" t="n">
        <v>28.84</v>
      </c>
      <c r="F14325" s="211" t="n">
        <v>0</v>
      </c>
    </row>
    <row r="14326" customFormat="false" ht="12.8" hidden="false" customHeight="false" outlineLevel="0" collapsed="false">
      <c r="A14326" s="207" t="n">
        <v>3591</v>
      </c>
      <c r="B14326" s="208" t="s">
        <v>14469</v>
      </c>
      <c r="C14326" s="2" t="s">
        <v>170</v>
      </c>
      <c r="D14326" s="209" t="n">
        <v>665.34</v>
      </c>
      <c r="F14326" s="211" t="n">
        <v>0</v>
      </c>
    </row>
    <row r="14327" customFormat="false" ht="12.8" hidden="false" customHeight="false" outlineLevel="0" collapsed="false">
      <c r="A14327" s="207" t="n">
        <v>40396</v>
      </c>
      <c r="B14327" s="208" t="s">
        <v>14470</v>
      </c>
      <c r="C14327" s="2" t="s">
        <v>170</v>
      </c>
      <c r="D14327" s="209" t="n">
        <v>182.42</v>
      </c>
      <c r="F14327" s="211" t="n">
        <v>0</v>
      </c>
    </row>
    <row r="14328" customFormat="false" ht="12.8" hidden="false" customHeight="false" outlineLevel="0" collapsed="false">
      <c r="A14328" s="207" t="n">
        <v>40395</v>
      </c>
      <c r="B14328" s="208" t="s">
        <v>14471</v>
      </c>
      <c r="C14328" s="2" t="s">
        <v>170</v>
      </c>
      <c r="D14328" s="209" t="n">
        <v>140</v>
      </c>
      <c r="F14328" s="211" t="n">
        <v>0</v>
      </c>
    </row>
    <row r="14329" customFormat="false" ht="12.8" hidden="false" customHeight="false" outlineLevel="0" collapsed="false">
      <c r="A14329" s="207" t="n">
        <v>40394</v>
      </c>
      <c r="B14329" s="208" t="s">
        <v>14472</v>
      </c>
      <c r="C14329" s="2" t="s">
        <v>170</v>
      </c>
      <c r="D14329" s="209" t="n">
        <v>91.15</v>
      </c>
      <c r="F14329" s="211" t="n">
        <v>0</v>
      </c>
    </row>
    <row r="14330" customFormat="false" ht="12.8" hidden="false" customHeight="false" outlineLevel="0" collapsed="false">
      <c r="A14330" s="207" t="n">
        <v>40392</v>
      </c>
      <c r="B14330" s="208" t="s">
        <v>14473</v>
      </c>
      <c r="C14330" s="2" t="s">
        <v>170</v>
      </c>
      <c r="D14330" s="209" t="n">
        <v>45.05</v>
      </c>
      <c r="F14330" s="211" t="n">
        <v>0</v>
      </c>
    </row>
    <row r="14331" customFormat="false" ht="12.8" hidden="false" customHeight="false" outlineLevel="0" collapsed="false">
      <c r="A14331" s="207" t="n">
        <v>40398</v>
      </c>
      <c r="B14331" s="208" t="s">
        <v>14474</v>
      </c>
      <c r="C14331" s="2" t="s">
        <v>170</v>
      </c>
      <c r="D14331" s="209" t="n">
        <v>585.25</v>
      </c>
      <c r="F14331" s="211" t="n">
        <v>0</v>
      </c>
    </row>
    <row r="14332" customFormat="false" ht="12.8" hidden="false" customHeight="false" outlineLevel="0" collapsed="false">
      <c r="A14332" s="207" t="n">
        <v>40397</v>
      </c>
      <c r="B14332" s="208" t="s">
        <v>14475</v>
      </c>
      <c r="C14332" s="2" t="s">
        <v>170</v>
      </c>
      <c r="D14332" s="209" t="n">
        <v>299.71</v>
      </c>
      <c r="F14332" s="211" t="n">
        <v>0</v>
      </c>
    </row>
    <row r="14333" customFormat="false" ht="12.8" hidden="false" customHeight="false" outlineLevel="0" collapsed="false">
      <c r="A14333" s="207" t="n">
        <v>40399</v>
      </c>
      <c r="B14333" s="208" t="s">
        <v>14476</v>
      </c>
      <c r="C14333" s="2" t="s">
        <v>170</v>
      </c>
      <c r="D14333" s="209" t="n">
        <v>957.46</v>
      </c>
      <c r="F14333" s="211" t="n">
        <v>0</v>
      </c>
    </row>
    <row r="14334" customFormat="false" ht="12.8" hidden="false" customHeight="false" outlineLevel="0" collapsed="false">
      <c r="A14334" s="207" t="n">
        <v>40393</v>
      </c>
      <c r="B14334" s="208" t="s">
        <v>14477</v>
      </c>
      <c r="C14334" s="2" t="s">
        <v>170</v>
      </c>
      <c r="D14334" s="209" t="n">
        <v>58.02</v>
      </c>
      <c r="F14334" s="211" t="n">
        <v>0</v>
      </c>
    </row>
    <row r="14335" customFormat="false" ht="12.8" hidden="false" customHeight="false" outlineLevel="0" collapsed="false">
      <c r="A14335" s="207" t="n">
        <v>44253</v>
      </c>
      <c r="B14335" s="208" t="s">
        <v>14478</v>
      </c>
      <c r="C14335" s="2" t="s">
        <v>170</v>
      </c>
      <c r="D14335" s="209" t="n">
        <v>345.8</v>
      </c>
      <c r="F14335" s="211" t="n">
        <v>0</v>
      </c>
    </row>
    <row r="14336" customFormat="false" ht="12.8" hidden="false" customHeight="false" outlineLevel="0" collapsed="false">
      <c r="A14336" s="207" t="n">
        <v>21121</v>
      </c>
      <c r="B14336" s="208" t="s">
        <v>14479</v>
      </c>
      <c r="C14336" s="2" t="s">
        <v>170</v>
      </c>
      <c r="D14336" s="209" t="n">
        <v>4.96</v>
      </c>
      <c r="F14336" s="211" t="n">
        <v>0</v>
      </c>
    </row>
    <row r="14337" customFormat="false" ht="12.8" hidden="false" customHeight="false" outlineLevel="0" collapsed="false">
      <c r="A14337" s="207" t="n">
        <v>38010</v>
      </c>
      <c r="B14337" s="208" t="s">
        <v>14480</v>
      </c>
      <c r="C14337" s="2" t="s">
        <v>170</v>
      </c>
      <c r="D14337" s="209" t="n">
        <v>6.18</v>
      </c>
      <c r="F14337" s="211" t="n">
        <v>0</v>
      </c>
    </row>
    <row r="14338" customFormat="false" ht="12.8" hidden="false" customHeight="false" outlineLevel="0" collapsed="false">
      <c r="A14338" s="207" t="n">
        <v>38011</v>
      </c>
      <c r="B14338" s="208" t="s">
        <v>14481</v>
      </c>
      <c r="C14338" s="2" t="s">
        <v>170</v>
      </c>
      <c r="D14338" s="209" t="n">
        <v>12.38</v>
      </c>
      <c r="F14338" s="211" t="n">
        <v>0</v>
      </c>
    </row>
    <row r="14339" customFormat="false" ht="12.8" hidden="false" customHeight="false" outlineLevel="0" collapsed="false">
      <c r="A14339" s="207" t="n">
        <v>38012</v>
      </c>
      <c r="B14339" s="208" t="s">
        <v>14482</v>
      </c>
      <c r="C14339" s="2" t="s">
        <v>170</v>
      </c>
      <c r="D14339" s="209" t="n">
        <v>47.2</v>
      </c>
      <c r="F14339" s="211" t="n">
        <v>0</v>
      </c>
    </row>
    <row r="14340" customFormat="false" ht="12.8" hidden="false" customHeight="false" outlineLevel="0" collapsed="false">
      <c r="A14340" s="207" t="n">
        <v>38013</v>
      </c>
      <c r="B14340" s="208" t="s">
        <v>14483</v>
      </c>
      <c r="C14340" s="2" t="s">
        <v>170</v>
      </c>
      <c r="D14340" s="209" t="n">
        <v>60.64</v>
      </c>
      <c r="F14340" s="211" t="n">
        <v>0</v>
      </c>
    </row>
    <row r="14341" customFormat="false" ht="12.8" hidden="false" customHeight="false" outlineLevel="0" collapsed="false">
      <c r="A14341" s="207" t="n">
        <v>38014</v>
      </c>
      <c r="B14341" s="208" t="s">
        <v>14484</v>
      </c>
      <c r="C14341" s="2" t="s">
        <v>170</v>
      </c>
      <c r="D14341" s="209" t="n">
        <v>101.27</v>
      </c>
      <c r="F14341" s="211" t="n">
        <v>0</v>
      </c>
    </row>
    <row r="14342" customFormat="false" ht="12.8" hidden="false" customHeight="false" outlineLevel="0" collapsed="false">
      <c r="A14342" s="207" t="n">
        <v>38015</v>
      </c>
      <c r="B14342" s="208" t="s">
        <v>14485</v>
      </c>
      <c r="C14342" s="2" t="s">
        <v>170</v>
      </c>
      <c r="D14342" s="209" t="n">
        <v>238.08</v>
      </c>
      <c r="F14342" s="211" t="n">
        <v>0</v>
      </c>
    </row>
    <row r="14343" customFormat="false" ht="12.8" hidden="false" customHeight="false" outlineLevel="0" collapsed="false">
      <c r="A14343" s="207" t="n">
        <v>38016</v>
      </c>
      <c r="B14343" s="208" t="s">
        <v>14486</v>
      </c>
      <c r="C14343" s="2" t="s">
        <v>170</v>
      </c>
      <c r="D14343" s="209" t="n">
        <v>276.86</v>
      </c>
      <c r="F14343" s="211" t="n">
        <v>0</v>
      </c>
    </row>
    <row r="14344" customFormat="false" ht="12.8" hidden="false" customHeight="false" outlineLevel="0" collapsed="false">
      <c r="A14344" s="207" t="n">
        <v>12741</v>
      </c>
      <c r="B14344" s="208" t="s">
        <v>14487</v>
      </c>
      <c r="C14344" s="2" t="s">
        <v>170</v>
      </c>
      <c r="F14344" s="211" t="n">
        <v>0</v>
      </c>
    </row>
    <row r="14345" customFormat="false" ht="12.8" hidden="false" customHeight="false" outlineLevel="0" collapsed="false">
      <c r="A14345" s="207" t="n">
        <v>12733</v>
      </c>
      <c r="B14345" s="208" t="s">
        <v>14488</v>
      </c>
      <c r="C14345" s="2" t="s">
        <v>170</v>
      </c>
      <c r="F14345" s="211" t="n">
        <v>0</v>
      </c>
    </row>
    <row r="14346" customFormat="false" ht="12.8" hidden="false" customHeight="false" outlineLevel="0" collapsed="false">
      <c r="A14346" s="207" t="n">
        <v>12734</v>
      </c>
      <c r="B14346" s="208" t="s">
        <v>14489</v>
      </c>
      <c r="C14346" s="2" t="s">
        <v>170</v>
      </c>
      <c r="F14346" s="211" t="n">
        <v>0</v>
      </c>
    </row>
    <row r="14347" customFormat="false" ht="12.8" hidden="false" customHeight="false" outlineLevel="0" collapsed="false">
      <c r="A14347" s="207" t="n">
        <v>12735</v>
      </c>
      <c r="B14347" s="208" t="s">
        <v>14490</v>
      </c>
      <c r="C14347" s="2" t="s">
        <v>170</v>
      </c>
      <c r="F14347" s="211" t="n">
        <v>0</v>
      </c>
    </row>
    <row r="14348" customFormat="false" ht="12.8" hidden="false" customHeight="false" outlineLevel="0" collapsed="false">
      <c r="A14348" s="207" t="n">
        <v>12736</v>
      </c>
      <c r="B14348" s="208" t="s">
        <v>14491</v>
      </c>
      <c r="C14348" s="2" t="s">
        <v>170</v>
      </c>
      <c r="F14348" s="211" t="n">
        <v>0</v>
      </c>
    </row>
    <row r="14349" customFormat="false" ht="12.8" hidden="false" customHeight="false" outlineLevel="0" collapsed="false">
      <c r="A14349" s="207" t="n">
        <v>12737</v>
      </c>
      <c r="B14349" s="208" t="s">
        <v>14492</v>
      </c>
      <c r="C14349" s="2" t="s">
        <v>170</v>
      </c>
      <c r="F14349" s="211" t="n">
        <v>0</v>
      </c>
    </row>
    <row r="14350" customFormat="false" ht="12.8" hidden="false" customHeight="false" outlineLevel="0" collapsed="false">
      <c r="A14350" s="207" t="n">
        <v>12738</v>
      </c>
      <c r="B14350" s="208" t="s">
        <v>14493</v>
      </c>
      <c r="C14350" s="2" t="s">
        <v>170</v>
      </c>
      <c r="F14350" s="211" t="n">
        <v>0</v>
      </c>
    </row>
    <row r="14351" customFormat="false" ht="12.8" hidden="false" customHeight="false" outlineLevel="0" collapsed="false">
      <c r="A14351" s="207" t="n">
        <v>12739</v>
      </c>
      <c r="B14351" s="208" t="s">
        <v>14494</v>
      </c>
      <c r="C14351" s="2" t="s">
        <v>170</v>
      </c>
      <c r="F14351" s="211" t="n">
        <v>0</v>
      </c>
    </row>
    <row r="14352" customFormat="false" ht="12.8" hidden="false" customHeight="false" outlineLevel="0" collapsed="false">
      <c r="A14352" s="207" t="n">
        <v>12740</v>
      </c>
      <c r="B14352" s="208" t="s">
        <v>14495</v>
      </c>
      <c r="C14352" s="2" t="s">
        <v>170</v>
      </c>
      <c r="F14352" s="211" t="n">
        <v>0</v>
      </c>
    </row>
    <row r="14353" customFormat="false" ht="12.8" hidden="false" customHeight="false" outlineLevel="0" collapsed="false">
      <c r="A14353" s="207" t="n">
        <v>6297</v>
      </c>
      <c r="B14353" s="208" t="s">
        <v>14496</v>
      </c>
      <c r="C14353" s="2" t="s">
        <v>170</v>
      </c>
      <c r="D14353" s="209" t="n">
        <v>42.61</v>
      </c>
      <c r="F14353" s="211" t="n">
        <v>0</v>
      </c>
    </row>
    <row r="14354" customFormat="false" ht="12.8" hidden="false" customHeight="false" outlineLevel="0" collapsed="false">
      <c r="A14354" s="207" t="n">
        <v>6296</v>
      </c>
      <c r="B14354" s="208" t="s">
        <v>14497</v>
      </c>
      <c r="C14354" s="2" t="s">
        <v>170</v>
      </c>
      <c r="D14354" s="209" t="n">
        <v>33.63</v>
      </c>
      <c r="F14354" s="211" t="n">
        <v>0</v>
      </c>
    </row>
    <row r="14355" customFormat="false" ht="12.8" hidden="false" customHeight="false" outlineLevel="0" collapsed="false">
      <c r="A14355" s="207" t="n">
        <v>6323</v>
      </c>
      <c r="B14355" s="208" t="s">
        <v>14498</v>
      </c>
      <c r="C14355" s="2" t="s">
        <v>170</v>
      </c>
      <c r="D14355" s="209" t="n">
        <v>21.98</v>
      </c>
      <c r="F14355" s="211" t="n">
        <v>0</v>
      </c>
    </row>
    <row r="14356" customFormat="false" ht="12.8" hidden="false" customHeight="false" outlineLevel="0" collapsed="false">
      <c r="A14356" s="207" t="n">
        <v>6294</v>
      </c>
      <c r="B14356" s="208" t="s">
        <v>14499</v>
      </c>
      <c r="C14356" s="2" t="s">
        <v>170</v>
      </c>
      <c r="D14356" s="209" t="n">
        <v>9.59</v>
      </c>
      <c r="F14356" s="211" t="n">
        <v>0</v>
      </c>
    </row>
    <row r="14357" customFormat="false" ht="12.8" hidden="false" customHeight="false" outlineLevel="0" collapsed="false">
      <c r="A14357" s="207" t="n">
        <v>6299</v>
      </c>
      <c r="B14357" s="208" t="s">
        <v>14500</v>
      </c>
      <c r="C14357" s="2" t="s">
        <v>170</v>
      </c>
      <c r="D14357" s="209" t="n">
        <v>128.15</v>
      </c>
      <c r="F14357" s="211" t="n">
        <v>0</v>
      </c>
    </row>
    <row r="14358" customFormat="false" ht="12.8" hidden="false" customHeight="false" outlineLevel="0" collapsed="false">
      <c r="A14358" s="207" t="n">
        <v>6298</v>
      </c>
      <c r="B14358" s="208" t="s">
        <v>14501</v>
      </c>
      <c r="C14358" s="2" t="s">
        <v>170</v>
      </c>
      <c r="D14358" s="209" t="n">
        <v>67.49</v>
      </c>
      <c r="F14358" s="211" t="n">
        <v>0</v>
      </c>
    </row>
    <row r="14359" customFormat="false" ht="12.8" hidden="false" customHeight="false" outlineLevel="0" collapsed="false">
      <c r="A14359" s="207" t="n">
        <v>6322</v>
      </c>
      <c r="B14359" s="208" t="s">
        <v>14502</v>
      </c>
      <c r="C14359" s="2" t="s">
        <v>170</v>
      </c>
      <c r="D14359" s="209" t="n">
        <v>171.64</v>
      </c>
      <c r="F14359" s="211" t="n">
        <v>0</v>
      </c>
    </row>
    <row r="14360" customFormat="false" ht="12.8" hidden="false" customHeight="false" outlineLevel="0" collapsed="false">
      <c r="A14360" s="207" t="n">
        <v>6295</v>
      </c>
      <c r="B14360" s="208" t="s">
        <v>14503</v>
      </c>
      <c r="C14360" s="2" t="s">
        <v>170</v>
      </c>
      <c r="D14360" s="209" t="n">
        <v>13.65</v>
      </c>
      <c r="F14360" s="211" t="n">
        <v>0</v>
      </c>
    </row>
    <row r="14361" customFormat="false" ht="12.8" hidden="false" customHeight="false" outlineLevel="0" collapsed="false">
      <c r="A14361" s="207" t="n">
        <v>6300</v>
      </c>
      <c r="B14361" s="208" t="s">
        <v>14504</v>
      </c>
      <c r="C14361" s="2" t="s">
        <v>170</v>
      </c>
      <c r="D14361" s="209" t="n">
        <v>316.45</v>
      </c>
      <c r="F14361" s="211" t="n">
        <v>0</v>
      </c>
    </row>
    <row r="14362" customFormat="false" ht="12.8" hidden="false" customHeight="false" outlineLevel="0" collapsed="false">
      <c r="A14362" s="207" t="n">
        <v>6321</v>
      </c>
      <c r="B14362" s="208" t="s">
        <v>14505</v>
      </c>
      <c r="C14362" s="2" t="s">
        <v>170</v>
      </c>
      <c r="D14362" s="209" t="n">
        <v>452.03</v>
      </c>
      <c r="F14362" s="211" t="n">
        <v>0</v>
      </c>
    </row>
    <row r="14363" customFormat="false" ht="12.8" hidden="false" customHeight="false" outlineLevel="0" collapsed="false">
      <c r="A14363" s="207" t="n">
        <v>6301</v>
      </c>
      <c r="B14363" s="208" t="s">
        <v>14506</v>
      </c>
      <c r="C14363" s="2" t="s">
        <v>170</v>
      </c>
      <c r="D14363" s="209" t="n">
        <v>1059.51</v>
      </c>
      <c r="F14363" s="211" t="n">
        <v>0</v>
      </c>
    </row>
    <row r="14364" customFormat="false" ht="12.8" hidden="false" customHeight="false" outlineLevel="0" collapsed="false">
      <c r="A14364" s="207" t="n">
        <v>7105</v>
      </c>
      <c r="B14364" s="208" t="s">
        <v>14507</v>
      </c>
      <c r="C14364" s="2" t="s">
        <v>170</v>
      </c>
      <c r="D14364" s="209" t="n">
        <v>47.64</v>
      </c>
      <c r="F14364" s="211" t="n">
        <v>0</v>
      </c>
    </row>
    <row r="14365" customFormat="false" ht="12.8" hidden="false" customHeight="false" outlineLevel="0" collapsed="false">
      <c r="A14365" s="207" t="n">
        <v>20183</v>
      </c>
      <c r="B14365" s="208" t="s">
        <v>14508</v>
      </c>
      <c r="C14365" s="2" t="s">
        <v>170</v>
      </c>
      <c r="D14365" s="209" t="n">
        <v>58.69</v>
      </c>
      <c r="F14365" s="211" t="n">
        <v>0</v>
      </c>
    </row>
    <row r="14366" customFormat="false" ht="12.8" hidden="false" customHeight="false" outlineLevel="0" collapsed="false">
      <c r="A14366" s="207" t="n">
        <v>38448</v>
      </c>
      <c r="B14366" s="208" t="s">
        <v>14509</v>
      </c>
      <c r="C14366" s="2" t="s">
        <v>170</v>
      </c>
      <c r="D14366" s="209" t="n">
        <v>266.32</v>
      </c>
      <c r="F14366" s="211" t="n">
        <v>0</v>
      </c>
    </row>
    <row r="14367" customFormat="false" ht="12.8" hidden="false" customHeight="false" outlineLevel="0" collapsed="false">
      <c r="A14367" s="207" t="n">
        <v>20182</v>
      </c>
      <c r="B14367" s="208" t="s">
        <v>14510</v>
      </c>
      <c r="C14367" s="2" t="s">
        <v>170</v>
      </c>
      <c r="D14367" s="209" t="n">
        <v>34.12</v>
      </c>
      <c r="F14367" s="211" t="n">
        <v>0</v>
      </c>
    </row>
    <row r="14368" customFormat="false" ht="12.8" hidden="false" customHeight="false" outlineLevel="0" collapsed="false">
      <c r="A14368" s="207" t="n">
        <v>7119</v>
      </c>
      <c r="B14368" s="208" t="s">
        <v>14511</v>
      </c>
      <c r="C14368" s="2" t="s">
        <v>170</v>
      </c>
      <c r="D14368" s="209" t="n">
        <v>14.77</v>
      </c>
      <c r="F14368" s="211" t="n">
        <v>0</v>
      </c>
    </row>
    <row r="14369" customFormat="false" ht="12.8" hidden="false" customHeight="false" outlineLevel="0" collapsed="false">
      <c r="A14369" s="207" t="n">
        <v>7126</v>
      </c>
      <c r="B14369" s="208" t="s">
        <v>14512</v>
      </c>
      <c r="C14369" s="2" t="s">
        <v>170</v>
      </c>
      <c r="D14369" s="209" t="n">
        <v>30.14</v>
      </c>
      <c r="F14369" s="211" t="n">
        <v>0</v>
      </c>
    </row>
    <row r="14370" customFormat="false" ht="12.8" hidden="false" customHeight="false" outlineLevel="0" collapsed="false">
      <c r="A14370" s="207" t="n">
        <v>7120</v>
      </c>
      <c r="B14370" s="208" t="s">
        <v>14513</v>
      </c>
      <c r="C14370" s="2" t="s">
        <v>170</v>
      </c>
      <c r="D14370" s="209" t="n">
        <v>11.33</v>
      </c>
      <c r="F14370" s="211" t="n">
        <v>0</v>
      </c>
    </row>
    <row r="14371" customFormat="false" ht="12.8" hidden="false" customHeight="false" outlineLevel="0" collapsed="false">
      <c r="A14371" s="207" t="n">
        <v>6319</v>
      </c>
      <c r="B14371" s="208" t="s">
        <v>14514</v>
      </c>
      <c r="C14371" s="2" t="s">
        <v>170</v>
      </c>
      <c r="D14371" s="209" t="n">
        <v>50.06</v>
      </c>
      <c r="F14371" s="211" t="n">
        <v>0</v>
      </c>
    </row>
    <row r="14372" customFormat="false" ht="12.8" hidden="false" customHeight="false" outlineLevel="0" collapsed="false">
      <c r="A14372" s="207" t="n">
        <v>6304</v>
      </c>
      <c r="B14372" s="208" t="s">
        <v>14515</v>
      </c>
      <c r="C14372" s="2" t="s">
        <v>170</v>
      </c>
      <c r="D14372" s="209" t="n">
        <v>50.06</v>
      </c>
      <c r="F14372" s="211" t="n">
        <v>0</v>
      </c>
    </row>
    <row r="14373" customFormat="false" ht="12.8" hidden="false" customHeight="false" outlineLevel="0" collapsed="false">
      <c r="A14373" s="207" t="n">
        <v>21116</v>
      </c>
      <c r="B14373" s="208" t="s">
        <v>14516</v>
      </c>
      <c r="C14373" s="2" t="s">
        <v>170</v>
      </c>
      <c r="D14373" s="209" t="n">
        <v>37.91</v>
      </c>
      <c r="F14373" s="211" t="n">
        <v>0</v>
      </c>
    </row>
    <row r="14374" customFormat="false" ht="12.8" hidden="false" customHeight="false" outlineLevel="0" collapsed="false">
      <c r="A14374" s="207" t="n">
        <v>6320</v>
      </c>
      <c r="B14374" s="208" t="s">
        <v>14517</v>
      </c>
      <c r="C14374" s="2" t="s">
        <v>170</v>
      </c>
      <c r="D14374" s="209" t="n">
        <v>25.78</v>
      </c>
      <c r="F14374" s="211" t="n">
        <v>0</v>
      </c>
    </row>
    <row r="14375" customFormat="false" ht="12.8" hidden="false" customHeight="false" outlineLevel="0" collapsed="false">
      <c r="A14375" s="207" t="n">
        <v>6303</v>
      </c>
      <c r="B14375" s="208" t="s">
        <v>14518</v>
      </c>
      <c r="C14375" s="2" t="s">
        <v>170</v>
      </c>
      <c r="D14375" s="209" t="n">
        <v>25.78</v>
      </c>
      <c r="F14375" s="211" t="n">
        <v>0</v>
      </c>
    </row>
    <row r="14376" customFormat="false" ht="12.8" hidden="false" customHeight="false" outlineLevel="0" collapsed="false">
      <c r="A14376" s="207" t="n">
        <v>6308</v>
      </c>
      <c r="B14376" s="208" t="s">
        <v>14519</v>
      </c>
      <c r="C14376" s="2" t="s">
        <v>170</v>
      </c>
      <c r="D14376" s="209" t="n">
        <v>138.52</v>
      </c>
      <c r="F14376" s="211" t="n">
        <v>0</v>
      </c>
    </row>
    <row r="14377" customFormat="false" ht="12.8" hidden="false" customHeight="false" outlineLevel="0" collapsed="false">
      <c r="A14377" s="207" t="n">
        <v>6317</v>
      </c>
      <c r="B14377" s="208" t="s">
        <v>14520</v>
      </c>
      <c r="C14377" s="2" t="s">
        <v>170</v>
      </c>
      <c r="D14377" s="209" t="n">
        <v>138.52</v>
      </c>
      <c r="F14377" s="211" t="n">
        <v>0</v>
      </c>
    </row>
    <row r="14378" customFormat="false" ht="12.8" hidden="false" customHeight="false" outlineLevel="0" collapsed="false">
      <c r="A14378" s="207" t="n">
        <v>6307</v>
      </c>
      <c r="B14378" s="208" t="s">
        <v>14521</v>
      </c>
      <c r="C14378" s="2" t="s">
        <v>170</v>
      </c>
      <c r="D14378" s="209" t="n">
        <v>138.52</v>
      </c>
      <c r="F14378" s="211" t="n">
        <v>0</v>
      </c>
    </row>
    <row r="14379" customFormat="false" ht="12.8" hidden="false" customHeight="false" outlineLevel="0" collapsed="false">
      <c r="A14379" s="207" t="n">
        <v>6309</v>
      </c>
      <c r="B14379" s="208" t="s">
        <v>14522</v>
      </c>
      <c r="C14379" s="2" t="s">
        <v>170</v>
      </c>
      <c r="D14379" s="209" t="n">
        <v>142.54</v>
      </c>
      <c r="F14379" s="211" t="n">
        <v>0</v>
      </c>
    </row>
    <row r="14380" customFormat="false" ht="12.8" hidden="false" customHeight="false" outlineLevel="0" collapsed="false">
      <c r="A14380" s="207" t="n">
        <v>6318</v>
      </c>
      <c r="B14380" s="208" t="s">
        <v>14523</v>
      </c>
      <c r="C14380" s="2" t="s">
        <v>170</v>
      </c>
      <c r="D14380" s="209" t="n">
        <v>74.72</v>
      </c>
      <c r="F14380" s="211" t="n">
        <v>0</v>
      </c>
    </row>
    <row r="14381" customFormat="false" ht="12.8" hidden="false" customHeight="false" outlineLevel="0" collapsed="false">
      <c r="A14381" s="207" t="n">
        <v>6306</v>
      </c>
      <c r="B14381" s="208" t="s">
        <v>14524</v>
      </c>
      <c r="C14381" s="2" t="s">
        <v>170</v>
      </c>
      <c r="D14381" s="209" t="n">
        <v>74.72</v>
      </c>
      <c r="F14381" s="211" t="n">
        <v>0</v>
      </c>
    </row>
    <row r="14382" customFormat="false" ht="12.8" hidden="false" customHeight="false" outlineLevel="0" collapsed="false">
      <c r="A14382" s="207" t="n">
        <v>6305</v>
      </c>
      <c r="B14382" s="208" t="s">
        <v>14525</v>
      </c>
      <c r="C14382" s="2" t="s">
        <v>170</v>
      </c>
      <c r="D14382" s="209" t="n">
        <v>74.72</v>
      </c>
      <c r="F14382" s="211" t="n">
        <v>0</v>
      </c>
    </row>
    <row r="14383" customFormat="false" ht="12.8" hidden="false" customHeight="false" outlineLevel="0" collapsed="false">
      <c r="A14383" s="207" t="n">
        <v>6312</v>
      </c>
      <c r="B14383" s="208" t="s">
        <v>14526</v>
      </c>
      <c r="C14383" s="2" t="s">
        <v>170</v>
      </c>
      <c r="D14383" s="209" t="n">
        <v>199.24</v>
      </c>
      <c r="F14383" s="211" t="n">
        <v>0</v>
      </c>
    </row>
    <row r="14384" customFormat="false" ht="12.8" hidden="false" customHeight="false" outlineLevel="0" collapsed="false">
      <c r="A14384" s="207" t="n">
        <v>6311</v>
      </c>
      <c r="B14384" s="208" t="s">
        <v>14527</v>
      </c>
      <c r="C14384" s="2" t="s">
        <v>170</v>
      </c>
      <c r="D14384" s="209" t="n">
        <v>199.24</v>
      </c>
      <c r="F14384" s="211" t="n">
        <v>0</v>
      </c>
    </row>
    <row r="14385" customFormat="false" ht="12.8" hidden="false" customHeight="false" outlineLevel="0" collapsed="false">
      <c r="A14385" s="207" t="n">
        <v>6310</v>
      </c>
      <c r="B14385" s="208" t="s">
        <v>14528</v>
      </c>
      <c r="C14385" s="2" t="s">
        <v>170</v>
      </c>
      <c r="D14385" s="209" t="n">
        <v>199.24</v>
      </c>
      <c r="F14385" s="211" t="n">
        <v>0</v>
      </c>
    </row>
    <row r="14386" customFormat="false" ht="12.8" hidden="false" customHeight="false" outlineLevel="0" collapsed="false">
      <c r="A14386" s="207" t="n">
        <v>6314</v>
      </c>
      <c r="B14386" s="208" t="s">
        <v>14529</v>
      </c>
      <c r="C14386" s="2" t="s">
        <v>170</v>
      </c>
      <c r="D14386" s="209" t="n">
        <v>199.24</v>
      </c>
      <c r="F14386" s="211" t="n">
        <v>0</v>
      </c>
    </row>
    <row r="14387" customFormat="false" ht="12.8" hidden="false" customHeight="false" outlineLevel="0" collapsed="false">
      <c r="A14387" s="207" t="n">
        <v>6313</v>
      </c>
      <c r="B14387" s="208" t="s">
        <v>14530</v>
      </c>
      <c r="C14387" s="2" t="s">
        <v>170</v>
      </c>
      <c r="D14387" s="209" t="n">
        <v>199.24</v>
      </c>
      <c r="F14387" s="211" t="n">
        <v>0</v>
      </c>
    </row>
    <row r="14388" customFormat="false" ht="12.8" hidden="false" customHeight="false" outlineLevel="0" collapsed="false">
      <c r="A14388" s="207" t="n">
        <v>6302</v>
      </c>
      <c r="B14388" s="208" t="s">
        <v>14531</v>
      </c>
      <c r="C14388" s="2" t="s">
        <v>170</v>
      </c>
      <c r="D14388" s="209" t="n">
        <v>15.85</v>
      </c>
      <c r="F14388" s="211" t="n">
        <v>0</v>
      </c>
    </row>
    <row r="14389" customFormat="false" ht="12.8" hidden="false" customHeight="false" outlineLevel="0" collapsed="false">
      <c r="A14389" s="207" t="n">
        <v>6315</v>
      </c>
      <c r="B14389" s="208" t="s">
        <v>14532</v>
      </c>
      <c r="C14389" s="2" t="s">
        <v>170</v>
      </c>
      <c r="D14389" s="209" t="n">
        <v>377.26</v>
      </c>
      <c r="F14389" s="211" t="n">
        <v>0</v>
      </c>
    </row>
    <row r="14390" customFormat="false" ht="12.8" hidden="false" customHeight="false" outlineLevel="0" collapsed="false">
      <c r="A14390" s="207" t="n">
        <v>6316</v>
      </c>
      <c r="B14390" s="208" t="s">
        <v>14533</v>
      </c>
      <c r="C14390" s="2" t="s">
        <v>170</v>
      </c>
      <c r="D14390" s="209" t="n">
        <v>377.26</v>
      </c>
      <c r="F14390" s="211" t="n">
        <v>0</v>
      </c>
    </row>
    <row r="14391" customFormat="false" ht="12.8" hidden="false" customHeight="false" outlineLevel="0" collapsed="false">
      <c r="A14391" s="207" t="n">
        <v>39324</v>
      </c>
      <c r="B14391" s="208" t="s">
        <v>14534</v>
      </c>
      <c r="C14391" s="2" t="s">
        <v>170</v>
      </c>
      <c r="D14391" s="209" t="n">
        <v>6.46</v>
      </c>
      <c r="F14391" s="211" t="n">
        <v>0</v>
      </c>
    </row>
    <row r="14392" customFormat="false" ht="12.8" hidden="false" customHeight="false" outlineLevel="0" collapsed="false">
      <c r="A14392" s="207" t="n">
        <v>39325</v>
      </c>
      <c r="B14392" s="208" t="s">
        <v>14535</v>
      </c>
      <c r="C14392" s="2" t="s">
        <v>170</v>
      </c>
      <c r="D14392" s="209" t="n">
        <v>9.73</v>
      </c>
      <c r="F14392" s="211" t="n">
        <v>0</v>
      </c>
    </row>
    <row r="14393" customFormat="false" ht="12.8" hidden="false" customHeight="false" outlineLevel="0" collapsed="false">
      <c r="A14393" s="207" t="n">
        <v>39326</v>
      </c>
      <c r="B14393" s="208" t="s">
        <v>14536</v>
      </c>
      <c r="C14393" s="2" t="s">
        <v>170</v>
      </c>
      <c r="D14393" s="209" t="n">
        <v>34.91</v>
      </c>
      <c r="F14393" s="211" t="n">
        <v>0</v>
      </c>
    </row>
    <row r="14394" customFormat="false" ht="12.8" hidden="false" customHeight="false" outlineLevel="0" collapsed="false">
      <c r="A14394" s="207" t="n">
        <v>39327</v>
      </c>
      <c r="B14394" s="208" t="s">
        <v>14537</v>
      </c>
      <c r="C14394" s="2" t="s">
        <v>170</v>
      </c>
      <c r="D14394" s="209" t="n">
        <v>52.67</v>
      </c>
      <c r="F14394" s="211" t="n">
        <v>0</v>
      </c>
    </row>
    <row r="14395" customFormat="false" ht="12.8" hidden="false" customHeight="false" outlineLevel="0" collapsed="false">
      <c r="A14395" s="207" t="n">
        <v>11378</v>
      </c>
      <c r="B14395" s="208" t="s">
        <v>14538</v>
      </c>
      <c r="C14395" s="2" t="s">
        <v>170</v>
      </c>
      <c r="F14395" s="211" t="n">
        <v>0</v>
      </c>
    </row>
    <row r="14396" customFormat="false" ht="12.8" hidden="false" customHeight="false" outlineLevel="0" collapsed="false">
      <c r="A14396" s="207" t="n">
        <v>11379</v>
      </c>
      <c r="B14396" s="208" t="s">
        <v>14539</v>
      </c>
      <c r="C14396" s="2" t="s">
        <v>170</v>
      </c>
      <c r="F14396" s="211" t="n">
        <v>0</v>
      </c>
    </row>
    <row r="14397" customFormat="false" ht="12.8" hidden="false" customHeight="false" outlineLevel="0" collapsed="false">
      <c r="A14397" s="207" t="n">
        <v>11493</v>
      </c>
      <c r="B14397" s="208" t="s">
        <v>14540</v>
      </c>
      <c r="C14397" s="2" t="s">
        <v>170</v>
      </c>
      <c r="F14397" s="211" t="n">
        <v>0</v>
      </c>
    </row>
    <row r="14398" customFormat="false" ht="12.8" hidden="false" customHeight="false" outlineLevel="0" collapsed="false">
      <c r="A14398" s="207" t="n">
        <v>7106</v>
      </c>
      <c r="B14398" s="208" t="s">
        <v>14541</v>
      </c>
      <c r="C14398" s="2" t="s">
        <v>170</v>
      </c>
      <c r="D14398" s="209" t="n">
        <v>186.51</v>
      </c>
      <c r="F14398" s="211" t="n">
        <v>0</v>
      </c>
    </row>
    <row r="14399" customFormat="false" ht="12.8" hidden="false" customHeight="false" outlineLevel="0" collapsed="false">
      <c r="A14399" s="207" t="n">
        <v>7104</v>
      </c>
      <c r="B14399" s="208" t="s">
        <v>14542</v>
      </c>
      <c r="C14399" s="2" t="s">
        <v>170</v>
      </c>
      <c r="D14399" s="209" t="n">
        <v>5.03</v>
      </c>
      <c r="F14399" s="211" t="n">
        <v>0</v>
      </c>
    </row>
    <row r="14400" customFormat="false" ht="12.8" hidden="false" customHeight="false" outlineLevel="0" collapsed="false">
      <c r="A14400" s="207" t="n">
        <v>7136</v>
      </c>
      <c r="B14400" s="208" t="s">
        <v>14543</v>
      </c>
      <c r="C14400" s="2" t="s">
        <v>170</v>
      </c>
      <c r="D14400" s="209" t="n">
        <v>8.75</v>
      </c>
      <c r="F14400" s="211" t="n">
        <v>0</v>
      </c>
    </row>
    <row r="14401" customFormat="false" ht="12.8" hidden="false" customHeight="false" outlineLevel="0" collapsed="false">
      <c r="A14401" s="207" t="n">
        <v>7128</v>
      </c>
      <c r="B14401" s="208" t="s">
        <v>14544</v>
      </c>
      <c r="C14401" s="2" t="s">
        <v>170</v>
      </c>
      <c r="D14401" s="209" t="n">
        <v>11.36</v>
      </c>
      <c r="F14401" s="211" t="n">
        <v>0</v>
      </c>
    </row>
    <row r="14402" customFormat="false" ht="12.8" hidden="false" customHeight="false" outlineLevel="0" collapsed="false">
      <c r="A14402" s="207" t="n">
        <v>7108</v>
      </c>
      <c r="B14402" s="208" t="s">
        <v>14545</v>
      </c>
      <c r="C14402" s="2" t="s">
        <v>170</v>
      </c>
      <c r="D14402" s="209" t="n">
        <v>11.33</v>
      </c>
      <c r="F14402" s="211" t="n">
        <v>0</v>
      </c>
    </row>
    <row r="14403" customFormat="false" ht="12.8" hidden="false" customHeight="false" outlineLevel="0" collapsed="false">
      <c r="A14403" s="207" t="n">
        <v>7129</v>
      </c>
      <c r="B14403" s="208" t="s">
        <v>14546</v>
      </c>
      <c r="C14403" s="2" t="s">
        <v>170</v>
      </c>
      <c r="D14403" s="209" t="n">
        <v>13.33</v>
      </c>
      <c r="F14403" s="211" t="n">
        <v>0</v>
      </c>
    </row>
    <row r="14404" customFormat="false" ht="12.8" hidden="false" customHeight="false" outlineLevel="0" collapsed="false">
      <c r="A14404" s="207" t="n">
        <v>7130</v>
      </c>
      <c r="B14404" s="208" t="s">
        <v>14547</v>
      </c>
      <c r="C14404" s="2" t="s">
        <v>170</v>
      </c>
      <c r="D14404" s="209" t="n">
        <v>19.37</v>
      </c>
      <c r="F14404" s="211" t="n">
        <v>0</v>
      </c>
    </row>
    <row r="14405" customFormat="false" ht="12.8" hidden="false" customHeight="false" outlineLevel="0" collapsed="false">
      <c r="A14405" s="207" t="n">
        <v>7131</v>
      </c>
      <c r="B14405" s="208" t="s">
        <v>14548</v>
      </c>
      <c r="C14405" s="2" t="s">
        <v>170</v>
      </c>
      <c r="D14405" s="209" t="n">
        <v>23.69</v>
      </c>
      <c r="F14405" s="211" t="n">
        <v>0</v>
      </c>
    </row>
    <row r="14406" customFormat="false" ht="12.8" hidden="false" customHeight="false" outlineLevel="0" collapsed="false">
      <c r="A14406" s="207" t="n">
        <v>7132</v>
      </c>
      <c r="B14406" s="208" t="s">
        <v>14549</v>
      </c>
      <c r="C14406" s="2" t="s">
        <v>170</v>
      </c>
      <c r="D14406" s="209" t="n">
        <v>55.79</v>
      </c>
      <c r="F14406" s="211" t="n">
        <v>0</v>
      </c>
    </row>
    <row r="14407" customFormat="false" ht="12.8" hidden="false" customHeight="false" outlineLevel="0" collapsed="false">
      <c r="A14407" s="207" t="n">
        <v>7133</v>
      </c>
      <c r="B14407" s="208" t="s">
        <v>14550</v>
      </c>
      <c r="C14407" s="2" t="s">
        <v>170</v>
      </c>
      <c r="D14407" s="209" t="n">
        <v>128.92</v>
      </c>
      <c r="F14407" s="211" t="n">
        <v>0</v>
      </c>
    </row>
    <row r="14408" customFormat="false" ht="12.8" hidden="false" customHeight="false" outlineLevel="0" collapsed="false">
      <c r="A14408" s="207" t="n">
        <v>37422</v>
      </c>
      <c r="B14408" s="208" t="s">
        <v>14551</v>
      </c>
      <c r="C14408" s="2" t="s">
        <v>170</v>
      </c>
      <c r="D14408" s="209" t="n">
        <v>88.33</v>
      </c>
      <c r="F14408" s="211" t="n">
        <v>0</v>
      </c>
    </row>
    <row r="14409" customFormat="false" ht="12.8" hidden="false" customHeight="false" outlineLevel="0" collapsed="false">
      <c r="A14409" s="207" t="n">
        <v>37420</v>
      </c>
      <c r="B14409" s="208" t="s">
        <v>14552</v>
      </c>
      <c r="C14409" s="2" t="s">
        <v>170</v>
      </c>
      <c r="D14409" s="209" t="n">
        <v>69.04</v>
      </c>
      <c r="F14409" s="211" t="n">
        <v>0</v>
      </c>
    </row>
    <row r="14410" customFormat="false" ht="12.8" hidden="false" customHeight="false" outlineLevel="0" collapsed="false">
      <c r="A14410" s="207" t="n">
        <v>37421</v>
      </c>
      <c r="B14410" s="208" t="s">
        <v>14553</v>
      </c>
      <c r="C14410" s="2" t="s">
        <v>170</v>
      </c>
      <c r="D14410" s="209" t="n">
        <v>94.36</v>
      </c>
      <c r="F14410" s="211" t="n">
        <v>0</v>
      </c>
    </row>
    <row r="14411" customFormat="false" ht="12.8" hidden="false" customHeight="false" outlineLevel="0" collapsed="false">
      <c r="A14411" s="207" t="n">
        <v>37443</v>
      </c>
      <c r="B14411" s="208" t="s">
        <v>14554</v>
      </c>
      <c r="C14411" s="2" t="s">
        <v>170</v>
      </c>
      <c r="D14411" s="209" t="n">
        <v>236.31</v>
      </c>
      <c r="F14411" s="211" t="n">
        <v>0</v>
      </c>
    </row>
    <row r="14412" customFormat="false" ht="12.8" hidden="false" customHeight="false" outlineLevel="0" collapsed="false">
      <c r="A14412" s="207" t="n">
        <v>37444</v>
      </c>
      <c r="B14412" s="208" t="s">
        <v>14555</v>
      </c>
      <c r="C14412" s="2" t="s">
        <v>170</v>
      </c>
      <c r="D14412" s="209" t="n">
        <v>240.32</v>
      </c>
      <c r="F14412" s="211" t="n">
        <v>0</v>
      </c>
    </row>
    <row r="14413" customFormat="false" ht="12.8" hidden="false" customHeight="false" outlineLevel="0" collapsed="false">
      <c r="A14413" s="207" t="n">
        <v>37445</v>
      </c>
      <c r="B14413" s="208" t="s">
        <v>14556</v>
      </c>
      <c r="C14413" s="2" t="s">
        <v>170</v>
      </c>
      <c r="D14413" s="209" t="n">
        <v>364.26</v>
      </c>
      <c r="F14413" s="211" t="n">
        <v>0</v>
      </c>
    </row>
    <row r="14414" customFormat="false" ht="12.8" hidden="false" customHeight="false" outlineLevel="0" collapsed="false">
      <c r="A14414" s="207" t="n">
        <v>37446</v>
      </c>
      <c r="B14414" s="208" t="s">
        <v>14557</v>
      </c>
      <c r="C14414" s="2" t="s">
        <v>170</v>
      </c>
      <c r="D14414" s="209" t="n">
        <v>397.11</v>
      </c>
      <c r="F14414" s="211" t="n">
        <v>0</v>
      </c>
    </row>
    <row r="14415" customFormat="false" ht="12.8" hidden="false" customHeight="false" outlineLevel="0" collapsed="false">
      <c r="A14415" s="207" t="n">
        <v>37447</v>
      </c>
      <c r="B14415" s="208" t="s">
        <v>14558</v>
      </c>
      <c r="C14415" s="2" t="s">
        <v>170</v>
      </c>
      <c r="D14415" s="209" t="n">
        <v>403.32</v>
      </c>
      <c r="F14415" s="211" t="n">
        <v>0</v>
      </c>
    </row>
    <row r="14416" customFormat="false" ht="12.8" hidden="false" customHeight="false" outlineLevel="0" collapsed="false">
      <c r="A14416" s="207" t="n">
        <v>37448</v>
      </c>
      <c r="B14416" s="208" t="s">
        <v>14559</v>
      </c>
      <c r="C14416" s="2" t="s">
        <v>170</v>
      </c>
      <c r="D14416" s="209" t="n">
        <v>553.22</v>
      </c>
      <c r="F14416" s="211" t="n">
        <v>0</v>
      </c>
    </row>
    <row r="14417" customFormat="false" ht="12.8" hidden="false" customHeight="false" outlineLevel="0" collapsed="false">
      <c r="A14417" s="207" t="n">
        <v>37440</v>
      </c>
      <c r="B14417" s="208" t="s">
        <v>14560</v>
      </c>
      <c r="C14417" s="2" t="s">
        <v>170</v>
      </c>
      <c r="D14417" s="209" t="n">
        <v>187.57</v>
      </c>
      <c r="F14417" s="211" t="n">
        <v>0</v>
      </c>
    </row>
    <row r="14418" customFormat="false" ht="12.8" hidden="false" customHeight="false" outlineLevel="0" collapsed="false">
      <c r="A14418" s="207" t="n">
        <v>37441</v>
      </c>
      <c r="B14418" s="208" t="s">
        <v>14561</v>
      </c>
      <c r="C14418" s="2" t="s">
        <v>170</v>
      </c>
      <c r="D14418" s="209" t="n">
        <v>187.57</v>
      </c>
      <c r="F14418" s="211" t="n">
        <v>0</v>
      </c>
    </row>
    <row r="14419" customFormat="false" ht="12.8" hidden="false" customHeight="false" outlineLevel="0" collapsed="false">
      <c r="A14419" s="207" t="n">
        <v>37442</v>
      </c>
      <c r="B14419" s="208" t="s">
        <v>14562</v>
      </c>
      <c r="C14419" s="2" t="s">
        <v>170</v>
      </c>
      <c r="D14419" s="209" t="n">
        <v>225.92</v>
      </c>
      <c r="F14419" s="211" t="n">
        <v>0</v>
      </c>
    </row>
    <row r="14420" customFormat="false" ht="12.8" hidden="false" customHeight="false" outlineLevel="0" collapsed="false">
      <c r="A14420" s="207" t="n">
        <v>38017</v>
      </c>
      <c r="B14420" s="208" t="s">
        <v>14563</v>
      </c>
      <c r="C14420" s="2" t="s">
        <v>170</v>
      </c>
      <c r="D14420" s="209" t="n">
        <v>13.2</v>
      </c>
      <c r="F14420" s="211" t="n">
        <v>0</v>
      </c>
    </row>
    <row r="14421" customFormat="false" ht="12.8" hidden="false" customHeight="false" outlineLevel="0" collapsed="false">
      <c r="A14421" s="207" t="n">
        <v>38018</v>
      </c>
      <c r="B14421" s="208" t="s">
        <v>14564</v>
      </c>
      <c r="C14421" s="2" t="s">
        <v>170</v>
      </c>
      <c r="D14421" s="209" t="n">
        <v>14.84</v>
      </c>
      <c r="F14421" s="211" t="n">
        <v>0</v>
      </c>
    </row>
    <row r="14422" customFormat="false" ht="12.8" hidden="false" customHeight="false" outlineLevel="0" collapsed="false">
      <c r="A14422" s="207" t="n">
        <v>39895</v>
      </c>
      <c r="B14422" s="208" t="s">
        <v>14565</v>
      </c>
      <c r="C14422" s="2" t="s">
        <v>170</v>
      </c>
      <c r="F14422" s="211" t="n">
        <v>0</v>
      </c>
    </row>
    <row r="14423" customFormat="false" ht="12.8" hidden="false" customHeight="false" outlineLevel="0" collapsed="false">
      <c r="A14423" s="207" t="n">
        <v>39896</v>
      </c>
      <c r="B14423" s="208" t="s">
        <v>14566</v>
      </c>
      <c r="C14423" s="2" t="s">
        <v>170</v>
      </c>
      <c r="F14423" s="211" t="n">
        <v>0</v>
      </c>
    </row>
    <row r="14424" customFormat="false" ht="19.4" hidden="false" customHeight="false" outlineLevel="0" collapsed="false">
      <c r="A14424" s="207" t="n">
        <v>44038</v>
      </c>
      <c r="B14424" s="208" t="s">
        <v>14567</v>
      </c>
      <c r="C14424" s="2" t="s">
        <v>170</v>
      </c>
      <c r="F14424" s="211" t="n">
        <v>0</v>
      </c>
    </row>
    <row r="14425" customFormat="false" ht="19.4" hidden="false" customHeight="false" outlineLevel="0" collapsed="false">
      <c r="A14425" s="207" t="n">
        <v>44040</v>
      </c>
      <c r="B14425" s="208" t="s">
        <v>14568</v>
      </c>
      <c r="C14425" s="2" t="s">
        <v>170</v>
      </c>
      <c r="F14425" s="211" t="n">
        <v>0</v>
      </c>
    </row>
    <row r="14426" customFormat="false" ht="19.4" hidden="false" customHeight="false" outlineLevel="0" collapsed="false">
      <c r="A14426" s="207" t="n">
        <v>44035</v>
      </c>
      <c r="B14426" s="208" t="s">
        <v>14569</v>
      </c>
      <c r="C14426" s="2" t="s">
        <v>170</v>
      </c>
      <c r="F14426" s="211" t="n">
        <v>0</v>
      </c>
    </row>
    <row r="14427" customFormat="false" ht="19.4" hidden="false" customHeight="false" outlineLevel="0" collapsed="false">
      <c r="A14427" s="207" t="n">
        <v>44037</v>
      </c>
      <c r="B14427" s="208" t="s">
        <v>14570</v>
      </c>
      <c r="C14427" s="2" t="s">
        <v>170</v>
      </c>
      <c r="F14427" s="211" t="n">
        <v>0</v>
      </c>
    </row>
    <row r="14428" customFormat="false" ht="19.4" hidden="false" customHeight="false" outlineLevel="0" collapsed="false">
      <c r="A14428" s="207" t="n">
        <v>44033</v>
      </c>
      <c r="B14428" s="208" t="s">
        <v>14571</v>
      </c>
      <c r="C14428" s="2" t="s">
        <v>170</v>
      </c>
      <c r="F14428" s="211" t="n">
        <v>0</v>
      </c>
    </row>
    <row r="14429" customFormat="false" ht="19.4" hidden="false" customHeight="false" outlineLevel="0" collapsed="false">
      <c r="A14429" s="207" t="n">
        <v>44034</v>
      </c>
      <c r="B14429" s="208" t="s">
        <v>14572</v>
      </c>
      <c r="C14429" s="2" t="s">
        <v>170</v>
      </c>
      <c r="F14429" s="211" t="n">
        <v>0</v>
      </c>
    </row>
    <row r="14430" customFormat="false" ht="19.4" hidden="false" customHeight="false" outlineLevel="0" collapsed="false">
      <c r="A14430" s="207" t="n">
        <v>44028</v>
      </c>
      <c r="B14430" s="208" t="s">
        <v>14573</v>
      </c>
      <c r="C14430" s="2" t="s">
        <v>170</v>
      </c>
      <c r="F14430" s="211" t="n">
        <v>0</v>
      </c>
    </row>
    <row r="14431" customFormat="false" ht="19.4" hidden="false" customHeight="false" outlineLevel="0" collapsed="false">
      <c r="A14431" s="207" t="n">
        <v>44029</v>
      </c>
      <c r="B14431" s="208" t="s">
        <v>14574</v>
      </c>
      <c r="C14431" s="2" t="s">
        <v>170</v>
      </c>
      <c r="F14431" s="211" t="n">
        <v>0</v>
      </c>
    </row>
    <row r="14432" customFormat="false" ht="19.4" hidden="false" customHeight="false" outlineLevel="0" collapsed="false">
      <c r="A14432" s="207" t="n">
        <v>44030</v>
      </c>
      <c r="B14432" s="208" t="s">
        <v>14575</v>
      </c>
      <c r="C14432" s="2" t="s">
        <v>170</v>
      </c>
      <c r="F14432" s="211" t="n">
        <v>0</v>
      </c>
    </row>
    <row r="14433" customFormat="false" ht="19.4" hidden="false" customHeight="false" outlineLevel="0" collapsed="false">
      <c r="A14433" s="207" t="n">
        <v>44031</v>
      </c>
      <c r="B14433" s="208" t="s">
        <v>14576</v>
      </c>
      <c r="C14433" s="2" t="s">
        <v>170</v>
      </c>
      <c r="F14433" s="211" t="n">
        <v>0</v>
      </c>
    </row>
    <row r="14434" customFormat="false" ht="19.4" hidden="false" customHeight="false" outlineLevel="0" collapsed="false">
      <c r="A14434" s="207" t="n">
        <v>44032</v>
      </c>
      <c r="B14434" s="208" t="s">
        <v>14577</v>
      </c>
      <c r="C14434" s="2" t="s">
        <v>170</v>
      </c>
      <c r="F14434" s="211" t="n">
        <v>0</v>
      </c>
    </row>
    <row r="14435" customFormat="false" ht="19.4" hidden="false" customHeight="false" outlineLevel="0" collapsed="false">
      <c r="A14435" s="207" t="n">
        <v>44036</v>
      </c>
      <c r="B14435" s="208" t="s">
        <v>14578</v>
      </c>
      <c r="C14435" s="2" t="s">
        <v>170</v>
      </c>
      <c r="F14435" s="211" t="n">
        <v>0</v>
      </c>
    </row>
    <row r="14436" customFormat="false" ht="19.4" hidden="false" customHeight="false" outlineLevel="0" collapsed="false">
      <c r="A14436" s="207" t="n">
        <v>44039</v>
      </c>
      <c r="B14436" s="208" t="s">
        <v>14579</v>
      </c>
      <c r="C14436" s="2" t="s">
        <v>170</v>
      </c>
      <c r="F14436" s="211" t="n">
        <v>0</v>
      </c>
    </row>
    <row r="14437" customFormat="false" ht="12.8" hidden="false" customHeight="false" outlineLevel="0" collapsed="false">
      <c r="A14437" s="207" t="n">
        <v>38873</v>
      </c>
      <c r="B14437" s="208" t="s">
        <v>14580</v>
      </c>
      <c r="C14437" s="2" t="s">
        <v>170</v>
      </c>
      <c r="D14437" s="209" t="n">
        <v>26.84</v>
      </c>
      <c r="F14437" s="211" t="n">
        <v>0</v>
      </c>
    </row>
    <row r="14438" customFormat="false" ht="12.8" hidden="false" customHeight="false" outlineLevel="0" collapsed="false">
      <c r="A14438" s="207" t="n">
        <v>38874</v>
      </c>
      <c r="B14438" s="208" t="s">
        <v>14581</v>
      </c>
      <c r="C14438" s="2" t="s">
        <v>170</v>
      </c>
      <c r="D14438" s="209" t="n">
        <v>33.98</v>
      </c>
      <c r="F14438" s="211" t="n">
        <v>0</v>
      </c>
    </row>
    <row r="14439" customFormat="false" ht="12.8" hidden="false" customHeight="false" outlineLevel="0" collapsed="false">
      <c r="A14439" s="207" t="n">
        <v>38875</v>
      </c>
      <c r="B14439" s="208" t="s">
        <v>14582</v>
      </c>
      <c r="C14439" s="2" t="s">
        <v>170</v>
      </c>
      <c r="D14439" s="209" t="n">
        <v>53.86</v>
      </c>
      <c r="F14439" s="211" t="n">
        <v>0</v>
      </c>
    </row>
    <row r="14440" customFormat="false" ht="12.8" hidden="false" customHeight="false" outlineLevel="0" collapsed="false">
      <c r="A14440" s="207" t="n">
        <v>38876</v>
      </c>
      <c r="B14440" s="208" t="s">
        <v>14583</v>
      </c>
      <c r="C14440" s="2" t="s">
        <v>170</v>
      </c>
      <c r="D14440" s="209" t="n">
        <v>72.37</v>
      </c>
      <c r="F14440" s="211" t="n">
        <v>0</v>
      </c>
    </row>
    <row r="14441" customFormat="false" ht="12.8" hidden="false" customHeight="false" outlineLevel="0" collapsed="false">
      <c r="A14441" s="207" t="n">
        <v>39000</v>
      </c>
      <c r="B14441" s="208" t="s">
        <v>14584</v>
      </c>
      <c r="C14441" s="2" t="s">
        <v>170</v>
      </c>
      <c r="D14441" s="209" t="n">
        <v>32.12</v>
      </c>
      <c r="F14441" s="211" t="n">
        <v>0</v>
      </c>
    </row>
    <row r="14442" customFormat="false" ht="12.8" hidden="false" customHeight="false" outlineLevel="0" collapsed="false">
      <c r="A14442" s="207" t="n">
        <v>38674</v>
      </c>
      <c r="B14442" s="208" t="s">
        <v>14585</v>
      </c>
      <c r="C14442" s="2" t="s">
        <v>170</v>
      </c>
      <c r="D14442" s="209" t="n">
        <v>44.41</v>
      </c>
      <c r="F14442" s="211" t="n">
        <v>0</v>
      </c>
    </row>
    <row r="14443" customFormat="false" ht="12.8" hidden="false" customHeight="false" outlineLevel="0" collapsed="false">
      <c r="A14443" s="207" t="n">
        <v>38019</v>
      </c>
      <c r="B14443" s="208" t="s">
        <v>14586</v>
      </c>
      <c r="C14443" s="2" t="s">
        <v>170</v>
      </c>
      <c r="D14443" s="209" t="n">
        <v>9.4</v>
      </c>
      <c r="F14443" s="211" t="n">
        <v>0</v>
      </c>
    </row>
    <row r="14444" customFormat="false" ht="12.8" hidden="false" customHeight="false" outlineLevel="0" collapsed="false">
      <c r="A14444" s="207" t="n">
        <v>38020</v>
      </c>
      <c r="B14444" s="208" t="s">
        <v>14587</v>
      </c>
      <c r="C14444" s="2" t="s">
        <v>170</v>
      </c>
      <c r="D14444" s="209" t="n">
        <v>11.57</v>
      </c>
      <c r="F14444" s="211" t="n">
        <v>0</v>
      </c>
    </row>
    <row r="14445" customFormat="false" ht="12.8" hidden="false" customHeight="false" outlineLevel="0" collapsed="false">
      <c r="A14445" s="207" t="n">
        <v>38454</v>
      </c>
      <c r="B14445" s="208" t="s">
        <v>14588</v>
      </c>
      <c r="C14445" s="2" t="s">
        <v>170</v>
      </c>
      <c r="D14445" s="209" t="n">
        <v>12.04</v>
      </c>
      <c r="F14445" s="211" t="n">
        <v>0</v>
      </c>
    </row>
    <row r="14446" customFormat="false" ht="12.8" hidden="false" customHeight="false" outlineLevel="0" collapsed="false">
      <c r="A14446" s="207" t="n">
        <v>38455</v>
      </c>
      <c r="B14446" s="208" t="s">
        <v>14589</v>
      </c>
      <c r="C14446" s="2" t="s">
        <v>170</v>
      </c>
      <c r="D14446" s="209" t="n">
        <v>16.12</v>
      </c>
      <c r="F14446" s="211" t="n">
        <v>0</v>
      </c>
    </row>
    <row r="14447" customFormat="false" ht="12.8" hidden="false" customHeight="false" outlineLevel="0" collapsed="false">
      <c r="A14447" s="207" t="n">
        <v>38462</v>
      </c>
      <c r="B14447" s="208" t="s">
        <v>14590</v>
      </c>
      <c r="C14447" s="2" t="s">
        <v>170</v>
      </c>
      <c r="D14447" s="209" t="n">
        <v>259.96</v>
      </c>
      <c r="F14447" s="211" t="n">
        <v>0</v>
      </c>
    </row>
    <row r="14448" customFormat="false" ht="12.8" hidden="false" customHeight="false" outlineLevel="0" collapsed="false">
      <c r="A14448" s="207" t="n">
        <v>36362</v>
      </c>
      <c r="B14448" s="208" t="s">
        <v>14591</v>
      </c>
      <c r="C14448" s="2" t="s">
        <v>170</v>
      </c>
      <c r="D14448" s="209" t="n">
        <v>3.59</v>
      </c>
      <c r="F14448" s="211" t="n">
        <v>0</v>
      </c>
    </row>
    <row r="14449" customFormat="false" ht="12.8" hidden="false" customHeight="false" outlineLevel="0" collapsed="false">
      <c r="A14449" s="207" t="n">
        <v>36298</v>
      </c>
      <c r="B14449" s="208" t="s">
        <v>14592</v>
      </c>
      <c r="C14449" s="2" t="s">
        <v>170</v>
      </c>
      <c r="D14449" s="209" t="n">
        <v>3.09</v>
      </c>
      <c r="F14449" s="211" t="n">
        <v>0</v>
      </c>
    </row>
    <row r="14450" customFormat="false" ht="12.8" hidden="false" customHeight="false" outlineLevel="0" collapsed="false">
      <c r="A14450" s="207" t="n">
        <v>38456</v>
      </c>
      <c r="B14450" s="208" t="s">
        <v>14593</v>
      </c>
      <c r="C14450" s="2" t="s">
        <v>170</v>
      </c>
      <c r="D14450" s="209" t="n">
        <v>7.69</v>
      </c>
      <c r="F14450" s="211" t="n">
        <v>0</v>
      </c>
    </row>
    <row r="14451" customFormat="false" ht="12.8" hidden="false" customHeight="false" outlineLevel="0" collapsed="false">
      <c r="A14451" s="207" t="n">
        <v>38457</v>
      </c>
      <c r="B14451" s="208" t="s">
        <v>14594</v>
      </c>
      <c r="C14451" s="2" t="s">
        <v>170</v>
      </c>
      <c r="D14451" s="209" t="n">
        <v>14.01</v>
      </c>
      <c r="F14451" s="211" t="n">
        <v>0</v>
      </c>
    </row>
    <row r="14452" customFormat="false" ht="12.8" hidden="false" customHeight="false" outlineLevel="0" collapsed="false">
      <c r="A14452" s="207" t="n">
        <v>38458</v>
      </c>
      <c r="B14452" s="208" t="s">
        <v>14595</v>
      </c>
      <c r="C14452" s="2" t="s">
        <v>170</v>
      </c>
      <c r="D14452" s="209" t="n">
        <v>26.98</v>
      </c>
      <c r="F14452" s="211" t="n">
        <v>0</v>
      </c>
    </row>
    <row r="14453" customFormat="false" ht="12.8" hidden="false" customHeight="false" outlineLevel="0" collapsed="false">
      <c r="A14453" s="207" t="n">
        <v>38459</v>
      </c>
      <c r="B14453" s="208" t="s">
        <v>14596</v>
      </c>
      <c r="C14453" s="2" t="s">
        <v>170</v>
      </c>
      <c r="D14453" s="209" t="n">
        <v>42.42</v>
      </c>
      <c r="F14453" s="211" t="n">
        <v>0</v>
      </c>
    </row>
    <row r="14454" customFormat="false" ht="12.8" hidden="false" customHeight="false" outlineLevel="0" collapsed="false">
      <c r="A14454" s="207" t="n">
        <v>38460</v>
      </c>
      <c r="B14454" s="208" t="s">
        <v>14597</v>
      </c>
      <c r="C14454" s="2" t="s">
        <v>170</v>
      </c>
      <c r="D14454" s="209" t="n">
        <v>91</v>
      </c>
      <c r="F14454" s="211" t="n">
        <v>0</v>
      </c>
    </row>
    <row r="14455" customFormat="false" ht="12.8" hidden="false" customHeight="false" outlineLevel="0" collapsed="false">
      <c r="A14455" s="207" t="n">
        <v>38461</v>
      </c>
      <c r="B14455" s="208" t="s">
        <v>14598</v>
      </c>
      <c r="C14455" s="2" t="s">
        <v>170</v>
      </c>
      <c r="D14455" s="209" t="n">
        <v>122.11</v>
      </c>
      <c r="F14455" s="211" t="n">
        <v>0</v>
      </c>
    </row>
    <row r="14456" customFormat="false" ht="12.8" hidden="false" customHeight="false" outlineLevel="0" collapsed="false">
      <c r="A14456" s="207" t="n">
        <v>7094</v>
      </c>
      <c r="B14456" s="208" t="s">
        <v>14599</v>
      </c>
      <c r="C14456" s="2" t="s">
        <v>170</v>
      </c>
      <c r="D14456" s="209" t="n">
        <v>16.41</v>
      </c>
      <c r="F14456" s="211" t="n">
        <v>0</v>
      </c>
    </row>
    <row r="14457" customFormat="false" ht="12.8" hidden="false" customHeight="false" outlineLevel="0" collapsed="false">
      <c r="A14457" s="207" t="n">
        <v>7116</v>
      </c>
      <c r="B14457" s="208" t="s">
        <v>14600</v>
      </c>
      <c r="C14457" s="2" t="s">
        <v>170</v>
      </c>
      <c r="D14457" s="209" t="n">
        <v>4.27</v>
      </c>
      <c r="F14457" s="211" t="n">
        <v>0</v>
      </c>
    </row>
    <row r="14458" customFormat="false" ht="12.8" hidden="false" customHeight="false" outlineLevel="0" collapsed="false">
      <c r="A14458" s="207" t="n">
        <v>7118</v>
      </c>
      <c r="B14458" s="208" t="s">
        <v>14601</v>
      </c>
      <c r="C14458" s="2" t="s">
        <v>170</v>
      </c>
      <c r="D14458" s="209" t="n">
        <v>33.75</v>
      </c>
      <c r="F14458" s="211" t="n">
        <v>0</v>
      </c>
    </row>
    <row r="14459" customFormat="false" ht="12.8" hidden="false" customHeight="false" outlineLevel="0" collapsed="false">
      <c r="A14459" s="207" t="n">
        <v>7098</v>
      </c>
      <c r="B14459" s="208" t="s">
        <v>14602</v>
      </c>
      <c r="C14459" s="2" t="s">
        <v>170</v>
      </c>
      <c r="D14459" s="209" t="n">
        <v>5.02</v>
      </c>
      <c r="F14459" s="211" t="n">
        <v>0</v>
      </c>
    </row>
    <row r="14460" customFormat="false" ht="12.8" hidden="false" customHeight="false" outlineLevel="0" collapsed="false">
      <c r="A14460" s="207" t="n">
        <v>7110</v>
      </c>
      <c r="B14460" s="208" t="s">
        <v>14603</v>
      </c>
      <c r="C14460" s="2" t="s">
        <v>170</v>
      </c>
      <c r="D14460" s="209" t="n">
        <v>64.17</v>
      </c>
      <c r="F14460" s="211" t="n">
        <v>0</v>
      </c>
    </row>
    <row r="14461" customFormat="false" ht="12.8" hidden="false" customHeight="false" outlineLevel="0" collapsed="false">
      <c r="A14461" s="207" t="n">
        <v>7123</v>
      </c>
      <c r="B14461" s="208" t="s">
        <v>14604</v>
      </c>
      <c r="C14461" s="2" t="s">
        <v>170</v>
      </c>
      <c r="D14461" s="209" t="n">
        <v>6.07</v>
      </c>
      <c r="F14461" s="211" t="n">
        <v>0</v>
      </c>
    </row>
    <row r="14462" customFormat="false" ht="12.8" hidden="false" customHeight="false" outlineLevel="0" collapsed="false">
      <c r="A14462" s="207" t="n">
        <v>7121</v>
      </c>
      <c r="B14462" s="208" t="s">
        <v>14605</v>
      </c>
      <c r="C14462" s="2" t="s">
        <v>170</v>
      </c>
      <c r="D14462" s="209" t="n">
        <v>12</v>
      </c>
      <c r="F14462" s="211" t="n">
        <v>0</v>
      </c>
    </row>
    <row r="14463" customFormat="false" ht="12.8" hidden="false" customHeight="false" outlineLevel="0" collapsed="false">
      <c r="A14463" s="207" t="n">
        <v>7137</v>
      </c>
      <c r="B14463" s="208" t="s">
        <v>14606</v>
      </c>
      <c r="C14463" s="2" t="s">
        <v>170</v>
      </c>
      <c r="D14463" s="209" t="n">
        <v>13.11</v>
      </c>
      <c r="F14463" s="211" t="n">
        <v>0</v>
      </c>
    </row>
    <row r="14464" customFormat="false" ht="12.8" hidden="false" customHeight="false" outlineLevel="0" collapsed="false">
      <c r="A14464" s="207" t="n">
        <v>7122</v>
      </c>
      <c r="B14464" s="208" t="s">
        <v>14607</v>
      </c>
      <c r="C14464" s="2" t="s">
        <v>170</v>
      </c>
      <c r="D14464" s="209" t="n">
        <v>14.43</v>
      </c>
      <c r="F14464" s="211" t="n">
        <v>0</v>
      </c>
    </row>
    <row r="14465" customFormat="false" ht="12.8" hidden="false" customHeight="false" outlineLevel="0" collapsed="false">
      <c r="A14465" s="207" t="n">
        <v>7114</v>
      </c>
      <c r="B14465" s="208" t="s">
        <v>14608</v>
      </c>
      <c r="C14465" s="2" t="s">
        <v>170</v>
      </c>
      <c r="D14465" s="209" t="n">
        <v>16.78</v>
      </c>
      <c r="F14465" s="211" t="n">
        <v>0</v>
      </c>
    </row>
    <row r="14466" customFormat="false" ht="12.8" hidden="false" customHeight="false" outlineLevel="0" collapsed="false">
      <c r="A14466" s="207" t="n">
        <v>7109</v>
      </c>
      <c r="B14466" s="208" t="s">
        <v>14609</v>
      </c>
      <c r="C14466" s="2" t="s">
        <v>170</v>
      </c>
      <c r="D14466" s="209" t="n">
        <v>3.32</v>
      </c>
      <c r="F14466" s="211" t="n">
        <v>0</v>
      </c>
    </row>
    <row r="14467" customFormat="false" ht="12.8" hidden="false" customHeight="false" outlineLevel="0" collapsed="false">
      <c r="A14467" s="207" t="n">
        <v>7135</v>
      </c>
      <c r="B14467" s="208" t="s">
        <v>14610</v>
      </c>
      <c r="C14467" s="2" t="s">
        <v>170</v>
      </c>
      <c r="D14467" s="209" t="n">
        <v>6.81</v>
      </c>
      <c r="F14467" s="211" t="n">
        <v>0</v>
      </c>
    </row>
    <row r="14468" customFormat="false" ht="12.8" hidden="false" customHeight="false" outlineLevel="0" collapsed="false">
      <c r="A14468" s="207" t="n">
        <v>37947</v>
      </c>
      <c r="B14468" s="208" t="s">
        <v>14611</v>
      </c>
      <c r="C14468" s="2" t="s">
        <v>170</v>
      </c>
      <c r="D14468" s="209" t="n">
        <v>5.54</v>
      </c>
      <c r="F14468" s="211" t="n">
        <v>0</v>
      </c>
    </row>
    <row r="14469" customFormat="false" ht="12.8" hidden="false" customHeight="false" outlineLevel="0" collapsed="false">
      <c r="A14469" s="207" t="n">
        <v>7103</v>
      </c>
      <c r="B14469" s="208" t="s">
        <v>14612</v>
      </c>
      <c r="C14469" s="2" t="s">
        <v>170</v>
      </c>
      <c r="D14469" s="209" t="n">
        <v>18.04</v>
      </c>
      <c r="F14469" s="211" t="n">
        <v>0</v>
      </c>
    </row>
    <row r="14470" customFormat="false" ht="12.8" hidden="false" customHeight="false" outlineLevel="0" collapsed="false">
      <c r="A14470" s="207" t="n">
        <v>40419</v>
      </c>
      <c r="B14470" s="208" t="s">
        <v>14613</v>
      </c>
      <c r="C14470" s="2" t="s">
        <v>170</v>
      </c>
      <c r="F14470" s="211" t="n">
        <v>0</v>
      </c>
    </row>
    <row r="14471" customFormat="false" ht="12.8" hidden="false" customHeight="false" outlineLevel="0" collapsed="false">
      <c r="A14471" s="207" t="n">
        <v>40420</v>
      </c>
      <c r="B14471" s="208" t="s">
        <v>14614</v>
      </c>
      <c r="C14471" s="2" t="s">
        <v>170</v>
      </c>
      <c r="F14471" s="211" t="n">
        <v>0</v>
      </c>
    </row>
    <row r="14472" customFormat="false" ht="12.8" hidden="false" customHeight="false" outlineLevel="0" collapsed="false">
      <c r="A14472" s="207" t="n">
        <v>40421</v>
      </c>
      <c r="B14472" s="208" t="s">
        <v>14615</v>
      </c>
      <c r="C14472" s="2" t="s">
        <v>170</v>
      </c>
      <c r="F14472" s="211" t="n">
        <v>0</v>
      </c>
    </row>
    <row r="14473" customFormat="false" ht="12.8" hidden="false" customHeight="false" outlineLevel="0" collapsed="false">
      <c r="A14473" s="207" t="n">
        <v>38905</v>
      </c>
      <c r="B14473" s="208" t="s">
        <v>14616</v>
      </c>
      <c r="C14473" s="2" t="s">
        <v>170</v>
      </c>
      <c r="D14473" s="209" t="n">
        <v>34.73</v>
      </c>
      <c r="F14473" s="211" t="n">
        <v>0</v>
      </c>
    </row>
    <row r="14474" customFormat="false" ht="12.8" hidden="false" customHeight="false" outlineLevel="0" collapsed="false">
      <c r="A14474" s="207" t="n">
        <v>38907</v>
      </c>
      <c r="B14474" s="208" t="s">
        <v>14617</v>
      </c>
      <c r="C14474" s="2" t="s">
        <v>170</v>
      </c>
      <c r="D14474" s="209" t="n">
        <v>33.48</v>
      </c>
      <c r="F14474" s="211" t="n">
        <v>0</v>
      </c>
    </row>
    <row r="14475" customFormat="false" ht="12.8" hidden="false" customHeight="false" outlineLevel="0" collapsed="false">
      <c r="A14475" s="207" t="n">
        <v>38910</v>
      </c>
      <c r="B14475" s="208" t="s">
        <v>14618</v>
      </c>
      <c r="C14475" s="2" t="s">
        <v>170</v>
      </c>
      <c r="D14475" s="209" t="n">
        <v>39.16</v>
      </c>
      <c r="F14475" s="211" t="n">
        <v>0</v>
      </c>
    </row>
    <row r="14476" customFormat="false" ht="12.8" hidden="false" customHeight="false" outlineLevel="0" collapsed="false">
      <c r="A14476" s="207" t="n">
        <v>11655</v>
      </c>
      <c r="B14476" s="208" t="s">
        <v>14619</v>
      </c>
      <c r="C14476" s="2" t="s">
        <v>170</v>
      </c>
      <c r="D14476" s="209" t="n">
        <v>19.74</v>
      </c>
      <c r="F14476" s="211" t="n">
        <v>0</v>
      </c>
    </row>
    <row r="14477" customFormat="false" ht="12.8" hidden="false" customHeight="false" outlineLevel="0" collapsed="false">
      <c r="A14477" s="207" t="n">
        <v>11656</v>
      </c>
      <c r="B14477" s="208" t="s">
        <v>14620</v>
      </c>
      <c r="C14477" s="2" t="s">
        <v>170</v>
      </c>
      <c r="D14477" s="209" t="n">
        <v>22.67</v>
      </c>
      <c r="F14477" s="211" t="n">
        <v>0</v>
      </c>
    </row>
    <row r="14478" customFormat="false" ht="12.8" hidden="false" customHeight="false" outlineLevel="0" collapsed="false">
      <c r="A14478" s="207" t="n">
        <v>7091</v>
      </c>
      <c r="B14478" s="208" t="s">
        <v>14621</v>
      </c>
      <c r="C14478" s="2" t="s">
        <v>170</v>
      </c>
      <c r="D14478" s="209" t="n">
        <v>18.57</v>
      </c>
      <c r="F14478" s="211" t="n">
        <v>0</v>
      </c>
    </row>
    <row r="14479" customFormat="false" ht="12.8" hidden="false" customHeight="false" outlineLevel="0" collapsed="false">
      <c r="A14479" s="207" t="n">
        <v>37948</v>
      </c>
      <c r="B14479" s="208" t="s">
        <v>14622</v>
      </c>
      <c r="C14479" s="2" t="s">
        <v>170</v>
      </c>
      <c r="D14479" s="209" t="n">
        <v>4.3</v>
      </c>
      <c r="F14479" s="211" t="n">
        <v>0</v>
      </c>
    </row>
    <row r="14480" customFormat="false" ht="12.8" hidden="false" customHeight="false" outlineLevel="0" collapsed="false">
      <c r="A14480" s="207" t="n">
        <v>7097</v>
      </c>
      <c r="B14480" s="208" t="s">
        <v>14623</v>
      </c>
      <c r="C14480" s="2" t="s">
        <v>170</v>
      </c>
      <c r="D14480" s="209" t="n">
        <v>8.72</v>
      </c>
      <c r="F14480" s="211" t="n">
        <v>0</v>
      </c>
    </row>
    <row r="14481" customFormat="false" ht="12.8" hidden="false" customHeight="false" outlineLevel="0" collapsed="false">
      <c r="A14481" s="207" t="n">
        <v>11658</v>
      </c>
      <c r="B14481" s="208" t="s">
        <v>14624</v>
      </c>
      <c r="C14481" s="2" t="s">
        <v>170</v>
      </c>
      <c r="D14481" s="209" t="n">
        <v>19.28</v>
      </c>
      <c r="F14481" s="211" t="n">
        <v>0</v>
      </c>
    </row>
    <row r="14482" customFormat="false" ht="12.8" hidden="false" customHeight="false" outlineLevel="0" collapsed="false">
      <c r="A14482" s="207" t="n">
        <v>7146</v>
      </c>
      <c r="B14482" s="208" t="s">
        <v>14625</v>
      </c>
      <c r="C14482" s="2" t="s">
        <v>170</v>
      </c>
      <c r="D14482" s="209" t="n">
        <v>219.63</v>
      </c>
      <c r="F14482" s="211" t="n">
        <v>0</v>
      </c>
    </row>
    <row r="14483" customFormat="false" ht="12.8" hidden="false" customHeight="false" outlineLevel="0" collapsed="false">
      <c r="A14483" s="207" t="n">
        <v>7138</v>
      </c>
      <c r="B14483" s="208" t="s">
        <v>14626</v>
      </c>
      <c r="C14483" s="2" t="s">
        <v>170</v>
      </c>
      <c r="D14483" s="209" t="n">
        <v>1.39</v>
      </c>
      <c r="F14483" s="211" t="n">
        <v>0</v>
      </c>
    </row>
    <row r="14484" customFormat="false" ht="12.8" hidden="false" customHeight="false" outlineLevel="0" collapsed="false">
      <c r="A14484" s="207" t="n">
        <v>7139</v>
      </c>
      <c r="B14484" s="208" t="s">
        <v>14627</v>
      </c>
      <c r="C14484" s="2" t="s">
        <v>170</v>
      </c>
      <c r="D14484" s="209" t="n">
        <v>1.58</v>
      </c>
      <c r="F14484" s="211" t="n">
        <v>0</v>
      </c>
    </row>
    <row r="14485" customFormat="false" ht="12.8" hidden="false" customHeight="false" outlineLevel="0" collapsed="false">
      <c r="A14485" s="207" t="n">
        <v>7140</v>
      </c>
      <c r="B14485" s="208" t="s">
        <v>14628</v>
      </c>
      <c r="C14485" s="2" t="s">
        <v>170</v>
      </c>
      <c r="D14485" s="209" t="n">
        <v>4.94</v>
      </c>
      <c r="F14485" s="211" t="n">
        <v>0</v>
      </c>
    </row>
    <row r="14486" customFormat="false" ht="12.8" hidden="false" customHeight="false" outlineLevel="0" collapsed="false">
      <c r="A14486" s="207" t="n">
        <v>7141</v>
      </c>
      <c r="B14486" s="208" t="s">
        <v>14629</v>
      </c>
      <c r="C14486" s="2" t="s">
        <v>170</v>
      </c>
      <c r="D14486" s="209" t="n">
        <v>12.08</v>
      </c>
      <c r="F14486" s="211" t="n">
        <v>0</v>
      </c>
    </row>
    <row r="14487" customFormat="false" ht="12.8" hidden="false" customHeight="false" outlineLevel="0" collapsed="false">
      <c r="A14487" s="207" t="n">
        <v>7143</v>
      </c>
      <c r="B14487" s="208" t="s">
        <v>14630</v>
      </c>
      <c r="C14487" s="2" t="s">
        <v>170</v>
      </c>
      <c r="D14487" s="209" t="n">
        <v>40.55</v>
      </c>
      <c r="F14487" s="211" t="n">
        <v>0</v>
      </c>
    </row>
    <row r="14488" customFormat="false" ht="12.8" hidden="false" customHeight="false" outlineLevel="0" collapsed="false">
      <c r="A14488" s="207" t="n">
        <v>7144</v>
      </c>
      <c r="B14488" s="208" t="s">
        <v>14631</v>
      </c>
      <c r="C14488" s="2" t="s">
        <v>170</v>
      </c>
      <c r="D14488" s="209" t="n">
        <v>75.23</v>
      </c>
      <c r="F14488" s="211" t="n">
        <v>0</v>
      </c>
    </row>
    <row r="14489" customFormat="false" ht="12.8" hidden="false" customHeight="false" outlineLevel="0" collapsed="false">
      <c r="A14489" s="207" t="n">
        <v>7145</v>
      </c>
      <c r="B14489" s="208" t="s">
        <v>14632</v>
      </c>
      <c r="C14489" s="2" t="s">
        <v>170</v>
      </c>
      <c r="D14489" s="209" t="n">
        <v>102.29</v>
      </c>
      <c r="F14489" s="211" t="n">
        <v>0</v>
      </c>
    </row>
    <row r="14490" customFormat="false" ht="12.8" hidden="false" customHeight="false" outlineLevel="0" collapsed="false">
      <c r="A14490" s="207" t="n">
        <v>7142</v>
      </c>
      <c r="B14490" s="208" t="s">
        <v>14633</v>
      </c>
      <c r="C14490" s="2" t="s">
        <v>170</v>
      </c>
      <c r="D14490" s="209" t="n">
        <v>12.63</v>
      </c>
      <c r="F14490" s="211" t="n">
        <v>0</v>
      </c>
    </row>
    <row r="14491" customFormat="false" ht="12.8" hidden="false" customHeight="false" outlineLevel="0" collapsed="false">
      <c r="A14491" s="207" t="n">
        <v>39322</v>
      </c>
      <c r="B14491" s="208" t="s">
        <v>14634</v>
      </c>
      <c r="C14491" s="2" t="s">
        <v>170</v>
      </c>
      <c r="D14491" s="209" t="n">
        <v>16.52</v>
      </c>
      <c r="F14491" s="211" t="n">
        <v>0</v>
      </c>
    </row>
    <row r="14492" customFormat="false" ht="12.8" hidden="false" customHeight="false" outlineLevel="0" collapsed="false">
      <c r="A14492" s="207" t="n">
        <v>39289</v>
      </c>
      <c r="B14492" s="208" t="s">
        <v>14635</v>
      </c>
      <c r="C14492" s="2" t="s">
        <v>170</v>
      </c>
      <c r="D14492" s="209" t="n">
        <v>30.79</v>
      </c>
      <c r="F14492" s="211" t="n">
        <v>0</v>
      </c>
    </row>
    <row r="14493" customFormat="false" ht="12.8" hidden="false" customHeight="false" outlineLevel="0" collapsed="false">
      <c r="A14493" s="207" t="n">
        <v>39290</v>
      </c>
      <c r="B14493" s="208" t="s">
        <v>14636</v>
      </c>
      <c r="C14493" s="2" t="s">
        <v>170</v>
      </c>
      <c r="D14493" s="209" t="n">
        <v>51.99</v>
      </c>
      <c r="F14493" s="211" t="n">
        <v>0</v>
      </c>
    </row>
    <row r="14494" customFormat="false" ht="12.8" hidden="false" customHeight="false" outlineLevel="0" collapsed="false">
      <c r="A14494" s="207" t="n">
        <v>39291</v>
      </c>
      <c r="B14494" s="208" t="s">
        <v>14637</v>
      </c>
      <c r="C14494" s="2" t="s">
        <v>170</v>
      </c>
      <c r="D14494" s="209" t="n">
        <v>57.49</v>
      </c>
      <c r="F14494" s="211" t="n">
        <v>0</v>
      </c>
    </row>
    <row r="14495" customFormat="false" ht="12.8" hidden="false" customHeight="false" outlineLevel="0" collapsed="false">
      <c r="A14495" s="207" t="n">
        <v>41892</v>
      </c>
      <c r="B14495" s="208" t="s">
        <v>14638</v>
      </c>
      <c r="C14495" s="2" t="s">
        <v>170</v>
      </c>
      <c r="F14495" s="211" t="n">
        <v>0</v>
      </c>
    </row>
    <row r="14496" customFormat="false" ht="12.8" hidden="false" customHeight="false" outlineLevel="0" collapsed="false">
      <c r="A14496" s="207" t="n">
        <v>7048</v>
      </c>
      <c r="B14496" s="208" t="s">
        <v>14639</v>
      </c>
      <c r="C14496" s="2" t="s">
        <v>170</v>
      </c>
      <c r="F14496" s="211" t="n">
        <v>0</v>
      </c>
    </row>
    <row r="14497" customFormat="false" ht="12.8" hidden="false" customHeight="false" outlineLevel="0" collapsed="false">
      <c r="A14497" s="207" t="n">
        <v>7088</v>
      </c>
      <c r="B14497" s="208" t="s">
        <v>14640</v>
      </c>
      <c r="C14497" s="2" t="s">
        <v>170</v>
      </c>
      <c r="F14497" s="211" t="n">
        <v>0</v>
      </c>
    </row>
    <row r="14498" customFormat="false" ht="12.8" hidden="false" customHeight="false" outlineLevel="0" collapsed="false">
      <c r="A14498" s="207" t="n">
        <v>7070</v>
      </c>
      <c r="B14498" s="208" t="s">
        <v>14641</v>
      </c>
      <c r="C14498" s="2" t="s">
        <v>170</v>
      </c>
      <c r="D14498" s="209" t="n">
        <v>238.88</v>
      </c>
      <c r="F14498" s="211" t="n">
        <v>0</v>
      </c>
    </row>
    <row r="14499" customFormat="false" ht="12.8" hidden="false" customHeight="false" outlineLevel="0" collapsed="false">
      <c r="A14499" s="207" t="n">
        <v>20179</v>
      </c>
      <c r="B14499" s="208" t="s">
        <v>14642</v>
      </c>
      <c r="C14499" s="2" t="s">
        <v>170</v>
      </c>
      <c r="D14499" s="209" t="n">
        <v>50.81</v>
      </c>
      <c r="F14499" s="211" t="n">
        <v>0</v>
      </c>
    </row>
    <row r="14500" customFormat="false" ht="12.8" hidden="false" customHeight="false" outlineLevel="0" collapsed="false">
      <c r="A14500" s="207" t="n">
        <v>20178</v>
      </c>
      <c r="B14500" s="208" t="s">
        <v>14643</v>
      </c>
      <c r="C14500" s="2" t="s">
        <v>170</v>
      </c>
      <c r="D14500" s="209" t="n">
        <v>60.9</v>
      </c>
      <c r="F14500" s="211" t="n">
        <v>0</v>
      </c>
    </row>
    <row r="14501" customFormat="false" ht="12.8" hidden="false" customHeight="false" outlineLevel="0" collapsed="false">
      <c r="A14501" s="207" t="n">
        <v>20180</v>
      </c>
      <c r="B14501" s="208" t="s">
        <v>14644</v>
      </c>
      <c r="C14501" s="2" t="s">
        <v>170</v>
      </c>
      <c r="D14501" s="209" t="n">
        <v>100.51</v>
      </c>
      <c r="F14501" s="211" t="n">
        <v>0</v>
      </c>
    </row>
    <row r="14502" customFormat="false" ht="12.8" hidden="false" customHeight="false" outlineLevel="0" collapsed="false">
      <c r="A14502" s="207" t="n">
        <v>20181</v>
      </c>
      <c r="B14502" s="208" t="s">
        <v>14645</v>
      </c>
      <c r="C14502" s="2" t="s">
        <v>170</v>
      </c>
      <c r="D14502" s="209" t="n">
        <v>134.58</v>
      </c>
      <c r="F14502" s="211" t="n">
        <v>0</v>
      </c>
    </row>
    <row r="14503" customFormat="false" ht="12.8" hidden="false" customHeight="false" outlineLevel="0" collapsed="false">
      <c r="A14503" s="207" t="n">
        <v>20177</v>
      </c>
      <c r="B14503" s="208" t="s">
        <v>14646</v>
      </c>
      <c r="C14503" s="2" t="s">
        <v>170</v>
      </c>
      <c r="D14503" s="209" t="n">
        <v>33.29</v>
      </c>
      <c r="F14503" s="211" t="n">
        <v>0</v>
      </c>
    </row>
    <row r="14504" customFormat="false" ht="12.8" hidden="false" customHeight="false" outlineLevel="0" collapsed="false">
      <c r="A14504" s="207" t="n">
        <v>40945</v>
      </c>
      <c r="B14504" s="208" t="s">
        <v>14647</v>
      </c>
      <c r="C14504" s="2" t="s">
        <v>2148</v>
      </c>
      <c r="D14504" s="209" t="n">
        <v>30.88</v>
      </c>
      <c r="F14504" s="211" t="n">
        <v>0</v>
      </c>
    </row>
    <row r="14505" customFormat="false" ht="12.8" hidden="false" customHeight="false" outlineLevel="0" collapsed="false">
      <c r="A14505" s="207" t="n">
        <v>40946</v>
      </c>
      <c r="B14505" s="208" t="s">
        <v>14648</v>
      </c>
      <c r="C14505" s="2" t="s">
        <v>7208</v>
      </c>
      <c r="D14505" s="209" t="n">
        <v>5430.37</v>
      </c>
      <c r="F14505" s="211" t="n">
        <v>0</v>
      </c>
    </row>
    <row r="14506" customFormat="false" ht="12.8" hidden="false" customHeight="false" outlineLevel="0" collapsed="false">
      <c r="A14506" s="207" t="n">
        <v>7153</v>
      </c>
      <c r="B14506" s="208" t="s">
        <v>14649</v>
      </c>
      <c r="C14506" s="2" t="s">
        <v>2148</v>
      </c>
      <c r="D14506" s="209" t="n">
        <v>33.28</v>
      </c>
      <c r="F14506" s="211" t="n">
        <v>0</v>
      </c>
    </row>
    <row r="14507" customFormat="false" ht="12.8" hidden="false" customHeight="false" outlineLevel="0" collapsed="false">
      <c r="A14507" s="207" t="n">
        <v>41089</v>
      </c>
      <c r="B14507" s="208" t="s">
        <v>14650</v>
      </c>
      <c r="C14507" s="2" t="s">
        <v>7208</v>
      </c>
      <c r="D14507" s="209" t="n">
        <v>5849.29</v>
      </c>
      <c r="F14507" s="211" t="n">
        <v>0</v>
      </c>
    </row>
    <row r="14508" customFormat="false" ht="12.8" hidden="false" customHeight="false" outlineLevel="0" collapsed="false">
      <c r="A14508" s="207" t="n">
        <v>40943</v>
      </c>
      <c r="B14508" s="208" t="s">
        <v>14651</v>
      </c>
      <c r="C14508" s="2" t="s">
        <v>2148</v>
      </c>
      <c r="D14508" s="209" t="n">
        <v>38.38</v>
      </c>
      <c r="F14508" s="211" t="n">
        <v>0</v>
      </c>
    </row>
    <row r="14509" customFormat="false" ht="12.8" hidden="false" customHeight="false" outlineLevel="0" collapsed="false">
      <c r="A14509" s="207" t="n">
        <v>40944</v>
      </c>
      <c r="B14509" s="208" t="s">
        <v>14652</v>
      </c>
      <c r="C14509" s="2" t="s">
        <v>7208</v>
      </c>
      <c r="D14509" s="209" t="n">
        <v>6746.25</v>
      </c>
      <c r="F14509" s="211" t="n">
        <v>0</v>
      </c>
    </row>
    <row r="14510" customFormat="false" ht="12.8" hidden="false" customHeight="false" outlineLevel="0" collapsed="false">
      <c r="A14510" s="207" t="n">
        <v>6175</v>
      </c>
      <c r="B14510" s="208" t="s">
        <v>14653</v>
      </c>
      <c r="C14510" s="2" t="s">
        <v>2148</v>
      </c>
      <c r="D14510" s="209" t="n">
        <v>40.45</v>
      </c>
      <c r="F14510" s="211" t="n">
        <v>0</v>
      </c>
    </row>
    <row r="14511" customFormat="false" ht="12.8" hidden="false" customHeight="false" outlineLevel="0" collapsed="false">
      <c r="A14511" s="207" t="n">
        <v>41092</v>
      </c>
      <c r="B14511" s="208" t="s">
        <v>14654</v>
      </c>
      <c r="C14511" s="2" t="s">
        <v>7208</v>
      </c>
      <c r="D14511" s="209" t="n">
        <v>7110.7</v>
      </c>
      <c r="F14511" s="211" t="n">
        <v>0</v>
      </c>
    </row>
    <row r="14512" customFormat="false" ht="19.4" hidden="false" customHeight="false" outlineLevel="0" collapsed="false">
      <c r="A14512" s="207" t="n">
        <v>37712</v>
      </c>
      <c r="B14512" s="208" t="s">
        <v>14655</v>
      </c>
      <c r="C14512" s="2" t="s">
        <v>175</v>
      </c>
      <c r="D14512" s="209" t="n">
        <v>61.09</v>
      </c>
      <c r="F14512" s="211" t="n">
        <v>0</v>
      </c>
    </row>
    <row r="14513" customFormat="false" ht="19.4" hidden="false" customHeight="false" outlineLevel="0" collapsed="false">
      <c r="A14513" s="207" t="n">
        <v>34558</v>
      </c>
      <c r="B14513" s="208" t="s">
        <v>14656</v>
      </c>
      <c r="C14513" s="2" t="s">
        <v>183</v>
      </c>
      <c r="D14513" s="209" t="n">
        <v>3.16</v>
      </c>
      <c r="F14513" s="211" t="n">
        <v>0</v>
      </c>
    </row>
    <row r="14514" customFormat="false" ht="19.4" hidden="false" customHeight="false" outlineLevel="0" collapsed="false">
      <c r="A14514" s="207" t="n">
        <v>34547</v>
      </c>
      <c r="B14514" s="208" t="s">
        <v>14657</v>
      </c>
      <c r="C14514" s="2" t="s">
        <v>183</v>
      </c>
      <c r="D14514" s="209" t="n">
        <v>3.89</v>
      </c>
      <c r="F14514" s="211" t="n">
        <v>0</v>
      </c>
    </row>
    <row r="14515" customFormat="false" ht="19.4" hidden="false" customHeight="false" outlineLevel="0" collapsed="false">
      <c r="A14515" s="207" t="n">
        <v>34548</v>
      </c>
      <c r="B14515" s="208" t="s">
        <v>14658</v>
      </c>
      <c r="C14515" s="2" t="s">
        <v>183</v>
      </c>
      <c r="D14515" s="209" t="n">
        <v>6.38</v>
      </c>
      <c r="F14515" s="211" t="n">
        <v>0</v>
      </c>
    </row>
    <row r="14516" customFormat="false" ht="19.4" hidden="false" customHeight="false" outlineLevel="0" collapsed="false">
      <c r="A14516" s="207" t="n">
        <v>34550</v>
      </c>
      <c r="B14516" s="208" t="s">
        <v>14659</v>
      </c>
      <c r="C14516" s="2" t="s">
        <v>183</v>
      </c>
      <c r="D14516" s="209" t="n">
        <v>1.68</v>
      </c>
      <c r="F14516" s="211" t="n">
        <v>0</v>
      </c>
    </row>
    <row r="14517" customFormat="false" ht="19.4" hidden="false" customHeight="false" outlineLevel="0" collapsed="false">
      <c r="A14517" s="207" t="n">
        <v>34557</v>
      </c>
      <c r="B14517" s="208" t="s">
        <v>14660</v>
      </c>
      <c r="C14517" s="2" t="s">
        <v>183</v>
      </c>
      <c r="D14517" s="209" t="n">
        <v>2.46</v>
      </c>
      <c r="F14517" s="211" t="n">
        <v>0</v>
      </c>
    </row>
    <row r="14518" customFormat="false" ht="12.8" hidden="false" customHeight="false" outlineLevel="0" collapsed="false">
      <c r="A14518" s="207" t="n">
        <v>37411</v>
      </c>
      <c r="B14518" s="208" t="s">
        <v>14661</v>
      </c>
      <c r="C14518" s="2" t="s">
        <v>175</v>
      </c>
      <c r="D14518" s="209" t="n">
        <v>18</v>
      </c>
      <c r="F14518" s="211" t="n">
        <v>0</v>
      </c>
    </row>
    <row r="14519" customFormat="false" ht="19.4" hidden="false" customHeight="false" outlineLevel="0" collapsed="false">
      <c r="A14519" s="207" t="n">
        <v>39508</v>
      </c>
      <c r="B14519" s="208" t="s">
        <v>14662</v>
      </c>
      <c r="C14519" s="2" t="s">
        <v>175</v>
      </c>
      <c r="D14519" s="209" t="n">
        <v>10.11</v>
      </c>
      <c r="F14519" s="211" t="n">
        <v>0</v>
      </c>
    </row>
    <row r="14520" customFormat="false" ht="19.4" hidden="false" customHeight="false" outlineLevel="0" collapsed="false">
      <c r="A14520" s="207" t="n">
        <v>39507</v>
      </c>
      <c r="B14520" s="208" t="s">
        <v>14663</v>
      </c>
      <c r="C14520" s="2" t="s">
        <v>175</v>
      </c>
      <c r="D14520" s="209" t="n">
        <v>15.08</v>
      </c>
      <c r="F14520" s="211" t="n">
        <v>0</v>
      </c>
    </row>
    <row r="14521" customFormat="false" ht="19.4" hidden="false" customHeight="false" outlineLevel="0" collapsed="false">
      <c r="A14521" s="207" t="n">
        <v>7155</v>
      </c>
      <c r="B14521" s="208" t="s">
        <v>14664</v>
      </c>
      <c r="C14521" s="2" t="s">
        <v>175</v>
      </c>
      <c r="D14521" s="209" t="n">
        <v>19.36</v>
      </c>
      <c r="F14521" s="211" t="n">
        <v>0</v>
      </c>
    </row>
    <row r="14522" customFormat="false" ht="19.4" hidden="false" customHeight="false" outlineLevel="0" collapsed="false">
      <c r="A14522" s="207" t="n">
        <v>42406</v>
      </c>
      <c r="B14522" s="208" t="s">
        <v>14665</v>
      </c>
      <c r="C14522" s="2" t="s">
        <v>175</v>
      </c>
      <c r="D14522" s="209" t="n">
        <v>22.2</v>
      </c>
      <c r="F14522" s="211" t="n">
        <v>0</v>
      </c>
    </row>
    <row r="14523" customFormat="false" ht="19.4" hidden="false" customHeight="false" outlineLevel="0" collapsed="false">
      <c r="A14523" s="207" t="n">
        <v>7156</v>
      </c>
      <c r="B14523" s="208" t="s">
        <v>14666</v>
      </c>
      <c r="C14523" s="2" t="s">
        <v>175</v>
      </c>
      <c r="D14523" s="209" t="n">
        <v>27.78</v>
      </c>
      <c r="F14523" s="211" t="n">
        <v>0</v>
      </c>
    </row>
    <row r="14524" customFormat="false" ht="19.4" hidden="false" customHeight="false" outlineLevel="0" collapsed="false">
      <c r="A14524" s="207" t="n">
        <v>43127</v>
      </c>
      <c r="B14524" s="208" t="s">
        <v>14667</v>
      </c>
      <c r="C14524" s="2" t="s">
        <v>175</v>
      </c>
      <c r="D14524" s="209" t="n">
        <v>39.75</v>
      </c>
      <c r="F14524" s="211" t="n">
        <v>0</v>
      </c>
    </row>
    <row r="14525" customFormat="false" ht="19.4" hidden="false" customHeight="false" outlineLevel="0" collapsed="false">
      <c r="A14525" s="207" t="n">
        <v>10917</v>
      </c>
      <c r="B14525" s="208" t="s">
        <v>14668</v>
      </c>
      <c r="C14525" s="2" t="s">
        <v>175</v>
      </c>
      <c r="D14525" s="209" t="n">
        <v>8.39</v>
      </c>
      <c r="F14525" s="211" t="n">
        <v>0</v>
      </c>
    </row>
    <row r="14526" customFormat="false" ht="19.4" hidden="false" customHeight="false" outlineLevel="0" collapsed="false">
      <c r="A14526" s="207" t="n">
        <v>21141</v>
      </c>
      <c r="B14526" s="208" t="s">
        <v>14669</v>
      </c>
      <c r="C14526" s="2" t="s">
        <v>175</v>
      </c>
      <c r="D14526" s="209" t="n">
        <v>12.99</v>
      </c>
      <c r="F14526" s="211" t="n">
        <v>0</v>
      </c>
    </row>
    <row r="14527" customFormat="false" ht="19.4" hidden="false" customHeight="false" outlineLevel="0" collapsed="false">
      <c r="A14527" s="207" t="n">
        <v>39509</v>
      </c>
      <c r="B14527" s="208" t="s">
        <v>14670</v>
      </c>
      <c r="C14527" s="2" t="s">
        <v>175</v>
      </c>
      <c r="D14527" s="209" t="n">
        <v>12.5</v>
      </c>
      <c r="F14527" s="211" t="n">
        <v>0</v>
      </c>
    </row>
    <row r="14528" customFormat="false" ht="12.8" hidden="false" customHeight="false" outlineLevel="0" collapsed="false">
      <c r="A14528" s="207" t="n">
        <v>44529</v>
      </c>
      <c r="B14528" s="208" t="s">
        <v>14671</v>
      </c>
      <c r="C14528" s="2" t="s">
        <v>175</v>
      </c>
      <c r="D14528" s="209" t="n">
        <v>16.07</v>
      </c>
      <c r="F14528" s="211" t="n">
        <v>0</v>
      </c>
    </row>
    <row r="14529" customFormat="false" ht="12.8" hidden="false" customHeight="false" outlineLevel="0" collapsed="false">
      <c r="A14529" s="207" t="n">
        <v>7167</v>
      </c>
      <c r="B14529" s="208" t="s">
        <v>14672</v>
      </c>
      <c r="C14529" s="2" t="s">
        <v>175</v>
      </c>
      <c r="D14529" s="209" t="n">
        <v>28.91</v>
      </c>
      <c r="F14529" s="211" t="n">
        <v>0</v>
      </c>
    </row>
    <row r="14530" customFormat="false" ht="12.8" hidden="false" customHeight="false" outlineLevel="0" collapsed="false">
      <c r="A14530" s="207" t="n">
        <v>10928</v>
      </c>
      <c r="B14530" s="208" t="s">
        <v>14673</v>
      </c>
      <c r="C14530" s="2" t="s">
        <v>175</v>
      </c>
      <c r="D14530" s="209" t="n">
        <v>16.61</v>
      </c>
      <c r="F14530" s="211" t="n">
        <v>0</v>
      </c>
    </row>
    <row r="14531" customFormat="false" ht="12.8" hidden="false" customHeight="false" outlineLevel="0" collapsed="false">
      <c r="A14531" s="207" t="n">
        <v>10933</v>
      </c>
      <c r="B14531" s="208" t="s">
        <v>14674</v>
      </c>
      <c r="C14531" s="2" t="s">
        <v>175</v>
      </c>
      <c r="D14531" s="209" t="n">
        <v>25.06</v>
      </c>
      <c r="F14531" s="211" t="n">
        <v>0</v>
      </c>
    </row>
    <row r="14532" customFormat="false" ht="12.8" hidden="false" customHeight="false" outlineLevel="0" collapsed="false">
      <c r="A14532" s="207" t="n">
        <v>7158</v>
      </c>
      <c r="B14532" s="208" t="s">
        <v>14675</v>
      </c>
      <c r="C14532" s="2" t="s">
        <v>175</v>
      </c>
      <c r="D14532" s="209" t="n">
        <v>42.5</v>
      </c>
      <c r="F14532" s="211" t="n">
        <v>0</v>
      </c>
    </row>
    <row r="14533" customFormat="false" ht="12.8" hidden="false" customHeight="false" outlineLevel="0" collapsed="false">
      <c r="A14533" s="207" t="n">
        <v>10927</v>
      </c>
      <c r="B14533" s="208" t="s">
        <v>14676</v>
      </c>
      <c r="C14533" s="2" t="s">
        <v>175</v>
      </c>
      <c r="D14533" s="209" t="n">
        <v>27.18</v>
      </c>
      <c r="F14533" s="211" t="n">
        <v>0</v>
      </c>
    </row>
    <row r="14534" customFormat="false" ht="12.8" hidden="false" customHeight="false" outlineLevel="0" collapsed="false">
      <c r="A14534" s="207" t="n">
        <v>7162</v>
      </c>
      <c r="B14534" s="208" t="s">
        <v>14677</v>
      </c>
      <c r="C14534" s="2" t="s">
        <v>175</v>
      </c>
      <c r="D14534" s="209" t="n">
        <v>66.51</v>
      </c>
      <c r="F14534" s="211" t="n">
        <v>0</v>
      </c>
    </row>
    <row r="14535" customFormat="false" ht="12.8" hidden="false" customHeight="false" outlineLevel="0" collapsed="false">
      <c r="A14535" s="207" t="n">
        <v>10932</v>
      </c>
      <c r="B14535" s="208" t="s">
        <v>14678</v>
      </c>
      <c r="C14535" s="2" t="s">
        <v>175</v>
      </c>
      <c r="D14535" s="209" t="n">
        <v>115.68</v>
      </c>
      <c r="F14535" s="211" t="n">
        <v>0</v>
      </c>
    </row>
    <row r="14536" customFormat="false" ht="19.4" hidden="false" customHeight="false" outlineLevel="0" collapsed="false">
      <c r="A14536" s="207" t="n">
        <v>10937</v>
      </c>
      <c r="B14536" s="208" t="s">
        <v>14679</v>
      </c>
      <c r="C14536" s="2" t="s">
        <v>175</v>
      </c>
      <c r="D14536" s="209" t="n">
        <v>29.73</v>
      </c>
      <c r="F14536" s="211" t="n">
        <v>0</v>
      </c>
    </row>
    <row r="14537" customFormat="false" ht="19.4" hidden="false" customHeight="false" outlineLevel="0" collapsed="false">
      <c r="A14537" s="207" t="n">
        <v>10935</v>
      </c>
      <c r="B14537" s="208" t="s">
        <v>14680</v>
      </c>
      <c r="C14537" s="2" t="s">
        <v>175</v>
      </c>
      <c r="D14537" s="209" t="n">
        <v>51.57</v>
      </c>
      <c r="F14537" s="211" t="n">
        <v>0</v>
      </c>
    </row>
    <row r="14538" customFormat="false" ht="12.8" hidden="false" customHeight="false" outlineLevel="0" collapsed="false">
      <c r="A14538" s="207" t="n">
        <v>10931</v>
      </c>
      <c r="B14538" s="208" t="s">
        <v>14681</v>
      </c>
      <c r="C14538" s="2" t="s">
        <v>175</v>
      </c>
      <c r="D14538" s="209" t="n">
        <v>14.5</v>
      </c>
      <c r="F14538" s="211" t="n">
        <v>0</v>
      </c>
    </row>
    <row r="14539" customFormat="false" ht="12.8" hidden="false" customHeight="false" outlineLevel="0" collapsed="false">
      <c r="A14539" s="207" t="n">
        <v>7164</v>
      </c>
      <c r="B14539" s="208" t="s">
        <v>14682</v>
      </c>
      <c r="C14539" s="2" t="s">
        <v>175</v>
      </c>
      <c r="D14539" s="209" t="n">
        <v>48</v>
      </c>
      <c r="F14539" s="211" t="n">
        <v>0</v>
      </c>
    </row>
    <row r="14540" customFormat="false" ht="12.8" hidden="false" customHeight="false" outlineLevel="0" collapsed="false">
      <c r="A14540" s="207" t="n">
        <v>36887</v>
      </c>
      <c r="B14540" s="208" t="s">
        <v>14683</v>
      </c>
      <c r="C14540" s="2" t="s">
        <v>175</v>
      </c>
      <c r="D14540" s="209" t="n">
        <v>14.49</v>
      </c>
      <c r="F14540" s="211" t="n">
        <v>0</v>
      </c>
    </row>
    <row r="14541" customFormat="false" ht="19.4" hidden="false" customHeight="false" outlineLevel="0" collapsed="false">
      <c r="A14541" s="207" t="n">
        <v>34630</v>
      </c>
      <c r="B14541" s="208" t="s">
        <v>14684</v>
      </c>
      <c r="C14541" s="2" t="s">
        <v>170</v>
      </c>
      <c r="D14541" s="209" t="n">
        <v>992.96</v>
      </c>
      <c r="F14541" s="211" t="n">
        <v>0</v>
      </c>
    </row>
    <row r="14542" customFormat="false" ht="12.8" hidden="false" customHeight="false" outlineLevel="0" collapsed="false">
      <c r="A14542" s="207" t="n">
        <v>7161</v>
      </c>
      <c r="B14542" s="208" t="s">
        <v>14685</v>
      </c>
      <c r="C14542" s="2" t="s">
        <v>175</v>
      </c>
      <c r="D14542" s="209" t="n">
        <v>5.97</v>
      </c>
      <c r="F14542" s="211" t="n">
        <v>0</v>
      </c>
    </row>
    <row r="14543" customFormat="false" ht="12.8" hidden="false" customHeight="false" outlineLevel="0" collapsed="false">
      <c r="A14543" s="207" t="n">
        <v>7170</v>
      </c>
      <c r="B14543" s="208" t="s">
        <v>14686</v>
      </c>
      <c r="C14543" s="2" t="s">
        <v>175</v>
      </c>
      <c r="D14543" s="209" t="n">
        <v>3.5</v>
      </c>
      <c r="F14543" s="211" t="n">
        <v>0</v>
      </c>
    </row>
    <row r="14544" customFormat="false" ht="12.8" hidden="false" customHeight="false" outlineLevel="0" collapsed="false">
      <c r="A14544" s="207" t="n">
        <v>37524</v>
      </c>
      <c r="B14544" s="208" t="s">
        <v>14687</v>
      </c>
      <c r="C14544" s="2" t="s">
        <v>183</v>
      </c>
      <c r="D14544" s="209" t="n">
        <v>3.2</v>
      </c>
      <c r="F14544" s="211" t="n">
        <v>0</v>
      </c>
    </row>
    <row r="14545" customFormat="false" ht="12.8" hidden="false" customHeight="false" outlineLevel="0" collapsed="false">
      <c r="A14545" s="207" t="n">
        <v>37525</v>
      </c>
      <c r="B14545" s="208" t="s">
        <v>14688</v>
      </c>
      <c r="C14545" s="2" t="s">
        <v>183</v>
      </c>
      <c r="D14545" s="209" t="n">
        <v>4.38</v>
      </c>
      <c r="F14545" s="211" t="n">
        <v>0</v>
      </c>
    </row>
    <row r="14546" customFormat="false" ht="12.8" hidden="false" customHeight="false" outlineLevel="0" collapsed="false">
      <c r="A14546" s="207" t="n">
        <v>36789</v>
      </c>
      <c r="B14546" s="208" t="s">
        <v>14689</v>
      </c>
      <c r="C14546" s="2" t="s">
        <v>170</v>
      </c>
      <c r="D14546" s="209" t="n">
        <v>4.41</v>
      </c>
      <c r="F14546" s="211" t="n">
        <v>0</v>
      </c>
    </row>
    <row r="14547" customFormat="false" ht="19.4" hidden="false" customHeight="false" outlineLevel="0" collapsed="false">
      <c r="A14547" s="207" t="n">
        <v>7173</v>
      </c>
      <c r="B14547" s="208" t="s">
        <v>14690</v>
      </c>
      <c r="C14547" s="2" t="s">
        <v>13727</v>
      </c>
      <c r="D14547" s="209" t="n">
        <v>2850</v>
      </c>
      <c r="F14547" s="211" t="n">
        <v>0</v>
      </c>
    </row>
    <row r="14548" customFormat="false" ht="19.4" hidden="false" customHeight="false" outlineLevel="0" collapsed="false">
      <c r="A14548" s="207" t="n">
        <v>7175</v>
      </c>
      <c r="B14548" s="208" t="s">
        <v>14691</v>
      </c>
      <c r="C14548" s="2" t="s">
        <v>170</v>
      </c>
      <c r="D14548" s="209" t="n">
        <v>3.22</v>
      </c>
      <c r="F14548" s="211" t="n">
        <v>0</v>
      </c>
    </row>
    <row r="14549" customFormat="false" ht="12.8" hidden="false" customHeight="false" outlineLevel="0" collapsed="false">
      <c r="A14549" s="207" t="n">
        <v>40741</v>
      </c>
      <c r="B14549" s="208" t="s">
        <v>14692</v>
      </c>
      <c r="C14549" s="2" t="s">
        <v>170</v>
      </c>
      <c r="D14549" s="209" t="n">
        <v>4.03</v>
      </c>
      <c r="F14549" s="211" t="n">
        <v>0</v>
      </c>
    </row>
    <row r="14550" customFormat="false" ht="12.8" hidden="false" customHeight="false" outlineLevel="0" collapsed="false">
      <c r="A14550" s="207" t="n">
        <v>7184</v>
      </c>
      <c r="B14550" s="208" t="s">
        <v>14693</v>
      </c>
      <c r="C14550" s="2" t="s">
        <v>175</v>
      </c>
      <c r="D14550" s="209" t="n">
        <v>54.84</v>
      </c>
      <c r="F14550" s="211" t="n">
        <v>0</v>
      </c>
    </row>
    <row r="14551" customFormat="false" ht="12.8" hidden="false" customHeight="false" outlineLevel="0" collapsed="false">
      <c r="A14551" s="207" t="n">
        <v>34458</v>
      </c>
      <c r="B14551" s="208" t="s">
        <v>14694</v>
      </c>
      <c r="C14551" s="2" t="s">
        <v>170</v>
      </c>
      <c r="D14551" s="209" t="n">
        <v>158.58</v>
      </c>
      <c r="F14551" s="211" t="n">
        <v>0</v>
      </c>
    </row>
    <row r="14552" customFormat="false" ht="12.8" hidden="false" customHeight="false" outlineLevel="0" collapsed="false">
      <c r="A14552" s="207" t="n">
        <v>34464</v>
      </c>
      <c r="B14552" s="208" t="s">
        <v>14695</v>
      </c>
      <c r="C14552" s="2" t="s">
        <v>170</v>
      </c>
      <c r="D14552" s="209" t="n">
        <v>236.05</v>
      </c>
      <c r="F14552" s="211" t="n">
        <v>0</v>
      </c>
    </row>
    <row r="14553" customFormat="false" ht="12.8" hidden="false" customHeight="false" outlineLevel="0" collapsed="false">
      <c r="A14553" s="207" t="n">
        <v>34468</v>
      </c>
      <c r="B14553" s="208" t="s">
        <v>14696</v>
      </c>
      <c r="C14553" s="2" t="s">
        <v>170</v>
      </c>
      <c r="D14553" s="209" t="n">
        <v>297.59</v>
      </c>
      <c r="F14553" s="211" t="n">
        <v>0</v>
      </c>
    </row>
    <row r="14554" customFormat="false" ht="12.8" hidden="false" customHeight="false" outlineLevel="0" collapsed="false">
      <c r="A14554" s="207" t="n">
        <v>34473</v>
      </c>
      <c r="B14554" s="208" t="s">
        <v>14697</v>
      </c>
      <c r="C14554" s="2" t="s">
        <v>170</v>
      </c>
      <c r="D14554" s="209" t="n">
        <v>180.52</v>
      </c>
      <c r="F14554" s="211" t="n">
        <v>0</v>
      </c>
    </row>
    <row r="14555" customFormat="false" ht="12.8" hidden="false" customHeight="false" outlineLevel="0" collapsed="false">
      <c r="A14555" s="207" t="n">
        <v>34480</v>
      </c>
      <c r="B14555" s="208" t="s">
        <v>14698</v>
      </c>
      <c r="C14555" s="2" t="s">
        <v>170</v>
      </c>
      <c r="D14555" s="209" t="n">
        <v>333.62</v>
      </c>
      <c r="F14555" s="211" t="n">
        <v>0</v>
      </c>
    </row>
    <row r="14556" customFormat="false" ht="12.8" hidden="false" customHeight="false" outlineLevel="0" collapsed="false">
      <c r="A14556" s="207" t="n">
        <v>34486</v>
      </c>
      <c r="B14556" s="208" t="s">
        <v>14699</v>
      </c>
      <c r="C14556" s="2" t="s">
        <v>170</v>
      </c>
      <c r="D14556" s="209" t="n">
        <v>394.99</v>
      </c>
      <c r="F14556" s="211" t="n">
        <v>0</v>
      </c>
    </row>
    <row r="14557" customFormat="false" ht="12.8" hidden="false" customHeight="false" outlineLevel="0" collapsed="false">
      <c r="A14557" s="207" t="n">
        <v>7190</v>
      </c>
      <c r="B14557" s="208" t="s">
        <v>14700</v>
      </c>
      <c r="C14557" s="2" t="s">
        <v>170</v>
      </c>
      <c r="D14557" s="209" t="n">
        <v>13.19</v>
      </c>
      <c r="F14557" s="211" t="n">
        <v>0</v>
      </c>
    </row>
    <row r="14558" customFormat="false" ht="12.8" hidden="false" customHeight="false" outlineLevel="0" collapsed="false">
      <c r="A14558" s="207" t="n">
        <v>34417</v>
      </c>
      <c r="B14558" s="208" t="s">
        <v>14701</v>
      </c>
      <c r="C14558" s="2" t="s">
        <v>170</v>
      </c>
      <c r="D14558" s="209" t="n">
        <v>21.1</v>
      </c>
      <c r="F14558" s="211" t="n">
        <v>0</v>
      </c>
    </row>
    <row r="14559" customFormat="false" ht="12.8" hidden="false" customHeight="false" outlineLevel="0" collapsed="false">
      <c r="A14559" s="207" t="n">
        <v>7213</v>
      </c>
      <c r="B14559" s="208" t="s">
        <v>14702</v>
      </c>
      <c r="C14559" s="2" t="s">
        <v>175</v>
      </c>
      <c r="D14559" s="209" t="n">
        <v>19.35</v>
      </c>
      <c r="F14559" s="211" t="n">
        <v>0</v>
      </c>
    </row>
    <row r="14560" customFormat="false" ht="12.8" hidden="false" customHeight="false" outlineLevel="0" collapsed="false">
      <c r="A14560" s="207" t="n">
        <v>7195</v>
      </c>
      <c r="B14560" s="208" t="s">
        <v>14703</v>
      </c>
      <c r="C14560" s="2" t="s">
        <v>170</v>
      </c>
      <c r="D14560" s="209" t="n">
        <v>56.82</v>
      </c>
      <c r="F14560" s="211" t="n">
        <v>0</v>
      </c>
    </row>
    <row r="14561" customFormat="false" ht="12.8" hidden="false" customHeight="false" outlineLevel="0" collapsed="false">
      <c r="A14561" s="207" t="n">
        <v>7186</v>
      </c>
      <c r="B14561" s="208" t="s">
        <v>14704</v>
      </c>
      <c r="C14561" s="2" t="s">
        <v>170</v>
      </c>
      <c r="D14561" s="209" t="n">
        <v>61.9</v>
      </c>
      <c r="F14561" s="211" t="n">
        <v>0</v>
      </c>
    </row>
    <row r="14562" customFormat="false" ht="12.8" hidden="false" customHeight="false" outlineLevel="0" collapsed="false">
      <c r="A14562" s="207" t="n">
        <v>7194</v>
      </c>
      <c r="B14562" s="208" t="s">
        <v>14705</v>
      </c>
      <c r="C14562" s="2" t="s">
        <v>175</v>
      </c>
      <c r="D14562" s="209" t="n">
        <v>28.54</v>
      </c>
      <c r="F14562" s="211" t="n">
        <v>0</v>
      </c>
    </row>
    <row r="14563" customFormat="false" ht="12.8" hidden="false" customHeight="false" outlineLevel="0" collapsed="false">
      <c r="A14563" s="207" t="n">
        <v>7197</v>
      </c>
      <c r="B14563" s="208" t="s">
        <v>14706</v>
      </c>
      <c r="C14563" s="2" t="s">
        <v>170</v>
      </c>
      <c r="D14563" s="209" t="n">
        <v>120.46</v>
      </c>
      <c r="F14563" s="211" t="n">
        <v>0</v>
      </c>
    </row>
    <row r="14564" customFormat="false" ht="12.8" hidden="false" customHeight="false" outlineLevel="0" collapsed="false">
      <c r="A14564" s="207" t="n">
        <v>7192</v>
      </c>
      <c r="B14564" s="208" t="s">
        <v>14707</v>
      </c>
      <c r="C14564" s="2" t="s">
        <v>170</v>
      </c>
      <c r="D14564" s="209" t="n">
        <v>107.92</v>
      </c>
      <c r="F14564" s="211" t="n">
        <v>0</v>
      </c>
    </row>
    <row r="14565" customFormat="false" ht="12.8" hidden="false" customHeight="false" outlineLevel="0" collapsed="false">
      <c r="A14565" s="207" t="n">
        <v>7193</v>
      </c>
      <c r="B14565" s="208" t="s">
        <v>14708</v>
      </c>
      <c r="C14565" s="2" t="s">
        <v>170</v>
      </c>
      <c r="D14565" s="209" t="n">
        <v>121.5</v>
      </c>
      <c r="F14565" s="211" t="n">
        <v>0</v>
      </c>
    </row>
    <row r="14566" customFormat="false" ht="12.8" hidden="false" customHeight="false" outlineLevel="0" collapsed="false">
      <c r="A14566" s="207" t="n">
        <v>7189</v>
      </c>
      <c r="B14566" s="208" t="s">
        <v>14709</v>
      </c>
      <c r="C14566" s="2" t="s">
        <v>170</v>
      </c>
      <c r="D14566" s="209" t="n">
        <v>141.2</v>
      </c>
      <c r="F14566" s="211" t="n">
        <v>0</v>
      </c>
    </row>
    <row r="14567" customFormat="false" ht="12.8" hidden="false" customHeight="false" outlineLevel="0" collapsed="false">
      <c r="A14567" s="207" t="n">
        <v>34402</v>
      </c>
      <c r="B14567" s="208" t="s">
        <v>14710</v>
      </c>
      <c r="C14567" s="2" t="s">
        <v>170</v>
      </c>
      <c r="D14567" s="209" t="n">
        <v>199.34</v>
      </c>
      <c r="F14567" s="211" t="n">
        <v>0</v>
      </c>
    </row>
    <row r="14568" customFormat="false" ht="12.8" hidden="false" customHeight="false" outlineLevel="0" collapsed="false">
      <c r="A14568" s="207" t="n">
        <v>7245</v>
      </c>
      <c r="B14568" s="208" t="s">
        <v>14711</v>
      </c>
      <c r="C14568" s="2" t="s">
        <v>170</v>
      </c>
      <c r="D14568" s="209" t="n">
        <v>32.79</v>
      </c>
      <c r="F14568" s="211" t="n">
        <v>0</v>
      </c>
    </row>
    <row r="14569" customFormat="false" ht="12.8" hidden="false" customHeight="false" outlineLevel="0" collapsed="false">
      <c r="A14569" s="207" t="n">
        <v>34425</v>
      </c>
      <c r="B14569" s="208" t="s">
        <v>14712</v>
      </c>
      <c r="C14569" s="2" t="s">
        <v>170</v>
      </c>
      <c r="D14569" s="209" t="n">
        <v>128.06</v>
      </c>
      <c r="F14569" s="211" t="n">
        <v>0</v>
      </c>
    </row>
    <row r="14570" customFormat="false" ht="12.8" hidden="false" customHeight="false" outlineLevel="0" collapsed="false">
      <c r="A14570" s="207" t="n">
        <v>7223</v>
      </c>
      <c r="B14570" s="208" t="s">
        <v>14713</v>
      </c>
      <c r="C14570" s="2" t="s">
        <v>170</v>
      </c>
      <c r="D14570" s="209" t="n">
        <v>142.7</v>
      </c>
      <c r="F14570" s="211" t="n">
        <v>0</v>
      </c>
    </row>
    <row r="14571" customFormat="false" ht="12.8" hidden="false" customHeight="false" outlineLevel="0" collapsed="false">
      <c r="A14571" s="207" t="n">
        <v>7234</v>
      </c>
      <c r="B14571" s="208" t="s">
        <v>14714</v>
      </c>
      <c r="C14571" s="2" t="s">
        <v>170</v>
      </c>
      <c r="D14571" s="209" t="n">
        <v>215.34</v>
      </c>
      <c r="F14571" s="211" t="n">
        <v>0</v>
      </c>
    </row>
    <row r="14572" customFormat="false" ht="12.8" hidden="false" customHeight="false" outlineLevel="0" collapsed="false">
      <c r="A14572" s="207" t="n">
        <v>7224</v>
      </c>
      <c r="B14572" s="208" t="s">
        <v>14715</v>
      </c>
      <c r="C14572" s="2" t="s">
        <v>170</v>
      </c>
      <c r="D14572" s="209" t="n">
        <v>262.34</v>
      </c>
      <c r="F14572" s="211" t="n">
        <v>0</v>
      </c>
    </row>
    <row r="14573" customFormat="false" ht="12.8" hidden="false" customHeight="false" outlineLevel="0" collapsed="false">
      <c r="A14573" s="207" t="n">
        <v>7225</v>
      </c>
      <c r="B14573" s="208" t="s">
        <v>14716</v>
      </c>
      <c r="C14573" s="2" t="s">
        <v>170</v>
      </c>
      <c r="D14573" s="209" t="n">
        <v>281.3</v>
      </c>
      <c r="F14573" s="211" t="n">
        <v>0</v>
      </c>
    </row>
    <row r="14574" customFormat="false" ht="12.8" hidden="false" customHeight="false" outlineLevel="0" collapsed="false">
      <c r="A14574" s="207" t="n">
        <v>7226</v>
      </c>
      <c r="B14574" s="208" t="s">
        <v>14717</v>
      </c>
      <c r="C14574" s="2" t="s">
        <v>170</v>
      </c>
      <c r="D14574" s="209" t="n">
        <v>300.19</v>
      </c>
      <c r="F14574" s="211" t="n">
        <v>0</v>
      </c>
    </row>
    <row r="14575" customFormat="false" ht="12.8" hidden="false" customHeight="false" outlineLevel="0" collapsed="false">
      <c r="A14575" s="207" t="n">
        <v>7227</v>
      </c>
      <c r="B14575" s="208" t="s">
        <v>14718</v>
      </c>
      <c r="C14575" s="2" t="s">
        <v>170</v>
      </c>
      <c r="D14575" s="209" t="n">
        <v>341.69</v>
      </c>
      <c r="F14575" s="211" t="n">
        <v>0</v>
      </c>
    </row>
    <row r="14576" customFormat="false" ht="12.8" hidden="false" customHeight="false" outlineLevel="0" collapsed="false">
      <c r="A14576" s="207" t="n">
        <v>7212</v>
      </c>
      <c r="B14576" s="208" t="s">
        <v>14719</v>
      </c>
      <c r="C14576" s="2" t="s">
        <v>170</v>
      </c>
      <c r="D14576" s="209" t="n">
        <v>375.44</v>
      </c>
      <c r="F14576" s="211" t="n">
        <v>0</v>
      </c>
    </row>
    <row r="14577" customFormat="false" ht="12.8" hidden="false" customHeight="false" outlineLevel="0" collapsed="false">
      <c r="A14577" s="207" t="n">
        <v>7229</v>
      </c>
      <c r="B14577" s="208" t="s">
        <v>14720</v>
      </c>
      <c r="C14577" s="2" t="s">
        <v>170</v>
      </c>
      <c r="D14577" s="209" t="n">
        <v>237.98</v>
      </c>
      <c r="F14577" s="211" t="n">
        <v>0</v>
      </c>
    </row>
    <row r="14578" customFormat="false" ht="12.8" hidden="false" customHeight="false" outlineLevel="0" collapsed="false">
      <c r="A14578" s="207" t="n">
        <v>7230</v>
      </c>
      <c r="B14578" s="208" t="s">
        <v>14721</v>
      </c>
      <c r="C14578" s="2" t="s">
        <v>170</v>
      </c>
      <c r="D14578" s="209" t="n">
        <v>396.18</v>
      </c>
      <c r="F14578" s="211" t="n">
        <v>0</v>
      </c>
    </row>
    <row r="14579" customFormat="false" ht="12.8" hidden="false" customHeight="false" outlineLevel="0" collapsed="false">
      <c r="A14579" s="207" t="n">
        <v>7231</v>
      </c>
      <c r="B14579" s="208" t="s">
        <v>14722</v>
      </c>
      <c r="C14579" s="2" t="s">
        <v>170</v>
      </c>
      <c r="D14579" s="209" t="n">
        <v>562.02</v>
      </c>
      <c r="F14579" s="211" t="n">
        <v>0</v>
      </c>
    </row>
    <row r="14580" customFormat="false" ht="12.8" hidden="false" customHeight="false" outlineLevel="0" collapsed="false">
      <c r="A14580" s="207" t="n">
        <v>7220</v>
      </c>
      <c r="B14580" s="208" t="s">
        <v>14723</v>
      </c>
      <c r="C14580" s="2" t="s">
        <v>170</v>
      </c>
      <c r="D14580" s="209" t="n">
        <v>693.76</v>
      </c>
      <c r="F14580" s="211" t="n">
        <v>0</v>
      </c>
    </row>
    <row r="14581" customFormat="false" ht="12.8" hidden="false" customHeight="false" outlineLevel="0" collapsed="false">
      <c r="A14581" s="207" t="n">
        <v>34447</v>
      </c>
      <c r="B14581" s="208" t="s">
        <v>14724</v>
      </c>
      <c r="C14581" s="2" t="s">
        <v>170</v>
      </c>
      <c r="D14581" s="209" t="n">
        <v>775.72</v>
      </c>
      <c r="F14581" s="211" t="n">
        <v>0</v>
      </c>
    </row>
    <row r="14582" customFormat="false" ht="12.8" hidden="false" customHeight="false" outlineLevel="0" collapsed="false">
      <c r="A14582" s="207" t="n">
        <v>7233</v>
      </c>
      <c r="B14582" s="208" t="s">
        <v>14725</v>
      </c>
      <c r="C14582" s="2" t="s">
        <v>170</v>
      </c>
      <c r="D14582" s="209" t="n">
        <v>889.88</v>
      </c>
      <c r="F14582" s="211" t="n">
        <v>0</v>
      </c>
    </row>
    <row r="14583" customFormat="false" ht="28.35" hidden="false" customHeight="false" outlineLevel="0" collapsed="false">
      <c r="A14583" s="207" t="n">
        <v>40740</v>
      </c>
      <c r="B14583" s="208" t="s">
        <v>14726</v>
      </c>
      <c r="C14583" s="2" t="s">
        <v>175</v>
      </c>
      <c r="D14583" s="209" t="n">
        <v>136.99</v>
      </c>
      <c r="F14583" s="211" t="n">
        <v>0</v>
      </c>
    </row>
    <row r="14584" customFormat="false" ht="19.4" hidden="false" customHeight="false" outlineLevel="0" collapsed="false">
      <c r="A14584" s="207" t="n">
        <v>25007</v>
      </c>
      <c r="B14584" s="208" t="s">
        <v>14727</v>
      </c>
      <c r="C14584" s="2" t="s">
        <v>175</v>
      </c>
      <c r="D14584" s="209" t="n">
        <v>39.2</v>
      </c>
      <c r="F14584" s="211" t="n">
        <v>0</v>
      </c>
    </row>
    <row r="14585" customFormat="false" ht="28.35" hidden="false" customHeight="false" outlineLevel="0" collapsed="false">
      <c r="A14585" s="207" t="n">
        <v>43071</v>
      </c>
      <c r="B14585" s="208" t="s">
        <v>14728</v>
      </c>
      <c r="C14585" s="2" t="s">
        <v>175</v>
      </c>
      <c r="D14585" s="209" t="n">
        <v>154.25</v>
      </c>
      <c r="F14585" s="211" t="n">
        <v>0</v>
      </c>
    </row>
    <row r="14586" customFormat="false" ht="28.35" hidden="false" customHeight="false" outlineLevel="0" collapsed="false">
      <c r="A14586" s="207" t="n">
        <v>39520</v>
      </c>
      <c r="B14586" s="208" t="s">
        <v>14729</v>
      </c>
      <c r="C14586" s="2" t="s">
        <v>175</v>
      </c>
      <c r="D14586" s="209" t="n">
        <v>125.84</v>
      </c>
      <c r="F14586" s="211" t="n">
        <v>0</v>
      </c>
    </row>
    <row r="14587" customFormat="false" ht="28.35" hidden="false" customHeight="false" outlineLevel="0" collapsed="false">
      <c r="A14587" s="207" t="n">
        <v>39521</v>
      </c>
      <c r="B14587" s="208" t="s">
        <v>14730</v>
      </c>
      <c r="C14587" s="2" t="s">
        <v>175</v>
      </c>
      <c r="D14587" s="209" t="n">
        <v>129.96</v>
      </c>
      <c r="F14587" s="211" t="n">
        <v>0</v>
      </c>
    </row>
    <row r="14588" customFormat="false" ht="28.35" hidden="false" customHeight="false" outlineLevel="0" collapsed="false">
      <c r="A14588" s="207" t="n">
        <v>39522</v>
      </c>
      <c r="B14588" s="208" t="s">
        <v>14731</v>
      </c>
      <c r="C14588" s="2" t="s">
        <v>175</v>
      </c>
      <c r="D14588" s="209" t="n">
        <v>134.19</v>
      </c>
      <c r="F14588" s="211" t="n">
        <v>0</v>
      </c>
    </row>
    <row r="14589" customFormat="false" ht="19.4" hidden="false" customHeight="false" outlineLevel="0" collapsed="false">
      <c r="A14589" s="207" t="n">
        <v>7243</v>
      </c>
      <c r="B14589" s="208" t="s">
        <v>14732</v>
      </c>
      <c r="C14589" s="2" t="s">
        <v>175</v>
      </c>
      <c r="D14589" s="209" t="n">
        <v>40.96</v>
      </c>
      <c r="F14589" s="211" t="n">
        <v>0</v>
      </c>
    </row>
    <row r="14590" customFormat="false" ht="12.8" hidden="false" customHeight="false" outlineLevel="0" collapsed="false">
      <c r="A14590" s="207" t="n">
        <v>7246</v>
      </c>
      <c r="B14590" s="208" t="s">
        <v>14733</v>
      </c>
      <c r="C14590" s="2" t="s">
        <v>170</v>
      </c>
      <c r="D14590" s="209" t="n">
        <v>36.21</v>
      </c>
      <c r="F14590" s="211" t="n">
        <v>0</v>
      </c>
    </row>
    <row r="14591" customFormat="false" ht="12.8" hidden="false" customHeight="false" outlineLevel="0" collapsed="false">
      <c r="A14591" s="207" t="n">
        <v>12869</v>
      </c>
      <c r="B14591" s="208" t="s">
        <v>14734</v>
      </c>
      <c r="C14591" s="2" t="s">
        <v>2148</v>
      </c>
      <c r="D14591" s="209" t="n">
        <v>20.8</v>
      </c>
      <c r="F14591" s="211" t="n">
        <v>0</v>
      </c>
    </row>
    <row r="14592" customFormat="false" ht="12.8" hidden="false" customHeight="false" outlineLevel="0" collapsed="false">
      <c r="A14592" s="207" t="n">
        <v>41097</v>
      </c>
      <c r="B14592" s="208" t="s">
        <v>14735</v>
      </c>
      <c r="C14592" s="2" t="s">
        <v>7208</v>
      </c>
      <c r="D14592" s="209" t="n">
        <v>3657.79</v>
      </c>
      <c r="F14592" s="211" t="n">
        <v>0</v>
      </c>
    </row>
    <row r="14593" customFormat="false" ht="12.8" hidden="false" customHeight="false" outlineLevel="0" collapsed="false">
      <c r="A14593" s="207" t="n">
        <v>1574</v>
      </c>
      <c r="B14593" s="208" t="s">
        <v>14736</v>
      </c>
      <c r="C14593" s="2" t="s">
        <v>170</v>
      </c>
      <c r="D14593" s="209" t="n">
        <v>2.06</v>
      </c>
      <c r="F14593" s="211" t="n">
        <v>0</v>
      </c>
    </row>
    <row r="14594" customFormat="false" ht="19.4" hidden="false" customHeight="false" outlineLevel="0" collapsed="false">
      <c r="A14594" s="207" t="n">
        <v>1581</v>
      </c>
      <c r="B14594" s="208" t="s">
        <v>14737</v>
      </c>
      <c r="C14594" s="2" t="s">
        <v>170</v>
      </c>
      <c r="D14594" s="209" t="n">
        <v>14.27</v>
      </c>
      <c r="F14594" s="211" t="n">
        <v>0</v>
      </c>
    </row>
    <row r="14595" customFormat="false" ht="12.8" hidden="false" customHeight="false" outlineLevel="0" collapsed="false">
      <c r="A14595" s="207" t="n">
        <v>1575</v>
      </c>
      <c r="B14595" s="208" t="s">
        <v>14738</v>
      </c>
      <c r="C14595" s="2" t="s">
        <v>170</v>
      </c>
      <c r="D14595" s="209" t="n">
        <v>2.44</v>
      </c>
      <c r="F14595" s="211" t="n">
        <v>0</v>
      </c>
    </row>
    <row r="14596" customFormat="false" ht="12.8" hidden="false" customHeight="false" outlineLevel="0" collapsed="false">
      <c r="A14596" s="207" t="n">
        <v>1570</v>
      </c>
      <c r="B14596" s="208" t="s">
        <v>14739</v>
      </c>
      <c r="C14596" s="2" t="s">
        <v>170</v>
      </c>
      <c r="D14596" s="209" t="n">
        <v>1.23</v>
      </c>
      <c r="F14596" s="211" t="n">
        <v>0</v>
      </c>
    </row>
    <row r="14597" customFormat="false" ht="12.8" hidden="false" customHeight="false" outlineLevel="0" collapsed="false">
      <c r="A14597" s="207" t="n">
        <v>1576</v>
      </c>
      <c r="B14597" s="208" t="s">
        <v>14740</v>
      </c>
      <c r="C14597" s="2" t="s">
        <v>170</v>
      </c>
      <c r="D14597" s="209" t="n">
        <v>3.38</v>
      </c>
      <c r="F14597" s="211" t="n">
        <v>0</v>
      </c>
    </row>
    <row r="14598" customFormat="false" ht="12.8" hidden="false" customHeight="false" outlineLevel="0" collapsed="false">
      <c r="A14598" s="207" t="n">
        <v>1577</v>
      </c>
      <c r="B14598" s="208" t="s">
        <v>14741</v>
      </c>
      <c r="C14598" s="2" t="s">
        <v>170</v>
      </c>
      <c r="D14598" s="209" t="n">
        <v>3.81</v>
      </c>
      <c r="F14598" s="211" t="n">
        <v>0</v>
      </c>
    </row>
    <row r="14599" customFormat="false" ht="12.8" hidden="false" customHeight="false" outlineLevel="0" collapsed="false">
      <c r="A14599" s="207" t="n">
        <v>1571</v>
      </c>
      <c r="B14599" s="208" t="s">
        <v>14742</v>
      </c>
      <c r="C14599" s="2" t="s">
        <v>170</v>
      </c>
      <c r="D14599" s="209" t="n">
        <v>1.59</v>
      </c>
      <c r="F14599" s="211" t="n">
        <v>0</v>
      </c>
    </row>
    <row r="14600" customFormat="false" ht="12.8" hidden="false" customHeight="false" outlineLevel="0" collapsed="false">
      <c r="A14600" s="207" t="n">
        <v>1578</v>
      </c>
      <c r="B14600" s="208" t="s">
        <v>14743</v>
      </c>
      <c r="C14600" s="2" t="s">
        <v>170</v>
      </c>
      <c r="D14600" s="209" t="n">
        <v>6.61</v>
      </c>
      <c r="F14600" s="211" t="n">
        <v>0</v>
      </c>
    </row>
    <row r="14601" customFormat="false" ht="12.8" hidden="false" customHeight="false" outlineLevel="0" collapsed="false">
      <c r="A14601" s="207" t="n">
        <v>1573</v>
      </c>
      <c r="B14601" s="208" t="s">
        <v>14744</v>
      </c>
      <c r="C14601" s="2" t="s">
        <v>170</v>
      </c>
      <c r="D14601" s="209" t="n">
        <v>1.9</v>
      </c>
      <c r="F14601" s="211" t="n">
        <v>0</v>
      </c>
    </row>
    <row r="14602" customFormat="false" ht="19.4" hidden="false" customHeight="false" outlineLevel="0" collapsed="false">
      <c r="A14602" s="207" t="n">
        <v>1579</v>
      </c>
      <c r="B14602" s="208" t="s">
        <v>14745</v>
      </c>
      <c r="C14602" s="2" t="s">
        <v>170</v>
      </c>
      <c r="D14602" s="209" t="n">
        <v>8.24</v>
      </c>
      <c r="F14602" s="211" t="n">
        <v>0</v>
      </c>
    </row>
    <row r="14603" customFormat="false" ht="19.4" hidden="false" customHeight="false" outlineLevel="0" collapsed="false">
      <c r="A14603" s="207" t="n">
        <v>1580</v>
      </c>
      <c r="B14603" s="208" t="s">
        <v>14746</v>
      </c>
      <c r="C14603" s="2" t="s">
        <v>170</v>
      </c>
      <c r="D14603" s="209" t="n">
        <v>10.15</v>
      </c>
      <c r="F14603" s="211" t="n">
        <v>0</v>
      </c>
    </row>
    <row r="14604" customFormat="false" ht="12.8" hidden="false" customHeight="false" outlineLevel="0" collapsed="false">
      <c r="A14604" s="207" t="n">
        <v>39321</v>
      </c>
      <c r="B14604" s="208" t="s">
        <v>14747</v>
      </c>
      <c r="C14604" s="2" t="s">
        <v>170</v>
      </c>
      <c r="D14604" s="209" t="n">
        <v>25.46</v>
      </c>
      <c r="F14604" s="211" t="n">
        <v>0</v>
      </c>
    </row>
    <row r="14605" customFormat="false" ht="12.8" hidden="false" customHeight="false" outlineLevel="0" collapsed="false">
      <c r="A14605" s="207" t="n">
        <v>39319</v>
      </c>
      <c r="B14605" s="208" t="s">
        <v>14748</v>
      </c>
      <c r="C14605" s="2" t="s">
        <v>170</v>
      </c>
      <c r="D14605" s="209" t="n">
        <v>10.59</v>
      </c>
      <c r="F14605" s="211" t="n">
        <v>0</v>
      </c>
    </row>
    <row r="14606" customFormat="false" ht="12.8" hidden="false" customHeight="false" outlineLevel="0" collapsed="false">
      <c r="A14606" s="207" t="n">
        <v>39320</v>
      </c>
      <c r="B14606" s="208" t="s">
        <v>14749</v>
      </c>
      <c r="C14606" s="2" t="s">
        <v>170</v>
      </c>
      <c r="D14606" s="209" t="n">
        <v>20.37</v>
      </c>
      <c r="F14606" s="211" t="n">
        <v>0</v>
      </c>
    </row>
    <row r="14607" customFormat="false" ht="12.8" hidden="false" customHeight="false" outlineLevel="0" collapsed="false">
      <c r="A14607" s="207" t="n">
        <v>1542</v>
      </c>
      <c r="B14607" s="208" t="s">
        <v>14750</v>
      </c>
      <c r="C14607" s="2" t="s">
        <v>170</v>
      </c>
      <c r="D14607" s="209" t="n">
        <v>28.11</v>
      </c>
      <c r="F14607" s="211" t="n">
        <v>0</v>
      </c>
    </row>
    <row r="14608" customFormat="false" ht="12.8" hidden="false" customHeight="false" outlineLevel="0" collapsed="false">
      <c r="A14608" s="207" t="n">
        <v>1591</v>
      </c>
      <c r="B14608" s="208" t="s">
        <v>14751</v>
      </c>
      <c r="C14608" s="2" t="s">
        <v>170</v>
      </c>
      <c r="D14608" s="209" t="n">
        <v>31.47</v>
      </c>
      <c r="F14608" s="211" t="n">
        <v>0</v>
      </c>
    </row>
    <row r="14609" customFormat="false" ht="12.8" hidden="false" customHeight="false" outlineLevel="0" collapsed="false">
      <c r="A14609" s="207" t="n">
        <v>1547</v>
      </c>
      <c r="B14609" s="208" t="s">
        <v>14752</v>
      </c>
      <c r="C14609" s="2" t="s">
        <v>170</v>
      </c>
      <c r="D14609" s="209" t="n">
        <v>164.89</v>
      </c>
      <c r="F14609" s="211" t="n">
        <v>0</v>
      </c>
    </row>
    <row r="14610" customFormat="false" ht="12.8" hidden="false" customHeight="false" outlineLevel="0" collapsed="false">
      <c r="A14610" s="207" t="n">
        <v>38196</v>
      </c>
      <c r="B14610" s="208" t="s">
        <v>14753</v>
      </c>
      <c r="C14610" s="2" t="s">
        <v>170</v>
      </c>
      <c r="D14610" s="209" t="n">
        <v>32.11</v>
      </c>
      <c r="F14610" s="211" t="n">
        <v>0</v>
      </c>
    </row>
    <row r="14611" customFormat="false" ht="12.8" hidden="false" customHeight="false" outlineLevel="0" collapsed="false">
      <c r="A14611" s="207" t="n">
        <v>1543</v>
      </c>
      <c r="B14611" s="208" t="s">
        <v>14754</v>
      </c>
      <c r="C14611" s="2" t="s">
        <v>170</v>
      </c>
      <c r="D14611" s="209" t="n">
        <v>34.13</v>
      </c>
      <c r="F14611" s="211" t="n">
        <v>0</v>
      </c>
    </row>
    <row r="14612" customFormat="false" ht="12.8" hidden="false" customHeight="false" outlineLevel="0" collapsed="false">
      <c r="A14612" s="207" t="n">
        <v>1585</v>
      </c>
      <c r="B14612" s="208" t="s">
        <v>14755</v>
      </c>
      <c r="C14612" s="2" t="s">
        <v>170</v>
      </c>
      <c r="D14612" s="209" t="n">
        <v>6.61</v>
      </c>
      <c r="F14612" s="211" t="n">
        <v>0</v>
      </c>
    </row>
    <row r="14613" customFormat="false" ht="12.8" hidden="false" customHeight="false" outlineLevel="0" collapsed="false">
      <c r="A14613" s="207" t="n">
        <v>1593</v>
      </c>
      <c r="B14613" s="208" t="s">
        <v>14756</v>
      </c>
      <c r="C14613" s="2" t="s">
        <v>170</v>
      </c>
      <c r="D14613" s="209" t="n">
        <v>35.1</v>
      </c>
      <c r="F14613" s="211" t="n">
        <v>0</v>
      </c>
    </row>
    <row r="14614" customFormat="false" ht="12.8" hidden="false" customHeight="false" outlineLevel="0" collapsed="false">
      <c r="A14614" s="207" t="n">
        <v>11838</v>
      </c>
      <c r="B14614" s="208" t="s">
        <v>14757</v>
      </c>
      <c r="C14614" s="2" t="s">
        <v>170</v>
      </c>
      <c r="D14614" s="209" t="n">
        <v>46.31</v>
      </c>
      <c r="F14614" s="211" t="n">
        <v>0</v>
      </c>
    </row>
    <row r="14615" customFormat="false" ht="12.8" hidden="false" customHeight="false" outlineLevel="0" collapsed="false">
      <c r="A14615" s="207" t="n">
        <v>1594</v>
      </c>
      <c r="B14615" s="208" t="s">
        <v>14758</v>
      </c>
      <c r="C14615" s="2" t="s">
        <v>170</v>
      </c>
      <c r="D14615" s="209" t="n">
        <v>46.82</v>
      </c>
      <c r="F14615" s="211" t="n">
        <v>0</v>
      </c>
    </row>
    <row r="14616" customFormat="false" ht="12.8" hidden="false" customHeight="false" outlineLevel="0" collapsed="false">
      <c r="A14616" s="207" t="n">
        <v>1586</v>
      </c>
      <c r="B14616" s="208" t="s">
        <v>14759</v>
      </c>
      <c r="C14616" s="2" t="s">
        <v>170</v>
      </c>
      <c r="D14616" s="209" t="n">
        <v>8.36</v>
      </c>
      <c r="F14616" s="211" t="n">
        <v>0</v>
      </c>
    </row>
    <row r="14617" customFormat="false" ht="12.8" hidden="false" customHeight="false" outlineLevel="0" collapsed="false">
      <c r="A14617" s="207" t="n">
        <v>11839</v>
      </c>
      <c r="B14617" s="208" t="s">
        <v>14760</v>
      </c>
      <c r="C14617" s="2" t="s">
        <v>170</v>
      </c>
      <c r="D14617" s="209" t="n">
        <v>67.38</v>
      </c>
      <c r="F14617" s="211" t="n">
        <v>0</v>
      </c>
    </row>
    <row r="14618" customFormat="false" ht="12.8" hidden="false" customHeight="false" outlineLevel="0" collapsed="false">
      <c r="A14618" s="207" t="n">
        <v>1587</v>
      </c>
      <c r="B14618" s="208" t="s">
        <v>14761</v>
      </c>
      <c r="C14618" s="2" t="s">
        <v>170</v>
      </c>
      <c r="D14618" s="209" t="n">
        <v>8.52</v>
      </c>
      <c r="F14618" s="211" t="n">
        <v>0</v>
      </c>
    </row>
    <row r="14619" customFormat="false" ht="12.8" hidden="false" customHeight="false" outlineLevel="0" collapsed="false">
      <c r="A14619" s="207" t="n">
        <v>1545</v>
      </c>
      <c r="B14619" s="208" t="s">
        <v>14762</v>
      </c>
      <c r="C14619" s="2" t="s">
        <v>170</v>
      </c>
      <c r="D14619" s="209" t="n">
        <v>80.86</v>
      </c>
      <c r="F14619" s="211" t="n">
        <v>0</v>
      </c>
    </row>
    <row r="14620" customFormat="false" ht="12.8" hidden="false" customHeight="false" outlineLevel="0" collapsed="false">
      <c r="A14620" s="207" t="n">
        <v>1588</v>
      </c>
      <c r="B14620" s="208" t="s">
        <v>14763</v>
      </c>
      <c r="C14620" s="2" t="s">
        <v>170</v>
      </c>
      <c r="D14620" s="209" t="n">
        <v>11.69</v>
      </c>
      <c r="F14620" s="211" t="n">
        <v>0</v>
      </c>
    </row>
    <row r="14621" customFormat="false" ht="12.8" hidden="false" customHeight="false" outlineLevel="0" collapsed="false">
      <c r="A14621" s="207" t="n">
        <v>1535</v>
      </c>
      <c r="B14621" s="208" t="s">
        <v>14764</v>
      </c>
      <c r="C14621" s="2" t="s">
        <v>170</v>
      </c>
      <c r="D14621" s="209" t="n">
        <v>6.73</v>
      </c>
      <c r="F14621" s="211" t="n">
        <v>0</v>
      </c>
    </row>
    <row r="14622" customFormat="false" ht="12.8" hidden="false" customHeight="false" outlineLevel="0" collapsed="false">
      <c r="A14622" s="207" t="n">
        <v>1589</v>
      </c>
      <c r="B14622" s="208" t="s">
        <v>14765</v>
      </c>
      <c r="C14622" s="2" t="s">
        <v>170</v>
      </c>
      <c r="D14622" s="209" t="n">
        <v>12.05</v>
      </c>
      <c r="F14622" s="211" t="n">
        <v>0</v>
      </c>
    </row>
    <row r="14623" customFormat="false" ht="12.8" hidden="false" customHeight="false" outlineLevel="0" collapsed="false">
      <c r="A14623" s="207" t="n">
        <v>1546</v>
      </c>
      <c r="B14623" s="208" t="s">
        <v>14766</v>
      </c>
      <c r="C14623" s="2" t="s">
        <v>170</v>
      </c>
      <c r="D14623" s="209" t="n">
        <v>136.45</v>
      </c>
      <c r="F14623" s="211" t="n">
        <v>0</v>
      </c>
    </row>
    <row r="14624" customFormat="false" ht="12.8" hidden="false" customHeight="false" outlineLevel="0" collapsed="false">
      <c r="A14624" s="207" t="n">
        <v>1590</v>
      </c>
      <c r="B14624" s="208" t="s">
        <v>14767</v>
      </c>
      <c r="C14624" s="2" t="s">
        <v>170</v>
      </c>
      <c r="D14624" s="209" t="n">
        <v>21.22</v>
      </c>
      <c r="F14624" s="211" t="n">
        <v>0</v>
      </c>
    </row>
    <row r="14625" customFormat="false" ht="12.8" hidden="false" customHeight="false" outlineLevel="0" collapsed="false">
      <c r="A14625" s="207" t="n">
        <v>38415</v>
      </c>
      <c r="B14625" s="208" t="s">
        <v>14768</v>
      </c>
      <c r="C14625" s="2" t="s">
        <v>170</v>
      </c>
      <c r="D14625" s="209" t="n">
        <v>706.82</v>
      </c>
      <c r="F14625" s="211" t="n">
        <v>0</v>
      </c>
    </row>
    <row r="14626" customFormat="false" ht="12.8" hidden="false" customHeight="false" outlineLevel="0" collapsed="false">
      <c r="A14626" s="207" t="n">
        <v>38414</v>
      </c>
      <c r="B14626" s="208" t="s">
        <v>14769</v>
      </c>
      <c r="C14626" s="2" t="s">
        <v>170</v>
      </c>
      <c r="D14626" s="209" t="n">
        <v>901.6</v>
      </c>
      <c r="F14626" s="211" t="n">
        <v>0</v>
      </c>
    </row>
    <row r="14627" customFormat="false" ht="12.8" hidden="false" customHeight="false" outlineLevel="0" collapsed="false">
      <c r="A14627" s="207" t="n">
        <v>38128</v>
      </c>
      <c r="B14627" s="208" t="s">
        <v>14770</v>
      </c>
      <c r="C14627" s="2" t="s">
        <v>441</v>
      </c>
      <c r="D14627" s="209" t="n">
        <v>0.94</v>
      </c>
      <c r="F14627" s="211" t="n">
        <v>0</v>
      </c>
    </row>
    <row r="14628" customFormat="false" ht="12.8" hidden="false" customHeight="false" outlineLevel="0" collapsed="false">
      <c r="A14628" s="207" t="n">
        <v>7253</v>
      </c>
      <c r="B14628" s="208" t="s">
        <v>14771</v>
      </c>
      <c r="C14628" s="2" t="s">
        <v>262</v>
      </c>
      <c r="D14628" s="209" t="n">
        <v>201.42</v>
      </c>
      <c r="F14628" s="211" t="n">
        <v>0</v>
      </c>
    </row>
    <row r="14629" customFormat="false" ht="12.8" hidden="false" customHeight="false" outlineLevel="0" collapsed="false">
      <c r="A14629" s="207" t="n">
        <v>4806</v>
      </c>
      <c r="B14629" s="208" t="s">
        <v>14772</v>
      </c>
      <c r="C14629" s="2" t="s">
        <v>183</v>
      </c>
      <c r="D14629" s="209" t="n">
        <v>15.77</v>
      </c>
      <c r="F14629" s="211" t="n">
        <v>0</v>
      </c>
    </row>
    <row r="14630" customFormat="false" ht="12.8" hidden="false" customHeight="false" outlineLevel="0" collapsed="false">
      <c r="A14630" s="207" t="n">
        <v>34401</v>
      </c>
      <c r="B14630" s="208" t="s">
        <v>14773</v>
      </c>
      <c r="C14630" s="2" t="s">
        <v>170</v>
      </c>
      <c r="D14630" s="209" t="n">
        <v>1.66</v>
      </c>
      <c r="F14630" s="211" t="n">
        <v>0</v>
      </c>
    </row>
    <row r="14631" customFormat="false" ht="12.8" hidden="false" customHeight="false" outlineLevel="0" collapsed="false">
      <c r="A14631" s="207" t="n">
        <v>7256</v>
      </c>
      <c r="B14631" s="208" t="s">
        <v>14774</v>
      </c>
      <c r="C14631" s="2" t="s">
        <v>170</v>
      </c>
      <c r="D14631" s="209" t="n">
        <v>1.18</v>
      </c>
      <c r="F14631" s="211" t="n">
        <v>0</v>
      </c>
    </row>
    <row r="14632" customFormat="false" ht="12.8" hidden="false" customHeight="false" outlineLevel="0" collapsed="false">
      <c r="A14632" s="207" t="n">
        <v>7260</v>
      </c>
      <c r="B14632" s="208" t="s">
        <v>14775</v>
      </c>
      <c r="C14632" s="2" t="s">
        <v>170</v>
      </c>
      <c r="D14632" s="209" t="n">
        <v>2.24</v>
      </c>
      <c r="F14632" s="211" t="n">
        <v>0</v>
      </c>
    </row>
    <row r="14633" customFormat="false" ht="12.8" hidden="false" customHeight="false" outlineLevel="0" collapsed="false">
      <c r="A14633" s="207" t="n">
        <v>7258</v>
      </c>
      <c r="B14633" s="208" t="s">
        <v>14776</v>
      </c>
      <c r="C14633" s="2" t="s">
        <v>170</v>
      </c>
      <c r="D14633" s="209" t="n">
        <v>0.58</v>
      </c>
      <c r="F14633" s="211" t="n">
        <v>0</v>
      </c>
    </row>
    <row r="14634" customFormat="false" ht="12.8" hidden="false" customHeight="false" outlineLevel="0" collapsed="false">
      <c r="A14634" s="207" t="n">
        <v>34400</v>
      </c>
      <c r="B14634" s="208" t="s">
        <v>14777</v>
      </c>
      <c r="C14634" s="2" t="s">
        <v>170</v>
      </c>
      <c r="D14634" s="209" t="n">
        <v>4.62</v>
      </c>
      <c r="F14634" s="211" t="n">
        <v>0</v>
      </c>
    </row>
    <row r="14635" customFormat="false" ht="12.8" hidden="false" customHeight="false" outlineLevel="0" collapsed="false">
      <c r="A14635" s="207" t="n">
        <v>10617</v>
      </c>
      <c r="B14635" s="208" t="s">
        <v>14778</v>
      </c>
      <c r="C14635" s="2" t="s">
        <v>170</v>
      </c>
      <c r="D14635" s="209" t="n">
        <v>5.95</v>
      </c>
      <c r="F14635" s="211" t="n">
        <v>0</v>
      </c>
    </row>
    <row r="14636" customFormat="false" ht="12.8" hidden="false" customHeight="false" outlineLevel="0" collapsed="false">
      <c r="A14636" s="207" t="n">
        <v>44261</v>
      </c>
      <c r="B14636" s="208" t="s">
        <v>14779</v>
      </c>
      <c r="C14636" s="2" t="s">
        <v>170</v>
      </c>
      <c r="D14636" s="209" t="n">
        <v>169.13</v>
      </c>
      <c r="F14636" s="211" t="n">
        <v>0</v>
      </c>
    </row>
    <row r="14637" customFormat="false" ht="12.8" hidden="false" customHeight="false" outlineLevel="0" collapsed="false">
      <c r="A14637" s="207" t="n">
        <v>7274</v>
      </c>
      <c r="B14637" s="208" t="s">
        <v>14780</v>
      </c>
      <c r="C14637" s="2" t="s">
        <v>170</v>
      </c>
      <c r="D14637" s="209" t="n">
        <v>81.88</v>
      </c>
      <c r="F14637" s="211" t="n">
        <v>0</v>
      </c>
    </row>
    <row r="14638" customFormat="false" ht="12.8" hidden="false" customHeight="false" outlineLevel="0" collapsed="false">
      <c r="A14638" s="207" t="n">
        <v>44326</v>
      </c>
      <c r="B14638" s="208" t="s">
        <v>14781</v>
      </c>
      <c r="C14638" s="2" t="s">
        <v>170</v>
      </c>
      <c r="D14638" s="209" t="n">
        <v>1768.47</v>
      </c>
      <c r="F14638" s="211" t="n">
        <v>0</v>
      </c>
    </row>
    <row r="14639" customFormat="false" ht="12.8" hidden="false" customHeight="false" outlineLevel="0" collapsed="false">
      <c r="A14639" s="207" t="n">
        <v>154</v>
      </c>
      <c r="B14639" s="208" t="s">
        <v>14782</v>
      </c>
      <c r="C14639" s="2" t="s">
        <v>9857</v>
      </c>
      <c r="D14639" s="209" t="n">
        <v>74.32</v>
      </c>
      <c r="F14639" s="211" t="n">
        <v>0</v>
      </c>
    </row>
    <row r="14640" customFormat="false" ht="12.8" hidden="false" customHeight="false" outlineLevel="0" collapsed="false">
      <c r="A14640" s="207" t="n">
        <v>38121</v>
      </c>
      <c r="B14640" s="208" t="s">
        <v>14783</v>
      </c>
      <c r="C14640" s="2" t="s">
        <v>9857</v>
      </c>
      <c r="D14640" s="209" t="n">
        <v>17.32</v>
      </c>
      <c r="F14640" s="211" t="n">
        <v>0</v>
      </c>
    </row>
    <row r="14641" customFormat="false" ht="12.8" hidden="false" customHeight="false" outlineLevel="0" collapsed="false">
      <c r="A14641" s="207" t="n">
        <v>43776</v>
      </c>
      <c r="B14641" s="208" t="s">
        <v>14784</v>
      </c>
      <c r="C14641" s="2" t="s">
        <v>9857</v>
      </c>
      <c r="D14641" s="209" t="n">
        <v>28.02</v>
      </c>
      <c r="F14641" s="211" t="n">
        <v>0</v>
      </c>
    </row>
    <row r="14642" customFormat="false" ht="12.8" hidden="false" customHeight="false" outlineLevel="0" collapsed="false">
      <c r="A14642" s="207" t="n">
        <v>7343</v>
      </c>
      <c r="B14642" s="208" t="s">
        <v>14785</v>
      </c>
      <c r="C14642" s="2" t="s">
        <v>9857</v>
      </c>
      <c r="D14642" s="209" t="n">
        <v>25.48</v>
      </c>
      <c r="F14642" s="211" t="n">
        <v>0</v>
      </c>
    </row>
    <row r="14643" customFormat="false" ht="12.8" hidden="false" customHeight="false" outlineLevel="0" collapsed="false">
      <c r="A14643" s="207" t="n">
        <v>7348</v>
      </c>
      <c r="B14643" s="208" t="s">
        <v>14786</v>
      </c>
      <c r="C14643" s="2" t="s">
        <v>9857</v>
      </c>
      <c r="D14643" s="209" t="n">
        <v>22.49</v>
      </c>
      <c r="F14643" s="211" t="n">
        <v>0</v>
      </c>
    </row>
    <row r="14644" customFormat="false" ht="12.8" hidden="false" customHeight="false" outlineLevel="0" collapsed="false">
      <c r="A14644" s="207" t="n">
        <v>7313</v>
      </c>
      <c r="B14644" s="208" t="s">
        <v>14787</v>
      </c>
      <c r="C14644" s="2" t="s">
        <v>9857</v>
      </c>
      <c r="D14644" s="209" t="n">
        <v>24.74</v>
      </c>
      <c r="F14644" s="211" t="n">
        <v>0</v>
      </c>
    </row>
    <row r="14645" customFormat="false" ht="12.8" hidden="false" customHeight="false" outlineLevel="0" collapsed="false">
      <c r="A14645" s="207" t="n">
        <v>7319</v>
      </c>
      <c r="B14645" s="208" t="s">
        <v>14788</v>
      </c>
      <c r="C14645" s="2" t="s">
        <v>9857</v>
      </c>
      <c r="D14645" s="209" t="n">
        <v>14.16</v>
      </c>
      <c r="F14645" s="211" t="n">
        <v>0</v>
      </c>
    </row>
    <row r="14646" customFormat="false" ht="12.8" hidden="false" customHeight="false" outlineLevel="0" collapsed="false">
      <c r="A14646" s="207" t="n">
        <v>7314</v>
      </c>
      <c r="B14646" s="208" t="s">
        <v>14789</v>
      </c>
      <c r="C14646" s="2" t="s">
        <v>9857</v>
      </c>
      <c r="D14646" s="209" t="n">
        <v>60.54</v>
      </c>
      <c r="F14646" s="211" t="n">
        <v>0</v>
      </c>
    </row>
    <row r="14647" customFormat="false" ht="12.8" hidden="false" customHeight="false" outlineLevel="0" collapsed="false">
      <c r="A14647" s="207" t="n">
        <v>7304</v>
      </c>
      <c r="B14647" s="208" t="s">
        <v>14790</v>
      </c>
      <c r="C14647" s="2" t="s">
        <v>9857</v>
      </c>
      <c r="D14647" s="209" t="n">
        <v>83.04</v>
      </c>
      <c r="F14647" s="211" t="n">
        <v>0</v>
      </c>
    </row>
    <row r="14648" customFormat="false" ht="12.8" hidden="false" customHeight="false" outlineLevel="0" collapsed="false">
      <c r="A14648" s="207" t="n">
        <v>43649</v>
      </c>
      <c r="B14648" s="208" t="s">
        <v>14791</v>
      </c>
      <c r="C14648" s="2" t="s">
        <v>9857</v>
      </c>
      <c r="D14648" s="209" t="n">
        <v>42.94</v>
      </c>
      <c r="F14648" s="211" t="n">
        <v>0</v>
      </c>
    </row>
    <row r="14649" customFormat="false" ht="12.8" hidden="false" customHeight="false" outlineLevel="0" collapsed="false">
      <c r="A14649" s="207" t="n">
        <v>43650</v>
      </c>
      <c r="B14649" s="208" t="s">
        <v>14792</v>
      </c>
      <c r="C14649" s="2" t="s">
        <v>9857</v>
      </c>
      <c r="D14649" s="209" t="n">
        <v>40.58</v>
      </c>
      <c r="F14649" s="211" t="n">
        <v>0</v>
      </c>
    </row>
    <row r="14650" customFormat="false" ht="12.8" hidden="false" customHeight="false" outlineLevel="0" collapsed="false">
      <c r="A14650" s="207" t="n">
        <v>7311</v>
      </c>
      <c r="B14650" s="208" t="s">
        <v>14793</v>
      </c>
      <c r="C14650" s="2" t="s">
        <v>9857</v>
      </c>
      <c r="D14650" s="209" t="n">
        <v>41.57</v>
      </c>
      <c r="F14650" s="211" t="n">
        <v>0</v>
      </c>
    </row>
    <row r="14651" customFormat="false" ht="12.8" hidden="false" customHeight="false" outlineLevel="0" collapsed="false">
      <c r="A14651" s="207" t="n">
        <v>7292</v>
      </c>
      <c r="B14651" s="208" t="s">
        <v>14794</v>
      </c>
      <c r="C14651" s="2" t="s">
        <v>9857</v>
      </c>
      <c r="D14651" s="209" t="n">
        <v>40.25</v>
      </c>
      <c r="F14651" s="211" t="n">
        <v>0</v>
      </c>
    </row>
    <row r="14652" customFormat="false" ht="12.8" hidden="false" customHeight="false" outlineLevel="0" collapsed="false">
      <c r="A14652" s="207" t="n">
        <v>7293</v>
      </c>
      <c r="B14652" s="208" t="s">
        <v>14795</v>
      </c>
      <c r="C14652" s="2" t="s">
        <v>9857</v>
      </c>
      <c r="D14652" s="209" t="n">
        <v>44.53</v>
      </c>
      <c r="F14652" s="211" t="n">
        <v>0</v>
      </c>
    </row>
    <row r="14653" customFormat="false" ht="12.8" hidden="false" customHeight="false" outlineLevel="0" collapsed="false">
      <c r="A14653" s="207" t="n">
        <v>7306</v>
      </c>
      <c r="B14653" s="208" t="s">
        <v>14796</v>
      </c>
      <c r="C14653" s="2" t="s">
        <v>9857</v>
      </c>
      <c r="D14653" s="209" t="n">
        <v>49.14</v>
      </c>
      <c r="F14653" s="211" t="n">
        <v>0</v>
      </c>
    </row>
    <row r="14654" customFormat="false" ht="12.8" hidden="false" customHeight="false" outlineLevel="0" collapsed="false">
      <c r="A14654" s="207" t="n">
        <v>7288</v>
      </c>
      <c r="B14654" s="208" t="s">
        <v>14797</v>
      </c>
      <c r="C14654" s="2" t="s">
        <v>9857</v>
      </c>
      <c r="D14654" s="209" t="n">
        <v>40.8</v>
      </c>
      <c r="F14654" s="211" t="n">
        <v>0</v>
      </c>
    </row>
    <row r="14655" customFormat="false" ht="12.8" hidden="false" customHeight="false" outlineLevel="0" collapsed="false">
      <c r="A14655" s="207" t="n">
        <v>43625</v>
      </c>
      <c r="B14655" s="208" t="s">
        <v>14798</v>
      </c>
      <c r="C14655" s="2" t="s">
        <v>9857</v>
      </c>
      <c r="D14655" s="209" t="n">
        <v>32.94</v>
      </c>
      <c r="F14655" s="211" t="n">
        <v>0</v>
      </c>
    </row>
    <row r="14656" customFormat="false" ht="12.8" hidden="false" customHeight="false" outlineLevel="0" collapsed="false">
      <c r="A14656" s="207" t="n">
        <v>43647</v>
      </c>
      <c r="B14656" s="208" t="s">
        <v>14799</v>
      </c>
      <c r="C14656" s="2" t="s">
        <v>9857</v>
      </c>
      <c r="D14656" s="209" t="n">
        <v>29.93</v>
      </c>
      <c r="F14656" s="211" t="n">
        <v>0</v>
      </c>
    </row>
    <row r="14657" customFormat="false" ht="12.8" hidden="false" customHeight="false" outlineLevel="0" collapsed="false">
      <c r="A14657" s="207" t="n">
        <v>43648</v>
      </c>
      <c r="B14657" s="208" t="s">
        <v>14800</v>
      </c>
      <c r="C14657" s="2" t="s">
        <v>9857</v>
      </c>
      <c r="D14657" s="209" t="n">
        <v>28.88</v>
      </c>
      <c r="F14657" s="211" t="n">
        <v>0</v>
      </c>
    </row>
    <row r="14658" customFormat="false" ht="12.8" hidden="false" customHeight="false" outlineLevel="0" collapsed="false">
      <c r="A14658" s="207" t="n">
        <v>35693</v>
      </c>
      <c r="B14658" s="208" t="s">
        <v>14801</v>
      </c>
      <c r="C14658" s="2" t="s">
        <v>9857</v>
      </c>
      <c r="D14658" s="209" t="n">
        <v>13.99</v>
      </c>
      <c r="F14658" s="211" t="n">
        <v>0</v>
      </c>
    </row>
    <row r="14659" customFormat="false" ht="12.8" hidden="false" customHeight="false" outlineLevel="0" collapsed="false">
      <c r="A14659" s="207" t="n">
        <v>7356</v>
      </c>
      <c r="B14659" s="208" t="s">
        <v>14802</v>
      </c>
      <c r="C14659" s="2" t="s">
        <v>9857</v>
      </c>
      <c r="D14659" s="209" t="n">
        <v>33.54</v>
      </c>
      <c r="F14659" s="211" t="n">
        <v>0</v>
      </c>
    </row>
    <row r="14660" customFormat="false" ht="12.8" hidden="false" customHeight="false" outlineLevel="0" collapsed="false">
      <c r="A14660" s="207" t="n">
        <v>35692</v>
      </c>
      <c r="B14660" s="208" t="s">
        <v>14803</v>
      </c>
      <c r="C14660" s="2" t="s">
        <v>9857</v>
      </c>
      <c r="D14660" s="209" t="n">
        <v>21.95</v>
      </c>
      <c r="F14660" s="211" t="n">
        <v>0</v>
      </c>
    </row>
    <row r="14661" customFormat="false" ht="12.8" hidden="false" customHeight="false" outlineLevel="0" collapsed="false">
      <c r="A14661" s="207" t="n">
        <v>43624</v>
      </c>
      <c r="B14661" s="208" t="s">
        <v>14804</v>
      </c>
      <c r="C14661" s="2" t="s">
        <v>9857</v>
      </c>
      <c r="D14661" s="209" t="n">
        <v>40.88</v>
      </c>
      <c r="F14661" s="211" t="n">
        <v>0</v>
      </c>
    </row>
    <row r="14662" customFormat="false" ht="12.8" hidden="false" customHeight="false" outlineLevel="0" collapsed="false">
      <c r="A14662" s="207" t="n">
        <v>7342</v>
      </c>
      <c r="B14662" s="208" t="s">
        <v>14805</v>
      </c>
      <c r="C14662" s="2" t="s">
        <v>441</v>
      </c>
      <c r="D14662" s="209" t="n">
        <v>2.71</v>
      </c>
      <c r="F14662" s="211" t="n">
        <v>0</v>
      </c>
    </row>
    <row r="14663" customFormat="false" ht="12.8" hidden="false" customHeight="false" outlineLevel="0" collapsed="false">
      <c r="A14663" s="207" t="n">
        <v>7350</v>
      </c>
      <c r="B14663" s="208" t="s">
        <v>14806</v>
      </c>
      <c r="C14663" s="2" t="s">
        <v>9857</v>
      </c>
      <c r="D14663" s="209" t="n">
        <v>48.41</v>
      </c>
      <c r="F14663" s="211" t="n">
        <v>0</v>
      </c>
    </row>
    <row r="14664" customFormat="false" ht="12.8" hidden="false" customHeight="false" outlineLevel="0" collapsed="false">
      <c r="A14664" s="207" t="n">
        <v>39574</v>
      </c>
      <c r="B14664" s="208" t="s">
        <v>14807</v>
      </c>
      <c r="C14664" s="2" t="s">
        <v>170</v>
      </c>
      <c r="D14664" s="209" t="n">
        <v>4.37</v>
      </c>
      <c r="F14664" s="211" t="n">
        <v>0</v>
      </c>
    </row>
    <row r="14665" customFormat="false" ht="12.8" hidden="false" customHeight="false" outlineLevel="0" collapsed="false">
      <c r="A14665" s="207" t="n">
        <v>11060</v>
      </c>
      <c r="B14665" s="208" t="s">
        <v>14808</v>
      </c>
      <c r="C14665" s="2" t="s">
        <v>170</v>
      </c>
      <c r="D14665" s="209" t="n">
        <v>32.58</v>
      </c>
      <c r="F14665" s="211" t="n">
        <v>0</v>
      </c>
    </row>
    <row r="14666" customFormat="false" ht="12.8" hidden="false" customHeight="false" outlineLevel="0" collapsed="false">
      <c r="A14666" s="207" t="n">
        <v>37401</v>
      </c>
      <c r="B14666" s="208" t="s">
        <v>14809</v>
      </c>
      <c r="C14666" s="2" t="s">
        <v>170</v>
      </c>
      <c r="D14666" s="209" t="n">
        <v>47.78</v>
      </c>
      <c r="F14666" s="211" t="n">
        <v>0</v>
      </c>
    </row>
    <row r="14667" customFormat="false" ht="12.8" hidden="false" customHeight="false" outlineLevel="0" collapsed="false">
      <c r="A14667" s="207" t="n">
        <v>38101</v>
      </c>
      <c r="B14667" s="208" t="s">
        <v>14810</v>
      </c>
      <c r="C14667" s="2" t="s">
        <v>170</v>
      </c>
      <c r="D14667" s="209" t="n">
        <v>8.42</v>
      </c>
      <c r="F14667" s="211" t="n">
        <v>0</v>
      </c>
    </row>
    <row r="14668" customFormat="false" ht="12.8" hidden="false" customHeight="false" outlineLevel="0" collapsed="false">
      <c r="A14668" s="207" t="n">
        <v>7528</v>
      </c>
      <c r="B14668" s="208" t="s">
        <v>14811</v>
      </c>
      <c r="C14668" s="2" t="s">
        <v>170</v>
      </c>
      <c r="D14668" s="209" t="n">
        <v>9.9</v>
      </c>
      <c r="F14668" s="211" t="n">
        <v>0</v>
      </c>
    </row>
    <row r="14669" customFormat="false" ht="12.8" hidden="false" customHeight="false" outlineLevel="0" collapsed="false">
      <c r="A14669" s="207" t="n">
        <v>12147</v>
      </c>
      <c r="B14669" s="208" t="s">
        <v>14812</v>
      </c>
      <c r="C14669" s="2" t="s">
        <v>170</v>
      </c>
      <c r="D14669" s="209" t="n">
        <v>15.09</v>
      </c>
      <c r="F14669" s="211" t="n">
        <v>0</v>
      </c>
    </row>
    <row r="14670" customFormat="false" ht="12.8" hidden="false" customHeight="false" outlineLevel="0" collapsed="false">
      <c r="A14670" s="207" t="n">
        <v>38075</v>
      </c>
      <c r="B14670" s="208" t="s">
        <v>14813</v>
      </c>
      <c r="C14670" s="2" t="s">
        <v>170</v>
      </c>
      <c r="D14670" s="209" t="n">
        <v>17.15</v>
      </c>
      <c r="F14670" s="211" t="n">
        <v>0</v>
      </c>
    </row>
    <row r="14671" customFormat="false" ht="12.8" hidden="false" customHeight="false" outlineLevel="0" collapsed="false">
      <c r="A14671" s="207" t="n">
        <v>38102</v>
      </c>
      <c r="B14671" s="208" t="s">
        <v>14814</v>
      </c>
      <c r="C14671" s="2" t="s">
        <v>170</v>
      </c>
      <c r="D14671" s="209" t="n">
        <v>10.78</v>
      </c>
      <c r="F14671" s="211" t="n">
        <v>0</v>
      </c>
    </row>
    <row r="14672" customFormat="false" ht="12.8" hidden="false" customHeight="false" outlineLevel="0" collapsed="false">
      <c r="A14672" s="207" t="n">
        <v>7525</v>
      </c>
      <c r="B14672" s="208" t="s">
        <v>14815</v>
      </c>
      <c r="C14672" s="2" t="s">
        <v>170</v>
      </c>
      <c r="D14672" s="209" t="n">
        <v>48.74</v>
      </c>
      <c r="F14672" s="211" t="n">
        <v>0</v>
      </c>
    </row>
    <row r="14673" customFormat="false" ht="12.8" hidden="false" customHeight="false" outlineLevel="0" collapsed="false">
      <c r="A14673" s="207" t="n">
        <v>7524</v>
      </c>
      <c r="B14673" s="208" t="s">
        <v>14816</v>
      </c>
      <c r="C14673" s="2" t="s">
        <v>170</v>
      </c>
      <c r="D14673" s="209" t="n">
        <v>45.93</v>
      </c>
      <c r="F14673" s="211" t="n">
        <v>0</v>
      </c>
    </row>
    <row r="14674" customFormat="false" ht="12.8" hidden="false" customHeight="false" outlineLevel="0" collapsed="false">
      <c r="A14674" s="207" t="n">
        <v>38105</v>
      </c>
      <c r="B14674" s="208" t="s">
        <v>14817</v>
      </c>
      <c r="C14674" s="2" t="s">
        <v>170</v>
      </c>
      <c r="D14674" s="209" t="n">
        <v>11.8</v>
      </c>
      <c r="F14674" s="211" t="n">
        <v>0</v>
      </c>
    </row>
    <row r="14675" customFormat="false" ht="12.8" hidden="false" customHeight="false" outlineLevel="0" collapsed="false">
      <c r="A14675" s="207" t="n">
        <v>38084</v>
      </c>
      <c r="B14675" s="208" t="s">
        <v>14818</v>
      </c>
      <c r="C14675" s="2" t="s">
        <v>170</v>
      </c>
      <c r="D14675" s="209" t="n">
        <v>16.76</v>
      </c>
      <c r="F14675" s="211" t="n">
        <v>0</v>
      </c>
    </row>
    <row r="14676" customFormat="false" ht="12.8" hidden="false" customHeight="false" outlineLevel="0" collapsed="false">
      <c r="A14676" s="207" t="n">
        <v>38103</v>
      </c>
      <c r="B14676" s="208" t="s">
        <v>14819</v>
      </c>
      <c r="C14676" s="2" t="s">
        <v>170</v>
      </c>
      <c r="D14676" s="209" t="n">
        <v>17.71</v>
      </c>
      <c r="F14676" s="211" t="n">
        <v>0</v>
      </c>
    </row>
    <row r="14677" customFormat="false" ht="12.8" hidden="false" customHeight="false" outlineLevel="0" collapsed="false">
      <c r="A14677" s="207" t="n">
        <v>38082</v>
      </c>
      <c r="B14677" s="208" t="s">
        <v>14820</v>
      </c>
      <c r="C14677" s="2" t="s">
        <v>170</v>
      </c>
      <c r="D14677" s="209" t="n">
        <v>21.82</v>
      </c>
      <c r="F14677" s="211" t="n">
        <v>0</v>
      </c>
    </row>
    <row r="14678" customFormat="false" ht="12.8" hidden="false" customHeight="false" outlineLevel="0" collapsed="false">
      <c r="A14678" s="207" t="n">
        <v>38104</v>
      </c>
      <c r="B14678" s="208" t="s">
        <v>14821</v>
      </c>
      <c r="C14678" s="2" t="s">
        <v>170</v>
      </c>
      <c r="D14678" s="209" t="n">
        <v>34.68</v>
      </c>
      <c r="F14678" s="211" t="n">
        <v>0</v>
      </c>
    </row>
    <row r="14679" customFormat="false" ht="12.8" hidden="false" customHeight="false" outlineLevel="0" collapsed="false">
      <c r="A14679" s="207" t="n">
        <v>38083</v>
      </c>
      <c r="B14679" s="208" t="s">
        <v>14822</v>
      </c>
      <c r="C14679" s="2" t="s">
        <v>170</v>
      </c>
      <c r="D14679" s="209" t="n">
        <v>38.51</v>
      </c>
      <c r="F14679" s="211" t="n">
        <v>0</v>
      </c>
    </row>
    <row r="14680" customFormat="false" ht="12.8" hidden="false" customHeight="false" outlineLevel="0" collapsed="false">
      <c r="A14680" s="207" t="n">
        <v>38076</v>
      </c>
      <c r="B14680" s="208" t="s">
        <v>14823</v>
      </c>
      <c r="C14680" s="2" t="s">
        <v>170</v>
      </c>
      <c r="D14680" s="209" t="n">
        <v>19.22</v>
      </c>
      <c r="F14680" s="211" t="n">
        <v>0</v>
      </c>
    </row>
    <row r="14681" customFormat="false" ht="12.8" hidden="false" customHeight="false" outlineLevel="0" collapsed="false">
      <c r="A14681" s="207" t="n">
        <v>7592</v>
      </c>
      <c r="B14681" s="208" t="s">
        <v>14824</v>
      </c>
      <c r="C14681" s="2" t="s">
        <v>2148</v>
      </c>
      <c r="D14681" s="209" t="n">
        <v>39.1</v>
      </c>
      <c r="F14681" s="211" t="n">
        <v>0</v>
      </c>
    </row>
    <row r="14682" customFormat="false" ht="12.8" hidden="false" customHeight="false" outlineLevel="0" collapsed="false">
      <c r="A14682" s="207" t="n">
        <v>40820</v>
      </c>
      <c r="B14682" s="208" t="s">
        <v>14825</v>
      </c>
      <c r="C14682" s="2" t="s">
        <v>7208</v>
      </c>
      <c r="D14682" s="209" t="n">
        <v>6872.79</v>
      </c>
      <c r="F14682" s="211" t="n">
        <v>0</v>
      </c>
    </row>
    <row r="14683" customFormat="false" ht="19.4" hidden="false" customHeight="false" outlineLevel="0" collapsed="false">
      <c r="A14683" s="207" t="n">
        <v>11826</v>
      </c>
      <c r="B14683" s="208" t="s">
        <v>14826</v>
      </c>
      <c r="C14683" s="2" t="s">
        <v>170</v>
      </c>
      <c r="D14683" s="209" t="n">
        <v>93.46</v>
      </c>
      <c r="F14683" s="211" t="n">
        <v>0</v>
      </c>
    </row>
    <row r="14684" customFormat="false" ht="19.4" hidden="false" customHeight="false" outlineLevel="0" collapsed="false">
      <c r="A14684" s="207" t="n">
        <v>7606</v>
      </c>
      <c r="B14684" s="208" t="s">
        <v>14827</v>
      </c>
      <c r="C14684" s="2" t="s">
        <v>170</v>
      </c>
      <c r="D14684" s="209" t="n">
        <v>112.4</v>
      </c>
      <c r="F14684" s="211" t="n">
        <v>0</v>
      </c>
    </row>
    <row r="14685" customFormat="false" ht="12.8" hidden="false" customHeight="false" outlineLevel="0" collapsed="false">
      <c r="A14685" s="207" t="n">
        <v>11825</v>
      </c>
      <c r="B14685" s="208" t="s">
        <v>14828</v>
      </c>
      <c r="C14685" s="2" t="s">
        <v>170</v>
      </c>
      <c r="D14685" s="209" t="n">
        <v>118.24</v>
      </c>
      <c r="F14685" s="211" t="n">
        <v>0</v>
      </c>
    </row>
    <row r="14686" customFormat="false" ht="12.8" hidden="false" customHeight="false" outlineLevel="0" collapsed="false">
      <c r="A14686" s="207" t="n">
        <v>11767</v>
      </c>
      <c r="B14686" s="208" t="s">
        <v>14829</v>
      </c>
      <c r="C14686" s="2" t="s">
        <v>170</v>
      </c>
      <c r="D14686" s="209" t="n">
        <v>314.93</v>
      </c>
      <c r="F14686" s="211" t="n">
        <v>0</v>
      </c>
    </row>
    <row r="14687" customFormat="false" ht="12.8" hidden="false" customHeight="false" outlineLevel="0" collapsed="false">
      <c r="A14687" s="207" t="n">
        <v>11763</v>
      </c>
      <c r="B14687" s="208" t="s">
        <v>14830</v>
      </c>
      <c r="C14687" s="2" t="s">
        <v>170</v>
      </c>
      <c r="D14687" s="209" t="n">
        <v>245.45</v>
      </c>
      <c r="F14687" s="211" t="n">
        <v>0</v>
      </c>
    </row>
    <row r="14688" customFormat="false" ht="12.8" hidden="false" customHeight="false" outlineLevel="0" collapsed="false">
      <c r="A14688" s="207" t="n">
        <v>11764</v>
      </c>
      <c r="B14688" s="208" t="s">
        <v>14831</v>
      </c>
      <c r="C14688" s="2" t="s">
        <v>170</v>
      </c>
      <c r="D14688" s="209" t="n">
        <v>201.38</v>
      </c>
      <c r="F14688" s="211" t="n">
        <v>0</v>
      </c>
    </row>
    <row r="14689" customFormat="false" ht="12.8" hidden="false" customHeight="false" outlineLevel="0" collapsed="false">
      <c r="A14689" s="207" t="n">
        <v>11829</v>
      </c>
      <c r="B14689" s="208" t="s">
        <v>14832</v>
      </c>
      <c r="C14689" s="2" t="s">
        <v>170</v>
      </c>
      <c r="D14689" s="209" t="n">
        <v>48.67</v>
      </c>
      <c r="F14689" s="211" t="n">
        <v>0</v>
      </c>
    </row>
    <row r="14690" customFormat="false" ht="12.8" hidden="false" customHeight="false" outlineLevel="0" collapsed="false">
      <c r="A14690" s="207" t="n">
        <v>11830</v>
      </c>
      <c r="B14690" s="208" t="s">
        <v>14833</v>
      </c>
      <c r="C14690" s="2" t="s">
        <v>170</v>
      </c>
      <c r="D14690" s="209" t="n">
        <v>52.56</v>
      </c>
      <c r="F14690" s="211" t="n">
        <v>0</v>
      </c>
    </row>
    <row r="14691" customFormat="false" ht="12.8" hidden="false" customHeight="false" outlineLevel="0" collapsed="false">
      <c r="A14691" s="207" t="n">
        <v>11765</v>
      </c>
      <c r="B14691" s="208" t="s">
        <v>14834</v>
      </c>
      <c r="C14691" s="2" t="s">
        <v>170</v>
      </c>
      <c r="D14691" s="209" t="n">
        <v>134.21</v>
      </c>
      <c r="F14691" s="211" t="n">
        <v>0</v>
      </c>
    </row>
    <row r="14692" customFormat="false" ht="12.8" hidden="false" customHeight="false" outlineLevel="0" collapsed="false">
      <c r="A14692" s="207" t="n">
        <v>11766</v>
      </c>
      <c r="B14692" s="208" t="s">
        <v>14835</v>
      </c>
      <c r="C14692" s="2" t="s">
        <v>170</v>
      </c>
      <c r="D14692" s="209" t="n">
        <v>73.41</v>
      </c>
      <c r="F14692" s="211" t="n">
        <v>0</v>
      </c>
    </row>
    <row r="14693" customFormat="false" ht="12.8" hidden="false" customHeight="false" outlineLevel="0" collapsed="false">
      <c r="A14693" s="207" t="n">
        <v>11824</v>
      </c>
      <c r="B14693" s="208" t="s">
        <v>14836</v>
      </c>
      <c r="C14693" s="2" t="s">
        <v>170</v>
      </c>
      <c r="D14693" s="209" t="n">
        <v>86.35</v>
      </c>
      <c r="F14693" s="211" t="n">
        <v>0</v>
      </c>
    </row>
    <row r="14694" customFormat="false" ht="12.8" hidden="false" customHeight="false" outlineLevel="0" collapsed="false">
      <c r="A14694" s="207" t="n">
        <v>44045</v>
      </c>
      <c r="B14694" s="208" t="s">
        <v>14837</v>
      </c>
      <c r="C14694" s="2" t="s">
        <v>170</v>
      </c>
      <c r="D14694" s="209" t="n">
        <v>595.76</v>
      </c>
      <c r="F14694" s="211" t="n">
        <v>0</v>
      </c>
    </row>
    <row r="14695" customFormat="false" ht="12.8" hidden="false" customHeight="false" outlineLevel="0" collapsed="false">
      <c r="A14695" s="207" t="n">
        <v>39702</v>
      </c>
      <c r="B14695" s="208" t="s">
        <v>14838</v>
      </c>
      <c r="C14695" s="2" t="s">
        <v>170</v>
      </c>
      <c r="D14695" s="209" t="n">
        <v>3956.65</v>
      </c>
      <c r="F14695" s="211" t="n">
        <v>0</v>
      </c>
    </row>
    <row r="14696" customFormat="false" ht="12.8" hidden="false" customHeight="false" outlineLevel="0" collapsed="false">
      <c r="A14696" s="207" t="n">
        <v>13415</v>
      </c>
      <c r="B14696" s="208" t="s">
        <v>14839</v>
      </c>
      <c r="C14696" s="2" t="s">
        <v>170</v>
      </c>
      <c r="D14696" s="209" t="n">
        <v>129.9</v>
      </c>
      <c r="F14696" s="211" t="n">
        <v>0</v>
      </c>
    </row>
    <row r="14697" customFormat="false" ht="19.4" hidden="false" customHeight="false" outlineLevel="0" collapsed="false">
      <c r="A14697" s="207" t="n">
        <v>7602</v>
      </c>
      <c r="B14697" s="208" t="s">
        <v>14840</v>
      </c>
      <c r="C14697" s="2" t="s">
        <v>170</v>
      </c>
      <c r="D14697" s="209" t="n">
        <v>82.89</v>
      </c>
      <c r="F14697" s="211" t="n">
        <v>0</v>
      </c>
    </row>
    <row r="14698" customFormat="false" ht="19.4" hidden="false" customHeight="false" outlineLevel="0" collapsed="false">
      <c r="A14698" s="207" t="n">
        <v>7603</v>
      </c>
      <c r="B14698" s="208" t="s">
        <v>14841</v>
      </c>
      <c r="C14698" s="2" t="s">
        <v>170</v>
      </c>
      <c r="D14698" s="209" t="n">
        <v>70.33</v>
      </c>
      <c r="F14698" s="211" t="n">
        <v>0</v>
      </c>
    </row>
    <row r="14699" customFormat="false" ht="12.8" hidden="false" customHeight="false" outlineLevel="0" collapsed="false">
      <c r="A14699" s="207" t="n">
        <v>11777</v>
      </c>
      <c r="B14699" s="208" t="s">
        <v>14842</v>
      </c>
      <c r="C14699" s="2" t="s">
        <v>170</v>
      </c>
      <c r="D14699" s="209" t="n">
        <v>194.94</v>
      </c>
      <c r="F14699" s="211" t="n">
        <v>0</v>
      </c>
    </row>
    <row r="14700" customFormat="false" ht="12.8" hidden="false" customHeight="false" outlineLevel="0" collapsed="false">
      <c r="A14700" s="207" t="n">
        <v>13417</v>
      </c>
      <c r="B14700" s="208" t="s">
        <v>14843</v>
      </c>
      <c r="C14700" s="2" t="s">
        <v>170</v>
      </c>
      <c r="D14700" s="209" t="n">
        <v>169.18</v>
      </c>
      <c r="F14700" s="211" t="n">
        <v>0</v>
      </c>
    </row>
    <row r="14701" customFormat="false" ht="12.8" hidden="false" customHeight="false" outlineLevel="0" collapsed="false">
      <c r="A14701" s="207" t="n">
        <v>36791</v>
      </c>
      <c r="B14701" s="208" t="s">
        <v>14844</v>
      </c>
      <c r="C14701" s="2" t="s">
        <v>170</v>
      </c>
      <c r="D14701" s="209" t="n">
        <v>253.92</v>
      </c>
      <c r="F14701" s="211" t="n">
        <v>0</v>
      </c>
    </row>
    <row r="14702" customFormat="false" ht="12.8" hidden="false" customHeight="false" outlineLevel="0" collapsed="false">
      <c r="A14702" s="207" t="n">
        <v>36795</v>
      </c>
      <c r="B14702" s="208" t="s">
        <v>14845</v>
      </c>
      <c r="C14702" s="2" t="s">
        <v>170</v>
      </c>
      <c r="D14702" s="209" t="n">
        <v>3210.47</v>
      </c>
      <c r="F14702" s="211" t="n">
        <v>0</v>
      </c>
    </row>
    <row r="14703" customFormat="false" ht="12.8" hidden="false" customHeight="false" outlineLevel="0" collapsed="false">
      <c r="A14703" s="207" t="n">
        <v>36796</v>
      </c>
      <c r="B14703" s="208" t="s">
        <v>14846</v>
      </c>
      <c r="C14703" s="2" t="s">
        <v>170</v>
      </c>
      <c r="D14703" s="209" t="n">
        <v>266.79</v>
      </c>
      <c r="F14703" s="211" t="n">
        <v>0</v>
      </c>
    </row>
    <row r="14704" customFormat="false" ht="12.8" hidden="false" customHeight="false" outlineLevel="0" collapsed="false">
      <c r="A14704" s="207" t="n">
        <v>36792</v>
      </c>
      <c r="B14704" s="208" t="s">
        <v>14847</v>
      </c>
      <c r="C14704" s="2" t="s">
        <v>170</v>
      </c>
      <c r="D14704" s="209" t="n">
        <v>337.95</v>
      </c>
      <c r="F14704" s="211" t="n">
        <v>0</v>
      </c>
    </row>
    <row r="14705" customFormat="false" ht="12.8" hidden="false" customHeight="false" outlineLevel="0" collapsed="false">
      <c r="A14705" s="207" t="n">
        <v>11773</v>
      </c>
      <c r="B14705" s="208" t="s">
        <v>14848</v>
      </c>
      <c r="C14705" s="2" t="s">
        <v>170</v>
      </c>
      <c r="D14705" s="209" t="n">
        <v>224.97</v>
      </c>
      <c r="F14705" s="211" t="n">
        <v>0</v>
      </c>
    </row>
    <row r="14706" customFormat="false" ht="19.4" hidden="false" customHeight="false" outlineLevel="0" collapsed="false">
      <c r="A14706" s="207" t="n">
        <v>11762</v>
      </c>
      <c r="B14706" s="208" t="s">
        <v>14849</v>
      </c>
      <c r="C14706" s="2" t="s">
        <v>170</v>
      </c>
      <c r="D14706" s="209" t="n">
        <v>106.71</v>
      </c>
      <c r="F14706" s="211" t="n">
        <v>0</v>
      </c>
    </row>
    <row r="14707" customFormat="false" ht="19.4" hidden="false" customHeight="false" outlineLevel="0" collapsed="false">
      <c r="A14707" s="207" t="n">
        <v>7604</v>
      </c>
      <c r="B14707" s="208" t="s">
        <v>14850</v>
      </c>
      <c r="C14707" s="2" t="s">
        <v>170</v>
      </c>
      <c r="D14707" s="209" t="n">
        <v>90.35</v>
      </c>
      <c r="F14707" s="211" t="n">
        <v>0</v>
      </c>
    </row>
    <row r="14708" customFormat="false" ht="12.8" hidden="false" customHeight="false" outlineLevel="0" collapsed="false">
      <c r="A14708" s="207" t="n">
        <v>13984</v>
      </c>
      <c r="B14708" s="208" t="s">
        <v>14851</v>
      </c>
      <c r="C14708" s="2" t="s">
        <v>170</v>
      </c>
      <c r="D14708" s="209" t="n">
        <v>131.31</v>
      </c>
      <c r="F14708" s="211" t="n">
        <v>0</v>
      </c>
    </row>
    <row r="14709" customFormat="false" ht="12.8" hidden="false" customHeight="false" outlineLevel="0" collapsed="false">
      <c r="A14709" s="207" t="n">
        <v>11772</v>
      </c>
      <c r="B14709" s="208" t="s">
        <v>14852</v>
      </c>
      <c r="C14709" s="2" t="s">
        <v>170</v>
      </c>
      <c r="D14709" s="209" t="n">
        <v>225.67</v>
      </c>
      <c r="F14709" s="211" t="n">
        <v>0</v>
      </c>
    </row>
    <row r="14710" customFormat="false" ht="12.8" hidden="false" customHeight="false" outlineLevel="0" collapsed="false">
      <c r="A14710" s="207" t="n">
        <v>13983</v>
      </c>
      <c r="B14710" s="208" t="s">
        <v>14853</v>
      </c>
      <c r="C14710" s="2" t="s">
        <v>170</v>
      </c>
      <c r="D14710" s="209" t="n">
        <v>170.91</v>
      </c>
      <c r="F14710" s="211" t="n">
        <v>0</v>
      </c>
    </row>
    <row r="14711" customFormat="false" ht="12.8" hidden="false" customHeight="false" outlineLevel="0" collapsed="false">
      <c r="A14711" s="207" t="n">
        <v>13416</v>
      </c>
      <c r="B14711" s="208" t="s">
        <v>14854</v>
      </c>
      <c r="C14711" s="2" t="s">
        <v>170</v>
      </c>
      <c r="D14711" s="209" t="n">
        <v>151.8</v>
      </c>
      <c r="F14711" s="211" t="n">
        <v>0</v>
      </c>
    </row>
    <row r="14712" customFormat="false" ht="19.4" hidden="false" customHeight="false" outlineLevel="0" collapsed="false">
      <c r="A14712" s="207" t="n">
        <v>40329</v>
      </c>
      <c r="B14712" s="208" t="s">
        <v>14855</v>
      </c>
      <c r="C14712" s="2" t="s">
        <v>170</v>
      </c>
      <c r="D14712" s="209" t="n">
        <v>30.5</v>
      </c>
      <c r="F14712" s="211" t="n">
        <v>0</v>
      </c>
    </row>
    <row r="14713" customFormat="false" ht="12.8" hidden="false" customHeight="false" outlineLevel="0" collapsed="false">
      <c r="A14713" s="207" t="n">
        <v>11823</v>
      </c>
      <c r="B14713" s="208" t="s">
        <v>14856</v>
      </c>
      <c r="C14713" s="2" t="s">
        <v>170</v>
      </c>
      <c r="D14713" s="209" t="n">
        <v>12.85</v>
      </c>
      <c r="F14713" s="211" t="n">
        <v>0</v>
      </c>
    </row>
    <row r="14714" customFormat="false" ht="12.8" hidden="false" customHeight="false" outlineLevel="0" collapsed="false">
      <c r="A14714" s="207" t="n">
        <v>11822</v>
      </c>
      <c r="B14714" s="208" t="s">
        <v>14857</v>
      </c>
      <c r="C14714" s="2" t="s">
        <v>170</v>
      </c>
      <c r="D14714" s="209" t="n">
        <v>32.9</v>
      </c>
      <c r="F14714" s="211" t="n">
        <v>0</v>
      </c>
    </row>
    <row r="14715" customFormat="false" ht="12.8" hidden="false" customHeight="false" outlineLevel="0" collapsed="false">
      <c r="A14715" s="207" t="n">
        <v>11831</v>
      </c>
      <c r="B14715" s="208" t="s">
        <v>14858</v>
      </c>
      <c r="C14715" s="2" t="s">
        <v>170</v>
      </c>
      <c r="D14715" s="209" t="n">
        <v>19.8</v>
      </c>
      <c r="F14715" s="211" t="n">
        <v>0</v>
      </c>
    </row>
    <row r="14716" customFormat="false" ht="12.8" hidden="false" customHeight="false" outlineLevel="0" collapsed="false">
      <c r="A14716" s="207" t="n">
        <v>45249</v>
      </c>
      <c r="B14716" s="208" t="s">
        <v>14859</v>
      </c>
      <c r="C14716" s="2" t="s">
        <v>170</v>
      </c>
      <c r="D14716" s="209" t="n">
        <v>166.92</v>
      </c>
      <c r="F14716" s="211" t="n">
        <v>0</v>
      </c>
    </row>
    <row r="14717" customFormat="false" ht="19.4" hidden="false" customHeight="false" outlineLevel="0" collapsed="false">
      <c r="A14717" s="207" t="n">
        <v>7613</v>
      </c>
      <c r="B14717" s="208" t="s">
        <v>14860</v>
      </c>
      <c r="C14717" s="2" t="s">
        <v>170</v>
      </c>
      <c r="F14717" s="211" t="n">
        <v>0</v>
      </c>
    </row>
    <row r="14718" customFormat="false" ht="19.4" hidden="false" customHeight="false" outlineLevel="0" collapsed="false">
      <c r="A14718" s="207" t="n">
        <v>7619</v>
      </c>
      <c r="B14718" s="208" t="s">
        <v>14861</v>
      </c>
      <c r="C14718" s="2" t="s">
        <v>170</v>
      </c>
      <c r="F14718" s="211" t="n">
        <v>0</v>
      </c>
    </row>
    <row r="14719" customFormat="false" ht="19.4" hidden="false" customHeight="false" outlineLevel="0" collapsed="false">
      <c r="A14719" s="207" t="n">
        <v>12076</v>
      </c>
      <c r="B14719" s="208" t="s">
        <v>14862</v>
      </c>
      <c r="C14719" s="2" t="s">
        <v>170</v>
      </c>
      <c r="F14719" s="211" t="n">
        <v>0</v>
      </c>
    </row>
    <row r="14720" customFormat="false" ht="19.4" hidden="false" customHeight="false" outlineLevel="0" collapsed="false">
      <c r="A14720" s="207" t="n">
        <v>7614</v>
      </c>
      <c r="B14720" s="208" t="s">
        <v>14863</v>
      </c>
      <c r="C14720" s="2" t="s">
        <v>170</v>
      </c>
      <c r="F14720" s="211" t="n">
        <v>0</v>
      </c>
    </row>
    <row r="14721" customFormat="false" ht="19.4" hidden="false" customHeight="false" outlineLevel="0" collapsed="false">
      <c r="A14721" s="207" t="n">
        <v>7618</v>
      </c>
      <c r="B14721" s="208" t="s">
        <v>14864</v>
      </c>
      <c r="C14721" s="2" t="s">
        <v>170</v>
      </c>
      <c r="F14721" s="211" t="n">
        <v>0</v>
      </c>
    </row>
    <row r="14722" customFormat="false" ht="19.4" hidden="false" customHeight="false" outlineLevel="0" collapsed="false">
      <c r="A14722" s="207" t="n">
        <v>7620</v>
      </c>
      <c r="B14722" s="208" t="s">
        <v>14865</v>
      </c>
      <c r="C14722" s="2" t="s">
        <v>170</v>
      </c>
      <c r="F14722" s="211" t="n">
        <v>0</v>
      </c>
    </row>
    <row r="14723" customFormat="false" ht="19.4" hidden="false" customHeight="false" outlineLevel="0" collapsed="false">
      <c r="A14723" s="207" t="n">
        <v>7610</v>
      </c>
      <c r="B14723" s="208" t="s">
        <v>14866</v>
      </c>
      <c r="C14723" s="2" t="s">
        <v>170</v>
      </c>
      <c r="F14723" s="211" t="n">
        <v>0</v>
      </c>
    </row>
    <row r="14724" customFormat="false" ht="19.4" hidden="false" customHeight="false" outlineLevel="0" collapsed="false">
      <c r="A14724" s="207" t="n">
        <v>7615</v>
      </c>
      <c r="B14724" s="208" t="s">
        <v>14867</v>
      </c>
      <c r="C14724" s="2" t="s">
        <v>170</v>
      </c>
      <c r="F14724" s="211" t="n">
        <v>0</v>
      </c>
    </row>
    <row r="14725" customFormat="false" ht="19.4" hidden="false" customHeight="false" outlineLevel="0" collapsed="false">
      <c r="A14725" s="207" t="n">
        <v>7617</v>
      </c>
      <c r="B14725" s="208" t="s">
        <v>14868</v>
      </c>
      <c r="C14725" s="2" t="s">
        <v>170</v>
      </c>
      <c r="F14725" s="211" t="n">
        <v>0</v>
      </c>
    </row>
    <row r="14726" customFormat="false" ht="19.4" hidden="false" customHeight="false" outlineLevel="0" collapsed="false">
      <c r="A14726" s="207" t="n">
        <v>7616</v>
      </c>
      <c r="B14726" s="208" t="s">
        <v>14869</v>
      </c>
      <c r="C14726" s="2" t="s">
        <v>170</v>
      </c>
      <c r="F14726" s="211" t="n">
        <v>0</v>
      </c>
    </row>
    <row r="14727" customFormat="false" ht="19.4" hidden="false" customHeight="false" outlineLevel="0" collapsed="false">
      <c r="A14727" s="207" t="n">
        <v>7611</v>
      </c>
      <c r="B14727" s="208" t="s">
        <v>14870</v>
      </c>
      <c r="C14727" s="2" t="s">
        <v>170</v>
      </c>
      <c r="F14727" s="211" t="n">
        <v>0</v>
      </c>
    </row>
    <row r="14728" customFormat="false" ht="19.4" hidden="false" customHeight="false" outlineLevel="0" collapsed="false">
      <c r="A14728" s="207" t="n">
        <v>7612</v>
      </c>
      <c r="B14728" s="208" t="s">
        <v>14871</v>
      </c>
      <c r="C14728" s="2" t="s">
        <v>170</v>
      </c>
      <c r="F14728" s="211" t="n">
        <v>0</v>
      </c>
    </row>
    <row r="14729" customFormat="false" ht="12.8" hidden="false" customHeight="false" outlineLevel="0" collapsed="false">
      <c r="A14729" s="207" t="n">
        <v>37371</v>
      </c>
      <c r="B14729" s="208" t="s">
        <v>14872</v>
      </c>
      <c r="C14729" s="2" t="s">
        <v>2148</v>
      </c>
      <c r="D14729" s="209" t="n">
        <v>1.02</v>
      </c>
      <c r="F14729" s="211" t="n">
        <v>0</v>
      </c>
    </row>
    <row r="14730" customFormat="false" ht="12.8" hidden="false" customHeight="false" outlineLevel="0" collapsed="false">
      <c r="A14730" s="207" t="n">
        <v>40861</v>
      </c>
      <c r="B14730" s="208" t="s">
        <v>14873</v>
      </c>
      <c r="C14730" s="2" t="s">
        <v>7208</v>
      </c>
      <c r="D14730" s="209" t="n">
        <v>170.05</v>
      </c>
      <c r="F14730" s="211" t="n">
        <v>0</v>
      </c>
    </row>
    <row r="14731" customFormat="false" ht="12.8" hidden="false" customHeight="false" outlineLevel="0" collapsed="false">
      <c r="A14731" s="207" t="n">
        <v>36509</v>
      </c>
      <c r="B14731" s="208" t="s">
        <v>14874</v>
      </c>
      <c r="C14731" s="2" t="s">
        <v>170</v>
      </c>
      <c r="D14731" s="209" t="n">
        <v>1075376.08</v>
      </c>
      <c r="F14731" s="211" t="n">
        <v>0</v>
      </c>
    </row>
    <row r="14732" customFormat="false" ht="12.8" hidden="false" customHeight="false" outlineLevel="0" collapsed="false">
      <c r="A14732" s="207" t="n">
        <v>7622</v>
      </c>
      <c r="B14732" s="208" t="s">
        <v>14875</v>
      </c>
      <c r="C14732" s="2" t="s">
        <v>170</v>
      </c>
      <c r="D14732" s="209" t="n">
        <v>1027464.84</v>
      </c>
      <c r="F14732" s="211" t="n">
        <v>0</v>
      </c>
    </row>
    <row r="14733" customFormat="false" ht="19.4" hidden="false" customHeight="false" outlineLevel="0" collapsed="false">
      <c r="A14733" s="207" t="n">
        <v>7624</v>
      </c>
      <c r="B14733" s="208" t="s">
        <v>14876</v>
      </c>
      <c r="C14733" s="2" t="s">
        <v>170</v>
      </c>
      <c r="D14733" s="209" t="n">
        <v>1332000</v>
      </c>
      <c r="F14733" s="211" t="n">
        <v>0</v>
      </c>
    </row>
    <row r="14734" customFormat="false" ht="12.8" hidden="false" customHeight="false" outlineLevel="0" collapsed="false">
      <c r="A14734" s="207" t="n">
        <v>7625</v>
      </c>
      <c r="B14734" s="208" t="s">
        <v>14877</v>
      </c>
      <c r="C14734" s="2" t="s">
        <v>170</v>
      </c>
      <c r="D14734" s="209" t="n">
        <v>1323853.08</v>
      </c>
      <c r="F14734" s="211" t="n">
        <v>0</v>
      </c>
    </row>
    <row r="14735" customFormat="false" ht="12.8" hidden="false" customHeight="false" outlineLevel="0" collapsed="false">
      <c r="A14735" s="207" t="n">
        <v>7623</v>
      </c>
      <c r="B14735" s="208" t="s">
        <v>14878</v>
      </c>
      <c r="C14735" s="2" t="s">
        <v>170</v>
      </c>
      <c r="D14735" s="209" t="n">
        <v>4363047.38</v>
      </c>
      <c r="F14735" s="211" t="n">
        <v>0</v>
      </c>
    </row>
    <row r="14736" customFormat="false" ht="12.8" hidden="false" customHeight="false" outlineLevel="0" collapsed="false">
      <c r="A14736" s="207" t="n">
        <v>36511</v>
      </c>
      <c r="B14736" s="208" t="s">
        <v>14879</v>
      </c>
      <c r="C14736" s="2" t="s">
        <v>170</v>
      </c>
      <c r="D14736" s="209" t="n">
        <v>368411.19</v>
      </c>
      <c r="F14736" s="211" t="n">
        <v>0</v>
      </c>
    </row>
    <row r="14737" customFormat="false" ht="12.8" hidden="false" customHeight="false" outlineLevel="0" collapsed="false">
      <c r="A14737" s="207" t="n">
        <v>7640</v>
      </c>
      <c r="B14737" s="208" t="s">
        <v>14880</v>
      </c>
      <c r="C14737" s="2" t="s">
        <v>170</v>
      </c>
      <c r="D14737" s="209" t="n">
        <v>270000</v>
      </c>
      <c r="F14737" s="211" t="n">
        <v>0</v>
      </c>
    </row>
    <row r="14738" customFormat="false" ht="12.8" hidden="false" customHeight="false" outlineLevel="0" collapsed="false">
      <c r="A14738" s="207" t="n">
        <v>11572</v>
      </c>
      <c r="B14738" s="208" t="s">
        <v>14881</v>
      </c>
      <c r="C14738" s="2" t="s">
        <v>170</v>
      </c>
      <c r="D14738" s="209" t="n">
        <v>34.6</v>
      </c>
      <c r="F14738" s="211" t="n">
        <v>0</v>
      </c>
    </row>
    <row r="14739" customFormat="false" ht="12.8" hidden="false" customHeight="false" outlineLevel="0" collapsed="false">
      <c r="A14739" s="207" t="n">
        <v>36149</v>
      </c>
      <c r="B14739" s="208" t="s">
        <v>14882</v>
      </c>
      <c r="C14739" s="2" t="s">
        <v>170</v>
      </c>
      <c r="D14739" s="209" t="n">
        <v>209.54</v>
      </c>
      <c r="F14739" s="211" t="n">
        <v>0</v>
      </c>
    </row>
    <row r="14740" customFormat="false" ht="19.4" hidden="false" customHeight="false" outlineLevel="0" collapsed="false">
      <c r="A14740" s="207" t="n">
        <v>42407</v>
      </c>
      <c r="B14740" s="208" t="s">
        <v>14883</v>
      </c>
      <c r="C14740" s="2" t="s">
        <v>183</v>
      </c>
      <c r="D14740" s="209" t="n">
        <v>6.34</v>
      </c>
      <c r="F14740" s="211" t="n">
        <v>0</v>
      </c>
    </row>
    <row r="14741" customFormat="false" ht="12.8" hidden="false" customHeight="false" outlineLevel="0" collapsed="false">
      <c r="A14741" s="207" t="n">
        <v>45200</v>
      </c>
      <c r="B14741" s="208" t="s">
        <v>14884</v>
      </c>
      <c r="C14741" s="2" t="s">
        <v>170</v>
      </c>
      <c r="D14741" s="209" t="n">
        <v>26.73</v>
      </c>
      <c r="F14741" s="211" t="n">
        <v>0</v>
      </c>
    </row>
    <row r="14742" customFormat="false" ht="19.4" hidden="false" customHeight="false" outlineLevel="0" collapsed="false">
      <c r="A14742" s="207" t="n">
        <v>11581</v>
      </c>
      <c r="B14742" s="208" t="s">
        <v>14885</v>
      </c>
      <c r="C14742" s="2" t="s">
        <v>183</v>
      </c>
      <c r="D14742" s="209" t="n">
        <v>22.84</v>
      </c>
      <c r="F14742" s="211" t="n">
        <v>0</v>
      </c>
    </row>
    <row r="14743" customFormat="false" ht="12.8" hidden="false" customHeight="false" outlineLevel="0" collapsed="false">
      <c r="A14743" s="207" t="n">
        <v>43605</v>
      </c>
      <c r="B14743" s="208" t="s">
        <v>14886</v>
      </c>
      <c r="C14743" s="2" t="s">
        <v>183</v>
      </c>
      <c r="D14743" s="209" t="n">
        <v>46.72</v>
      </c>
      <c r="F14743" s="211" t="n">
        <v>0</v>
      </c>
    </row>
    <row r="14744" customFormat="false" ht="12.8" hidden="false" customHeight="false" outlineLevel="0" collapsed="false">
      <c r="A14744" s="207" t="n">
        <v>11580</v>
      </c>
      <c r="B14744" s="208" t="s">
        <v>14887</v>
      </c>
      <c r="C14744" s="2" t="s">
        <v>183</v>
      </c>
      <c r="D14744" s="209" t="n">
        <v>9.16</v>
      </c>
      <c r="F14744" s="211" t="n">
        <v>0</v>
      </c>
    </row>
    <row r="14745" customFormat="false" ht="12.8" hidden="false" customHeight="false" outlineLevel="0" collapsed="false">
      <c r="A14745" s="207" t="n">
        <v>38386</v>
      </c>
      <c r="B14745" s="208" t="s">
        <v>14888</v>
      </c>
      <c r="C14745" s="2" t="s">
        <v>170</v>
      </c>
      <c r="D14745" s="209" t="n">
        <v>6.06</v>
      </c>
      <c r="F14745" s="211" t="n">
        <v>0</v>
      </c>
    </row>
    <row r="14746" customFormat="false" ht="12.8" hidden="false" customHeight="false" outlineLevel="0" collapsed="false">
      <c r="A14746" s="207" t="n">
        <v>45231</v>
      </c>
      <c r="B14746" s="208" t="s">
        <v>14889</v>
      </c>
      <c r="C14746" s="2" t="s">
        <v>170</v>
      </c>
      <c r="D14746" s="209" t="n">
        <v>5.53</v>
      </c>
      <c r="F14746" s="211" t="n">
        <v>0</v>
      </c>
    </row>
    <row r="14747" customFormat="false" ht="12.8" hidden="false" customHeight="false" outlineLevel="0" collapsed="false">
      <c r="A14747" s="207" t="n">
        <v>45232</v>
      </c>
      <c r="B14747" s="208" t="s">
        <v>14890</v>
      </c>
      <c r="C14747" s="2" t="s">
        <v>170</v>
      </c>
      <c r="D14747" s="209" t="n">
        <v>9.74</v>
      </c>
      <c r="F14747" s="211" t="n">
        <v>0</v>
      </c>
    </row>
    <row r="14748" customFormat="false" ht="19.4" hidden="false" customHeight="false" outlineLevel="0" collapsed="false">
      <c r="A14748" s="207" t="n">
        <v>39848</v>
      </c>
      <c r="B14748" s="208" t="s">
        <v>14891</v>
      </c>
      <c r="C14748" s="2" t="s">
        <v>183</v>
      </c>
      <c r="D14748" s="209" t="n">
        <v>2.24</v>
      </c>
      <c r="F14748" s="211" t="n">
        <v>0</v>
      </c>
    </row>
    <row r="14749" customFormat="false" ht="12.8" hidden="false" customHeight="false" outlineLevel="0" collapsed="false">
      <c r="A14749" s="207" t="n">
        <v>7667</v>
      </c>
      <c r="B14749" s="208" t="s">
        <v>14892</v>
      </c>
      <c r="C14749" s="2" t="s">
        <v>183</v>
      </c>
      <c r="D14749" s="209" t="n">
        <v>2796.77</v>
      </c>
      <c r="F14749" s="211" t="n">
        <v>0</v>
      </c>
    </row>
    <row r="14750" customFormat="false" ht="12.8" hidden="false" customHeight="false" outlineLevel="0" collapsed="false">
      <c r="A14750" s="207" t="n">
        <v>7660</v>
      </c>
      <c r="B14750" s="208" t="s">
        <v>14893</v>
      </c>
      <c r="C14750" s="2" t="s">
        <v>183</v>
      </c>
      <c r="D14750" s="209" t="n">
        <v>3565.22</v>
      </c>
      <c r="F14750" s="211" t="n">
        <v>0</v>
      </c>
    </row>
    <row r="14751" customFormat="false" ht="12.8" hidden="false" customHeight="false" outlineLevel="0" collapsed="false">
      <c r="A14751" s="207" t="n">
        <v>7676</v>
      </c>
      <c r="B14751" s="208" t="s">
        <v>14894</v>
      </c>
      <c r="C14751" s="2" t="s">
        <v>183</v>
      </c>
      <c r="D14751" s="209" t="n">
        <v>3605.96</v>
      </c>
      <c r="F14751" s="211" t="n">
        <v>0</v>
      </c>
    </row>
    <row r="14752" customFormat="false" ht="12.8" hidden="false" customHeight="false" outlineLevel="0" collapsed="false">
      <c r="A14752" s="207" t="n">
        <v>20999</v>
      </c>
      <c r="B14752" s="208" t="s">
        <v>14895</v>
      </c>
      <c r="C14752" s="2" t="s">
        <v>183</v>
      </c>
      <c r="D14752" s="209" t="n">
        <v>10.74</v>
      </c>
      <c r="F14752" s="211" t="n">
        <v>0</v>
      </c>
    </row>
    <row r="14753" customFormat="false" ht="12.8" hidden="false" customHeight="false" outlineLevel="0" collapsed="false">
      <c r="A14753" s="207" t="n">
        <v>21001</v>
      </c>
      <c r="B14753" s="208" t="s">
        <v>14896</v>
      </c>
      <c r="C14753" s="2" t="s">
        <v>183</v>
      </c>
      <c r="D14753" s="209" t="n">
        <v>20.04</v>
      </c>
      <c r="F14753" s="211" t="n">
        <v>0</v>
      </c>
    </row>
    <row r="14754" customFormat="false" ht="12.8" hidden="false" customHeight="false" outlineLevel="0" collapsed="false">
      <c r="A14754" s="207" t="n">
        <v>21003</v>
      </c>
      <c r="B14754" s="208" t="s">
        <v>14897</v>
      </c>
      <c r="C14754" s="2" t="s">
        <v>183</v>
      </c>
      <c r="D14754" s="209" t="n">
        <v>32.93</v>
      </c>
      <c r="F14754" s="211" t="n">
        <v>0</v>
      </c>
    </row>
    <row r="14755" customFormat="false" ht="12.8" hidden="false" customHeight="false" outlineLevel="0" collapsed="false">
      <c r="A14755" s="207" t="n">
        <v>21006</v>
      </c>
      <c r="B14755" s="208" t="s">
        <v>14898</v>
      </c>
      <c r="C14755" s="2" t="s">
        <v>183</v>
      </c>
      <c r="D14755" s="209" t="n">
        <v>69.89</v>
      </c>
      <c r="F14755" s="211" t="n">
        <v>0</v>
      </c>
    </row>
    <row r="14756" customFormat="false" ht="12.8" hidden="false" customHeight="false" outlineLevel="0" collapsed="false">
      <c r="A14756" s="207" t="n">
        <v>21019</v>
      </c>
      <c r="B14756" s="208" t="s">
        <v>14899</v>
      </c>
      <c r="C14756" s="2" t="s">
        <v>183</v>
      </c>
      <c r="D14756" s="209" t="n">
        <v>24.29</v>
      </c>
      <c r="F14756" s="211" t="n">
        <v>0</v>
      </c>
    </row>
    <row r="14757" customFormat="false" ht="12.8" hidden="false" customHeight="false" outlineLevel="0" collapsed="false">
      <c r="A14757" s="207" t="n">
        <v>21021</v>
      </c>
      <c r="B14757" s="208" t="s">
        <v>14900</v>
      </c>
      <c r="C14757" s="2" t="s">
        <v>183</v>
      </c>
      <c r="D14757" s="209" t="n">
        <v>38.4</v>
      </c>
      <c r="F14757" s="211" t="n">
        <v>0</v>
      </c>
    </row>
    <row r="14758" customFormat="false" ht="12.8" hidden="false" customHeight="false" outlineLevel="0" collapsed="false">
      <c r="A14758" s="207" t="n">
        <v>21024</v>
      </c>
      <c r="B14758" s="208" t="s">
        <v>14901</v>
      </c>
      <c r="C14758" s="2" t="s">
        <v>183</v>
      </c>
      <c r="D14758" s="209" t="n">
        <v>82.28</v>
      </c>
      <c r="F14758" s="211" t="n">
        <v>0</v>
      </c>
    </row>
    <row r="14759" customFormat="false" ht="12.8" hidden="false" customHeight="false" outlineLevel="0" collapsed="false">
      <c r="A14759" s="207" t="n">
        <v>40624</v>
      </c>
      <c r="B14759" s="208" t="s">
        <v>14902</v>
      </c>
      <c r="C14759" s="2" t="s">
        <v>183</v>
      </c>
      <c r="D14759" s="209" t="n">
        <v>77.21</v>
      </c>
      <c r="F14759" s="211" t="n">
        <v>0</v>
      </c>
    </row>
    <row r="14760" customFormat="false" ht="12.8" hidden="false" customHeight="false" outlineLevel="0" collapsed="false">
      <c r="A14760" s="207" t="n">
        <v>42575</v>
      </c>
      <c r="B14760" s="208" t="s">
        <v>14903</v>
      </c>
      <c r="C14760" s="2" t="s">
        <v>183</v>
      </c>
      <c r="D14760" s="209" t="n">
        <v>70.85</v>
      </c>
      <c r="F14760" s="211" t="n">
        <v>0</v>
      </c>
    </row>
    <row r="14761" customFormat="false" ht="12.8" hidden="false" customHeight="false" outlineLevel="0" collapsed="false">
      <c r="A14761" s="207" t="n">
        <v>42574</v>
      </c>
      <c r="B14761" s="208" t="s">
        <v>14904</v>
      </c>
      <c r="C14761" s="2" t="s">
        <v>183</v>
      </c>
      <c r="D14761" s="209" t="n">
        <v>52.87</v>
      </c>
      <c r="F14761" s="211" t="n">
        <v>0</v>
      </c>
    </row>
    <row r="14762" customFormat="false" ht="12.8" hidden="false" customHeight="false" outlineLevel="0" collapsed="false">
      <c r="A14762" s="207" t="n">
        <v>13127</v>
      </c>
      <c r="B14762" s="208" t="s">
        <v>14905</v>
      </c>
      <c r="C14762" s="2" t="s">
        <v>183</v>
      </c>
      <c r="D14762" s="209" t="n">
        <v>34.44</v>
      </c>
      <c r="F14762" s="211" t="n">
        <v>0</v>
      </c>
    </row>
    <row r="14763" customFormat="false" ht="12.8" hidden="false" customHeight="false" outlineLevel="0" collapsed="false">
      <c r="A14763" s="207" t="n">
        <v>13137</v>
      </c>
      <c r="B14763" s="208" t="s">
        <v>14906</v>
      </c>
      <c r="C14763" s="2" t="s">
        <v>183</v>
      </c>
      <c r="D14763" s="209" t="n">
        <v>45.7</v>
      </c>
      <c r="F14763" s="211" t="n">
        <v>0</v>
      </c>
    </row>
    <row r="14764" customFormat="false" ht="12.8" hidden="false" customHeight="false" outlineLevel="0" collapsed="false">
      <c r="A14764" s="207" t="n">
        <v>20989</v>
      </c>
      <c r="B14764" s="208" t="s">
        <v>14907</v>
      </c>
      <c r="C14764" s="2" t="s">
        <v>183</v>
      </c>
      <c r="D14764" s="209" t="n">
        <v>1637.3</v>
      </c>
      <c r="F14764" s="211" t="n">
        <v>0</v>
      </c>
    </row>
    <row r="14765" customFormat="false" ht="12.8" hidden="false" customHeight="false" outlineLevel="0" collapsed="false">
      <c r="A14765" s="207" t="n">
        <v>21147</v>
      </c>
      <c r="B14765" s="208" t="s">
        <v>14908</v>
      </c>
      <c r="C14765" s="2" t="s">
        <v>183</v>
      </c>
      <c r="D14765" s="209" t="n">
        <v>153.51</v>
      </c>
      <c r="F14765" s="211" t="n">
        <v>0</v>
      </c>
    </row>
    <row r="14766" customFormat="false" ht="12.8" hidden="false" customHeight="false" outlineLevel="0" collapsed="false">
      <c r="A14766" s="207" t="n">
        <v>21148</v>
      </c>
      <c r="B14766" s="208" t="s">
        <v>14909</v>
      </c>
      <c r="C14766" s="2" t="s">
        <v>183</v>
      </c>
      <c r="D14766" s="209" t="n">
        <v>94.75</v>
      </c>
      <c r="F14766" s="211" t="n">
        <v>0</v>
      </c>
    </row>
    <row r="14767" customFormat="false" ht="12.8" hidden="false" customHeight="false" outlineLevel="0" collapsed="false">
      <c r="A14767" s="207" t="n">
        <v>20984</v>
      </c>
      <c r="B14767" s="208" t="s">
        <v>14910</v>
      </c>
      <c r="C14767" s="2" t="s">
        <v>183</v>
      </c>
      <c r="D14767" s="209" t="n">
        <v>3141.66</v>
      </c>
      <c r="F14767" s="211" t="n">
        <v>0</v>
      </c>
    </row>
    <row r="14768" customFormat="false" ht="12.8" hidden="false" customHeight="false" outlineLevel="0" collapsed="false">
      <c r="A14768" s="207" t="n">
        <v>13042</v>
      </c>
      <c r="B14768" s="208" t="s">
        <v>14911</v>
      </c>
      <c r="C14768" s="2" t="s">
        <v>183</v>
      </c>
      <c r="D14768" s="209" t="n">
        <v>1740.95</v>
      </c>
      <c r="F14768" s="211" t="n">
        <v>0</v>
      </c>
    </row>
    <row r="14769" customFormat="false" ht="12.8" hidden="false" customHeight="false" outlineLevel="0" collapsed="false">
      <c r="A14769" s="207" t="n">
        <v>42576</v>
      </c>
      <c r="B14769" s="208" t="s">
        <v>14912</v>
      </c>
      <c r="C14769" s="2" t="s">
        <v>183</v>
      </c>
      <c r="D14769" s="209" t="n">
        <v>193.27</v>
      </c>
      <c r="F14769" s="211" t="n">
        <v>0</v>
      </c>
    </row>
    <row r="14770" customFormat="false" ht="12.8" hidden="false" customHeight="false" outlineLevel="0" collapsed="false">
      <c r="A14770" s="207" t="n">
        <v>21150</v>
      </c>
      <c r="B14770" s="208" t="s">
        <v>14913</v>
      </c>
      <c r="C14770" s="2" t="s">
        <v>183</v>
      </c>
      <c r="D14770" s="209" t="n">
        <v>46.98</v>
      </c>
      <c r="F14770" s="211" t="n">
        <v>0</v>
      </c>
    </row>
    <row r="14771" customFormat="false" ht="12.8" hidden="false" customHeight="false" outlineLevel="0" collapsed="false">
      <c r="A14771" s="207" t="n">
        <v>13141</v>
      </c>
      <c r="B14771" s="208" t="s">
        <v>14914</v>
      </c>
      <c r="C14771" s="2" t="s">
        <v>183</v>
      </c>
      <c r="D14771" s="209" t="n">
        <v>59.19</v>
      </c>
      <c r="F14771" s="211" t="n">
        <v>0</v>
      </c>
    </row>
    <row r="14772" customFormat="false" ht="12.8" hidden="false" customHeight="false" outlineLevel="0" collapsed="false">
      <c r="A14772" s="207" t="n">
        <v>21151</v>
      </c>
      <c r="B14772" s="208" t="s">
        <v>14915</v>
      </c>
      <c r="C14772" s="2" t="s">
        <v>183</v>
      </c>
      <c r="D14772" s="209" t="n">
        <v>281.21</v>
      </c>
      <c r="F14772" s="211" t="n">
        <v>0</v>
      </c>
    </row>
    <row r="14773" customFormat="false" ht="12.8" hidden="false" customHeight="false" outlineLevel="0" collapsed="false">
      <c r="A14773" s="207" t="n">
        <v>13142</v>
      </c>
      <c r="B14773" s="208" t="s">
        <v>14916</v>
      </c>
      <c r="C14773" s="2" t="s">
        <v>183</v>
      </c>
      <c r="D14773" s="209" t="n">
        <v>402.02</v>
      </c>
      <c r="F14773" s="211" t="n">
        <v>0</v>
      </c>
    </row>
    <row r="14774" customFormat="false" ht="12.8" hidden="false" customHeight="false" outlineLevel="0" collapsed="false">
      <c r="A14774" s="207" t="n">
        <v>42577</v>
      </c>
      <c r="B14774" s="208" t="s">
        <v>14917</v>
      </c>
      <c r="C14774" s="2" t="s">
        <v>183</v>
      </c>
      <c r="D14774" s="209" t="n">
        <v>441.13</v>
      </c>
      <c r="F14774" s="211" t="n">
        <v>0</v>
      </c>
    </row>
    <row r="14775" customFormat="false" ht="12.8" hidden="false" customHeight="false" outlineLevel="0" collapsed="false">
      <c r="A14775" s="207" t="n">
        <v>20994</v>
      </c>
      <c r="B14775" s="208" t="s">
        <v>14918</v>
      </c>
      <c r="C14775" s="2" t="s">
        <v>183</v>
      </c>
      <c r="D14775" s="209" t="n">
        <v>757.99</v>
      </c>
      <c r="F14775" s="211" t="n">
        <v>0</v>
      </c>
    </row>
    <row r="14776" customFormat="false" ht="12.8" hidden="false" customHeight="false" outlineLevel="0" collapsed="false">
      <c r="A14776" s="207" t="n">
        <v>7672</v>
      </c>
      <c r="B14776" s="208" t="s">
        <v>14919</v>
      </c>
      <c r="C14776" s="2" t="s">
        <v>183</v>
      </c>
      <c r="D14776" s="209" t="n">
        <v>496.56</v>
      </c>
      <c r="F14776" s="211" t="n">
        <v>0</v>
      </c>
    </row>
    <row r="14777" customFormat="false" ht="12.8" hidden="false" customHeight="false" outlineLevel="0" collapsed="false">
      <c r="A14777" s="207" t="n">
        <v>20995</v>
      </c>
      <c r="B14777" s="208" t="s">
        <v>14920</v>
      </c>
      <c r="C14777" s="2" t="s">
        <v>183</v>
      </c>
      <c r="D14777" s="209" t="n">
        <v>996.13</v>
      </c>
      <c r="F14777" s="211" t="n">
        <v>0</v>
      </c>
    </row>
    <row r="14778" customFormat="false" ht="12.8" hidden="false" customHeight="false" outlineLevel="0" collapsed="false">
      <c r="A14778" s="207" t="n">
        <v>7690</v>
      </c>
      <c r="B14778" s="208" t="s">
        <v>14921</v>
      </c>
      <c r="C14778" s="2" t="s">
        <v>183</v>
      </c>
      <c r="D14778" s="209" t="n">
        <v>576.13</v>
      </c>
      <c r="F14778" s="211" t="n">
        <v>0</v>
      </c>
    </row>
    <row r="14779" customFormat="false" ht="12.8" hidden="false" customHeight="false" outlineLevel="0" collapsed="false">
      <c r="A14779" s="207" t="n">
        <v>20980</v>
      </c>
      <c r="B14779" s="208" t="s">
        <v>14922</v>
      </c>
      <c r="C14779" s="2" t="s">
        <v>183</v>
      </c>
      <c r="D14779" s="209" t="n">
        <v>628.51</v>
      </c>
      <c r="F14779" s="211" t="n">
        <v>0</v>
      </c>
    </row>
    <row r="14780" customFormat="false" ht="12.8" hidden="false" customHeight="false" outlineLevel="0" collapsed="false">
      <c r="A14780" s="207" t="n">
        <v>7661</v>
      </c>
      <c r="B14780" s="208" t="s">
        <v>14923</v>
      </c>
      <c r="C14780" s="2" t="s">
        <v>183</v>
      </c>
      <c r="D14780" s="209" t="n">
        <v>747.66</v>
      </c>
      <c r="F14780" s="211" t="n">
        <v>0</v>
      </c>
    </row>
    <row r="14781" customFormat="false" ht="12.8" hidden="false" customHeight="false" outlineLevel="0" collapsed="false">
      <c r="A14781" s="207" t="n">
        <v>21016</v>
      </c>
      <c r="B14781" s="208" t="s">
        <v>14924</v>
      </c>
      <c r="C14781" s="2" t="s">
        <v>183</v>
      </c>
      <c r="D14781" s="209" t="n">
        <v>154.19</v>
      </c>
      <c r="F14781" s="211" t="n">
        <v>0</v>
      </c>
    </row>
    <row r="14782" customFormat="false" ht="12.8" hidden="false" customHeight="false" outlineLevel="0" collapsed="false">
      <c r="A14782" s="207" t="n">
        <v>21008</v>
      </c>
      <c r="B14782" s="208" t="s">
        <v>14925</v>
      </c>
      <c r="C14782" s="2" t="s">
        <v>183</v>
      </c>
      <c r="D14782" s="209" t="n">
        <v>18.01</v>
      </c>
      <c r="F14782" s="211" t="n">
        <v>0</v>
      </c>
    </row>
    <row r="14783" customFormat="false" ht="12.8" hidden="false" customHeight="false" outlineLevel="0" collapsed="false">
      <c r="A14783" s="207" t="n">
        <v>21009</v>
      </c>
      <c r="B14783" s="208" t="s">
        <v>14926</v>
      </c>
      <c r="C14783" s="2" t="s">
        <v>183</v>
      </c>
      <c r="D14783" s="209" t="n">
        <v>23.45</v>
      </c>
      <c r="F14783" s="211" t="n">
        <v>0</v>
      </c>
    </row>
    <row r="14784" customFormat="false" ht="12.8" hidden="false" customHeight="false" outlineLevel="0" collapsed="false">
      <c r="A14784" s="207" t="n">
        <v>21010</v>
      </c>
      <c r="B14784" s="208" t="s">
        <v>14927</v>
      </c>
      <c r="C14784" s="2" t="s">
        <v>183</v>
      </c>
      <c r="D14784" s="209" t="n">
        <v>31.49</v>
      </c>
      <c r="F14784" s="211" t="n">
        <v>0</v>
      </c>
    </row>
    <row r="14785" customFormat="false" ht="12.8" hidden="false" customHeight="false" outlineLevel="0" collapsed="false">
      <c r="A14785" s="207" t="n">
        <v>21011</v>
      </c>
      <c r="B14785" s="208" t="s">
        <v>14928</v>
      </c>
      <c r="C14785" s="2" t="s">
        <v>183</v>
      </c>
      <c r="D14785" s="209" t="n">
        <v>45.89</v>
      </c>
      <c r="F14785" s="211" t="n">
        <v>0</v>
      </c>
    </row>
    <row r="14786" customFormat="false" ht="12.8" hidden="false" customHeight="false" outlineLevel="0" collapsed="false">
      <c r="A14786" s="207" t="n">
        <v>21012</v>
      </c>
      <c r="B14786" s="208" t="s">
        <v>14929</v>
      </c>
      <c r="C14786" s="2" t="s">
        <v>183</v>
      </c>
      <c r="D14786" s="209" t="n">
        <v>50.72</v>
      </c>
      <c r="F14786" s="211" t="n">
        <v>0</v>
      </c>
    </row>
    <row r="14787" customFormat="false" ht="12.8" hidden="false" customHeight="false" outlineLevel="0" collapsed="false">
      <c r="A14787" s="207" t="n">
        <v>21013</v>
      </c>
      <c r="B14787" s="208" t="s">
        <v>14930</v>
      </c>
      <c r="C14787" s="2" t="s">
        <v>183</v>
      </c>
      <c r="D14787" s="209" t="n">
        <v>66.18</v>
      </c>
      <c r="F14787" s="211" t="n">
        <v>0</v>
      </c>
    </row>
    <row r="14788" customFormat="false" ht="12.8" hidden="false" customHeight="false" outlineLevel="0" collapsed="false">
      <c r="A14788" s="207" t="n">
        <v>21014</v>
      </c>
      <c r="B14788" s="208" t="s">
        <v>14931</v>
      </c>
      <c r="C14788" s="2" t="s">
        <v>183</v>
      </c>
      <c r="D14788" s="209" t="n">
        <v>92.61</v>
      </c>
      <c r="F14788" s="211" t="n">
        <v>0</v>
      </c>
    </row>
    <row r="14789" customFormat="false" ht="12.8" hidden="false" customHeight="false" outlineLevel="0" collapsed="false">
      <c r="A14789" s="207" t="n">
        <v>21015</v>
      </c>
      <c r="B14789" s="208" t="s">
        <v>14932</v>
      </c>
      <c r="C14789" s="2" t="s">
        <v>183</v>
      </c>
      <c r="D14789" s="209" t="n">
        <v>106.39</v>
      </c>
      <c r="F14789" s="211" t="n">
        <v>0</v>
      </c>
    </row>
    <row r="14790" customFormat="false" ht="12.8" hidden="false" customHeight="false" outlineLevel="0" collapsed="false">
      <c r="A14790" s="207" t="n">
        <v>40626</v>
      </c>
      <c r="B14790" s="208" t="s">
        <v>14933</v>
      </c>
      <c r="C14790" s="2" t="s">
        <v>183</v>
      </c>
      <c r="D14790" s="209" t="n">
        <v>34.65</v>
      </c>
      <c r="F14790" s="211" t="n">
        <v>0</v>
      </c>
    </row>
    <row r="14791" customFormat="false" ht="12.8" hidden="false" customHeight="false" outlineLevel="0" collapsed="false">
      <c r="A14791" s="207" t="n">
        <v>7697</v>
      </c>
      <c r="B14791" s="208" t="s">
        <v>14934</v>
      </c>
      <c r="C14791" s="2" t="s">
        <v>183</v>
      </c>
      <c r="D14791" s="209" t="n">
        <v>50.77</v>
      </c>
      <c r="F14791" s="211" t="n">
        <v>0</v>
      </c>
    </row>
    <row r="14792" customFormat="false" ht="12.8" hidden="false" customHeight="false" outlineLevel="0" collapsed="false">
      <c r="A14792" s="207" t="n">
        <v>7698</v>
      </c>
      <c r="B14792" s="208" t="s">
        <v>14935</v>
      </c>
      <c r="C14792" s="2" t="s">
        <v>183</v>
      </c>
      <c r="D14792" s="209" t="n">
        <v>43.7</v>
      </c>
      <c r="F14792" s="211" t="n">
        <v>0</v>
      </c>
    </row>
    <row r="14793" customFormat="false" ht="12.8" hidden="false" customHeight="false" outlineLevel="0" collapsed="false">
      <c r="A14793" s="207" t="n">
        <v>7691</v>
      </c>
      <c r="B14793" s="208" t="s">
        <v>14936</v>
      </c>
      <c r="C14793" s="2" t="s">
        <v>183</v>
      </c>
      <c r="D14793" s="209" t="n">
        <v>18.46</v>
      </c>
      <c r="F14793" s="211" t="n">
        <v>0</v>
      </c>
    </row>
    <row r="14794" customFormat="false" ht="12.8" hidden="false" customHeight="false" outlineLevel="0" collapsed="false">
      <c r="A14794" s="207" t="n">
        <v>7696</v>
      </c>
      <c r="B14794" s="208" t="s">
        <v>14937</v>
      </c>
      <c r="C14794" s="2" t="s">
        <v>183</v>
      </c>
      <c r="D14794" s="209" t="n">
        <v>73.21</v>
      </c>
      <c r="F14794" s="211" t="n">
        <v>0</v>
      </c>
    </row>
    <row r="14795" customFormat="false" ht="12.8" hidden="false" customHeight="false" outlineLevel="0" collapsed="false">
      <c r="A14795" s="207" t="n">
        <v>7701</v>
      </c>
      <c r="B14795" s="208" t="s">
        <v>14938</v>
      </c>
      <c r="C14795" s="2" t="s">
        <v>183</v>
      </c>
      <c r="D14795" s="209" t="n">
        <v>90.85</v>
      </c>
      <c r="F14795" s="211" t="n">
        <v>0</v>
      </c>
    </row>
    <row r="14796" customFormat="false" ht="12.8" hidden="false" customHeight="false" outlineLevel="0" collapsed="false">
      <c r="A14796" s="207" t="n">
        <v>7694</v>
      </c>
      <c r="B14796" s="208" t="s">
        <v>14939</v>
      </c>
      <c r="C14796" s="2" t="s">
        <v>183</v>
      </c>
      <c r="D14796" s="209" t="n">
        <v>122.26</v>
      </c>
      <c r="F14796" s="211" t="n">
        <v>0</v>
      </c>
    </row>
    <row r="14797" customFormat="false" ht="12.8" hidden="false" customHeight="false" outlineLevel="0" collapsed="false">
      <c r="A14797" s="207" t="n">
        <v>7700</v>
      </c>
      <c r="B14797" s="208" t="s">
        <v>14940</v>
      </c>
      <c r="C14797" s="2" t="s">
        <v>183</v>
      </c>
      <c r="D14797" s="209" t="n">
        <v>23.35</v>
      </c>
      <c r="F14797" s="211" t="n">
        <v>0</v>
      </c>
    </row>
    <row r="14798" customFormat="false" ht="12.8" hidden="false" customHeight="false" outlineLevel="0" collapsed="false">
      <c r="A14798" s="207" t="n">
        <v>7693</v>
      </c>
      <c r="B14798" s="208" t="s">
        <v>14941</v>
      </c>
      <c r="C14798" s="2" t="s">
        <v>183</v>
      </c>
      <c r="D14798" s="209" t="n">
        <v>168.38</v>
      </c>
      <c r="F14798" s="211" t="n">
        <v>0</v>
      </c>
    </row>
    <row r="14799" customFormat="false" ht="12.8" hidden="false" customHeight="false" outlineLevel="0" collapsed="false">
      <c r="A14799" s="207" t="n">
        <v>7692</v>
      </c>
      <c r="B14799" s="208" t="s">
        <v>14942</v>
      </c>
      <c r="C14799" s="2" t="s">
        <v>183</v>
      </c>
      <c r="D14799" s="209" t="n">
        <v>252.09</v>
      </c>
      <c r="F14799" s="211" t="n">
        <v>0</v>
      </c>
    </row>
    <row r="14800" customFormat="false" ht="12.8" hidden="false" customHeight="false" outlineLevel="0" collapsed="false">
      <c r="A14800" s="207" t="n">
        <v>7695</v>
      </c>
      <c r="B14800" s="208" t="s">
        <v>14943</v>
      </c>
      <c r="C14800" s="2" t="s">
        <v>183</v>
      </c>
      <c r="D14800" s="209" t="n">
        <v>273.4</v>
      </c>
      <c r="F14800" s="211" t="n">
        <v>0</v>
      </c>
    </row>
    <row r="14801" customFormat="false" ht="12.8" hidden="false" customHeight="false" outlineLevel="0" collapsed="false">
      <c r="A14801" s="207" t="n">
        <v>13356</v>
      </c>
      <c r="B14801" s="208" t="s">
        <v>14944</v>
      </c>
      <c r="C14801" s="2" t="s">
        <v>183</v>
      </c>
      <c r="D14801" s="209" t="n">
        <v>19.82</v>
      </c>
      <c r="F14801" s="211" t="n">
        <v>0</v>
      </c>
    </row>
    <row r="14802" customFormat="false" ht="12.8" hidden="false" customHeight="false" outlineLevel="0" collapsed="false">
      <c r="A14802" s="207" t="n">
        <v>36365</v>
      </c>
      <c r="B14802" s="208" t="s">
        <v>14945</v>
      </c>
      <c r="C14802" s="2" t="s">
        <v>183</v>
      </c>
      <c r="D14802" s="209" t="n">
        <v>46.59</v>
      </c>
      <c r="F14802" s="211" t="n">
        <v>0</v>
      </c>
    </row>
    <row r="14803" customFormat="false" ht="12.8" hidden="false" customHeight="false" outlineLevel="0" collapsed="false">
      <c r="A14803" s="207" t="n">
        <v>41930</v>
      </c>
      <c r="B14803" s="208" t="s">
        <v>14946</v>
      </c>
      <c r="C14803" s="2" t="s">
        <v>183</v>
      </c>
      <c r="D14803" s="209" t="n">
        <v>155.18</v>
      </c>
    </row>
    <row r="14804" customFormat="false" ht="12.8" hidden="false" customHeight="false" outlineLevel="0" collapsed="false">
      <c r="A14804" s="207" t="n">
        <v>41931</v>
      </c>
      <c r="B14804" s="208" t="s">
        <v>14947</v>
      </c>
      <c r="C14804" s="2" t="s">
        <v>183</v>
      </c>
      <c r="D14804" s="209" t="n">
        <v>243.05</v>
      </c>
    </row>
    <row r="14805" customFormat="false" ht="12.8" hidden="false" customHeight="false" outlineLevel="0" collapsed="false">
      <c r="A14805" s="207" t="n">
        <v>41932</v>
      </c>
      <c r="B14805" s="208" t="s">
        <v>14948</v>
      </c>
      <c r="C14805" s="2" t="s">
        <v>183</v>
      </c>
      <c r="D14805" s="209" t="n">
        <v>374.1</v>
      </c>
    </row>
    <row r="14806" customFormat="false" ht="12.8" hidden="false" customHeight="false" outlineLevel="0" collapsed="false">
      <c r="A14806" s="207" t="n">
        <v>41933</v>
      </c>
      <c r="B14806" s="208" t="s">
        <v>14949</v>
      </c>
      <c r="C14806" s="2" t="s">
        <v>183</v>
      </c>
      <c r="D14806" s="209" t="n">
        <v>528.7</v>
      </c>
    </row>
    <row r="14807" customFormat="false" ht="12.8" hidden="false" customHeight="false" outlineLevel="0" collapsed="false">
      <c r="A14807" s="207" t="n">
        <v>41934</v>
      </c>
      <c r="B14807" s="208" t="s">
        <v>14950</v>
      </c>
      <c r="C14807" s="2" t="s">
        <v>183</v>
      </c>
      <c r="D14807" s="209" t="n">
        <v>615.73</v>
      </c>
    </row>
    <row r="14808" customFormat="false" ht="12.8" hidden="false" customHeight="false" outlineLevel="0" collapsed="false">
      <c r="A14808" s="207" t="n">
        <v>41936</v>
      </c>
      <c r="B14808" s="208" t="s">
        <v>14951</v>
      </c>
      <c r="C14808" s="2" t="s">
        <v>183</v>
      </c>
      <c r="D14808" s="209" t="n">
        <v>91.38</v>
      </c>
    </row>
    <row r="14809" customFormat="false" ht="12.8" hidden="false" customHeight="false" outlineLevel="0" collapsed="false">
      <c r="A14809" s="207" t="n">
        <v>44812</v>
      </c>
      <c r="B14809" s="208" t="s">
        <v>14952</v>
      </c>
      <c r="C14809" s="2" t="s">
        <v>183</v>
      </c>
      <c r="D14809" s="209" t="n">
        <v>693.75</v>
      </c>
    </row>
    <row r="14810" customFormat="false" ht="12.8" hidden="false" customHeight="false" outlineLevel="0" collapsed="false">
      <c r="A14810" s="207" t="n">
        <v>41785</v>
      </c>
      <c r="B14810" s="208" t="s">
        <v>14953</v>
      </c>
      <c r="C14810" s="2" t="s">
        <v>183</v>
      </c>
      <c r="D14810" s="209" t="n">
        <v>2570.96</v>
      </c>
    </row>
    <row r="14811" customFormat="false" ht="12.8" hidden="false" customHeight="false" outlineLevel="0" collapsed="false">
      <c r="A14811" s="207" t="n">
        <v>41781</v>
      </c>
      <c r="B14811" s="208" t="s">
        <v>14954</v>
      </c>
      <c r="C14811" s="2" t="s">
        <v>183</v>
      </c>
      <c r="D14811" s="209" t="n">
        <v>464.23</v>
      </c>
    </row>
    <row r="14812" customFormat="false" ht="12.8" hidden="false" customHeight="false" outlineLevel="0" collapsed="false">
      <c r="A14812" s="207" t="n">
        <v>41783</v>
      </c>
      <c r="B14812" s="208" t="s">
        <v>14955</v>
      </c>
      <c r="C14812" s="2" t="s">
        <v>183</v>
      </c>
      <c r="D14812" s="209" t="n">
        <v>1668.94</v>
      </c>
    </row>
    <row r="14813" customFormat="false" ht="12.8" hidden="false" customHeight="false" outlineLevel="0" collapsed="false">
      <c r="A14813" s="207" t="n">
        <v>41786</v>
      </c>
      <c r="B14813" s="208" t="s">
        <v>14956</v>
      </c>
      <c r="C14813" s="2" t="s">
        <v>183</v>
      </c>
      <c r="D14813" s="209" t="n">
        <v>3553.23</v>
      </c>
    </row>
    <row r="14814" customFormat="false" ht="12.8" hidden="false" customHeight="false" outlineLevel="0" collapsed="false">
      <c r="A14814" s="207" t="n">
        <v>41779</v>
      </c>
      <c r="B14814" s="208" t="s">
        <v>14957</v>
      </c>
      <c r="C14814" s="2" t="s">
        <v>183</v>
      </c>
      <c r="D14814" s="209" t="n">
        <v>182.83</v>
      </c>
    </row>
    <row r="14815" customFormat="false" ht="12.8" hidden="false" customHeight="false" outlineLevel="0" collapsed="false">
      <c r="A14815" s="207" t="n">
        <v>41780</v>
      </c>
      <c r="B14815" s="208" t="s">
        <v>14958</v>
      </c>
      <c r="C14815" s="2" t="s">
        <v>183</v>
      </c>
      <c r="D14815" s="209" t="n">
        <v>286.44</v>
      </c>
    </row>
    <row r="14816" customFormat="false" ht="12.8" hidden="false" customHeight="false" outlineLevel="0" collapsed="false">
      <c r="A14816" s="207" t="n">
        <v>41782</v>
      </c>
      <c r="B14816" s="208" t="s">
        <v>14959</v>
      </c>
      <c r="C14816" s="2" t="s">
        <v>183</v>
      </c>
      <c r="D14816" s="209" t="n">
        <v>1026.07</v>
      </c>
    </row>
    <row r="14817" customFormat="false" ht="12.8" hidden="false" customHeight="false" outlineLevel="0" collapsed="false">
      <c r="A14817" s="207" t="n">
        <v>38130</v>
      </c>
      <c r="B14817" s="208" t="s">
        <v>14960</v>
      </c>
      <c r="C14817" s="2" t="s">
        <v>183</v>
      </c>
      <c r="D14817" s="209" t="n">
        <v>53.79</v>
      </c>
    </row>
    <row r="14818" customFormat="false" ht="12.8" hidden="false" customHeight="false" outlineLevel="0" collapsed="false">
      <c r="A14818" s="207" t="n">
        <v>44260</v>
      </c>
      <c r="B14818" s="208" t="s">
        <v>14961</v>
      </c>
      <c r="C14818" s="2" t="s">
        <v>183</v>
      </c>
      <c r="D14818" s="209" t="n">
        <v>509.14</v>
      </c>
    </row>
    <row r="14819" customFormat="false" ht="12.8" hidden="false" customHeight="false" outlineLevel="0" collapsed="false">
      <c r="A14819" s="207" t="n">
        <v>21123</v>
      </c>
      <c r="B14819" s="208" t="s">
        <v>14962</v>
      </c>
      <c r="C14819" s="2" t="s">
        <v>183</v>
      </c>
      <c r="D14819" s="209" t="n">
        <v>14.97</v>
      </c>
    </row>
    <row r="14820" customFormat="false" ht="12.8" hidden="false" customHeight="false" outlineLevel="0" collapsed="false">
      <c r="A14820" s="207" t="n">
        <v>21124</v>
      </c>
      <c r="B14820" s="208" t="s">
        <v>14963</v>
      </c>
      <c r="C14820" s="2" t="s">
        <v>183</v>
      </c>
      <c r="D14820" s="209" t="n">
        <v>23.91</v>
      </c>
    </row>
    <row r="14821" customFormat="false" ht="12.8" hidden="false" customHeight="false" outlineLevel="0" collapsed="false">
      <c r="A14821" s="207" t="n">
        <v>21125</v>
      </c>
      <c r="B14821" s="208" t="s">
        <v>14964</v>
      </c>
      <c r="C14821" s="2" t="s">
        <v>183</v>
      </c>
      <c r="D14821" s="209" t="n">
        <v>41.19</v>
      </c>
    </row>
    <row r="14822" customFormat="false" ht="12.8" hidden="false" customHeight="false" outlineLevel="0" collapsed="false">
      <c r="A14822" s="207" t="n">
        <v>38028</v>
      </c>
      <c r="B14822" s="208" t="s">
        <v>14965</v>
      </c>
      <c r="C14822" s="2" t="s">
        <v>183</v>
      </c>
      <c r="D14822" s="209" t="n">
        <v>72.01</v>
      </c>
    </row>
    <row r="14823" customFormat="false" ht="12.8" hidden="false" customHeight="false" outlineLevel="0" collapsed="false">
      <c r="A14823" s="207" t="n">
        <v>38029</v>
      </c>
      <c r="B14823" s="208" t="s">
        <v>14966</v>
      </c>
      <c r="C14823" s="2" t="s">
        <v>183</v>
      </c>
      <c r="D14823" s="209" t="n">
        <v>105.41</v>
      </c>
    </row>
    <row r="14824" customFormat="false" ht="12.8" hidden="false" customHeight="false" outlineLevel="0" collapsed="false">
      <c r="A14824" s="207" t="n">
        <v>38030</v>
      </c>
      <c r="B14824" s="208" t="s">
        <v>14967</v>
      </c>
      <c r="C14824" s="2" t="s">
        <v>183</v>
      </c>
      <c r="D14824" s="209" t="n">
        <v>170.44</v>
      </c>
    </row>
    <row r="14825" customFormat="false" ht="12.8" hidden="false" customHeight="false" outlineLevel="0" collapsed="false">
      <c r="A14825" s="207" t="n">
        <v>38031</v>
      </c>
      <c r="B14825" s="208" t="s">
        <v>14968</v>
      </c>
      <c r="C14825" s="2" t="s">
        <v>183</v>
      </c>
      <c r="D14825" s="209" t="n">
        <v>267.52</v>
      </c>
    </row>
    <row r="14826" customFormat="false" ht="19.4" hidden="false" customHeight="false" outlineLevel="0" collapsed="false">
      <c r="A14826" s="207" t="n">
        <v>39735</v>
      </c>
      <c r="B14826" s="208" t="s">
        <v>14969</v>
      </c>
      <c r="C14826" s="2" t="s">
        <v>183</v>
      </c>
      <c r="D14826" s="209" t="n">
        <v>67.88</v>
      </c>
    </row>
    <row r="14827" customFormat="false" ht="19.4" hidden="false" customHeight="false" outlineLevel="0" collapsed="false">
      <c r="A14827" s="207" t="n">
        <v>39734</v>
      </c>
      <c r="B14827" s="208" t="s">
        <v>14970</v>
      </c>
      <c r="C14827" s="2" t="s">
        <v>183</v>
      </c>
      <c r="D14827" s="209" t="n">
        <v>80.51</v>
      </c>
    </row>
    <row r="14828" customFormat="false" ht="19.4" hidden="false" customHeight="false" outlineLevel="0" collapsed="false">
      <c r="A14828" s="207" t="n">
        <v>39736</v>
      </c>
      <c r="B14828" s="208" t="s">
        <v>14971</v>
      </c>
      <c r="C14828" s="2" t="s">
        <v>183</v>
      </c>
      <c r="D14828" s="209" t="n">
        <v>91.88</v>
      </c>
    </row>
    <row r="14829" customFormat="false" ht="19.4" hidden="false" customHeight="false" outlineLevel="0" collapsed="false">
      <c r="A14829" s="207" t="n">
        <v>39739</v>
      </c>
      <c r="B14829" s="208" t="s">
        <v>14972</v>
      </c>
      <c r="C14829" s="2" t="s">
        <v>183</v>
      </c>
      <c r="D14829" s="209" t="n">
        <v>63.54</v>
      </c>
    </row>
    <row r="14830" customFormat="false" ht="19.4" hidden="false" customHeight="false" outlineLevel="0" collapsed="false">
      <c r="A14830" s="207" t="n">
        <v>39737</v>
      </c>
      <c r="B14830" s="208" t="s">
        <v>14973</v>
      </c>
      <c r="C14830" s="2" t="s">
        <v>183</v>
      </c>
      <c r="D14830" s="209" t="n">
        <v>12.36</v>
      </c>
    </row>
    <row r="14831" customFormat="false" ht="19.4" hidden="false" customHeight="false" outlineLevel="0" collapsed="false">
      <c r="A14831" s="207" t="n">
        <v>39738</v>
      </c>
      <c r="B14831" s="208" t="s">
        <v>14974</v>
      </c>
      <c r="C14831" s="2" t="s">
        <v>183</v>
      </c>
      <c r="D14831" s="209" t="n">
        <v>4.47</v>
      </c>
    </row>
    <row r="14832" customFormat="false" ht="19.4" hidden="false" customHeight="false" outlineLevel="0" collapsed="false">
      <c r="A14832" s="207" t="n">
        <v>39733</v>
      </c>
      <c r="B14832" s="208" t="s">
        <v>14975</v>
      </c>
      <c r="C14832" s="2" t="s">
        <v>183</v>
      </c>
      <c r="D14832" s="209" t="n">
        <v>109.96</v>
      </c>
    </row>
    <row r="14833" customFormat="false" ht="19.4" hidden="false" customHeight="false" outlineLevel="0" collapsed="false">
      <c r="A14833" s="207" t="n">
        <v>39854</v>
      </c>
      <c r="B14833" s="208" t="s">
        <v>14976</v>
      </c>
      <c r="C14833" s="2" t="s">
        <v>183</v>
      </c>
      <c r="D14833" s="209" t="n">
        <v>111.52</v>
      </c>
    </row>
    <row r="14834" customFormat="false" ht="19.4" hidden="false" customHeight="false" outlineLevel="0" collapsed="false">
      <c r="A14834" s="207" t="n">
        <v>39740</v>
      </c>
      <c r="B14834" s="208" t="s">
        <v>14977</v>
      </c>
      <c r="C14834" s="2" t="s">
        <v>183</v>
      </c>
      <c r="D14834" s="209" t="n">
        <v>61.02</v>
      </c>
    </row>
    <row r="14835" customFormat="false" ht="19.4" hidden="false" customHeight="false" outlineLevel="0" collapsed="false">
      <c r="A14835" s="207" t="n">
        <v>39741</v>
      </c>
      <c r="B14835" s="208" t="s">
        <v>14978</v>
      </c>
      <c r="C14835" s="2" t="s">
        <v>183</v>
      </c>
      <c r="D14835" s="209" t="n">
        <v>11.24</v>
      </c>
    </row>
    <row r="14836" customFormat="false" ht="19.4" hidden="false" customHeight="false" outlineLevel="0" collapsed="false">
      <c r="A14836" s="207" t="n">
        <v>39853</v>
      </c>
      <c r="B14836" s="208" t="s">
        <v>14979</v>
      </c>
      <c r="C14836" s="2" t="s">
        <v>183</v>
      </c>
      <c r="D14836" s="209" t="n">
        <v>14.77</v>
      </c>
    </row>
    <row r="14837" customFormat="false" ht="19.4" hidden="false" customHeight="false" outlineLevel="0" collapsed="false">
      <c r="A14837" s="207" t="n">
        <v>39742</v>
      </c>
      <c r="B14837" s="208" t="s">
        <v>14980</v>
      </c>
      <c r="C14837" s="2" t="s">
        <v>183</v>
      </c>
      <c r="D14837" s="209" t="n">
        <v>49.04</v>
      </c>
    </row>
    <row r="14838" customFormat="false" ht="19.4" hidden="false" customHeight="false" outlineLevel="0" collapsed="false">
      <c r="A14838" s="207" t="n">
        <v>39751</v>
      </c>
      <c r="B14838" s="208" t="s">
        <v>14981</v>
      </c>
      <c r="C14838" s="2" t="s">
        <v>183</v>
      </c>
    </row>
    <row r="14839" customFormat="false" ht="19.4" hidden="false" customHeight="false" outlineLevel="0" collapsed="false">
      <c r="A14839" s="207" t="n">
        <v>39750</v>
      </c>
      <c r="B14839" s="208" t="s">
        <v>14982</v>
      </c>
      <c r="C14839" s="2" t="s">
        <v>183</v>
      </c>
    </row>
    <row r="14840" customFormat="false" ht="12.8" hidden="false" customHeight="false" outlineLevel="0" collapsed="false">
      <c r="A14840" s="207" t="n">
        <v>39749</v>
      </c>
      <c r="B14840" s="208" t="s">
        <v>14983</v>
      </c>
      <c r="C14840" s="2" t="s">
        <v>183</v>
      </c>
    </row>
    <row r="14841" customFormat="false" ht="19.4" hidden="false" customHeight="false" outlineLevel="0" collapsed="false">
      <c r="A14841" s="207" t="n">
        <v>39747</v>
      </c>
      <c r="B14841" s="208" t="s">
        <v>14984</v>
      </c>
      <c r="C14841" s="2" t="s">
        <v>183</v>
      </c>
    </row>
    <row r="14842" customFormat="false" ht="19.4" hidden="false" customHeight="false" outlineLevel="0" collapsed="false">
      <c r="A14842" s="207" t="n">
        <v>39753</v>
      </c>
      <c r="B14842" s="208" t="s">
        <v>14985</v>
      </c>
      <c r="C14842" s="2" t="s">
        <v>183</v>
      </c>
    </row>
    <row r="14843" customFormat="false" ht="12.8" hidden="false" customHeight="false" outlineLevel="0" collapsed="false">
      <c r="A14843" s="207" t="n">
        <v>39752</v>
      </c>
      <c r="B14843" s="208" t="s">
        <v>14986</v>
      </c>
      <c r="C14843" s="2" t="s">
        <v>183</v>
      </c>
    </row>
    <row r="14844" customFormat="false" ht="12.8" hidden="false" customHeight="false" outlineLevel="0" collapsed="false">
      <c r="A14844" s="207" t="n">
        <v>39754</v>
      </c>
      <c r="B14844" s="208" t="s">
        <v>14987</v>
      </c>
      <c r="C14844" s="2" t="s">
        <v>183</v>
      </c>
    </row>
    <row r="14845" customFormat="false" ht="19.4" hidden="false" customHeight="false" outlineLevel="0" collapsed="false">
      <c r="A14845" s="207" t="n">
        <v>39748</v>
      </c>
      <c r="B14845" s="208" t="s">
        <v>14988</v>
      </c>
      <c r="C14845" s="2" t="s">
        <v>183</v>
      </c>
    </row>
    <row r="14846" customFormat="false" ht="12.8" hidden="false" customHeight="false" outlineLevel="0" collapsed="false">
      <c r="A14846" s="207" t="n">
        <v>39755</v>
      </c>
      <c r="B14846" s="208" t="s">
        <v>14989</v>
      </c>
      <c r="C14846" s="2" t="s">
        <v>183</v>
      </c>
    </row>
    <row r="14847" customFormat="false" ht="12.8" hidden="false" customHeight="false" outlineLevel="0" collapsed="false">
      <c r="A14847" s="207" t="n">
        <v>12742</v>
      </c>
      <c r="B14847" s="208" t="s">
        <v>14990</v>
      </c>
      <c r="C14847" s="2" t="s">
        <v>183</v>
      </c>
    </row>
    <row r="14848" customFormat="false" ht="12.8" hidden="false" customHeight="false" outlineLevel="0" collapsed="false">
      <c r="A14848" s="207" t="n">
        <v>12713</v>
      </c>
      <c r="B14848" s="208" t="s">
        <v>14991</v>
      </c>
      <c r="C14848" s="2" t="s">
        <v>183</v>
      </c>
    </row>
    <row r="14849" customFormat="false" ht="12.8" hidden="false" customHeight="false" outlineLevel="0" collapsed="false">
      <c r="A14849" s="207" t="n">
        <v>12743</v>
      </c>
      <c r="B14849" s="208" t="s">
        <v>14992</v>
      </c>
      <c r="C14849" s="2" t="s">
        <v>183</v>
      </c>
    </row>
    <row r="14850" customFormat="false" ht="12.8" hidden="false" customHeight="false" outlineLevel="0" collapsed="false">
      <c r="A14850" s="207" t="n">
        <v>12744</v>
      </c>
      <c r="B14850" s="208" t="s">
        <v>14993</v>
      </c>
      <c r="C14850" s="2" t="s">
        <v>183</v>
      </c>
    </row>
    <row r="14851" customFormat="false" ht="12.8" hidden="false" customHeight="false" outlineLevel="0" collapsed="false">
      <c r="A14851" s="207" t="n">
        <v>12745</v>
      </c>
      <c r="B14851" s="208" t="s">
        <v>14994</v>
      </c>
      <c r="C14851" s="2" t="s">
        <v>183</v>
      </c>
    </row>
    <row r="14852" customFormat="false" ht="12.8" hidden="false" customHeight="false" outlineLevel="0" collapsed="false">
      <c r="A14852" s="207" t="n">
        <v>12746</v>
      </c>
      <c r="B14852" s="208" t="s">
        <v>14995</v>
      </c>
      <c r="C14852" s="2" t="s">
        <v>183</v>
      </c>
    </row>
    <row r="14853" customFormat="false" ht="12.8" hidden="false" customHeight="false" outlineLevel="0" collapsed="false">
      <c r="A14853" s="207" t="n">
        <v>12747</v>
      </c>
      <c r="B14853" s="208" t="s">
        <v>14996</v>
      </c>
      <c r="C14853" s="2" t="s">
        <v>183</v>
      </c>
    </row>
    <row r="14854" customFormat="false" ht="12.8" hidden="false" customHeight="false" outlineLevel="0" collapsed="false">
      <c r="A14854" s="207" t="n">
        <v>12748</v>
      </c>
      <c r="B14854" s="208" t="s">
        <v>14997</v>
      </c>
      <c r="C14854" s="2" t="s">
        <v>183</v>
      </c>
    </row>
    <row r="14855" customFormat="false" ht="12.8" hidden="false" customHeight="false" outlineLevel="0" collapsed="false">
      <c r="A14855" s="207" t="n">
        <v>12749</v>
      </c>
      <c r="B14855" s="208" t="s">
        <v>14998</v>
      </c>
      <c r="C14855" s="2" t="s">
        <v>183</v>
      </c>
    </row>
    <row r="14856" customFormat="false" ht="12.8" hidden="false" customHeight="false" outlineLevel="0" collapsed="false">
      <c r="A14856" s="207" t="n">
        <v>39660</v>
      </c>
      <c r="B14856" s="208" t="s">
        <v>14999</v>
      </c>
      <c r="C14856" s="2" t="s">
        <v>183</v>
      </c>
      <c r="D14856" s="237" t="n">
        <v>44.18</v>
      </c>
      <c r="G14856" s="0" t="s">
        <v>15000</v>
      </c>
    </row>
    <row r="14857" customFormat="false" ht="12.8" hidden="false" customHeight="false" outlineLevel="0" collapsed="false">
      <c r="A14857" s="207" t="n">
        <v>39662</v>
      </c>
      <c r="B14857" s="208" t="s">
        <v>15001</v>
      </c>
      <c r="C14857" s="2" t="s">
        <v>183</v>
      </c>
      <c r="D14857" s="237" t="n">
        <v>21.17</v>
      </c>
      <c r="G14857" s="0" t="s">
        <v>15000</v>
      </c>
    </row>
    <row r="14858" customFormat="false" ht="12.8" hidden="false" customHeight="false" outlineLevel="0" collapsed="false">
      <c r="A14858" s="207" t="n">
        <v>39661</v>
      </c>
      <c r="B14858" s="208" t="s">
        <v>15002</v>
      </c>
      <c r="C14858" s="2" t="s">
        <v>183</v>
      </c>
    </row>
    <row r="14859" customFormat="false" ht="12.8" hidden="false" customHeight="false" outlineLevel="0" collapsed="false">
      <c r="A14859" s="207" t="n">
        <v>39666</v>
      </c>
      <c r="B14859" s="208" t="s">
        <v>15003</v>
      </c>
      <c r="C14859" s="2" t="s">
        <v>183</v>
      </c>
    </row>
    <row r="14860" customFormat="false" ht="12.8" hidden="false" customHeight="false" outlineLevel="0" collapsed="false">
      <c r="A14860" s="207" t="n">
        <v>39664</v>
      </c>
      <c r="B14860" s="208" t="s">
        <v>15004</v>
      </c>
      <c r="C14860" s="2" t="s">
        <v>183</v>
      </c>
    </row>
    <row r="14861" customFormat="false" ht="12.8" hidden="false" customHeight="false" outlineLevel="0" collapsed="false">
      <c r="A14861" s="207" t="n">
        <v>39663</v>
      </c>
      <c r="B14861" s="208" t="s">
        <v>15005</v>
      </c>
      <c r="C14861" s="2" t="s">
        <v>183</v>
      </c>
    </row>
    <row r="14862" customFormat="false" ht="12.8" hidden="false" customHeight="false" outlineLevel="0" collapsed="false">
      <c r="A14862" s="207" t="n">
        <v>39665</v>
      </c>
      <c r="B14862" s="208" t="s">
        <v>15006</v>
      </c>
      <c r="C14862" s="2" t="s">
        <v>183</v>
      </c>
    </row>
    <row r="14863" customFormat="false" ht="12.8" hidden="false" customHeight="false" outlineLevel="0" collapsed="false">
      <c r="A14863" s="207" t="n">
        <v>7753</v>
      </c>
      <c r="B14863" s="208" t="s">
        <v>15007</v>
      </c>
      <c r="C14863" s="2" t="s">
        <v>183</v>
      </c>
      <c r="D14863" s="209" t="n">
        <v>470.1</v>
      </c>
    </row>
    <row r="14864" customFormat="false" ht="12.8" hidden="false" customHeight="false" outlineLevel="0" collapsed="false">
      <c r="A14864" s="207" t="n">
        <v>13256</v>
      </c>
      <c r="B14864" s="208" t="s">
        <v>15008</v>
      </c>
      <c r="C14864" s="2" t="s">
        <v>183</v>
      </c>
      <c r="D14864" s="209" t="n">
        <v>658.54</v>
      </c>
    </row>
    <row r="14865" customFormat="false" ht="12.8" hidden="false" customHeight="false" outlineLevel="0" collapsed="false">
      <c r="A14865" s="207" t="n">
        <v>7757</v>
      </c>
      <c r="B14865" s="208" t="s">
        <v>15009</v>
      </c>
      <c r="C14865" s="2" t="s">
        <v>183</v>
      </c>
      <c r="D14865" s="209" t="n">
        <v>702.11</v>
      </c>
    </row>
    <row r="14866" customFormat="false" ht="12.8" hidden="false" customHeight="false" outlineLevel="0" collapsed="false">
      <c r="A14866" s="207" t="n">
        <v>7758</v>
      </c>
      <c r="B14866" s="208" t="s">
        <v>15010</v>
      </c>
      <c r="C14866" s="2" t="s">
        <v>183</v>
      </c>
      <c r="D14866" s="209" t="n">
        <v>1017.2</v>
      </c>
    </row>
    <row r="14867" customFormat="false" ht="12.8" hidden="false" customHeight="false" outlineLevel="0" collapsed="false">
      <c r="A14867" s="207" t="n">
        <v>7759</v>
      </c>
      <c r="B14867" s="208" t="s">
        <v>15011</v>
      </c>
      <c r="C14867" s="2" t="s">
        <v>183</v>
      </c>
      <c r="D14867" s="209" t="n">
        <v>2818.66</v>
      </c>
    </row>
    <row r="14868" customFormat="false" ht="12.8" hidden="false" customHeight="false" outlineLevel="0" collapsed="false">
      <c r="A14868" s="207" t="n">
        <v>40334</v>
      </c>
      <c r="B14868" s="208" t="s">
        <v>15012</v>
      </c>
      <c r="C14868" s="2" t="s">
        <v>183</v>
      </c>
      <c r="D14868" s="209" t="n">
        <v>110.43</v>
      </c>
    </row>
    <row r="14869" customFormat="false" ht="12.8" hidden="false" customHeight="false" outlineLevel="0" collapsed="false">
      <c r="A14869" s="207" t="n">
        <v>7745</v>
      </c>
      <c r="B14869" s="208" t="s">
        <v>15013</v>
      </c>
      <c r="C14869" s="2" t="s">
        <v>183</v>
      </c>
      <c r="D14869" s="209" t="n">
        <v>124.61</v>
      </c>
    </row>
    <row r="14870" customFormat="false" ht="12.8" hidden="false" customHeight="false" outlineLevel="0" collapsed="false">
      <c r="A14870" s="207" t="n">
        <v>7742</v>
      </c>
      <c r="B14870" s="208" t="s">
        <v>15014</v>
      </c>
      <c r="C14870" s="2" t="s">
        <v>183</v>
      </c>
      <c r="D14870" s="209" t="n">
        <v>328.66</v>
      </c>
    </row>
    <row r="14871" customFormat="false" ht="12.8" hidden="false" customHeight="false" outlineLevel="0" collapsed="false">
      <c r="A14871" s="207" t="n">
        <v>7750</v>
      </c>
      <c r="B14871" s="208" t="s">
        <v>15015</v>
      </c>
      <c r="C14871" s="2" t="s">
        <v>183</v>
      </c>
      <c r="D14871" s="209" t="n">
        <v>401.2</v>
      </c>
    </row>
    <row r="14872" customFormat="false" ht="12.8" hidden="false" customHeight="false" outlineLevel="0" collapsed="false">
      <c r="A14872" s="207" t="n">
        <v>7756</v>
      </c>
      <c r="B14872" s="208" t="s">
        <v>15016</v>
      </c>
      <c r="C14872" s="2" t="s">
        <v>183</v>
      </c>
      <c r="D14872" s="209" t="n">
        <v>460.98</v>
      </c>
    </row>
    <row r="14873" customFormat="false" ht="12.8" hidden="false" customHeight="false" outlineLevel="0" collapsed="false">
      <c r="A14873" s="207" t="n">
        <v>7725</v>
      </c>
      <c r="B14873" s="208" t="s">
        <v>15017</v>
      </c>
      <c r="C14873" s="2" t="s">
        <v>183</v>
      </c>
      <c r="D14873" s="209" t="n">
        <v>241.13</v>
      </c>
    </row>
    <row r="14874" customFormat="false" ht="12.8" hidden="false" customHeight="false" outlineLevel="0" collapsed="false">
      <c r="A14874" s="207" t="n">
        <v>7765</v>
      </c>
      <c r="B14874" s="208" t="s">
        <v>15018</v>
      </c>
      <c r="C14874" s="2" t="s">
        <v>183</v>
      </c>
      <c r="D14874" s="209" t="n">
        <v>516.7</v>
      </c>
    </row>
    <row r="14875" customFormat="false" ht="12.8" hidden="false" customHeight="false" outlineLevel="0" collapsed="false">
      <c r="A14875" s="207" t="n">
        <v>12569</v>
      </c>
      <c r="B14875" s="208" t="s">
        <v>15019</v>
      </c>
      <c r="C14875" s="2" t="s">
        <v>183</v>
      </c>
      <c r="D14875" s="209" t="n">
        <v>713.25</v>
      </c>
    </row>
    <row r="14876" customFormat="false" ht="12.8" hidden="false" customHeight="false" outlineLevel="0" collapsed="false">
      <c r="A14876" s="207" t="n">
        <v>7766</v>
      </c>
      <c r="B14876" s="208" t="s">
        <v>15020</v>
      </c>
      <c r="C14876" s="2" t="s">
        <v>183</v>
      </c>
      <c r="D14876" s="209" t="n">
        <v>757.83</v>
      </c>
    </row>
    <row r="14877" customFormat="false" ht="12.8" hidden="false" customHeight="false" outlineLevel="0" collapsed="false">
      <c r="A14877" s="207" t="n">
        <v>7767</v>
      </c>
      <c r="B14877" s="208" t="s">
        <v>15021</v>
      </c>
      <c r="C14877" s="2" t="s">
        <v>183</v>
      </c>
      <c r="D14877" s="209" t="n">
        <v>1088.12</v>
      </c>
    </row>
    <row r="14878" customFormat="false" ht="12.8" hidden="false" customHeight="false" outlineLevel="0" collapsed="false">
      <c r="A14878" s="207" t="n">
        <v>7727</v>
      </c>
      <c r="B14878" s="208" t="s">
        <v>15022</v>
      </c>
      <c r="C14878" s="2" t="s">
        <v>183</v>
      </c>
      <c r="D14878" s="209" t="n">
        <v>3161.03</v>
      </c>
    </row>
    <row r="14879" customFormat="false" ht="12.8" hidden="false" customHeight="false" outlineLevel="0" collapsed="false">
      <c r="A14879" s="207" t="n">
        <v>7760</v>
      </c>
      <c r="B14879" s="208" t="s">
        <v>15023</v>
      </c>
      <c r="C14879" s="2" t="s">
        <v>183</v>
      </c>
      <c r="D14879" s="209" t="n">
        <v>125.63</v>
      </c>
    </row>
    <row r="14880" customFormat="false" ht="12.8" hidden="false" customHeight="false" outlineLevel="0" collapsed="false">
      <c r="A14880" s="207" t="n">
        <v>7761</v>
      </c>
      <c r="B14880" s="208" t="s">
        <v>15024</v>
      </c>
      <c r="C14880" s="2" t="s">
        <v>183</v>
      </c>
      <c r="D14880" s="209" t="n">
        <v>131.7</v>
      </c>
    </row>
    <row r="14881" customFormat="false" ht="12.8" hidden="false" customHeight="false" outlineLevel="0" collapsed="false">
      <c r="A14881" s="207" t="n">
        <v>7752</v>
      </c>
      <c r="B14881" s="208" t="s">
        <v>15025</v>
      </c>
      <c r="C14881" s="2" t="s">
        <v>183</v>
      </c>
      <c r="D14881" s="209" t="n">
        <v>160.07</v>
      </c>
    </row>
    <row r="14882" customFormat="false" ht="12.8" hidden="false" customHeight="false" outlineLevel="0" collapsed="false">
      <c r="A14882" s="207" t="n">
        <v>7762</v>
      </c>
      <c r="B14882" s="208" t="s">
        <v>15026</v>
      </c>
      <c r="C14882" s="2" t="s">
        <v>183</v>
      </c>
      <c r="D14882" s="209" t="n">
        <v>209.21</v>
      </c>
    </row>
    <row r="14883" customFormat="false" ht="12.8" hidden="false" customHeight="false" outlineLevel="0" collapsed="false">
      <c r="A14883" s="207" t="n">
        <v>7722</v>
      </c>
      <c r="B14883" s="208" t="s">
        <v>15027</v>
      </c>
      <c r="C14883" s="2" t="s">
        <v>183</v>
      </c>
      <c r="D14883" s="209" t="n">
        <v>320.15</v>
      </c>
    </row>
    <row r="14884" customFormat="false" ht="12.8" hidden="false" customHeight="false" outlineLevel="0" collapsed="false">
      <c r="A14884" s="207" t="n">
        <v>7763</v>
      </c>
      <c r="B14884" s="208" t="s">
        <v>15028</v>
      </c>
      <c r="C14884" s="2" t="s">
        <v>183</v>
      </c>
      <c r="D14884" s="209" t="n">
        <v>390.06</v>
      </c>
    </row>
    <row r="14885" customFormat="false" ht="12.8" hidden="false" customHeight="false" outlineLevel="0" collapsed="false">
      <c r="A14885" s="207" t="n">
        <v>7764</v>
      </c>
      <c r="B14885" s="208" t="s">
        <v>15029</v>
      </c>
      <c r="C14885" s="2" t="s">
        <v>183</v>
      </c>
      <c r="D14885" s="209" t="n">
        <v>466.04</v>
      </c>
    </row>
    <row r="14886" customFormat="false" ht="12.8" hidden="false" customHeight="false" outlineLevel="0" collapsed="false">
      <c r="A14886" s="207" t="n">
        <v>12572</v>
      </c>
      <c r="B14886" s="208" t="s">
        <v>15030</v>
      </c>
      <c r="C14886" s="2" t="s">
        <v>183</v>
      </c>
      <c r="D14886" s="209" t="n">
        <v>658.54</v>
      </c>
    </row>
    <row r="14887" customFormat="false" ht="12.8" hidden="false" customHeight="false" outlineLevel="0" collapsed="false">
      <c r="A14887" s="207" t="n">
        <v>12573</v>
      </c>
      <c r="B14887" s="208" t="s">
        <v>15031</v>
      </c>
      <c r="C14887" s="2" t="s">
        <v>183</v>
      </c>
      <c r="D14887" s="209" t="n">
        <v>866.24</v>
      </c>
    </row>
    <row r="14888" customFormat="false" ht="12.8" hidden="false" customHeight="false" outlineLevel="0" collapsed="false">
      <c r="A14888" s="207" t="n">
        <v>12574</v>
      </c>
      <c r="B14888" s="208" t="s">
        <v>15032</v>
      </c>
      <c r="C14888" s="2" t="s">
        <v>183</v>
      </c>
      <c r="D14888" s="209" t="n">
        <v>1047.39</v>
      </c>
    </row>
    <row r="14889" customFormat="false" ht="12.8" hidden="false" customHeight="false" outlineLevel="0" collapsed="false">
      <c r="A14889" s="207" t="n">
        <v>12575</v>
      </c>
      <c r="B14889" s="208" t="s">
        <v>15033</v>
      </c>
      <c r="C14889" s="2" t="s">
        <v>183</v>
      </c>
      <c r="D14889" s="209" t="n">
        <v>1590.64</v>
      </c>
    </row>
    <row r="14890" customFormat="false" ht="12.8" hidden="false" customHeight="false" outlineLevel="0" collapsed="false">
      <c r="A14890" s="207" t="n">
        <v>12576</v>
      </c>
      <c r="B14890" s="208" t="s">
        <v>15034</v>
      </c>
      <c r="C14890" s="2" t="s">
        <v>183</v>
      </c>
      <c r="D14890" s="209" t="n">
        <v>192.49</v>
      </c>
    </row>
    <row r="14891" customFormat="false" ht="12.8" hidden="false" customHeight="false" outlineLevel="0" collapsed="false">
      <c r="A14891" s="207" t="n">
        <v>12577</v>
      </c>
      <c r="B14891" s="208" t="s">
        <v>15035</v>
      </c>
      <c r="C14891" s="2" t="s">
        <v>183</v>
      </c>
      <c r="D14891" s="209" t="n">
        <v>259.36</v>
      </c>
    </row>
    <row r="14892" customFormat="false" ht="12.8" hidden="false" customHeight="false" outlineLevel="0" collapsed="false">
      <c r="A14892" s="207" t="n">
        <v>12578</v>
      </c>
      <c r="B14892" s="208" t="s">
        <v>15036</v>
      </c>
      <c r="C14892" s="2" t="s">
        <v>183</v>
      </c>
      <c r="D14892" s="209" t="n">
        <v>314.07</v>
      </c>
    </row>
    <row r="14893" customFormat="false" ht="12.8" hidden="false" customHeight="false" outlineLevel="0" collapsed="false">
      <c r="A14893" s="207" t="n">
        <v>12579</v>
      </c>
      <c r="B14893" s="208" t="s">
        <v>15037</v>
      </c>
      <c r="C14893" s="2" t="s">
        <v>183</v>
      </c>
      <c r="D14893" s="209" t="n">
        <v>541.02</v>
      </c>
    </row>
    <row r="14894" customFormat="false" ht="12.8" hidden="false" customHeight="false" outlineLevel="0" collapsed="false">
      <c r="A14894" s="207" t="n">
        <v>12580</v>
      </c>
      <c r="B14894" s="208" t="s">
        <v>15038</v>
      </c>
      <c r="C14894" s="2" t="s">
        <v>183</v>
      </c>
      <c r="D14894" s="209" t="n">
        <v>563.71</v>
      </c>
    </row>
    <row r="14895" customFormat="false" ht="12.8" hidden="false" customHeight="false" outlineLevel="0" collapsed="false">
      <c r="A14895" s="207" t="n">
        <v>12581</v>
      </c>
      <c r="B14895" s="208" t="s">
        <v>15039</v>
      </c>
      <c r="C14895" s="2" t="s">
        <v>183</v>
      </c>
      <c r="D14895" s="209" t="n">
        <v>603.83</v>
      </c>
    </row>
    <row r="14896" customFormat="false" ht="19.4" hidden="false" customHeight="false" outlineLevel="0" collapsed="false">
      <c r="A14896" s="207" t="n">
        <v>7720</v>
      </c>
      <c r="B14896" s="208" t="s">
        <v>15040</v>
      </c>
      <c r="C14896" s="2" t="s">
        <v>183</v>
      </c>
      <c r="D14896" s="209" t="n">
        <v>944.25</v>
      </c>
    </row>
    <row r="14897" customFormat="false" ht="19.4" hidden="false" customHeight="false" outlineLevel="0" collapsed="false">
      <c r="A14897" s="207" t="n">
        <v>40335</v>
      </c>
      <c r="B14897" s="208" t="s">
        <v>15041</v>
      </c>
      <c r="C14897" s="2" t="s">
        <v>183</v>
      </c>
      <c r="D14897" s="209" t="n">
        <v>197.56</v>
      </c>
    </row>
    <row r="14898" customFormat="false" ht="19.4" hidden="false" customHeight="false" outlineLevel="0" collapsed="false">
      <c r="A14898" s="207" t="n">
        <v>7740</v>
      </c>
      <c r="B14898" s="208" t="s">
        <v>15042</v>
      </c>
      <c r="C14898" s="2" t="s">
        <v>183</v>
      </c>
      <c r="D14898" s="209" t="n">
        <v>202.63</v>
      </c>
    </row>
    <row r="14899" customFormat="false" ht="19.4" hidden="false" customHeight="false" outlineLevel="0" collapsed="false">
      <c r="A14899" s="207" t="n">
        <v>7741</v>
      </c>
      <c r="B14899" s="208" t="s">
        <v>15043</v>
      </c>
      <c r="C14899" s="2" t="s">
        <v>183</v>
      </c>
      <c r="D14899" s="209" t="n">
        <v>374.86</v>
      </c>
    </row>
    <row r="14900" customFormat="false" ht="19.4" hidden="false" customHeight="false" outlineLevel="0" collapsed="false">
      <c r="A14900" s="207" t="n">
        <v>7774</v>
      </c>
      <c r="B14900" s="208" t="s">
        <v>15044</v>
      </c>
      <c r="C14900" s="2" t="s">
        <v>183</v>
      </c>
      <c r="D14900" s="209" t="n">
        <v>459.97</v>
      </c>
    </row>
    <row r="14901" customFormat="false" ht="19.4" hidden="false" customHeight="false" outlineLevel="0" collapsed="false">
      <c r="A14901" s="207" t="n">
        <v>7744</v>
      </c>
      <c r="B14901" s="208" t="s">
        <v>15045</v>
      </c>
      <c r="C14901" s="2" t="s">
        <v>183</v>
      </c>
      <c r="D14901" s="209" t="n">
        <v>600.79</v>
      </c>
    </row>
    <row r="14902" customFormat="false" ht="19.4" hidden="false" customHeight="false" outlineLevel="0" collapsed="false">
      <c r="A14902" s="207" t="n">
        <v>7773</v>
      </c>
      <c r="B14902" s="208" t="s">
        <v>15046</v>
      </c>
      <c r="C14902" s="2" t="s">
        <v>183</v>
      </c>
      <c r="D14902" s="209" t="n">
        <v>614.07</v>
      </c>
    </row>
    <row r="14903" customFormat="false" ht="19.4" hidden="false" customHeight="false" outlineLevel="0" collapsed="false">
      <c r="A14903" s="207" t="n">
        <v>7754</v>
      </c>
      <c r="B14903" s="208" t="s">
        <v>15047</v>
      </c>
      <c r="C14903" s="2" t="s">
        <v>183</v>
      </c>
      <c r="D14903" s="209" t="n">
        <v>931.08</v>
      </c>
    </row>
    <row r="14904" customFormat="false" ht="19.4" hidden="false" customHeight="false" outlineLevel="0" collapsed="false">
      <c r="A14904" s="207" t="n">
        <v>7735</v>
      </c>
      <c r="B14904" s="208" t="s">
        <v>15048</v>
      </c>
      <c r="C14904" s="2" t="s">
        <v>183</v>
      </c>
      <c r="D14904" s="209" t="n">
        <v>1205.65</v>
      </c>
    </row>
    <row r="14905" customFormat="false" ht="19.4" hidden="false" customHeight="false" outlineLevel="0" collapsed="false">
      <c r="A14905" s="207" t="n">
        <v>7755</v>
      </c>
      <c r="B14905" s="208" t="s">
        <v>15049</v>
      </c>
      <c r="C14905" s="2" t="s">
        <v>183</v>
      </c>
      <c r="D14905" s="209" t="n">
        <v>239.1</v>
      </c>
    </row>
    <row r="14906" customFormat="false" ht="19.4" hidden="false" customHeight="false" outlineLevel="0" collapsed="false">
      <c r="A14906" s="207" t="n">
        <v>7776</v>
      </c>
      <c r="B14906" s="208" t="s">
        <v>15050</v>
      </c>
      <c r="C14906" s="2" t="s">
        <v>183</v>
      </c>
      <c r="D14906" s="209" t="n">
        <v>498.47</v>
      </c>
    </row>
    <row r="14907" customFormat="false" ht="19.4" hidden="false" customHeight="false" outlineLevel="0" collapsed="false">
      <c r="A14907" s="207" t="n">
        <v>7743</v>
      </c>
      <c r="B14907" s="208" t="s">
        <v>15051</v>
      </c>
      <c r="C14907" s="2" t="s">
        <v>183</v>
      </c>
      <c r="D14907" s="209" t="n">
        <v>527.85</v>
      </c>
    </row>
    <row r="14908" customFormat="false" ht="19.4" hidden="false" customHeight="false" outlineLevel="0" collapsed="false">
      <c r="A14908" s="207" t="n">
        <v>7733</v>
      </c>
      <c r="B14908" s="208" t="s">
        <v>15052</v>
      </c>
      <c r="C14908" s="2" t="s">
        <v>183</v>
      </c>
      <c r="D14908" s="209" t="n">
        <v>688.94</v>
      </c>
    </row>
    <row r="14909" customFormat="false" ht="19.4" hidden="false" customHeight="false" outlineLevel="0" collapsed="false">
      <c r="A14909" s="207" t="n">
        <v>7775</v>
      </c>
      <c r="B14909" s="208" t="s">
        <v>15053</v>
      </c>
      <c r="C14909" s="2" t="s">
        <v>183</v>
      </c>
      <c r="D14909" s="209" t="n">
        <v>754.79</v>
      </c>
    </row>
    <row r="14910" customFormat="false" ht="19.4" hidden="false" customHeight="false" outlineLevel="0" collapsed="false">
      <c r="A14910" s="207" t="n">
        <v>7734</v>
      </c>
      <c r="B14910" s="208" t="s">
        <v>15054</v>
      </c>
      <c r="C14910" s="2" t="s">
        <v>183</v>
      </c>
      <c r="D14910" s="209" t="n">
        <v>1068.87</v>
      </c>
    </row>
    <row r="14911" customFormat="false" ht="19.4" hidden="false" customHeight="false" outlineLevel="0" collapsed="false">
      <c r="A14911" s="207" t="n">
        <v>7714</v>
      </c>
      <c r="B14911" s="208" t="s">
        <v>15055</v>
      </c>
      <c r="C14911" s="2" t="s">
        <v>183</v>
      </c>
      <c r="D14911" s="209" t="n">
        <v>148.93</v>
      </c>
    </row>
    <row r="14912" customFormat="false" ht="12.8" hidden="false" customHeight="false" outlineLevel="0" collapsed="false">
      <c r="A14912" s="207" t="n">
        <v>37449</v>
      </c>
      <c r="B14912" s="208" t="s">
        <v>15056</v>
      </c>
      <c r="C14912" s="2" t="s">
        <v>183</v>
      </c>
      <c r="D14912" s="209" t="n">
        <v>34.48</v>
      </c>
    </row>
    <row r="14913" customFormat="false" ht="12.8" hidden="false" customHeight="false" outlineLevel="0" collapsed="false">
      <c r="A14913" s="207" t="n">
        <v>37450</v>
      </c>
      <c r="B14913" s="208" t="s">
        <v>15057</v>
      </c>
      <c r="C14913" s="2" t="s">
        <v>183</v>
      </c>
      <c r="D14913" s="209" t="n">
        <v>48.28</v>
      </c>
    </row>
    <row r="14914" customFormat="false" ht="12.8" hidden="false" customHeight="false" outlineLevel="0" collapsed="false">
      <c r="A14914" s="207" t="n">
        <v>37451</v>
      </c>
      <c r="B14914" s="208" t="s">
        <v>15058</v>
      </c>
      <c r="C14914" s="2" t="s">
        <v>183</v>
      </c>
      <c r="D14914" s="209" t="n">
        <v>67.4</v>
      </c>
    </row>
    <row r="14915" customFormat="false" ht="12.8" hidden="false" customHeight="false" outlineLevel="0" collapsed="false">
      <c r="A14915" s="207" t="n">
        <v>37452</v>
      </c>
      <c r="B14915" s="208" t="s">
        <v>15059</v>
      </c>
      <c r="C14915" s="2" t="s">
        <v>183</v>
      </c>
      <c r="D14915" s="209" t="n">
        <v>97.97</v>
      </c>
    </row>
    <row r="14916" customFormat="false" ht="12.8" hidden="false" customHeight="false" outlineLevel="0" collapsed="false">
      <c r="A14916" s="207" t="n">
        <v>37453</v>
      </c>
      <c r="B14916" s="208" t="s">
        <v>15060</v>
      </c>
      <c r="C14916" s="2" t="s">
        <v>183</v>
      </c>
      <c r="D14916" s="209" t="n">
        <v>112.82</v>
      </c>
    </row>
    <row r="14917" customFormat="false" ht="12.8" hidden="false" customHeight="false" outlineLevel="0" collapsed="false">
      <c r="A14917" s="207" t="n">
        <v>7778</v>
      </c>
      <c r="B14917" s="208" t="s">
        <v>15061</v>
      </c>
      <c r="C14917" s="2" t="s">
        <v>183</v>
      </c>
      <c r="D14917" s="209" t="n">
        <v>42.32</v>
      </c>
    </row>
    <row r="14918" customFormat="false" ht="12.8" hidden="false" customHeight="false" outlineLevel="0" collapsed="false">
      <c r="A14918" s="207" t="n">
        <v>7796</v>
      </c>
      <c r="B14918" s="208" t="s">
        <v>15062</v>
      </c>
      <c r="C14918" s="2" t="s">
        <v>183</v>
      </c>
      <c r="D14918" s="209" t="n">
        <v>58</v>
      </c>
    </row>
    <row r="14919" customFormat="false" ht="12.8" hidden="false" customHeight="false" outlineLevel="0" collapsed="false">
      <c r="A14919" s="207" t="n">
        <v>7781</v>
      </c>
      <c r="B14919" s="208" t="s">
        <v>15063</v>
      </c>
      <c r="C14919" s="2" t="s">
        <v>183</v>
      </c>
      <c r="D14919" s="209" t="n">
        <v>68.54</v>
      </c>
    </row>
    <row r="14920" customFormat="false" ht="12.8" hidden="false" customHeight="false" outlineLevel="0" collapsed="false">
      <c r="A14920" s="207" t="n">
        <v>7795</v>
      </c>
      <c r="B14920" s="208" t="s">
        <v>15064</v>
      </c>
      <c r="C14920" s="2" t="s">
        <v>183</v>
      </c>
      <c r="D14920" s="209" t="n">
        <v>102</v>
      </c>
    </row>
    <row r="14921" customFormat="false" ht="12.8" hidden="false" customHeight="false" outlineLevel="0" collapsed="false">
      <c r="A14921" s="207" t="n">
        <v>7791</v>
      </c>
      <c r="B14921" s="208" t="s">
        <v>15065</v>
      </c>
      <c r="C14921" s="2" t="s">
        <v>183</v>
      </c>
      <c r="D14921" s="209" t="n">
        <v>122.11</v>
      </c>
    </row>
    <row r="14922" customFormat="false" ht="12.8" hidden="false" customHeight="false" outlineLevel="0" collapsed="false">
      <c r="A14922" s="207" t="n">
        <v>7783</v>
      </c>
      <c r="B14922" s="208" t="s">
        <v>15066</v>
      </c>
      <c r="C14922" s="2" t="s">
        <v>183</v>
      </c>
      <c r="D14922" s="209" t="n">
        <v>43.27</v>
      </c>
    </row>
    <row r="14923" customFormat="false" ht="12.8" hidden="false" customHeight="false" outlineLevel="0" collapsed="false">
      <c r="A14923" s="207" t="n">
        <v>7790</v>
      </c>
      <c r="B14923" s="208" t="s">
        <v>15067</v>
      </c>
      <c r="C14923" s="2" t="s">
        <v>183</v>
      </c>
      <c r="D14923" s="209" t="n">
        <v>68.18</v>
      </c>
    </row>
    <row r="14924" customFormat="false" ht="12.8" hidden="false" customHeight="false" outlineLevel="0" collapsed="false">
      <c r="A14924" s="207" t="n">
        <v>7785</v>
      </c>
      <c r="B14924" s="208" t="s">
        <v>15068</v>
      </c>
      <c r="C14924" s="2" t="s">
        <v>183</v>
      </c>
      <c r="D14924" s="209" t="n">
        <v>75.24</v>
      </c>
    </row>
    <row r="14925" customFormat="false" ht="12.8" hidden="false" customHeight="false" outlineLevel="0" collapsed="false">
      <c r="A14925" s="207" t="n">
        <v>7792</v>
      </c>
      <c r="B14925" s="208" t="s">
        <v>15069</v>
      </c>
      <c r="C14925" s="2" t="s">
        <v>183</v>
      </c>
      <c r="D14925" s="209" t="n">
        <v>106.71</v>
      </c>
    </row>
    <row r="14926" customFormat="false" ht="12.8" hidden="false" customHeight="false" outlineLevel="0" collapsed="false">
      <c r="A14926" s="207" t="n">
        <v>7793</v>
      </c>
      <c r="B14926" s="208" t="s">
        <v>15070</v>
      </c>
      <c r="C14926" s="2" t="s">
        <v>183</v>
      </c>
      <c r="D14926" s="209" t="n">
        <v>126.03</v>
      </c>
    </row>
    <row r="14927" customFormat="false" ht="19.4" hidden="false" customHeight="false" outlineLevel="0" collapsed="false">
      <c r="A14927" s="207" t="n">
        <v>13159</v>
      </c>
      <c r="B14927" s="208" t="s">
        <v>15071</v>
      </c>
      <c r="C14927" s="2" t="s">
        <v>183</v>
      </c>
      <c r="D14927" s="209" t="n">
        <v>109.72</v>
      </c>
    </row>
    <row r="14928" customFormat="false" ht="19.4" hidden="false" customHeight="false" outlineLevel="0" collapsed="false">
      <c r="A14928" s="207" t="n">
        <v>13168</v>
      </c>
      <c r="B14928" s="208" t="s">
        <v>15072</v>
      </c>
      <c r="C14928" s="2" t="s">
        <v>183</v>
      </c>
      <c r="D14928" s="209" t="n">
        <v>133.24</v>
      </c>
    </row>
    <row r="14929" customFormat="false" ht="19.4" hidden="false" customHeight="false" outlineLevel="0" collapsed="false">
      <c r="A14929" s="207" t="n">
        <v>13173</v>
      </c>
      <c r="B14929" s="208" t="s">
        <v>15073</v>
      </c>
      <c r="C14929" s="2" t="s">
        <v>183</v>
      </c>
      <c r="D14929" s="209" t="n">
        <v>180.27</v>
      </c>
    </row>
    <row r="14930" customFormat="false" ht="19.4" hidden="false" customHeight="false" outlineLevel="0" collapsed="false">
      <c r="A14930" s="207" t="n">
        <v>12583</v>
      </c>
      <c r="B14930" s="208" t="s">
        <v>15074</v>
      </c>
      <c r="C14930" s="2" t="s">
        <v>183</v>
      </c>
      <c r="D14930" s="209" t="n">
        <v>36.05</v>
      </c>
    </row>
    <row r="14931" customFormat="false" ht="19.4" hidden="false" customHeight="false" outlineLevel="0" collapsed="false">
      <c r="A14931" s="207" t="n">
        <v>12584</v>
      </c>
      <c r="B14931" s="208" t="s">
        <v>15075</v>
      </c>
      <c r="C14931" s="2" t="s">
        <v>183</v>
      </c>
      <c r="D14931" s="209" t="n">
        <v>47.02</v>
      </c>
    </row>
    <row r="14932" customFormat="false" ht="12.8" hidden="false" customHeight="false" outlineLevel="0" collapsed="false">
      <c r="A14932" s="207" t="n">
        <v>12613</v>
      </c>
      <c r="B14932" s="208" t="s">
        <v>15076</v>
      </c>
      <c r="C14932" s="2" t="s">
        <v>170</v>
      </c>
      <c r="D14932" s="209" t="n">
        <v>25.68</v>
      </c>
    </row>
    <row r="14933" customFormat="false" ht="19.4" hidden="false" customHeight="false" outlineLevel="0" collapsed="false">
      <c r="A14933" s="207" t="n">
        <v>1031</v>
      </c>
      <c r="B14933" s="208" t="s">
        <v>15077</v>
      </c>
      <c r="C14933" s="2" t="s">
        <v>170</v>
      </c>
      <c r="D14933" s="209" t="n">
        <v>15.56</v>
      </c>
    </row>
    <row r="14934" customFormat="false" ht="19.4" hidden="false" customHeight="false" outlineLevel="0" collapsed="false">
      <c r="A14934" s="207" t="n">
        <v>39707</v>
      </c>
      <c r="B14934" s="208" t="s">
        <v>15078</v>
      </c>
      <c r="C14934" s="2" t="s">
        <v>183</v>
      </c>
      <c r="D14934" s="209" t="n">
        <v>5.42</v>
      </c>
    </row>
    <row r="14935" customFormat="false" ht="19.4" hidden="false" customHeight="false" outlineLevel="0" collapsed="false">
      <c r="A14935" s="207" t="n">
        <v>39708</v>
      </c>
      <c r="B14935" s="208" t="s">
        <v>15079</v>
      </c>
      <c r="C14935" s="2" t="s">
        <v>183</v>
      </c>
      <c r="D14935" s="209" t="n">
        <v>5.26</v>
      </c>
    </row>
    <row r="14936" customFormat="false" ht="19.4" hidden="false" customHeight="false" outlineLevel="0" collapsed="false">
      <c r="A14936" s="207" t="n">
        <v>39710</v>
      </c>
      <c r="B14936" s="208" t="s">
        <v>15080</v>
      </c>
      <c r="C14936" s="2" t="s">
        <v>183</v>
      </c>
      <c r="D14936" s="209" t="n">
        <v>3.7</v>
      </c>
    </row>
    <row r="14937" customFormat="false" ht="19.4" hidden="false" customHeight="false" outlineLevel="0" collapsed="false">
      <c r="A14937" s="207" t="n">
        <v>39709</v>
      </c>
      <c r="B14937" s="208" t="s">
        <v>15081</v>
      </c>
      <c r="C14937" s="2" t="s">
        <v>183</v>
      </c>
      <c r="D14937" s="209" t="n">
        <v>5.13</v>
      </c>
    </row>
    <row r="14938" customFormat="false" ht="19.4" hidden="false" customHeight="false" outlineLevel="0" collapsed="false">
      <c r="A14938" s="207" t="n">
        <v>39711</v>
      </c>
      <c r="B14938" s="208" t="s">
        <v>15082</v>
      </c>
      <c r="C14938" s="2" t="s">
        <v>183</v>
      </c>
      <c r="D14938" s="209" t="n">
        <v>5.76</v>
      </c>
    </row>
    <row r="14939" customFormat="false" ht="19.4" hidden="false" customHeight="false" outlineLevel="0" collapsed="false">
      <c r="A14939" s="207" t="n">
        <v>39714</v>
      </c>
      <c r="B14939" s="208" t="s">
        <v>15083</v>
      </c>
      <c r="C14939" s="2" t="s">
        <v>183</v>
      </c>
      <c r="D14939" s="209" t="n">
        <v>3.66</v>
      </c>
    </row>
    <row r="14940" customFormat="false" ht="19.4" hidden="false" customHeight="false" outlineLevel="0" collapsed="false">
      <c r="A14940" s="207" t="n">
        <v>39712</v>
      </c>
      <c r="B14940" s="208" t="s">
        <v>15084</v>
      </c>
      <c r="C14940" s="2" t="s">
        <v>183</v>
      </c>
      <c r="D14940" s="209" t="n">
        <v>2.02</v>
      </c>
    </row>
    <row r="14941" customFormat="false" ht="19.4" hidden="false" customHeight="false" outlineLevel="0" collapsed="false">
      <c r="A14941" s="207" t="n">
        <v>39713</v>
      </c>
      <c r="B14941" s="208" t="s">
        <v>15085</v>
      </c>
      <c r="C14941" s="2" t="s">
        <v>183</v>
      </c>
      <c r="D14941" s="209" t="n">
        <v>1.59</v>
      </c>
    </row>
    <row r="14942" customFormat="false" ht="19.4" hidden="false" customHeight="false" outlineLevel="0" collapsed="false">
      <c r="A14942" s="207" t="n">
        <v>39715</v>
      </c>
      <c r="B14942" s="208" t="s">
        <v>15086</v>
      </c>
      <c r="C14942" s="2" t="s">
        <v>183</v>
      </c>
      <c r="D14942" s="209" t="n">
        <v>2.6</v>
      </c>
    </row>
    <row r="14943" customFormat="false" ht="19.4" hidden="false" customHeight="false" outlineLevel="0" collapsed="false">
      <c r="A14943" s="207" t="n">
        <v>39716</v>
      </c>
      <c r="B14943" s="208" t="s">
        <v>15087</v>
      </c>
      <c r="C14943" s="2" t="s">
        <v>183</v>
      </c>
      <c r="D14943" s="209" t="n">
        <v>1.97</v>
      </c>
    </row>
    <row r="14944" customFormat="false" ht="19.4" hidden="false" customHeight="false" outlineLevel="0" collapsed="false">
      <c r="A14944" s="207" t="n">
        <v>39718</v>
      </c>
      <c r="B14944" s="208" t="s">
        <v>15088</v>
      </c>
      <c r="C14944" s="2" t="s">
        <v>183</v>
      </c>
      <c r="D14944" s="209" t="n">
        <v>3.36</v>
      </c>
    </row>
    <row r="14945" customFormat="false" ht="19.4" hidden="false" customHeight="false" outlineLevel="0" collapsed="false">
      <c r="A14945" s="207" t="n">
        <v>9813</v>
      </c>
      <c r="B14945" s="208" t="s">
        <v>15089</v>
      </c>
      <c r="C14945" s="2" t="s">
        <v>183</v>
      </c>
      <c r="D14945" s="209" t="n">
        <v>6.42</v>
      </c>
    </row>
    <row r="14946" customFormat="false" ht="19.4" hidden="false" customHeight="false" outlineLevel="0" collapsed="false">
      <c r="A14946" s="207" t="n">
        <v>9815</v>
      </c>
      <c r="B14946" s="208" t="s">
        <v>15090</v>
      </c>
      <c r="C14946" s="2" t="s">
        <v>183</v>
      </c>
      <c r="D14946" s="209" t="n">
        <v>12.68</v>
      </c>
    </row>
    <row r="14947" customFormat="false" ht="19.4" hidden="false" customHeight="false" outlineLevel="0" collapsed="false">
      <c r="A14947" s="207" t="n">
        <v>44543</v>
      </c>
      <c r="B14947" s="208" t="s">
        <v>15091</v>
      </c>
      <c r="C14947" s="2" t="s">
        <v>183</v>
      </c>
      <c r="D14947" s="209" t="n">
        <v>6308.72</v>
      </c>
    </row>
    <row r="14948" customFormat="false" ht="19.4" hidden="false" customHeight="false" outlineLevel="0" collapsed="false">
      <c r="A14948" s="207" t="n">
        <v>44526</v>
      </c>
      <c r="B14948" s="208" t="s">
        <v>15092</v>
      </c>
      <c r="C14948" s="2" t="s">
        <v>183</v>
      </c>
      <c r="D14948" s="209" t="n">
        <v>154.62</v>
      </c>
    </row>
    <row r="14949" customFormat="false" ht="19.4" hidden="false" customHeight="false" outlineLevel="0" collapsed="false">
      <c r="A14949" s="207" t="n">
        <v>44545</v>
      </c>
      <c r="B14949" s="208" t="s">
        <v>15093</v>
      </c>
      <c r="C14949" s="2" t="s">
        <v>183</v>
      </c>
      <c r="D14949" s="209" t="n">
        <v>331.89</v>
      </c>
    </row>
    <row r="14950" customFormat="false" ht="19.4" hidden="false" customHeight="false" outlineLevel="0" collapsed="false">
      <c r="A14950" s="207" t="n">
        <v>44525</v>
      </c>
      <c r="B14950" s="208" t="s">
        <v>15094</v>
      </c>
      <c r="C14950" s="2" t="s">
        <v>183</v>
      </c>
      <c r="D14950" s="209" t="n">
        <v>5721.97</v>
      </c>
    </row>
    <row r="14951" customFormat="false" ht="19.4" hidden="false" customHeight="false" outlineLevel="0" collapsed="false">
      <c r="A14951" s="207" t="n">
        <v>44547</v>
      </c>
      <c r="B14951" s="208" t="s">
        <v>15095</v>
      </c>
      <c r="C14951" s="2" t="s">
        <v>183</v>
      </c>
      <c r="D14951" s="209" t="n">
        <v>517.37</v>
      </c>
    </row>
    <row r="14952" customFormat="false" ht="19.4" hidden="false" customHeight="false" outlineLevel="0" collapsed="false">
      <c r="A14952" s="207" t="n">
        <v>44519</v>
      </c>
      <c r="B14952" s="208" t="s">
        <v>15096</v>
      </c>
      <c r="C14952" s="2" t="s">
        <v>183</v>
      </c>
      <c r="D14952" s="209" t="n">
        <v>1267.7</v>
      </c>
    </row>
    <row r="14953" customFormat="false" ht="19.4" hidden="false" customHeight="false" outlineLevel="0" collapsed="false">
      <c r="A14953" s="207" t="n">
        <v>44520</v>
      </c>
      <c r="B14953" s="208" t="s">
        <v>15097</v>
      </c>
      <c r="C14953" s="2" t="s">
        <v>183</v>
      </c>
      <c r="D14953" s="209" t="n">
        <v>2041.81</v>
      </c>
    </row>
    <row r="14954" customFormat="false" ht="19.4" hidden="false" customHeight="false" outlineLevel="0" collapsed="false">
      <c r="A14954" s="207" t="n">
        <v>44521</v>
      </c>
      <c r="B14954" s="208" t="s">
        <v>15098</v>
      </c>
      <c r="C14954" s="2" t="s">
        <v>183</v>
      </c>
      <c r="D14954" s="209" t="n">
        <v>32.94</v>
      </c>
    </row>
    <row r="14955" customFormat="false" ht="19.4" hidden="false" customHeight="false" outlineLevel="0" collapsed="false">
      <c r="A14955" s="207" t="n">
        <v>44522</v>
      </c>
      <c r="B14955" s="208" t="s">
        <v>15099</v>
      </c>
      <c r="C14955" s="2" t="s">
        <v>183</v>
      </c>
      <c r="D14955" s="209" t="n">
        <v>3584.66</v>
      </c>
    </row>
    <row r="14956" customFormat="false" ht="19.4" hidden="false" customHeight="false" outlineLevel="0" collapsed="false">
      <c r="A14956" s="207" t="n">
        <v>44523</v>
      </c>
      <c r="B14956" s="208" t="s">
        <v>15100</v>
      </c>
      <c r="C14956" s="2" t="s">
        <v>183</v>
      </c>
      <c r="D14956" s="209" t="n">
        <v>5331.39</v>
      </c>
    </row>
    <row r="14957" customFormat="false" ht="19.4" hidden="false" customHeight="false" outlineLevel="0" collapsed="false">
      <c r="A14957" s="207" t="n">
        <v>44527</v>
      </c>
      <c r="B14957" s="208" t="s">
        <v>15101</v>
      </c>
      <c r="C14957" s="2" t="s">
        <v>183</v>
      </c>
      <c r="D14957" s="209" t="n">
        <v>2673.56</v>
      </c>
    </row>
    <row r="14958" customFormat="false" ht="19.4" hidden="false" customHeight="false" outlineLevel="0" collapsed="false">
      <c r="A14958" s="207" t="n">
        <v>44524</v>
      </c>
      <c r="B14958" s="208" t="s">
        <v>15102</v>
      </c>
      <c r="C14958" s="2" t="s">
        <v>183</v>
      </c>
      <c r="D14958" s="209" t="n">
        <v>73.67</v>
      </c>
    </row>
    <row r="14959" customFormat="false" ht="19.4" hidden="false" customHeight="false" outlineLevel="0" collapsed="false">
      <c r="A14959" s="207" t="n">
        <v>44542</v>
      </c>
      <c r="B14959" s="208" t="s">
        <v>15103</v>
      </c>
      <c r="C14959" s="2" t="s">
        <v>183</v>
      </c>
      <c r="D14959" s="209" t="n">
        <v>3488.1</v>
      </c>
    </row>
    <row r="14960" customFormat="false" ht="12.8" hidden="false" customHeight="false" outlineLevel="0" collapsed="false">
      <c r="A14960" s="207" t="n">
        <v>9877</v>
      </c>
      <c r="B14960" s="208" t="s">
        <v>15104</v>
      </c>
      <c r="C14960" s="2" t="s">
        <v>183</v>
      </c>
      <c r="D14960" s="209" t="n">
        <v>143.55</v>
      </c>
    </row>
    <row r="14961" customFormat="false" ht="12.8" hidden="false" customHeight="false" outlineLevel="0" collapsed="false">
      <c r="A14961" s="207" t="n">
        <v>9878</v>
      </c>
      <c r="B14961" s="208" t="s">
        <v>15105</v>
      </c>
      <c r="C14961" s="2" t="s">
        <v>183</v>
      </c>
      <c r="D14961" s="209" t="n">
        <v>176.72</v>
      </c>
    </row>
    <row r="14962" customFormat="false" ht="19.4" hidden="false" customHeight="false" outlineLevel="0" collapsed="false">
      <c r="A14962" s="207" t="n">
        <v>41986</v>
      </c>
      <c r="B14962" s="208" t="s">
        <v>15106</v>
      </c>
      <c r="C14962" s="2" t="s">
        <v>183</v>
      </c>
      <c r="D14962" s="209" t="n">
        <v>2963.28</v>
      </c>
    </row>
    <row r="14963" customFormat="false" ht="19.4" hidden="false" customHeight="false" outlineLevel="0" collapsed="false">
      <c r="A14963" s="207" t="n">
        <v>43422</v>
      </c>
      <c r="B14963" s="208" t="s">
        <v>15107</v>
      </c>
      <c r="C14963" s="2" t="s">
        <v>183</v>
      </c>
      <c r="D14963" s="209" t="n">
        <v>3634.17</v>
      </c>
    </row>
    <row r="14964" customFormat="false" ht="19.4" hidden="false" customHeight="false" outlineLevel="0" collapsed="false">
      <c r="A14964" s="207" t="n">
        <v>41987</v>
      </c>
      <c r="B14964" s="208" t="s">
        <v>15108</v>
      </c>
      <c r="C14964" s="2" t="s">
        <v>183</v>
      </c>
      <c r="D14964" s="209" t="n">
        <v>4212.3</v>
      </c>
    </row>
    <row r="14965" customFormat="false" ht="19.4" hidden="false" customHeight="false" outlineLevel="0" collapsed="false">
      <c r="A14965" s="207" t="n">
        <v>41988</v>
      </c>
      <c r="B14965" s="208" t="s">
        <v>15109</v>
      </c>
      <c r="C14965" s="2" t="s">
        <v>183</v>
      </c>
      <c r="D14965" s="209" t="n">
        <v>5563.85</v>
      </c>
    </row>
    <row r="14966" customFormat="false" ht="19.4" hidden="false" customHeight="false" outlineLevel="0" collapsed="false">
      <c r="A14966" s="207" t="n">
        <v>41697</v>
      </c>
      <c r="B14966" s="208" t="s">
        <v>15110</v>
      </c>
      <c r="C14966" s="2" t="s">
        <v>183</v>
      </c>
      <c r="D14966" s="209" t="n">
        <v>986.17</v>
      </c>
    </row>
    <row r="14967" customFormat="false" ht="19.4" hidden="false" customHeight="false" outlineLevel="0" collapsed="false">
      <c r="A14967" s="207" t="n">
        <v>41985</v>
      </c>
      <c r="B14967" s="208" t="s">
        <v>15111</v>
      </c>
      <c r="C14967" s="2" t="s">
        <v>183</v>
      </c>
      <c r="D14967" s="209" t="n">
        <v>1373.48</v>
      </c>
    </row>
    <row r="14968" customFormat="false" ht="19.4" hidden="false" customHeight="false" outlineLevel="0" collapsed="false">
      <c r="A14968" s="207" t="n">
        <v>41699</v>
      </c>
      <c r="B14968" s="208" t="s">
        <v>15112</v>
      </c>
      <c r="C14968" s="2" t="s">
        <v>183</v>
      </c>
      <c r="D14968" s="209" t="n">
        <v>1955.76</v>
      </c>
    </row>
    <row r="14969" customFormat="false" ht="19.4" hidden="false" customHeight="false" outlineLevel="0" collapsed="false">
      <c r="A14969" s="207" t="n">
        <v>38053</v>
      </c>
      <c r="B14969" s="208" t="s">
        <v>15113</v>
      </c>
      <c r="C14969" s="2" t="s">
        <v>183</v>
      </c>
    </row>
    <row r="14970" customFormat="false" ht="19.4" hidden="false" customHeight="false" outlineLevel="0" collapsed="false">
      <c r="A14970" s="207" t="n">
        <v>38054</v>
      </c>
      <c r="B14970" s="208" t="s">
        <v>15114</v>
      </c>
      <c r="C14970" s="2" t="s">
        <v>183</v>
      </c>
    </row>
    <row r="14971" customFormat="false" ht="19.4" hidden="false" customHeight="false" outlineLevel="0" collapsed="false">
      <c r="A14971" s="207" t="n">
        <v>38052</v>
      </c>
      <c r="B14971" s="208" t="s">
        <v>15115</v>
      </c>
      <c r="C14971" s="2" t="s">
        <v>183</v>
      </c>
    </row>
    <row r="14972" customFormat="false" ht="19.4" hidden="false" customHeight="false" outlineLevel="0" collapsed="false">
      <c r="A14972" s="207" t="n">
        <v>38051</v>
      </c>
      <c r="B14972" s="208" t="s">
        <v>15116</v>
      </c>
      <c r="C14972" s="2" t="s">
        <v>183</v>
      </c>
    </row>
    <row r="14973" customFormat="false" ht="12.8" hidden="false" customHeight="false" outlineLevel="0" collapsed="false">
      <c r="A14973" s="207" t="n">
        <v>38787</v>
      </c>
      <c r="B14973" s="208" t="s">
        <v>15117</v>
      </c>
      <c r="C14973" s="2" t="s">
        <v>183</v>
      </c>
      <c r="D14973" s="209" t="n">
        <v>7.49</v>
      </c>
    </row>
    <row r="14974" customFormat="false" ht="12.8" hidden="false" customHeight="false" outlineLevel="0" collapsed="false">
      <c r="A14974" s="207" t="n">
        <v>38825</v>
      </c>
      <c r="B14974" s="208" t="s">
        <v>15118</v>
      </c>
      <c r="C14974" s="2" t="s">
        <v>183</v>
      </c>
      <c r="D14974" s="209" t="n">
        <v>9.68</v>
      </c>
    </row>
    <row r="14975" customFormat="false" ht="12.8" hidden="false" customHeight="false" outlineLevel="0" collapsed="false">
      <c r="A14975" s="207" t="n">
        <v>38826</v>
      </c>
      <c r="B14975" s="208" t="s">
        <v>15119</v>
      </c>
      <c r="C14975" s="2" t="s">
        <v>183</v>
      </c>
      <c r="D14975" s="209" t="n">
        <v>13.77</v>
      </c>
    </row>
    <row r="14976" customFormat="false" ht="12.8" hidden="false" customHeight="false" outlineLevel="0" collapsed="false">
      <c r="A14976" s="207" t="n">
        <v>38827</v>
      </c>
      <c r="B14976" s="208" t="s">
        <v>15120</v>
      </c>
      <c r="C14976" s="2" t="s">
        <v>183</v>
      </c>
      <c r="D14976" s="209" t="n">
        <v>22.52</v>
      </c>
    </row>
    <row r="14977" customFormat="false" ht="12.8" hidden="false" customHeight="false" outlineLevel="0" collapsed="false">
      <c r="A14977" s="207" t="n">
        <v>38828</v>
      </c>
      <c r="B14977" s="208" t="s">
        <v>15121</v>
      </c>
      <c r="C14977" s="2" t="s">
        <v>183</v>
      </c>
      <c r="D14977" s="209" t="n">
        <v>14.43</v>
      </c>
    </row>
    <row r="14978" customFormat="false" ht="12.8" hidden="false" customHeight="false" outlineLevel="0" collapsed="false">
      <c r="A14978" s="207" t="n">
        <v>38829</v>
      </c>
      <c r="B14978" s="208" t="s">
        <v>15122</v>
      </c>
      <c r="C14978" s="2" t="s">
        <v>183</v>
      </c>
      <c r="D14978" s="209" t="n">
        <v>23.63</v>
      </c>
    </row>
    <row r="14979" customFormat="false" ht="12.8" hidden="false" customHeight="false" outlineLevel="0" collapsed="false">
      <c r="A14979" s="207" t="n">
        <v>38830</v>
      </c>
      <c r="B14979" s="208" t="s">
        <v>15123</v>
      </c>
      <c r="C14979" s="2" t="s">
        <v>183</v>
      </c>
      <c r="D14979" s="209" t="n">
        <v>32.72</v>
      </c>
    </row>
    <row r="14980" customFormat="false" ht="12.8" hidden="false" customHeight="false" outlineLevel="0" collapsed="false">
      <c r="A14980" s="207" t="n">
        <v>38831</v>
      </c>
      <c r="B14980" s="208" t="s">
        <v>15124</v>
      </c>
      <c r="C14980" s="2" t="s">
        <v>183</v>
      </c>
      <c r="D14980" s="209" t="n">
        <v>45.63</v>
      </c>
    </row>
    <row r="14981" customFormat="false" ht="12.8" hidden="false" customHeight="false" outlineLevel="0" collapsed="false">
      <c r="A14981" s="207" t="n">
        <v>36274</v>
      </c>
      <c r="B14981" s="208" t="s">
        <v>15125</v>
      </c>
      <c r="C14981" s="2" t="s">
        <v>183</v>
      </c>
      <c r="D14981" s="209" t="n">
        <v>9.64</v>
      </c>
    </row>
    <row r="14982" customFormat="false" ht="12.8" hidden="false" customHeight="false" outlineLevel="0" collapsed="false">
      <c r="A14982" s="207" t="n">
        <v>36278</v>
      </c>
      <c r="B14982" s="208" t="s">
        <v>15126</v>
      </c>
      <c r="C14982" s="2" t="s">
        <v>183</v>
      </c>
      <c r="D14982" s="209" t="n">
        <v>13.07</v>
      </c>
    </row>
    <row r="14983" customFormat="false" ht="12.8" hidden="false" customHeight="false" outlineLevel="0" collapsed="false">
      <c r="A14983" s="207" t="n">
        <v>38977</v>
      </c>
      <c r="B14983" s="208" t="s">
        <v>15127</v>
      </c>
      <c r="C14983" s="2" t="s">
        <v>183</v>
      </c>
      <c r="D14983" s="209" t="n">
        <v>127.89</v>
      </c>
    </row>
    <row r="14984" customFormat="false" ht="12.8" hidden="false" customHeight="false" outlineLevel="0" collapsed="false">
      <c r="A14984" s="207" t="n">
        <v>38971</v>
      </c>
      <c r="B14984" s="208" t="s">
        <v>15128</v>
      </c>
      <c r="C14984" s="2" t="s">
        <v>183</v>
      </c>
      <c r="D14984" s="209" t="n">
        <v>10.73</v>
      </c>
    </row>
    <row r="14985" customFormat="false" ht="12.8" hidden="false" customHeight="false" outlineLevel="0" collapsed="false">
      <c r="A14985" s="207" t="n">
        <v>38972</v>
      </c>
      <c r="B14985" s="208" t="s">
        <v>15129</v>
      </c>
      <c r="C14985" s="2" t="s">
        <v>183</v>
      </c>
      <c r="D14985" s="209" t="n">
        <v>14.47</v>
      </c>
    </row>
    <row r="14986" customFormat="false" ht="12.8" hidden="false" customHeight="false" outlineLevel="0" collapsed="false">
      <c r="A14986" s="207" t="n">
        <v>38973</v>
      </c>
      <c r="B14986" s="208" t="s">
        <v>15130</v>
      </c>
      <c r="C14986" s="2" t="s">
        <v>183</v>
      </c>
      <c r="D14986" s="209" t="n">
        <v>23.91</v>
      </c>
    </row>
    <row r="14987" customFormat="false" ht="12.8" hidden="false" customHeight="false" outlineLevel="0" collapsed="false">
      <c r="A14987" s="207" t="n">
        <v>38974</v>
      </c>
      <c r="B14987" s="208" t="s">
        <v>15131</v>
      </c>
      <c r="C14987" s="2" t="s">
        <v>183</v>
      </c>
      <c r="D14987" s="209" t="n">
        <v>38.83</v>
      </c>
    </row>
    <row r="14988" customFormat="false" ht="12.8" hidden="false" customHeight="false" outlineLevel="0" collapsed="false">
      <c r="A14988" s="207" t="n">
        <v>38975</v>
      </c>
      <c r="B14988" s="208" t="s">
        <v>15132</v>
      </c>
      <c r="C14988" s="2" t="s">
        <v>183</v>
      </c>
      <c r="D14988" s="209" t="n">
        <v>49.79</v>
      </c>
    </row>
    <row r="14989" customFormat="false" ht="12.8" hidden="false" customHeight="false" outlineLevel="0" collapsed="false">
      <c r="A14989" s="207" t="n">
        <v>38976</v>
      </c>
      <c r="B14989" s="208" t="s">
        <v>15133</v>
      </c>
      <c r="C14989" s="2" t="s">
        <v>183</v>
      </c>
      <c r="D14989" s="209" t="n">
        <v>85.59</v>
      </c>
    </row>
    <row r="14990" customFormat="false" ht="12.8" hidden="false" customHeight="false" outlineLevel="0" collapsed="false">
      <c r="A14990" s="207" t="n">
        <v>44176</v>
      </c>
      <c r="B14990" s="208" t="s">
        <v>15134</v>
      </c>
      <c r="C14990" s="2" t="s">
        <v>183</v>
      </c>
      <c r="D14990" s="209" t="n">
        <v>19.67</v>
      </c>
    </row>
    <row r="14991" customFormat="false" ht="12.8" hidden="false" customHeight="false" outlineLevel="0" collapsed="false">
      <c r="A14991" s="207" t="n">
        <v>38986</v>
      </c>
      <c r="B14991" s="208" t="s">
        <v>15135</v>
      </c>
      <c r="C14991" s="2" t="s">
        <v>183</v>
      </c>
      <c r="D14991" s="209" t="n">
        <v>258.38</v>
      </c>
    </row>
    <row r="14992" customFormat="false" ht="12.8" hidden="false" customHeight="false" outlineLevel="0" collapsed="false">
      <c r="A14992" s="207" t="n">
        <v>38978</v>
      </c>
      <c r="B14992" s="208" t="s">
        <v>15136</v>
      </c>
      <c r="C14992" s="2" t="s">
        <v>183</v>
      </c>
      <c r="D14992" s="209" t="n">
        <v>10.6</v>
      </c>
    </row>
    <row r="14993" customFormat="false" ht="12.8" hidden="false" customHeight="false" outlineLevel="0" collapsed="false">
      <c r="A14993" s="207" t="n">
        <v>38979</v>
      </c>
      <c r="B14993" s="208" t="s">
        <v>15137</v>
      </c>
      <c r="C14993" s="2" t="s">
        <v>183</v>
      </c>
      <c r="D14993" s="209" t="n">
        <v>14.65</v>
      </c>
    </row>
    <row r="14994" customFormat="false" ht="12.8" hidden="false" customHeight="false" outlineLevel="0" collapsed="false">
      <c r="A14994" s="207" t="n">
        <v>38980</v>
      </c>
      <c r="B14994" s="208" t="s">
        <v>15138</v>
      </c>
      <c r="C14994" s="2" t="s">
        <v>183</v>
      </c>
      <c r="D14994" s="209" t="n">
        <v>19.61</v>
      </c>
    </row>
    <row r="14995" customFormat="false" ht="12.8" hidden="false" customHeight="false" outlineLevel="0" collapsed="false">
      <c r="A14995" s="207" t="n">
        <v>38981</v>
      </c>
      <c r="B14995" s="208" t="s">
        <v>15139</v>
      </c>
      <c r="C14995" s="2" t="s">
        <v>183</v>
      </c>
      <c r="D14995" s="209" t="n">
        <v>28.3</v>
      </c>
    </row>
    <row r="14996" customFormat="false" ht="12.8" hidden="false" customHeight="false" outlineLevel="0" collapsed="false">
      <c r="A14996" s="207" t="n">
        <v>38982</v>
      </c>
      <c r="B14996" s="208" t="s">
        <v>15140</v>
      </c>
      <c r="C14996" s="2" t="s">
        <v>183</v>
      </c>
      <c r="D14996" s="209" t="n">
        <v>44.71</v>
      </c>
    </row>
    <row r="14997" customFormat="false" ht="12.8" hidden="false" customHeight="false" outlineLevel="0" collapsed="false">
      <c r="A14997" s="207" t="n">
        <v>38983</v>
      </c>
      <c r="B14997" s="208" t="s">
        <v>15141</v>
      </c>
      <c r="C14997" s="2" t="s">
        <v>183</v>
      </c>
      <c r="D14997" s="209" t="n">
        <v>78.67</v>
      </c>
    </row>
    <row r="14998" customFormat="false" ht="12.8" hidden="false" customHeight="false" outlineLevel="0" collapsed="false">
      <c r="A14998" s="207" t="n">
        <v>38984</v>
      </c>
      <c r="B14998" s="208" t="s">
        <v>15142</v>
      </c>
      <c r="C14998" s="2" t="s">
        <v>183</v>
      </c>
      <c r="D14998" s="209" t="n">
        <v>108.15</v>
      </c>
    </row>
    <row r="14999" customFormat="false" ht="12.8" hidden="false" customHeight="false" outlineLevel="0" collapsed="false">
      <c r="A14999" s="207" t="n">
        <v>38985</v>
      </c>
      <c r="B14999" s="208" t="s">
        <v>15143</v>
      </c>
      <c r="C14999" s="2" t="s">
        <v>183</v>
      </c>
      <c r="D14999" s="209" t="n">
        <v>185.94</v>
      </c>
    </row>
    <row r="15000" customFormat="false" ht="12.8" hidden="false" customHeight="false" outlineLevel="0" collapsed="false">
      <c r="A15000" s="207" t="n">
        <v>38032</v>
      </c>
      <c r="B15000" s="208" t="s">
        <v>15144</v>
      </c>
      <c r="C15000" s="2" t="s">
        <v>183</v>
      </c>
      <c r="D15000" s="209" t="n">
        <v>68.36</v>
      </c>
    </row>
    <row r="15001" customFormat="false" ht="12.8" hidden="false" customHeight="false" outlineLevel="0" collapsed="false">
      <c r="A15001" s="207" t="n">
        <v>38033</v>
      </c>
      <c r="B15001" s="208" t="s">
        <v>15145</v>
      </c>
      <c r="C15001" s="2" t="s">
        <v>183</v>
      </c>
      <c r="D15001" s="209" t="n">
        <v>116.2</v>
      </c>
    </row>
    <row r="15002" customFormat="false" ht="12.8" hidden="false" customHeight="false" outlineLevel="0" collapsed="false">
      <c r="A15002" s="207" t="n">
        <v>38034</v>
      </c>
      <c r="B15002" s="208" t="s">
        <v>15146</v>
      </c>
      <c r="C15002" s="2" t="s">
        <v>183</v>
      </c>
      <c r="D15002" s="209" t="n">
        <v>182.03</v>
      </c>
    </row>
    <row r="15003" customFormat="false" ht="12.8" hidden="false" customHeight="false" outlineLevel="0" collapsed="false">
      <c r="A15003" s="207" t="n">
        <v>38035</v>
      </c>
      <c r="B15003" s="208" t="s">
        <v>15147</v>
      </c>
      <c r="C15003" s="2" t="s">
        <v>183</v>
      </c>
      <c r="D15003" s="209" t="n">
        <v>267.79</v>
      </c>
    </row>
    <row r="15004" customFormat="false" ht="12.8" hidden="false" customHeight="false" outlineLevel="0" collapsed="false">
      <c r="A15004" s="207" t="n">
        <v>38036</v>
      </c>
      <c r="B15004" s="208" t="s">
        <v>15148</v>
      </c>
      <c r="C15004" s="2" t="s">
        <v>183</v>
      </c>
      <c r="D15004" s="209" t="n">
        <v>360.75</v>
      </c>
    </row>
    <row r="15005" customFormat="false" ht="12.8" hidden="false" customHeight="false" outlineLevel="0" collapsed="false">
      <c r="A15005" s="207" t="n">
        <v>38037</v>
      </c>
      <c r="B15005" s="208" t="s">
        <v>15149</v>
      </c>
      <c r="C15005" s="2" t="s">
        <v>183</v>
      </c>
      <c r="D15005" s="209" t="n">
        <v>476.5</v>
      </c>
    </row>
    <row r="15006" customFormat="false" ht="12.8" hidden="false" customHeight="false" outlineLevel="0" collapsed="false">
      <c r="A15006" s="207" t="n">
        <v>9850</v>
      </c>
      <c r="B15006" s="208" t="s">
        <v>15150</v>
      </c>
      <c r="C15006" s="2" t="s">
        <v>183</v>
      </c>
    </row>
    <row r="15007" customFormat="false" ht="12.8" hidden="false" customHeight="false" outlineLevel="0" collapsed="false">
      <c r="A15007" s="207" t="n">
        <v>9853</v>
      </c>
      <c r="B15007" s="208" t="s">
        <v>15151</v>
      </c>
      <c r="C15007" s="2" t="s">
        <v>183</v>
      </c>
    </row>
    <row r="15008" customFormat="false" ht="12.8" hidden="false" customHeight="false" outlineLevel="0" collapsed="false">
      <c r="A15008" s="207" t="n">
        <v>9854</v>
      </c>
      <c r="B15008" s="208" t="s">
        <v>15152</v>
      </c>
      <c r="C15008" s="2" t="s">
        <v>183</v>
      </c>
    </row>
    <row r="15009" customFormat="false" ht="12.8" hidden="false" customHeight="false" outlineLevel="0" collapsed="false">
      <c r="A15009" s="207" t="n">
        <v>9851</v>
      </c>
      <c r="B15009" s="208" t="s">
        <v>15153</v>
      </c>
      <c r="C15009" s="2" t="s">
        <v>183</v>
      </c>
    </row>
    <row r="15010" customFormat="false" ht="12.8" hidden="false" customHeight="false" outlineLevel="0" collapsed="false">
      <c r="A15010" s="207" t="n">
        <v>9825</v>
      </c>
      <c r="B15010" s="208" t="s">
        <v>15154</v>
      </c>
      <c r="C15010" s="2" t="s">
        <v>183</v>
      </c>
    </row>
    <row r="15011" customFormat="false" ht="12.8" hidden="false" customHeight="false" outlineLevel="0" collapsed="false">
      <c r="A15011" s="207" t="n">
        <v>9828</v>
      </c>
      <c r="B15011" s="208" t="s">
        <v>15155</v>
      </c>
      <c r="C15011" s="2" t="s">
        <v>183</v>
      </c>
    </row>
    <row r="15012" customFormat="false" ht="12.8" hidden="false" customHeight="false" outlineLevel="0" collapsed="false">
      <c r="A15012" s="207" t="n">
        <v>9829</v>
      </c>
      <c r="B15012" s="208" t="s">
        <v>15156</v>
      </c>
      <c r="C15012" s="2" t="s">
        <v>183</v>
      </c>
    </row>
    <row r="15013" customFormat="false" ht="12.8" hidden="false" customHeight="false" outlineLevel="0" collapsed="false">
      <c r="A15013" s="207" t="n">
        <v>9826</v>
      </c>
      <c r="B15013" s="208" t="s">
        <v>15157</v>
      </c>
      <c r="C15013" s="2" t="s">
        <v>183</v>
      </c>
    </row>
    <row r="15014" customFormat="false" ht="12.8" hidden="false" customHeight="false" outlineLevel="0" collapsed="false">
      <c r="A15014" s="207" t="n">
        <v>9827</v>
      </c>
      <c r="B15014" s="208" t="s">
        <v>15158</v>
      </c>
      <c r="C15014" s="2" t="s">
        <v>183</v>
      </c>
    </row>
    <row r="15015" customFormat="false" ht="12.8" hidden="false" customHeight="false" outlineLevel="0" collapsed="false">
      <c r="A15015" s="207" t="n">
        <v>36374</v>
      </c>
      <c r="B15015" s="208" t="s">
        <v>15159</v>
      </c>
      <c r="C15015" s="2" t="s">
        <v>183</v>
      </c>
    </row>
    <row r="15016" customFormat="false" ht="12.8" hidden="false" customHeight="false" outlineLevel="0" collapsed="false">
      <c r="A15016" s="207" t="n">
        <v>36084</v>
      </c>
      <c r="B15016" s="208" t="s">
        <v>15160</v>
      </c>
      <c r="C15016" s="2" t="s">
        <v>183</v>
      </c>
    </row>
    <row r="15017" customFormat="false" ht="12.8" hidden="false" customHeight="false" outlineLevel="0" collapsed="false">
      <c r="A15017" s="207" t="n">
        <v>36373</v>
      </c>
      <c r="B15017" s="208" t="s">
        <v>15161</v>
      </c>
      <c r="C15017" s="2" t="s">
        <v>183</v>
      </c>
    </row>
    <row r="15018" customFormat="false" ht="12.8" hidden="false" customHeight="false" outlineLevel="0" collapsed="false">
      <c r="A15018" s="207" t="n">
        <v>36377</v>
      </c>
      <c r="B15018" s="208" t="s">
        <v>15162</v>
      </c>
      <c r="C15018" s="2" t="s">
        <v>183</v>
      </c>
    </row>
    <row r="15019" customFormat="false" ht="12.8" hidden="false" customHeight="false" outlineLevel="0" collapsed="false">
      <c r="A15019" s="207" t="n">
        <v>36375</v>
      </c>
      <c r="B15019" s="208" t="s">
        <v>15163</v>
      </c>
      <c r="C15019" s="2" t="s">
        <v>183</v>
      </c>
    </row>
    <row r="15020" customFormat="false" ht="12.8" hidden="false" customHeight="false" outlineLevel="0" collapsed="false">
      <c r="A15020" s="207" t="n">
        <v>36376</v>
      </c>
      <c r="B15020" s="208" t="s">
        <v>15164</v>
      </c>
      <c r="C15020" s="2" t="s">
        <v>183</v>
      </c>
    </row>
    <row r="15021" customFormat="false" ht="12.8" hidden="false" customHeight="false" outlineLevel="0" collapsed="false">
      <c r="A15021" s="207" t="n">
        <v>36380</v>
      </c>
      <c r="B15021" s="208" t="s">
        <v>15165</v>
      </c>
      <c r="C15021" s="2" t="s">
        <v>183</v>
      </c>
    </row>
    <row r="15022" customFormat="false" ht="12.8" hidden="false" customHeight="false" outlineLevel="0" collapsed="false">
      <c r="A15022" s="207" t="n">
        <v>36378</v>
      </c>
      <c r="B15022" s="208" t="s">
        <v>15166</v>
      </c>
      <c r="C15022" s="2" t="s">
        <v>183</v>
      </c>
    </row>
    <row r="15023" customFormat="false" ht="12.8" hidden="false" customHeight="false" outlineLevel="0" collapsed="false">
      <c r="A15023" s="207" t="n">
        <v>36379</v>
      </c>
      <c r="B15023" s="208" t="s">
        <v>15167</v>
      </c>
      <c r="C15023" s="2" t="s">
        <v>183</v>
      </c>
    </row>
    <row r="15024" customFormat="false" ht="12.8" hidden="false" customHeight="false" outlineLevel="0" collapsed="false">
      <c r="A15024" s="207" t="n">
        <v>9859</v>
      </c>
      <c r="B15024" s="208" t="s">
        <v>15168</v>
      </c>
      <c r="C15024" s="2" t="s">
        <v>183</v>
      </c>
      <c r="D15024" s="209" t="n">
        <v>13.32</v>
      </c>
    </row>
    <row r="15025" customFormat="false" ht="12.8" hidden="false" customHeight="false" outlineLevel="0" collapsed="false">
      <c r="A15025" s="207" t="n">
        <v>9836</v>
      </c>
      <c r="B15025" s="208" t="s">
        <v>15169</v>
      </c>
      <c r="C15025" s="2" t="s">
        <v>183</v>
      </c>
      <c r="D15025" s="209" t="n">
        <v>17.3</v>
      </c>
    </row>
    <row r="15026" customFormat="false" ht="12.8" hidden="false" customHeight="false" outlineLevel="0" collapsed="false">
      <c r="A15026" s="207" t="n">
        <v>20065</v>
      </c>
      <c r="B15026" s="208" t="s">
        <v>15170</v>
      </c>
      <c r="C15026" s="2" t="s">
        <v>183</v>
      </c>
      <c r="D15026" s="209" t="n">
        <v>45.22</v>
      </c>
    </row>
    <row r="15027" customFormat="false" ht="12.8" hidden="false" customHeight="false" outlineLevel="0" collapsed="false">
      <c r="A15027" s="207" t="n">
        <v>9835</v>
      </c>
      <c r="B15027" s="208" t="s">
        <v>15171</v>
      </c>
      <c r="C15027" s="2" t="s">
        <v>183</v>
      </c>
      <c r="D15027" s="209" t="n">
        <v>7.56</v>
      </c>
    </row>
    <row r="15028" customFormat="false" ht="12.8" hidden="false" customHeight="false" outlineLevel="0" collapsed="false">
      <c r="A15028" s="207" t="n">
        <v>9838</v>
      </c>
      <c r="B15028" s="208" t="s">
        <v>15172</v>
      </c>
      <c r="C15028" s="2" t="s">
        <v>183</v>
      </c>
      <c r="D15028" s="209" t="n">
        <v>12.48</v>
      </c>
    </row>
    <row r="15029" customFormat="false" ht="12.8" hidden="false" customHeight="false" outlineLevel="0" collapsed="false">
      <c r="A15029" s="207" t="n">
        <v>9837</v>
      </c>
      <c r="B15029" s="208" t="s">
        <v>15173</v>
      </c>
      <c r="C15029" s="2" t="s">
        <v>183</v>
      </c>
      <c r="D15029" s="209" t="n">
        <v>16.38</v>
      </c>
    </row>
    <row r="15030" customFormat="false" ht="12.8" hidden="false" customHeight="false" outlineLevel="0" collapsed="false">
      <c r="A15030" s="207" t="n">
        <v>44315</v>
      </c>
      <c r="B15030" s="208" t="s">
        <v>15174</v>
      </c>
      <c r="C15030" s="2" t="s">
        <v>183</v>
      </c>
      <c r="D15030" s="209" t="n">
        <v>67.73</v>
      </c>
    </row>
    <row r="15031" customFormat="false" ht="12.8" hidden="false" customHeight="false" outlineLevel="0" collapsed="false">
      <c r="A15031" s="207" t="n">
        <v>9862</v>
      </c>
      <c r="B15031" s="208" t="s">
        <v>15175</v>
      </c>
      <c r="C15031" s="2" t="s">
        <v>183</v>
      </c>
      <c r="D15031" s="209" t="n">
        <v>41.05</v>
      </c>
    </row>
    <row r="15032" customFormat="false" ht="12.8" hidden="false" customHeight="false" outlineLevel="0" collapsed="false">
      <c r="A15032" s="207" t="n">
        <v>9861</v>
      </c>
      <c r="B15032" s="208" t="s">
        <v>15176</v>
      </c>
      <c r="C15032" s="2" t="s">
        <v>183</v>
      </c>
      <c r="D15032" s="209" t="n">
        <v>32.24</v>
      </c>
    </row>
    <row r="15033" customFormat="false" ht="12.8" hidden="false" customHeight="false" outlineLevel="0" collapsed="false">
      <c r="A15033" s="207" t="n">
        <v>9866</v>
      </c>
      <c r="B15033" s="208" t="s">
        <v>15177</v>
      </c>
      <c r="C15033" s="2" t="s">
        <v>183</v>
      </c>
      <c r="D15033" s="209" t="n">
        <v>27.82</v>
      </c>
    </row>
    <row r="15034" customFormat="false" ht="12.8" hidden="false" customHeight="false" outlineLevel="0" collapsed="false">
      <c r="A15034" s="207" t="n">
        <v>9856</v>
      </c>
      <c r="B15034" s="208" t="s">
        <v>15178</v>
      </c>
      <c r="C15034" s="2" t="s">
        <v>183</v>
      </c>
      <c r="D15034" s="209" t="n">
        <v>10.4</v>
      </c>
    </row>
    <row r="15035" customFormat="false" ht="12.8" hidden="false" customHeight="false" outlineLevel="0" collapsed="false">
      <c r="A15035" s="207" t="n">
        <v>9863</v>
      </c>
      <c r="B15035" s="208" t="s">
        <v>15179</v>
      </c>
      <c r="C15035" s="2" t="s">
        <v>183</v>
      </c>
      <c r="D15035" s="209" t="n">
        <v>80.47</v>
      </c>
    </row>
    <row r="15036" customFormat="false" ht="12.8" hidden="false" customHeight="false" outlineLevel="0" collapsed="false">
      <c r="A15036" s="207" t="n">
        <v>9860</v>
      </c>
      <c r="B15036" s="208" t="s">
        <v>15180</v>
      </c>
      <c r="C15036" s="2" t="s">
        <v>183</v>
      </c>
      <c r="D15036" s="209" t="n">
        <v>58.74</v>
      </c>
    </row>
    <row r="15037" customFormat="false" ht="12.8" hidden="false" customHeight="false" outlineLevel="0" collapsed="false">
      <c r="A15037" s="207" t="n">
        <v>9841</v>
      </c>
      <c r="B15037" s="208" t="s">
        <v>15181</v>
      </c>
      <c r="C15037" s="2" t="s">
        <v>183</v>
      </c>
      <c r="D15037" s="209" t="n">
        <v>32.58</v>
      </c>
    </row>
    <row r="15038" customFormat="false" ht="12.8" hidden="false" customHeight="false" outlineLevel="0" collapsed="false">
      <c r="A15038" s="207" t="n">
        <v>9840</v>
      </c>
      <c r="B15038" s="208" t="s">
        <v>15182</v>
      </c>
      <c r="C15038" s="2" t="s">
        <v>183</v>
      </c>
      <c r="D15038" s="209" t="n">
        <v>68.82</v>
      </c>
    </row>
    <row r="15039" customFormat="false" ht="12.8" hidden="false" customHeight="false" outlineLevel="0" collapsed="false">
      <c r="A15039" s="207" t="n">
        <v>20067</v>
      </c>
      <c r="B15039" s="208" t="s">
        <v>15183</v>
      </c>
      <c r="C15039" s="2" t="s">
        <v>183</v>
      </c>
      <c r="D15039" s="209" t="n">
        <v>10.57</v>
      </c>
    </row>
    <row r="15040" customFormat="false" ht="12.8" hidden="false" customHeight="false" outlineLevel="0" collapsed="false">
      <c r="A15040" s="207" t="n">
        <v>20068</v>
      </c>
      <c r="B15040" s="208" t="s">
        <v>15184</v>
      </c>
      <c r="C15040" s="2" t="s">
        <v>183</v>
      </c>
      <c r="D15040" s="209" t="n">
        <v>14.88</v>
      </c>
    </row>
    <row r="15041" customFormat="false" ht="12.8" hidden="false" customHeight="false" outlineLevel="0" collapsed="false">
      <c r="A15041" s="207" t="n">
        <v>9839</v>
      </c>
      <c r="B15041" s="208" t="s">
        <v>15185</v>
      </c>
      <c r="C15041" s="2" t="s">
        <v>183</v>
      </c>
      <c r="D15041" s="209" t="n">
        <v>26.98</v>
      </c>
    </row>
    <row r="15042" customFormat="false" ht="12.8" hidden="false" customHeight="false" outlineLevel="0" collapsed="false">
      <c r="A15042" s="207" t="n">
        <v>9870</v>
      </c>
      <c r="B15042" s="208" t="s">
        <v>15186</v>
      </c>
      <c r="C15042" s="2" t="s">
        <v>183</v>
      </c>
      <c r="D15042" s="209" t="n">
        <v>120.01</v>
      </c>
    </row>
    <row r="15043" customFormat="false" ht="12.8" hidden="false" customHeight="false" outlineLevel="0" collapsed="false">
      <c r="A15043" s="207" t="n">
        <v>9867</v>
      </c>
      <c r="B15043" s="208" t="s">
        <v>15187</v>
      </c>
      <c r="C15043" s="2" t="s">
        <v>183</v>
      </c>
      <c r="D15043" s="209" t="n">
        <v>4.82</v>
      </c>
    </row>
    <row r="15044" customFormat="false" ht="12.8" hidden="false" customHeight="false" outlineLevel="0" collapsed="false">
      <c r="A15044" s="207" t="n">
        <v>9868</v>
      </c>
      <c r="B15044" s="208" t="s">
        <v>15188</v>
      </c>
      <c r="C15044" s="2" t="s">
        <v>183</v>
      </c>
      <c r="D15044" s="209" t="n">
        <v>5.44</v>
      </c>
    </row>
    <row r="15045" customFormat="false" ht="12.8" hidden="false" customHeight="false" outlineLevel="0" collapsed="false">
      <c r="A15045" s="207" t="n">
        <v>9869</v>
      </c>
      <c r="B15045" s="208" t="s">
        <v>15189</v>
      </c>
      <c r="C15045" s="2" t="s">
        <v>183</v>
      </c>
      <c r="D15045" s="209" t="n">
        <v>11.74</v>
      </c>
    </row>
    <row r="15046" customFormat="false" ht="12.8" hidden="false" customHeight="false" outlineLevel="0" collapsed="false">
      <c r="A15046" s="207" t="n">
        <v>9874</v>
      </c>
      <c r="B15046" s="208" t="s">
        <v>15190</v>
      </c>
      <c r="C15046" s="2" t="s">
        <v>183</v>
      </c>
      <c r="D15046" s="209" t="n">
        <v>18.44</v>
      </c>
    </row>
    <row r="15047" customFormat="false" ht="12.8" hidden="false" customHeight="false" outlineLevel="0" collapsed="false">
      <c r="A15047" s="207" t="n">
        <v>9875</v>
      </c>
      <c r="B15047" s="208" t="s">
        <v>15191</v>
      </c>
      <c r="C15047" s="2" t="s">
        <v>183</v>
      </c>
      <c r="D15047" s="209" t="n">
        <v>20.22</v>
      </c>
    </row>
    <row r="15048" customFormat="false" ht="12.8" hidden="false" customHeight="false" outlineLevel="0" collapsed="false">
      <c r="A15048" s="207" t="n">
        <v>9873</v>
      </c>
      <c r="B15048" s="208" t="s">
        <v>15192</v>
      </c>
      <c r="C15048" s="2" t="s">
        <v>183</v>
      </c>
      <c r="D15048" s="209" t="n">
        <v>33.27</v>
      </c>
    </row>
    <row r="15049" customFormat="false" ht="12.8" hidden="false" customHeight="false" outlineLevel="0" collapsed="false">
      <c r="A15049" s="207" t="n">
        <v>9871</v>
      </c>
      <c r="B15049" s="208" t="s">
        <v>15193</v>
      </c>
      <c r="C15049" s="2" t="s">
        <v>183</v>
      </c>
      <c r="D15049" s="209" t="n">
        <v>55.12</v>
      </c>
    </row>
    <row r="15050" customFormat="false" ht="12.8" hidden="false" customHeight="false" outlineLevel="0" collapsed="false">
      <c r="A15050" s="207" t="n">
        <v>9872</v>
      </c>
      <c r="B15050" s="208" t="s">
        <v>15194</v>
      </c>
      <c r="C15050" s="2" t="s">
        <v>183</v>
      </c>
      <c r="D15050" s="209" t="n">
        <v>76.69</v>
      </c>
    </row>
    <row r="15051" customFormat="false" ht="12.8" hidden="false" customHeight="false" outlineLevel="0" collapsed="false">
      <c r="A15051" s="207" t="n">
        <v>12425</v>
      </c>
      <c r="B15051" s="208" t="s">
        <v>15195</v>
      </c>
      <c r="C15051" s="2" t="s">
        <v>170</v>
      </c>
      <c r="D15051" s="209" t="n">
        <v>63.48</v>
      </c>
    </row>
    <row r="15052" customFormat="false" ht="12.8" hidden="false" customHeight="false" outlineLevel="0" collapsed="false">
      <c r="A15052" s="207" t="n">
        <v>12426</v>
      </c>
      <c r="B15052" s="208" t="s">
        <v>15196</v>
      </c>
      <c r="C15052" s="2" t="s">
        <v>170</v>
      </c>
      <c r="D15052" s="209" t="n">
        <v>46.2</v>
      </c>
    </row>
    <row r="15053" customFormat="false" ht="12.8" hidden="false" customHeight="false" outlineLevel="0" collapsed="false">
      <c r="A15053" s="207" t="n">
        <v>12427</v>
      </c>
      <c r="B15053" s="208" t="s">
        <v>15197</v>
      </c>
      <c r="C15053" s="2" t="s">
        <v>170</v>
      </c>
      <c r="D15053" s="209" t="n">
        <v>263.49</v>
      </c>
    </row>
    <row r="15054" customFormat="false" ht="12.8" hidden="false" customHeight="false" outlineLevel="0" collapsed="false">
      <c r="A15054" s="207" t="n">
        <v>12428</v>
      </c>
      <c r="B15054" s="208" t="s">
        <v>15198</v>
      </c>
      <c r="C15054" s="2" t="s">
        <v>170</v>
      </c>
      <c r="D15054" s="209" t="n">
        <v>169.12</v>
      </c>
    </row>
    <row r="15055" customFormat="false" ht="12.8" hidden="false" customHeight="false" outlineLevel="0" collapsed="false">
      <c r="A15055" s="207" t="n">
        <v>12429</v>
      </c>
      <c r="B15055" s="208" t="s">
        <v>15199</v>
      </c>
      <c r="C15055" s="2" t="s">
        <v>170</v>
      </c>
      <c r="D15055" s="209" t="n">
        <v>426.07</v>
      </c>
    </row>
    <row r="15056" customFormat="false" ht="12.8" hidden="false" customHeight="false" outlineLevel="0" collapsed="false">
      <c r="A15056" s="207" t="n">
        <v>12430</v>
      </c>
      <c r="B15056" s="208" t="s">
        <v>15200</v>
      </c>
      <c r="C15056" s="2" t="s">
        <v>170</v>
      </c>
      <c r="D15056" s="209" t="n">
        <v>56.64</v>
      </c>
    </row>
    <row r="15057" customFormat="false" ht="12.8" hidden="false" customHeight="false" outlineLevel="0" collapsed="false">
      <c r="A15057" s="207" t="n">
        <v>12431</v>
      </c>
      <c r="B15057" s="208" t="s">
        <v>15201</v>
      </c>
      <c r="C15057" s="2" t="s">
        <v>170</v>
      </c>
      <c r="D15057" s="209" t="n">
        <v>725.09</v>
      </c>
    </row>
    <row r="15058" customFormat="false" ht="12.8" hidden="false" customHeight="false" outlineLevel="0" collapsed="false">
      <c r="A15058" s="207" t="n">
        <v>12432</v>
      </c>
      <c r="B15058" s="208" t="s">
        <v>15202</v>
      </c>
      <c r="C15058" s="2" t="s">
        <v>170</v>
      </c>
      <c r="D15058" s="209" t="n">
        <v>149.13</v>
      </c>
    </row>
    <row r="15059" customFormat="false" ht="12.8" hidden="false" customHeight="false" outlineLevel="0" collapsed="false">
      <c r="A15059" s="207" t="n">
        <v>12433</v>
      </c>
      <c r="B15059" s="208" t="s">
        <v>15203</v>
      </c>
      <c r="C15059" s="2" t="s">
        <v>170</v>
      </c>
      <c r="D15059" s="209" t="n">
        <v>94.93</v>
      </c>
    </row>
    <row r="15060" customFormat="false" ht="12.8" hidden="false" customHeight="false" outlineLevel="0" collapsed="false">
      <c r="A15060" s="207" t="n">
        <v>12434</v>
      </c>
      <c r="B15060" s="208" t="s">
        <v>15204</v>
      </c>
      <c r="C15060" s="2" t="s">
        <v>170</v>
      </c>
      <c r="D15060" s="209" t="n">
        <v>48.6</v>
      </c>
    </row>
    <row r="15061" customFormat="false" ht="12.8" hidden="false" customHeight="false" outlineLevel="0" collapsed="false">
      <c r="A15061" s="207" t="n">
        <v>12435</v>
      </c>
      <c r="B15061" s="208" t="s">
        <v>15205</v>
      </c>
      <c r="C15061" s="2" t="s">
        <v>170</v>
      </c>
      <c r="D15061" s="209" t="n">
        <v>293.8</v>
      </c>
    </row>
    <row r="15062" customFormat="false" ht="12.8" hidden="false" customHeight="false" outlineLevel="0" collapsed="false">
      <c r="A15062" s="207" t="n">
        <v>12437</v>
      </c>
      <c r="B15062" s="208" t="s">
        <v>15206</v>
      </c>
      <c r="C15062" s="2" t="s">
        <v>170</v>
      </c>
      <c r="D15062" s="209" t="n">
        <v>237.28</v>
      </c>
    </row>
    <row r="15063" customFormat="false" ht="12.8" hidden="false" customHeight="false" outlineLevel="0" collapsed="false">
      <c r="A15063" s="207" t="n">
        <v>12438</v>
      </c>
      <c r="B15063" s="208" t="s">
        <v>15207</v>
      </c>
      <c r="C15063" s="2" t="s">
        <v>170</v>
      </c>
      <c r="D15063" s="209" t="n">
        <v>429.41</v>
      </c>
    </row>
    <row r="15064" customFormat="false" ht="12.8" hidden="false" customHeight="false" outlineLevel="0" collapsed="false">
      <c r="A15064" s="207" t="n">
        <v>12439</v>
      </c>
      <c r="B15064" s="208" t="s">
        <v>15208</v>
      </c>
      <c r="C15064" s="2" t="s">
        <v>170</v>
      </c>
      <c r="D15064" s="209" t="n">
        <v>76.16</v>
      </c>
    </row>
    <row r="15065" customFormat="false" ht="12.8" hidden="false" customHeight="false" outlineLevel="0" collapsed="false">
      <c r="A15065" s="207" t="n">
        <v>12436</v>
      </c>
      <c r="B15065" s="208" t="s">
        <v>15209</v>
      </c>
      <c r="C15065" s="2" t="s">
        <v>170</v>
      </c>
      <c r="D15065" s="209" t="n">
        <v>542.44</v>
      </c>
    </row>
    <row r="15066" customFormat="false" ht="12.8" hidden="false" customHeight="false" outlineLevel="0" collapsed="false">
      <c r="A15066" s="207" t="n">
        <v>36357</v>
      </c>
      <c r="B15066" s="208" t="s">
        <v>15210</v>
      </c>
      <c r="C15066" s="2" t="s">
        <v>170</v>
      </c>
      <c r="D15066" s="209" t="n">
        <v>142.69</v>
      </c>
    </row>
    <row r="15067" customFormat="false" ht="12.8" hidden="false" customHeight="false" outlineLevel="0" collapsed="false">
      <c r="A15067" s="207" t="n">
        <v>12424</v>
      </c>
      <c r="B15067" s="208" t="s">
        <v>15211</v>
      </c>
      <c r="C15067" s="2" t="s">
        <v>170</v>
      </c>
      <c r="D15067" s="209" t="n">
        <v>97.74</v>
      </c>
    </row>
    <row r="15068" customFormat="false" ht="12.8" hidden="false" customHeight="false" outlineLevel="0" collapsed="false">
      <c r="A15068" s="207" t="n">
        <v>12440</v>
      </c>
      <c r="B15068" s="208" t="s">
        <v>15212</v>
      </c>
      <c r="C15068" s="2" t="s">
        <v>170</v>
      </c>
      <c r="D15068" s="209" t="n">
        <v>94.48</v>
      </c>
    </row>
    <row r="15069" customFormat="false" ht="12.8" hidden="false" customHeight="false" outlineLevel="0" collapsed="false">
      <c r="A15069" s="207" t="n">
        <v>9884</v>
      </c>
      <c r="B15069" s="208" t="s">
        <v>15213</v>
      </c>
      <c r="C15069" s="2" t="s">
        <v>170</v>
      </c>
      <c r="D15069" s="209" t="n">
        <v>70.47</v>
      </c>
    </row>
    <row r="15070" customFormat="false" ht="12.8" hidden="false" customHeight="false" outlineLevel="0" collapsed="false">
      <c r="A15070" s="207" t="n">
        <v>9888</v>
      </c>
      <c r="B15070" s="208" t="s">
        <v>15214</v>
      </c>
      <c r="C15070" s="2" t="s">
        <v>170</v>
      </c>
      <c r="D15070" s="209" t="n">
        <v>56.62</v>
      </c>
    </row>
    <row r="15071" customFormat="false" ht="12.8" hidden="false" customHeight="false" outlineLevel="0" collapsed="false">
      <c r="A15071" s="207" t="n">
        <v>9886</v>
      </c>
      <c r="B15071" s="208" t="s">
        <v>15215</v>
      </c>
      <c r="C15071" s="2" t="s">
        <v>170</v>
      </c>
      <c r="D15071" s="209" t="n">
        <v>33.84</v>
      </c>
    </row>
    <row r="15072" customFormat="false" ht="12.8" hidden="false" customHeight="false" outlineLevel="0" collapsed="false">
      <c r="A15072" s="207" t="n">
        <v>9883</v>
      </c>
      <c r="B15072" s="208" t="s">
        <v>15216</v>
      </c>
      <c r="C15072" s="2" t="s">
        <v>170</v>
      </c>
      <c r="D15072" s="209" t="n">
        <v>24.71</v>
      </c>
    </row>
    <row r="15073" customFormat="false" ht="12.8" hidden="false" customHeight="false" outlineLevel="0" collapsed="false">
      <c r="A15073" s="207" t="n">
        <v>9889</v>
      </c>
      <c r="B15073" s="208" t="s">
        <v>15217</v>
      </c>
      <c r="C15073" s="2" t="s">
        <v>170</v>
      </c>
      <c r="D15073" s="209" t="n">
        <v>171.45</v>
      </c>
    </row>
    <row r="15074" customFormat="false" ht="12.8" hidden="false" customHeight="false" outlineLevel="0" collapsed="false">
      <c r="A15074" s="207" t="n">
        <v>9887</v>
      </c>
      <c r="B15074" s="208" t="s">
        <v>15218</v>
      </c>
      <c r="C15074" s="2" t="s">
        <v>170</v>
      </c>
      <c r="D15074" s="209" t="n">
        <v>103.62</v>
      </c>
    </row>
    <row r="15075" customFormat="false" ht="12.8" hidden="false" customHeight="false" outlineLevel="0" collapsed="false">
      <c r="A15075" s="207" t="n">
        <v>9890</v>
      </c>
      <c r="B15075" s="208" t="s">
        <v>15219</v>
      </c>
      <c r="C15075" s="2" t="s">
        <v>170</v>
      </c>
      <c r="D15075" s="209" t="n">
        <v>265.62</v>
      </c>
    </row>
    <row r="15076" customFormat="false" ht="12.8" hidden="false" customHeight="false" outlineLevel="0" collapsed="false">
      <c r="A15076" s="207" t="n">
        <v>9885</v>
      </c>
      <c r="B15076" s="208" t="s">
        <v>15220</v>
      </c>
      <c r="C15076" s="2" t="s">
        <v>170</v>
      </c>
      <c r="D15076" s="209" t="n">
        <v>32.72</v>
      </c>
    </row>
    <row r="15077" customFormat="false" ht="12.8" hidden="false" customHeight="false" outlineLevel="0" collapsed="false">
      <c r="A15077" s="207" t="n">
        <v>9891</v>
      </c>
      <c r="B15077" s="208" t="s">
        <v>15221</v>
      </c>
      <c r="C15077" s="2" t="s">
        <v>170</v>
      </c>
      <c r="D15077" s="209" t="n">
        <v>372.88</v>
      </c>
    </row>
    <row r="15078" customFormat="false" ht="12.8" hidden="false" customHeight="false" outlineLevel="0" collapsed="false">
      <c r="A15078" s="207" t="n">
        <v>36316</v>
      </c>
      <c r="B15078" s="208" t="s">
        <v>15222</v>
      </c>
      <c r="C15078" s="2" t="s">
        <v>170</v>
      </c>
      <c r="D15078" s="209" t="n">
        <v>23.25</v>
      </c>
    </row>
    <row r="15079" customFormat="false" ht="12.8" hidden="false" customHeight="false" outlineLevel="0" collapsed="false">
      <c r="A15079" s="207" t="n">
        <v>36313</v>
      </c>
      <c r="B15079" s="208" t="s">
        <v>15223</v>
      </c>
      <c r="C15079" s="2" t="s">
        <v>170</v>
      </c>
      <c r="D15079" s="209" t="n">
        <v>14.93</v>
      </c>
    </row>
    <row r="15080" customFormat="false" ht="12.8" hidden="false" customHeight="false" outlineLevel="0" collapsed="false">
      <c r="A15080" s="207" t="n">
        <v>64</v>
      </c>
      <c r="B15080" s="208" t="s">
        <v>15224</v>
      </c>
      <c r="C15080" s="2" t="s">
        <v>170</v>
      </c>
      <c r="D15080" s="209" t="n">
        <v>8.21</v>
      </c>
    </row>
    <row r="15081" customFormat="false" ht="12.8" hidden="false" customHeight="false" outlineLevel="0" collapsed="false">
      <c r="A15081" s="207" t="n">
        <v>37423</v>
      </c>
      <c r="B15081" s="208" t="s">
        <v>15225</v>
      </c>
      <c r="C15081" s="2" t="s">
        <v>170</v>
      </c>
      <c r="D15081" s="209" t="n">
        <v>20.28</v>
      </c>
    </row>
    <row r="15082" customFormat="false" ht="12.8" hidden="false" customHeight="false" outlineLevel="0" collapsed="false">
      <c r="A15082" s="207" t="n">
        <v>9892</v>
      </c>
      <c r="B15082" s="208" t="s">
        <v>15226</v>
      </c>
      <c r="C15082" s="2" t="s">
        <v>170</v>
      </c>
      <c r="D15082" s="209" t="n">
        <v>8.83</v>
      </c>
    </row>
    <row r="15083" customFormat="false" ht="12.8" hidden="false" customHeight="false" outlineLevel="0" collapsed="false">
      <c r="A15083" s="207" t="n">
        <v>9901</v>
      </c>
      <c r="B15083" s="208" t="s">
        <v>15227</v>
      </c>
      <c r="C15083" s="2" t="s">
        <v>170</v>
      </c>
      <c r="D15083" s="209" t="n">
        <v>42.72</v>
      </c>
    </row>
    <row r="15084" customFormat="false" ht="12.8" hidden="false" customHeight="false" outlineLevel="0" collapsed="false">
      <c r="A15084" s="207" t="n">
        <v>9900</v>
      </c>
      <c r="B15084" s="208" t="s">
        <v>15228</v>
      </c>
      <c r="C15084" s="2" t="s">
        <v>170</v>
      </c>
      <c r="D15084" s="209" t="n">
        <v>24.75</v>
      </c>
    </row>
    <row r="15085" customFormat="false" ht="12.8" hidden="false" customHeight="false" outlineLevel="0" collapsed="false">
      <c r="A15085" s="207" t="n">
        <v>9899</v>
      </c>
      <c r="B15085" s="208" t="s">
        <v>15229</v>
      </c>
      <c r="C15085" s="2" t="s">
        <v>170</v>
      </c>
      <c r="D15085" s="209" t="n">
        <v>11.1</v>
      </c>
    </row>
    <row r="15086" customFormat="false" ht="12.8" hidden="false" customHeight="false" outlineLevel="0" collapsed="false">
      <c r="A15086" s="207" t="n">
        <v>9908</v>
      </c>
      <c r="B15086" s="208" t="s">
        <v>15230</v>
      </c>
      <c r="C15086" s="2" t="s">
        <v>170</v>
      </c>
      <c r="D15086" s="209" t="n">
        <v>498.93</v>
      </c>
    </row>
    <row r="15087" customFormat="false" ht="12.8" hidden="false" customHeight="false" outlineLevel="0" collapsed="false">
      <c r="A15087" s="207" t="n">
        <v>9905</v>
      </c>
      <c r="B15087" s="208" t="s">
        <v>15231</v>
      </c>
      <c r="C15087" s="2" t="s">
        <v>170</v>
      </c>
      <c r="D15087" s="209" t="n">
        <v>8.68</v>
      </c>
    </row>
    <row r="15088" customFormat="false" ht="12.8" hidden="false" customHeight="false" outlineLevel="0" collapsed="false">
      <c r="A15088" s="207" t="n">
        <v>9906</v>
      </c>
      <c r="B15088" s="208" t="s">
        <v>15232</v>
      </c>
      <c r="C15088" s="2" t="s">
        <v>170</v>
      </c>
      <c r="D15088" s="209" t="n">
        <v>10.47</v>
      </c>
    </row>
    <row r="15089" customFormat="false" ht="12.8" hidden="false" customHeight="false" outlineLevel="0" collapsed="false">
      <c r="A15089" s="207" t="n">
        <v>9895</v>
      </c>
      <c r="B15089" s="208" t="s">
        <v>15233</v>
      </c>
      <c r="C15089" s="2" t="s">
        <v>170</v>
      </c>
      <c r="D15089" s="209" t="n">
        <v>17.63</v>
      </c>
    </row>
    <row r="15090" customFormat="false" ht="12.8" hidden="false" customHeight="false" outlineLevel="0" collapsed="false">
      <c r="A15090" s="207" t="n">
        <v>9894</v>
      </c>
      <c r="B15090" s="208" t="s">
        <v>15234</v>
      </c>
      <c r="C15090" s="2" t="s">
        <v>170</v>
      </c>
      <c r="D15090" s="209" t="n">
        <v>33.9</v>
      </c>
    </row>
    <row r="15091" customFormat="false" ht="12.8" hidden="false" customHeight="false" outlineLevel="0" collapsed="false">
      <c r="A15091" s="207" t="n">
        <v>9897</v>
      </c>
      <c r="B15091" s="208" t="s">
        <v>15235</v>
      </c>
      <c r="C15091" s="2" t="s">
        <v>170</v>
      </c>
      <c r="D15091" s="209" t="n">
        <v>36.2</v>
      </c>
    </row>
    <row r="15092" customFormat="false" ht="12.8" hidden="false" customHeight="false" outlineLevel="0" collapsed="false">
      <c r="A15092" s="207" t="n">
        <v>9910</v>
      </c>
      <c r="B15092" s="208" t="s">
        <v>15236</v>
      </c>
      <c r="C15092" s="2" t="s">
        <v>170</v>
      </c>
      <c r="D15092" s="209" t="n">
        <v>94.18</v>
      </c>
    </row>
    <row r="15093" customFormat="false" ht="12.8" hidden="false" customHeight="false" outlineLevel="0" collapsed="false">
      <c r="A15093" s="207" t="n">
        <v>9909</v>
      </c>
      <c r="B15093" s="208" t="s">
        <v>15237</v>
      </c>
      <c r="C15093" s="2" t="s">
        <v>170</v>
      </c>
      <c r="D15093" s="209" t="n">
        <v>191.8</v>
      </c>
    </row>
    <row r="15094" customFormat="false" ht="12.8" hidden="false" customHeight="false" outlineLevel="0" collapsed="false">
      <c r="A15094" s="207" t="n">
        <v>9907</v>
      </c>
      <c r="B15094" s="208" t="s">
        <v>15238</v>
      </c>
      <c r="C15094" s="2" t="s">
        <v>170</v>
      </c>
      <c r="D15094" s="209" t="n">
        <v>226.46</v>
      </c>
    </row>
    <row r="15095" customFormat="false" ht="19.4" hidden="false" customHeight="false" outlineLevel="0" collapsed="false">
      <c r="A15095" s="207" t="n">
        <v>20973</v>
      </c>
      <c r="B15095" s="208" t="s">
        <v>15239</v>
      </c>
      <c r="C15095" s="2" t="s">
        <v>170</v>
      </c>
      <c r="D15095" s="209" t="n">
        <v>101.05</v>
      </c>
    </row>
    <row r="15096" customFormat="false" ht="19.4" hidden="false" customHeight="false" outlineLevel="0" collapsed="false">
      <c r="A15096" s="207" t="n">
        <v>20974</v>
      </c>
      <c r="B15096" s="208" t="s">
        <v>15240</v>
      </c>
      <c r="C15096" s="2" t="s">
        <v>170</v>
      </c>
      <c r="D15096" s="209" t="n">
        <v>144.57</v>
      </c>
    </row>
    <row r="15097" customFormat="false" ht="12.8" hidden="false" customHeight="false" outlineLevel="0" collapsed="false">
      <c r="A15097" s="207" t="n">
        <v>37989</v>
      </c>
      <c r="B15097" s="208" t="s">
        <v>15241</v>
      </c>
      <c r="C15097" s="2" t="s">
        <v>170</v>
      </c>
      <c r="D15097" s="209" t="n">
        <v>18.75</v>
      </c>
    </row>
    <row r="15098" customFormat="false" ht="12.8" hidden="false" customHeight="false" outlineLevel="0" collapsed="false">
      <c r="A15098" s="207" t="n">
        <v>37990</v>
      </c>
      <c r="B15098" s="208" t="s">
        <v>15242</v>
      </c>
      <c r="C15098" s="2" t="s">
        <v>170</v>
      </c>
      <c r="D15098" s="209" t="n">
        <v>20.68</v>
      </c>
    </row>
    <row r="15099" customFormat="false" ht="12.8" hidden="false" customHeight="false" outlineLevel="0" collapsed="false">
      <c r="A15099" s="207" t="n">
        <v>37991</v>
      </c>
      <c r="B15099" s="208" t="s">
        <v>15243</v>
      </c>
      <c r="C15099" s="2" t="s">
        <v>170</v>
      </c>
      <c r="D15099" s="209" t="n">
        <v>27.52</v>
      </c>
    </row>
    <row r="15100" customFormat="false" ht="12.8" hidden="false" customHeight="false" outlineLevel="0" collapsed="false">
      <c r="A15100" s="207" t="n">
        <v>37992</v>
      </c>
      <c r="B15100" s="208" t="s">
        <v>15244</v>
      </c>
      <c r="C15100" s="2" t="s">
        <v>170</v>
      </c>
      <c r="D15100" s="209" t="n">
        <v>42.7</v>
      </c>
    </row>
    <row r="15101" customFormat="false" ht="12.8" hidden="false" customHeight="false" outlineLevel="0" collapsed="false">
      <c r="A15101" s="207" t="n">
        <v>37993</v>
      </c>
      <c r="B15101" s="208" t="s">
        <v>15245</v>
      </c>
      <c r="C15101" s="2" t="s">
        <v>170</v>
      </c>
      <c r="D15101" s="209" t="n">
        <v>64.8</v>
      </c>
    </row>
    <row r="15102" customFormat="false" ht="12.8" hidden="false" customHeight="false" outlineLevel="0" collapsed="false">
      <c r="A15102" s="207" t="n">
        <v>37994</v>
      </c>
      <c r="B15102" s="208" t="s">
        <v>15246</v>
      </c>
      <c r="C15102" s="2" t="s">
        <v>170</v>
      </c>
      <c r="D15102" s="209" t="n">
        <v>154.29</v>
      </c>
    </row>
    <row r="15103" customFormat="false" ht="12.8" hidden="false" customHeight="false" outlineLevel="0" collapsed="false">
      <c r="A15103" s="207" t="n">
        <v>37995</v>
      </c>
      <c r="B15103" s="208" t="s">
        <v>15247</v>
      </c>
      <c r="C15103" s="2" t="s">
        <v>170</v>
      </c>
      <c r="D15103" s="209" t="n">
        <v>201.12</v>
      </c>
    </row>
    <row r="15104" customFormat="false" ht="12.8" hidden="false" customHeight="false" outlineLevel="0" collapsed="false">
      <c r="A15104" s="207" t="n">
        <v>37996</v>
      </c>
      <c r="B15104" s="208" t="s">
        <v>15248</v>
      </c>
      <c r="C15104" s="2" t="s">
        <v>170</v>
      </c>
      <c r="D15104" s="209" t="n">
        <v>306.25</v>
      </c>
    </row>
    <row r="15105" customFormat="false" ht="12.8" hidden="false" customHeight="false" outlineLevel="0" collapsed="false">
      <c r="A15105" s="207" t="n">
        <v>45267</v>
      </c>
      <c r="B15105" s="208" t="s">
        <v>15249</v>
      </c>
      <c r="C15105" s="2" t="s">
        <v>170</v>
      </c>
      <c r="D15105" s="209" t="n">
        <v>216.35</v>
      </c>
    </row>
    <row r="15106" customFormat="false" ht="12.8" hidden="false" customHeight="false" outlineLevel="0" collapsed="false">
      <c r="A15106" s="207" t="n">
        <v>38604</v>
      </c>
      <c r="B15106" s="208" t="s">
        <v>15250</v>
      </c>
      <c r="C15106" s="2" t="s">
        <v>170</v>
      </c>
    </row>
    <row r="15107" customFormat="false" ht="19.4" hidden="false" customHeight="false" outlineLevel="0" collapsed="false">
      <c r="A15107" s="207" t="n">
        <v>10601</v>
      </c>
      <c r="B15107" s="208" t="s">
        <v>15251</v>
      </c>
      <c r="C15107" s="2" t="s">
        <v>170</v>
      </c>
    </row>
    <row r="15108" customFormat="false" ht="12.8" hidden="false" customHeight="false" outlineLevel="0" collapsed="false">
      <c r="A15108" s="207" t="n">
        <v>44469</v>
      </c>
      <c r="B15108" s="208" t="s">
        <v>15252</v>
      </c>
      <c r="C15108" s="2" t="s">
        <v>170</v>
      </c>
    </row>
    <row r="15109" customFormat="false" ht="12.8" hidden="false" customHeight="false" outlineLevel="0" collapsed="false">
      <c r="A15109" s="207" t="n">
        <v>9914</v>
      </c>
      <c r="B15109" s="208" t="s">
        <v>15253</v>
      </c>
      <c r="C15109" s="2" t="s">
        <v>170</v>
      </c>
    </row>
    <row r="15110" customFormat="false" ht="19.4" hidden="false" customHeight="false" outlineLevel="0" collapsed="false">
      <c r="A15110" s="207" t="n">
        <v>36485</v>
      </c>
      <c r="B15110" s="208" t="s">
        <v>15254</v>
      </c>
      <c r="C15110" s="2" t="s">
        <v>170</v>
      </c>
    </row>
    <row r="15111" customFormat="false" ht="12.8" hidden="false" customHeight="false" outlineLevel="0" collapsed="false">
      <c r="A15111" s="207" t="n">
        <v>9912</v>
      </c>
      <c r="B15111" s="208" t="s">
        <v>15255</v>
      </c>
      <c r="C15111" s="2" t="s">
        <v>170</v>
      </c>
    </row>
    <row r="15112" customFormat="false" ht="12.8" hidden="false" customHeight="false" outlineLevel="0" collapsed="false">
      <c r="A15112" s="207" t="n">
        <v>9921</v>
      </c>
      <c r="B15112" s="208" t="s">
        <v>15256</v>
      </c>
      <c r="C15112" s="2" t="s">
        <v>170</v>
      </c>
    </row>
    <row r="15113" customFormat="false" ht="12.8" hidden="false" customHeight="false" outlineLevel="0" collapsed="false">
      <c r="A15113" s="207" t="n">
        <v>21112</v>
      </c>
      <c r="B15113" s="208" t="s">
        <v>15257</v>
      </c>
      <c r="C15113" s="2" t="s">
        <v>170</v>
      </c>
      <c r="D15113" s="209" t="n">
        <v>336.7</v>
      </c>
    </row>
    <row r="15114" customFormat="false" ht="12.8" hidden="false" customHeight="false" outlineLevel="0" collapsed="false">
      <c r="A15114" s="207" t="n">
        <v>10228</v>
      </c>
      <c r="B15114" s="208" t="s">
        <v>15258</v>
      </c>
      <c r="C15114" s="2" t="s">
        <v>170</v>
      </c>
      <c r="D15114" s="209" t="n">
        <v>391.15</v>
      </c>
    </row>
    <row r="15115" customFormat="false" ht="12.8" hidden="false" customHeight="false" outlineLevel="0" collapsed="false">
      <c r="A15115" s="207" t="n">
        <v>11781</v>
      </c>
      <c r="B15115" s="208" t="s">
        <v>15259</v>
      </c>
      <c r="C15115" s="2" t="s">
        <v>170</v>
      </c>
      <c r="D15115" s="209" t="n">
        <v>316.88</v>
      </c>
    </row>
    <row r="15116" customFormat="false" ht="12.8" hidden="false" customHeight="false" outlineLevel="0" collapsed="false">
      <c r="A15116" s="207" t="n">
        <v>37588</v>
      </c>
      <c r="B15116" s="208" t="s">
        <v>15260</v>
      </c>
      <c r="C15116" s="2" t="s">
        <v>170</v>
      </c>
      <c r="D15116" s="209" t="n">
        <v>94.78</v>
      </c>
    </row>
    <row r="15117" customFormat="false" ht="12.8" hidden="false" customHeight="false" outlineLevel="0" collapsed="false">
      <c r="A15117" s="207" t="n">
        <v>11751</v>
      </c>
      <c r="B15117" s="208" t="s">
        <v>15261</v>
      </c>
      <c r="C15117" s="2" t="s">
        <v>170</v>
      </c>
      <c r="D15117" s="209" t="n">
        <v>184.23</v>
      </c>
    </row>
    <row r="15118" customFormat="false" ht="12.8" hidden="false" customHeight="false" outlineLevel="0" collapsed="false">
      <c r="A15118" s="207" t="n">
        <v>11750</v>
      </c>
      <c r="B15118" s="208" t="s">
        <v>15262</v>
      </c>
      <c r="C15118" s="2" t="s">
        <v>170</v>
      </c>
      <c r="D15118" s="209" t="n">
        <v>152.89</v>
      </c>
    </row>
    <row r="15119" customFormat="false" ht="12.8" hidden="false" customHeight="false" outlineLevel="0" collapsed="false">
      <c r="A15119" s="207" t="n">
        <v>11746</v>
      </c>
      <c r="B15119" s="208" t="s">
        <v>15263</v>
      </c>
      <c r="C15119" s="2" t="s">
        <v>170</v>
      </c>
      <c r="D15119" s="209" t="n">
        <v>102.58</v>
      </c>
    </row>
    <row r="15120" customFormat="false" ht="12.8" hidden="false" customHeight="false" outlineLevel="0" collapsed="false">
      <c r="A15120" s="207" t="n">
        <v>11748</v>
      </c>
      <c r="B15120" s="208" t="s">
        <v>15264</v>
      </c>
      <c r="C15120" s="2" t="s">
        <v>170</v>
      </c>
      <c r="D15120" s="209" t="n">
        <v>65.83</v>
      </c>
    </row>
    <row r="15121" customFormat="false" ht="12.8" hidden="false" customHeight="false" outlineLevel="0" collapsed="false">
      <c r="A15121" s="207" t="n">
        <v>11747</v>
      </c>
      <c r="B15121" s="208" t="s">
        <v>15265</v>
      </c>
      <c r="C15121" s="2" t="s">
        <v>170</v>
      </c>
      <c r="D15121" s="209" t="n">
        <v>284.09</v>
      </c>
    </row>
    <row r="15122" customFormat="false" ht="12.8" hidden="false" customHeight="false" outlineLevel="0" collapsed="false">
      <c r="A15122" s="207" t="n">
        <v>11749</v>
      </c>
      <c r="B15122" s="208" t="s">
        <v>15266</v>
      </c>
      <c r="C15122" s="2" t="s">
        <v>170</v>
      </c>
      <c r="D15122" s="209" t="n">
        <v>75.98</v>
      </c>
    </row>
    <row r="15123" customFormat="false" ht="12.8" hidden="false" customHeight="false" outlineLevel="0" collapsed="false">
      <c r="A15123" s="207" t="n">
        <v>10236</v>
      </c>
      <c r="B15123" s="208" t="s">
        <v>15267</v>
      </c>
      <c r="C15123" s="2" t="s">
        <v>170</v>
      </c>
      <c r="D15123" s="209" t="n">
        <v>153.6</v>
      </c>
    </row>
    <row r="15124" customFormat="false" ht="12.8" hidden="false" customHeight="false" outlineLevel="0" collapsed="false">
      <c r="A15124" s="207" t="n">
        <v>10233</v>
      </c>
      <c r="B15124" s="208" t="s">
        <v>15268</v>
      </c>
      <c r="C15124" s="2" t="s">
        <v>170</v>
      </c>
      <c r="D15124" s="209" t="n">
        <v>143.94</v>
      </c>
    </row>
    <row r="15125" customFormat="false" ht="12.8" hidden="false" customHeight="false" outlineLevel="0" collapsed="false">
      <c r="A15125" s="207" t="n">
        <v>10234</v>
      </c>
      <c r="B15125" s="208" t="s">
        <v>15269</v>
      </c>
      <c r="C15125" s="2" t="s">
        <v>170</v>
      </c>
      <c r="D15125" s="209" t="n">
        <v>90.67</v>
      </c>
    </row>
    <row r="15126" customFormat="false" ht="12.8" hidden="false" customHeight="false" outlineLevel="0" collapsed="false">
      <c r="A15126" s="207" t="n">
        <v>10231</v>
      </c>
      <c r="B15126" s="208" t="s">
        <v>15270</v>
      </c>
      <c r="C15126" s="2" t="s">
        <v>170</v>
      </c>
      <c r="D15126" s="209" t="n">
        <v>415.79</v>
      </c>
    </row>
    <row r="15127" customFormat="false" ht="12.8" hidden="false" customHeight="false" outlineLevel="0" collapsed="false">
      <c r="A15127" s="207" t="n">
        <v>10232</v>
      </c>
      <c r="B15127" s="208" t="s">
        <v>15271</v>
      </c>
      <c r="C15127" s="2" t="s">
        <v>170</v>
      </c>
      <c r="D15127" s="209" t="n">
        <v>232.67</v>
      </c>
    </row>
    <row r="15128" customFormat="false" ht="12.8" hidden="false" customHeight="false" outlineLevel="0" collapsed="false">
      <c r="A15128" s="207" t="n">
        <v>10235</v>
      </c>
      <c r="B15128" s="208" t="s">
        <v>15272</v>
      </c>
      <c r="C15128" s="2" t="s">
        <v>170</v>
      </c>
      <c r="D15128" s="209" t="n">
        <v>570</v>
      </c>
    </row>
    <row r="15129" customFormat="false" ht="12.8" hidden="false" customHeight="false" outlineLevel="0" collapsed="false">
      <c r="A15129" s="207" t="n">
        <v>10229</v>
      </c>
      <c r="B15129" s="208" t="s">
        <v>15273</v>
      </c>
      <c r="C15129" s="2" t="s">
        <v>170</v>
      </c>
      <c r="D15129" s="209" t="n">
        <v>82</v>
      </c>
    </row>
    <row r="15130" customFormat="false" ht="12.8" hidden="false" customHeight="false" outlineLevel="0" collapsed="false">
      <c r="A15130" s="207" t="n">
        <v>10230</v>
      </c>
      <c r="B15130" s="208" t="s">
        <v>15274</v>
      </c>
      <c r="C15130" s="2" t="s">
        <v>170</v>
      </c>
      <c r="D15130" s="209" t="n">
        <v>1003.14</v>
      </c>
    </row>
    <row r="15131" customFormat="false" ht="12.8" hidden="false" customHeight="false" outlineLevel="0" collapsed="false">
      <c r="A15131" s="207" t="n">
        <v>10409</v>
      </c>
      <c r="B15131" s="208" t="s">
        <v>15275</v>
      </c>
      <c r="C15131" s="2" t="s">
        <v>170</v>
      </c>
      <c r="D15131" s="209" t="n">
        <v>298.02</v>
      </c>
    </row>
    <row r="15132" customFormat="false" ht="12.8" hidden="false" customHeight="false" outlineLevel="0" collapsed="false">
      <c r="A15132" s="207" t="n">
        <v>10411</v>
      </c>
      <c r="B15132" s="208" t="s">
        <v>15276</v>
      </c>
      <c r="C15132" s="2" t="s">
        <v>170</v>
      </c>
      <c r="D15132" s="209" t="n">
        <v>266.67</v>
      </c>
    </row>
    <row r="15133" customFormat="false" ht="12.8" hidden="false" customHeight="false" outlineLevel="0" collapsed="false">
      <c r="A15133" s="207" t="n">
        <v>10410</v>
      </c>
      <c r="B15133" s="208" t="s">
        <v>15277</v>
      </c>
      <c r="C15133" s="2" t="s">
        <v>170</v>
      </c>
      <c r="D15133" s="209" t="n">
        <v>178.13</v>
      </c>
    </row>
    <row r="15134" customFormat="false" ht="12.8" hidden="false" customHeight="false" outlineLevel="0" collapsed="false">
      <c r="A15134" s="207" t="n">
        <v>10404</v>
      </c>
      <c r="B15134" s="208" t="s">
        <v>15278</v>
      </c>
      <c r="C15134" s="2" t="s">
        <v>170</v>
      </c>
      <c r="D15134" s="209" t="n">
        <v>108.15</v>
      </c>
    </row>
    <row r="15135" customFormat="false" ht="12.8" hidden="false" customHeight="false" outlineLevel="0" collapsed="false">
      <c r="A15135" s="207" t="n">
        <v>10405</v>
      </c>
      <c r="B15135" s="208" t="s">
        <v>15279</v>
      </c>
      <c r="C15135" s="2" t="s">
        <v>170</v>
      </c>
      <c r="D15135" s="209" t="n">
        <v>597.09</v>
      </c>
    </row>
    <row r="15136" customFormat="false" ht="12.8" hidden="false" customHeight="false" outlineLevel="0" collapsed="false">
      <c r="A15136" s="207" t="n">
        <v>10408</v>
      </c>
      <c r="B15136" s="208" t="s">
        <v>15280</v>
      </c>
      <c r="C15136" s="2" t="s">
        <v>170</v>
      </c>
      <c r="D15136" s="209" t="n">
        <v>417.53</v>
      </c>
    </row>
    <row r="15137" customFormat="false" ht="12.8" hidden="false" customHeight="false" outlineLevel="0" collapsed="false">
      <c r="A15137" s="207" t="n">
        <v>10406</v>
      </c>
      <c r="B15137" s="208" t="s">
        <v>15281</v>
      </c>
      <c r="C15137" s="2" t="s">
        <v>170</v>
      </c>
      <c r="D15137" s="209" t="n">
        <v>824.7</v>
      </c>
    </row>
    <row r="15138" customFormat="false" ht="12.8" hidden="false" customHeight="false" outlineLevel="0" collapsed="false">
      <c r="A15138" s="207" t="n">
        <v>10412</v>
      </c>
      <c r="B15138" s="208" t="s">
        <v>15282</v>
      </c>
      <c r="C15138" s="2" t="s">
        <v>170</v>
      </c>
      <c r="D15138" s="209" t="n">
        <v>131.06</v>
      </c>
    </row>
    <row r="15139" customFormat="false" ht="12.8" hidden="false" customHeight="false" outlineLevel="0" collapsed="false">
      <c r="A15139" s="207" t="n">
        <v>10407</v>
      </c>
      <c r="B15139" s="208" t="s">
        <v>15283</v>
      </c>
      <c r="C15139" s="2" t="s">
        <v>170</v>
      </c>
      <c r="D15139" s="209" t="n">
        <v>1279.11</v>
      </c>
    </row>
    <row r="15140" customFormat="false" ht="12.8" hidden="false" customHeight="false" outlineLevel="0" collapsed="false">
      <c r="A15140" s="207" t="n">
        <v>10416</v>
      </c>
      <c r="B15140" s="208" t="s">
        <v>15284</v>
      </c>
      <c r="C15140" s="2" t="s">
        <v>170</v>
      </c>
      <c r="D15140" s="209" t="n">
        <v>158.66</v>
      </c>
    </row>
    <row r="15141" customFormat="false" ht="12.8" hidden="false" customHeight="false" outlineLevel="0" collapsed="false">
      <c r="A15141" s="207" t="n">
        <v>10419</v>
      </c>
      <c r="B15141" s="208" t="s">
        <v>15285</v>
      </c>
      <c r="C15141" s="2" t="s">
        <v>170</v>
      </c>
      <c r="D15141" s="209" t="n">
        <v>137.72</v>
      </c>
    </row>
    <row r="15142" customFormat="false" ht="12.8" hidden="false" customHeight="false" outlineLevel="0" collapsed="false">
      <c r="A15142" s="207" t="n">
        <v>10418</v>
      </c>
      <c r="B15142" s="208" t="s">
        <v>15286</v>
      </c>
      <c r="C15142" s="2" t="s">
        <v>170</v>
      </c>
      <c r="D15142" s="209" t="n">
        <v>91.8</v>
      </c>
    </row>
    <row r="15143" customFormat="false" ht="12.8" hidden="false" customHeight="false" outlineLevel="0" collapsed="false">
      <c r="A15143" s="207" t="n">
        <v>21092</v>
      </c>
      <c r="B15143" s="208" t="s">
        <v>15287</v>
      </c>
      <c r="C15143" s="2" t="s">
        <v>170</v>
      </c>
      <c r="D15143" s="209" t="n">
        <v>78.73</v>
      </c>
    </row>
    <row r="15144" customFormat="false" ht="12.8" hidden="false" customHeight="false" outlineLevel="0" collapsed="false">
      <c r="A15144" s="207" t="n">
        <v>12657</v>
      </c>
      <c r="B15144" s="208" t="s">
        <v>15288</v>
      </c>
      <c r="C15144" s="2" t="s">
        <v>170</v>
      </c>
      <c r="D15144" s="209" t="n">
        <v>370.44</v>
      </c>
    </row>
    <row r="15145" customFormat="false" ht="12.8" hidden="false" customHeight="false" outlineLevel="0" collapsed="false">
      <c r="A15145" s="207" t="n">
        <v>10417</v>
      </c>
      <c r="B15145" s="208" t="s">
        <v>15289</v>
      </c>
      <c r="C15145" s="2" t="s">
        <v>170</v>
      </c>
      <c r="D15145" s="209" t="n">
        <v>231.17</v>
      </c>
    </row>
    <row r="15146" customFormat="false" ht="12.8" hidden="false" customHeight="false" outlineLevel="0" collapsed="false">
      <c r="A15146" s="207" t="n">
        <v>10414</v>
      </c>
      <c r="B15146" s="208" t="s">
        <v>15290</v>
      </c>
      <c r="C15146" s="2" t="s">
        <v>170</v>
      </c>
      <c r="D15146" s="209" t="n">
        <v>505.86</v>
      </c>
    </row>
    <row r="15147" customFormat="false" ht="12.8" hidden="false" customHeight="false" outlineLevel="0" collapsed="false">
      <c r="A15147" s="207" t="n">
        <v>10413</v>
      </c>
      <c r="B15147" s="208" t="s">
        <v>15291</v>
      </c>
      <c r="C15147" s="2" t="s">
        <v>170</v>
      </c>
      <c r="D15147" s="209" t="n">
        <v>84.02</v>
      </c>
    </row>
    <row r="15148" customFormat="false" ht="12.8" hidden="false" customHeight="false" outlineLevel="0" collapsed="false">
      <c r="A15148" s="207" t="n">
        <v>10415</v>
      </c>
      <c r="B15148" s="208" t="s">
        <v>15292</v>
      </c>
      <c r="C15148" s="2" t="s">
        <v>170</v>
      </c>
      <c r="D15148" s="209" t="n">
        <v>877.94</v>
      </c>
    </row>
    <row r="15149" customFormat="false" ht="12.8" hidden="false" customHeight="false" outlineLevel="0" collapsed="false">
      <c r="A15149" s="207" t="n">
        <v>38643</v>
      </c>
      <c r="B15149" s="208" t="s">
        <v>15293</v>
      </c>
      <c r="C15149" s="2" t="s">
        <v>170</v>
      </c>
      <c r="D15149" s="209" t="n">
        <v>75.32</v>
      </c>
    </row>
    <row r="15150" customFormat="false" ht="12.8" hidden="false" customHeight="false" outlineLevel="0" collapsed="false">
      <c r="A15150" s="207" t="n">
        <v>6157</v>
      </c>
      <c r="B15150" s="208" t="s">
        <v>15294</v>
      </c>
      <c r="C15150" s="2" t="s">
        <v>170</v>
      </c>
      <c r="D15150" s="209" t="n">
        <v>102.9</v>
      </c>
    </row>
    <row r="15151" customFormat="false" ht="12.8" hidden="false" customHeight="false" outlineLevel="0" collapsed="false">
      <c r="A15151" s="207" t="n">
        <v>6158</v>
      </c>
      <c r="B15151" s="208" t="s">
        <v>15295</v>
      </c>
      <c r="C15151" s="2" t="s">
        <v>170</v>
      </c>
      <c r="D15151" s="209" t="n">
        <v>8.84</v>
      </c>
    </row>
    <row r="15152" customFormat="false" ht="12.8" hidden="false" customHeight="false" outlineLevel="0" collapsed="false">
      <c r="A15152" s="207" t="n">
        <v>6156</v>
      </c>
      <c r="B15152" s="208" t="s">
        <v>15296</v>
      </c>
      <c r="C15152" s="2" t="s">
        <v>170</v>
      </c>
      <c r="D15152" s="209" t="n">
        <v>7.58</v>
      </c>
    </row>
    <row r="15153" customFormat="false" ht="12.8" hidden="false" customHeight="false" outlineLevel="0" collapsed="false">
      <c r="A15153" s="207" t="n">
        <v>6153</v>
      </c>
      <c r="B15153" s="208" t="s">
        <v>15297</v>
      </c>
      <c r="C15153" s="2" t="s">
        <v>170</v>
      </c>
      <c r="D15153" s="209" t="n">
        <v>6.09</v>
      </c>
    </row>
    <row r="15154" customFormat="false" ht="12.8" hidden="false" customHeight="false" outlineLevel="0" collapsed="false">
      <c r="A15154" s="207" t="n">
        <v>6154</v>
      </c>
      <c r="B15154" s="208" t="s">
        <v>15298</v>
      </c>
      <c r="C15154" s="2" t="s">
        <v>170</v>
      </c>
      <c r="D15154" s="209" t="n">
        <v>10.81</v>
      </c>
    </row>
    <row r="15155" customFormat="false" ht="12.8" hidden="false" customHeight="false" outlineLevel="0" collapsed="false">
      <c r="A15155" s="207" t="n">
        <v>6155</v>
      </c>
      <c r="B15155" s="208" t="s">
        <v>15299</v>
      </c>
      <c r="C15155" s="2" t="s">
        <v>170</v>
      </c>
      <c r="D15155" s="209" t="n">
        <v>24.89</v>
      </c>
    </row>
    <row r="15156" customFormat="false" ht="12.8" hidden="false" customHeight="false" outlineLevel="0" collapsed="false">
      <c r="A15156" s="207" t="n">
        <v>43595</v>
      </c>
      <c r="B15156" s="208" t="s">
        <v>15300</v>
      </c>
      <c r="C15156" s="2" t="s">
        <v>170</v>
      </c>
      <c r="D15156" s="209" t="n">
        <v>20.69</v>
      </c>
    </row>
    <row r="15157" customFormat="false" ht="12.8" hidden="false" customHeight="false" outlineLevel="0" collapsed="false">
      <c r="A15157" s="207" t="n">
        <v>43596</v>
      </c>
      <c r="B15157" s="208" t="s">
        <v>15301</v>
      </c>
      <c r="C15157" s="2" t="s">
        <v>170</v>
      </c>
      <c r="D15157" s="209" t="n">
        <v>23.91</v>
      </c>
    </row>
    <row r="15158" customFormat="false" ht="12.8" hidden="false" customHeight="false" outlineLevel="0" collapsed="false">
      <c r="A15158" s="207" t="n">
        <v>38108</v>
      </c>
      <c r="B15158" s="208" t="s">
        <v>15302</v>
      </c>
      <c r="C15158" s="2" t="s">
        <v>170</v>
      </c>
      <c r="D15158" s="209" t="n">
        <v>51.56</v>
      </c>
    </row>
    <row r="15159" customFormat="false" ht="19.4" hidden="false" customHeight="false" outlineLevel="0" collapsed="false">
      <c r="A15159" s="207" t="n">
        <v>38087</v>
      </c>
      <c r="B15159" s="208" t="s">
        <v>15303</v>
      </c>
      <c r="C15159" s="2" t="s">
        <v>170</v>
      </c>
      <c r="D15159" s="209" t="n">
        <v>66.31</v>
      </c>
    </row>
    <row r="15160" customFormat="false" ht="12.8" hidden="false" customHeight="false" outlineLevel="0" collapsed="false">
      <c r="A15160" s="207" t="n">
        <v>38109</v>
      </c>
      <c r="B15160" s="208" t="s">
        <v>15304</v>
      </c>
      <c r="C15160" s="2" t="s">
        <v>170</v>
      </c>
      <c r="D15160" s="209" t="n">
        <v>82.4</v>
      </c>
    </row>
    <row r="15161" customFormat="false" ht="19.4" hidden="false" customHeight="false" outlineLevel="0" collapsed="false">
      <c r="A15161" s="207" t="n">
        <v>38088</v>
      </c>
      <c r="B15161" s="208" t="s">
        <v>15305</v>
      </c>
      <c r="C15161" s="2" t="s">
        <v>170</v>
      </c>
      <c r="D15161" s="209" t="n">
        <v>86.64</v>
      </c>
    </row>
    <row r="15162" customFormat="false" ht="12.8" hidden="false" customHeight="false" outlineLevel="0" collapsed="false">
      <c r="A15162" s="207" t="n">
        <v>38110</v>
      </c>
      <c r="B15162" s="208" t="s">
        <v>15306</v>
      </c>
      <c r="C15162" s="2" t="s">
        <v>170</v>
      </c>
      <c r="D15162" s="209" t="n">
        <v>31.7</v>
      </c>
    </row>
    <row r="15163" customFormat="false" ht="19.4" hidden="false" customHeight="false" outlineLevel="0" collapsed="false">
      <c r="A15163" s="207" t="n">
        <v>38089</v>
      </c>
      <c r="B15163" s="208" t="s">
        <v>15307</v>
      </c>
      <c r="C15163" s="2" t="s">
        <v>170</v>
      </c>
      <c r="D15163" s="209" t="n">
        <v>55.23</v>
      </c>
    </row>
    <row r="15164" customFormat="false" ht="12.8" hidden="false" customHeight="false" outlineLevel="0" collapsed="false">
      <c r="A15164" s="207" t="n">
        <v>38111</v>
      </c>
      <c r="B15164" s="208" t="s">
        <v>15308</v>
      </c>
      <c r="C15164" s="2" t="s">
        <v>170</v>
      </c>
      <c r="D15164" s="209" t="n">
        <v>35.45</v>
      </c>
    </row>
    <row r="15165" customFormat="false" ht="19.4" hidden="false" customHeight="false" outlineLevel="0" collapsed="false">
      <c r="A15165" s="207" t="n">
        <v>38090</v>
      </c>
      <c r="B15165" s="208" t="s">
        <v>15309</v>
      </c>
      <c r="C15165" s="2" t="s">
        <v>170</v>
      </c>
      <c r="D15165" s="209" t="n">
        <v>57.09</v>
      </c>
    </row>
    <row r="15166" customFormat="false" ht="12.8" hidden="false" customHeight="false" outlineLevel="0" collapsed="false">
      <c r="A15166" s="207" t="n">
        <v>38400</v>
      </c>
      <c r="B15166" s="208" t="s">
        <v>15310</v>
      </c>
      <c r="C15166" s="2" t="s">
        <v>170</v>
      </c>
      <c r="D15166" s="209" t="n">
        <v>46.93</v>
      </c>
    </row>
    <row r="15167" customFormat="false" ht="12.8" hidden="false" customHeight="false" outlineLevel="0" collapsed="false">
      <c r="A15167" s="207" t="n">
        <v>13726</v>
      </c>
      <c r="B15167" s="208" t="s">
        <v>15311</v>
      </c>
      <c r="C15167" s="2" t="s">
        <v>170</v>
      </c>
      <c r="D15167" s="209" t="n">
        <v>86593.87</v>
      </c>
    </row>
    <row r="15168" customFormat="false" ht="12.8" hidden="false" customHeight="false" outlineLevel="0" collapsed="false">
      <c r="A15168" s="207" t="n">
        <v>12627</v>
      </c>
      <c r="B15168" s="208" t="s">
        <v>15312</v>
      </c>
      <c r="C15168" s="2" t="s">
        <v>170</v>
      </c>
      <c r="D15168" s="209" t="n">
        <v>1.49</v>
      </c>
    </row>
    <row r="15169" customFormat="false" ht="12.8" hidden="false" customHeight="false" outlineLevel="0" collapsed="false">
      <c r="A15169" s="207" t="n">
        <v>39996</v>
      </c>
      <c r="B15169" s="208" t="s">
        <v>15313</v>
      </c>
      <c r="C15169" s="2" t="s">
        <v>183</v>
      </c>
      <c r="D15169" s="209" t="n">
        <v>4.06</v>
      </c>
    </row>
    <row r="15170" customFormat="false" ht="12.8" hidden="false" customHeight="false" outlineLevel="0" collapsed="false">
      <c r="A15170" s="207" t="n">
        <v>10478</v>
      </c>
      <c r="B15170" s="208" t="s">
        <v>15314</v>
      </c>
      <c r="C15170" s="2" t="s">
        <v>9857</v>
      </c>
      <c r="D15170" s="209" t="n">
        <v>45.36</v>
      </c>
    </row>
    <row r="15171" customFormat="false" ht="12.8" hidden="false" customHeight="false" outlineLevel="0" collapsed="false">
      <c r="A15171" s="207" t="n">
        <v>10481</v>
      </c>
      <c r="B15171" s="208" t="s">
        <v>15315</v>
      </c>
      <c r="C15171" s="2" t="s">
        <v>9857</v>
      </c>
      <c r="D15171" s="209" t="n">
        <v>40.34</v>
      </c>
    </row>
    <row r="15172" customFormat="false" ht="12.8" hidden="false" customHeight="false" outlineLevel="0" collapsed="false">
      <c r="A15172" s="207" t="n">
        <v>10475</v>
      </c>
      <c r="B15172" s="208" t="s">
        <v>15316</v>
      </c>
      <c r="C15172" s="2" t="s">
        <v>9857</v>
      </c>
      <c r="D15172" s="209" t="n">
        <v>39.03</v>
      </c>
    </row>
    <row r="15173" customFormat="false" ht="12.8" hidden="false" customHeight="false" outlineLevel="0" collapsed="false">
      <c r="A15173" s="207" t="n">
        <v>4030</v>
      </c>
      <c r="B15173" s="208" t="s">
        <v>15317</v>
      </c>
      <c r="C15173" s="2" t="s">
        <v>175</v>
      </c>
      <c r="D15173" s="209" t="n">
        <v>7.54</v>
      </c>
    </row>
    <row r="15174" customFormat="false" ht="12.8" hidden="false" customHeight="false" outlineLevel="0" collapsed="false">
      <c r="A15174" s="207" t="n">
        <v>4031</v>
      </c>
      <c r="B15174" s="208" t="s">
        <v>15318</v>
      </c>
      <c r="C15174" s="2" t="s">
        <v>175</v>
      </c>
      <c r="D15174" s="209" t="n">
        <v>35.47</v>
      </c>
    </row>
    <row r="15175" customFormat="false" ht="12.8" hidden="false" customHeight="false" outlineLevel="0" collapsed="false">
      <c r="A15175" s="207" t="n">
        <v>11652</v>
      </c>
      <c r="B15175" s="208" t="s">
        <v>15319</v>
      </c>
      <c r="C15175" s="2" t="s">
        <v>170</v>
      </c>
      <c r="D15175" s="209" t="n">
        <v>4350</v>
      </c>
    </row>
    <row r="15176" customFormat="false" ht="12.8" hidden="false" customHeight="false" outlineLevel="0" collapsed="false">
      <c r="A15176" s="207" t="n">
        <v>13896</v>
      </c>
      <c r="B15176" s="208" t="s">
        <v>15320</v>
      </c>
      <c r="C15176" s="2" t="s">
        <v>170</v>
      </c>
      <c r="D15176" s="209" t="n">
        <v>3902.33</v>
      </c>
    </row>
    <row r="15177" customFormat="false" ht="12.8" hidden="false" customHeight="false" outlineLevel="0" collapsed="false">
      <c r="A15177" s="207" t="n">
        <v>44470</v>
      </c>
      <c r="B15177" s="208" t="s">
        <v>15321</v>
      </c>
      <c r="C15177" s="2" t="s">
        <v>170</v>
      </c>
    </row>
    <row r="15178" customFormat="false" ht="12.8" hidden="false" customHeight="false" outlineLevel="0" collapsed="false">
      <c r="A15178" s="207" t="n">
        <v>13476</v>
      </c>
      <c r="B15178" s="208" t="s">
        <v>15322</v>
      </c>
      <c r="C15178" s="2" t="s">
        <v>170</v>
      </c>
    </row>
    <row r="15179" customFormat="false" ht="12.8" hidden="false" customHeight="false" outlineLevel="0" collapsed="false">
      <c r="A15179" s="207" t="n">
        <v>44491</v>
      </c>
      <c r="B15179" s="208" t="s">
        <v>15323</v>
      </c>
      <c r="C15179" s="2" t="s">
        <v>170</v>
      </c>
    </row>
    <row r="15180" customFormat="false" ht="12.8" hidden="false" customHeight="false" outlineLevel="0" collapsed="false">
      <c r="A15180" s="207" t="n">
        <v>10488</v>
      </c>
      <c r="B15180" s="208" t="s">
        <v>15324</v>
      </c>
      <c r="C15180" s="2" t="s">
        <v>170</v>
      </c>
    </row>
    <row r="15181" customFormat="false" ht="19.4" hidden="false" customHeight="false" outlineLevel="0" collapsed="false">
      <c r="A15181" s="207" t="n">
        <v>13606</v>
      </c>
      <c r="B15181" s="208" t="s">
        <v>15325</v>
      </c>
      <c r="C15181" s="2" t="s">
        <v>170</v>
      </c>
    </row>
    <row r="15182" customFormat="false" ht="12.8" hidden="false" customHeight="false" outlineLevel="0" collapsed="false">
      <c r="A15182" s="207" t="n">
        <v>10489</v>
      </c>
      <c r="B15182" s="208" t="s">
        <v>15326</v>
      </c>
      <c r="C15182" s="2" t="s">
        <v>2148</v>
      </c>
      <c r="D15182" s="209" t="n">
        <v>18.49</v>
      </c>
    </row>
    <row r="15183" customFormat="false" ht="12.8" hidden="false" customHeight="false" outlineLevel="0" collapsed="false">
      <c r="A15183" s="207" t="n">
        <v>41073</v>
      </c>
      <c r="B15183" s="208" t="s">
        <v>15327</v>
      </c>
      <c r="C15183" s="2" t="s">
        <v>7208</v>
      </c>
      <c r="D15183" s="209" t="n">
        <v>3250.36</v>
      </c>
    </row>
    <row r="15184" customFormat="false" ht="12.8" hidden="false" customHeight="false" outlineLevel="0" collapsed="false">
      <c r="A15184" s="207" t="n">
        <v>34391</v>
      </c>
      <c r="B15184" s="208" t="s">
        <v>15328</v>
      </c>
      <c r="C15184" s="2" t="s">
        <v>175</v>
      </c>
      <c r="D15184" s="209" t="n">
        <v>525.18</v>
      </c>
    </row>
    <row r="15185" customFormat="false" ht="12.8" hidden="false" customHeight="false" outlineLevel="0" collapsed="false">
      <c r="A15185" s="207" t="n">
        <v>10496</v>
      </c>
      <c r="B15185" s="208" t="s">
        <v>15329</v>
      </c>
      <c r="C15185" s="2" t="s">
        <v>175</v>
      </c>
      <c r="D15185" s="209" t="n">
        <v>457.08</v>
      </c>
    </row>
    <row r="15186" customFormat="false" ht="12.8" hidden="false" customHeight="false" outlineLevel="0" collapsed="false">
      <c r="A15186" s="207" t="n">
        <v>10497</v>
      </c>
      <c r="B15186" s="208" t="s">
        <v>15330</v>
      </c>
      <c r="C15186" s="2" t="s">
        <v>175</v>
      </c>
      <c r="D15186" s="209" t="n">
        <v>1188.41</v>
      </c>
    </row>
    <row r="15187" customFormat="false" ht="12.8" hidden="false" customHeight="false" outlineLevel="0" collapsed="false">
      <c r="A15187" s="207" t="n">
        <v>10504</v>
      </c>
      <c r="B15187" s="208" t="s">
        <v>15331</v>
      </c>
      <c r="C15187" s="2" t="s">
        <v>175</v>
      </c>
      <c r="D15187" s="209" t="n">
        <v>1389.53</v>
      </c>
    </row>
    <row r="15188" customFormat="false" ht="12.8" hidden="false" customHeight="false" outlineLevel="0" collapsed="false">
      <c r="A15188" s="207" t="n">
        <v>34390</v>
      </c>
      <c r="B15188" s="208" t="s">
        <v>15332</v>
      </c>
      <c r="C15188" s="2" t="s">
        <v>175</v>
      </c>
      <c r="D15188" s="209" t="n">
        <v>409.54</v>
      </c>
    </row>
    <row r="15189" customFormat="false" ht="12.8" hidden="false" customHeight="false" outlineLevel="0" collapsed="false">
      <c r="A15189" s="207" t="n">
        <v>34389</v>
      </c>
      <c r="B15189" s="208" t="s">
        <v>15333</v>
      </c>
      <c r="C15189" s="2" t="s">
        <v>175</v>
      </c>
      <c r="D15189" s="209" t="n">
        <v>127.98</v>
      </c>
    </row>
    <row r="15190" customFormat="false" ht="12.8" hidden="false" customHeight="false" outlineLevel="0" collapsed="false">
      <c r="A15190" s="207" t="n">
        <v>34388</v>
      </c>
      <c r="B15190" s="208" t="s">
        <v>15334</v>
      </c>
      <c r="C15190" s="2" t="s">
        <v>175</v>
      </c>
      <c r="D15190" s="209" t="n">
        <v>181.9</v>
      </c>
    </row>
    <row r="15191" customFormat="false" ht="12.8" hidden="false" customHeight="false" outlineLevel="0" collapsed="false">
      <c r="A15191" s="207" t="n">
        <v>34387</v>
      </c>
      <c r="B15191" s="208" t="s">
        <v>15335</v>
      </c>
      <c r="C15191" s="2" t="s">
        <v>175</v>
      </c>
      <c r="D15191" s="209" t="n">
        <v>295.27</v>
      </c>
    </row>
    <row r="15192" customFormat="false" ht="12.8" hidden="false" customHeight="false" outlineLevel="0" collapsed="false">
      <c r="A15192" s="207" t="n">
        <v>11188</v>
      </c>
      <c r="B15192" s="208" t="s">
        <v>15336</v>
      </c>
      <c r="C15192" s="2" t="s">
        <v>175</v>
      </c>
      <c r="D15192" s="209" t="n">
        <v>146.26</v>
      </c>
    </row>
    <row r="15193" customFormat="false" ht="12.8" hidden="false" customHeight="false" outlineLevel="0" collapsed="false">
      <c r="A15193" s="207" t="n">
        <v>11189</v>
      </c>
      <c r="B15193" s="208" t="s">
        <v>15337</v>
      </c>
      <c r="C15193" s="2" t="s">
        <v>175</v>
      </c>
      <c r="D15193" s="209" t="n">
        <v>219.4</v>
      </c>
    </row>
    <row r="15194" customFormat="false" ht="12.8" hidden="false" customHeight="false" outlineLevel="0" collapsed="false">
      <c r="A15194" s="207" t="n">
        <v>21107</v>
      </c>
      <c r="B15194" s="208" t="s">
        <v>15338</v>
      </c>
      <c r="C15194" s="2" t="s">
        <v>175</v>
      </c>
      <c r="D15194" s="209" t="n">
        <v>157.89</v>
      </c>
    </row>
    <row r="15195" customFormat="false" ht="12.8" hidden="false" customHeight="false" outlineLevel="0" collapsed="false">
      <c r="A15195" s="207" t="n">
        <v>34386</v>
      </c>
      <c r="B15195" s="208" t="s">
        <v>15339</v>
      </c>
      <c r="C15195" s="2" t="s">
        <v>175</v>
      </c>
      <c r="D15195" s="209" t="n">
        <v>274.25</v>
      </c>
    </row>
    <row r="15196" customFormat="false" ht="12.8" hidden="false" customHeight="false" outlineLevel="0" collapsed="false">
      <c r="A15196" s="207" t="n">
        <v>10490</v>
      </c>
      <c r="B15196" s="208" t="s">
        <v>15340</v>
      </c>
      <c r="C15196" s="2" t="s">
        <v>175</v>
      </c>
      <c r="D15196" s="209" t="n">
        <v>95.98</v>
      </c>
    </row>
    <row r="15197" customFormat="false" ht="12.8" hidden="false" customHeight="false" outlineLevel="0" collapsed="false">
      <c r="A15197" s="207" t="n">
        <v>10492</v>
      </c>
      <c r="B15197" s="208" t="s">
        <v>15341</v>
      </c>
      <c r="C15197" s="2" t="s">
        <v>175</v>
      </c>
      <c r="D15197" s="209" t="n">
        <v>109.7</v>
      </c>
    </row>
    <row r="15198" customFormat="false" ht="12.8" hidden="false" customHeight="false" outlineLevel="0" collapsed="false">
      <c r="A15198" s="207" t="n">
        <v>10493</v>
      </c>
      <c r="B15198" s="208" t="s">
        <v>15342</v>
      </c>
      <c r="C15198" s="2" t="s">
        <v>175</v>
      </c>
      <c r="D15198" s="209" t="n">
        <v>127.98</v>
      </c>
    </row>
    <row r="15199" customFormat="false" ht="12.8" hidden="false" customHeight="false" outlineLevel="0" collapsed="false">
      <c r="A15199" s="207" t="n">
        <v>10491</v>
      </c>
      <c r="B15199" s="208" t="s">
        <v>15343</v>
      </c>
      <c r="C15199" s="2" t="s">
        <v>175</v>
      </c>
      <c r="D15199" s="209" t="n">
        <v>155.4</v>
      </c>
    </row>
    <row r="15200" customFormat="false" ht="12.8" hidden="false" customHeight="false" outlineLevel="0" collapsed="false">
      <c r="A15200" s="207" t="n">
        <v>34385</v>
      </c>
      <c r="B15200" s="208" t="s">
        <v>15344</v>
      </c>
      <c r="C15200" s="2" t="s">
        <v>175</v>
      </c>
      <c r="D15200" s="209" t="n">
        <v>226.71</v>
      </c>
    </row>
    <row r="15201" customFormat="false" ht="12.8" hidden="false" customHeight="false" outlineLevel="0" collapsed="false">
      <c r="A15201" s="207" t="n">
        <v>10499</v>
      </c>
      <c r="B15201" s="208" t="s">
        <v>15345</v>
      </c>
      <c r="C15201" s="2" t="s">
        <v>175</v>
      </c>
      <c r="D15201" s="209" t="n">
        <v>91.41</v>
      </c>
    </row>
    <row r="15202" customFormat="false" ht="12.8" hidden="false" customHeight="false" outlineLevel="0" collapsed="false">
      <c r="A15202" s="207" t="n">
        <v>34384</v>
      </c>
      <c r="B15202" s="208" t="s">
        <v>15346</v>
      </c>
      <c r="C15202" s="2" t="s">
        <v>175</v>
      </c>
      <c r="D15202" s="209" t="n">
        <v>274.25</v>
      </c>
    </row>
    <row r="15203" customFormat="false" ht="12.8" hidden="false" customHeight="false" outlineLevel="0" collapsed="false">
      <c r="A15203" s="207" t="n">
        <v>11185</v>
      </c>
      <c r="B15203" s="208" t="s">
        <v>15347</v>
      </c>
      <c r="C15203" s="2" t="s">
        <v>175</v>
      </c>
      <c r="D15203" s="209" t="n">
        <v>283.39</v>
      </c>
    </row>
    <row r="15204" customFormat="false" ht="12.8" hidden="false" customHeight="false" outlineLevel="0" collapsed="false">
      <c r="A15204" s="207" t="n">
        <v>10507</v>
      </c>
      <c r="B15204" s="208" t="s">
        <v>15348</v>
      </c>
      <c r="C15204" s="2" t="s">
        <v>175</v>
      </c>
      <c r="D15204" s="209" t="n">
        <v>304.17</v>
      </c>
    </row>
    <row r="15205" customFormat="false" ht="12.8" hidden="false" customHeight="false" outlineLevel="0" collapsed="false">
      <c r="A15205" s="207" t="n">
        <v>10505</v>
      </c>
      <c r="B15205" s="208" t="s">
        <v>15349</v>
      </c>
      <c r="C15205" s="2" t="s">
        <v>175</v>
      </c>
      <c r="D15205" s="209" t="n">
        <v>179.48</v>
      </c>
    </row>
    <row r="15206" customFormat="false" ht="12.8" hidden="false" customHeight="false" outlineLevel="0" collapsed="false">
      <c r="A15206" s="207" t="n">
        <v>10506</v>
      </c>
      <c r="B15206" s="208" t="s">
        <v>15350</v>
      </c>
      <c r="C15206" s="2" t="s">
        <v>175</v>
      </c>
      <c r="D15206" s="209" t="n">
        <v>234.3</v>
      </c>
    </row>
    <row r="15207" customFormat="false" ht="12.8" hidden="false" customHeight="false" outlineLevel="0" collapsed="false">
      <c r="A15207" s="207" t="n">
        <v>5031</v>
      </c>
      <c r="B15207" s="208" t="s">
        <v>15351</v>
      </c>
      <c r="C15207" s="2" t="s">
        <v>175</v>
      </c>
      <c r="D15207" s="209" t="n">
        <v>329</v>
      </c>
    </row>
    <row r="15208" customFormat="false" ht="12.8" hidden="false" customHeight="false" outlineLevel="0" collapsed="false">
      <c r="A15208" s="207" t="n">
        <v>10502</v>
      </c>
      <c r="B15208" s="208" t="s">
        <v>15352</v>
      </c>
      <c r="C15208" s="2" t="s">
        <v>175</v>
      </c>
      <c r="D15208" s="209" t="n">
        <v>383.36</v>
      </c>
    </row>
    <row r="15209" customFormat="false" ht="12.8" hidden="false" customHeight="false" outlineLevel="0" collapsed="false">
      <c r="A15209" s="207" t="n">
        <v>10501</v>
      </c>
      <c r="B15209" s="208" t="s">
        <v>15353</v>
      </c>
      <c r="C15209" s="2" t="s">
        <v>175</v>
      </c>
      <c r="D15209" s="209" t="n">
        <v>216.58</v>
      </c>
    </row>
    <row r="15210" customFormat="false" ht="12.8" hidden="false" customHeight="false" outlineLevel="0" collapsed="false">
      <c r="A15210" s="207" t="n">
        <v>10503</v>
      </c>
      <c r="B15210" s="208" t="s">
        <v>15354</v>
      </c>
      <c r="C15210" s="2" t="s">
        <v>175</v>
      </c>
      <c r="D15210" s="209" t="n">
        <v>292.61</v>
      </c>
    </row>
    <row r="15211" customFormat="false" ht="12.8" hidden="false" customHeight="false" outlineLevel="0" collapsed="false">
      <c r="A15211" s="207" t="n">
        <v>4500</v>
      </c>
      <c r="B15211" s="208" t="s">
        <v>15355</v>
      </c>
      <c r="C15211" s="2" t="s">
        <v>183</v>
      </c>
      <c r="D15211" s="209" t="n">
        <v>14.21</v>
      </c>
    </row>
    <row r="15212" customFormat="false" ht="12.8" hidden="false" customHeight="false" outlineLevel="0" collapsed="false">
      <c r="A15212" s="207" t="n">
        <v>4448</v>
      </c>
      <c r="B15212" s="208" t="s">
        <v>15356</v>
      </c>
      <c r="C15212" s="2" t="s">
        <v>183</v>
      </c>
      <c r="D15212" s="209" t="n">
        <v>19.51</v>
      </c>
    </row>
    <row r="15213" customFormat="false" ht="12.8" hidden="false" customHeight="false" outlineLevel="0" collapsed="false">
      <c r="A15213" s="207" t="n">
        <v>20213</v>
      </c>
      <c r="B15213" s="208" t="s">
        <v>15357</v>
      </c>
      <c r="C15213" s="2" t="s">
        <v>183</v>
      </c>
      <c r="D15213" s="209" t="n">
        <v>24.21</v>
      </c>
    </row>
    <row r="15214" customFormat="false" ht="12.8" hidden="false" customHeight="false" outlineLevel="0" collapsed="false">
      <c r="A15214" s="207" t="n">
        <v>20211</v>
      </c>
      <c r="B15214" s="208" t="s">
        <v>15358</v>
      </c>
      <c r="C15214" s="2" t="s">
        <v>183</v>
      </c>
      <c r="D15214" s="209" t="n">
        <v>32.06</v>
      </c>
    </row>
    <row r="15215" customFormat="false" ht="12.8" hidden="false" customHeight="false" outlineLevel="0" collapsed="false">
      <c r="A15215" s="207" t="n">
        <v>40270</v>
      </c>
      <c r="B15215" s="208" t="s">
        <v>15359</v>
      </c>
      <c r="C15215" s="2" t="s">
        <v>183</v>
      </c>
    </row>
    <row r="15216" customFormat="false" ht="12.8" hidden="false" customHeight="false" outlineLevel="0" collapsed="false">
      <c r="A15216" s="207" t="n">
        <v>4425</v>
      </c>
      <c r="B15216" s="208" t="s">
        <v>15360</v>
      </c>
      <c r="C15216" s="2" t="s">
        <v>183</v>
      </c>
      <c r="D15216" s="209" t="n">
        <v>26.5</v>
      </c>
    </row>
    <row r="15217" customFormat="false" ht="12.8" hidden="false" customHeight="false" outlineLevel="0" collapsed="false">
      <c r="A15217" s="207" t="n">
        <v>4472</v>
      </c>
      <c r="B15217" s="208" t="s">
        <v>15361</v>
      </c>
      <c r="C15217" s="2" t="s">
        <v>183</v>
      </c>
      <c r="D15217" s="209" t="n">
        <v>33.11</v>
      </c>
    </row>
    <row r="15218" customFormat="false" ht="12.8" hidden="false" customHeight="false" outlineLevel="0" collapsed="false">
      <c r="A15218" s="207" t="n">
        <v>35272</v>
      </c>
      <c r="B15218" s="208" t="s">
        <v>15362</v>
      </c>
      <c r="C15218" s="2" t="s">
        <v>183</v>
      </c>
      <c r="D15218" s="209" t="n">
        <v>47.86</v>
      </c>
    </row>
    <row r="15219" customFormat="false" ht="12.8" hidden="false" customHeight="false" outlineLevel="0" collapsed="false">
      <c r="A15219" s="207" t="n">
        <v>4481</v>
      </c>
      <c r="B15219" s="208" t="s">
        <v>15363</v>
      </c>
      <c r="C15219" s="2" t="s">
        <v>183</v>
      </c>
      <c r="D15219" s="209" t="n">
        <v>51.23</v>
      </c>
    </row>
    <row r="15220" customFormat="false" ht="12.8" hidden="false" customHeight="false" outlineLevel="0" collapsed="false">
      <c r="A15220" s="207" t="n">
        <v>34345</v>
      </c>
      <c r="B15220" s="208" t="s">
        <v>15364</v>
      </c>
      <c r="C15220" s="2" t="s">
        <v>2148</v>
      </c>
      <c r="D15220" s="209" t="n">
        <v>18.51</v>
      </c>
    </row>
    <row r="15221" customFormat="false" ht="12.8" hidden="false" customHeight="false" outlineLevel="0" collapsed="false">
      <c r="A15221" s="207" t="n">
        <v>41096</v>
      </c>
      <c r="B15221" s="208" t="s">
        <v>15365</v>
      </c>
      <c r="C15221" s="2" t="s">
        <v>7208</v>
      </c>
      <c r="D15221" s="209" t="n">
        <v>3256.21</v>
      </c>
    </row>
  </sheetData>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D7D7"/>
    <pageSetUpPr fitToPage="true"/>
  </sheetPr>
  <dimension ref="A1:D9320"/>
  <sheetViews>
    <sheetView showFormulas="false" showGridLines="true" showRowColHeaders="true" showZeros="true" rightToLeft="false" tabSelected="false" showOutlineSymbols="true" defaultGridColor="true" view="normal" topLeftCell="A1401" colorId="64" zoomScale="100" zoomScaleNormal="100" zoomScalePageLayoutView="100" workbookViewId="0">
      <selection pane="topLeft" activeCell="D1416" activeCellId="0" sqref="D1416"/>
    </sheetView>
  </sheetViews>
  <sheetFormatPr defaultColWidth="11.53515625" defaultRowHeight="12.8" zeroHeight="false" outlineLevelRow="0" outlineLevelCol="0"/>
  <cols>
    <col collapsed="false" customWidth="true" hidden="false" outlineLevel="0" max="1" min="1" style="207" width="16.83"/>
    <col collapsed="false" customWidth="true" hidden="false" outlineLevel="0" max="2" min="2" style="208" width="80.39"/>
    <col collapsed="false" customWidth="true" hidden="false" outlineLevel="0" max="3" min="3" style="2" width="6.39"/>
    <col collapsed="false" customWidth="true" hidden="false" outlineLevel="0" max="4" min="4" style="238" width="7.78"/>
  </cols>
  <sheetData>
    <row r="1" customFormat="false" ht="12.8" hidden="false" customHeight="false" outlineLevel="0" collapsed="false">
      <c r="A1" s="239" t="s">
        <v>163</v>
      </c>
      <c r="B1" s="226"/>
      <c r="C1" s="62"/>
      <c r="D1" s="240"/>
    </row>
    <row r="2" customFormat="false" ht="12.8" hidden="false" customHeight="false" outlineLevel="0" collapsed="false">
      <c r="A2" s="241" t="s">
        <v>15366</v>
      </c>
      <c r="B2" s="226"/>
      <c r="C2" s="62"/>
      <c r="D2" s="240"/>
    </row>
    <row r="3" customFormat="false" ht="12.8" hidden="false" customHeight="false" outlineLevel="0" collapsed="false">
      <c r="A3" s="239" t="s">
        <v>165</v>
      </c>
      <c r="B3" s="242" t="s">
        <v>15367</v>
      </c>
      <c r="C3" s="243"/>
      <c r="D3" s="244"/>
    </row>
    <row r="4" customFormat="false" ht="12.8" hidden="false" customHeight="false" outlineLevel="0" collapsed="false">
      <c r="A4" s="239" t="s">
        <v>167</v>
      </c>
      <c r="B4" s="242" t="s">
        <v>15368</v>
      </c>
      <c r="C4" s="243"/>
      <c r="D4" s="244"/>
    </row>
    <row r="5" customFormat="false" ht="32.05" hidden="false" customHeight="true" outlineLevel="0" collapsed="false">
      <c r="A5" s="222" t="s">
        <v>11</v>
      </c>
      <c r="B5" s="222" t="s">
        <v>169</v>
      </c>
      <c r="C5" s="222" t="s">
        <v>170</v>
      </c>
      <c r="D5" s="222" t="s">
        <v>172</v>
      </c>
    </row>
    <row r="6" customFormat="false" ht="12.8" hidden="false" customHeight="false" outlineLevel="0" collapsed="false">
      <c r="A6" s="245" t="n">
        <v>104658</v>
      </c>
      <c r="B6" s="246" t="s">
        <v>15369</v>
      </c>
      <c r="C6" s="245" t="s">
        <v>15370</v>
      </c>
      <c r="D6" s="247" t="n">
        <v>0.3155</v>
      </c>
    </row>
    <row r="7" customFormat="false" ht="12.8" hidden="false" customHeight="false" outlineLevel="0" collapsed="false">
      <c r="A7" s="245" t="n">
        <v>105002</v>
      </c>
      <c r="B7" s="246" t="s">
        <v>15371</v>
      </c>
      <c r="C7" s="245" t="s">
        <v>14</v>
      </c>
      <c r="D7" s="247" t="n">
        <v>0.4872</v>
      </c>
    </row>
    <row r="8" customFormat="false" ht="12.8" hidden="false" customHeight="false" outlineLevel="0" collapsed="false">
      <c r="A8" s="245" t="n">
        <v>105004</v>
      </c>
      <c r="B8" s="246" t="s">
        <v>15372</v>
      </c>
      <c r="C8" s="245" t="s">
        <v>15370</v>
      </c>
      <c r="D8" s="247" t="n">
        <v>0.4917</v>
      </c>
    </row>
    <row r="9" customFormat="false" ht="12.8" hidden="false" customHeight="false" outlineLevel="0" collapsed="false">
      <c r="A9" s="245" t="n">
        <v>105003</v>
      </c>
      <c r="B9" s="246" t="s">
        <v>15373</v>
      </c>
      <c r="C9" s="245" t="s">
        <v>14</v>
      </c>
      <c r="D9" s="247" t="n">
        <v>0.608</v>
      </c>
    </row>
    <row r="10" customFormat="false" ht="12.8" hidden="false" customHeight="false" outlineLevel="0" collapsed="false">
      <c r="A10" s="245" t="n">
        <v>105005</v>
      </c>
      <c r="B10" s="246" t="s">
        <v>15374</v>
      </c>
      <c r="C10" s="245" t="s">
        <v>15370</v>
      </c>
      <c r="D10" s="247" t="n">
        <v>0.6163</v>
      </c>
    </row>
    <row r="11" customFormat="false" ht="12.8" hidden="false" customHeight="false" outlineLevel="0" collapsed="false">
      <c r="A11" s="245" t="n">
        <v>105000</v>
      </c>
      <c r="B11" s="246" t="s">
        <v>15375</v>
      </c>
      <c r="C11" s="245" t="s">
        <v>15376</v>
      </c>
      <c r="D11" s="247" t="n">
        <v>0.3381</v>
      </c>
    </row>
    <row r="12" customFormat="false" ht="12.8" hidden="false" customHeight="false" outlineLevel="0" collapsed="false">
      <c r="A12" s="245" t="n">
        <v>105001</v>
      </c>
      <c r="B12" s="246" t="s">
        <v>15377</v>
      </c>
      <c r="C12" s="245" t="s">
        <v>15376</v>
      </c>
      <c r="D12" s="247" t="n">
        <v>0.3337</v>
      </c>
    </row>
    <row r="13" customFormat="false" ht="12.8" hidden="false" customHeight="false" outlineLevel="0" collapsed="false">
      <c r="A13" s="245" t="n">
        <v>89306</v>
      </c>
      <c r="B13" s="246" t="s">
        <v>15378</v>
      </c>
      <c r="C13" s="245" t="s">
        <v>15370</v>
      </c>
      <c r="D13" s="247" t="n">
        <v>0.5224</v>
      </c>
    </row>
    <row r="14" customFormat="false" ht="12.8" hidden="false" customHeight="false" outlineLevel="0" collapsed="false">
      <c r="A14" s="245" t="n">
        <v>89307</v>
      </c>
      <c r="B14" s="246" t="s">
        <v>15379</v>
      </c>
      <c r="C14" s="245" t="s">
        <v>15370</v>
      </c>
      <c r="D14" s="247" t="n">
        <v>0.5326</v>
      </c>
    </row>
    <row r="15" customFormat="false" ht="12.8" hidden="false" customHeight="false" outlineLevel="0" collapsed="false">
      <c r="A15" s="245" t="n">
        <v>89290</v>
      </c>
      <c r="B15" s="246" t="s">
        <v>15380</v>
      </c>
      <c r="C15" s="245" t="s">
        <v>15370</v>
      </c>
      <c r="D15" s="247" t="n">
        <v>0.4525</v>
      </c>
    </row>
    <row r="16" customFormat="false" ht="12.8" hidden="false" customHeight="false" outlineLevel="0" collapsed="false">
      <c r="A16" s="245" t="n">
        <v>89291</v>
      </c>
      <c r="B16" s="246" t="s">
        <v>15381</v>
      </c>
      <c r="C16" s="245" t="s">
        <v>15370</v>
      </c>
      <c r="D16" s="247" t="n">
        <v>0.4628</v>
      </c>
    </row>
    <row r="17" customFormat="false" ht="12.8" hidden="false" customHeight="false" outlineLevel="0" collapsed="false">
      <c r="A17" s="245" t="n">
        <v>89298</v>
      </c>
      <c r="B17" s="246" t="s">
        <v>15382</v>
      </c>
      <c r="C17" s="245" t="s">
        <v>15370</v>
      </c>
      <c r="D17" s="247" t="n">
        <v>0.4486</v>
      </c>
    </row>
    <row r="18" customFormat="false" ht="12.8" hidden="false" customHeight="false" outlineLevel="0" collapsed="false">
      <c r="A18" s="245" t="n">
        <v>89299</v>
      </c>
      <c r="B18" s="246" t="s">
        <v>15383</v>
      </c>
      <c r="C18" s="245" t="s">
        <v>15370</v>
      </c>
      <c r="D18" s="247" t="n">
        <v>0.4605</v>
      </c>
    </row>
    <row r="19" customFormat="false" ht="12.8" hidden="false" customHeight="false" outlineLevel="0" collapsed="false">
      <c r="A19" s="245" t="n">
        <v>89282</v>
      </c>
      <c r="B19" s="246" t="s">
        <v>15384</v>
      </c>
      <c r="C19" s="245" t="s">
        <v>15370</v>
      </c>
      <c r="D19" s="247" t="n">
        <v>0.387</v>
      </c>
    </row>
    <row r="20" customFormat="false" ht="12.8" hidden="false" customHeight="false" outlineLevel="0" collapsed="false">
      <c r="A20" s="245" t="n">
        <v>89283</v>
      </c>
      <c r="B20" s="246" t="s">
        <v>15385</v>
      </c>
      <c r="C20" s="245" t="s">
        <v>15370</v>
      </c>
      <c r="D20" s="247" t="n">
        <v>0.3984</v>
      </c>
    </row>
    <row r="21" customFormat="false" ht="12.8" hidden="false" customHeight="false" outlineLevel="0" collapsed="false">
      <c r="A21" s="245" t="n">
        <v>89480</v>
      </c>
      <c r="B21" s="246" t="s">
        <v>15386</v>
      </c>
      <c r="C21" s="245" t="s">
        <v>15370</v>
      </c>
      <c r="D21" s="247" t="n">
        <v>0.3318</v>
      </c>
    </row>
    <row r="22" customFormat="false" ht="12.8" hidden="false" customHeight="false" outlineLevel="0" collapsed="false">
      <c r="A22" s="245" t="n">
        <v>89464</v>
      </c>
      <c r="B22" s="246" t="s">
        <v>15387</v>
      </c>
      <c r="C22" s="245" t="s">
        <v>15370</v>
      </c>
      <c r="D22" s="247" t="n">
        <v>0.2646</v>
      </c>
    </row>
    <row r="23" customFormat="false" ht="12.8" hidden="false" customHeight="false" outlineLevel="0" collapsed="false">
      <c r="A23" s="245" t="n">
        <v>89478</v>
      </c>
      <c r="B23" s="246" t="s">
        <v>15388</v>
      </c>
      <c r="C23" s="245" t="s">
        <v>15370</v>
      </c>
      <c r="D23" s="247" t="n">
        <v>0.3648</v>
      </c>
    </row>
    <row r="24" customFormat="false" ht="12.8" hidden="false" customHeight="false" outlineLevel="0" collapsed="false">
      <c r="A24" s="245" t="n">
        <v>89462</v>
      </c>
      <c r="B24" s="246" t="s">
        <v>15389</v>
      </c>
      <c r="C24" s="245" t="s">
        <v>15370</v>
      </c>
      <c r="D24" s="247" t="n">
        <v>0.2934</v>
      </c>
    </row>
    <row r="25" customFormat="false" ht="12.8" hidden="false" customHeight="false" outlineLevel="0" collapsed="false">
      <c r="A25" s="245" t="n">
        <v>89472</v>
      </c>
      <c r="B25" s="246" t="s">
        <v>15390</v>
      </c>
      <c r="C25" s="245" t="s">
        <v>15370</v>
      </c>
      <c r="D25" s="247" t="n">
        <v>0.2589</v>
      </c>
    </row>
    <row r="26" customFormat="false" ht="12.8" hidden="false" customHeight="false" outlineLevel="0" collapsed="false">
      <c r="A26" s="245" t="n">
        <v>89455</v>
      </c>
      <c r="B26" s="246" t="s">
        <v>15391</v>
      </c>
      <c r="C26" s="245" t="s">
        <v>15370</v>
      </c>
      <c r="D26" s="247" t="n">
        <v>0.2038</v>
      </c>
    </row>
    <row r="27" customFormat="false" ht="12.8" hidden="false" customHeight="false" outlineLevel="0" collapsed="false">
      <c r="A27" s="245" t="n">
        <v>89470</v>
      </c>
      <c r="B27" s="246" t="s">
        <v>15392</v>
      </c>
      <c r="C27" s="245" t="s">
        <v>15370</v>
      </c>
      <c r="D27" s="247" t="n">
        <v>0.2943</v>
      </c>
    </row>
    <row r="28" customFormat="false" ht="12.8" hidden="false" customHeight="false" outlineLevel="0" collapsed="false">
      <c r="A28" s="245" t="n">
        <v>89453</v>
      </c>
      <c r="B28" s="246" t="s">
        <v>15393</v>
      </c>
      <c r="C28" s="245" t="s">
        <v>15370</v>
      </c>
      <c r="D28" s="247" t="n">
        <v>0.2369</v>
      </c>
    </row>
    <row r="29" customFormat="false" ht="12.8" hidden="false" customHeight="false" outlineLevel="0" collapsed="false">
      <c r="A29" s="245" t="n">
        <v>103354</v>
      </c>
      <c r="B29" s="246" t="s">
        <v>15394</v>
      </c>
      <c r="C29" s="245" t="s">
        <v>15370</v>
      </c>
      <c r="D29" s="247" t="n">
        <v>0.632</v>
      </c>
    </row>
    <row r="30" customFormat="false" ht="12.8" hidden="false" customHeight="false" outlineLevel="0" collapsed="false">
      <c r="A30" s="245" t="n">
        <v>103355</v>
      </c>
      <c r="B30" s="246" t="s">
        <v>15395</v>
      </c>
      <c r="C30" s="245" t="s">
        <v>15370</v>
      </c>
      <c r="D30" s="247" t="n">
        <v>0.6379</v>
      </c>
    </row>
    <row r="31" customFormat="false" ht="12.8" hidden="false" customHeight="false" outlineLevel="0" collapsed="false">
      <c r="A31" s="245" t="n">
        <v>103330</v>
      </c>
      <c r="B31" s="246" t="s">
        <v>15396</v>
      </c>
      <c r="C31" s="245" t="s">
        <v>15370</v>
      </c>
      <c r="D31" s="247" t="n">
        <v>0.5933</v>
      </c>
    </row>
    <row r="32" customFormat="false" ht="12.8" hidden="false" customHeight="false" outlineLevel="0" collapsed="false">
      <c r="A32" s="245" t="n">
        <v>103331</v>
      </c>
      <c r="B32" s="246" t="s">
        <v>15397</v>
      </c>
      <c r="C32" s="245" t="s">
        <v>15370</v>
      </c>
      <c r="D32" s="247" t="n">
        <v>0.5998</v>
      </c>
    </row>
    <row r="33" customFormat="false" ht="12.8" hidden="false" customHeight="false" outlineLevel="0" collapsed="false">
      <c r="A33" s="245" t="n">
        <v>103358</v>
      </c>
      <c r="B33" s="246" t="s">
        <v>15398</v>
      </c>
      <c r="C33" s="245" t="s">
        <v>15370</v>
      </c>
      <c r="D33" s="247" t="n">
        <v>0.5625</v>
      </c>
    </row>
    <row r="34" customFormat="false" ht="12.8" hidden="false" customHeight="false" outlineLevel="0" collapsed="false">
      <c r="A34" s="245" t="n">
        <v>103359</v>
      </c>
      <c r="B34" s="246" t="s">
        <v>15399</v>
      </c>
      <c r="C34" s="245" t="s">
        <v>15370</v>
      </c>
      <c r="D34" s="247" t="n">
        <v>0.5695</v>
      </c>
    </row>
    <row r="35" customFormat="false" ht="12.8" hidden="false" customHeight="false" outlineLevel="0" collapsed="false">
      <c r="A35" s="245" t="n">
        <v>103366</v>
      </c>
      <c r="B35" s="246" t="s">
        <v>15400</v>
      </c>
      <c r="C35" s="245" t="s">
        <v>15370</v>
      </c>
      <c r="D35" s="247" t="n">
        <v>0.4967</v>
      </c>
    </row>
    <row r="36" customFormat="false" ht="12.8" hidden="false" customHeight="false" outlineLevel="0" collapsed="false">
      <c r="A36" s="245" t="n">
        <v>103367</v>
      </c>
      <c r="B36" s="246" t="s">
        <v>15401</v>
      </c>
      <c r="C36" s="245" t="s">
        <v>15370</v>
      </c>
      <c r="D36" s="247" t="n">
        <v>0.5047</v>
      </c>
    </row>
    <row r="37" customFormat="false" ht="12.8" hidden="false" customHeight="false" outlineLevel="0" collapsed="false">
      <c r="A37" s="245" t="n">
        <v>103360</v>
      </c>
      <c r="B37" s="246" t="s">
        <v>15402</v>
      </c>
      <c r="C37" s="245" t="s">
        <v>15370</v>
      </c>
      <c r="D37" s="247" t="n">
        <v>0.5679</v>
      </c>
    </row>
    <row r="38" customFormat="false" ht="12.8" hidden="false" customHeight="false" outlineLevel="0" collapsed="false">
      <c r="A38" s="245" t="n">
        <v>103361</v>
      </c>
      <c r="B38" s="246" t="s">
        <v>15403</v>
      </c>
      <c r="C38" s="245" t="s">
        <v>15370</v>
      </c>
      <c r="D38" s="247" t="n">
        <v>0.5752</v>
      </c>
    </row>
    <row r="39" customFormat="false" ht="12.8" hidden="false" customHeight="false" outlineLevel="0" collapsed="false">
      <c r="A39" s="245" t="n">
        <v>103368</v>
      </c>
      <c r="B39" s="246" t="s">
        <v>15404</v>
      </c>
      <c r="C39" s="245" t="s">
        <v>15370</v>
      </c>
      <c r="D39" s="247" t="n">
        <v>0.5114</v>
      </c>
    </row>
    <row r="40" customFormat="false" ht="12.8" hidden="false" customHeight="false" outlineLevel="0" collapsed="false">
      <c r="A40" s="245" t="n">
        <v>103369</v>
      </c>
      <c r="B40" s="246" t="s">
        <v>15405</v>
      </c>
      <c r="C40" s="245" t="s">
        <v>15370</v>
      </c>
      <c r="D40" s="247" t="n">
        <v>0.52</v>
      </c>
    </row>
    <row r="41" customFormat="false" ht="12.8" hidden="false" customHeight="false" outlineLevel="0" collapsed="false">
      <c r="A41" s="245" t="n">
        <v>103334</v>
      </c>
      <c r="B41" s="246" t="s">
        <v>15406</v>
      </c>
      <c r="C41" s="245" t="s">
        <v>15370</v>
      </c>
      <c r="D41" s="247" t="n">
        <v>0.6538</v>
      </c>
    </row>
    <row r="42" customFormat="false" ht="12.8" hidden="false" customHeight="false" outlineLevel="0" collapsed="false">
      <c r="A42" s="245" t="n">
        <v>103335</v>
      </c>
      <c r="B42" s="246" t="s">
        <v>15407</v>
      </c>
      <c r="C42" s="245" t="s">
        <v>15370</v>
      </c>
      <c r="D42" s="247" t="n">
        <v>0.6599</v>
      </c>
    </row>
    <row r="43" customFormat="false" ht="12.8" hidden="false" customHeight="false" outlineLevel="0" collapsed="false">
      <c r="A43" s="245" t="n">
        <v>103362</v>
      </c>
      <c r="B43" s="246" t="s">
        <v>15408</v>
      </c>
      <c r="C43" s="245" t="s">
        <v>15370</v>
      </c>
      <c r="D43" s="247" t="n">
        <v>0.5322</v>
      </c>
    </row>
    <row r="44" customFormat="false" ht="12.8" hidden="false" customHeight="false" outlineLevel="0" collapsed="false">
      <c r="A44" s="245" t="n">
        <v>103363</v>
      </c>
      <c r="B44" s="246" t="s">
        <v>15409</v>
      </c>
      <c r="C44" s="245" t="s">
        <v>15370</v>
      </c>
      <c r="D44" s="247" t="n">
        <v>0.5395</v>
      </c>
    </row>
    <row r="45" customFormat="false" ht="12.8" hidden="false" customHeight="false" outlineLevel="0" collapsed="false">
      <c r="A45" s="245" t="n">
        <v>103370</v>
      </c>
      <c r="B45" s="246" t="s">
        <v>15410</v>
      </c>
      <c r="C45" s="245" t="s">
        <v>15370</v>
      </c>
      <c r="D45" s="247" t="n">
        <v>0.4645</v>
      </c>
    </row>
    <row r="46" customFormat="false" ht="12.8" hidden="false" customHeight="false" outlineLevel="0" collapsed="false">
      <c r="A46" s="245" t="n">
        <v>103371</v>
      </c>
      <c r="B46" s="246" t="s">
        <v>15411</v>
      </c>
      <c r="C46" s="245" t="s">
        <v>15370</v>
      </c>
      <c r="D46" s="247" t="n">
        <v>0.4728</v>
      </c>
    </row>
    <row r="47" customFormat="false" ht="12.8" hidden="false" customHeight="false" outlineLevel="0" collapsed="false">
      <c r="A47" s="245" t="n">
        <v>103332</v>
      </c>
      <c r="B47" s="246" t="s">
        <v>15412</v>
      </c>
      <c r="C47" s="245" t="s">
        <v>15370</v>
      </c>
      <c r="D47" s="247" t="n">
        <v>0.7369</v>
      </c>
    </row>
    <row r="48" customFormat="false" ht="12.8" hidden="false" customHeight="false" outlineLevel="0" collapsed="false">
      <c r="A48" s="245" t="n">
        <v>103333</v>
      </c>
      <c r="B48" s="246" t="s">
        <v>15413</v>
      </c>
      <c r="C48" s="245" t="s">
        <v>15370</v>
      </c>
      <c r="D48" s="247" t="n">
        <v>0.7403</v>
      </c>
    </row>
    <row r="49" customFormat="false" ht="12.8" hidden="false" customHeight="false" outlineLevel="0" collapsed="false">
      <c r="A49" s="245" t="n">
        <v>103352</v>
      </c>
      <c r="B49" s="246" t="s">
        <v>15414</v>
      </c>
      <c r="C49" s="245" t="s">
        <v>15370</v>
      </c>
      <c r="D49" s="247" t="n">
        <v>0.7048</v>
      </c>
    </row>
    <row r="50" customFormat="false" ht="12.8" hidden="false" customHeight="false" outlineLevel="0" collapsed="false">
      <c r="A50" s="245" t="n">
        <v>103353</v>
      </c>
      <c r="B50" s="246" t="s">
        <v>15415</v>
      </c>
      <c r="C50" s="245" t="s">
        <v>15370</v>
      </c>
      <c r="D50" s="247" t="n">
        <v>0.7087</v>
      </c>
    </row>
    <row r="51" customFormat="false" ht="12.8" hidden="false" customHeight="false" outlineLevel="0" collapsed="false">
      <c r="A51" s="245" t="n">
        <v>103328</v>
      </c>
      <c r="B51" s="246" t="s">
        <v>15416</v>
      </c>
      <c r="C51" s="245" t="s">
        <v>15370</v>
      </c>
      <c r="D51" s="247" t="n">
        <v>0.6894</v>
      </c>
    </row>
    <row r="52" customFormat="false" ht="12.8" hidden="false" customHeight="false" outlineLevel="0" collapsed="false">
      <c r="A52" s="245" t="n">
        <v>103329</v>
      </c>
      <c r="B52" s="246" t="s">
        <v>15417</v>
      </c>
      <c r="C52" s="245" t="s">
        <v>15370</v>
      </c>
      <c r="D52" s="247" t="n">
        <v>0.6937</v>
      </c>
    </row>
    <row r="53" customFormat="false" ht="12.8" hidden="false" customHeight="false" outlineLevel="0" collapsed="false">
      <c r="A53" s="245" t="n">
        <v>103356</v>
      </c>
      <c r="B53" s="246" t="s">
        <v>15418</v>
      </c>
      <c r="C53" s="245" t="s">
        <v>15370</v>
      </c>
      <c r="D53" s="247" t="n">
        <v>0.5168</v>
      </c>
    </row>
    <row r="54" customFormat="false" ht="12.8" hidden="false" customHeight="false" outlineLevel="0" collapsed="false">
      <c r="A54" s="245" t="n">
        <v>103357</v>
      </c>
      <c r="B54" s="246" t="s">
        <v>15419</v>
      </c>
      <c r="C54" s="245" t="s">
        <v>15370</v>
      </c>
      <c r="D54" s="247" t="n">
        <v>0.5247</v>
      </c>
    </row>
    <row r="55" customFormat="false" ht="12.8" hidden="false" customHeight="false" outlineLevel="0" collapsed="false">
      <c r="A55" s="245" t="n">
        <v>103364</v>
      </c>
      <c r="B55" s="246" t="s">
        <v>15420</v>
      </c>
      <c r="C55" s="245" t="s">
        <v>15370</v>
      </c>
      <c r="D55" s="247" t="n">
        <v>0.4771</v>
      </c>
    </row>
    <row r="56" customFormat="false" ht="12.8" hidden="false" customHeight="false" outlineLevel="0" collapsed="false">
      <c r="A56" s="245" t="n">
        <v>103365</v>
      </c>
      <c r="B56" s="246" t="s">
        <v>15421</v>
      </c>
      <c r="C56" s="245" t="s">
        <v>15370</v>
      </c>
      <c r="D56" s="247" t="n">
        <v>0.488</v>
      </c>
    </row>
    <row r="57" customFormat="false" ht="12.8" hidden="false" customHeight="false" outlineLevel="0" collapsed="false">
      <c r="A57" s="245" t="n">
        <v>103350</v>
      </c>
      <c r="B57" s="246" t="s">
        <v>15422</v>
      </c>
      <c r="C57" s="245" t="s">
        <v>15370</v>
      </c>
      <c r="D57" s="247" t="n">
        <v>0.6971</v>
      </c>
    </row>
    <row r="58" customFormat="false" ht="12.8" hidden="false" customHeight="false" outlineLevel="0" collapsed="false">
      <c r="A58" s="245" t="n">
        <v>103351</v>
      </c>
      <c r="B58" s="246" t="s">
        <v>15423</v>
      </c>
      <c r="C58" s="245" t="s">
        <v>15370</v>
      </c>
      <c r="D58" s="247" t="n">
        <v>0.7005</v>
      </c>
    </row>
    <row r="59" customFormat="false" ht="12.8" hidden="false" customHeight="false" outlineLevel="0" collapsed="false">
      <c r="A59" s="245" t="n">
        <v>103344</v>
      </c>
      <c r="B59" s="246" t="s">
        <v>15424</v>
      </c>
      <c r="C59" s="245" t="s">
        <v>15370</v>
      </c>
      <c r="D59" s="247" t="n">
        <v>0.4812</v>
      </c>
    </row>
    <row r="60" customFormat="false" ht="12.8" hidden="false" customHeight="false" outlineLevel="0" collapsed="false">
      <c r="A60" s="245" t="n">
        <v>103345</v>
      </c>
      <c r="B60" s="246" t="s">
        <v>15425</v>
      </c>
      <c r="C60" s="245" t="s">
        <v>15370</v>
      </c>
      <c r="D60" s="247" t="n">
        <v>0.4909</v>
      </c>
    </row>
    <row r="61" customFormat="false" ht="12.8" hidden="false" customHeight="false" outlineLevel="0" collapsed="false">
      <c r="A61" s="245" t="n">
        <v>103348</v>
      </c>
      <c r="B61" s="246" t="s">
        <v>15426</v>
      </c>
      <c r="C61" s="245" t="s">
        <v>15370</v>
      </c>
      <c r="D61" s="247" t="n">
        <v>0.4427</v>
      </c>
    </row>
    <row r="62" customFormat="false" ht="12.8" hidden="false" customHeight="false" outlineLevel="0" collapsed="false">
      <c r="A62" s="245" t="n">
        <v>103349</v>
      </c>
      <c r="B62" s="246" t="s">
        <v>15427</v>
      </c>
      <c r="C62" s="245" t="s">
        <v>15370</v>
      </c>
      <c r="D62" s="247" t="n">
        <v>0.4538</v>
      </c>
    </row>
    <row r="63" customFormat="false" ht="12.8" hidden="false" customHeight="false" outlineLevel="0" collapsed="false">
      <c r="A63" s="245" t="n">
        <v>103346</v>
      </c>
      <c r="B63" s="246" t="s">
        <v>15428</v>
      </c>
      <c r="C63" s="245" t="s">
        <v>15370</v>
      </c>
      <c r="D63" s="247" t="n">
        <v>0.5078</v>
      </c>
    </row>
    <row r="64" customFormat="false" ht="12.8" hidden="false" customHeight="false" outlineLevel="0" collapsed="false">
      <c r="A64" s="245" t="n">
        <v>103347</v>
      </c>
      <c r="B64" s="246" t="s">
        <v>15429</v>
      </c>
      <c r="C64" s="245" t="s">
        <v>15370</v>
      </c>
      <c r="D64" s="247" t="n">
        <v>0.5168</v>
      </c>
    </row>
    <row r="65" customFormat="false" ht="12.8" hidden="false" customHeight="false" outlineLevel="0" collapsed="false">
      <c r="A65" s="245" t="n">
        <v>103324</v>
      </c>
      <c r="B65" s="246" t="s">
        <v>15430</v>
      </c>
      <c r="C65" s="245" t="s">
        <v>15370</v>
      </c>
      <c r="D65" s="247" t="n">
        <v>0.4521</v>
      </c>
    </row>
    <row r="66" customFormat="false" ht="12.8" hidden="false" customHeight="false" outlineLevel="0" collapsed="false">
      <c r="A66" s="245" t="n">
        <v>103325</v>
      </c>
      <c r="B66" s="246" t="s">
        <v>15431</v>
      </c>
      <c r="C66" s="245" t="s">
        <v>15370</v>
      </c>
      <c r="D66" s="247" t="n">
        <v>0.4625</v>
      </c>
    </row>
    <row r="67" customFormat="false" ht="12.8" hidden="false" customHeight="false" outlineLevel="0" collapsed="false">
      <c r="A67" s="245" t="n">
        <v>103326</v>
      </c>
      <c r="B67" s="246" t="s">
        <v>15432</v>
      </c>
      <c r="C67" s="245" t="s">
        <v>15370</v>
      </c>
      <c r="D67" s="247" t="n">
        <v>0.4418</v>
      </c>
    </row>
    <row r="68" customFormat="false" ht="12.8" hidden="false" customHeight="false" outlineLevel="0" collapsed="false">
      <c r="A68" s="245" t="n">
        <v>103327</v>
      </c>
      <c r="B68" s="246" t="s">
        <v>15433</v>
      </c>
      <c r="C68" s="245" t="s">
        <v>15370</v>
      </c>
      <c r="D68" s="247" t="n">
        <v>0.4522</v>
      </c>
    </row>
    <row r="69" customFormat="false" ht="12.8" hidden="false" customHeight="false" outlineLevel="0" collapsed="false">
      <c r="A69" s="245" t="n">
        <v>103322</v>
      </c>
      <c r="B69" s="246" t="s">
        <v>15434</v>
      </c>
      <c r="C69" s="245" t="s">
        <v>15370</v>
      </c>
      <c r="D69" s="247" t="n">
        <v>0.4192</v>
      </c>
    </row>
    <row r="70" customFormat="false" ht="12.8" hidden="false" customHeight="false" outlineLevel="0" collapsed="false">
      <c r="A70" s="245" t="n">
        <v>103323</v>
      </c>
      <c r="B70" s="246" t="s">
        <v>15435</v>
      </c>
      <c r="C70" s="245" t="s">
        <v>15370</v>
      </c>
      <c r="D70" s="247" t="n">
        <v>0.432</v>
      </c>
    </row>
    <row r="71" customFormat="false" ht="12.8" hidden="false" customHeight="false" outlineLevel="0" collapsed="false">
      <c r="A71" s="245" t="n">
        <v>103338</v>
      </c>
      <c r="B71" s="246" t="s">
        <v>15436</v>
      </c>
      <c r="C71" s="245" t="s">
        <v>15370</v>
      </c>
      <c r="D71" s="247" t="n">
        <v>0.4138</v>
      </c>
    </row>
    <row r="72" customFormat="false" ht="12.8" hidden="false" customHeight="false" outlineLevel="0" collapsed="false">
      <c r="A72" s="245" t="n">
        <v>103339</v>
      </c>
      <c r="B72" s="246" t="s">
        <v>15437</v>
      </c>
      <c r="C72" s="245" t="s">
        <v>15370</v>
      </c>
      <c r="D72" s="247" t="n">
        <v>0.4197</v>
      </c>
    </row>
    <row r="73" customFormat="false" ht="12.8" hidden="false" customHeight="false" outlineLevel="0" collapsed="false">
      <c r="A73" s="245" t="n">
        <v>103340</v>
      </c>
      <c r="B73" s="246" t="s">
        <v>15438</v>
      </c>
      <c r="C73" s="245" t="s">
        <v>15370</v>
      </c>
      <c r="D73" s="247" t="n">
        <v>0.3858</v>
      </c>
    </row>
    <row r="74" customFormat="false" ht="12.8" hidden="false" customHeight="false" outlineLevel="0" collapsed="false">
      <c r="A74" s="245" t="n">
        <v>103341</v>
      </c>
      <c r="B74" s="246" t="s">
        <v>15439</v>
      </c>
      <c r="C74" s="245" t="s">
        <v>15370</v>
      </c>
      <c r="D74" s="247" t="n">
        <v>0.3921</v>
      </c>
    </row>
    <row r="75" customFormat="false" ht="12.8" hidden="false" customHeight="false" outlineLevel="0" collapsed="false">
      <c r="A75" s="245" t="n">
        <v>103336</v>
      </c>
      <c r="B75" s="246" t="s">
        <v>15440</v>
      </c>
      <c r="C75" s="245" t="s">
        <v>15370</v>
      </c>
      <c r="D75" s="247" t="n">
        <v>0.3981</v>
      </c>
    </row>
    <row r="76" customFormat="false" ht="12.8" hidden="false" customHeight="false" outlineLevel="0" collapsed="false">
      <c r="A76" s="245" t="n">
        <v>103337</v>
      </c>
      <c r="B76" s="246" t="s">
        <v>15441</v>
      </c>
      <c r="C76" s="245" t="s">
        <v>15370</v>
      </c>
      <c r="D76" s="247" t="n">
        <v>0.4048</v>
      </c>
    </row>
    <row r="77" customFormat="false" ht="12.8" hidden="false" customHeight="false" outlineLevel="0" collapsed="false">
      <c r="A77" s="245" t="n">
        <v>103342</v>
      </c>
      <c r="B77" s="246" t="s">
        <v>15442</v>
      </c>
      <c r="C77" s="245" t="s">
        <v>15370</v>
      </c>
      <c r="D77" s="247" t="n">
        <v>0.3482</v>
      </c>
    </row>
    <row r="78" customFormat="false" ht="12.8" hidden="false" customHeight="false" outlineLevel="0" collapsed="false">
      <c r="A78" s="245" t="n">
        <v>103343</v>
      </c>
      <c r="B78" s="246" t="s">
        <v>15443</v>
      </c>
      <c r="C78" s="245" t="s">
        <v>15370</v>
      </c>
      <c r="D78" s="247" t="n">
        <v>0.3551</v>
      </c>
    </row>
    <row r="79" customFormat="false" ht="12.8" hidden="false" customHeight="false" outlineLevel="0" collapsed="false">
      <c r="A79" s="245" t="n">
        <v>103318</v>
      </c>
      <c r="B79" s="246" t="s">
        <v>15444</v>
      </c>
      <c r="C79" s="245" t="s">
        <v>15370</v>
      </c>
      <c r="D79" s="247" t="n">
        <v>0.3618</v>
      </c>
    </row>
    <row r="80" customFormat="false" ht="12.8" hidden="false" customHeight="false" outlineLevel="0" collapsed="false">
      <c r="A80" s="245" t="n">
        <v>103319</v>
      </c>
      <c r="B80" s="246" t="s">
        <v>15445</v>
      </c>
      <c r="C80" s="245" t="s">
        <v>15370</v>
      </c>
      <c r="D80" s="247" t="n">
        <v>0.3689</v>
      </c>
    </row>
    <row r="81" customFormat="false" ht="12.8" hidden="false" customHeight="false" outlineLevel="0" collapsed="false">
      <c r="A81" s="245" t="n">
        <v>103320</v>
      </c>
      <c r="B81" s="246" t="s">
        <v>15446</v>
      </c>
      <c r="C81" s="245" t="s">
        <v>15370</v>
      </c>
      <c r="D81" s="247" t="n">
        <v>0.3398</v>
      </c>
    </row>
    <row r="82" customFormat="false" ht="12.8" hidden="false" customHeight="false" outlineLevel="0" collapsed="false">
      <c r="A82" s="245" t="n">
        <v>103321</v>
      </c>
      <c r="B82" s="246" t="s">
        <v>15447</v>
      </c>
      <c r="C82" s="245" t="s">
        <v>15370</v>
      </c>
      <c r="D82" s="247" t="n">
        <v>0.3474</v>
      </c>
    </row>
    <row r="83" customFormat="false" ht="12.8" hidden="false" customHeight="false" outlineLevel="0" collapsed="false">
      <c r="A83" s="245" t="n">
        <v>103316</v>
      </c>
      <c r="B83" s="246" t="s">
        <v>15448</v>
      </c>
      <c r="C83" s="245" t="s">
        <v>15370</v>
      </c>
      <c r="D83" s="247" t="n">
        <v>0.3428</v>
      </c>
    </row>
    <row r="84" customFormat="false" ht="12.8" hidden="false" customHeight="false" outlineLevel="0" collapsed="false">
      <c r="A84" s="245" t="n">
        <v>103317</v>
      </c>
      <c r="B84" s="246" t="s">
        <v>15449</v>
      </c>
      <c r="C84" s="245" t="s">
        <v>15370</v>
      </c>
      <c r="D84" s="247" t="n">
        <v>0.3507</v>
      </c>
    </row>
    <row r="85" customFormat="false" ht="12.8" hidden="false" customHeight="false" outlineLevel="0" collapsed="false">
      <c r="A85" s="245" t="n">
        <v>101166</v>
      </c>
      <c r="B85" s="246" t="s">
        <v>15450</v>
      </c>
      <c r="C85" s="245" t="s">
        <v>15451</v>
      </c>
      <c r="D85" s="247" t="n">
        <v>0.5255</v>
      </c>
    </row>
    <row r="86" customFormat="false" ht="12.8" hidden="false" customHeight="false" outlineLevel="0" collapsed="false">
      <c r="A86" s="245" t="n">
        <v>101165</v>
      </c>
      <c r="B86" s="246" t="s">
        <v>15452</v>
      </c>
      <c r="C86" s="245" t="s">
        <v>15451</v>
      </c>
      <c r="D86" s="247" t="n">
        <v>0.3777</v>
      </c>
    </row>
    <row r="87" customFormat="false" ht="12.8" hidden="false" customHeight="false" outlineLevel="0" collapsed="false">
      <c r="A87" s="245" t="n">
        <v>101163</v>
      </c>
      <c r="B87" s="246" t="s">
        <v>15453</v>
      </c>
      <c r="C87" s="245" t="s">
        <v>15370</v>
      </c>
      <c r="D87" s="247" t="n">
        <v>0.2672</v>
      </c>
    </row>
    <row r="88" customFormat="false" ht="12.8" hidden="false" customHeight="false" outlineLevel="0" collapsed="false">
      <c r="A88" s="245" t="n">
        <v>101164</v>
      </c>
      <c r="B88" s="246" t="s">
        <v>15454</v>
      </c>
      <c r="C88" s="245" t="s">
        <v>15370</v>
      </c>
      <c r="D88" s="247" t="n">
        <v>0.2647</v>
      </c>
    </row>
    <row r="89" customFormat="false" ht="12.8" hidden="false" customHeight="false" outlineLevel="0" collapsed="false">
      <c r="A89" s="245" t="n">
        <v>101162</v>
      </c>
      <c r="B89" s="246" t="s">
        <v>15455</v>
      </c>
      <c r="C89" s="245" t="s">
        <v>15370</v>
      </c>
      <c r="D89" s="247" t="n">
        <v>0.5743</v>
      </c>
    </row>
    <row r="90" customFormat="false" ht="12.8" hidden="false" customHeight="false" outlineLevel="0" collapsed="false">
      <c r="A90" s="245" t="n">
        <v>101161</v>
      </c>
      <c r="B90" s="246" t="s">
        <v>15456</v>
      </c>
      <c r="C90" s="245" t="s">
        <v>15370</v>
      </c>
      <c r="D90" s="247" t="n">
        <v>0.3087</v>
      </c>
    </row>
    <row r="91" customFormat="false" ht="12.8" hidden="false" customHeight="false" outlineLevel="0" collapsed="false">
      <c r="A91" s="245" t="n">
        <v>101159</v>
      </c>
      <c r="B91" s="246" t="s">
        <v>15457</v>
      </c>
      <c r="C91" s="245" t="s">
        <v>15370</v>
      </c>
      <c r="D91" s="247" t="n">
        <v>0.5937</v>
      </c>
    </row>
    <row r="92" customFormat="false" ht="12.8" hidden="false" customHeight="false" outlineLevel="0" collapsed="false">
      <c r="A92" s="245" t="n">
        <v>101154</v>
      </c>
      <c r="B92" s="246" t="s">
        <v>15458</v>
      </c>
      <c r="C92" s="245" t="s">
        <v>15370</v>
      </c>
      <c r="D92" s="247" t="n">
        <v>0.2407</v>
      </c>
    </row>
    <row r="93" customFormat="false" ht="12.8" hidden="false" customHeight="false" outlineLevel="0" collapsed="false">
      <c r="A93" s="245" t="n">
        <v>101155</v>
      </c>
      <c r="B93" s="246" t="s">
        <v>15459</v>
      </c>
      <c r="C93" s="245" t="s">
        <v>15370</v>
      </c>
      <c r="D93" s="247" t="n">
        <v>0.225</v>
      </c>
    </row>
    <row r="94" customFormat="false" ht="12.8" hidden="false" customHeight="false" outlineLevel="0" collapsed="false">
      <c r="A94" s="245" t="n">
        <v>101156</v>
      </c>
      <c r="B94" s="246" t="s">
        <v>15460</v>
      </c>
      <c r="C94" s="245" t="s">
        <v>15370</v>
      </c>
      <c r="D94" s="247" t="n">
        <v>0.2056</v>
      </c>
    </row>
    <row r="95" customFormat="false" ht="12.8" hidden="false" customHeight="false" outlineLevel="0" collapsed="false">
      <c r="A95" s="245" t="n">
        <v>101158</v>
      </c>
      <c r="B95" s="246" t="s">
        <v>15461</v>
      </c>
      <c r="C95" s="245" t="s">
        <v>15370</v>
      </c>
      <c r="D95" s="247" t="n">
        <v>0.2394</v>
      </c>
    </row>
    <row r="96" customFormat="false" ht="12.8" hidden="false" customHeight="false" outlineLevel="0" collapsed="false">
      <c r="A96" s="245" t="n">
        <v>101157</v>
      </c>
      <c r="B96" s="246" t="s">
        <v>15462</v>
      </c>
      <c r="C96" s="245" t="s">
        <v>15370</v>
      </c>
      <c r="D96" s="247" t="n">
        <v>0.268</v>
      </c>
    </row>
    <row r="97" customFormat="false" ht="12.8" hidden="false" customHeight="false" outlineLevel="0" collapsed="false">
      <c r="A97" s="245" t="n">
        <v>87382</v>
      </c>
      <c r="B97" s="246" t="s">
        <v>15463</v>
      </c>
      <c r="C97" s="245" t="s">
        <v>15451</v>
      </c>
      <c r="D97" s="247" t="n">
        <v>0.0798</v>
      </c>
    </row>
    <row r="98" customFormat="false" ht="12.8" hidden="false" customHeight="false" outlineLevel="0" collapsed="false">
      <c r="A98" s="245" t="n">
        <v>87383</v>
      </c>
      <c r="B98" s="246" t="s">
        <v>15464</v>
      </c>
      <c r="C98" s="245" t="s">
        <v>15451</v>
      </c>
      <c r="D98" s="247" t="n">
        <v>0.0631</v>
      </c>
    </row>
    <row r="99" customFormat="false" ht="12.8" hidden="false" customHeight="false" outlineLevel="0" collapsed="false">
      <c r="A99" s="245" t="n">
        <v>87384</v>
      </c>
      <c r="B99" s="246" t="s">
        <v>15465</v>
      </c>
      <c r="C99" s="245" t="s">
        <v>15451</v>
      </c>
      <c r="D99" s="247" t="n">
        <v>0.0462</v>
      </c>
    </row>
    <row r="100" customFormat="false" ht="12.8" hidden="false" customHeight="false" outlineLevel="0" collapsed="false">
      <c r="A100" s="245" t="n">
        <v>87398</v>
      </c>
      <c r="B100" s="246" t="s">
        <v>15466</v>
      </c>
      <c r="C100" s="245" t="s">
        <v>15451</v>
      </c>
      <c r="D100" s="247" t="n">
        <v>0.1524</v>
      </c>
    </row>
    <row r="101" customFormat="false" ht="12.8" hidden="false" customHeight="false" outlineLevel="0" collapsed="false">
      <c r="A101" s="245" t="n">
        <v>87395</v>
      </c>
      <c r="B101" s="246" t="s">
        <v>15467</v>
      </c>
      <c r="C101" s="245" t="s">
        <v>15451</v>
      </c>
      <c r="D101" s="247" t="n">
        <v>0.0539</v>
      </c>
    </row>
    <row r="102" customFormat="false" ht="12.8" hidden="false" customHeight="false" outlineLevel="0" collapsed="false">
      <c r="A102" s="245" t="n">
        <v>87396</v>
      </c>
      <c r="B102" s="246" t="s">
        <v>15468</v>
      </c>
      <c r="C102" s="245" t="s">
        <v>15451</v>
      </c>
      <c r="D102" s="247" t="n">
        <v>0.0436</v>
      </c>
    </row>
    <row r="103" customFormat="false" ht="12.8" hidden="false" customHeight="false" outlineLevel="0" collapsed="false">
      <c r="A103" s="245" t="n">
        <v>87397</v>
      </c>
      <c r="B103" s="246" t="s">
        <v>15469</v>
      </c>
      <c r="C103" s="245" t="s">
        <v>15451</v>
      </c>
      <c r="D103" s="247" t="n">
        <v>0.0335</v>
      </c>
    </row>
    <row r="104" customFormat="false" ht="12.8" hidden="false" customHeight="false" outlineLevel="0" collapsed="false">
      <c r="A104" s="245" t="n">
        <v>87402</v>
      </c>
      <c r="B104" s="246" t="s">
        <v>15470</v>
      </c>
      <c r="C104" s="245" t="s">
        <v>15451</v>
      </c>
      <c r="D104" s="247" t="n">
        <v>0.1023</v>
      </c>
    </row>
    <row r="105" customFormat="false" ht="12.8" hidden="false" customHeight="false" outlineLevel="0" collapsed="false">
      <c r="A105" s="245" t="n">
        <v>87391</v>
      </c>
      <c r="B105" s="246" t="s">
        <v>15471</v>
      </c>
      <c r="C105" s="245" t="s">
        <v>15451</v>
      </c>
      <c r="D105" s="247" t="n">
        <v>0.0341</v>
      </c>
    </row>
    <row r="106" customFormat="false" ht="12.8" hidden="false" customHeight="false" outlineLevel="0" collapsed="false">
      <c r="A106" s="245" t="n">
        <v>87393</v>
      </c>
      <c r="B106" s="246" t="s">
        <v>15472</v>
      </c>
      <c r="C106" s="245" t="s">
        <v>15451</v>
      </c>
      <c r="D106" s="247" t="n">
        <v>0.0275</v>
      </c>
    </row>
    <row r="107" customFormat="false" ht="12.8" hidden="false" customHeight="false" outlineLevel="0" collapsed="false">
      <c r="A107" s="245" t="n">
        <v>87394</v>
      </c>
      <c r="B107" s="246" t="s">
        <v>15473</v>
      </c>
      <c r="C107" s="245" t="s">
        <v>15451</v>
      </c>
      <c r="D107" s="247" t="n">
        <v>0.0211</v>
      </c>
    </row>
    <row r="108" customFormat="false" ht="12.8" hidden="false" customHeight="false" outlineLevel="0" collapsed="false">
      <c r="A108" s="245" t="n">
        <v>87401</v>
      </c>
      <c r="B108" s="246" t="s">
        <v>15474</v>
      </c>
      <c r="C108" s="245" t="s">
        <v>15451</v>
      </c>
      <c r="D108" s="247" t="n">
        <v>0.066</v>
      </c>
    </row>
    <row r="109" customFormat="false" ht="12.8" hidden="false" customHeight="false" outlineLevel="0" collapsed="false">
      <c r="A109" s="245" t="n">
        <v>87407</v>
      </c>
      <c r="B109" s="246" t="s">
        <v>15475</v>
      </c>
      <c r="C109" s="245" t="s">
        <v>15451</v>
      </c>
      <c r="D109" s="247" t="n">
        <v>0.0746</v>
      </c>
    </row>
    <row r="110" customFormat="false" ht="12.8" hidden="false" customHeight="false" outlineLevel="0" collapsed="false">
      <c r="A110" s="245" t="n">
        <v>87408</v>
      </c>
      <c r="B110" s="246" t="s">
        <v>15476</v>
      </c>
      <c r="C110" s="245" t="s">
        <v>15451</v>
      </c>
      <c r="D110" s="247" t="n">
        <v>0.0567</v>
      </c>
    </row>
    <row r="111" customFormat="false" ht="12.8" hidden="false" customHeight="false" outlineLevel="0" collapsed="false">
      <c r="A111" s="245" t="n">
        <v>87404</v>
      </c>
      <c r="B111" s="246" t="s">
        <v>15477</v>
      </c>
      <c r="C111" s="245" t="s">
        <v>15451</v>
      </c>
      <c r="D111" s="247" t="n">
        <v>0.0393</v>
      </c>
    </row>
    <row r="112" customFormat="false" ht="12.8" hidden="false" customHeight="false" outlineLevel="0" collapsed="false">
      <c r="A112" s="245" t="n">
        <v>87405</v>
      </c>
      <c r="B112" s="246" t="s">
        <v>15478</v>
      </c>
      <c r="C112" s="245" t="s">
        <v>15451</v>
      </c>
      <c r="D112" s="247" t="n">
        <v>0.0295</v>
      </c>
    </row>
    <row r="113" customFormat="false" ht="12.8" hidden="false" customHeight="false" outlineLevel="0" collapsed="false">
      <c r="A113" s="245" t="n">
        <v>87388</v>
      </c>
      <c r="B113" s="246" t="s">
        <v>15479</v>
      </c>
      <c r="C113" s="245" t="s">
        <v>15451</v>
      </c>
      <c r="D113" s="247" t="n">
        <v>0.0293</v>
      </c>
    </row>
    <row r="114" customFormat="false" ht="12.8" hidden="false" customHeight="false" outlineLevel="0" collapsed="false">
      <c r="A114" s="245" t="n">
        <v>87389</v>
      </c>
      <c r="B114" s="246" t="s">
        <v>15480</v>
      </c>
      <c r="C114" s="245" t="s">
        <v>15451</v>
      </c>
      <c r="D114" s="247" t="n">
        <v>0.0226</v>
      </c>
    </row>
    <row r="115" customFormat="false" ht="12.8" hidden="false" customHeight="false" outlineLevel="0" collapsed="false">
      <c r="A115" s="245" t="n">
        <v>87390</v>
      </c>
      <c r="B115" s="246" t="s">
        <v>15481</v>
      </c>
      <c r="C115" s="245" t="s">
        <v>15451</v>
      </c>
      <c r="D115" s="247" t="n">
        <v>0.0165</v>
      </c>
    </row>
    <row r="116" customFormat="false" ht="12.8" hidden="false" customHeight="false" outlineLevel="0" collapsed="false">
      <c r="A116" s="245" t="n">
        <v>87385</v>
      </c>
      <c r="B116" s="246" t="s">
        <v>15482</v>
      </c>
      <c r="C116" s="245" t="s">
        <v>15451</v>
      </c>
      <c r="D116" s="247" t="n">
        <v>0.0813</v>
      </c>
    </row>
    <row r="117" customFormat="false" ht="12.8" hidden="false" customHeight="false" outlineLevel="0" collapsed="false">
      <c r="A117" s="245" t="n">
        <v>87386</v>
      </c>
      <c r="B117" s="246" t="s">
        <v>15483</v>
      </c>
      <c r="C117" s="245" t="s">
        <v>15451</v>
      </c>
      <c r="D117" s="247" t="n">
        <v>0.0621</v>
      </c>
    </row>
    <row r="118" customFormat="false" ht="12.8" hidden="false" customHeight="false" outlineLevel="0" collapsed="false">
      <c r="A118" s="245" t="n">
        <v>87387</v>
      </c>
      <c r="B118" s="246" t="s">
        <v>15484</v>
      </c>
      <c r="C118" s="245" t="s">
        <v>15451</v>
      </c>
      <c r="D118" s="247" t="n">
        <v>0.0462</v>
      </c>
    </row>
    <row r="119" customFormat="false" ht="12.8" hidden="false" customHeight="false" outlineLevel="0" collapsed="false">
      <c r="A119" s="245" t="n">
        <v>87399</v>
      </c>
      <c r="B119" s="246" t="s">
        <v>15485</v>
      </c>
      <c r="C119" s="245" t="s">
        <v>15451</v>
      </c>
      <c r="D119" s="247" t="n">
        <v>0.1421</v>
      </c>
    </row>
    <row r="120" customFormat="false" ht="12.8" hidden="false" customHeight="false" outlineLevel="0" collapsed="false">
      <c r="A120" s="245" t="n">
        <v>88627</v>
      </c>
      <c r="B120" s="246" t="s">
        <v>15486</v>
      </c>
      <c r="C120" s="245" t="s">
        <v>15451</v>
      </c>
      <c r="D120" s="247" t="n">
        <v>0.2991</v>
      </c>
    </row>
    <row r="121" customFormat="false" ht="12.8" hidden="false" customHeight="false" outlineLevel="0" collapsed="false">
      <c r="A121" s="245" t="n">
        <v>88626</v>
      </c>
      <c r="B121" s="246" t="s">
        <v>15487</v>
      </c>
      <c r="C121" s="245" t="s">
        <v>15451</v>
      </c>
      <c r="D121" s="247" t="n">
        <v>0.1997</v>
      </c>
    </row>
    <row r="122" customFormat="false" ht="12.8" hidden="false" customHeight="false" outlineLevel="0" collapsed="false">
      <c r="A122" s="245" t="n">
        <v>100488</v>
      </c>
      <c r="B122" s="246" t="s">
        <v>15488</v>
      </c>
      <c r="C122" s="245" t="s">
        <v>15451</v>
      </c>
      <c r="D122" s="247" t="n">
        <v>0.1633</v>
      </c>
    </row>
    <row r="123" customFormat="false" ht="12.8" hidden="false" customHeight="false" outlineLevel="0" collapsed="false">
      <c r="A123" s="245" t="n">
        <v>100464</v>
      </c>
      <c r="B123" s="246" t="s">
        <v>15489</v>
      </c>
      <c r="C123" s="245" t="s">
        <v>15451</v>
      </c>
      <c r="D123" s="247" t="n">
        <v>0.2579</v>
      </c>
    </row>
    <row r="124" customFormat="false" ht="12.8" hidden="false" customHeight="false" outlineLevel="0" collapsed="false">
      <c r="A124" s="245" t="n">
        <v>100465</v>
      </c>
      <c r="B124" s="246" t="s">
        <v>15490</v>
      </c>
      <c r="C124" s="245" t="s">
        <v>15451</v>
      </c>
      <c r="D124" s="247" t="n">
        <v>0.1858</v>
      </c>
    </row>
    <row r="125" customFormat="false" ht="12.8" hidden="false" customHeight="false" outlineLevel="0" collapsed="false">
      <c r="A125" s="245" t="n">
        <v>100466</v>
      </c>
      <c r="B125" s="246" t="s">
        <v>15491</v>
      </c>
      <c r="C125" s="245" t="s">
        <v>15451</v>
      </c>
      <c r="D125" s="247" t="n">
        <v>0.1384</v>
      </c>
    </row>
    <row r="126" customFormat="false" ht="12.8" hidden="false" customHeight="false" outlineLevel="0" collapsed="false">
      <c r="A126" s="245" t="n">
        <v>87368</v>
      </c>
      <c r="B126" s="246" t="s">
        <v>15492</v>
      </c>
      <c r="C126" s="245" t="s">
        <v>15451</v>
      </c>
      <c r="D126" s="247" t="n">
        <v>0.3794</v>
      </c>
    </row>
    <row r="127" customFormat="false" ht="12.8" hidden="false" customHeight="false" outlineLevel="0" collapsed="false">
      <c r="A127" s="245" t="n">
        <v>87289</v>
      </c>
      <c r="B127" s="246" t="s">
        <v>15493</v>
      </c>
      <c r="C127" s="245" t="s">
        <v>15451</v>
      </c>
      <c r="D127" s="247" t="n">
        <v>0.2546</v>
      </c>
    </row>
    <row r="128" customFormat="false" ht="12.8" hidden="false" customHeight="false" outlineLevel="0" collapsed="false">
      <c r="A128" s="245" t="n">
        <v>87290</v>
      </c>
      <c r="B128" s="246" t="s">
        <v>15494</v>
      </c>
      <c r="C128" s="245" t="s">
        <v>15451</v>
      </c>
      <c r="D128" s="247" t="n">
        <v>0.2163</v>
      </c>
    </row>
    <row r="129" customFormat="false" ht="12.8" hidden="false" customHeight="false" outlineLevel="0" collapsed="false">
      <c r="A129" s="245" t="n">
        <v>87333</v>
      </c>
      <c r="B129" s="246" t="s">
        <v>15495</v>
      </c>
      <c r="C129" s="245" t="s">
        <v>15451</v>
      </c>
      <c r="D129" s="247" t="n">
        <v>0.2762</v>
      </c>
    </row>
    <row r="130" customFormat="false" ht="12.8" hidden="false" customHeight="false" outlineLevel="0" collapsed="false">
      <c r="A130" s="245" t="n">
        <v>87334</v>
      </c>
      <c r="B130" s="246" t="s">
        <v>15496</v>
      </c>
      <c r="C130" s="245" t="s">
        <v>15451</v>
      </c>
      <c r="D130" s="247" t="n">
        <v>0.201</v>
      </c>
    </row>
    <row r="131" customFormat="false" ht="12.8" hidden="false" customHeight="false" outlineLevel="0" collapsed="false">
      <c r="A131" s="245" t="n">
        <v>105515</v>
      </c>
      <c r="B131" s="246" t="s">
        <v>15497</v>
      </c>
      <c r="C131" s="245" t="s">
        <v>15451</v>
      </c>
      <c r="D131" s="247" t="n">
        <v>0.2311</v>
      </c>
    </row>
    <row r="132" customFormat="false" ht="12.8" hidden="false" customHeight="false" outlineLevel="0" collapsed="false">
      <c r="A132" s="245" t="n">
        <v>87367</v>
      </c>
      <c r="B132" s="246" t="s">
        <v>15498</v>
      </c>
      <c r="C132" s="245" t="s">
        <v>15451</v>
      </c>
      <c r="D132" s="247" t="n">
        <v>0.3647</v>
      </c>
    </row>
    <row r="133" customFormat="false" ht="12.8" hidden="false" customHeight="false" outlineLevel="0" collapsed="false">
      <c r="A133" s="245" t="n">
        <v>87286</v>
      </c>
      <c r="B133" s="246" t="s">
        <v>15499</v>
      </c>
      <c r="C133" s="245" t="s">
        <v>15451</v>
      </c>
      <c r="D133" s="247" t="n">
        <v>0.2569</v>
      </c>
    </row>
    <row r="134" customFormat="false" ht="12.8" hidden="false" customHeight="false" outlineLevel="0" collapsed="false">
      <c r="A134" s="245" t="n">
        <v>87287</v>
      </c>
      <c r="B134" s="246" t="s">
        <v>15500</v>
      </c>
      <c r="C134" s="245" t="s">
        <v>15451</v>
      </c>
      <c r="D134" s="247" t="n">
        <v>0.1959</v>
      </c>
    </row>
    <row r="135" customFormat="false" ht="12.8" hidden="false" customHeight="false" outlineLevel="0" collapsed="false">
      <c r="A135" s="245" t="n">
        <v>87331</v>
      </c>
      <c r="B135" s="246" t="s">
        <v>15501</v>
      </c>
      <c r="C135" s="245" t="s">
        <v>15451</v>
      </c>
      <c r="D135" s="247" t="n">
        <v>0.2942</v>
      </c>
    </row>
    <row r="136" customFormat="false" ht="12.8" hidden="false" customHeight="false" outlineLevel="0" collapsed="false">
      <c r="A136" s="245" t="n">
        <v>87332</v>
      </c>
      <c r="B136" s="246" t="s">
        <v>15502</v>
      </c>
      <c r="C136" s="245" t="s">
        <v>15451</v>
      </c>
      <c r="D136" s="247" t="n">
        <v>0.1807</v>
      </c>
    </row>
    <row r="137" customFormat="false" ht="12.8" hidden="false" customHeight="false" outlineLevel="0" collapsed="false">
      <c r="A137" s="245" t="n">
        <v>87369</v>
      </c>
      <c r="B137" s="246" t="s">
        <v>15503</v>
      </c>
      <c r="C137" s="245" t="s">
        <v>15451</v>
      </c>
      <c r="D137" s="247" t="n">
        <v>0.3656</v>
      </c>
    </row>
    <row r="138" customFormat="false" ht="12.8" hidden="false" customHeight="false" outlineLevel="0" collapsed="false">
      <c r="A138" s="245" t="n">
        <v>87292</v>
      </c>
      <c r="B138" s="246" t="s">
        <v>15504</v>
      </c>
      <c r="C138" s="245" t="s">
        <v>15451</v>
      </c>
      <c r="D138" s="247" t="n">
        <v>0.2329</v>
      </c>
    </row>
    <row r="139" customFormat="false" ht="12.8" hidden="false" customHeight="false" outlineLevel="0" collapsed="false">
      <c r="A139" s="245" t="n">
        <v>87335</v>
      </c>
      <c r="B139" s="246" t="s">
        <v>15505</v>
      </c>
      <c r="C139" s="245" t="s">
        <v>15451</v>
      </c>
      <c r="D139" s="247" t="n">
        <v>0.2603</v>
      </c>
    </row>
    <row r="140" customFormat="false" ht="12.8" hidden="false" customHeight="false" outlineLevel="0" collapsed="false">
      <c r="A140" s="245" t="n">
        <v>87336</v>
      </c>
      <c r="B140" s="246" t="s">
        <v>15506</v>
      </c>
      <c r="C140" s="245" t="s">
        <v>15451</v>
      </c>
      <c r="D140" s="247" t="n">
        <v>0.1882</v>
      </c>
    </row>
    <row r="141" customFormat="false" ht="12.8" hidden="false" customHeight="false" outlineLevel="0" collapsed="false">
      <c r="A141" s="245" t="n">
        <v>87370</v>
      </c>
      <c r="B141" s="246" t="s">
        <v>15507</v>
      </c>
      <c r="C141" s="245" t="s">
        <v>15451</v>
      </c>
      <c r="D141" s="247" t="n">
        <v>0.3819</v>
      </c>
    </row>
    <row r="142" customFormat="false" ht="12.8" hidden="false" customHeight="false" outlineLevel="0" collapsed="false">
      <c r="A142" s="245" t="n">
        <v>88715</v>
      </c>
      <c r="B142" s="246" t="s">
        <v>15508</v>
      </c>
      <c r="C142" s="245" t="s">
        <v>15451</v>
      </c>
      <c r="D142" s="247" t="n">
        <v>0.2341</v>
      </c>
    </row>
    <row r="143" customFormat="false" ht="12.8" hidden="false" customHeight="false" outlineLevel="0" collapsed="false">
      <c r="A143" s="245" t="n">
        <v>87294</v>
      </c>
      <c r="B143" s="246" t="s">
        <v>15509</v>
      </c>
      <c r="C143" s="245" t="s">
        <v>15451</v>
      </c>
      <c r="D143" s="247" t="n">
        <v>0.2328</v>
      </c>
    </row>
    <row r="144" customFormat="false" ht="12.8" hidden="false" customHeight="false" outlineLevel="0" collapsed="false">
      <c r="A144" s="245" t="n">
        <v>87337</v>
      </c>
      <c r="B144" s="246" t="s">
        <v>15510</v>
      </c>
      <c r="C144" s="245" t="s">
        <v>15451</v>
      </c>
      <c r="D144" s="247" t="n">
        <v>0.2619</v>
      </c>
    </row>
    <row r="145" customFormat="false" ht="12.8" hidden="false" customHeight="false" outlineLevel="0" collapsed="false">
      <c r="A145" s="245" t="n">
        <v>100487</v>
      </c>
      <c r="B145" s="246" t="s">
        <v>15511</v>
      </c>
      <c r="C145" s="245" t="s">
        <v>15451</v>
      </c>
      <c r="D145" s="247" t="n">
        <v>0.1916</v>
      </c>
    </row>
    <row r="146" customFormat="false" ht="12.8" hidden="false" customHeight="false" outlineLevel="0" collapsed="false">
      <c r="A146" s="245" t="n">
        <v>87380</v>
      </c>
      <c r="B146" s="246" t="s">
        <v>15512</v>
      </c>
      <c r="C146" s="245" t="s">
        <v>15451</v>
      </c>
      <c r="D146" s="247" t="n">
        <v>0.0634</v>
      </c>
    </row>
    <row r="147" customFormat="false" ht="12.8" hidden="false" customHeight="false" outlineLevel="0" collapsed="false">
      <c r="A147" s="245" t="n">
        <v>87322</v>
      </c>
      <c r="B147" s="246" t="s">
        <v>15513</v>
      </c>
      <c r="C147" s="245" t="s">
        <v>15451</v>
      </c>
      <c r="D147" s="247" t="n">
        <v>0.036</v>
      </c>
    </row>
    <row r="148" customFormat="false" ht="12.8" hidden="false" customHeight="false" outlineLevel="0" collapsed="false">
      <c r="A148" s="245" t="n">
        <v>87323</v>
      </c>
      <c r="B148" s="246" t="s">
        <v>15514</v>
      </c>
      <c r="C148" s="245" t="s">
        <v>15451</v>
      </c>
      <c r="D148" s="247" t="n">
        <v>0.0274</v>
      </c>
    </row>
    <row r="149" customFormat="false" ht="12.8" hidden="false" customHeight="false" outlineLevel="0" collapsed="false">
      <c r="A149" s="245" t="n">
        <v>87360</v>
      </c>
      <c r="B149" s="246" t="s">
        <v>15515</v>
      </c>
      <c r="C149" s="245" t="s">
        <v>15451</v>
      </c>
      <c r="D149" s="247" t="n">
        <v>0.0548</v>
      </c>
    </row>
    <row r="150" customFormat="false" ht="12.8" hidden="false" customHeight="false" outlineLevel="0" collapsed="false">
      <c r="A150" s="245" t="n">
        <v>87361</v>
      </c>
      <c r="B150" s="246" t="s">
        <v>15516</v>
      </c>
      <c r="C150" s="245" t="s">
        <v>15451</v>
      </c>
      <c r="D150" s="247" t="n">
        <v>0.0333</v>
      </c>
    </row>
    <row r="151" customFormat="false" ht="12.8" hidden="false" customHeight="false" outlineLevel="0" collapsed="false">
      <c r="A151" s="245" t="n">
        <v>87362</v>
      </c>
      <c r="B151" s="246" t="s">
        <v>15517</v>
      </c>
      <c r="C151" s="245" t="s">
        <v>15451</v>
      </c>
      <c r="D151" s="247" t="n">
        <v>0.0235</v>
      </c>
    </row>
    <row r="152" customFormat="false" ht="12.8" hidden="false" customHeight="false" outlineLevel="0" collapsed="false">
      <c r="A152" s="245" t="n">
        <v>87377</v>
      </c>
      <c r="B152" s="246" t="s">
        <v>15518</v>
      </c>
      <c r="C152" s="245" t="s">
        <v>15451</v>
      </c>
      <c r="D152" s="247" t="n">
        <v>0.3588</v>
      </c>
    </row>
    <row r="153" customFormat="false" ht="12.8" hidden="false" customHeight="false" outlineLevel="0" collapsed="false">
      <c r="A153" s="245" t="n">
        <v>87313</v>
      </c>
      <c r="B153" s="246" t="s">
        <v>15519</v>
      </c>
      <c r="C153" s="245" t="s">
        <v>15451</v>
      </c>
      <c r="D153" s="247" t="n">
        <v>0.2233</v>
      </c>
    </row>
    <row r="154" customFormat="false" ht="12.8" hidden="false" customHeight="false" outlineLevel="0" collapsed="false">
      <c r="A154" s="245" t="n">
        <v>87314</v>
      </c>
      <c r="B154" s="246" t="s">
        <v>15520</v>
      </c>
      <c r="C154" s="245" t="s">
        <v>15451</v>
      </c>
      <c r="D154" s="247" t="n">
        <v>0.189</v>
      </c>
    </row>
    <row r="155" customFormat="false" ht="12.8" hidden="false" customHeight="false" outlineLevel="0" collapsed="false">
      <c r="A155" s="245" t="n">
        <v>87352</v>
      </c>
      <c r="B155" s="246" t="s">
        <v>15521</v>
      </c>
      <c r="C155" s="245" t="s">
        <v>15451</v>
      </c>
      <c r="D155" s="247" t="n">
        <v>0.3534</v>
      </c>
    </row>
    <row r="156" customFormat="false" ht="12.8" hidden="false" customHeight="false" outlineLevel="0" collapsed="false">
      <c r="A156" s="245" t="n">
        <v>87353</v>
      </c>
      <c r="B156" s="246" t="s">
        <v>15522</v>
      </c>
      <c r="C156" s="245" t="s">
        <v>15451</v>
      </c>
      <c r="D156" s="247" t="n">
        <v>0.2431</v>
      </c>
    </row>
    <row r="157" customFormat="false" ht="12.8" hidden="false" customHeight="false" outlineLevel="0" collapsed="false">
      <c r="A157" s="245" t="n">
        <v>87354</v>
      </c>
      <c r="B157" s="246" t="s">
        <v>15523</v>
      </c>
      <c r="C157" s="245" t="s">
        <v>15451</v>
      </c>
      <c r="D157" s="247" t="n">
        <v>0.1673</v>
      </c>
    </row>
    <row r="158" customFormat="false" ht="12.8" hidden="false" customHeight="false" outlineLevel="0" collapsed="false">
      <c r="A158" s="245" t="n">
        <v>100480</v>
      </c>
      <c r="B158" s="246" t="s">
        <v>15524</v>
      </c>
      <c r="C158" s="245" t="s">
        <v>15451</v>
      </c>
      <c r="D158" s="247" t="n">
        <v>0.2374</v>
      </c>
    </row>
    <row r="159" customFormat="false" ht="12.8" hidden="false" customHeight="false" outlineLevel="0" collapsed="false">
      <c r="A159" s="245" t="n">
        <v>100475</v>
      </c>
      <c r="B159" s="246" t="s">
        <v>15525</v>
      </c>
      <c r="C159" s="245" t="s">
        <v>15451</v>
      </c>
      <c r="D159" s="247" t="n">
        <v>0.1479</v>
      </c>
    </row>
    <row r="160" customFormat="false" ht="12.8" hidden="false" customHeight="false" outlineLevel="0" collapsed="false">
      <c r="A160" s="245" t="n">
        <v>100491</v>
      </c>
      <c r="B160" s="246" t="s">
        <v>15526</v>
      </c>
      <c r="C160" s="245" t="s">
        <v>15451</v>
      </c>
      <c r="D160" s="247" t="n">
        <v>0.1333</v>
      </c>
    </row>
    <row r="161" customFormat="false" ht="12.8" hidden="false" customHeight="false" outlineLevel="0" collapsed="false">
      <c r="A161" s="245" t="n">
        <v>100477</v>
      </c>
      <c r="B161" s="246" t="s">
        <v>15527</v>
      </c>
      <c r="C161" s="245" t="s">
        <v>15451</v>
      </c>
      <c r="D161" s="247" t="n">
        <v>0.252</v>
      </c>
    </row>
    <row r="162" customFormat="false" ht="12.8" hidden="false" customHeight="false" outlineLevel="0" collapsed="false">
      <c r="A162" s="245" t="n">
        <v>100478</v>
      </c>
      <c r="B162" s="246" t="s">
        <v>15528</v>
      </c>
      <c r="C162" s="245" t="s">
        <v>15451</v>
      </c>
      <c r="D162" s="247" t="n">
        <v>0.1441</v>
      </c>
    </row>
    <row r="163" customFormat="false" ht="12.8" hidden="false" customHeight="false" outlineLevel="0" collapsed="false">
      <c r="A163" s="245" t="n">
        <v>100479</v>
      </c>
      <c r="B163" s="246" t="s">
        <v>15529</v>
      </c>
      <c r="C163" s="245" t="s">
        <v>15451</v>
      </c>
      <c r="D163" s="247" t="n">
        <v>0.11</v>
      </c>
    </row>
    <row r="164" customFormat="false" ht="12.8" hidden="false" customHeight="false" outlineLevel="0" collapsed="false">
      <c r="A164" s="245" t="n">
        <v>87372</v>
      </c>
      <c r="B164" s="246" t="s">
        <v>15530</v>
      </c>
      <c r="C164" s="245" t="s">
        <v>15451</v>
      </c>
      <c r="D164" s="247" t="n">
        <v>0.308</v>
      </c>
    </row>
    <row r="165" customFormat="false" ht="12.8" hidden="false" customHeight="false" outlineLevel="0" collapsed="false">
      <c r="A165" s="245" t="n">
        <v>87298</v>
      </c>
      <c r="B165" s="246" t="s">
        <v>15531</v>
      </c>
      <c r="C165" s="245" t="s">
        <v>15451</v>
      </c>
      <c r="D165" s="247" t="n">
        <v>0.1802</v>
      </c>
    </row>
    <row r="166" customFormat="false" ht="12.8" hidden="false" customHeight="false" outlineLevel="0" collapsed="false">
      <c r="A166" s="245" t="n">
        <v>87299</v>
      </c>
      <c r="B166" s="246" t="s">
        <v>15532</v>
      </c>
      <c r="C166" s="245" t="s">
        <v>15451</v>
      </c>
      <c r="D166" s="247" t="n">
        <v>0.248</v>
      </c>
    </row>
    <row r="167" customFormat="false" ht="12.8" hidden="false" customHeight="false" outlineLevel="0" collapsed="false">
      <c r="A167" s="245" t="n">
        <v>87339</v>
      </c>
      <c r="B167" s="246" t="s">
        <v>15533</v>
      </c>
      <c r="C167" s="245" t="s">
        <v>15451</v>
      </c>
      <c r="D167" s="247" t="n">
        <v>0.3442</v>
      </c>
    </row>
    <row r="168" customFormat="false" ht="12.8" hidden="false" customHeight="false" outlineLevel="0" collapsed="false">
      <c r="A168" s="245" t="n">
        <v>87340</v>
      </c>
      <c r="B168" s="246" t="s">
        <v>15534</v>
      </c>
      <c r="C168" s="245" t="s">
        <v>15451</v>
      </c>
      <c r="D168" s="247" t="n">
        <v>0.195</v>
      </c>
    </row>
    <row r="169" customFormat="false" ht="12.8" hidden="false" customHeight="false" outlineLevel="0" collapsed="false">
      <c r="A169" s="245" t="n">
        <v>87341</v>
      </c>
      <c r="B169" s="246" t="s">
        <v>15535</v>
      </c>
      <c r="C169" s="245" t="s">
        <v>15451</v>
      </c>
      <c r="D169" s="247" t="n">
        <v>0.1404</v>
      </c>
    </row>
    <row r="170" customFormat="false" ht="12.8" hidden="false" customHeight="false" outlineLevel="0" collapsed="false">
      <c r="A170" s="245" t="n">
        <v>88629</v>
      </c>
      <c r="B170" s="246" t="s">
        <v>15536</v>
      </c>
      <c r="C170" s="245" t="s">
        <v>15451</v>
      </c>
      <c r="D170" s="247" t="n">
        <v>0.2765</v>
      </c>
    </row>
    <row r="171" customFormat="false" ht="12.8" hidden="false" customHeight="false" outlineLevel="0" collapsed="false">
      <c r="A171" s="245" t="n">
        <v>88628</v>
      </c>
      <c r="B171" s="246" t="s">
        <v>15537</v>
      </c>
      <c r="C171" s="245" t="s">
        <v>15451</v>
      </c>
      <c r="D171" s="247" t="n">
        <v>0.1679</v>
      </c>
    </row>
    <row r="172" customFormat="false" ht="12.8" hidden="false" customHeight="false" outlineLevel="0" collapsed="false">
      <c r="A172" s="245" t="n">
        <v>100489</v>
      </c>
      <c r="B172" s="246" t="s">
        <v>15538</v>
      </c>
      <c r="C172" s="245" t="s">
        <v>15451</v>
      </c>
      <c r="D172" s="247" t="n">
        <v>0.1497</v>
      </c>
    </row>
    <row r="173" customFormat="false" ht="12.8" hidden="false" customHeight="false" outlineLevel="0" collapsed="false">
      <c r="A173" s="245" t="n">
        <v>100468</v>
      </c>
      <c r="B173" s="246" t="s">
        <v>15539</v>
      </c>
      <c r="C173" s="245" t="s">
        <v>15451</v>
      </c>
      <c r="D173" s="247" t="n">
        <v>0.2737</v>
      </c>
    </row>
    <row r="174" customFormat="false" ht="12.8" hidden="false" customHeight="false" outlineLevel="0" collapsed="false">
      <c r="A174" s="245" t="n">
        <v>100469</v>
      </c>
      <c r="B174" s="246" t="s">
        <v>15540</v>
      </c>
      <c r="C174" s="245" t="s">
        <v>15451</v>
      </c>
      <c r="D174" s="247" t="n">
        <v>0.1628</v>
      </c>
    </row>
    <row r="175" customFormat="false" ht="12.8" hidden="false" customHeight="false" outlineLevel="0" collapsed="false">
      <c r="A175" s="245" t="n">
        <v>100470</v>
      </c>
      <c r="B175" s="246" t="s">
        <v>15541</v>
      </c>
      <c r="C175" s="245" t="s">
        <v>15451</v>
      </c>
      <c r="D175" s="247" t="n">
        <v>0.181</v>
      </c>
    </row>
    <row r="176" customFormat="false" ht="12.8" hidden="false" customHeight="false" outlineLevel="0" collapsed="false">
      <c r="A176" s="245" t="n">
        <v>87371</v>
      </c>
      <c r="B176" s="246" t="s">
        <v>15542</v>
      </c>
      <c r="C176" s="245" t="s">
        <v>15451</v>
      </c>
      <c r="D176" s="247" t="n">
        <v>0.3828</v>
      </c>
    </row>
    <row r="177" customFormat="false" ht="12.8" hidden="false" customHeight="false" outlineLevel="0" collapsed="false">
      <c r="A177" s="245" t="n">
        <v>87295</v>
      </c>
      <c r="B177" s="246" t="s">
        <v>15543</v>
      </c>
      <c r="C177" s="245" t="s">
        <v>15451</v>
      </c>
      <c r="D177" s="247" t="n">
        <v>0.2917</v>
      </c>
    </row>
    <row r="178" customFormat="false" ht="12.8" hidden="false" customHeight="false" outlineLevel="0" collapsed="false">
      <c r="A178" s="245" t="n">
        <v>87296</v>
      </c>
      <c r="B178" s="246" t="s">
        <v>15544</v>
      </c>
      <c r="C178" s="245" t="s">
        <v>15451</v>
      </c>
      <c r="D178" s="247" t="n">
        <v>0.2151</v>
      </c>
    </row>
    <row r="179" customFormat="false" ht="12.8" hidden="false" customHeight="false" outlineLevel="0" collapsed="false">
      <c r="A179" s="245" t="n">
        <v>87338</v>
      </c>
      <c r="B179" s="246" t="s">
        <v>15545</v>
      </c>
      <c r="C179" s="245" t="s">
        <v>15451</v>
      </c>
      <c r="D179" s="247" t="n">
        <v>0.2388</v>
      </c>
    </row>
    <row r="180" customFormat="false" ht="12.8" hidden="false" customHeight="false" outlineLevel="0" collapsed="false">
      <c r="A180" s="245" t="n">
        <v>88630</v>
      </c>
      <c r="B180" s="246" t="s">
        <v>15546</v>
      </c>
      <c r="C180" s="245" t="s">
        <v>15451</v>
      </c>
      <c r="D180" s="247" t="n">
        <v>0.1957</v>
      </c>
    </row>
    <row r="181" customFormat="false" ht="12.8" hidden="false" customHeight="false" outlineLevel="0" collapsed="false">
      <c r="A181" s="245" t="n">
        <v>87381</v>
      </c>
      <c r="B181" s="246" t="s">
        <v>15547</v>
      </c>
      <c r="C181" s="245" t="s">
        <v>15451</v>
      </c>
      <c r="D181" s="247" t="n">
        <v>0.0624</v>
      </c>
    </row>
    <row r="182" customFormat="false" ht="12.8" hidden="false" customHeight="false" outlineLevel="0" collapsed="false">
      <c r="A182" s="245" t="n">
        <v>87325</v>
      </c>
      <c r="B182" s="246" t="s">
        <v>15548</v>
      </c>
      <c r="C182" s="245" t="s">
        <v>15451</v>
      </c>
      <c r="D182" s="247" t="n">
        <v>0.0379</v>
      </c>
    </row>
    <row r="183" customFormat="false" ht="12.8" hidden="false" customHeight="false" outlineLevel="0" collapsed="false">
      <c r="A183" s="245" t="n">
        <v>87326</v>
      </c>
      <c r="B183" s="246" t="s">
        <v>15549</v>
      </c>
      <c r="C183" s="245" t="s">
        <v>15451</v>
      </c>
      <c r="D183" s="247" t="n">
        <v>0.0264</v>
      </c>
    </row>
    <row r="184" customFormat="false" ht="12.8" hidden="false" customHeight="false" outlineLevel="0" collapsed="false">
      <c r="A184" s="245" t="n">
        <v>87363</v>
      </c>
      <c r="B184" s="246" t="s">
        <v>15550</v>
      </c>
      <c r="C184" s="245" t="s">
        <v>15451</v>
      </c>
      <c r="D184" s="247" t="n">
        <v>0.0477</v>
      </c>
    </row>
    <row r="185" customFormat="false" ht="12.8" hidden="false" customHeight="false" outlineLevel="0" collapsed="false">
      <c r="A185" s="245" t="n">
        <v>87364</v>
      </c>
      <c r="B185" s="246" t="s">
        <v>15551</v>
      </c>
      <c r="C185" s="245" t="s">
        <v>15451</v>
      </c>
      <c r="D185" s="247" t="n">
        <v>0.0251</v>
      </c>
    </row>
    <row r="186" customFormat="false" ht="12.8" hidden="false" customHeight="false" outlineLevel="0" collapsed="false">
      <c r="A186" s="245" t="n">
        <v>87378</v>
      </c>
      <c r="B186" s="246" t="s">
        <v>15552</v>
      </c>
      <c r="C186" s="245" t="s">
        <v>15451</v>
      </c>
      <c r="D186" s="247" t="n">
        <v>0.3868</v>
      </c>
    </row>
    <row r="187" customFormat="false" ht="12.8" hidden="false" customHeight="false" outlineLevel="0" collapsed="false">
      <c r="A187" s="245" t="n">
        <v>87316</v>
      </c>
      <c r="B187" s="246" t="s">
        <v>15553</v>
      </c>
      <c r="C187" s="245" t="s">
        <v>15451</v>
      </c>
      <c r="D187" s="247" t="n">
        <v>0.2643</v>
      </c>
    </row>
    <row r="188" customFormat="false" ht="12.8" hidden="false" customHeight="false" outlineLevel="0" collapsed="false">
      <c r="A188" s="245" t="n">
        <v>87317</v>
      </c>
      <c r="B188" s="246" t="s">
        <v>15554</v>
      </c>
      <c r="C188" s="245" t="s">
        <v>15451</v>
      </c>
      <c r="D188" s="247" t="n">
        <v>0.2129</v>
      </c>
    </row>
    <row r="189" customFormat="false" ht="12.8" hidden="false" customHeight="false" outlineLevel="0" collapsed="false">
      <c r="A189" s="245" t="n">
        <v>87355</v>
      </c>
      <c r="B189" s="246" t="s">
        <v>15555</v>
      </c>
      <c r="C189" s="245" t="s">
        <v>15451</v>
      </c>
      <c r="D189" s="247" t="n">
        <v>0.3394</v>
      </c>
    </row>
    <row r="190" customFormat="false" ht="12.8" hidden="false" customHeight="false" outlineLevel="0" collapsed="false">
      <c r="A190" s="245" t="n">
        <v>87356</v>
      </c>
      <c r="B190" s="246" t="s">
        <v>15556</v>
      </c>
      <c r="C190" s="245" t="s">
        <v>15451</v>
      </c>
      <c r="D190" s="247" t="n">
        <v>0.2464</v>
      </c>
    </row>
    <row r="191" customFormat="false" ht="12.8" hidden="false" customHeight="false" outlineLevel="0" collapsed="false">
      <c r="A191" s="245" t="n">
        <v>87357</v>
      </c>
      <c r="B191" s="246" t="s">
        <v>15557</v>
      </c>
      <c r="C191" s="245" t="s">
        <v>15451</v>
      </c>
      <c r="D191" s="247" t="n">
        <v>0.1856</v>
      </c>
    </row>
    <row r="192" customFormat="false" ht="12.8" hidden="false" customHeight="false" outlineLevel="0" collapsed="false">
      <c r="A192" s="245" t="n">
        <v>100486</v>
      </c>
      <c r="B192" s="246" t="s">
        <v>15558</v>
      </c>
      <c r="C192" s="245" t="s">
        <v>15451</v>
      </c>
      <c r="D192" s="247" t="n">
        <v>0.259</v>
      </c>
    </row>
    <row r="193" customFormat="false" ht="12.8" hidden="false" customHeight="false" outlineLevel="0" collapsed="false">
      <c r="A193" s="245" t="n">
        <v>100481</v>
      </c>
      <c r="B193" s="246" t="s">
        <v>15559</v>
      </c>
      <c r="C193" s="245" t="s">
        <v>15451</v>
      </c>
      <c r="D193" s="247" t="n">
        <v>0.1612</v>
      </c>
    </row>
    <row r="194" customFormat="false" ht="12.8" hidden="false" customHeight="false" outlineLevel="0" collapsed="false">
      <c r="A194" s="245" t="n">
        <v>100492</v>
      </c>
      <c r="B194" s="246" t="s">
        <v>15560</v>
      </c>
      <c r="C194" s="245" t="s">
        <v>15451</v>
      </c>
      <c r="D194" s="247" t="n">
        <v>0.144</v>
      </c>
    </row>
    <row r="195" customFormat="false" ht="12.8" hidden="false" customHeight="false" outlineLevel="0" collapsed="false">
      <c r="A195" s="245" t="n">
        <v>100483</v>
      </c>
      <c r="B195" s="246" t="s">
        <v>15561</v>
      </c>
      <c r="C195" s="245" t="s">
        <v>15451</v>
      </c>
      <c r="D195" s="247" t="n">
        <v>0.2511</v>
      </c>
    </row>
    <row r="196" customFormat="false" ht="12.8" hidden="false" customHeight="false" outlineLevel="0" collapsed="false">
      <c r="A196" s="245" t="n">
        <v>100484</v>
      </c>
      <c r="B196" s="246" t="s">
        <v>15562</v>
      </c>
      <c r="C196" s="245" t="s">
        <v>15451</v>
      </c>
      <c r="D196" s="247" t="n">
        <v>0.1744</v>
      </c>
    </row>
    <row r="197" customFormat="false" ht="12.8" hidden="false" customHeight="false" outlineLevel="0" collapsed="false">
      <c r="A197" s="245" t="n">
        <v>100485</v>
      </c>
      <c r="B197" s="246" t="s">
        <v>15563</v>
      </c>
      <c r="C197" s="245" t="s">
        <v>15451</v>
      </c>
      <c r="D197" s="247" t="n">
        <v>0.1265</v>
      </c>
    </row>
    <row r="198" customFormat="false" ht="12.8" hidden="false" customHeight="false" outlineLevel="0" collapsed="false">
      <c r="A198" s="245" t="n">
        <v>87373</v>
      </c>
      <c r="B198" s="246" t="s">
        <v>15564</v>
      </c>
      <c r="C198" s="245" t="s">
        <v>15451</v>
      </c>
      <c r="D198" s="247" t="n">
        <v>0.3288</v>
      </c>
    </row>
    <row r="199" customFormat="false" ht="12.8" hidden="false" customHeight="false" outlineLevel="0" collapsed="false">
      <c r="A199" s="245" t="n">
        <v>87301</v>
      </c>
      <c r="B199" s="246" t="s">
        <v>15565</v>
      </c>
      <c r="C199" s="245" t="s">
        <v>15451</v>
      </c>
      <c r="D199" s="247" t="n">
        <v>0.2201</v>
      </c>
    </row>
    <row r="200" customFormat="false" ht="12.8" hidden="false" customHeight="false" outlineLevel="0" collapsed="false">
      <c r="A200" s="245" t="n">
        <v>87302</v>
      </c>
      <c r="B200" s="246" t="s">
        <v>15566</v>
      </c>
      <c r="C200" s="245" t="s">
        <v>15451</v>
      </c>
      <c r="D200" s="247" t="n">
        <v>0.1846</v>
      </c>
    </row>
    <row r="201" customFormat="false" ht="12.8" hidden="false" customHeight="false" outlineLevel="0" collapsed="false">
      <c r="A201" s="245" t="n">
        <v>87342</v>
      </c>
      <c r="B201" s="246" t="s">
        <v>15567</v>
      </c>
      <c r="C201" s="245" t="s">
        <v>15451</v>
      </c>
      <c r="D201" s="247" t="n">
        <v>0.3303</v>
      </c>
    </row>
    <row r="202" customFormat="false" ht="12.8" hidden="false" customHeight="false" outlineLevel="0" collapsed="false">
      <c r="A202" s="245" t="n">
        <v>87343</v>
      </c>
      <c r="B202" s="246" t="s">
        <v>15568</v>
      </c>
      <c r="C202" s="245" t="s">
        <v>15451</v>
      </c>
      <c r="D202" s="247" t="n">
        <v>0.2341</v>
      </c>
    </row>
    <row r="203" customFormat="false" ht="12.8" hidden="false" customHeight="false" outlineLevel="0" collapsed="false">
      <c r="A203" s="245" t="n">
        <v>87344</v>
      </c>
      <c r="B203" s="246" t="s">
        <v>15569</v>
      </c>
      <c r="C203" s="245" t="s">
        <v>15451</v>
      </c>
      <c r="D203" s="247" t="n">
        <v>0.1588</v>
      </c>
    </row>
    <row r="204" customFormat="false" ht="12.8" hidden="false" customHeight="false" outlineLevel="0" collapsed="false">
      <c r="A204" s="245" t="n">
        <v>88631</v>
      </c>
      <c r="B204" s="246" t="s">
        <v>15570</v>
      </c>
      <c r="C204" s="245" t="s">
        <v>15451</v>
      </c>
      <c r="D204" s="247" t="n">
        <v>0.301</v>
      </c>
    </row>
    <row r="205" customFormat="false" ht="12.8" hidden="false" customHeight="false" outlineLevel="0" collapsed="false">
      <c r="A205" s="245" t="n">
        <v>100490</v>
      </c>
      <c r="B205" s="246" t="s">
        <v>15571</v>
      </c>
      <c r="C205" s="245" t="s">
        <v>15451</v>
      </c>
      <c r="D205" s="247" t="n">
        <v>0.1618</v>
      </c>
    </row>
    <row r="206" customFormat="false" ht="12.8" hidden="false" customHeight="false" outlineLevel="0" collapsed="false">
      <c r="A206" s="245" t="n">
        <v>100472</v>
      </c>
      <c r="B206" s="246" t="s">
        <v>15572</v>
      </c>
      <c r="C206" s="245" t="s">
        <v>15451</v>
      </c>
      <c r="D206" s="247" t="n">
        <v>0.2857</v>
      </c>
    </row>
    <row r="207" customFormat="false" ht="12.8" hidden="false" customHeight="false" outlineLevel="0" collapsed="false">
      <c r="A207" s="245" t="n">
        <v>100473</v>
      </c>
      <c r="B207" s="246" t="s">
        <v>15573</v>
      </c>
      <c r="C207" s="245" t="s">
        <v>15451</v>
      </c>
      <c r="D207" s="247" t="n">
        <v>0.1972</v>
      </c>
    </row>
    <row r="208" customFormat="false" ht="12.8" hidden="false" customHeight="false" outlineLevel="0" collapsed="false">
      <c r="A208" s="245" t="n">
        <v>100474</v>
      </c>
      <c r="B208" s="246" t="s">
        <v>15574</v>
      </c>
      <c r="C208" s="245" t="s">
        <v>15451</v>
      </c>
      <c r="D208" s="247" t="n">
        <v>0.1404</v>
      </c>
    </row>
    <row r="209" customFormat="false" ht="12.8" hidden="false" customHeight="false" outlineLevel="0" collapsed="false">
      <c r="A209" s="245" t="n">
        <v>87379</v>
      </c>
      <c r="B209" s="246" t="s">
        <v>15575</v>
      </c>
      <c r="C209" s="245" t="s">
        <v>15451</v>
      </c>
      <c r="D209" s="247" t="n">
        <v>0.0638</v>
      </c>
    </row>
    <row r="210" customFormat="false" ht="12.8" hidden="false" customHeight="false" outlineLevel="0" collapsed="false">
      <c r="A210" s="245" t="n">
        <v>87319</v>
      </c>
      <c r="B210" s="246" t="s">
        <v>15576</v>
      </c>
      <c r="C210" s="245" t="s">
        <v>15451</v>
      </c>
      <c r="D210" s="247" t="n">
        <v>0.0352</v>
      </c>
    </row>
    <row r="211" customFormat="false" ht="12.8" hidden="false" customHeight="false" outlineLevel="0" collapsed="false">
      <c r="A211" s="245" t="n">
        <v>87320</v>
      </c>
      <c r="B211" s="246" t="s">
        <v>15577</v>
      </c>
      <c r="C211" s="245" t="s">
        <v>15451</v>
      </c>
      <c r="D211" s="247" t="n">
        <v>0.0293</v>
      </c>
    </row>
    <row r="212" customFormat="false" ht="12.8" hidden="false" customHeight="false" outlineLevel="0" collapsed="false">
      <c r="A212" s="245" t="n">
        <v>87358</v>
      </c>
      <c r="B212" s="246" t="s">
        <v>15578</v>
      </c>
      <c r="C212" s="245" t="s">
        <v>15451</v>
      </c>
      <c r="D212" s="247" t="n">
        <v>0.0442</v>
      </c>
    </row>
    <row r="213" customFormat="false" ht="12.8" hidden="false" customHeight="false" outlineLevel="0" collapsed="false">
      <c r="A213" s="245" t="n">
        <v>87359</v>
      </c>
      <c r="B213" s="246" t="s">
        <v>15579</v>
      </c>
      <c r="C213" s="245" t="s">
        <v>15451</v>
      </c>
      <c r="D213" s="247" t="n">
        <v>0.0288</v>
      </c>
    </row>
    <row r="214" customFormat="false" ht="12.8" hidden="false" customHeight="false" outlineLevel="0" collapsed="false">
      <c r="A214" s="245" t="n">
        <v>87376</v>
      </c>
      <c r="B214" s="246" t="s">
        <v>15580</v>
      </c>
      <c r="C214" s="245" t="s">
        <v>15451</v>
      </c>
      <c r="D214" s="247" t="n">
        <v>0.4182</v>
      </c>
    </row>
    <row r="215" customFormat="false" ht="12.8" hidden="false" customHeight="false" outlineLevel="0" collapsed="false">
      <c r="A215" s="245" t="n">
        <v>87310</v>
      </c>
      <c r="B215" s="246" t="s">
        <v>15581</v>
      </c>
      <c r="C215" s="245" t="s">
        <v>15451</v>
      </c>
      <c r="D215" s="247" t="n">
        <v>0.2715</v>
      </c>
    </row>
    <row r="216" customFormat="false" ht="12.8" hidden="false" customHeight="false" outlineLevel="0" collapsed="false">
      <c r="A216" s="245" t="n">
        <v>87311</v>
      </c>
      <c r="B216" s="246" t="s">
        <v>15582</v>
      </c>
      <c r="C216" s="245" t="s">
        <v>15451</v>
      </c>
      <c r="D216" s="247" t="n">
        <v>0.2324</v>
      </c>
    </row>
    <row r="217" customFormat="false" ht="12.8" hidden="false" customHeight="false" outlineLevel="0" collapsed="false">
      <c r="A217" s="245" t="n">
        <v>87350</v>
      </c>
      <c r="B217" s="246" t="s">
        <v>15583</v>
      </c>
      <c r="C217" s="245" t="s">
        <v>15451</v>
      </c>
      <c r="D217" s="247" t="n">
        <v>0.3583</v>
      </c>
    </row>
    <row r="218" customFormat="false" ht="12.8" hidden="false" customHeight="false" outlineLevel="0" collapsed="false">
      <c r="A218" s="245" t="n">
        <v>87351</v>
      </c>
      <c r="B218" s="246" t="s">
        <v>15584</v>
      </c>
      <c r="C218" s="245" t="s">
        <v>15451</v>
      </c>
      <c r="D218" s="247" t="n">
        <v>0.2166</v>
      </c>
    </row>
    <row r="219" customFormat="false" ht="12.8" hidden="false" customHeight="false" outlineLevel="0" collapsed="false">
      <c r="A219" s="245" t="n">
        <v>87374</v>
      </c>
      <c r="B219" s="246" t="s">
        <v>15585</v>
      </c>
      <c r="C219" s="245" t="s">
        <v>15451</v>
      </c>
      <c r="D219" s="247" t="n">
        <v>0.3571</v>
      </c>
    </row>
    <row r="220" customFormat="false" ht="12.8" hidden="false" customHeight="false" outlineLevel="0" collapsed="false">
      <c r="A220" s="245" t="n">
        <v>87304</v>
      </c>
      <c r="B220" s="246" t="s">
        <v>15586</v>
      </c>
      <c r="C220" s="245" t="s">
        <v>15451</v>
      </c>
      <c r="D220" s="247" t="n">
        <v>0.2228</v>
      </c>
    </row>
    <row r="221" customFormat="false" ht="12.8" hidden="false" customHeight="false" outlineLevel="0" collapsed="false">
      <c r="A221" s="245" t="n">
        <v>87305</v>
      </c>
      <c r="B221" s="246" t="s">
        <v>15587</v>
      </c>
      <c r="C221" s="245" t="s">
        <v>15451</v>
      </c>
      <c r="D221" s="247" t="n">
        <v>0.2083</v>
      </c>
    </row>
    <row r="222" customFormat="false" ht="12.8" hidden="false" customHeight="false" outlineLevel="0" collapsed="false">
      <c r="A222" s="245" t="n">
        <v>87345</v>
      </c>
      <c r="B222" s="246" t="s">
        <v>15588</v>
      </c>
      <c r="C222" s="245" t="s">
        <v>15451</v>
      </c>
      <c r="D222" s="247" t="n">
        <v>0.3307</v>
      </c>
    </row>
    <row r="223" customFormat="false" ht="12.8" hidden="false" customHeight="false" outlineLevel="0" collapsed="false">
      <c r="A223" s="245" t="n">
        <v>87346</v>
      </c>
      <c r="B223" s="246" t="s">
        <v>15589</v>
      </c>
      <c r="C223" s="245" t="s">
        <v>15451</v>
      </c>
      <c r="D223" s="247" t="n">
        <v>0.2408</v>
      </c>
    </row>
    <row r="224" customFormat="false" ht="12.8" hidden="false" customHeight="false" outlineLevel="0" collapsed="false">
      <c r="A224" s="245" t="n">
        <v>87347</v>
      </c>
      <c r="B224" s="246" t="s">
        <v>15590</v>
      </c>
      <c r="C224" s="245" t="s">
        <v>15451</v>
      </c>
      <c r="D224" s="247" t="n">
        <v>0.1762</v>
      </c>
    </row>
    <row r="225" customFormat="false" ht="12.8" hidden="false" customHeight="false" outlineLevel="0" collapsed="false">
      <c r="A225" s="245" t="n">
        <v>87366</v>
      </c>
      <c r="B225" s="246" t="s">
        <v>15591</v>
      </c>
      <c r="C225" s="245" t="s">
        <v>15451</v>
      </c>
      <c r="D225" s="247" t="n">
        <v>0.4165</v>
      </c>
    </row>
    <row r="226" customFormat="false" ht="12.8" hidden="false" customHeight="false" outlineLevel="0" collapsed="false">
      <c r="A226" s="245" t="n">
        <v>87283</v>
      </c>
      <c r="B226" s="246" t="s">
        <v>15592</v>
      </c>
      <c r="C226" s="245" t="s">
        <v>15451</v>
      </c>
      <c r="D226" s="247" t="n">
        <v>0.2649</v>
      </c>
    </row>
    <row r="227" customFormat="false" ht="12.8" hidden="false" customHeight="false" outlineLevel="0" collapsed="false">
      <c r="A227" s="245" t="n">
        <v>87284</v>
      </c>
      <c r="B227" s="246" t="s">
        <v>15593</v>
      </c>
      <c r="C227" s="245" t="s">
        <v>15451</v>
      </c>
      <c r="D227" s="247" t="n">
        <v>0.231</v>
      </c>
    </row>
    <row r="228" customFormat="false" ht="12.8" hidden="false" customHeight="false" outlineLevel="0" collapsed="false">
      <c r="A228" s="245" t="n">
        <v>87329</v>
      </c>
      <c r="B228" s="246" t="s">
        <v>15594</v>
      </c>
      <c r="C228" s="245" t="s">
        <v>15451</v>
      </c>
      <c r="D228" s="247" t="n">
        <v>0.3467</v>
      </c>
    </row>
    <row r="229" customFormat="false" ht="12.8" hidden="false" customHeight="false" outlineLevel="0" collapsed="false">
      <c r="A229" s="245" t="n">
        <v>87330</v>
      </c>
      <c r="B229" s="246" t="s">
        <v>15595</v>
      </c>
      <c r="C229" s="245" t="s">
        <v>15451</v>
      </c>
      <c r="D229" s="247" t="n">
        <v>0.2147</v>
      </c>
    </row>
    <row r="230" customFormat="false" ht="12.8" hidden="false" customHeight="false" outlineLevel="0" collapsed="false">
      <c r="A230" s="245" t="n">
        <v>87375</v>
      </c>
      <c r="B230" s="246" t="s">
        <v>15596</v>
      </c>
      <c r="C230" s="245" t="s">
        <v>15451</v>
      </c>
      <c r="D230" s="247" t="n">
        <v>0.3834</v>
      </c>
    </row>
    <row r="231" customFormat="false" ht="12.8" hidden="false" customHeight="false" outlineLevel="0" collapsed="false">
      <c r="A231" s="245" t="n">
        <v>87307</v>
      </c>
      <c r="B231" s="246" t="s">
        <v>15597</v>
      </c>
      <c r="C231" s="245" t="s">
        <v>15451</v>
      </c>
      <c r="D231" s="247" t="n">
        <v>0.2578</v>
      </c>
    </row>
    <row r="232" customFormat="false" ht="12.8" hidden="false" customHeight="false" outlineLevel="0" collapsed="false">
      <c r="A232" s="245" t="n">
        <v>87308</v>
      </c>
      <c r="B232" s="246" t="s">
        <v>15598</v>
      </c>
      <c r="C232" s="245" t="s">
        <v>15451</v>
      </c>
      <c r="D232" s="247" t="n">
        <v>0.224</v>
      </c>
    </row>
    <row r="233" customFormat="false" ht="12.8" hidden="false" customHeight="false" outlineLevel="0" collapsed="false">
      <c r="A233" s="245" t="n">
        <v>87348</v>
      </c>
      <c r="B233" s="246" t="s">
        <v>15599</v>
      </c>
      <c r="C233" s="245" t="s">
        <v>15451</v>
      </c>
      <c r="D233" s="247" t="n">
        <v>0.3283</v>
      </c>
    </row>
    <row r="234" customFormat="false" ht="12.8" hidden="false" customHeight="false" outlineLevel="0" collapsed="false">
      <c r="A234" s="245" t="n">
        <v>87349</v>
      </c>
      <c r="B234" s="246" t="s">
        <v>15600</v>
      </c>
      <c r="C234" s="245" t="s">
        <v>15451</v>
      </c>
      <c r="D234" s="247" t="n">
        <v>0.1802</v>
      </c>
    </row>
    <row r="235" customFormat="false" ht="12.8" hidden="false" customHeight="false" outlineLevel="0" collapsed="false">
      <c r="A235" s="245" t="n">
        <v>87365</v>
      </c>
      <c r="B235" s="246" t="s">
        <v>15601</v>
      </c>
      <c r="C235" s="245" t="s">
        <v>15451</v>
      </c>
      <c r="D235" s="247" t="n">
        <v>0.428</v>
      </c>
    </row>
    <row r="236" customFormat="false" ht="12.8" hidden="false" customHeight="false" outlineLevel="0" collapsed="false">
      <c r="A236" s="245" t="n">
        <v>87280</v>
      </c>
      <c r="B236" s="246" t="s">
        <v>15602</v>
      </c>
      <c r="C236" s="245" t="s">
        <v>15451</v>
      </c>
      <c r="D236" s="247" t="n">
        <v>0.3041</v>
      </c>
    </row>
    <row r="237" customFormat="false" ht="12.8" hidden="false" customHeight="false" outlineLevel="0" collapsed="false">
      <c r="A237" s="245" t="n">
        <v>87281</v>
      </c>
      <c r="B237" s="246" t="s">
        <v>15603</v>
      </c>
      <c r="C237" s="245" t="s">
        <v>15451</v>
      </c>
      <c r="D237" s="247" t="n">
        <v>0.2662</v>
      </c>
    </row>
    <row r="238" customFormat="false" ht="12.8" hidden="false" customHeight="false" outlineLevel="0" collapsed="false">
      <c r="A238" s="245" t="n">
        <v>87327</v>
      </c>
      <c r="B238" s="246" t="s">
        <v>15604</v>
      </c>
      <c r="C238" s="245" t="s">
        <v>15451</v>
      </c>
      <c r="D238" s="247" t="n">
        <v>0.3462</v>
      </c>
    </row>
    <row r="239" customFormat="false" ht="12.8" hidden="false" customHeight="false" outlineLevel="0" collapsed="false">
      <c r="A239" s="245" t="n">
        <v>87328</v>
      </c>
      <c r="B239" s="246" t="s">
        <v>15605</v>
      </c>
      <c r="C239" s="245" t="s">
        <v>15451</v>
      </c>
      <c r="D239" s="247" t="n">
        <v>0.2194</v>
      </c>
    </row>
    <row r="240" customFormat="false" ht="12.8" hidden="false" customHeight="false" outlineLevel="0" collapsed="false">
      <c r="A240" s="245" t="n">
        <v>87410</v>
      </c>
      <c r="B240" s="246" t="s">
        <v>15606</v>
      </c>
      <c r="C240" s="245" t="s">
        <v>15451</v>
      </c>
      <c r="D240" s="247" t="n">
        <v>0.1768</v>
      </c>
    </row>
    <row r="241" customFormat="false" ht="12.8" hidden="false" customHeight="false" outlineLevel="0" collapsed="false">
      <c r="A241" s="245" t="n">
        <v>95577</v>
      </c>
      <c r="B241" s="246" t="s">
        <v>15607</v>
      </c>
      <c r="C241" s="245" t="s">
        <v>15608</v>
      </c>
      <c r="D241" s="247" t="n">
        <v>0.1175</v>
      </c>
    </row>
    <row r="242" customFormat="false" ht="12.8" hidden="false" customHeight="false" outlineLevel="0" collapsed="false">
      <c r="A242" s="245" t="n">
        <v>95578</v>
      </c>
      <c r="B242" s="246" t="s">
        <v>15609</v>
      </c>
      <c r="C242" s="245" t="s">
        <v>15608</v>
      </c>
      <c r="D242" s="247" t="n">
        <v>0.0756</v>
      </c>
    </row>
    <row r="243" customFormat="false" ht="12.8" hidden="false" customHeight="false" outlineLevel="0" collapsed="false">
      <c r="A243" s="245" t="n">
        <v>95579</v>
      </c>
      <c r="B243" s="246" t="s">
        <v>15610</v>
      </c>
      <c r="C243" s="245" t="s">
        <v>15608</v>
      </c>
      <c r="D243" s="247" t="n">
        <v>0.0461</v>
      </c>
    </row>
    <row r="244" customFormat="false" ht="12.8" hidden="false" customHeight="false" outlineLevel="0" collapsed="false">
      <c r="A244" s="245" t="n">
        <v>95580</v>
      </c>
      <c r="B244" s="246" t="s">
        <v>15611</v>
      </c>
      <c r="C244" s="245" t="s">
        <v>15608</v>
      </c>
      <c r="D244" s="247" t="n">
        <v>0.0299</v>
      </c>
    </row>
    <row r="245" customFormat="false" ht="12.8" hidden="false" customHeight="false" outlineLevel="0" collapsed="false">
      <c r="A245" s="245" t="n">
        <v>95581</v>
      </c>
      <c r="B245" s="246" t="s">
        <v>15612</v>
      </c>
      <c r="C245" s="245" t="s">
        <v>15608</v>
      </c>
      <c r="D245" s="247" t="n">
        <v>0.0271</v>
      </c>
    </row>
    <row r="246" customFormat="false" ht="12.8" hidden="false" customHeight="false" outlineLevel="0" collapsed="false">
      <c r="A246" s="245" t="n">
        <v>95582</v>
      </c>
      <c r="B246" s="246" t="s">
        <v>15613</v>
      </c>
      <c r="C246" s="245" t="s">
        <v>15608</v>
      </c>
      <c r="D246" s="247" t="n">
        <v>0.0221</v>
      </c>
    </row>
    <row r="247" customFormat="false" ht="12.8" hidden="false" customHeight="false" outlineLevel="0" collapsed="false">
      <c r="A247" s="245" t="n">
        <v>95576</v>
      </c>
      <c r="B247" s="246" t="s">
        <v>15614</v>
      </c>
      <c r="C247" s="245" t="s">
        <v>15608</v>
      </c>
      <c r="D247" s="247" t="n">
        <v>0.2055</v>
      </c>
    </row>
    <row r="248" customFormat="false" ht="12.8" hidden="false" customHeight="false" outlineLevel="0" collapsed="false">
      <c r="A248" s="245" t="n">
        <v>95583</v>
      </c>
      <c r="B248" s="246" t="s">
        <v>15615</v>
      </c>
      <c r="C248" s="245" t="s">
        <v>15608</v>
      </c>
      <c r="D248" s="247" t="n">
        <v>0.4513</v>
      </c>
    </row>
    <row r="249" customFormat="false" ht="12.8" hidden="false" customHeight="false" outlineLevel="0" collapsed="false">
      <c r="A249" s="245" t="n">
        <v>95584</v>
      </c>
      <c r="B249" s="246" t="s">
        <v>15616</v>
      </c>
      <c r="C249" s="245" t="s">
        <v>15608</v>
      </c>
      <c r="D249" s="247" t="n">
        <v>0.3102</v>
      </c>
    </row>
    <row r="250" customFormat="false" ht="12.8" hidden="false" customHeight="false" outlineLevel="0" collapsed="false">
      <c r="A250" s="245" t="n">
        <v>95593</v>
      </c>
      <c r="B250" s="246" t="s">
        <v>15617</v>
      </c>
      <c r="C250" s="245" t="s">
        <v>15608</v>
      </c>
      <c r="D250" s="247" t="n">
        <v>0.3102</v>
      </c>
    </row>
    <row r="251" customFormat="false" ht="12.8" hidden="false" customHeight="false" outlineLevel="0" collapsed="false">
      <c r="A251" s="245" t="n">
        <v>95592</v>
      </c>
      <c r="B251" s="246" t="s">
        <v>15618</v>
      </c>
      <c r="C251" s="245" t="s">
        <v>15608</v>
      </c>
      <c r="D251" s="247" t="n">
        <v>0.4513</v>
      </c>
    </row>
    <row r="252" customFormat="false" ht="12.8" hidden="false" customHeight="false" outlineLevel="0" collapsed="false">
      <c r="A252" s="245" t="n">
        <v>92919</v>
      </c>
      <c r="B252" s="246" t="s">
        <v>15619</v>
      </c>
      <c r="C252" s="245" t="s">
        <v>15608</v>
      </c>
      <c r="D252" s="247" t="n">
        <v>0.2079</v>
      </c>
    </row>
    <row r="253" customFormat="false" ht="12.8" hidden="false" customHeight="false" outlineLevel="0" collapsed="false">
      <c r="A253" s="245" t="n">
        <v>92921</v>
      </c>
      <c r="B253" s="246" t="s">
        <v>15620</v>
      </c>
      <c r="C253" s="245" t="s">
        <v>15608</v>
      </c>
      <c r="D253" s="247" t="n">
        <v>0.1607</v>
      </c>
    </row>
    <row r="254" customFormat="false" ht="12.8" hidden="false" customHeight="false" outlineLevel="0" collapsed="false">
      <c r="A254" s="245" t="n">
        <v>92922</v>
      </c>
      <c r="B254" s="246" t="s">
        <v>15621</v>
      </c>
      <c r="C254" s="245" t="s">
        <v>15608</v>
      </c>
      <c r="D254" s="247" t="n">
        <v>0.1234</v>
      </c>
    </row>
    <row r="255" customFormat="false" ht="12.8" hidden="false" customHeight="false" outlineLevel="0" collapsed="false">
      <c r="A255" s="245" t="n">
        <v>92923</v>
      </c>
      <c r="B255" s="246" t="s">
        <v>15622</v>
      </c>
      <c r="C255" s="245" t="s">
        <v>15608</v>
      </c>
      <c r="D255" s="247" t="n">
        <v>0.084</v>
      </c>
    </row>
    <row r="256" customFormat="false" ht="12.8" hidden="false" customHeight="false" outlineLevel="0" collapsed="false">
      <c r="A256" s="245" t="n">
        <v>92924</v>
      </c>
      <c r="B256" s="246" t="s">
        <v>15623</v>
      </c>
      <c r="C256" s="245" t="s">
        <v>15608</v>
      </c>
      <c r="D256" s="247" t="n">
        <v>0.0675</v>
      </c>
    </row>
    <row r="257" customFormat="false" ht="12.8" hidden="false" customHeight="false" outlineLevel="0" collapsed="false">
      <c r="A257" s="245" t="n">
        <v>104104</v>
      </c>
      <c r="B257" s="246" t="s">
        <v>15624</v>
      </c>
      <c r="C257" s="245" t="s">
        <v>15608</v>
      </c>
      <c r="D257" s="247" t="n">
        <v>0.0263</v>
      </c>
    </row>
    <row r="258" customFormat="false" ht="12.8" hidden="false" customHeight="false" outlineLevel="0" collapsed="false">
      <c r="A258" s="245" t="n">
        <v>92916</v>
      </c>
      <c r="B258" s="246" t="s">
        <v>15625</v>
      </c>
      <c r="C258" s="245" t="s">
        <v>15608</v>
      </c>
      <c r="D258" s="247" t="n">
        <v>0.3593</v>
      </c>
    </row>
    <row r="259" customFormat="false" ht="12.8" hidden="false" customHeight="false" outlineLevel="0" collapsed="false">
      <c r="A259" s="245" t="n">
        <v>92917</v>
      </c>
      <c r="B259" s="246" t="s">
        <v>15626</v>
      </c>
      <c r="C259" s="245" t="s">
        <v>15608</v>
      </c>
      <c r="D259" s="247" t="n">
        <v>0.2677</v>
      </c>
    </row>
    <row r="260" customFormat="false" ht="12.8" hidden="false" customHeight="false" outlineLevel="0" collapsed="false">
      <c r="A260" s="245" t="n">
        <v>92915</v>
      </c>
      <c r="B260" s="246" t="s">
        <v>15627</v>
      </c>
      <c r="C260" s="245" t="s">
        <v>15608</v>
      </c>
      <c r="D260" s="247" t="n">
        <v>0.4729</v>
      </c>
    </row>
    <row r="261" customFormat="false" ht="12.8" hidden="false" customHeight="false" outlineLevel="0" collapsed="false">
      <c r="A261" s="245" t="n">
        <v>92771</v>
      </c>
      <c r="B261" s="246" t="s">
        <v>15628</v>
      </c>
      <c r="C261" s="245" t="s">
        <v>15608</v>
      </c>
      <c r="D261" s="247" t="n">
        <v>0.1019</v>
      </c>
    </row>
    <row r="262" customFormat="false" ht="12.8" hidden="false" customHeight="false" outlineLevel="0" collapsed="false">
      <c r="A262" s="245" t="n">
        <v>92772</v>
      </c>
      <c r="B262" s="246" t="s">
        <v>15629</v>
      </c>
      <c r="C262" s="245" t="s">
        <v>15608</v>
      </c>
      <c r="D262" s="247" t="n">
        <v>0.0647</v>
      </c>
    </row>
    <row r="263" customFormat="false" ht="12.8" hidden="false" customHeight="false" outlineLevel="0" collapsed="false">
      <c r="A263" s="245" t="n">
        <v>92773</v>
      </c>
      <c r="B263" s="246" t="s">
        <v>15630</v>
      </c>
      <c r="C263" s="245" t="s">
        <v>15608</v>
      </c>
      <c r="D263" s="247" t="n">
        <v>0.0489</v>
      </c>
    </row>
    <row r="264" customFormat="false" ht="12.8" hidden="false" customHeight="false" outlineLevel="0" collapsed="false">
      <c r="A264" s="245" t="n">
        <v>92774</v>
      </c>
      <c r="B264" s="246" t="s">
        <v>15631</v>
      </c>
      <c r="C264" s="245" t="s">
        <v>15608</v>
      </c>
      <c r="D264" s="247" t="n">
        <v>0.0363</v>
      </c>
    </row>
    <row r="265" customFormat="false" ht="12.8" hidden="false" customHeight="false" outlineLevel="0" collapsed="false">
      <c r="A265" s="245" t="n">
        <v>92769</v>
      </c>
      <c r="B265" s="246" t="s">
        <v>15632</v>
      </c>
      <c r="C265" s="245" t="s">
        <v>15608</v>
      </c>
      <c r="D265" s="247" t="n">
        <v>0.2252</v>
      </c>
    </row>
    <row r="266" customFormat="false" ht="12.8" hidden="false" customHeight="false" outlineLevel="0" collapsed="false">
      <c r="A266" s="245" t="n">
        <v>92770</v>
      </c>
      <c r="B266" s="246" t="s">
        <v>15633</v>
      </c>
      <c r="C266" s="245" t="s">
        <v>15608</v>
      </c>
      <c r="D266" s="247" t="n">
        <v>0.1489</v>
      </c>
    </row>
    <row r="267" customFormat="false" ht="12.8" hidden="false" customHeight="false" outlineLevel="0" collapsed="false">
      <c r="A267" s="245" t="n">
        <v>92767</v>
      </c>
      <c r="B267" s="246" t="s">
        <v>15634</v>
      </c>
      <c r="C267" s="245" t="s">
        <v>15608</v>
      </c>
      <c r="D267" s="247" t="n">
        <v>0.4084</v>
      </c>
    </row>
    <row r="268" customFormat="false" ht="12.8" hidden="false" customHeight="false" outlineLevel="0" collapsed="false">
      <c r="A268" s="245" t="n">
        <v>92768</v>
      </c>
      <c r="B268" s="246" t="s">
        <v>15635</v>
      </c>
      <c r="C268" s="245" t="s">
        <v>15608</v>
      </c>
      <c r="D268" s="247" t="n">
        <v>0.3321</v>
      </c>
    </row>
    <row r="269" customFormat="false" ht="12.8" hidden="false" customHeight="false" outlineLevel="0" collapsed="false">
      <c r="A269" s="245" t="n">
        <v>92762</v>
      </c>
      <c r="B269" s="246" t="s">
        <v>15636</v>
      </c>
      <c r="C269" s="245" t="s">
        <v>15608</v>
      </c>
      <c r="D269" s="247" t="n">
        <v>0.1354</v>
      </c>
    </row>
    <row r="270" customFormat="false" ht="12.8" hidden="false" customHeight="false" outlineLevel="0" collapsed="false">
      <c r="A270" s="245" t="n">
        <v>92763</v>
      </c>
      <c r="B270" s="246" t="s">
        <v>15637</v>
      </c>
      <c r="C270" s="245" t="s">
        <v>15608</v>
      </c>
      <c r="D270" s="247" t="n">
        <v>0.1015</v>
      </c>
    </row>
    <row r="271" customFormat="false" ht="12.8" hidden="false" customHeight="false" outlineLevel="0" collapsed="false">
      <c r="A271" s="245" t="n">
        <v>92764</v>
      </c>
      <c r="B271" s="246" t="s">
        <v>15638</v>
      </c>
      <c r="C271" s="245" t="s">
        <v>15608</v>
      </c>
      <c r="D271" s="247" t="n">
        <v>0.074</v>
      </c>
    </row>
    <row r="272" customFormat="false" ht="12.8" hidden="false" customHeight="false" outlineLevel="0" collapsed="false">
      <c r="A272" s="245" t="n">
        <v>92765</v>
      </c>
      <c r="B272" s="246" t="s">
        <v>15639</v>
      </c>
      <c r="C272" s="245" t="s">
        <v>15608</v>
      </c>
      <c r="D272" s="247" t="n">
        <v>0.0494</v>
      </c>
    </row>
    <row r="273" customFormat="false" ht="12.8" hidden="false" customHeight="false" outlineLevel="0" collapsed="false">
      <c r="A273" s="245" t="n">
        <v>92766</v>
      </c>
      <c r="B273" s="246" t="s">
        <v>15640</v>
      </c>
      <c r="C273" s="245" t="s">
        <v>15608</v>
      </c>
      <c r="D273" s="247" t="n">
        <v>0.0392</v>
      </c>
    </row>
    <row r="274" customFormat="false" ht="12.8" hidden="false" customHeight="false" outlineLevel="0" collapsed="false">
      <c r="A274" s="245" t="n">
        <v>104105</v>
      </c>
      <c r="B274" s="246" t="s">
        <v>15641</v>
      </c>
      <c r="C274" s="245" t="s">
        <v>15608</v>
      </c>
      <c r="D274" s="247" t="n">
        <v>0.0263</v>
      </c>
    </row>
    <row r="275" customFormat="false" ht="12.8" hidden="false" customHeight="false" outlineLevel="0" collapsed="false">
      <c r="A275" s="245" t="n">
        <v>92760</v>
      </c>
      <c r="B275" s="246" t="s">
        <v>15642</v>
      </c>
      <c r="C275" s="245" t="s">
        <v>15608</v>
      </c>
      <c r="D275" s="247" t="n">
        <v>0.2614</v>
      </c>
    </row>
    <row r="276" customFormat="false" ht="12.8" hidden="false" customHeight="false" outlineLevel="0" collapsed="false">
      <c r="A276" s="245" t="n">
        <v>92761</v>
      </c>
      <c r="B276" s="246" t="s">
        <v>15643</v>
      </c>
      <c r="C276" s="245" t="s">
        <v>15608</v>
      </c>
      <c r="D276" s="247" t="n">
        <v>0.1829</v>
      </c>
    </row>
    <row r="277" customFormat="false" ht="12.8" hidden="false" customHeight="false" outlineLevel="0" collapsed="false">
      <c r="A277" s="245" t="n">
        <v>92759</v>
      </c>
      <c r="B277" s="246" t="s">
        <v>15644</v>
      </c>
      <c r="C277" s="245" t="s">
        <v>15608</v>
      </c>
      <c r="D277" s="247" t="n">
        <v>0.3704</v>
      </c>
    </row>
    <row r="278" customFormat="false" ht="12.8" hidden="false" customHeight="false" outlineLevel="0" collapsed="false">
      <c r="A278" s="245" t="n">
        <v>104108</v>
      </c>
      <c r="B278" s="246" t="s">
        <v>15645</v>
      </c>
      <c r="C278" s="245" t="s">
        <v>15608</v>
      </c>
      <c r="D278" s="247" t="n">
        <v>0.2562</v>
      </c>
    </row>
    <row r="279" customFormat="false" ht="12.8" hidden="false" customHeight="false" outlineLevel="0" collapsed="false">
      <c r="A279" s="245" t="n">
        <v>104107</v>
      </c>
      <c r="B279" s="246" t="s">
        <v>15646</v>
      </c>
      <c r="C279" s="245" t="s">
        <v>15608</v>
      </c>
      <c r="D279" s="247" t="n">
        <v>0.2291</v>
      </c>
    </row>
    <row r="280" customFormat="false" ht="12.8" hidden="false" customHeight="false" outlineLevel="0" collapsed="false">
      <c r="A280" s="245" t="n">
        <v>104106</v>
      </c>
      <c r="B280" s="246" t="s">
        <v>15647</v>
      </c>
      <c r="C280" s="245" t="s">
        <v>15608</v>
      </c>
      <c r="D280" s="247" t="n">
        <v>0.1808</v>
      </c>
    </row>
    <row r="281" customFormat="false" ht="12.8" hidden="false" customHeight="false" outlineLevel="0" collapsed="false">
      <c r="A281" s="245" t="n">
        <v>104110</v>
      </c>
      <c r="B281" s="246" t="s">
        <v>15648</v>
      </c>
      <c r="C281" s="245" t="s">
        <v>15608</v>
      </c>
      <c r="D281" s="247" t="n">
        <v>0.4562</v>
      </c>
    </row>
    <row r="282" customFormat="false" ht="12.8" hidden="false" customHeight="false" outlineLevel="0" collapsed="false">
      <c r="A282" s="245" t="n">
        <v>104109</v>
      </c>
      <c r="B282" s="246" t="s">
        <v>15649</v>
      </c>
      <c r="C282" s="245" t="s">
        <v>15608</v>
      </c>
      <c r="D282" s="247" t="n">
        <v>0.3578</v>
      </c>
    </row>
    <row r="283" customFormat="false" ht="12.8" hidden="false" customHeight="false" outlineLevel="0" collapsed="false">
      <c r="A283" s="245" t="n">
        <v>104111</v>
      </c>
      <c r="B283" s="246" t="s">
        <v>15650</v>
      </c>
      <c r="C283" s="245" t="s">
        <v>15608</v>
      </c>
      <c r="D283" s="247" t="n">
        <v>0.5675</v>
      </c>
    </row>
    <row r="284" customFormat="false" ht="12.8" hidden="false" customHeight="false" outlineLevel="0" collapsed="false">
      <c r="A284" s="245" t="n">
        <v>92884</v>
      </c>
      <c r="B284" s="246" t="s">
        <v>15651</v>
      </c>
      <c r="C284" s="245" t="s">
        <v>15608</v>
      </c>
      <c r="D284" s="247" t="n">
        <v>0.1664</v>
      </c>
    </row>
    <row r="285" customFormat="false" ht="12.8" hidden="false" customHeight="false" outlineLevel="0" collapsed="false">
      <c r="A285" s="245" t="n">
        <v>92885</v>
      </c>
      <c r="B285" s="246" t="s">
        <v>15652</v>
      </c>
      <c r="C285" s="245" t="s">
        <v>15608</v>
      </c>
      <c r="D285" s="247" t="n">
        <v>0.1219</v>
      </c>
    </row>
    <row r="286" customFormat="false" ht="12.8" hidden="false" customHeight="false" outlineLevel="0" collapsed="false">
      <c r="A286" s="245" t="n">
        <v>92886</v>
      </c>
      <c r="B286" s="246" t="s">
        <v>15653</v>
      </c>
      <c r="C286" s="245" t="s">
        <v>15608</v>
      </c>
      <c r="D286" s="247" t="n">
        <v>0.0822</v>
      </c>
    </row>
    <row r="287" customFormat="false" ht="12.8" hidden="false" customHeight="false" outlineLevel="0" collapsed="false">
      <c r="A287" s="245" t="n">
        <v>92887</v>
      </c>
      <c r="B287" s="246" t="s">
        <v>15654</v>
      </c>
      <c r="C287" s="245" t="s">
        <v>15608</v>
      </c>
      <c r="D287" s="247" t="n">
        <v>0.0531</v>
      </c>
    </row>
    <row r="288" customFormat="false" ht="12.8" hidden="false" customHeight="false" outlineLevel="0" collapsed="false">
      <c r="A288" s="245" t="n">
        <v>92888</v>
      </c>
      <c r="B288" s="246" t="s">
        <v>15655</v>
      </c>
      <c r="C288" s="245" t="s">
        <v>15608</v>
      </c>
      <c r="D288" s="247" t="n">
        <v>0.0313</v>
      </c>
    </row>
    <row r="289" customFormat="false" ht="12.8" hidden="false" customHeight="false" outlineLevel="0" collapsed="false">
      <c r="A289" s="245" t="n">
        <v>92882</v>
      </c>
      <c r="B289" s="246" t="s">
        <v>15656</v>
      </c>
      <c r="C289" s="245" t="s">
        <v>15608</v>
      </c>
      <c r="D289" s="247" t="n">
        <v>0.3243</v>
      </c>
    </row>
    <row r="290" customFormat="false" ht="12.8" hidden="false" customHeight="false" outlineLevel="0" collapsed="false">
      <c r="A290" s="245" t="n">
        <v>92883</v>
      </c>
      <c r="B290" s="246" t="s">
        <v>15657</v>
      </c>
      <c r="C290" s="245" t="s">
        <v>15608</v>
      </c>
      <c r="D290" s="247" t="n">
        <v>0.24</v>
      </c>
    </row>
    <row r="291" customFormat="false" ht="12.8" hidden="false" customHeight="false" outlineLevel="0" collapsed="false">
      <c r="A291" s="245" t="n">
        <v>92877</v>
      </c>
      <c r="B291" s="246" t="s">
        <v>15658</v>
      </c>
      <c r="C291" s="245" t="s">
        <v>15608</v>
      </c>
      <c r="D291" s="247" t="n">
        <v>0.0375</v>
      </c>
    </row>
    <row r="292" customFormat="false" ht="12.8" hidden="false" customHeight="false" outlineLevel="0" collapsed="false">
      <c r="A292" s="245" t="n">
        <v>92878</v>
      </c>
      <c r="B292" s="246" t="s">
        <v>15659</v>
      </c>
      <c r="C292" s="245" t="s">
        <v>15608</v>
      </c>
      <c r="D292" s="247" t="n">
        <v>0.0211</v>
      </c>
    </row>
    <row r="293" customFormat="false" ht="12.8" hidden="false" customHeight="false" outlineLevel="0" collapsed="false">
      <c r="A293" s="245" t="n">
        <v>92879</v>
      </c>
      <c r="B293" s="246" t="s">
        <v>15660</v>
      </c>
      <c r="C293" s="245" t="s">
        <v>15608</v>
      </c>
      <c r="D293" s="247" t="n">
        <v>0.0102</v>
      </c>
    </row>
    <row r="294" customFormat="false" ht="12.8" hidden="false" customHeight="false" outlineLevel="0" collapsed="false">
      <c r="A294" s="245" t="n">
        <v>92880</v>
      </c>
      <c r="B294" s="246" t="s">
        <v>15661</v>
      </c>
      <c r="C294" s="245" t="s">
        <v>15608</v>
      </c>
      <c r="D294" s="247" t="n">
        <v>0.005</v>
      </c>
    </row>
    <row r="295" customFormat="false" ht="12.8" hidden="false" customHeight="false" outlineLevel="0" collapsed="false">
      <c r="A295" s="245" t="n">
        <v>92881</v>
      </c>
      <c r="B295" s="246" t="s">
        <v>15662</v>
      </c>
      <c r="C295" s="245" t="s">
        <v>15608</v>
      </c>
      <c r="D295" s="247" t="n">
        <v>0.003</v>
      </c>
    </row>
    <row r="296" customFormat="false" ht="12.8" hidden="false" customHeight="false" outlineLevel="0" collapsed="false">
      <c r="A296" s="245" t="n">
        <v>92875</v>
      </c>
      <c r="B296" s="246" t="s">
        <v>15663</v>
      </c>
      <c r="C296" s="245" t="s">
        <v>15608</v>
      </c>
      <c r="D296" s="247" t="n">
        <v>0.1351</v>
      </c>
    </row>
    <row r="297" customFormat="false" ht="12.8" hidden="false" customHeight="false" outlineLevel="0" collapsed="false">
      <c r="A297" s="245" t="n">
        <v>92876</v>
      </c>
      <c r="B297" s="246" t="s">
        <v>15664</v>
      </c>
      <c r="C297" s="245" t="s">
        <v>15608</v>
      </c>
      <c r="D297" s="247" t="n">
        <v>0.0734</v>
      </c>
    </row>
    <row r="298" customFormat="false" ht="12.8" hidden="false" customHeight="false" outlineLevel="0" collapsed="false">
      <c r="A298" s="245" t="n">
        <v>92803</v>
      </c>
      <c r="B298" s="246" t="s">
        <v>15665</v>
      </c>
      <c r="C298" s="245" t="s">
        <v>15608</v>
      </c>
      <c r="D298" s="247" t="n">
        <v>0.0289</v>
      </c>
    </row>
    <row r="299" customFormat="false" ht="12.8" hidden="false" customHeight="false" outlineLevel="0" collapsed="false">
      <c r="A299" s="245" t="n">
        <v>92804</v>
      </c>
      <c r="B299" s="246" t="s">
        <v>15666</v>
      </c>
      <c r="C299" s="245" t="s">
        <v>15608</v>
      </c>
      <c r="D299" s="247" t="n">
        <v>0.0175</v>
      </c>
    </row>
    <row r="300" customFormat="false" ht="12.8" hidden="false" customHeight="false" outlineLevel="0" collapsed="false">
      <c r="A300" s="245" t="n">
        <v>92805</v>
      </c>
      <c r="B300" s="246" t="s">
        <v>15667</v>
      </c>
      <c r="C300" s="245" t="s">
        <v>15608</v>
      </c>
      <c r="D300" s="247" t="n">
        <v>0.0076</v>
      </c>
    </row>
    <row r="301" customFormat="false" ht="12.8" hidden="false" customHeight="false" outlineLevel="0" collapsed="false">
      <c r="A301" s="245" t="n">
        <v>92806</v>
      </c>
      <c r="B301" s="246" t="s">
        <v>15668</v>
      </c>
      <c r="C301" s="245" t="s">
        <v>15608</v>
      </c>
      <c r="D301" s="247" t="n">
        <v>0.0032</v>
      </c>
    </row>
    <row r="302" customFormat="false" ht="12.8" hidden="false" customHeight="false" outlineLevel="0" collapsed="false">
      <c r="A302" s="245" t="n">
        <v>92798</v>
      </c>
      <c r="B302" s="246" t="s">
        <v>15669</v>
      </c>
      <c r="C302" s="245" t="s">
        <v>15608</v>
      </c>
      <c r="D302" s="247" t="n">
        <v>0.0032</v>
      </c>
    </row>
    <row r="303" customFormat="false" ht="12.8" hidden="false" customHeight="false" outlineLevel="0" collapsed="false">
      <c r="A303" s="245" t="n">
        <v>95448</v>
      </c>
      <c r="B303" s="246" t="s">
        <v>15670</v>
      </c>
      <c r="C303" s="245" t="s">
        <v>15608</v>
      </c>
      <c r="D303" s="247" t="n">
        <v>0.001</v>
      </c>
    </row>
    <row r="304" customFormat="false" ht="12.8" hidden="false" customHeight="false" outlineLevel="0" collapsed="false">
      <c r="A304" s="245" t="n">
        <v>92801</v>
      </c>
      <c r="B304" s="246" t="s">
        <v>15671</v>
      </c>
      <c r="C304" s="245" t="s">
        <v>15608</v>
      </c>
      <c r="D304" s="247" t="n">
        <v>0.096</v>
      </c>
    </row>
    <row r="305" customFormat="false" ht="12.8" hidden="false" customHeight="false" outlineLevel="0" collapsed="false">
      <c r="A305" s="245" t="n">
        <v>92802</v>
      </c>
      <c r="B305" s="246" t="s">
        <v>15672</v>
      </c>
      <c r="C305" s="245" t="s">
        <v>15608</v>
      </c>
      <c r="D305" s="247" t="n">
        <v>0.0503</v>
      </c>
    </row>
    <row r="306" customFormat="false" ht="12.8" hidden="false" customHeight="false" outlineLevel="0" collapsed="false">
      <c r="A306" s="245" t="n">
        <v>92799</v>
      </c>
      <c r="B306" s="246" t="s">
        <v>15673</v>
      </c>
      <c r="C306" s="245" t="s">
        <v>15608</v>
      </c>
      <c r="D306" s="247" t="n">
        <v>0.264</v>
      </c>
    </row>
    <row r="307" customFormat="false" ht="12.8" hidden="false" customHeight="false" outlineLevel="0" collapsed="false">
      <c r="A307" s="245" t="n">
        <v>92800</v>
      </c>
      <c r="B307" s="246" t="s">
        <v>15674</v>
      </c>
      <c r="C307" s="245" t="s">
        <v>15608</v>
      </c>
      <c r="D307" s="247" t="n">
        <v>0.1826</v>
      </c>
    </row>
    <row r="308" customFormat="false" ht="12.8" hidden="false" customHeight="false" outlineLevel="0" collapsed="false">
      <c r="A308" s="245" t="n">
        <v>95605</v>
      </c>
      <c r="B308" s="246" t="s">
        <v>15675</v>
      </c>
      <c r="C308" s="245" t="s">
        <v>14</v>
      </c>
      <c r="D308" s="247" t="n">
        <v>0.9099</v>
      </c>
    </row>
    <row r="309" customFormat="false" ht="12.8" hidden="false" customHeight="false" outlineLevel="0" collapsed="false">
      <c r="A309" s="245" t="n">
        <v>95602</v>
      </c>
      <c r="B309" s="246" t="s">
        <v>15676</v>
      </c>
      <c r="C309" s="245" t="s">
        <v>14</v>
      </c>
      <c r="D309" s="247" t="n">
        <v>0.9105</v>
      </c>
    </row>
    <row r="310" customFormat="false" ht="12.8" hidden="false" customHeight="false" outlineLevel="0" collapsed="false">
      <c r="A310" s="245" t="n">
        <v>95603</v>
      </c>
      <c r="B310" s="246" t="s">
        <v>15677</v>
      </c>
      <c r="C310" s="245" t="s">
        <v>14</v>
      </c>
      <c r="D310" s="247" t="n">
        <v>0.91</v>
      </c>
    </row>
    <row r="311" customFormat="false" ht="12.8" hidden="false" customHeight="false" outlineLevel="0" collapsed="false">
      <c r="A311" s="245" t="n">
        <v>95604</v>
      </c>
      <c r="B311" s="246" t="s">
        <v>15678</v>
      </c>
      <c r="C311" s="245" t="s">
        <v>14</v>
      </c>
      <c r="D311" s="247" t="n">
        <v>0.91</v>
      </c>
    </row>
    <row r="312" customFormat="false" ht="12.8" hidden="false" customHeight="false" outlineLevel="0" collapsed="false">
      <c r="A312" s="245" t="n">
        <v>95601</v>
      </c>
      <c r="B312" s="246" t="s">
        <v>15679</v>
      </c>
      <c r="C312" s="245" t="s">
        <v>14</v>
      </c>
      <c r="D312" s="247" t="n">
        <v>0.9103</v>
      </c>
    </row>
    <row r="313" customFormat="false" ht="12.8" hidden="false" customHeight="false" outlineLevel="0" collapsed="false">
      <c r="A313" s="245" t="n">
        <v>102521</v>
      </c>
      <c r="B313" s="246" t="s">
        <v>15680</v>
      </c>
      <c r="C313" s="245" t="s">
        <v>14</v>
      </c>
      <c r="D313" s="247" t="n">
        <v>0.91</v>
      </c>
    </row>
    <row r="314" customFormat="false" ht="12.8" hidden="false" customHeight="false" outlineLevel="0" collapsed="false">
      <c r="A314" s="245" t="n">
        <v>102522</v>
      </c>
      <c r="B314" s="246" t="s">
        <v>15681</v>
      </c>
      <c r="C314" s="245" t="s">
        <v>14</v>
      </c>
      <c r="D314" s="247" t="n">
        <v>0.9098</v>
      </c>
    </row>
    <row r="315" customFormat="false" ht="12.8" hidden="false" customHeight="false" outlineLevel="0" collapsed="false">
      <c r="A315" s="245" t="n">
        <v>102523</v>
      </c>
      <c r="B315" s="246" t="s">
        <v>15682</v>
      </c>
      <c r="C315" s="245" t="s">
        <v>14</v>
      </c>
      <c r="D315" s="247" t="n">
        <v>0.9098</v>
      </c>
    </row>
    <row r="316" customFormat="false" ht="12.8" hidden="false" customHeight="false" outlineLevel="0" collapsed="false">
      <c r="A316" s="245" t="n">
        <v>95608</v>
      </c>
      <c r="B316" s="246" t="s">
        <v>15683</v>
      </c>
      <c r="C316" s="245" t="s">
        <v>14</v>
      </c>
      <c r="D316" s="247" t="n">
        <v>0.5248</v>
      </c>
    </row>
    <row r="317" customFormat="false" ht="12.8" hidden="false" customHeight="false" outlineLevel="0" collapsed="false">
      <c r="A317" s="245" t="n">
        <v>95609</v>
      </c>
      <c r="B317" s="246" t="s">
        <v>15684</v>
      </c>
      <c r="C317" s="245" t="s">
        <v>14</v>
      </c>
      <c r="D317" s="247" t="n">
        <v>0.5247</v>
      </c>
    </row>
    <row r="318" customFormat="false" ht="12.8" hidden="false" customHeight="false" outlineLevel="0" collapsed="false">
      <c r="A318" s="245" t="n">
        <v>95607</v>
      </c>
      <c r="B318" s="246" t="s">
        <v>15685</v>
      </c>
      <c r="C318" s="245" t="s">
        <v>14</v>
      </c>
      <c r="D318" s="247" t="n">
        <v>0.5248</v>
      </c>
    </row>
    <row r="319" customFormat="false" ht="12.8" hidden="false" customHeight="false" outlineLevel="0" collapsed="false">
      <c r="A319" s="245" t="n">
        <v>95996</v>
      </c>
      <c r="B319" s="246" t="s">
        <v>15686</v>
      </c>
      <c r="C319" s="245" t="s">
        <v>15451</v>
      </c>
      <c r="D319" s="247" t="n">
        <v>0.0191</v>
      </c>
    </row>
    <row r="320" customFormat="false" ht="12.8" hidden="false" customHeight="false" outlineLevel="0" collapsed="false">
      <c r="A320" s="245" t="n">
        <v>95995</v>
      </c>
      <c r="B320" s="246" t="s">
        <v>15687</v>
      </c>
      <c r="C320" s="245" t="s">
        <v>15451</v>
      </c>
      <c r="D320" s="247" t="n">
        <v>0.0231</v>
      </c>
    </row>
    <row r="321" customFormat="false" ht="12.8" hidden="false" customHeight="false" outlineLevel="0" collapsed="false">
      <c r="A321" s="245" t="n">
        <v>106138</v>
      </c>
      <c r="B321" s="246" t="s">
        <v>15688</v>
      </c>
      <c r="C321" s="245" t="s">
        <v>15370</v>
      </c>
      <c r="D321" s="247" t="n">
        <v>0.2031</v>
      </c>
    </row>
    <row r="322" customFormat="false" ht="12.8" hidden="false" customHeight="false" outlineLevel="0" collapsed="false">
      <c r="A322" s="245" t="n">
        <v>106135</v>
      </c>
      <c r="B322" s="246" t="s">
        <v>15689</v>
      </c>
      <c r="C322" s="245" t="s">
        <v>15370</v>
      </c>
      <c r="D322" s="247" t="n">
        <v>0.1745</v>
      </c>
    </row>
    <row r="323" customFormat="false" ht="12.8" hidden="false" customHeight="false" outlineLevel="0" collapsed="false">
      <c r="A323" s="245" t="n">
        <v>106137</v>
      </c>
      <c r="B323" s="246" t="s">
        <v>15690</v>
      </c>
      <c r="C323" s="245" t="s">
        <v>15370</v>
      </c>
      <c r="D323" s="247" t="n">
        <v>0.2153</v>
      </c>
    </row>
    <row r="324" customFormat="false" ht="12.8" hidden="false" customHeight="false" outlineLevel="0" collapsed="false">
      <c r="A324" s="245" t="n">
        <v>96001</v>
      </c>
      <c r="B324" s="246" t="s">
        <v>15691</v>
      </c>
      <c r="C324" s="245" t="s">
        <v>15370</v>
      </c>
      <c r="D324" s="247" t="n">
        <v>0.1865</v>
      </c>
    </row>
    <row r="325" customFormat="false" ht="12.8" hidden="false" customHeight="false" outlineLevel="0" collapsed="false">
      <c r="A325" s="245" t="n">
        <v>106136</v>
      </c>
      <c r="B325" s="246" t="s">
        <v>15692</v>
      </c>
      <c r="C325" s="245" t="s">
        <v>15370</v>
      </c>
      <c r="D325" s="247" t="n">
        <v>0.2253</v>
      </c>
    </row>
    <row r="326" customFormat="false" ht="12.8" hidden="false" customHeight="false" outlineLevel="0" collapsed="false">
      <c r="A326" s="245" t="n">
        <v>106134</v>
      </c>
      <c r="B326" s="246" t="s">
        <v>15693</v>
      </c>
      <c r="C326" s="245" t="s">
        <v>15370</v>
      </c>
      <c r="D326" s="247" t="n">
        <v>0.1986</v>
      </c>
    </row>
    <row r="327" customFormat="false" ht="12.8" hidden="false" customHeight="false" outlineLevel="0" collapsed="false">
      <c r="A327" s="245" t="n">
        <v>94880</v>
      </c>
      <c r="B327" s="246" t="s">
        <v>15694</v>
      </c>
      <c r="C327" s="245" t="s">
        <v>15376</v>
      </c>
      <c r="D327" s="247" t="n">
        <v>0.3812</v>
      </c>
    </row>
    <row r="328" customFormat="false" ht="12.8" hidden="false" customHeight="false" outlineLevel="0" collapsed="false">
      <c r="A328" s="245" t="n">
        <v>94882</v>
      </c>
      <c r="B328" s="246" t="s">
        <v>15695</v>
      </c>
      <c r="C328" s="245" t="s">
        <v>15376</v>
      </c>
      <c r="D328" s="247" t="n">
        <v>0.3915</v>
      </c>
    </row>
    <row r="329" customFormat="false" ht="12.8" hidden="false" customHeight="false" outlineLevel="0" collapsed="false">
      <c r="A329" s="245" t="n">
        <v>94884</v>
      </c>
      <c r="B329" s="246" t="s">
        <v>15696</v>
      </c>
      <c r="C329" s="245" t="s">
        <v>15376</v>
      </c>
      <c r="D329" s="247" t="n">
        <v>0.4055</v>
      </c>
    </row>
    <row r="330" customFormat="false" ht="12.8" hidden="false" customHeight="false" outlineLevel="0" collapsed="false">
      <c r="A330" s="245" t="n">
        <v>94870</v>
      </c>
      <c r="B330" s="246" t="s">
        <v>15697</v>
      </c>
      <c r="C330" s="245" t="s">
        <v>15376</v>
      </c>
      <c r="D330" s="247" t="n">
        <v>0.3829</v>
      </c>
    </row>
    <row r="331" customFormat="false" ht="12.8" hidden="false" customHeight="false" outlineLevel="0" collapsed="false">
      <c r="A331" s="245" t="n">
        <v>94872</v>
      </c>
      <c r="B331" s="246" t="s">
        <v>15698</v>
      </c>
      <c r="C331" s="245" t="s">
        <v>15376</v>
      </c>
      <c r="D331" s="247" t="n">
        <v>0.4983</v>
      </c>
    </row>
    <row r="332" customFormat="false" ht="12.8" hidden="false" customHeight="false" outlineLevel="0" collapsed="false">
      <c r="A332" s="245" t="n">
        <v>90746</v>
      </c>
      <c r="B332" s="246" t="s">
        <v>15699</v>
      </c>
      <c r="C332" s="245" t="s">
        <v>15376</v>
      </c>
      <c r="D332" s="247" t="n">
        <v>1</v>
      </c>
    </row>
    <row r="333" customFormat="false" ht="12.8" hidden="false" customHeight="false" outlineLevel="0" collapsed="false">
      <c r="A333" s="245" t="n">
        <v>90747</v>
      </c>
      <c r="B333" s="246" t="s">
        <v>15700</v>
      </c>
      <c r="C333" s="245" t="s">
        <v>15376</v>
      </c>
      <c r="D333" s="247" t="n">
        <v>0.457</v>
      </c>
    </row>
    <row r="334" customFormat="false" ht="12.8" hidden="false" customHeight="false" outlineLevel="0" collapsed="false">
      <c r="A334" s="245" t="n">
        <v>94876</v>
      </c>
      <c r="B334" s="246" t="s">
        <v>15701</v>
      </c>
      <c r="C334" s="245" t="s">
        <v>15376</v>
      </c>
      <c r="D334" s="247" t="n">
        <v>0.3999</v>
      </c>
    </row>
    <row r="335" customFormat="false" ht="12.8" hidden="false" customHeight="false" outlineLevel="0" collapsed="false">
      <c r="A335" s="245" t="n">
        <v>94878</v>
      </c>
      <c r="B335" s="246" t="s">
        <v>15702</v>
      </c>
      <c r="C335" s="245" t="s">
        <v>15376</v>
      </c>
      <c r="D335" s="247" t="n">
        <v>0.4073</v>
      </c>
    </row>
    <row r="336" customFormat="false" ht="12.8" hidden="false" customHeight="false" outlineLevel="0" collapsed="false">
      <c r="A336" s="245" t="n">
        <v>90740</v>
      </c>
      <c r="B336" s="246" t="s">
        <v>15703</v>
      </c>
      <c r="C336" s="245" t="s">
        <v>15376</v>
      </c>
      <c r="D336" s="247" t="n">
        <v>1</v>
      </c>
    </row>
    <row r="337" customFormat="false" ht="12.8" hidden="false" customHeight="false" outlineLevel="0" collapsed="false">
      <c r="A337" s="245" t="n">
        <v>90741</v>
      </c>
      <c r="B337" s="246" t="s">
        <v>15704</v>
      </c>
      <c r="C337" s="245" t="s">
        <v>15376</v>
      </c>
      <c r="D337" s="247" t="n">
        <v>1</v>
      </c>
    </row>
    <row r="338" customFormat="false" ht="12.8" hidden="false" customHeight="false" outlineLevel="0" collapsed="false">
      <c r="A338" s="245" t="n">
        <v>90742</v>
      </c>
      <c r="B338" s="246" t="s">
        <v>15705</v>
      </c>
      <c r="C338" s="245" t="s">
        <v>15376</v>
      </c>
      <c r="D338" s="247" t="n">
        <v>1</v>
      </c>
    </row>
    <row r="339" customFormat="false" ht="12.8" hidden="false" customHeight="false" outlineLevel="0" collapsed="false">
      <c r="A339" s="245" t="n">
        <v>90743</v>
      </c>
      <c r="B339" s="246" t="s">
        <v>15706</v>
      </c>
      <c r="C339" s="245" t="s">
        <v>15376</v>
      </c>
      <c r="D339" s="247" t="n">
        <v>1</v>
      </c>
    </row>
    <row r="340" customFormat="false" ht="12.8" hidden="false" customHeight="false" outlineLevel="0" collapsed="false">
      <c r="A340" s="245" t="n">
        <v>90744</v>
      </c>
      <c r="B340" s="246" t="s">
        <v>15707</v>
      </c>
      <c r="C340" s="245" t="s">
        <v>15376</v>
      </c>
      <c r="D340" s="247" t="n">
        <v>1</v>
      </c>
    </row>
    <row r="341" customFormat="false" ht="12.8" hidden="false" customHeight="false" outlineLevel="0" collapsed="false">
      <c r="A341" s="245" t="n">
        <v>90745</v>
      </c>
      <c r="B341" s="246" t="s">
        <v>15708</v>
      </c>
      <c r="C341" s="245" t="s">
        <v>15376</v>
      </c>
      <c r="D341" s="247" t="n">
        <v>0.5793</v>
      </c>
    </row>
    <row r="342" customFormat="false" ht="12.8" hidden="false" customHeight="false" outlineLevel="0" collapsed="false">
      <c r="A342" s="245" t="n">
        <v>90733</v>
      </c>
      <c r="B342" s="246" t="s">
        <v>15709</v>
      </c>
      <c r="C342" s="245" t="s">
        <v>15376</v>
      </c>
      <c r="D342" s="247" t="n">
        <v>1</v>
      </c>
    </row>
    <row r="343" customFormat="false" ht="12.8" hidden="false" customHeight="false" outlineLevel="0" collapsed="false">
      <c r="A343" s="245" t="n">
        <v>90734</v>
      </c>
      <c r="B343" s="246" t="s">
        <v>15710</v>
      </c>
      <c r="C343" s="245" t="s">
        <v>15376</v>
      </c>
      <c r="D343" s="247" t="n">
        <v>1</v>
      </c>
    </row>
    <row r="344" customFormat="false" ht="12.8" hidden="false" customHeight="false" outlineLevel="0" collapsed="false">
      <c r="A344" s="245" t="n">
        <v>90735</v>
      </c>
      <c r="B344" s="246" t="s">
        <v>15711</v>
      </c>
      <c r="C344" s="245" t="s">
        <v>15376</v>
      </c>
      <c r="D344" s="247" t="n">
        <v>1</v>
      </c>
    </row>
    <row r="345" customFormat="false" ht="12.8" hidden="false" customHeight="false" outlineLevel="0" collapsed="false">
      <c r="A345" s="245" t="n">
        <v>90736</v>
      </c>
      <c r="B345" s="246" t="s">
        <v>15712</v>
      </c>
      <c r="C345" s="245" t="s">
        <v>15376</v>
      </c>
      <c r="D345" s="247" t="n">
        <v>1</v>
      </c>
    </row>
    <row r="346" customFormat="false" ht="12.8" hidden="false" customHeight="false" outlineLevel="0" collapsed="false">
      <c r="A346" s="245" t="n">
        <v>90737</v>
      </c>
      <c r="B346" s="246" t="s">
        <v>15713</v>
      </c>
      <c r="C346" s="245" t="s">
        <v>15376</v>
      </c>
      <c r="D346" s="247" t="n">
        <v>1</v>
      </c>
    </row>
    <row r="347" customFormat="false" ht="12.8" hidden="false" customHeight="false" outlineLevel="0" collapsed="false">
      <c r="A347" s="245" t="n">
        <v>90738</v>
      </c>
      <c r="B347" s="246" t="s">
        <v>15714</v>
      </c>
      <c r="C347" s="245" t="s">
        <v>15376</v>
      </c>
      <c r="D347" s="247" t="n">
        <v>1</v>
      </c>
    </row>
    <row r="348" customFormat="false" ht="12.8" hidden="false" customHeight="false" outlineLevel="0" collapsed="false">
      <c r="A348" s="245" t="n">
        <v>90739</v>
      </c>
      <c r="B348" s="246" t="s">
        <v>15715</v>
      </c>
      <c r="C348" s="245" t="s">
        <v>15376</v>
      </c>
      <c r="D348" s="247" t="n">
        <v>0.5786</v>
      </c>
    </row>
    <row r="349" customFormat="false" ht="12.8" hidden="false" customHeight="false" outlineLevel="0" collapsed="false">
      <c r="A349" s="245" t="n">
        <v>90724</v>
      </c>
      <c r="B349" s="246" t="s">
        <v>15716</v>
      </c>
      <c r="C349" s="245" t="s">
        <v>14</v>
      </c>
      <c r="D349" s="247" t="n">
        <v>0.9592</v>
      </c>
    </row>
    <row r="350" customFormat="false" ht="12.8" hidden="false" customHeight="false" outlineLevel="0" collapsed="false">
      <c r="A350" s="245" t="n">
        <v>102267</v>
      </c>
      <c r="B350" s="246" t="s">
        <v>15717</v>
      </c>
      <c r="C350" s="245" t="s">
        <v>14</v>
      </c>
      <c r="D350" s="247" t="n">
        <v>0.936</v>
      </c>
    </row>
    <row r="351" customFormat="false" ht="12.8" hidden="false" customHeight="false" outlineLevel="0" collapsed="false">
      <c r="A351" s="245" t="n">
        <v>102268</v>
      </c>
      <c r="B351" s="246" t="s">
        <v>15718</v>
      </c>
      <c r="C351" s="245" t="s">
        <v>14</v>
      </c>
      <c r="D351" s="247" t="n">
        <v>0.9356</v>
      </c>
    </row>
    <row r="352" customFormat="false" ht="12.8" hidden="false" customHeight="false" outlineLevel="0" collapsed="false">
      <c r="A352" s="245" t="n">
        <v>90725</v>
      </c>
      <c r="B352" s="246" t="s">
        <v>15719</v>
      </c>
      <c r="C352" s="245" t="s">
        <v>14</v>
      </c>
      <c r="D352" s="247" t="n">
        <v>0.9543</v>
      </c>
    </row>
    <row r="353" customFormat="false" ht="12.8" hidden="false" customHeight="false" outlineLevel="0" collapsed="false">
      <c r="A353" s="245" t="n">
        <v>102269</v>
      </c>
      <c r="B353" s="246" t="s">
        <v>15720</v>
      </c>
      <c r="C353" s="245" t="s">
        <v>14</v>
      </c>
      <c r="D353" s="247" t="n">
        <v>0.9348</v>
      </c>
    </row>
    <row r="354" customFormat="false" ht="12.8" hidden="false" customHeight="false" outlineLevel="0" collapsed="false">
      <c r="A354" s="245" t="n">
        <v>90726</v>
      </c>
      <c r="B354" s="246" t="s">
        <v>15721</v>
      </c>
      <c r="C354" s="245" t="s">
        <v>14</v>
      </c>
      <c r="D354" s="247" t="n">
        <v>0.949</v>
      </c>
    </row>
    <row r="355" customFormat="false" ht="12.8" hidden="false" customHeight="false" outlineLevel="0" collapsed="false">
      <c r="A355" s="245" t="n">
        <v>90727</v>
      </c>
      <c r="B355" s="246" t="s">
        <v>15722</v>
      </c>
      <c r="C355" s="245" t="s">
        <v>14</v>
      </c>
      <c r="D355" s="247" t="n">
        <v>0.9466</v>
      </c>
    </row>
    <row r="356" customFormat="false" ht="12.8" hidden="false" customHeight="false" outlineLevel="0" collapsed="false">
      <c r="A356" s="245" t="n">
        <v>90728</v>
      </c>
      <c r="B356" s="246" t="s">
        <v>15723</v>
      </c>
      <c r="C356" s="245" t="s">
        <v>14</v>
      </c>
      <c r="D356" s="247" t="n">
        <v>0.9448</v>
      </c>
    </row>
    <row r="357" customFormat="false" ht="12.8" hidden="false" customHeight="false" outlineLevel="0" collapsed="false">
      <c r="A357" s="245" t="n">
        <v>90729</v>
      </c>
      <c r="B357" s="246" t="s">
        <v>15724</v>
      </c>
      <c r="C357" s="245" t="s">
        <v>14</v>
      </c>
      <c r="D357" s="247" t="n">
        <v>0.9434</v>
      </c>
    </row>
    <row r="358" customFormat="false" ht="12.8" hidden="false" customHeight="false" outlineLevel="0" collapsed="false">
      <c r="A358" s="245" t="n">
        <v>90730</v>
      </c>
      <c r="B358" s="246" t="s">
        <v>15725</v>
      </c>
      <c r="C358" s="245" t="s">
        <v>14</v>
      </c>
      <c r="D358" s="247" t="n">
        <v>0.9422</v>
      </c>
    </row>
    <row r="359" customFormat="false" ht="12.8" hidden="false" customHeight="false" outlineLevel="0" collapsed="false">
      <c r="A359" s="245" t="n">
        <v>90731</v>
      </c>
      <c r="B359" s="246" t="s">
        <v>15726</v>
      </c>
      <c r="C359" s="245" t="s">
        <v>14</v>
      </c>
      <c r="D359" s="247" t="n">
        <v>0.9414</v>
      </c>
    </row>
    <row r="360" customFormat="false" ht="12.8" hidden="false" customHeight="false" outlineLevel="0" collapsed="false">
      <c r="A360" s="245" t="n">
        <v>90732</v>
      </c>
      <c r="B360" s="246" t="s">
        <v>15727</v>
      </c>
      <c r="C360" s="245" t="s">
        <v>14</v>
      </c>
      <c r="D360" s="247" t="n">
        <v>0.9395</v>
      </c>
    </row>
    <row r="361" customFormat="false" ht="12.8" hidden="false" customHeight="false" outlineLevel="0" collapsed="false">
      <c r="A361" s="245" t="n">
        <v>102265</v>
      </c>
      <c r="B361" s="246" t="s">
        <v>15728</v>
      </c>
      <c r="C361" s="245" t="s">
        <v>14</v>
      </c>
      <c r="D361" s="247" t="n">
        <v>0.9377</v>
      </c>
    </row>
    <row r="362" customFormat="false" ht="12.8" hidden="false" customHeight="false" outlineLevel="0" collapsed="false">
      <c r="A362" s="245" t="n">
        <v>102266</v>
      </c>
      <c r="B362" s="246" t="s">
        <v>15729</v>
      </c>
      <c r="C362" s="245" t="s">
        <v>14</v>
      </c>
      <c r="D362" s="247" t="n">
        <v>0.9371</v>
      </c>
    </row>
    <row r="363" customFormat="false" ht="12.8" hidden="false" customHeight="false" outlineLevel="0" collapsed="false">
      <c r="A363" s="245" t="n">
        <v>94879</v>
      </c>
      <c r="B363" s="246" t="s">
        <v>15730</v>
      </c>
      <c r="C363" s="245" t="s">
        <v>15376</v>
      </c>
      <c r="D363" s="247" t="n">
        <v>0.0063</v>
      </c>
    </row>
    <row r="364" customFormat="false" ht="12.8" hidden="false" customHeight="false" outlineLevel="0" collapsed="false">
      <c r="A364" s="245" t="n">
        <v>94881</v>
      </c>
      <c r="B364" s="246" t="s">
        <v>15731</v>
      </c>
      <c r="C364" s="245" t="s">
        <v>15376</v>
      </c>
      <c r="D364" s="247" t="n">
        <v>0.0054</v>
      </c>
    </row>
    <row r="365" customFormat="false" ht="12.8" hidden="false" customHeight="false" outlineLevel="0" collapsed="false">
      <c r="A365" s="245" t="n">
        <v>94869</v>
      </c>
      <c r="B365" s="246" t="s">
        <v>15732</v>
      </c>
      <c r="C365" s="245" t="s">
        <v>15376</v>
      </c>
      <c r="D365" s="247" t="n">
        <v>0.0044</v>
      </c>
    </row>
    <row r="366" customFormat="false" ht="12.8" hidden="false" customHeight="false" outlineLevel="0" collapsed="false">
      <c r="A366" s="245" t="n">
        <v>94871</v>
      </c>
      <c r="B366" s="246" t="s">
        <v>15733</v>
      </c>
      <c r="C366" s="245" t="s">
        <v>15376</v>
      </c>
      <c r="D366" s="247" t="n">
        <v>0.0049</v>
      </c>
    </row>
    <row r="367" customFormat="false" ht="12.8" hidden="false" customHeight="false" outlineLevel="0" collapsed="false">
      <c r="A367" s="245" t="n">
        <v>90708</v>
      </c>
      <c r="B367" s="246" t="s">
        <v>15734</v>
      </c>
      <c r="C367" s="245" t="s">
        <v>15376</v>
      </c>
      <c r="D367" s="247" t="n">
        <v>0.0072</v>
      </c>
    </row>
    <row r="368" customFormat="false" ht="12.8" hidden="false" customHeight="false" outlineLevel="0" collapsed="false">
      <c r="A368" s="245" t="n">
        <v>94875</v>
      </c>
      <c r="B368" s="246" t="s">
        <v>15735</v>
      </c>
      <c r="C368" s="245" t="s">
        <v>15376</v>
      </c>
      <c r="D368" s="247" t="n">
        <v>0.0067</v>
      </c>
    </row>
    <row r="369" customFormat="false" ht="12.8" hidden="false" customHeight="false" outlineLevel="0" collapsed="false">
      <c r="A369" s="245" t="n">
        <v>102264</v>
      </c>
      <c r="B369" s="246" t="s">
        <v>15736</v>
      </c>
      <c r="C369" s="245" t="s">
        <v>15376</v>
      </c>
      <c r="D369" s="247" t="n">
        <v>0.1453</v>
      </c>
    </row>
    <row r="370" customFormat="false" ht="12.8" hidden="false" customHeight="false" outlineLevel="0" collapsed="false">
      <c r="A370" s="245" t="n">
        <v>90701</v>
      </c>
      <c r="B370" s="246" t="s">
        <v>15737</v>
      </c>
      <c r="C370" s="245" t="s">
        <v>15376</v>
      </c>
      <c r="D370" s="247" t="n">
        <v>0.0547</v>
      </c>
    </row>
    <row r="371" customFormat="false" ht="12.8" hidden="false" customHeight="false" outlineLevel="0" collapsed="false">
      <c r="A371" s="245" t="n">
        <v>90702</v>
      </c>
      <c r="B371" s="246" t="s">
        <v>15738</v>
      </c>
      <c r="C371" s="245" t="s">
        <v>15376</v>
      </c>
      <c r="D371" s="247" t="n">
        <v>0.0375</v>
      </c>
    </row>
    <row r="372" customFormat="false" ht="12.8" hidden="false" customHeight="false" outlineLevel="0" collapsed="false">
      <c r="A372" s="245" t="n">
        <v>90703</v>
      </c>
      <c r="B372" s="246" t="s">
        <v>15739</v>
      </c>
      <c r="C372" s="245" t="s">
        <v>15376</v>
      </c>
      <c r="D372" s="247" t="n">
        <v>0.0269</v>
      </c>
    </row>
    <row r="373" customFormat="false" ht="12.8" hidden="false" customHeight="false" outlineLevel="0" collapsed="false">
      <c r="A373" s="245" t="n">
        <v>90704</v>
      </c>
      <c r="B373" s="246" t="s">
        <v>15740</v>
      </c>
      <c r="C373" s="245" t="s">
        <v>15376</v>
      </c>
      <c r="D373" s="247" t="n">
        <v>0.0201</v>
      </c>
    </row>
    <row r="374" customFormat="false" ht="12.8" hidden="false" customHeight="false" outlineLevel="0" collapsed="false">
      <c r="A374" s="245" t="n">
        <v>90705</v>
      </c>
      <c r="B374" s="246" t="s">
        <v>15741</v>
      </c>
      <c r="C374" s="245" t="s">
        <v>15376</v>
      </c>
      <c r="D374" s="247" t="n">
        <v>0.0168</v>
      </c>
    </row>
    <row r="375" customFormat="false" ht="12.8" hidden="false" customHeight="false" outlineLevel="0" collapsed="false">
      <c r="A375" s="245" t="n">
        <v>90706</v>
      </c>
      <c r="B375" s="246" t="s">
        <v>15742</v>
      </c>
      <c r="C375" s="245" t="s">
        <v>15376</v>
      </c>
      <c r="D375" s="247" t="n">
        <v>0.0113</v>
      </c>
    </row>
    <row r="376" customFormat="false" ht="12.8" hidden="false" customHeight="false" outlineLevel="0" collapsed="false">
      <c r="A376" s="245" t="n">
        <v>90694</v>
      </c>
      <c r="B376" s="246" t="s">
        <v>15743</v>
      </c>
      <c r="C376" s="245" t="s">
        <v>15376</v>
      </c>
      <c r="D376" s="247" t="n">
        <v>0.0617</v>
      </c>
    </row>
    <row r="377" customFormat="false" ht="12.8" hidden="false" customHeight="false" outlineLevel="0" collapsed="false">
      <c r="A377" s="245" t="n">
        <v>90695</v>
      </c>
      <c r="B377" s="246" t="s">
        <v>15744</v>
      </c>
      <c r="C377" s="245" t="s">
        <v>15376</v>
      </c>
      <c r="D377" s="247" t="n">
        <v>0.0383</v>
      </c>
    </row>
    <row r="378" customFormat="false" ht="12.8" hidden="false" customHeight="false" outlineLevel="0" collapsed="false">
      <c r="A378" s="245" t="n">
        <v>90696</v>
      </c>
      <c r="B378" s="246" t="s">
        <v>15745</v>
      </c>
      <c r="C378" s="245" t="s">
        <v>15376</v>
      </c>
      <c r="D378" s="247" t="n">
        <v>0.0264</v>
      </c>
    </row>
    <row r="379" customFormat="false" ht="12.8" hidden="false" customHeight="false" outlineLevel="0" collapsed="false">
      <c r="A379" s="245" t="n">
        <v>90697</v>
      </c>
      <c r="B379" s="246" t="s">
        <v>15746</v>
      </c>
      <c r="C379" s="245" t="s">
        <v>15376</v>
      </c>
      <c r="D379" s="247" t="n">
        <v>0.0193</v>
      </c>
    </row>
    <row r="380" customFormat="false" ht="12.8" hidden="false" customHeight="false" outlineLevel="0" collapsed="false">
      <c r="A380" s="245" t="n">
        <v>90698</v>
      </c>
      <c r="B380" s="246" t="s">
        <v>15747</v>
      </c>
      <c r="C380" s="245" t="s">
        <v>15376</v>
      </c>
      <c r="D380" s="247" t="n">
        <v>0.0141</v>
      </c>
    </row>
    <row r="381" customFormat="false" ht="12.8" hidden="false" customHeight="false" outlineLevel="0" collapsed="false">
      <c r="A381" s="245" t="n">
        <v>90699</v>
      </c>
      <c r="B381" s="246" t="s">
        <v>15748</v>
      </c>
      <c r="C381" s="245" t="s">
        <v>15376</v>
      </c>
      <c r="D381" s="247" t="n">
        <v>0.0111</v>
      </c>
    </row>
    <row r="382" customFormat="false" ht="12.8" hidden="false" customHeight="false" outlineLevel="0" collapsed="false">
      <c r="A382" s="245" t="n">
        <v>90700</v>
      </c>
      <c r="B382" s="246" t="s">
        <v>15749</v>
      </c>
      <c r="C382" s="245" t="s">
        <v>15376</v>
      </c>
      <c r="D382" s="247" t="n">
        <v>0.0081</v>
      </c>
    </row>
    <row r="383" customFormat="false" ht="12.8" hidden="false" customHeight="false" outlineLevel="0" collapsed="false">
      <c r="A383" s="245" t="n">
        <v>105378</v>
      </c>
      <c r="B383" s="246" t="s">
        <v>15750</v>
      </c>
      <c r="C383" s="245" t="s">
        <v>14</v>
      </c>
      <c r="D383" s="247" t="n">
        <v>0.5878</v>
      </c>
    </row>
    <row r="384" customFormat="false" ht="12.8" hidden="false" customHeight="false" outlineLevel="0" collapsed="false">
      <c r="A384" s="245" t="n">
        <v>105373</v>
      </c>
      <c r="B384" s="246" t="s">
        <v>15751</v>
      </c>
      <c r="C384" s="245" t="s">
        <v>14</v>
      </c>
      <c r="D384" s="247" t="n">
        <v>0.5869</v>
      </c>
    </row>
    <row r="385" customFormat="false" ht="12.8" hidden="false" customHeight="false" outlineLevel="0" collapsed="false">
      <c r="A385" s="245" t="n">
        <v>105380</v>
      </c>
      <c r="B385" s="246" t="s">
        <v>15752</v>
      </c>
      <c r="C385" s="245" t="s">
        <v>14</v>
      </c>
      <c r="D385" s="247" t="n">
        <v>0.5925</v>
      </c>
    </row>
    <row r="386" customFormat="false" ht="12.8" hidden="false" customHeight="false" outlineLevel="0" collapsed="false">
      <c r="A386" s="245" t="n">
        <v>105267</v>
      </c>
      <c r="B386" s="246" t="s">
        <v>15753</v>
      </c>
      <c r="C386" s="245" t="s">
        <v>14</v>
      </c>
      <c r="D386" s="247" t="n">
        <v>0.6108</v>
      </c>
    </row>
    <row r="387" customFormat="false" ht="12.8" hidden="false" customHeight="false" outlineLevel="0" collapsed="false">
      <c r="A387" s="245" t="n">
        <v>105249</v>
      </c>
      <c r="B387" s="246" t="s">
        <v>15754</v>
      </c>
      <c r="C387" s="245" t="s">
        <v>14</v>
      </c>
      <c r="D387" s="247" t="n">
        <v>0.5751</v>
      </c>
    </row>
    <row r="388" customFormat="false" ht="12.8" hidden="false" customHeight="false" outlineLevel="0" collapsed="false">
      <c r="A388" s="245" t="n">
        <v>105268</v>
      </c>
      <c r="B388" s="246" t="s">
        <v>15755</v>
      </c>
      <c r="C388" s="245" t="s">
        <v>14</v>
      </c>
      <c r="D388" s="247" t="n">
        <v>0.588</v>
      </c>
    </row>
    <row r="389" customFormat="false" ht="12.8" hidden="false" customHeight="false" outlineLevel="0" collapsed="false">
      <c r="A389" s="245" t="n">
        <v>105379</v>
      </c>
      <c r="B389" s="246" t="s">
        <v>15756</v>
      </c>
      <c r="C389" s="245" t="s">
        <v>14</v>
      </c>
      <c r="D389" s="247" t="n">
        <v>0.6206</v>
      </c>
    </row>
    <row r="390" customFormat="false" ht="12.8" hidden="false" customHeight="false" outlineLevel="0" collapsed="false">
      <c r="A390" s="245" t="n">
        <v>105388</v>
      </c>
      <c r="B390" s="246" t="s">
        <v>15757</v>
      </c>
      <c r="C390" s="245" t="s">
        <v>14</v>
      </c>
      <c r="D390" s="247" t="n">
        <v>0.6242</v>
      </c>
    </row>
    <row r="391" customFormat="false" ht="12.8" hidden="false" customHeight="false" outlineLevel="0" collapsed="false">
      <c r="A391" s="245" t="n">
        <v>105392</v>
      </c>
      <c r="B391" s="246" t="s">
        <v>15758</v>
      </c>
      <c r="C391" s="245" t="s">
        <v>14</v>
      </c>
      <c r="D391" s="247" t="n">
        <v>0.6408</v>
      </c>
    </row>
    <row r="392" customFormat="false" ht="12.8" hidden="false" customHeight="false" outlineLevel="0" collapsed="false">
      <c r="A392" s="245" t="n">
        <v>105389</v>
      </c>
      <c r="B392" s="246" t="s">
        <v>15759</v>
      </c>
      <c r="C392" s="245" t="s">
        <v>14</v>
      </c>
      <c r="D392" s="247" t="n">
        <v>0.6462</v>
      </c>
    </row>
    <row r="393" customFormat="false" ht="12.8" hidden="false" customHeight="false" outlineLevel="0" collapsed="false">
      <c r="A393" s="245" t="n">
        <v>105393</v>
      </c>
      <c r="B393" s="246" t="s">
        <v>15760</v>
      </c>
      <c r="C393" s="245" t="s">
        <v>14</v>
      </c>
      <c r="D393" s="247" t="n">
        <v>0.6482</v>
      </c>
    </row>
    <row r="394" customFormat="false" ht="12.8" hidden="false" customHeight="false" outlineLevel="0" collapsed="false">
      <c r="A394" s="245" t="n">
        <v>105316</v>
      </c>
      <c r="B394" s="246" t="s">
        <v>15761</v>
      </c>
      <c r="C394" s="245" t="s">
        <v>14</v>
      </c>
      <c r="D394" s="247" t="n">
        <v>0.6531</v>
      </c>
    </row>
    <row r="395" customFormat="false" ht="12.8" hidden="false" customHeight="false" outlineLevel="0" collapsed="false">
      <c r="A395" s="245" t="n">
        <v>105394</v>
      </c>
      <c r="B395" s="246" t="s">
        <v>15762</v>
      </c>
      <c r="C395" s="245" t="s">
        <v>14</v>
      </c>
      <c r="D395" s="247" t="n">
        <v>0.6542</v>
      </c>
    </row>
    <row r="396" customFormat="false" ht="12.8" hidden="false" customHeight="false" outlineLevel="0" collapsed="false">
      <c r="A396" s="245" t="n">
        <v>105317</v>
      </c>
      <c r="B396" s="246" t="s">
        <v>15763</v>
      </c>
      <c r="C396" s="245" t="s">
        <v>14</v>
      </c>
      <c r="D396" s="247" t="n">
        <v>0.6588</v>
      </c>
    </row>
    <row r="397" customFormat="false" ht="12.8" hidden="false" customHeight="false" outlineLevel="0" collapsed="false">
      <c r="A397" s="245" t="n">
        <v>105395</v>
      </c>
      <c r="B397" s="246" t="s">
        <v>15764</v>
      </c>
      <c r="C397" s="245" t="s">
        <v>14</v>
      </c>
      <c r="D397" s="247" t="n">
        <v>0.6586</v>
      </c>
    </row>
    <row r="398" customFormat="false" ht="12.8" hidden="false" customHeight="false" outlineLevel="0" collapsed="false">
      <c r="A398" s="245" t="n">
        <v>105318</v>
      </c>
      <c r="B398" s="246" t="s">
        <v>15765</v>
      </c>
      <c r="C398" s="245" t="s">
        <v>14</v>
      </c>
      <c r="D398" s="247" t="n">
        <v>0.663</v>
      </c>
    </row>
    <row r="399" customFormat="false" ht="12.8" hidden="false" customHeight="false" outlineLevel="0" collapsed="false">
      <c r="A399" s="245" t="n">
        <v>105396</v>
      </c>
      <c r="B399" s="246" t="s">
        <v>15766</v>
      </c>
      <c r="C399" s="245" t="s">
        <v>14</v>
      </c>
      <c r="D399" s="247" t="n">
        <v>0.6621</v>
      </c>
    </row>
    <row r="400" customFormat="false" ht="12.8" hidden="false" customHeight="false" outlineLevel="0" collapsed="false">
      <c r="A400" s="245" t="n">
        <v>105258</v>
      </c>
      <c r="B400" s="246" t="s">
        <v>15767</v>
      </c>
      <c r="C400" s="245" t="s">
        <v>14</v>
      </c>
      <c r="D400" s="247" t="n">
        <v>0.6662</v>
      </c>
    </row>
    <row r="401" customFormat="false" ht="12.8" hidden="false" customHeight="false" outlineLevel="0" collapsed="false">
      <c r="A401" s="245" t="n">
        <v>105397</v>
      </c>
      <c r="B401" s="246" t="s">
        <v>15768</v>
      </c>
      <c r="C401" s="245" t="s">
        <v>14</v>
      </c>
      <c r="D401" s="247" t="n">
        <v>0.6621</v>
      </c>
    </row>
    <row r="402" customFormat="false" ht="12.8" hidden="false" customHeight="false" outlineLevel="0" collapsed="false">
      <c r="A402" s="245" t="n">
        <v>105261</v>
      </c>
      <c r="B402" s="246" t="s">
        <v>15769</v>
      </c>
      <c r="C402" s="245" t="s">
        <v>14</v>
      </c>
      <c r="D402" s="247" t="n">
        <v>0.6657</v>
      </c>
    </row>
    <row r="403" customFormat="false" ht="12.8" hidden="false" customHeight="false" outlineLevel="0" collapsed="false">
      <c r="A403" s="245" t="n">
        <v>105398</v>
      </c>
      <c r="B403" s="246" t="s">
        <v>15770</v>
      </c>
      <c r="C403" s="245" t="s">
        <v>14</v>
      </c>
      <c r="D403" s="247" t="n">
        <v>0.5718</v>
      </c>
    </row>
    <row r="404" customFormat="false" ht="12.8" hidden="false" customHeight="false" outlineLevel="0" collapsed="false">
      <c r="A404" s="245" t="n">
        <v>105262</v>
      </c>
      <c r="B404" s="246" t="s">
        <v>15771</v>
      </c>
      <c r="C404" s="245" t="s">
        <v>14</v>
      </c>
      <c r="D404" s="247" t="n">
        <v>0.5897</v>
      </c>
    </row>
    <row r="405" customFormat="false" ht="12.8" hidden="false" customHeight="false" outlineLevel="0" collapsed="false">
      <c r="A405" s="245" t="n">
        <v>105399</v>
      </c>
      <c r="B405" s="246" t="s">
        <v>15772</v>
      </c>
      <c r="C405" s="245" t="s">
        <v>14</v>
      </c>
      <c r="D405" s="247" t="n">
        <v>0.5742</v>
      </c>
    </row>
    <row r="406" customFormat="false" ht="12.8" hidden="false" customHeight="false" outlineLevel="0" collapsed="false">
      <c r="A406" s="245" t="n">
        <v>105263</v>
      </c>
      <c r="B406" s="246" t="s">
        <v>15773</v>
      </c>
      <c r="C406" s="245" t="s">
        <v>14</v>
      </c>
      <c r="D406" s="247" t="n">
        <v>0.5911</v>
      </c>
    </row>
    <row r="407" customFormat="false" ht="12.8" hidden="false" customHeight="false" outlineLevel="0" collapsed="false">
      <c r="A407" s="245" t="n">
        <v>105400</v>
      </c>
      <c r="B407" s="246" t="s">
        <v>15774</v>
      </c>
      <c r="C407" s="245" t="s">
        <v>14</v>
      </c>
      <c r="D407" s="247" t="n">
        <v>0.5842</v>
      </c>
    </row>
    <row r="408" customFormat="false" ht="12.8" hidden="false" customHeight="false" outlineLevel="0" collapsed="false">
      <c r="A408" s="245" t="n">
        <v>105264</v>
      </c>
      <c r="B408" s="246" t="s">
        <v>15775</v>
      </c>
      <c r="C408" s="245" t="s">
        <v>14</v>
      </c>
      <c r="D408" s="247" t="n">
        <v>0.6027</v>
      </c>
    </row>
    <row r="409" customFormat="false" ht="12.8" hidden="false" customHeight="false" outlineLevel="0" collapsed="false">
      <c r="A409" s="245" t="n">
        <v>105297</v>
      </c>
      <c r="B409" s="246" t="s">
        <v>15776</v>
      </c>
      <c r="C409" s="245" t="s">
        <v>14</v>
      </c>
      <c r="D409" s="247" t="n">
        <v>0.5708</v>
      </c>
    </row>
    <row r="410" customFormat="false" ht="12.8" hidden="false" customHeight="false" outlineLevel="0" collapsed="false">
      <c r="A410" s="245" t="n">
        <v>105372</v>
      </c>
      <c r="B410" s="246" t="s">
        <v>15777</v>
      </c>
      <c r="C410" s="245" t="s">
        <v>14</v>
      </c>
      <c r="D410" s="247" t="n">
        <v>0.5688</v>
      </c>
    </row>
    <row r="411" customFormat="false" ht="12.8" hidden="false" customHeight="false" outlineLevel="0" collapsed="false">
      <c r="A411" s="245" t="n">
        <v>105401</v>
      </c>
      <c r="B411" s="246" t="s">
        <v>15778</v>
      </c>
      <c r="C411" s="245" t="s">
        <v>14</v>
      </c>
      <c r="D411" s="247" t="n">
        <v>0.5894</v>
      </c>
    </row>
    <row r="412" customFormat="false" ht="12.8" hidden="false" customHeight="false" outlineLevel="0" collapsed="false">
      <c r="A412" s="245" t="n">
        <v>105265</v>
      </c>
      <c r="B412" s="246" t="s">
        <v>15779</v>
      </c>
      <c r="C412" s="245" t="s">
        <v>14</v>
      </c>
      <c r="D412" s="247" t="n">
        <v>0.6082</v>
      </c>
    </row>
    <row r="413" customFormat="false" ht="12.8" hidden="false" customHeight="false" outlineLevel="0" collapsed="false">
      <c r="A413" s="245" t="n">
        <v>105402</v>
      </c>
      <c r="B413" s="246" t="s">
        <v>15780</v>
      </c>
      <c r="C413" s="245" t="s">
        <v>14</v>
      </c>
      <c r="D413" s="247" t="n">
        <v>0.5916</v>
      </c>
    </row>
    <row r="414" customFormat="false" ht="12.8" hidden="false" customHeight="false" outlineLevel="0" collapsed="false">
      <c r="A414" s="245" t="n">
        <v>105266</v>
      </c>
      <c r="B414" s="246" t="s">
        <v>15781</v>
      </c>
      <c r="C414" s="245" t="s">
        <v>14</v>
      </c>
      <c r="D414" s="247" t="n">
        <v>0.6103</v>
      </c>
    </row>
    <row r="415" customFormat="false" ht="12.8" hidden="false" customHeight="false" outlineLevel="0" collapsed="false">
      <c r="A415" s="245" t="n">
        <v>105361</v>
      </c>
      <c r="B415" s="246" t="s">
        <v>15782</v>
      </c>
      <c r="C415" s="245" t="s">
        <v>14</v>
      </c>
      <c r="D415" s="247" t="n">
        <v>0.8823</v>
      </c>
    </row>
    <row r="416" customFormat="false" ht="12.8" hidden="false" customHeight="false" outlineLevel="0" collapsed="false">
      <c r="A416" s="245" t="n">
        <v>105382</v>
      </c>
      <c r="B416" s="246" t="s">
        <v>15783</v>
      </c>
      <c r="C416" s="245" t="s">
        <v>14</v>
      </c>
      <c r="D416" s="247" t="n">
        <v>0.8587</v>
      </c>
    </row>
    <row r="417" customFormat="false" ht="12.8" hidden="false" customHeight="false" outlineLevel="0" collapsed="false">
      <c r="A417" s="245" t="n">
        <v>105359</v>
      </c>
      <c r="B417" s="246" t="s">
        <v>15784</v>
      </c>
      <c r="C417" s="245" t="s">
        <v>14</v>
      </c>
      <c r="D417" s="247" t="n">
        <v>0.9254</v>
      </c>
    </row>
    <row r="418" customFormat="false" ht="12.8" hidden="false" customHeight="false" outlineLevel="0" collapsed="false">
      <c r="A418" s="245" t="n">
        <v>105315</v>
      </c>
      <c r="B418" s="246" t="s">
        <v>15785</v>
      </c>
      <c r="C418" s="245" t="s">
        <v>14</v>
      </c>
      <c r="D418" s="247" t="n">
        <v>0.9095</v>
      </c>
    </row>
    <row r="419" customFormat="false" ht="12.8" hidden="false" customHeight="false" outlineLevel="0" collapsed="false">
      <c r="A419" s="245" t="n">
        <v>105360</v>
      </c>
      <c r="B419" s="246" t="s">
        <v>15786</v>
      </c>
      <c r="C419" s="245" t="s">
        <v>14</v>
      </c>
      <c r="D419" s="247" t="n">
        <v>0.893</v>
      </c>
    </row>
    <row r="420" customFormat="false" ht="12.8" hidden="false" customHeight="false" outlineLevel="0" collapsed="false">
      <c r="A420" s="245" t="n">
        <v>105381</v>
      </c>
      <c r="B420" s="246" t="s">
        <v>15787</v>
      </c>
      <c r="C420" s="245" t="s">
        <v>14</v>
      </c>
      <c r="D420" s="247" t="n">
        <v>0.8712</v>
      </c>
    </row>
    <row r="421" customFormat="false" ht="12.8" hidden="false" customHeight="false" outlineLevel="0" collapsed="false">
      <c r="A421" s="245" t="n">
        <v>105251</v>
      </c>
      <c r="B421" s="246" t="s">
        <v>15788</v>
      </c>
      <c r="C421" s="245" t="s">
        <v>14</v>
      </c>
      <c r="D421" s="247" t="n">
        <v>0.608</v>
      </c>
    </row>
    <row r="422" customFormat="false" ht="12.8" hidden="false" customHeight="false" outlineLevel="0" collapsed="false">
      <c r="A422" s="245" t="n">
        <v>105282</v>
      </c>
      <c r="B422" s="246" t="s">
        <v>15789</v>
      </c>
      <c r="C422" s="245" t="s">
        <v>14</v>
      </c>
      <c r="D422" s="247" t="n">
        <v>0.6135</v>
      </c>
    </row>
    <row r="423" customFormat="false" ht="12.8" hidden="false" customHeight="false" outlineLevel="0" collapsed="false">
      <c r="A423" s="245" t="n">
        <v>105276</v>
      </c>
      <c r="B423" s="246" t="s">
        <v>15790</v>
      </c>
      <c r="C423" s="245" t="s">
        <v>14</v>
      </c>
      <c r="D423" s="247" t="n">
        <v>0.6141</v>
      </c>
    </row>
    <row r="424" customFormat="false" ht="12.8" hidden="false" customHeight="false" outlineLevel="0" collapsed="false">
      <c r="A424" s="245" t="n">
        <v>105341</v>
      </c>
      <c r="B424" s="246" t="s">
        <v>15791</v>
      </c>
      <c r="C424" s="245" t="s">
        <v>14</v>
      </c>
      <c r="D424" s="247" t="n">
        <v>0.6384</v>
      </c>
    </row>
    <row r="425" customFormat="false" ht="12.8" hidden="false" customHeight="false" outlineLevel="0" collapsed="false">
      <c r="A425" s="245" t="n">
        <v>105277</v>
      </c>
      <c r="B425" s="246" t="s">
        <v>15792</v>
      </c>
      <c r="C425" s="245" t="s">
        <v>14</v>
      </c>
      <c r="D425" s="247" t="n">
        <v>0.6027</v>
      </c>
    </row>
    <row r="426" customFormat="false" ht="12.8" hidden="false" customHeight="false" outlineLevel="0" collapsed="false">
      <c r="A426" s="245" t="n">
        <v>105342</v>
      </c>
      <c r="B426" s="246" t="s">
        <v>15793</v>
      </c>
      <c r="C426" s="245" t="s">
        <v>14</v>
      </c>
      <c r="D426" s="247" t="n">
        <v>0.6227</v>
      </c>
    </row>
    <row r="427" customFormat="false" ht="12.8" hidden="false" customHeight="false" outlineLevel="0" collapsed="false">
      <c r="A427" s="245" t="n">
        <v>105252</v>
      </c>
      <c r="B427" s="246" t="s">
        <v>15794</v>
      </c>
      <c r="C427" s="245" t="s">
        <v>14</v>
      </c>
      <c r="D427" s="247" t="n">
        <v>0.6413</v>
      </c>
    </row>
    <row r="428" customFormat="false" ht="12.8" hidden="false" customHeight="false" outlineLevel="0" collapsed="false">
      <c r="A428" s="245" t="n">
        <v>105298</v>
      </c>
      <c r="B428" s="246" t="s">
        <v>15795</v>
      </c>
      <c r="C428" s="245" t="s">
        <v>14</v>
      </c>
      <c r="D428" s="247" t="n">
        <v>0.6503</v>
      </c>
    </row>
    <row r="429" customFormat="false" ht="12.8" hidden="false" customHeight="false" outlineLevel="0" collapsed="false">
      <c r="A429" s="245" t="n">
        <v>105253</v>
      </c>
      <c r="B429" s="246" t="s">
        <v>15796</v>
      </c>
      <c r="C429" s="245" t="s">
        <v>14</v>
      </c>
      <c r="D429" s="247" t="n">
        <v>0.6616</v>
      </c>
    </row>
    <row r="430" customFormat="false" ht="12.8" hidden="false" customHeight="false" outlineLevel="0" collapsed="false">
      <c r="A430" s="245" t="n">
        <v>105299</v>
      </c>
      <c r="B430" s="246" t="s">
        <v>15797</v>
      </c>
      <c r="C430" s="245" t="s">
        <v>14</v>
      </c>
      <c r="D430" s="247" t="n">
        <v>0.6726</v>
      </c>
    </row>
    <row r="431" customFormat="false" ht="12.8" hidden="false" customHeight="false" outlineLevel="0" collapsed="false">
      <c r="A431" s="245" t="n">
        <v>105254</v>
      </c>
      <c r="B431" s="246" t="s">
        <v>15798</v>
      </c>
      <c r="C431" s="245" t="s">
        <v>14</v>
      </c>
      <c r="D431" s="247" t="n">
        <v>0.6712</v>
      </c>
    </row>
    <row r="432" customFormat="false" ht="12.8" hidden="false" customHeight="false" outlineLevel="0" collapsed="false">
      <c r="A432" s="245" t="n">
        <v>105300</v>
      </c>
      <c r="B432" s="246" t="s">
        <v>15799</v>
      </c>
      <c r="C432" s="245" t="s">
        <v>14</v>
      </c>
      <c r="D432" s="247" t="n">
        <v>0.6821</v>
      </c>
    </row>
    <row r="433" customFormat="false" ht="12.8" hidden="false" customHeight="false" outlineLevel="0" collapsed="false">
      <c r="A433" s="245" t="n">
        <v>105255</v>
      </c>
      <c r="B433" s="246" t="s">
        <v>15800</v>
      </c>
      <c r="C433" s="245" t="s">
        <v>14</v>
      </c>
      <c r="D433" s="247" t="n">
        <v>0.6784</v>
      </c>
    </row>
    <row r="434" customFormat="false" ht="12.8" hidden="false" customHeight="false" outlineLevel="0" collapsed="false">
      <c r="A434" s="245" t="n">
        <v>105301</v>
      </c>
      <c r="B434" s="246" t="s">
        <v>15801</v>
      </c>
      <c r="C434" s="245" t="s">
        <v>14</v>
      </c>
      <c r="D434" s="247" t="n">
        <v>0.6888</v>
      </c>
    </row>
    <row r="435" customFormat="false" ht="12.8" hidden="false" customHeight="false" outlineLevel="0" collapsed="false">
      <c r="A435" s="245" t="n">
        <v>105256</v>
      </c>
      <c r="B435" s="246" t="s">
        <v>15802</v>
      </c>
      <c r="C435" s="245" t="s">
        <v>14</v>
      </c>
      <c r="D435" s="247" t="n">
        <v>0.6837</v>
      </c>
    </row>
    <row r="436" customFormat="false" ht="12.8" hidden="false" customHeight="false" outlineLevel="0" collapsed="false">
      <c r="A436" s="245" t="n">
        <v>105302</v>
      </c>
      <c r="B436" s="246" t="s">
        <v>15803</v>
      </c>
      <c r="C436" s="245" t="s">
        <v>14</v>
      </c>
      <c r="D436" s="247" t="n">
        <v>0.6941</v>
      </c>
    </row>
    <row r="437" customFormat="false" ht="12.8" hidden="false" customHeight="false" outlineLevel="0" collapsed="false">
      <c r="A437" s="245" t="n">
        <v>105257</v>
      </c>
      <c r="B437" s="246" t="s">
        <v>15804</v>
      </c>
      <c r="C437" s="245" t="s">
        <v>14</v>
      </c>
      <c r="D437" s="247" t="n">
        <v>0.6883</v>
      </c>
    </row>
    <row r="438" customFormat="false" ht="12.8" hidden="false" customHeight="false" outlineLevel="0" collapsed="false">
      <c r="A438" s="245" t="n">
        <v>105303</v>
      </c>
      <c r="B438" s="246" t="s">
        <v>15805</v>
      </c>
      <c r="C438" s="245" t="s">
        <v>14</v>
      </c>
      <c r="D438" s="247" t="n">
        <v>0.6985</v>
      </c>
    </row>
    <row r="439" customFormat="false" ht="12.8" hidden="false" customHeight="false" outlineLevel="0" collapsed="false">
      <c r="A439" s="245" t="n">
        <v>105270</v>
      </c>
      <c r="B439" s="246" t="s">
        <v>15806</v>
      </c>
      <c r="C439" s="245" t="s">
        <v>14</v>
      </c>
      <c r="D439" s="247" t="n">
        <v>0.6892</v>
      </c>
    </row>
    <row r="440" customFormat="false" ht="12.8" hidden="false" customHeight="false" outlineLevel="0" collapsed="false">
      <c r="A440" s="245" t="n">
        <v>105304</v>
      </c>
      <c r="B440" s="246" t="s">
        <v>15807</v>
      </c>
      <c r="C440" s="245" t="s">
        <v>14</v>
      </c>
      <c r="D440" s="247" t="n">
        <v>0.6988</v>
      </c>
    </row>
    <row r="441" customFormat="false" ht="12.8" hidden="false" customHeight="false" outlineLevel="0" collapsed="false">
      <c r="A441" s="245" t="n">
        <v>105271</v>
      </c>
      <c r="B441" s="246" t="s">
        <v>15808</v>
      </c>
      <c r="C441" s="245" t="s">
        <v>14</v>
      </c>
      <c r="D441" s="247" t="n">
        <v>0.5922</v>
      </c>
    </row>
    <row r="442" customFormat="false" ht="12.8" hidden="false" customHeight="false" outlineLevel="0" collapsed="false">
      <c r="A442" s="245" t="n">
        <v>105305</v>
      </c>
      <c r="B442" s="246" t="s">
        <v>15809</v>
      </c>
      <c r="C442" s="245" t="s">
        <v>14</v>
      </c>
      <c r="D442" s="247" t="n">
        <v>0.6162</v>
      </c>
    </row>
    <row r="443" customFormat="false" ht="12.8" hidden="false" customHeight="false" outlineLevel="0" collapsed="false">
      <c r="A443" s="245" t="n">
        <v>105272</v>
      </c>
      <c r="B443" s="246" t="s">
        <v>15810</v>
      </c>
      <c r="C443" s="245" t="s">
        <v>14</v>
      </c>
      <c r="D443" s="247" t="n">
        <v>0.5963</v>
      </c>
    </row>
    <row r="444" customFormat="false" ht="12.8" hidden="false" customHeight="false" outlineLevel="0" collapsed="false">
      <c r="A444" s="245" t="n">
        <v>105306</v>
      </c>
      <c r="B444" s="246" t="s">
        <v>15811</v>
      </c>
      <c r="C444" s="245" t="s">
        <v>14</v>
      </c>
      <c r="D444" s="247" t="n">
        <v>0.6195</v>
      </c>
    </row>
    <row r="445" customFormat="false" ht="12.8" hidden="false" customHeight="false" outlineLevel="0" collapsed="false">
      <c r="A445" s="245" t="n">
        <v>105273</v>
      </c>
      <c r="B445" s="246" t="s">
        <v>15812</v>
      </c>
      <c r="C445" s="245" t="s">
        <v>14</v>
      </c>
      <c r="D445" s="247" t="n">
        <v>0.6051</v>
      </c>
    </row>
    <row r="446" customFormat="false" ht="12.8" hidden="false" customHeight="false" outlineLevel="0" collapsed="false">
      <c r="A446" s="245" t="n">
        <v>105307</v>
      </c>
      <c r="B446" s="246" t="s">
        <v>15813</v>
      </c>
      <c r="C446" s="245" t="s">
        <v>14</v>
      </c>
      <c r="D446" s="247" t="n">
        <v>0.6296</v>
      </c>
    </row>
    <row r="447" customFormat="false" ht="12.8" hidden="false" customHeight="false" outlineLevel="0" collapsed="false">
      <c r="A447" s="245" t="n">
        <v>105250</v>
      </c>
      <c r="B447" s="246" t="s">
        <v>15814</v>
      </c>
      <c r="C447" s="245" t="s">
        <v>14</v>
      </c>
      <c r="D447" s="247" t="n">
        <v>0.5892</v>
      </c>
    </row>
    <row r="448" customFormat="false" ht="12.8" hidden="false" customHeight="false" outlineLevel="0" collapsed="false">
      <c r="A448" s="245" t="n">
        <v>105269</v>
      </c>
      <c r="B448" s="246" t="s">
        <v>15815</v>
      </c>
      <c r="C448" s="245" t="s">
        <v>14</v>
      </c>
      <c r="D448" s="247" t="n">
        <v>0.5925</v>
      </c>
    </row>
    <row r="449" customFormat="false" ht="12.8" hidden="false" customHeight="false" outlineLevel="0" collapsed="false">
      <c r="A449" s="245" t="n">
        <v>105274</v>
      </c>
      <c r="B449" s="246" t="s">
        <v>15816</v>
      </c>
      <c r="C449" s="245" t="s">
        <v>14</v>
      </c>
      <c r="D449" s="247" t="n">
        <v>0.61</v>
      </c>
    </row>
    <row r="450" customFormat="false" ht="12.8" hidden="false" customHeight="false" outlineLevel="0" collapsed="false">
      <c r="A450" s="245" t="n">
        <v>105340</v>
      </c>
      <c r="B450" s="246" t="s">
        <v>15817</v>
      </c>
      <c r="C450" s="245" t="s">
        <v>14</v>
      </c>
      <c r="D450" s="247" t="n">
        <v>0.6347</v>
      </c>
    </row>
    <row r="451" customFormat="false" ht="12.8" hidden="false" customHeight="false" outlineLevel="0" collapsed="false">
      <c r="A451" s="245" t="n">
        <v>105275</v>
      </c>
      <c r="B451" s="246" t="s">
        <v>15818</v>
      </c>
      <c r="C451" s="245" t="s">
        <v>14</v>
      </c>
      <c r="D451" s="247" t="n">
        <v>0.6126</v>
      </c>
    </row>
    <row r="452" customFormat="false" ht="12.8" hidden="false" customHeight="false" outlineLevel="0" collapsed="false">
      <c r="A452" s="245" t="n">
        <v>105390</v>
      </c>
      <c r="B452" s="246" t="s">
        <v>15819</v>
      </c>
      <c r="C452" s="245" t="s">
        <v>14</v>
      </c>
      <c r="D452" s="247" t="n">
        <v>0.6373</v>
      </c>
    </row>
    <row r="453" customFormat="false" ht="12.8" hidden="false" customHeight="false" outlineLevel="0" collapsed="false">
      <c r="A453" s="245" t="n">
        <v>105364</v>
      </c>
      <c r="B453" s="246" t="s">
        <v>15820</v>
      </c>
      <c r="C453" s="245" t="s">
        <v>14</v>
      </c>
      <c r="D453" s="247" t="n">
        <v>0.9183</v>
      </c>
    </row>
    <row r="454" customFormat="false" ht="12.8" hidden="false" customHeight="false" outlineLevel="0" collapsed="false">
      <c r="A454" s="245" t="n">
        <v>105385</v>
      </c>
      <c r="B454" s="246" t="s">
        <v>15821</v>
      </c>
      <c r="C454" s="245" t="s">
        <v>14</v>
      </c>
      <c r="D454" s="247" t="n">
        <v>0.9012</v>
      </c>
    </row>
    <row r="455" customFormat="false" ht="12.8" hidden="false" customHeight="false" outlineLevel="0" collapsed="false">
      <c r="A455" s="245" t="n">
        <v>105362</v>
      </c>
      <c r="B455" s="246" t="s">
        <v>15822</v>
      </c>
      <c r="C455" s="245" t="s">
        <v>14</v>
      </c>
      <c r="D455" s="247" t="n">
        <v>0.949</v>
      </c>
    </row>
    <row r="456" customFormat="false" ht="12.8" hidden="false" customHeight="false" outlineLevel="0" collapsed="false">
      <c r="A456" s="245" t="n">
        <v>105383</v>
      </c>
      <c r="B456" s="246" t="s">
        <v>15823</v>
      </c>
      <c r="C456" s="245" t="s">
        <v>14</v>
      </c>
      <c r="D456" s="247" t="n">
        <v>0.9378</v>
      </c>
    </row>
    <row r="457" customFormat="false" ht="12.8" hidden="false" customHeight="false" outlineLevel="0" collapsed="false">
      <c r="A457" s="245" t="n">
        <v>105363</v>
      </c>
      <c r="B457" s="246" t="s">
        <v>15824</v>
      </c>
      <c r="C457" s="245" t="s">
        <v>14</v>
      </c>
      <c r="D457" s="247" t="n">
        <v>0.926</v>
      </c>
    </row>
    <row r="458" customFormat="false" ht="12.8" hidden="false" customHeight="false" outlineLevel="0" collapsed="false">
      <c r="A458" s="245" t="n">
        <v>105384</v>
      </c>
      <c r="B458" s="246" t="s">
        <v>15825</v>
      </c>
      <c r="C458" s="245" t="s">
        <v>14</v>
      </c>
      <c r="D458" s="247" t="n">
        <v>0.9104</v>
      </c>
    </row>
    <row r="459" customFormat="false" ht="12.8" hidden="false" customHeight="false" outlineLevel="0" collapsed="false">
      <c r="A459" s="245" t="n">
        <v>105279</v>
      </c>
      <c r="B459" s="246" t="s">
        <v>15826</v>
      </c>
      <c r="C459" s="245" t="s">
        <v>14</v>
      </c>
      <c r="D459" s="247" t="n">
        <v>0.5888</v>
      </c>
    </row>
    <row r="460" customFormat="false" ht="12.8" hidden="false" customHeight="false" outlineLevel="0" collapsed="false">
      <c r="A460" s="245" t="n">
        <v>105259</v>
      </c>
      <c r="B460" s="246" t="s">
        <v>15827</v>
      </c>
      <c r="C460" s="245" t="s">
        <v>14</v>
      </c>
      <c r="D460" s="247" t="n">
        <v>0.5884</v>
      </c>
    </row>
    <row r="461" customFormat="false" ht="12.8" hidden="false" customHeight="false" outlineLevel="0" collapsed="false">
      <c r="A461" s="245" t="n">
        <v>105357</v>
      </c>
      <c r="B461" s="246" t="s">
        <v>15828</v>
      </c>
      <c r="C461" s="245" t="s">
        <v>14</v>
      </c>
      <c r="D461" s="247" t="n">
        <v>0.5926</v>
      </c>
    </row>
    <row r="462" customFormat="false" ht="12.8" hidden="false" customHeight="false" outlineLevel="0" collapsed="false">
      <c r="A462" s="245" t="n">
        <v>105346</v>
      </c>
      <c r="B462" s="246" t="s">
        <v>15829</v>
      </c>
      <c r="C462" s="245" t="s">
        <v>14</v>
      </c>
      <c r="D462" s="247" t="n">
        <v>0.6109</v>
      </c>
    </row>
    <row r="463" customFormat="false" ht="12.8" hidden="false" customHeight="false" outlineLevel="0" collapsed="false">
      <c r="A463" s="245" t="n">
        <v>105358</v>
      </c>
      <c r="B463" s="246" t="s">
        <v>15830</v>
      </c>
      <c r="C463" s="245" t="s">
        <v>14</v>
      </c>
      <c r="D463" s="247" t="n">
        <v>0.5751</v>
      </c>
    </row>
    <row r="464" customFormat="false" ht="12.8" hidden="false" customHeight="false" outlineLevel="0" collapsed="false">
      <c r="A464" s="245" t="n">
        <v>105347</v>
      </c>
      <c r="B464" s="246" t="s">
        <v>15831</v>
      </c>
      <c r="C464" s="245" t="s">
        <v>14</v>
      </c>
      <c r="D464" s="247" t="n">
        <v>0.588</v>
      </c>
    </row>
    <row r="465" customFormat="false" ht="12.8" hidden="false" customHeight="false" outlineLevel="0" collapsed="false">
      <c r="A465" s="245" t="n">
        <v>105280</v>
      </c>
      <c r="B465" s="246" t="s">
        <v>15832</v>
      </c>
      <c r="C465" s="245" t="s">
        <v>14</v>
      </c>
      <c r="D465" s="247" t="n">
        <v>0.6209</v>
      </c>
    </row>
    <row r="466" customFormat="false" ht="12.8" hidden="false" customHeight="false" outlineLevel="0" collapsed="false">
      <c r="A466" s="245" t="n">
        <v>105283</v>
      </c>
      <c r="B466" s="246" t="s">
        <v>15833</v>
      </c>
      <c r="C466" s="245" t="s">
        <v>14</v>
      </c>
      <c r="D466" s="247" t="n">
        <v>0.6247</v>
      </c>
    </row>
    <row r="467" customFormat="false" ht="12.8" hidden="false" customHeight="false" outlineLevel="0" collapsed="false">
      <c r="A467" s="245" t="n">
        <v>105281</v>
      </c>
      <c r="B467" s="246" t="s">
        <v>15834</v>
      </c>
      <c r="C467" s="245" t="s">
        <v>14</v>
      </c>
      <c r="D467" s="247" t="n">
        <v>0.6405</v>
      </c>
    </row>
    <row r="468" customFormat="false" ht="12.8" hidden="false" customHeight="false" outlineLevel="0" collapsed="false">
      <c r="A468" s="245" t="n">
        <v>105319</v>
      </c>
      <c r="B468" s="246" t="s">
        <v>15835</v>
      </c>
      <c r="C468" s="245" t="s">
        <v>14</v>
      </c>
      <c r="D468" s="247" t="n">
        <v>0.6455</v>
      </c>
    </row>
    <row r="469" customFormat="false" ht="12.8" hidden="false" customHeight="false" outlineLevel="0" collapsed="false">
      <c r="A469" s="245" t="n">
        <v>105284</v>
      </c>
      <c r="B469" s="246" t="s">
        <v>15836</v>
      </c>
      <c r="C469" s="245" t="s">
        <v>14</v>
      </c>
      <c r="D469" s="247" t="n">
        <v>0.6483</v>
      </c>
    </row>
    <row r="470" customFormat="false" ht="12.8" hidden="false" customHeight="false" outlineLevel="0" collapsed="false">
      <c r="A470" s="245" t="n">
        <v>105320</v>
      </c>
      <c r="B470" s="246" t="s">
        <v>15837</v>
      </c>
      <c r="C470" s="245" t="s">
        <v>14</v>
      </c>
      <c r="D470" s="247" t="n">
        <v>0.6532</v>
      </c>
    </row>
    <row r="471" customFormat="false" ht="12.8" hidden="false" customHeight="false" outlineLevel="0" collapsed="false">
      <c r="A471" s="245" t="n">
        <v>105348</v>
      </c>
      <c r="B471" s="246" t="s">
        <v>15838</v>
      </c>
      <c r="C471" s="245" t="s">
        <v>14</v>
      </c>
      <c r="D471" s="247" t="n">
        <v>0.6541</v>
      </c>
    </row>
    <row r="472" customFormat="false" ht="12.8" hidden="false" customHeight="false" outlineLevel="0" collapsed="false">
      <c r="A472" s="245" t="n">
        <v>105321</v>
      </c>
      <c r="B472" s="246" t="s">
        <v>15839</v>
      </c>
      <c r="C472" s="245" t="s">
        <v>14</v>
      </c>
      <c r="D472" s="247" t="n">
        <v>0.6587</v>
      </c>
    </row>
    <row r="473" customFormat="false" ht="12.8" hidden="false" customHeight="false" outlineLevel="0" collapsed="false">
      <c r="A473" s="245" t="n">
        <v>105349</v>
      </c>
      <c r="B473" s="246" t="s">
        <v>15840</v>
      </c>
      <c r="C473" s="245" t="s">
        <v>14</v>
      </c>
      <c r="D473" s="247" t="n">
        <v>0.6587</v>
      </c>
    </row>
    <row r="474" customFormat="false" ht="12.8" hidden="false" customHeight="false" outlineLevel="0" collapsed="false">
      <c r="A474" s="245" t="n">
        <v>105322</v>
      </c>
      <c r="B474" s="246" t="s">
        <v>15841</v>
      </c>
      <c r="C474" s="245" t="s">
        <v>14</v>
      </c>
      <c r="D474" s="247" t="n">
        <v>0.663</v>
      </c>
    </row>
    <row r="475" customFormat="false" ht="12.8" hidden="false" customHeight="false" outlineLevel="0" collapsed="false">
      <c r="A475" s="245" t="n">
        <v>105350</v>
      </c>
      <c r="B475" s="246" t="s">
        <v>15842</v>
      </c>
      <c r="C475" s="245" t="s">
        <v>14</v>
      </c>
      <c r="D475" s="247" t="n">
        <v>0.6623</v>
      </c>
    </row>
    <row r="476" customFormat="false" ht="12.8" hidden="false" customHeight="false" outlineLevel="0" collapsed="false">
      <c r="A476" s="245" t="n">
        <v>105323</v>
      </c>
      <c r="B476" s="246" t="s">
        <v>15843</v>
      </c>
      <c r="C476" s="245" t="s">
        <v>14</v>
      </c>
      <c r="D476" s="247" t="n">
        <v>0.6666</v>
      </c>
    </row>
    <row r="477" customFormat="false" ht="12.8" hidden="false" customHeight="false" outlineLevel="0" collapsed="false">
      <c r="A477" s="245" t="n">
        <v>105351</v>
      </c>
      <c r="B477" s="246" t="s">
        <v>15844</v>
      </c>
      <c r="C477" s="245" t="s">
        <v>14</v>
      </c>
      <c r="D477" s="247" t="n">
        <v>0.6621</v>
      </c>
    </row>
    <row r="478" customFormat="false" ht="12.8" hidden="false" customHeight="false" outlineLevel="0" collapsed="false">
      <c r="A478" s="245" t="n">
        <v>105324</v>
      </c>
      <c r="B478" s="246" t="s">
        <v>15845</v>
      </c>
      <c r="C478" s="245" t="s">
        <v>14</v>
      </c>
      <c r="D478" s="247" t="n">
        <v>0.6654</v>
      </c>
    </row>
    <row r="479" customFormat="false" ht="12.8" hidden="false" customHeight="false" outlineLevel="0" collapsed="false">
      <c r="A479" s="245" t="n">
        <v>105352</v>
      </c>
      <c r="B479" s="246" t="s">
        <v>15846</v>
      </c>
      <c r="C479" s="245" t="s">
        <v>14</v>
      </c>
      <c r="D479" s="247" t="n">
        <v>0.5716</v>
      </c>
    </row>
    <row r="480" customFormat="false" ht="12.8" hidden="false" customHeight="false" outlineLevel="0" collapsed="false">
      <c r="A480" s="245" t="n">
        <v>105325</v>
      </c>
      <c r="B480" s="246" t="s">
        <v>15847</v>
      </c>
      <c r="C480" s="245" t="s">
        <v>14</v>
      </c>
      <c r="D480" s="247" t="n">
        <v>0.5895</v>
      </c>
    </row>
    <row r="481" customFormat="false" ht="12.8" hidden="false" customHeight="false" outlineLevel="0" collapsed="false">
      <c r="A481" s="245" t="n">
        <v>105353</v>
      </c>
      <c r="B481" s="246" t="s">
        <v>15848</v>
      </c>
      <c r="C481" s="245" t="s">
        <v>14</v>
      </c>
      <c r="D481" s="247" t="n">
        <v>0.5742</v>
      </c>
    </row>
    <row r="482" customFormat="false" ht="12.8" hidden="false" customHeight="false" outlineLevel="0" collapsed="false">
      <c r="A482" s="245" t="n">
        <v>105326</v>
      </c>
      <c r="B482" s="246" t="s">
        <v>15849</v>
      </c>
      <c r="C482" s="245" t="s">
        <v>14</v>
      </c>
      <c r="D482" s="247" t="n">
        <v>0.5911</v>
      </c>
    </row>
    <row r="483" customFormat="false" ht="12.8" hidden="false" customHeight="false" outlineLevel="0" collapsed="false">
      <c r="A483" s="245" t="n">
        <v>105354</v>
      </c>
      <c r="B483" s="246" t="s">
        <v>15850</v>
      </c>
      <c r="C483" s="245" t="s">
        <v>14</v>
      </c>
      <c r="D483" s="247" t="n">
        <v>0.5843</v>
      </c>
    </row>
    <row r="484" customFormat="false" ht="12.8" hidden="false" customHeight="false" outlineLevel="0" collapsed="false">
      <c r="A484" s="245" t="n">
        <v>105344</v>
      </c>
      <c r="B484" s="246" t="s">
        <v>15851</v>
      </c>
      <c r="C484" s="245" t="s">
        <v>14</v>
      </c>
      <c r="D484" s="247" t="n">
        <v>0.6028</v>
      </c>
    </row>
    <row r="485" customFormat="false" ht="12.8" hidden="false" customHeight="false" outlineLevel="0" collapsed="false">
      <c r="A485" s="245" t="n">
        <v>105278</v>
      </c>
      <c r="B485" s="246" t="s">
        <v>15852</v>
      </c>
      <c r="C485" s="245" t="s">
        <v>14</v>
      </c>
      <c r="D485" s="247" t="n">
        <v>0.5714</v>
      </c>
    </row>
    <row r="486" customFormat="false" ht="12.8" hidden="false" customHeight="false" outlineLevel="0" collapsed="false">
      <c r="A486" s="245" t="n">
        <v>105343</v>
      </c>
      <c r="B486" s="246" t="s">
        <v>15853</v>
      </c>
      <c r="C486" s="245" t="s">
        <v>14</v>
      </c>
      <c r="D486" s="247" t="n">
        <v>0.5687</v>
      </c>
    </row>
    <row r="487" customFormat="false" ht="12.8" hidden="false" customHeight="false" outlineLevel="0" collapsed="false">
      <c r="A487" s="245" t="n">
        <v>105355</v>
      </c>
      <c r="B487" s="246" t="s">
        <v>15854</v>
      </c>
      <c r="C487" s="245" t="s">
        <v>14</v>
      </c>
      <c r="D487" s="247" t="n">
        <v>0.5894</v>
      </c>
    </row>
    <row r="488" customFormat="false" ht="12.8" hidden="false" customHeight="false" outlineLevel="0" collapsed="false">
      <c r="A488" s="245" t="n">
        <v>105391</v>
      </c>
      <c r="B488" s="246" t="s">
        <v>15855</v>
      </c>
      <c r="C488" s="245" t="s">
        <v>14</v>
      </c>
      <c r="D488" s="247" t="n">
        <v>0.6083</v>
      </c>
    </row>
    <row r="489" customFormat="false" ht="12.8" hidden="false" customHeight="false" outlineLevel="0" collapsed="false">
      <c r="A489" s="245" t="n">
        <v>105356</v>
      </c>
      <c r="B489" s="246" t="s">
        <v>15856</v>
      </c>
      <c r="C489" s="245" t="s">
        <v>14</v>
      </c>
      <c r="D489" s="247" t="n">
        <v>0.5917</v>
      </c>
    </row>
    <row r="490" customFormat="false" ht="12.8" hidden="false" customHeight="false" outlineLevel="0" collapsed="false">
      <c r="A490" s="245" t="n">
        <v>105345</v>
      </c>
      <c r="B490" s="246" t="s">
        <v>15857</v>
      </c>
      <c r="C490" s="245" t="s">
        <v>14</v>
      </c>
      <c r="D490" s="247" t="n">
        <v>0.6104</v>
      </c>
    </row>
    <row r="491" customFormat="false" ht="12.8" hidden="false" customHeight="false" outlineLevel="0" collapsed="false">
      <c r="A491" s="245" t="n">
        <v>105367</v>
      </c>
      <c r="B491" s="246" t="s">
        <v>15858</v>
      </c>
      <c r="C491" s="245" t="s">
        <v>14</v>
      </c>
      <c r="D491" s="247" t="n">
        <v>0.882</v>
      </c>
    </row>
    <row r="492" customFormat="false" ht="12.8" hidden="false" customHeight="false" outlineLevel="0" collapsed="false">
      <c r="A492" s="245" t="n">
        <v>105371</v>
      </c>
      <c r="B492" s="246" t="s">
        <v>15859</v>
      </c>
      <c r="C492" s="245" t="s">
        <v>14</v>
      </c>
      <c r="D492" s="247" t="n">
        <v>0.8585</v>
      </c>
    </row>
    <row r="493" customFormat="false" ht="12.8" hidden="false" customHeight="false" outlineLevel="0" collapsed="false">
      <c r="A493" s="245" t="n">
        <v>105365</v>
      </c>
      <c r="B493" s="246" t="s">
        <v>15860</v>
      </c>
      <c r="C493" s="245" t="s">
        <v>14</v>
      </c>
      <c r="D493" s="247" t="n">
        <v>0.925</v>
      </c>
    </row>
    <row r="494" customFormat="false" ht="12.8" hidden="false" customHeight="false" outlineLevel="0" collapsed="false">
      <c r="A494" s="245" t="n">
        <v>105386</v>
      </c>
      <c r="B494" s="246" t="s">
        <v>15861</v>
      </c>
      <c r="C494" s="245" t="s">
        <v>14</v>
      </c>
      <c r="D494" s="247" t="n">
        <v>0.9091</v>
      </c>
    </row>
    <row r="495" customFormat="false" ht="12.8" hidden="false" customHeight="false" outlineLevel="0" collapsed="false">
      <c r="A495" s="245" t="n">
        <v>105366</v>
      </c>
      <c r="B495" s="246" t="s">
        <v>15862</v>
      </c>
      <c r="C495" s="245" t="s">
        <v>14</v>
      </c>
      <c r="D495" s="247" t="n">
        <v>0.893</v>
      </c>
    </row>
    <row r="496" customFormat="false" ht="12.8" hidden="false" customHeight="false" outlineLevel="0" collapsed="false">
      <c r="A496" s="245" t="n">
        <v>105387</v>
      </c>
      <c r="B496" s="246" t="s">
        <v>15863</v>
      </c>
      <c r="C496" s="245" t="s">
        <v>14</v>
      </c>
      <c r="D496" s="247" t="n">
        <v>0.8713</v>
      </c>
    </row>
    <row r="497" customFormat="false" ht="12.8" hidden="false" customHeight="false" outlineLevel="0" collapsed="false">
      <c r="A497" s="245" t="n">
        <v>97177</v>
      </c>
      <c r="B497" s="246" t="s">
        <v>15864</v>
      </c>
      <c r="C497" s="245" t="s">
        <v>15376</v>
      </c>
      <c r="D497" s="247" t="n">
        <v>0.6044</v>
      </c>
    </row>
    <row r="498" customFormat="false" ht="12.8" hidden="false" customHeight="false" outlineLevel="0" collapsed="false">
      <c r="A498" s="245" t="n">
        <v>97187</v>
      </c>
      <c r="B498" s="246" t="s">
        <v>15865</v>
      </c>
      <c r="C498" s="245" t="s">
        <v>15376</v>
      </c>
      <c r="D498" s="247" t="n">
        <v>0.6175</v>
      </c>
    </row>
    <row r="499" customFormat="false" ht="12.8" hidden="false" customHeight="false" outlineLevel="0" collapsed="false">
      <c r="A499" s="245" t="n">
        <v>97178</v>
      </c>
      <c r="B499" s="246" t="s">
        <v>15866</v>
      </c>
      <c r="C499" s="245" t="s">
        <v>15376</v>
      </c>
      <c r="D499" s="247" t="n">
        <v>0.6114</v>
      </c>
    </row>
    <row r="500" customFormat="false" ht="12.8" hidden="false" customHeight="false" outlineLevel="0" collapsed="false">
      <c r="A500" s="245" t="n">
        <v>97188</v>
      </c>
      <c r="B500" s="246" t="s">
        <v>15867</v>
      </c>
      <c r="C500" s="245" t="s">
        <v>15376</v>
      </c>
      <c r="D500" s="247" t="n">
        <v>0.6239</v>
      </c>
    </row>
    <row r="501" customFormat="false" ht="12.8" hidden="false" customHeight="false" outlineLevel="0" collapsed="false">
      <c r="A501" s="245" t="n">
        <v>97179</v>
      </c>
      <c r="B501" s="246" t="s">
        <v>15868</v>
      </c>
      <c r="C501" s="245" t="s">
        <v>15376</v>
      </c>
      <c r="D501" s="247" t="n">
        <v>0.6163</v>
      </c>
    </row>
    <row r="502" customFormat="false" ht="12.8" hidden="false" customHeight="false" outlineLevel="0" collapsed="false">
      <c r="A502" s="245" t="n">
        <v>97189</v>
      </c>
      <c r="B502" s="246" t="s">
        <v>15869</v>
      </c>
      <c r="C502" s="245" t="s">
        <v>15376</v>
      </c>
      <c r="D502" s="247" t="n">
        <v>0.6285</v>
      </c>
    </row>
    <row r="503" customFormat="false" ht="12.8" hidden="false" customHeight="false" outlineLevel="0" collapsed="false">
      <c r="A503" s="245" t="n">
        <v>97180</v>
      </c>
      <c r="B503" s="246" t="s">
        <v>15870</v>
      </c>
      <c r="C503" s="245" t="s">
        <v>15376</v>
      </c>
      <c r="D503" s="247" t="n">
        <v>0.6198</v>
      </c>
    </row>
    <row r="504" customFormat="false" ht="12.8" hidden="false" customHeight="false" outlineLevel="0" collapsed="false">
      <c r="A504" s="245" t="n">
        <v>97190</v>
      </c>
      <c r="B504" s="246" t="s">
        <v>15871</v>
      </c>
      <c r="C504" s="245" t="s">
        <v>15376</v>
      </c>
      <c r="D504" s="247" t="n">
        <v>0.632</v>
      </c>
    </row>
    <row r="505" customFormat="false" ht="12.8" hidden="false" customHeight="false" outlineLevel="0" collapsed="false">
      <c r="A505" s="245" t="n">
        <v>97181</v>
      </c>
      <c r="B505" s="246" t="s">
        <v>15872</v>
      </c>
      <c r="C505" s="245" t="s">
        <v>15376</v>
      </c>
      <c r="D505" s="247" t="n">
        <v>0.6226</v>
      </c>
    </row>
    <row r="506" customFormat="false" ht="12.8" hidden="false" customHeight="false" outlineLevel="0" collapsed="false">
      <c r="A506" s="245" t="n">
        <v>97191</v>
      </c>
      <c r="B506" s="246" t="s">
        <v>15873</v>
      </c>
      <c r="C506" s="245" t="s">
        <v>15376</v>
      </c>
      <c r="D506" s="247" t="n">
        <v>0.6345</v>
      </c>
    </row>
    <row r="507" customFormat="false" ht="12.8" hidden="false" customHeight="false" outlineLevel="0" collapsed="false">
      <c r="A507" s="245" t="n">
        <v>97182</v>
      </c>
      <c r="B507" s="246" t="s">
        <v>15874</v>
      </c>
      <c r="C507" s="245" t="s">
        <v>15376</v>
      </c>
      <c r="D507" s="247" t="n">
        <v>0.6098</v>
      </c>
    </row>
    <row r="508" customFormat="false" ht="12.8" hidden="false" customHeight="false" outlineLevel="0" collapsed="false">
      <c r="A508" s="245" t="n">
        <v>97192</v>
      </c>
      <c r="B508" s="246" t="s">
        <v>15875</v>
      </c>
      <c r="C508" s="245" t="s">
        <v>15376</v>
      </c>
      <c r="D508" s="247" t="n">
        <v>0.6238</v>
      </c>
    </row>
    <row r="509" customFormat="false" ht="12.8" hidden="false" customHeight="false" outlineLevel="0" collapsed="false">
      <c r="A509" s="245" t="n">
        <v>97173</v>
      </c>
      <c r="B509" s="246" t="s">
        <v>15876</v>
      </c>
      <c r="C509" s="245" t="s">
        <v>15376</v>
      </c>
      <c r="D509" s="247" t="n">
        <v>0.5751</v>
      </c>
    </row>
    <row r="510" customFormat="false" ht="12.8" hidden="false" customHeight="false" outlineLevel="0" collapsed="false">
      <c r="A510" s="245" t="n">
        <v>97183</v>
      </c>
      <c r="B510" s="246" t="s">
        <v>15877</v>
      </c>
      <c r="C510" s="245" t="s">
        <v>15376</v>
      </c>
      <c r="D510" s="247" t="n">
        <v>0.5897</v>
      </c>
    </row>
    <row r="511" customFormat="false" ht="12.8" hidden="false" customHeight="false" outlineLevel="0" collapsed="false">
      <c r="A511" s="245" t="n">
        <v>97174</v>
      </c>
      <c r="B511" s="246" t="s">
        <v>15878</v>
      </c>
      <c r="C511" s="245" t="s">
        <v>15376</v>
      </c>
      <c r="D511" s="247" t="n">
        <v>0.5858</v>
      </c>
    </row>
    <row r="512" customFormat="false" ht="12.8" hidden="false" customHeight="false" outlineLevel="0" collapsed="false">
      <c r="A512" s="245" t="n">
        <v>97184</v>
      </c>
      <c r="B512" s="246" t="s">
        <v>15879</v>
      </c>
      <c r="C512" s="245" t="s">
        <v>15376</v>
      </c>
      <c r="D512" s="247" t="n">
        <v>0.5998</v>
      </c>
    </row>
    <row r="513" customFormat="false" ht="12.8" hidden="false" customHeight="false" outlineLevel="0" collapsed="false">
      <c r="A513" s="245" t="n">
        <v>97175</v>
      </c>
      <c r="B513" s="246" t="s">
        <v>15880</v>
      </c>
      <c r="C513" s="245" t="s">
        <v>15376</v>
      </c>
      <c r="D513" s="247" t="n">
        <v>0.5937</v>
      </c>
    </row>
    <row r="514" customFormat="false" ht="12.8" hidden="false" customHeight="false" outlineLevel="0" collapsed="false">
      <c r="A514" s="245" t="n">
        <v>97185</v>
      </c>
      <c r="B514" s="246" t="s">
        <v>15881</v>
      </c>
      <c r="C514" s="245" t="s">
        <v>15376</v>
      </c>
      <c r="D514" s="247" t="n">
        <v>0.6074</v>
      </c>
    </row>
    <row r="515" customFormat="false" ht="12.8" hidden="false" customHeight="false" outlineLevel="0" collapsed="false">
      <c r="A515" s="245" t="n">
        <v>97176</v>
      </c>
      <c r="B515" s="246" t="s">
        <v>15882</v>
      </c>
      <c r="C515" s="245" t="s">
        <v>15376</v>
      </c>
      <c r="D515" s="247" t="n">
        <v>0.5997</v>
      </c>
    </row>
    <row r="516" customFormat="false" ht="12.8" hidden="false" customHeight="false" outlineLevel="0" collapsed="false">
      <c r="A516" s="245" t="n">
        <v>97186</v>
      </c>
      <c r="B516" s="246" t="s">
        <v>15883</v>
      </c>
      <c r="C516" s="245" t="s">
        <v>15376</v>
      </c>
      <c r="D516" s="247" t="n">
        <v>0.613</v>
      </c>
    </row>
    <row r="517" customFormat="false" ht="12.8" hidden="false" customHeight="false" outlineLevel="0" collapsed="false">
      <c r="A517" s="245" t="n">
        <v>97142</v>
      </c>
      <c r="B517" s="246" t="s">
        <v>15884</v>
      </c>
      <c r="C517" s="245" t="s">
        <v>15376</v>
      </c>
      <c r="D517" s="247" t="n">
        <v>0.6286</v>
      </c>
    </row>
    <row r="518" customFormat="false" ht="12.8" hidden="false" customHeight="false" outlineLevel="0" collapsed="false">
      <c r="A518" s="245" t="n">
        <v>97158</v>
      </c>
      <c r="B518" s="246" t="s">
        <v>15885</v>
      </c>
      <c r="C518" s="245" t="s">
        <v>15376</v>
      </c>
      <c r="D518" s="247" t="n">
        <v>0.6407</v>
      </c>
    </row>
    <row r="519" customFormat="false" ht="12.8" hidden="false" customHeight="false" outlineLevel="0" collapsed="false">
      <c r="A519" s="245" t="n">
        <v>97155</v>
      </c>
      <c r="B519" s="246" t="s">
        <v>15886</v>
      </c>
      <c r="C519" s="245" t="s">
        <v>15376</v>
      </c>
      <c r="D519" s="247" t="n">
        <v>0.6399</v>
      </c>
    </row>
    <row r="520" customFormat="false" ht="12.8" hidden="false" customHeight="false" outlineLevel="0" collapsed="false">
      <c r="A520" s="245" t="n">
        <v>97171</v>
      </c>
      <c r="B520" s="246" t="s">
        <v>15887</v>
      </c>
      <c r="C520" s="245" t="s">
        <v>15376</v>
      </c>
      <c r="D520" s="247" t="n">
        <v>0.6721</v>
      </c>
    </row>
    <row r="521" customFormat="false" ht="12.8" hidden="false" customHeight="false" outlineLevel="0" collapsed="false">
      <c r="A521" s="245" t="n">
        <v>97156</v>
      </c>
      <c r="B521" s="246" t="s">
        <v>15888</v>
      </c>
      <c r="C521" s="245" t="s">
        <v>15376</v>
      </c>
      <c r="D521" s="247" t="n">
        <v>0.6366</v>
      </c>
    </row>
    <row r="522" customFormat="false" ht="12.8" hidden="false" customHeight="false" outlineLevel="0" collapsed="false">
      <c r="A522" s="245" t="n">
        <v>97172</v>
      </c>
      <c r="B522" s="246" t="s">
        <v>15889</v>
      </c>
      <c r="C522" s="245" t="s">
        <v>15376</v>
      </c>
      <c r="D522" s="247" t="n">
        <v>0.6666</v>
      </c>
    </row>
    <row r="523" customFormat="false" ht="12.8" hidden="false" customHeight="false" outlineLevel="0" collapsed="false">
      <c r="A523" s="245" t="n">
        <v>97143</v>
      </c>
      <c r="B523" s="246" t="s">
        <v>15890</v>
      </c>
      <c r="C523" s="245" t="s">
        <v>15376</v>
      </c>
      <c r="D523" s="247" t="n">
        <v>0.6616</v>
      </c>
    </row>
    <row r="524" customFormat="false" ht="12.8" hidden="false" customHeight="false" outlineLevel="0" collapsed="false">
      <c r="A524" s="245" t="n">
        <v>97159</v>
      </c>
      <c r="B524" s="246" t="s">
        <v>15891</v>
      </c>
      <c r="C524" s="245" t="s">
        <v>15376</v>
      </c>
      <c r="D524" s="247" t="n">
        <v>0.6778</v>
      </c>
    </row>
    <row r="525" customFormat="false" ht="12.8" hidden="false" customHeight="false" outlineLevel="0" collapsed="false">
      <c r="A525" s="245" t="n">
        <v>97144</v>
      </c>
      <c r="B525" s="246" t="s">
        <v>15892</v>
      </c>
      <c r="C525" s="245" t="s">
        <v>15376</v>
      </c>
      <c r="D525" s="247" t="n">
        <v>0.6839</v>
      </c>
    </row>
    <row r="526" customFormat="false" ht="12.8" hidden="false" customHeight="false" outlineLevel="0" collapsed="false">
      <c r="A526" s="245" t="n">
        <v>97160</v>
      </c>
      <c r="B526" s="246" t="s">
        <v>15893</v>
      </c>
      <c r="C526" s="245" t="s">
        <v>15376</v>
      </c>
      <c r="D526" s="247" t="n">
        <v>0.7006</v>
      </c>
    </row>
    <row r="527" customFormat="false" ht="12.8" hidden="false" customHeight="false" outlineLevel="0" collapsed="false">
      <c r="A527" s="245" t="n">
        <v>97145</v>
      </c>
      <c r="B527" s="246" t="s">
        <v>15894</v>
      </c>
      <c r="C527" s="245" t="s">
        <v>15376</v>
      </c>
      <c r="D527" s="247" t="n">
        <v>0.6958</v>
      </c>
    </row>
    <row r="528" customFormat="false" ht="12.8" hidden="false" customHeight="false" outlineLevel="0" collapsed="false">
      <c r="A528" s="245" t="n">
        <v>97161</v>
      </c>
      <c r="B528" s="246" t="s">
        <v>15895</v>
      </c>
      <c r="C528" s="245" t="s">
        <v>15376</v>
      </c>
      <c r="D528" s="247" t="n">
        <v>0.7128</v>
      </c>
    </row>
    <row r="529" customFormat="false" ht="12.8" hidden="false" customHeight="false" outlineLevel="0" collapsed="false">
      <c r="A529" s="245" t="n">
        <v>97146</v>
      </c>
      <c r="B529" s="246" t="s">
        <v>15896</v>
      </c>
      <c r="C529" s="245" t="s">
        <v>15376</v>
      </c>
      <c r="D529" s="247" t="n">
        <v>0.7031</v>
      </c>
    </row>
    <row r="530" customFormat="false" ht="12.8" hidden="false" customHeight="false" outlineLevel="0" collapsed="false">
      <c r="A530" s="245" t="n">
        <v>97162</v>
      </c>
      <c r="B530" s="246" t="s">
        <v>15897</v>
      </c>
      <c r="C530" s="245" t="s">
        <v>15376</v>
      </c>
      <c r="D530" s="247" t="n">
        <v>0.7207</v>
      </c>
    </row>
    <row r="531" customFormat="false" ht="12.8" hidden="false" customHeight="false" outlineLevel="0" collapsed="false">
      <c r="A531" s="245" t="n">
        <v>97147</v>
      </c>
      <c r="B531" s="246" t="s">
        <v>15898</v>
      </c>
      <c r="C531" s="245" t="s">
        <v>15376</v>
      </c>
      <c r="D531" s="247" t="n">
        <v>0.7101</v>
      </c>
    </row>
    <row r="532" customFormat="false" ht="12.8" hidden="false" customHeight="false" outlineLevel="0" collapsed="false">
      <c r="A532" s="245" t="n">
        <v>97163</v>
      </c>
      <c r="B532" s="246" t="s">
        <v>15899</v>
      </c>
      <c r="C532" s="245" t="s">
        <v>15376</v>
      </c>
      <c r="D532" s="247" t="n">
        <v>0.7269</v>
      </c>
    </row>
    <row r="533" customFormat="false" ht="12.8" hidden="false" customHeight="false" outlineLevel="0" collapsed="false">
      <c r="A533" s="245" t="n">
        <v>97148</v>
      </c>
      <c r="B533" s="246" t="s">
        <v>15900</v>
      </c>
      <c r="C533" s="245" t="s">
        <v>15376</v>
      </c>
      <c r="D533" s="247" t="n">
        <v>0.7148</v>
      </c>
    </row>
    <row r="534" customFormat="false" ht="12.8" hidden="false" customHeight="false" outlineLevel="0" collapsed="false">
      <c r="A534" s="245" t="n">
        <v>97164</v>
      </c>
      <c r="B534" s="246" t="s">
        <v>15901</v>
      </c>
      <c r="C534" s="245" t="s">
        <v>15376</v>
      </c>
      <c r="D534" s="247" t="n">
        <v>0.7314</v>
      </c>
    </row>
    <row r="535" customFormat="false" ht="12.8" hidden="false" customHeight="false" outlineLevel="0" collapsed="false">
      <c r="A535" s="245" t="n">
        <v>97149</v>
      </c>
      <c r="B535" s="246" t="s">
        <v>15902</v>
      </c>
      <c r="C535" s="245" t="s">
        <v>15376</v>
      </c>
      <c r="D535" s="247" t="n">
        <v>0.7177</v>
      </c>
    </row>
    <row r="536" customFormat="false" ht="12.8" hidden="false" customHeight="false" outlineLevel="0" collapsed="false">
      <c r="A536" s="245" t="n">
        <v>97165</v>
      </c>
      <c r="B536" s="246" t="s">
        <v>15903</v>
      </c>
      <c r="C536" s="245" t="s">
        <v>15376</v>
      </c>
      <c r="D536" s="247" t="n">
        <v>0.7347</v>
      </c>
    </row>
    <row r="537" customFormat="false" ht="12.8" hidden="false" customHeight="false" outlineLevel="0" collapsed="false">
      <c r="A537" s="245" t="n">
        <v>97150</v>
      </c>
      <c r="B537" s="246" t="s">
        <v>15904</v>
      </c>
      <c r="C537" s="245" t="s">
        <v>15376</v>
      </c>
      <c r="D537" s="247" t="n">
        <v>0.6135</v>
      </c>
    </row>
    <row r="538" customFormat="false" ht="12.8" hidden="false" customHeight="false" outlineLevel="0" collapsed="false">
      <c r="A538" s="245" t="n">
        <v>97166</v>
      </c>
      <c r="B538" s="246" t="s">
        <v>15905</v>
      </c>
      <c r="C538" s="245" t="s">
        <v>15376</v>
      </c>
      <c r="D538" s="247" t="n">
        <v>0.6439</v>
      </c>
    </row>
    <row r="539" customFormat="false" ht="12.8" hidden="false" customHeight="false" outlineLevel="0" collapsed="false">
      <c r="A539" s="245" t="n">
        <v>97151</v>
      </c>
      <c r="B539" s="246" t="s">
        <v>15906</v>
      </c>
      <c r="C539" s="245" t="s">
        <v>15376</v>
      </c>
      <c r="D539" s="247" t="n">
        <v>0.6189</v>
      </c>
    </row>
    <row r="540" customFormat="false" ht="12.8" hidden="false" customHeight="false" outlineLevel="0" collapsed="false">
      <c r="A540" s="245" t="n">
        <v>97167</v>
      </c>
      <c r="B540" s="246" t="s">
        <v>15907</v>
      </c>
      <c r="C540" s="245" t="s">
        <v>15376</v>
      </c>
      <c r="D540" s="247" t="n">
        <v>0.6491</v>
      </c>
    </row>
    <row r="541" customFormat="false" ht="12.8" hidden="false" customHeight="false" outlineLevel="0" collapsed="false">
      <c r="A541" s="245" t="n">
        <v>97152</v>
      </c>
      <c r="B541" s="246" t="s">
        <v>15908</v>
      </c>
      <c r="C541" s="245" t="s">
        <v>15376</v>
      </c>
      <c r="D541" s="247" t="n">
        <v>0.63</v>
      </c>
    </row>
    <row r="542" customFormat="false" ht="12.8" hidden="false" customHeight="false" outlineLevel="0" collapsed="false">
      <c r="A542" s="245" t="n">
        <v>97168</v>
      </c>
      <c r="B542" s="246" t="s">
        <v>15909</v>
      </c>
      <c r="C542" s="245" t="s">
        <v>15376</v>
      </c>
      <c r="D542" s="247" t="n">
        <v>0.6623</v>
      </c>
    </row>
    <row r="543" customFormat="false" ht="12.8" hidden="false" customHeight="false" outlineLevel="0" collapsed="false">
      <c r="A543" s="245" t="n">
        <v>97141</v>
      </c>
      <c r="B543" s="246" t="s">
        <v>15910</v>
      </c>
      <c r="C543" s="245" t="s">
        <v>15376</v>
      </c>
      <c r="D543" s="247" t="n">
        <v>0.6096</v>
      </c>
    </row>
    <row r="544" customFormat="false" ht="12.8" hidden="false" customHeight="false" outlineLevel="0" collapsed="false">
      <c r="A544" s="245" t="n">
        <v>97157</v>
      </c>
      <c r="B544" s="246" t="s">
        <v>15911</v>
      </c>
      <c r="C544" s="245" t="s">
        <v>15376</v>
      </c>
      <c r="D544" s="247" t="n">
        <v>0.6171</v>
      </c>
    </row>
    <row r="545" customFormat="false" ht="12.8" hidden="false" customHeight="false" outlineLevel="0" collapsed="false">
      <c r="A545" s="245" t="n">
        <v>97153</v>
      </c>
      <c r="B545" s="246" t="s">
        <v>15912</v>
      </c>
      <c r="C545" s="245" t="s">
        <v>15376</v>
      </c>
      <c r="D545" s="247" t="n">
        <v>0.6348</v>
      </c>
    </row>
    <row r="546" customFormat="false" ht="12.8" hidden="false" customHeight="false" outlineLevel="0" collapsed="false">
      <c r="A546" s="245" t="n">
        <v>97169</v>
      </c>
      <c r="B546" s="246" t="s">
        <v>15913</v>
      </c>
      <c r="C546" s="245" t="s">
        <v>15376</v>
      </c>
      <c r="D546" s="247" t="n">
        <v>0.667</v>
      </c>
    </row>
    <row r="547" customFormat="false" ht="12.8" hidden="false" customHeight="false" outlineLevel="0" collapsed="false">
      <c r="A547" s="245" t="n">
        <v>97154</v>
      </c>
      <c r="B547" s="246" t="s">
        <v>15914</v>
      </c>
      <c r="C547" s="245" t="s">
        <v>15376</v>
      </c>
      <c r="D547" s="247" t="n">
        <v>0.6376</v>
      </c>
    </row>
    <row r="548" customFormat="false" ht="12.8" hidden="false" customHeight="false" outlineLevel="0" collapsed="false">
      <c r="A548" s="245" t="n">
        <v>97170</v>
      </c>
      <c r="B548" s="246" t="s">
        <v>15915</v>
      </c>
      <c r="C548" s="245" t="s">
        <v>15376</v>
      </c>
      <c r="D548" s="247" t="n">
        <v>0.67</v>
      </c>
    </row>
    <row r="549" customFormat="false" ht="12.8" hidden="false" customHeight="false" outlineLevel="0" collapsed="false">
      <c r="A549" s="245" t="n">
        <v>105311</v>
      </c>
      <c r="B549" s="246" t="s">
        <v>15916</v>
      </c>
      <c r="C549" s="245" t="s">
        <v>15376</v>
      </c>
      <c r="D549" s="247" t="n">
        <v>0.911</v>
      </c>
    </row>
    <row r="550" customFormat="false" ht="12.8" hidden="false" customHeight="false" outlineLevel="0" collapsed="false">
      <c r="A550" s="245" t="n">
        <v>105339</v>
      </c>
      <c r="B550" s="246" t="s">
        <v>15917</v>
      </c>
      <c r="C550" s="245" t="s">
        <v>15376</v>
      </c>
      <c r="D550" s="247" t="n">
        <v>0.8924</v>
      </c>
    </row>
    <row r="551" customFormat="false" ht="12.8" hidden="false" customHeight="false" outlineLevel="0" collapsed="false">
      <c r="A551" s="245" t="n">
        <v>97127</v>
      </c>
      <c r="B551" s="246" t="s">
        <v>15918</v>
      </c>
      <c r="C551" s="245" t="s">
        <v>15376</v>
      </c>
      <c r="D551" s="247" t="n">
        <v>0.8958</v>
      </c>
    </row>
    <row r="552" customFormat="false" ht="12.8" hidden="false" customHeight="false" outlineLevel="0" collapsed="false">
      <c r="A552" s="245" t="n">
        <v>97134</v>
      </c>
      <c r="B552" s="246" t="s">
        <v>15919</v>
      </c>
      <c r="C552" s="245" t="s">
        <v>15376</v>
      </c>
      <c r="D552" s="247" t="n">
        <v>0.8747</v>
      </c>
    </row>
    <row r="553" customFormat="false" ht="12.8" hidden="false" customHeight="false" outlineLevel="0" collapsed="false">
      <c r="A553" s="245" t="n">
        <v>97128</v>
      </c>
      <c r="B553" s="246" t="s">
        <v>15920</v>
      </c>
      <c r="C553" s="245" t="s">
        <v>15376</v>
      </c>
      <c r="D553" s="247" t="n">
        <v>0.7107</v>
      </c>
    </row>
    <row r="554" customFormat="false" ht="12.8" hidden="false" customHeight="false" outlineLevel="0" collapsed="false">
      <c r="A554" s="245" t="n">
        <v>97135</v>
      </c>
      <c r="B554" s="246" t="s">
        <v>15921</v>
      </c>
      <c r="C554" s="245" t="s">
        <v>15376</v>
      </c>
      <c r="D554" s="247" t="n">
        <v>0.7043</v>
      </c>
    </row>
    <row r="555" customFormat="false" ht="12.8" hidden="false" customHeight="false" outlineLevel="0" collapsed="false">
      <c r="A555" s="245" t="n">
        <v>97129</v>
      </c>
      <c r="B555" s="246" t="s">
        <v>15922</v>
      </c>
      <c r="C555" s="245" t="s">
        <v>15376</v>
      </c>
      <c r="D555" s="247" t="n">
        <v>0.7104</v>
      </c>
    </row>
    <row r="556" customFormat="false" ht="12.8" hidden="false" customHeight="false" outlineLevel="0" collapsed="false">
      <c r="A556" s="245" t="n">
        <v>97136</v>
      </c>
      <c r="B556" s="246" t="s">
        <v>15923</v>
      </c>
      <c r="C556" s="245" t="s">
        <v>15376</v>
      </c>
      <c r="D556" s="247" t="n">
        <v>0.704</v>
      </c>
    </row>
    <row r="557" customFormat="false" ht="12.8" hidden="false" customHeight="false" outlineLevel="0" collapsed="false">
      <c r="A557" s="245" t="n">
        <v>97130</v>
      </c>
      <c r="B557" s="246" t="s">
        <v>15924</v>
      </c>
      <c r="C557" s="245" t="s">
        <v>15376</v>
      </c>
      <c r="D557" s="247" t="n">
        <v>0.7088</v>
      </c>
    </row>
    <row r="558" customFormat="false" ht="12.8" hidden="false" customHeight="false" outlineLevel="0" collapsed="false">
      <c r="A558" s="245" t="n">
        <v>97137</v>
      </c>
      <c r="B558" s="246" t="s">
        <v>15925</v>
      </c>
      <c r="C558" s="245" t="s">
        <v>15376</v>
      </c>
      <c r="D558" s="247" t="n">
        <v>0.7024</v>
      </c>
    </row>
    <row r="559" customFormat="false" ht="12.8" hidden="false" customHeight="false" outlineLevel="0" collapsed="false">
      <c r="A559" s="245" t="n">
        <v>97131</v>
      </c>
      <c r="B559" s="246" t="s">
        <v>15926</v>
      </c>
      <c r="C559" s="245" t="s">
        <v>15376</v>
      </c>
      <c r="D559" s="247" t="n">
        <v>0.7077</v>
      </c>
    </row>
    <row r="560" customFormat="false" ht="12.8" hidden="false" customHeight="false" outlineLevel="0" collapsed="false">
      <c r="A560" s="245" t="n">
        <v>97138</v>
      </c>
      <c r="B560" s="246" t="s">
        <v>15927</v>
      </c>
      <c r="C560" s="245" t="s">
        <v>15376</v>
      </c>
      <c r="D560" s="247" t="n">
        <v>0.7001</v>
      </c>
    </row>
    <row r="561" customFormat="false" ht="12.8" hidden="false" customHeight="false" outlineLevel="0" collapsed="false">
      <c r="A561" s="245" t="n">
        <v>97132</v>
      </c>
      <c r="B561" s="246" t="s">
        <v>15928</v>
      </c>
      <c r="C561" s="245" t="s">
        <v>15376</v>
      </c>
      <c r="D561" s="247" t="n">
        <v>0.7072</v>
      </c>
    </row>
    <row r="562" customFormat="false" ht="12.8" hidden="false" customHeight="false" outlineLevel="0" collapsed="false">
      <c r="A562" s="245" t="n">
        <v>97139</v>
      </c>
      <c r="B562" s="246" t="s">
        <v>15929</v>
      </c>
      <c r="C562" s="245" t="s">
        <v>15376</v>
      </c>
      <c r="D562" s="247" t="n">
        <v>0.6998</v>
      </c>
    </row>
    <row r="563" customFormat="false" ht="12.8" hidden="false" customHeight="false" outlineLevel="0" collapsed="false">
      <c r="A563" s="245" t="n">
        <v>97133</v>
      </c>
      <c r="B563" s="246" t="s">
        <v>15930</v>
      </c>
      <c r="C563" s="245" t="s">
        <v>15376</v>
      </c>
      <c r="D563" s="247" t="n">
        <v>0.7058</v>
      </c>
    </row>
    <row r="564" customFormat="false" ht="12.8" hidden="false" customHeight="false" outlineLevel="0" collapsed="false">
      <c r="A564" s="245" t="n">
        <v>97140</v>
      </c>
      <c r="B564" s="246" t="s">
        <v>15931</v>
      </c>
      <c r="C564" s="245" t="s">
        <v>15376</v>
      </c>
      <c r="D564" s="247" t="n">
        <v>0.6983</v>
      </c>
    </row>
    <row r="565" customFormat="false" ht="12.8" hidden="false" customHeight="false" outlineLevel="0" collapsed="false">
      <c r="A565" s="245" t="n">
        <v>97123</v>
      </c>
      <c r="B565" s="246" t="s">
        <v>15932</v>
      </c>
      <c r="C565" s="245" t="s">
        <v>15376</v>
      </c>
      <c r="D565" s="247" t="n">
        <v>0.9171</v>
      </c>
    </row>
    <row r="566" customFormat="false" ht="12.8" hidden="false" customHeight="false" outlineLevel="0" collapsed="false">
      <c r="A566" s="245" t="n">
        <v>97126</v>
      </c>
      <c r="B566" s="246" t="s">
        <v>15933</v>
      </c>
      <c r="C566" s="245" t="s">
        <v>15376</v>
      </c>
      <c r="D566" s="247" t="n">
        <v>0.8997</v>
      </c>
    </row>
    <row r="567" customFormat="false" ht="12.8" hidden="false" customHeight="false" outlineLevel="0" collapsed="false">
      <c r="A567" s="245" t="n">
        <v>105308</v>
      </c>
      <c r="B567" s="246" t="s">
        <v>15934</v>
      </c>
      <c r="C567" s="245" t="s">
        <v>15376</v>
      </c>
      <c r="D567" s="247" t="n">
        <v>0.8966</v>
      </c>
    </row>
    <row r="568" customFormat="false" ht="12.8" hidden="false" customHeight="false" outlineLevel="0" collapsed="false">
      <c r="A568" s="245" t="n">
        <v>105312</v>
      </c>
      <c r="B568" s="246" t="s">
        <v>15935</v>
      </c>
      <c r="C568" s="245" t="s">
        <v>15376</v>
      </c>
      <c r="D568" s="247" t="n">
        <v>0.8759</v>
      </c>
    </row>
    <row r="569" customFormat="false" ht="12.8" hidden="false" customHeight="false" outlineLevel="0" collapsed="false">
      <c r="A569" s="245" t="n">
        <v>105309</v>
      </c>
      <c r="B569" s="246" t="s">
        <v>15936</v>
      </c>
      <c r="C569" s="245" t="s">
        <v>15376</v>
      </c>
      <c r="D569" s="247" t="n">
        <v>0.8906</v>
      </c>
    </row>
    <row r="570" customFormat="false" ht="12.8" hidden="false" customHeight="false" outlineLevel="0" collapsed="false">
      <c r="A570" s="245" t="n">
        <v>105313</v>
      </c>
      <c r="B570" s="246" t="s">
        <v>15937</v>
      </c>
      <c r="C570" s="245" t="s">
        <v>15376</v>
      </c>
      <c r="D570" s="247" t="n">
        <v>0.8685</v>
      </c>
    </row>
    <row r="571" customFormat="false" ht="12.8" hidden="false" customHeight="false" outlineLevel="0" collapsed="false">
      <c r="A571" s="245" t="n">
        <v>105310</v>
      </c>
      <c r="B571" s="246" t="s">
        <v>15938</v>
      </c>
      <c r="C571" s="245" t="s">
        <v>15376</v>
      </c>
      <c r="D571" s="247" t="n">
        <v>0.8874</v>
      </c>
    </row>
    <row r="572" customFormat="false" ht="12.8" hidden="false" customHeight="false" outlineLevel="0" collapsed="false">
      <c r="A572" s="245" t="n">
        <v>105314</v>
      </c>
      <c r="B572" s="246" t="s">
        <v>15939</v>
      </c>
      <c r="C572" s="245" t="s">
        <v>15376</v>
      </c>
      <c r="D572" s="247" t="n">
        <v>0.8648</v>
      </c>
    </row>
    <row r="573" customFormat="false" ht="12.8" hidden="false" customHeight="false" outlineLevel="0" collapsed="false">
      <c r="A573" s="245" t="n">
        <v>97121</v>
      </c>
      <c r="B573" s="246" t="s">
        <v>15940</v>
      </c>
      <c r="C573" s="245" t="s">
        <v>15376</v>
      </c>
      <c r="D573" s="247" t="n">
        <v>0.9485</v>
      </c>
    </row>
    <row r="574" customFormat="false" ht="12.8" hidden="false" customHeight="false" outlineLevel="0" collapsed="false">
      <c r="A574" s="245" t="n">
        <v>97124</v>
      </c>
      <c r="B574" s="246" t="s">
        <v>15941</v>
      </c>
      <c r="C574" s="245" t="s">
        <v>15376</v>
      </c>
      <c r="D574" s="247" t="n">
        <v>0.937</v>
      </c>
    </row>
    <row r="575" customFormat="false" ht="12.8" hidden="false" customHeight="false" outlineLevel="0" collapsed="false">
      <c r="A575" s="245" t="n">
        <v>97122</v>
      </c>
      <c r="B575" s="246" t="s">
        <v>15942</v>
      </c>
      <c r="C575" s="245" t="s">
        <v>15376</v>
      </c>
      <c r="D575" s="247" t="n">
        <v>0.9261</v>
      </c>
    </row>
    <row r="576" customFormat="false" ht="12.8" hidden="false" customHeight="false" outlineLevel="0" collapsed="false">
      <c r="A576" s="245" t="n">
        <v>97125</v>
      </c>
      <c r="B576" s="246" t="s">
        <v>15943</v>
      </c>
      <c r="C576" s="245" t="s">
        <v>15376</v>
      </c>
      <c r="D576" s="247" t="n">
        <v>0.91</v>
      </c>
    </row>
    <row r="577" customFormat="false" ht="12.8" hidden="false" customHeight="false" outlineLevel="0" collapsed="false">
      <c r="A577" s="245" t="n">
        <v>105296</v>
      </c>
      <c r="B577" s="246" t="s">
        <v>15944</v>
      </c>
      <c r="C577" s="245" t="s">
        <v>14</v>
      </c>
      <c r="D577" s="247" t="n">
        <v>0.1188</v>
      </c>
    </row>
    <row r="578" customFormat="false" ht="12.8" hidden="false" customHeight="false" outlineLevel="0" collapsed="false">
      <c r="A578" s="245" t="n">
        <v>105374</v>
      </c>
      <c r="B578" s="246" t="s">
        <v>15945</v>
      </c>
      <c r="C578" s="245" t="s">
        <v>14</v>
      </c>
      <c r="D578" s="247" t="n">
        <v>0.0986</v>
      </c>
    </row>
    <row r="579" customFormat="false" ht="12.8" hidden="false" customHeight="false" outlineLevel="0" collapsed="false">
      <c r="A579" s="245" t="n">
        <v>105292</v>
      </c>
      <c r="B579" s="246" t="s">
        <v>15946</v>
      </c>
      <c r="C579" s="245" t="s">
        <v>14</v>
      </c>
      <c r="D579" s="247" t="n">
        <v>0.3092</v>
      </c>
    </row>
    <row r="580" customFormat="false" ht="12.8" hidden="false" customHeight="false" outlineLevel="0" collapsed="false">
      <c r="A580" s="245" t="n">
        <v>105293</v>
      </c>
      <c r="B580" s="246" t="s">
        <v>15947</v>
      </c>
      <c r="C580" s="245" t="s">
        <v>14</v>
      </c>
      <c r="D580" s="247" t="n">
        <v>0.2664</v>
      </c>
    </row>
    <row r="581" customFormat="false" ht="12.8" hidden="false" customHeight="false" outlineLevel="0" collapsed="false">
      <c r="A581" s="245" t="n">
        <v>105294</v>
      </c>
      <c r="B581" s="246" t="s">
        <v>15948</v>
      </c>
      <c r="C581" s="245" t="s">
        <v>14</v>
      </c>
      <c r="D581" s="247" t="n">
        <v>0.1775</v>
      </c>
    </row>
    <row r="582" customFormat="false" ht="12.8" hidden="false" customHeight="false" outlineLevel="0" collapsed="false">
      <c r="A582" s="245" t="n">
        <v>105295</v>
      </c>
      <c r="B582" s="246" t="s">
        <v>15949</v>
      </c>
      <c r="C582" s="245" t="s">
        <v>14</v>
      </c>
      <c r="D582" s="247" t="n">
        <v>0.149</v>
      </c>
    </row>
    <row r="583" customFormat="false" ht="12.8" hidden="false" customHeight="false" outlineLevel="0" collapsed="false">
      <c r="A583" s="245" t="n">
        <v>105290</v>
      </c>
      <c r="B583" s="246" t="s">
        <v>15950</v>
      </c>
      <c r="C583" s="245" t="s">
        <v>14</v>
      </c>
      <c r="D583" s="247" t="n">
        <v>0.2087</v>
      </c>
    </row>
    <row r="584" customFormat="false" ht="12.8" hidden="false" customHeight="false" outlineLevel="0" collapsed="false">
      <c r="A584" s="245" t="n">
        <v>105291</v>
      </c>
      <c r="B584" s="246" t="s">
        <v>15951</v>
      </c>
      <c r="C584" s="245" t="s">
        <v>14</v>
      </c>
      <c r="D584" s="247" t="n">
        <v>0.1761</v>
      </c>
    </row>
    <row r="585" customFormat="false" ht="12.8" hidden="false" customHeight="false" outlineLevel="0" collapsed="false">
      <c r="A585" s="245" t="n">
        <v>105286</v>
      </c>
      <c r="B585" s="246" t="s">
        <v>15952</v>
      </c>
      <c r="C585" s="245" t="s">
        <v>14</v>
      </c>
      <c r="D585" s="247" t="n">
        <v>0.3444</v>
      </c>
    </row>
    <row r="586" customFormat="false" ht="12.8" hidden="false" customHeight="false" outlineLevel="0" collapsed="false">
      <c r="A586" s="245" t="n">
        <v>105287</v>
      </c>
      <c r="B586" s="246" t="s">
        <v>15953</v>
      </c>
      <c r="C586" s="245" t="s">
        <v>14</v>
      </c>
      <c r="D586" s="247" t="n">
        <v>0.2988</v>
      </c>
    </row>
    <row r="587" customFormat="false" ht="12.8" hidden="false" customHeight="false" outlineLevel="0" collapsed="false">
      <c r="A587" s="245" t="n">
        <v>105288</v>
      </c>
      <c r="B587" s="246" t="s">
        <v>15954</v>
      </c>
      <c r="C587" s="245" t="s">
        <v>14</v>
      </c>
      <c r="D587" s="247" t="n">
        <v>0.2442</v>
      </c>
    </row>
    <row r="588" customFormat="false" ht="12.8" hidden="false" customHeight="false" outlineLevel="0" collapsed="false">
      <c r="A588" s="245" t="n">
        <v>105289</v>
      </c>
      <c r="B588" s="246" t="s">
        <v>15955</v>
      </c>
      <c r="C588" s="245" t="s">
        <v>14</v>
      </c>
      <c r="D588" s="247" t="n">
        <v>0.2075</v>
      </c>
    </row>
    <row r="589" customFormat="false" ht="12.8" hidden="false" customHeight="false" outlineLevel="0" collapsed="false">
      <c r="A589" s="245" t="n">
        <v>105375</v>
      </c>
      <c r="B589" s="246" t="s">
        <v>15956</v>
      </c>
      <c r="C589" s="245" t="s">
        <v>14</v>
      </c>
      <c r="D589" s="247" t="n">
        <v>0.206</v>
      </c>
    </row>
    <row r="590" customFormat="false" ht="12.8" hidden="false" customHeight="false" outlineLevel="0" collapsed="false">
      <c r="A590" s="245" t="n">
        <v>105376</v>
      </c>
      <c r="B590" s="246" t="s">
        <v>15957</v>
      </c>
      <c r="C590" s="245" t="s">
        <v>14</v>
      </c>
      <c r="D590" s="247" t="n">
        <v>0.1739</v>
      </c>
    </row>
    <row r="591" customFormat="false" ht="12.8" hidden="false" customHeight="false" outlineLevel="0" collapsed="false">
      <c r="A591" s="245" t="n">
        <v>105331</v>
      </c>
      <c r="B591" s="246" t="s">
        <v>15958</v>
      </c>
      <c r="C591" s="245" t="s">
        <v>15376</v>
      </c>
      <c r="D591" s="247" t="n">
        <v>0.0552</v>
      </c>
    </row>
    <row r="592" customFormat="false" ht="12.8" hidden="false" customHeight="false" outlineLevel="0" collapsed="false">
      <c r="A592" s="245" t="n">
        <v>105332</v>
      </c>
      <c r="B592" s="246" t="s">
        <v>15959</v>
      </c>
      <c r="C592" s="245" t="s">
        <v>15376</v>
      </c>
      <c r="D592" s="247" t="n">
        <v>0.0452</v>
      </c>
    </row>
    <row r="593" customFormat="false" ht="12.8" hidden="false" customHeight="false" outlineLevel="0" collapsed="false">
      <c r="A593" s="245" t="n">
        <v>105333</v>
      </c>
      <c r="B593" s="246" t="s">
        <v>15960</v>
      </c>
      <c r="C593" s="245" t="s">
        <v>15376</v>
      </c>
      <c r="D593" s="247" t="n">
        <v>0.0252</v>
      </c>
    </row>
    <row r="594" customFormat="false" ht="12.8" hidden="false" customHeight="false" outlineLevel="0" collapsed="false">
      <c r="A594" s="245" t="n">
        <v>105334</v>
      </c>
      <c r="B594" s="246" t="s">
        <v>15961</v>
      </c>
      <c r="C594" s="245" t="s">
        <v>15376</v>
      </c>
      <c r="D594" s="247" t="n">
        <v>0.0193</v>
      </c>
    </row>
    <row r="595" customFormat="false" ht="12.8" hidden="false" customHeight="false" outlineLevel="0" collapsed="false">
      <c r="A595" s="245" t="n">
        <v>105335</v>
      </c>
      <c r="B595" s="246" t="s">
        <v>15962</v>
      </c>
      <c r="C595" s="245" t="s">
        <v>15376</v>
      </c>
      <c r="D595" s="247" t="n">
        <v>0.0197</v>
      </c>
    </row>
    <row r="596" customFormat="false" ht="12.8" hidden="false" customHeight="false" outlineLevel="0" collapsed="false">
      <c r="A596" s="245" t="n">
        <v>105336</v>
      </c>
      <c r="B596" s="246" t="s">
        <v>15963</v>
      </c>
      <c r="C596" s="245" t="s">
        <v>15376</v>
      </c>
      <c r="D596" s="247" t="n">
        <v>0.0151</v>
      </c>
    </row>
    <row r="597" customFormat="false" ht="12.8" hidden="false" customHeight="false" outlineLevel="0" collapsed="false">
      <c r="A597" s="245" t="n">
        <v>105337</v>
      </c>
      <c r="B597" s="246" t="s">
        <v>15964</v>
      </c>
      <c r="C597" s="245" t="s">
        <v>15376</v>
      </c>
      <c r="D597" s="247" t="n">
        <v>0.0161</v>
      </c>
    </row>
    <row r="598" customFormat="false" ht="12.8" hidden="false" customHeight="false" outlineLevel="0" collapsed="false">
      <c r="A598" s="245" t="n">
        <v>105338</v>
      </c>
      <c r="B598" s="246" t="s">
        <v>15965</v>
      </c>
      <c r="C598" s="245" t="s">
        <v>15376</v>
      </c>
      <c r="D598" s="247" t="n">
        <v>0.0124</v>
      </c>
    </row>
    <row r="599" customFormat="false" ht="12.8" hidden="false" customHeight="false" outlineLevel="0" collapsed="false">
      <c r="A599" s="245" t="n">
        <v>106108</v>
      </c>
      <c r="B599" s="246" t="s">
        <v>15966</v>
      </c>
      <c r="C599" s="245" t="s">
        <v>15376</v>
      </c>
      <c r="D599" s="247" t="n">
        <v>0.0422</v>
      </c>
    </row>
    <row r="600" customFormat="false" ht="12.8" hidden="false" customHeight="false" outlineLevel="0" collapsed="false">
      <c r="A600" s="245" t="n">
        <v>106109</v>
      </c>
      <c r="B600" s="246" t="s">
        <v>15967</v>
      </c>
      <c r="C600" s="245" t="s">
        <v>15376</v>
      </c>
      <c r="D600" s="247" t="n">
        <v>0.0345</v>
      </c>
    </row>
    <row r="601" customFormat="false" ht="12.8" hidden="false" customHeight="false" outlineLevel="0" collapsed="false">
      <c r="A601" s="245" t="n">
        <v>106104</v>
      </c>
      <c r="B601" s="246" t="s">
        <v>15968</v>
      </c>
      <c r="C601" s="245" t="s">
        <v>15376</v>
      </c>
      <c r="D601" s="247" t="n">
        <v>0.0957</v>
      </c>
    </row>
    <row r="602" customFormat="false" ht="12.8" hidden="false" customHeight="false" outlineLevel="0" collapsed="false">
      <c r="A602" s="245" t="n">
        <v>106105</v>
      </c>
      <c r="B602" s="246" t="s">
        <v>15969</v>
      </c>
      <c r="C602" s="245" t="s">
        <v>15376</v>
      </c>
      <c r="D602" s="247" t="n">
        <v>0.0788</v>
      </c>
    </row>
    <row r="603" customFormat="false" ht="12.8" hidden="false" customHeight="false" outlineLevel="0" collapsed="false">
      <c r="A603" s="245" t="n">
        <v>106106</v>
      </c>
      <c r="B603" s="246" t="s">
        <v>15970</v>
      </c>
      <c r="C603" s="245" t="s">
        <v>15376</v>
      </c>
      <c r="D603" s="247" t="n">
        <v>0.0599</v>
      </c>
    </row>
    <row r="604" customFormat="false" ht="12.8" hidden="false" customHeight="false" outlineLevel="0" collapsed="false">
      <c r="A604" s="245" t="n">
        <v>106107</v>
      </c>
      <c r="B604" s="246" t="s">
        <v>15971</v>
      </c>
      <c r="C604" s="245" t="s">
        <v>15376</v>
      </c>
      <c r="D604" s="247" t="n">
        <v>0.0489</v>
      </c>
    </row>
    <row r="605" customFormat="false" ht="12.8" hidden="false" customHeight="false" outlineLevel="0" collapsed="false">
      <c r="A605" s="245" t="n">
        <v>105377</v>
      </c>
      <c r="B605" s="246" t="s">
        <v>15972</v>
      </c>
      <c r="C605" s="245" t="s">
        <v>14</v>
      </c>
      <c r="D605" s="247" t="n">
        <v>0.1917</v>
      </c>
    </row>
    <row r="606" customFormat="false" ht="12.8" hidden="false" customHeight="false" outlineLevel="0" collapsed="false">
      <c r="A606" s="245" t="n">
        <v>105368</v>
      </c>
      <c r="B606" s="246" t="s">
        <v>15973</v>
      </c>
      <c r="C606" s="245" t="s">
        <v>14</v>
      </c>
      <c r="D606" s="247" t="n">
        <v>0.1599</v>
      </c>
    </row>
    <row r="607" customFormat="false" ht="12.8" hidden="false" customHeight="false" outlineLevel="0" collapsed="false">
      <c r="A607" s="245" t="n">
        <v>105369</v>
      </c>
      <c r="B607" s="246" t="s">
        <v>15974</v>
      </c>
      <c r="C607" s="245" t="s">
        <v>14</v>
      </c>
      <c r="D607" s="247" t="n">
        <v>0.1621</v>
      </c>
    </row>
    <row r="608" customFormat="false" ht="12.8" hidden="false" customHeight="false" outlineLevel="0" collapsed="false">
      <c r="A608" s="245" t="n">
        <v>105370</v>
      </c>
      <c r="B608" s="246" t="s">
        <v>15975</v>
      </c>
      <c r="C608" s="245" t="s">
        <v>14</v>
      </c>
      <c r="D608" s="247" t="n">
        <v>0.1334</v>
      </c>
    </row>
    <row r="609" customFormat="false" ht="12.8" hidden="false" customHeight="false" outlineLevel="0" collapsed="false">
      <c r="A609" s="245" t="n">
        <v>92864</v>
      </c>
      <c r="B609" s="246" t="s">
        <v>15976</v>
      </c>
      <c r="C609" s="245" t="s">
        <v>15376</v>
      </c>
      <c r="D609" s="247" t="n">
        <v>0.345</v>
      </c>
    </row>
    <row r="610" customFormat="false" ht="12.8" hidden="false" customHeight="false" outlineLevel="0" collapsed="false">
      <c r="A610" s="245" t="n">
        <v>92848</v>
      </c>
      <c r="B610" s="246" t="s">
        <v>15977</v>
      </c>
      <c r="C610" s="245" t="s">
        <v>15376</v>
      </c>
      <c r="D610" s="247" t="n">
        <v>0.3172</v>
      </c>
    </row>
    <row r="611" customFormat="false" ht="12.8" hidden="false" customHeight="false" outlineLevel="0" collapsed="false">
      <c r="A611" s="245" t="n">
        <v>92850</v>
      </c>
      <c r="B611" s="246" t="s">
        <v>15978</v>
      </c>
      <c r="C611" s="245" t="s">
        <v>15376</v>
      </c>
      <c r="D611" s="247" t="n">
        <v>0.3495</v>
      </c>
    </row>
    <row r="612" customFormat="false" ht="12.8" hidden="false" customHeight="false" outlineLevel="0" collapsed="false">
      <c r="A612" s="245" t="n">
        <v>92834</v>
      </c>
      <c r="B612" s="246" t="s">
        <v>15979</v>
      </c>
      <c r="C612" s="245" t="s">
        <v>15376</v>
      </c>
      <c r="D612" s="247" t="n">
        <v>0.3212</v>
      </c>
    </row>
    <row r="613" customFormat="false" ht="12.8" hidden="false" customHeight="false" outlineLevel="0" collapsed="false">
      <c r="A613" s="245" t="n">
        <v>92852</v>
      </c>
      <c r="B613" s="246" t="s">
        <v>15980</v>
      </c>
      <c r="C613" s="245" t="s">
        <v>15376</v>
      </c>
      <c r="D613" s="247" t="n">
        <v>0.3731</v>
      </c>
    </row>
    <row r="614" customFormat="false" ht="12.8" hidden="false" customHeight="false" outlineLevel="0" collapsed="false">
      <c r="A614" s="245" t="n">
        <v>92836</v>
      </c>
      <c r="B614" s="246" t="s">
        <v>15981</v>
      </c>
      <c r="C614" s="245" t="s">
        <v>15376</v>
      </c>
      <c r="D614" s="247" t="n">
        <v>0.3463</v>
      </c>
    </row>
    <row r="615" customFormat="false" ht="12.8" hidden="false" customHeight="false" outlineLevel="0" collapsed="false">
      <c r="A615" s="245" t="n">
        <v>92854</v>
      </c>
      <c r="B615" s="246" t="s">
        <v>15982</v>
      </c>
      <c r="C615" s="245" t="s">
        <v>15376</v>
      </c>
      <c r="D615" s="247" t="n">
        <v>0.3839</v>
      </c>
    </row>
    <row r="616" customFormat="false" ht="12.8" hidden="false" customHeight="false" outlineLevel="0" collapsed="false">
      <c r="A616" s="245" t="n">
        <v>92838</v>
      </c>
      <c r="B616" s="246" t="s">
        <v>15983</v>
      </c>
      <c r="C616" s="245" t="s">
        <v>15376</v>
      </c>
      <c r="D616" s="247" t="n">
        <v>0.3581</v>
      </c>
    </row>
    <row r="617" customFormat="false" ht="12.8" hidden="false" customHeight="false" outlineLevel="0" collapsed="false">
      <c r="A617" s="245" t="n">
        <v>92856</v>
      </c>
      <c r="B617" s="246" t="s">
        <v>15984</v>
      </c>
      <c r="C617" s="245" t="s">
        <v>15376</v>
      </c>
      <c r="D617" s="247" t="n">
        <v>0.3885</v>
      </c>
    </row>
    <row r="618" customFormat="false" ht="12.8" hidden="false" customHeight="false" outlineLevel="0" collapsed="false">
      <c r="A618" s="245" t="n">
        <v>92840</v>
      </c>
      <c r="B618" s="246" t="s">
        <v>15985</v>
      </c>
      <c r="C618" s="245" t="s">
        <v>15376</v>
      </c>
      <c r="D618" s="247" t="n">
        <v>0.3627</v>
      </c>
    </row>
    <row r="619" customFormat="false" ht="12.8" hidden="false" customHeight="false" outlineLevel="0" collapsed="false">
      <c r="A619" s="245" t="n">
        <v>92858</v>
      </c>
      <c r="B619" s="246" t="s">
        <v>15986</v>
      </c>
      <c r="C619" s="245" t="s">
        <v>15376</v>
      </c>
      <c r="D619" s="247" t="n">
        <v>0.3711</v>
      </c>
    </row>
    <row r="620" customFormat="false" ht="12.8" hidden="false" customHeight="false" outlineLevel="0" collapsed="false">
      <c r="A620" s="245" t="n">
        <v>92842</v>
      </c>
      <c r="B620" s="246" t="s">
        <v>15987</v>
      </c>
      <c r="C620" s="245" t="s">
        <v>15376</v>
      </c>
      <c r="D620" s="247" t="n">
        <v>0.3444</v>
      </c>
    </row>
    <row r="621" customFormat="false" ht="12.8" hidden="false" customHeight="false" outlineLevel="0" collapsed="false">
      <c r="A621" s="245" t="n">
        <v>92860</v>
      </c>
      <c r="B621" s="246" t="s">
        <v>15988</v>
      </c>
      <c r="C621" s="245" t="s">
        <v>15376</v>
      </c>
      <c r="D621" s="247" t="n">
        <v>0.3629</v>
      </c>
    </row>
    <row r="622" customFormat="false" ht="12.8" hidden="false" customHeight="false" outlineLevel="0" collapsed="false">
      <c r="A622" s="245" t="n">
        <v>92844</v>
      </c>
      <c r="B622" s="246" t="s">
        <v>15989</v>
      </c>
      <c r="C622" s="245" t="s">
        <v>15376</v>
      </c>
      <c r="D622" s="247" t="n">
        <v>0.3361</v>
      </c>
    </row>
    <row r="623" customFormat="false" ht="12.8" hidden="false" customHeight="false" outlineLevel="0" collapsed="false">
      <c r="A623" s="245" t="n">
        <v>92862</v>
      </c>
      <c r="B623" s="246" t="s">
        <v>15990</v>
      </c>
      <c r="C623" s="245" t="s">
        <v>15376</v>
      </c>
      <c r="D623" s="247" t="n">
        <v>0.3603</v>
      </c>
    </row>
    <row r="624" customFormat="false" ht="12.8" hidden="false" customHeight="false" outlineLevel="0" collapsed="false">
      <c r="A624" s="245" t="n">
        <v>92846</v>
      </c>
      <c r="B624" s="246" t="s">
        <v>15991</v>
      </c>
      <c r="C624" s="245" t="s">
        <v>15376</v>
      </c>
      <c r="D624" s="247" t="n">
        <v>0.3331</v>
      </c>
    </row>
    <row r="625" customFormat="false" ht="12.8" hidden="false" customHeight="false" outlineLevel="0" collapsed="false">
      <c r="A625" s="245" t="n">
        <v>92828</v>
      </c>
      <c r="B625" s="246" t="s">
        <v>15992</v>
      </c>
      <c r="C625" s="245" t="s">
        <v>15376</v>
      </c>
      <c r="D625" s="247" t="n">
        <v>0.5381</v>
      </c>
    </row>
    <row r="626" customFormat="false" ht="12.8" hidden="false" customHeight="false" outlineLevel="0" collapsed="false">
      <c r="A626" s="245" t="n">
        <v>92815</v>
      </c>
      <c r="B626" s="246" t="s">
        <v>15993</v>
      </c>
      <c r="C626" s="245" t="s">
        <v>15376</v>
      </c>
      <c r="D626" s="247" t="n">
        <v>0.5352</v>
      </c>
    </row>
    <row r="627" customFormat="false" ht="12.8" hidden="false" customHeight="false" outlineLevel="0" collapsed="false">
      <c r="A627" s="245" t="n">
        <v>92830</v>
      </c>
      <c r="B627" s="246" t="s">
        <v>15994</v>
      </c>
      <c r="C627" s="245" t="s">
        <v>15376</v>
      </c>
      <c r="D627" s="247" t="n">
        <v>0.5318</v>
      </c>
    </row>
    <row r="628" customFormat="false" ht="12.8" hidden="false" customHeight="false" outlineLevel="0" collapsed="false">
      <c r="A628" s="245" t="n">
        <v>92817</v>
      </c>
      <c r="B628" s="246" t="s">
        <v>15995</v>
      </c>
      <c r="C628" s="245" t="s">
        <v>15376</v>
      </c>
      <c r="D628" s="247" t="n">
        <v>0.5283</v>
      </c>
    </row>
    <row r="629" customFormat="false" ht="12.8" hidden="false" customHeight="false" outlineLevel="0" collapsed="false">
      <c r="A629" s="245" t="n">
        <v>92832</v>
      </c>
      <c r="B629" s="246" t="s">
        <v>15996</v>
      </c>
      <c r="C629" s="245" t="s">
        <v>15376</v>
      </c>
      <c r="D629" s="247" t="n">
        <v>0.5232</v>
      </c>
    </row>
    <row r="630" customFormat="false" ht="12.8" hidden="false" customHeight="false" outlineLevel="0" collapsed="false">
      <c r="A630" s="245" t="n">
        <v>92819</v>
      </c>
      <c r="B630" s="246" t="s">
        <v>15997</v>
      </c>
      <c r="C630" s="245" t="s">
        <v>15376</v>
      </c>
      <c r="D630" s="247" t="n">
        <v>0.519</v>
      </c>
    </row>
    <row r="631" customFormat="false" ht="12.8" hidden="false" customHeight="false" outlineLevel="0" collapsed="false">
      <c r="A631" s="245" t="n">
        <v>92820</v>
      </c>
      <c r="B631" s="246" t="s">
        <v>15998</v>
      </c>
      <c r="C631" s="245" t="s">
        <v>15376</v>
      </c>
      <c r="D631" s="247" t="n">
        <v>0.5628</v>
      </c>
    </row>
    <row r="632" customFormat="false" ht="12.8" hidden="false" customHeight="false" outlineLevel="0" collapsed="false">
      <c r="A632" s="245" t="n">
        <v>92808</v>
      </c>
      <c r="B632" s="246" t="s">
        <v>15999</v>
      </c>
      <c r="C632" s="245" t="s">
        <v>15376</v>
      </c>
      <c r="D632" s="247" t="n">
        <v>0.5623</v>
      </c>
    </row>
    <row r="633" customFormat="false" ht="12.8" hidden="false" customHeight="false" outlineLevel="0" collapsed="false">
      <c r="A633" s="245" t="n">
        <v>92821</v>
      </c>
      <c r="B633" s="246" t="s">
        <v>16000</v>
      </c>
      <c r="C633" s="245" t="s">
        <v>15376</v>
      </c>
      <c r="D633" s="247" t="n">
        <v>0.5589</v>
      </c>
    </row>
    <row r="634" customFormat="false" ht="12.8" hidden="false" customHeight="false" outlineLevel="0" collapsed="false">
      <c r="A634" s="245" t="n">
        <v>92809</v>
      </c>
      <c r="B634" s="246" t="s">
        <v>16001</v>
      </c>
      <c r="C634" s="245" t="s">
        <v>15376</v>
      </c>
      <c r="D634" s="247" t="n">
        <v>0.5583</v>
      </c>
    </row>
    <row r="635" customFormat="false" ht="12.8" hidden="false" customHeight="false" outlineLevel="0" collapsed="false">
      <c r="A635" s="245" t="n">
        <v>92822</v>
      </c>
      <c r="B635" s="246" t="s">
        <v>16002</v>
      </c>
      <c r="C635" s="245" t="s">
        <v>15376</v>
      </c>
      <c r="D635" s="247" t="n">
        <v>0.555</v>
      </c>
    </row>
    <row r="636" customFormat="false" ht="12.8" hidden="false" customHeight="false" outlineLevel="0" collapsed="false">
      <c r="A636" s="245" t="n">
        <v>92810</v>
      </c>
      <c r="B636" s="246" t="s">
        <v>16003</v>
      </c>
      <c r="C636" s="245" t="s">
        <v>15376</v>
      </c>
      <c r="D636" s="247" t="n">
        <v>0.5536</v>
      </c>
    </row>
    <row r="637" customFormat="false" ht="12.8" hidden="false" customHeight="false" outlineLevel="0" collapsed="false">
      <c r="A637" s="245" t="n">
        <v>92824</v>
      </c>
      <c r="B637" s="246" t="s">
        <v>16004</v>
      </c>
      <c r="C637" s="245" t="s">
        <v>15376</v>
      </c>
      <c r="D637" s="247" t="n">
        <v>0.5515</v>
      </c>
    </row>
    <row r="638" customFormat="false" ht="12.8" hidden="false" customHeight="false" outlineLevel="0" collapsed="false">
      <c r="A638" s="245" t="n">
        <v>92811</v>
      </c>
      <c r="B638" s="246" t="s">
        <v>16005</v>
      </c>
      <c r="C638" s="245" t="s">
        <v>15376</v>
      </c>
      <c r="D638" s="247" t="n">
        <v>0.5498</v>
      </c>
    </row>
    <row r="639" customFormat="false" ht="12.8" hidden="false" customHeight="false" outlineLevel="0" collapsed="false">
      <c r="A639" s="245" t="n">
        <v>92825</v>
      </c>
      <c r="B639" s="246" t="s">
        <v>16006</v>
      </c>
      <c r="C639" s="245" t="s">
        <v>15376</v>
      </c>
      <c r="D639" s="247" t="n">
        <v>0.548</v>
      </c>
    </row>
    <row r="640" customFormat="false" ht="12.8" hidden="false" customHeight="false" outlineLevel="0" collapsed="false">
      <c r="A640" s="245" t="n">
        <v>92812</v>
      </c>
      <c r="B640" s="246" t="s">
        <v>16007</v>
      </c>
      <c r="C640" s="245" t="s">
        <v>15376</v>
      </c>
      <c r="D640" s="247" t="n">
        <v>0.5459</v>
      </c>
    </row>
    <row r="641" customFormat="false" ht="12.8" hidden="false" customHeight="false" outlineLevel="0" collapsed="false">
      <c r="A641" s="245" t="n">
        <v>92826</v>
      </c>
      <c r="B641" s="246" t="s">
        <v>16008</v>
      </c>
      <c r="C641" s="245" t="s">
        <v>15376</v>
      </c>
      <c r="D641" s="247" t="n">
        <v>0.5447</v>
      </c>
    </row>
    <row r="642" customFormat="false" ht="12.8" hidden="false" customHeight="false" outlineLevel="0" collapsed="false">
      <c r="A642" s="245" t="n">
        <v>92813</v>
      </c>
      <c r="B642" s="246" t="s">
        <v>16009</v>
      </c>
      <c r="C642" s="245" t="s">
        <v>15376</v>
      </c>
      <c r="D642" s="247" t="n">
        <v>0.5422</v>
      </c>
    </row>
    <row r="643" customFormat="false" ht="12.8" hidden="false" customHeight="false" outlineLevel="0" collapsed="false">
      <c r="A643" s="245" t="n">
        <v>92827</v>
      </c>
      <c r="B643" s="246" t="s">
        <v>16010</v>
      </c>
      <c r="C643" s="245" t="s">
        <v>15376</v>
      </c>
      <c r="D643" s="247" t="n">
        <v>0.5412</v>
      </c>
    </row>
    <row r="644" customFormat="false" ht="12.8" hidden="false" customHeight="false" outlineLevel="0" collapsed="false">
      <c r="A644" s="245" t="n">
        <v>92814</v>
      </c>
      <c r="B644" s="246" t="s">
        <v>16011</v>
      </c>
      <c r="C644" s="245" t="s">
        <v>15376</v>
      </c>
      <c r="D644" s="247" t="n">
        <v>0.5385</v>
      </c>
    </row>
    <row r="645" customFormat="false" ht="12.8" hidden="false" customHeight="false" outlineLevel="0" collapsed="false">
      <c r="A645" s="245" t="n">
        <v>95570</v>
      </c>
      <c r="B645" s="246" t="s">
        <v>16012</v>
      </c>
      <c r="C645" s="245" t="s">
        <v>15376</v>
      </c>
      <c r="D645" s="247" t="n">
        <v>0.1773</v>
      </c>
    </row>
    <row r="646" customFormat="false" ht="12.8" hidden="false" customHeight="false" outlineLevel="0" collapsed="false">
      <c r="A646" s="245" t="n">
        <v>95567</v>
      </c>
      <c r="B646" s="246" t="s">
        <v>16013</v>
      </c>
      <c r="C646" s="245" t="s">
        <v>15376</v>
      </c>
      <c r="D646" s="247" t="n">
        <v>0.1657</v>
      </c>
    </row>
    <row r="647" customFormat="false" ht="12.8" hidden="false" customHeight="false" outlineLevel="0" collapsed="false">
      <c r="A647" s="245" t="n">
        <v>95571</v>
      </c>
      <c r="B647" s="246" t="s">
        <v>16014</v>
      </c>
      <c r="C647" s="245" t="s">
        <v>15376</v>
      </c>
      <c r="D647" s="247" t="n">
        <v>0.1968</v>
      </c>
    </row>
    <row r="648" customFormat="false" ht="12.8" hidden="false" customHeight="false" outlineLevel="0" collapsed="false">
      <c r="A648" s="245" t="n">
        <v>95568</v>
      </c>
      <c r="B648" s="246" t="s">
        <v>16015</v>
      </c>
      <c r="C648" s="245" t="s">
        <v>15376</v>
      </c>
      <c r="D648" s="247" t="n">
        <v>0.1844</v>
      </c>
    </row>
    <row r="649" customFormat="false" ht="12.8" hidden="false" customHeight="false" outlineLevel="0" collapsed="false">
      <c r="A649" s="245" t="n">
        <v>95572</v>
      </c>
      <c r="B649" s="246" t="s">
        <v>16016</v>
      </c>
      <c r="C649" s="245" t="s">
        <v>15376</v>
      </c>
      <c r="D649" s="247" t="n">
        <v>0.178</v>
      </c>
    </row>
    <row r="650" customFormat="false" ht="12.8" hidden="false" customHeight="false" outlineLevel="0" collapsed="false">
      <c r="A650" s="245" t="n">
        <v>95569</v>
      </c>
      <c r="B650" s="246" t="s">
        <v>16017</v>
      </c>
      <c r="C650" s="245" t="s">
        <v>15376</v>
      </c>
      <c r="D650" s="247" t="n">
        <v>0.1659</v>
      </c>
    </row>
    <row r="651" customFormat="false" ht="12.8" hidden="false" customHeight="false" outlineLevel="0" collapsed="false">
      <c r="A651" s="245" t="n">
        <v>92863</v>
      </c>
      <c r="B651" s="246" t="s">
        <v>16018</v>
      </c>
      <c r="C651" s="245" t="s">
        <v>15376</v>
      </c>
      <c r="D651" s="247" t="n">
        <v>0.0292</v>
      </c>
    </row>
    <row r="652" customFormat="false" ht="12.8" hidden="false" customHeight="false" outlineLevel="0" collapsed="false">
      <c r="A652" s="245" t="n">
        <v>92847</v>
      </c>
      <c r="B652" s="246" t="s">
        <v>16019</v>
      </c>
      <c r="C652" s="245" t="s">
        <v>15376</v>
      </c>
      <c r="D652" s="247" t="n">
        <v>0.0241</v>
      </c>
    </row>
    <row r="653" customFormat="false" ht="12.8" hidden="false" customHeight="false" outlineLevel="0" collapsed="false">
      <c r="A653" s="245" t="n">
        <v>92849</v>
      </c>
      <c r="B653" s="246" t="s">
        <v>16020</v>
      </c>
      <c r="C653" s="245" t="s">
        <v>15376</v>
      </c>
      <c r="D653" s="247" t="n">
        <v>0.0344</v>
      </c>
    </row>
    <row r="654" customFormat="false" ht="12.8" hidden="false" customHeight="false" outlineLevel="0" collapsed="false">
      <c r="A654" s="245" t="n">
        <v>92833</v>
      </c>
      <c r="B654" s="246" t="s">
        <v>16021</v>
      </c>
      <c r="C654" s="245" t="s">
        <v>15376</v>
      </c>
      <c r="D654" s="247" t="n">
        <v>0.0284</v>
      </c>
    </row>
    <row r="655" customFormat="false" ht="12.8" hidden="false" customHeight="false" outlineLevel="0" collapsed="false">
      <c r="A655" s="245" t="n">
        <v>92851</v>
      </c>
      <c r="B655" s="246" t="s">
        <v>16022</v>
      </c>
      <c r="C655" s="245" t="s">
        <v>15376</v>
      </c>
      <c r="D655" s="247" t="n">
        <v>0.0465</v>
      </c>
    </row>
    <row r="656" customFormat="false" ht="12.8" hidden="false" customHeight="false" outlineLevel="0" collapsed="false">
      <c r="A656" s="245" t="n">
        <v>92835</v>
      </c>
      <c r="B656" s="246" t="s">
        <v>16023</v>
      </c>
      <c r="C656" s="245" t="s">
        <v>15376</v>
      </c>
      <c r="D656" s="247" t="n">
        <v>0.0385</v>
      </c>
    </row>
    <row r="657" customFormat="false" ht="12.8" hidden="false" customHeight="false" outlineLevel="0" collapsed="false">
      <c r="A657" s="245" t="n">
        <v>92853</v>
      </c>
      <c r="B657" s="246" t="s">
        <v>16024</v>
      </c>
      <c r="C657" s="245" t="s">
        <v>15376</v>
      </c>
      <c r="D657" s="247" t="n">
        <v>0.034</v>
      </c>
    </row>
    <row r="658" customFormat="false" ht="12.8" hidden="false" customHeight="false" outlineLevel="0" collapsed="false">
      <c r="A658" s="245" t="n">
        <v>92837</v>
      </c>
      <c r="B658" s="246" t="s">
        <v>16025</v>
      </c>
      <c r="C658" s="245" t="s">
        <v>15376</v>
      </c>
      <c r="D658" s="247" t="n">
        <v>0.0281</v>
      </c>
    </row>
    <row r="659" customFormat="false" ht="12.8" hidden="false" customHeight="false" outlineLevel="0" collapsed="false">
      <c r="A659" s="245" t="n">
        <v>92855</v>
      </c>
      <c r="B659" s="246" t="s">
        <v>16026</v>
      </c>
      <c r="C659" s="245" t="s">
        <v>15376</v>
      </c>
      <c r="D659" s="247" t="n">
        <v>0.0341</v>
      </c>
    </row>
    <row r="660" customFormat="false" ht="12.8" hidden="false" customHeight="false" outlineLevel="0" collapsed="false">
      <c r="A660" s="245" t="n">
        <v>92839</v>
      </c>
      <c r="B660" s="246" t="s">
        <v>16027</v>
      </c>
      <c r="C660" s="245" t="s">
        <v>15376</v>
      </c>
      <c r="D660" s="247" t="n">
        <v>0.0282</v>
      </c>
    </row>
    <row r="661" customFormat="false" ht="12.8" hidden="false" customHeight="false" outlineLevel="0" collapsed="false">
      <c r="A661" s="245" t="n">
        <v>92857</v>
      </c>
      <c r="B661" s="246" t="s">
        <v>16028</v>
      </c>
      <c r="C661" s="245" t="s">
        <v>15376</v>
      </c>
      <c r="D661" s="247" t="n">
        <v>0.0311</v>
      </c>
    </row>
    <row r="662" customFormat="false" ht="12.8" hidden="false" customHeight="false" outlineLevel="0" collapsed="false">
      <c r="A662" s="245" t="n">
        <v>92841</v>
      </c>
      <c r="B662" s="246" t="s">
        <v>16029</v>
      </c>
      <c r="C662" s="245" t="s">
        <v>15376</v>
      </c>
      <c r="D662" s="247" t="n">
        <v>0.0257</v>
      </c>
    </row>
    <row r="663" customFormat="false" ht="12.8" hidden="false" customHeight="false" outlineLevel="0" collapsed="false">
      <c r="A663" s="245" t="n">
        <v>92859</v>
      </c>
      <c r="B663" s="246" t="s">
        <v>16030</v>
      </c>
      <c r="C663" s="245" t="s">
        <v>15376</v>
      </c>
      <c r="D663" s="247" t="n">
        <v>0.0348</v>
      </c>
    </row>
    <row r="664" customFormat="false" ht="12.8" hidden="false" customHeight="false" outlineLevel="0" collapsed="false">
      <c r="A664" s="245" t="n">
        <v>92843</v>
      </c>
      <c r="B664" s="246" t="s">
        <v>16031</v>
      </c>
      <c r="C664" s="245" t="s">
        <v>15376</v>
      </c>
      <c r="D664" s="247" t="n">
        <v>0.0288</v>
      </c>
    </row>
    <row r="665" customFormat="false" ht="12.8" hidden="false" customHeight="false" outlineLevel="0" collapsed="false">
      <c r="A665" s="245" t="n">
        <v>92861</v>
      </c>
      <c r="B665" s="246" t="s">
        <v>16032</v>
      </c>
      <c r="C665" s="245" t="s">
        <v>15376</v>
      </c>
      <c r="D665" s="247" t="n">
        <v>0.0267</v>
      </c>
    </row>
    <row r="666" customFormat="false" ht="12.8" hidden="false" customHeight="false" outlineLevel="0" collapsed="false">
      <c r="A666" s="245" t="n">
        <v>92845</v>
      </c>
      <c r="B666" s="246" t="s">
        <v>16033</v>
      </c>
      <c r="C666" s="245" t="s">
        <v>15376</v>
      </c>
      <c r="D666" s="247" t="n">
        <v>0.022</v>
      </c>
    </row>
    <row r="667" customFormat="false" ht="12.8" hidden="false" customHeight="false" outlineLevel="0" collapsed="false">
      <c r="A667" s="245" t="n">
        <v>92226</v>
      </c>
      <c r="B667" s="246" t="s">
        <v>16034</v>
      </c>
      <c r="C667" s="245" t="s">
        <v>15376</v>
      </c>
      <c r="D667" s="247" t="n">
        <v>0.0994</v>
      </c>
    </row>
    <row r="668" customFormat="false" ht="12.8" hidden="false" customHeight="false" outlineLevel="0" collapsed="false">
      <c r="A668" s="245" t="n">
        <v>92216</v>
      </c>
      <c r="B668" s="246" t="s">
        <v>16035</v>
      </c>
      <c r="C668" s="245" t="s">
        <v>15376</v>
      </c>
      <c r="D668" s="247" t="n">
        <v>0.0914</v>
      </c>
    </row>
    <row r="669" customFormat="false" ht="12.8" hidden="false" customHeight="false" outlineLevel="0" collapsed="false">
      <c r="A669" s="245" t="n">
        <v>92829</v>
      </c>
      <c r="B669" s="246" t="s">
        <v>16036</v>
      </c>
      <c r="C669" s="245" t="s">
        <v>15376</v>
      </c>
      <c r="D669" s="247" t="n">
        <v>0.084</v>
      </c>
    </row>
    <row r="670" customFormat="false" ht="12.8" hidden="false" customHeight="false" outlineLevel="0" collapsed="false">
      <c r="A670" s="245" t="n">
        <v>92816</v>
      </c>
      <c r="B670" s="246" t="s">
        <v>16037</v>
      </c>
      <c r="C670" s="245" t="s">
        <v>15376</v>
      </c>
      <c r="D670" s="247" t="n">
        <v>0.0771</v>
      </c>
    </row>
    <row r="671" customFormat="false" ht="12.8" hidden="false" customHeight="false" outlineLevel="0" collapsed="false">
      <c r="A671" s="245" t="n">
        <v>92831</v>
      </c>
      <c r="B671" s="246" t="s">
        <v>16038</v>
      </c>
      <c r="C671" s="245" t="s">
        <v>15376</v>
      </c>
      <c r="D671" s="247" t="n">
        <v>0.0755</v>
      </c>
    </row>
    <row r="672" customFormat="false" ht="12.8" hidden="false" customHeight="false" outlineLevel="0" collapsed="false">
      <c r="A672" s="245" t="n">
        <v>92818</v>
      </c>
      <c r="B672" s="246" t="s">
        <v>16039</v>
      </c>
      <c r="C672" s="245" t="s">
        <v>15376</v>
      </c>
      <c r="D672" s="247" t="n">
        <v>0.0693</v>
      </c>
    </row>
    <row r="673" customFormat="false" ht="12.8" hidden="false" customHeight="false" outlineLevel="0" collapsed="false">
      <c r="A673" s="245" t="n">
        <v>95566</v>
      </c>
      <c r="B673" s="246" t="s">
        <v>16040</v>
      </c>
      <c r="C673" s="245" t="s">
        <v>15376</v>
      </c>
      <c r="D673" s="247" t="n">
        <v>0.1095</v>
      </c>
    </row>
    <row r="674" customFormat="false" ht="12.8" hidden="false" customHeight="false" outlineLevel="0" collapsed="false">
      <c r="A674" s="245" t="n">
        <v>95565</v>
      </c>
      <c r="B674" s="246" t="s">
        <v>16041</v>
      </c>
      <c r="C674" s="245" t="s">
        <v>15376</v>
      </c>
      <c r="D674" s="247" t="n">
        <v>0.1012</v>
      </c>
    </row>
    <row r="675" customFormat="false" ht="12.8" hidden="false" customHeight="false" outlineLevel="0" collapsed="false">
      <c r="A675" s="245" t="n">
        <v>92219</v>
      </c>
      <c r="B675" s="246" t="s">
        <v>16042</v>
      </c>
      <c r="C675" s="245" t="s">
        <v>15376</v>
      </c>
      <c r="D675" s="247" t="n">
        <v>0.1286</v>
      </c>
    </row>
    <row r="676" customFormat="false" ht="12.8" hidden="false" customHeight="false" outlineLevel="0" collapsed="false">
      <c r="A676" s="245" t="n">
        <v>92210</v>
      </c>
      <c r="B676" s="246" t="s">
        <v>16043</v>
      </c>
      <c r="C676" s="245" t="s">
        <v>15376</v>
      </c>
      <c r="D676" s="247" t="n">
        <v>0.1191</v>
      </c>
    </row>
    <row r="677" customFormat="false" ht="12.8" hidden="false" customHeight="false" outlineLevel="0" collapsed="false">
      <c r="A677" s="245" t="n">
        <v>92220</v>
      </c>
      <c r="B677" s="246" t="s">
        <v>16044</v>
      </c>
      <c r="C677" s="245" t="s">
        <v>15376</v>
      </c>
      <c r="D677" s="247" t="n">
        <v>0.1356</v>
      </c>
    </row>
    <row r="678" customFormat="false" ht="12.8" hidden="false" customHeight="false" outlineLevel="0" collapsed="false">
      <c r="A678" s="245" t="n">
        <v>92211</v>
      </c>
      <c r="B678" s="246" t="s">
        <v>16045</v>
      </c>
      <c r="C678" s="245" t="s">
        <v>15376</v>
      </c>
      <c r="D678" s="247" t="n">
        <v>0.1255</v>
      </c>
    </row>
    <row r="679" customFormat="false" ht="12.8" hidden="false" customHeight="false" outlineLevel="0" collapsed="false">
      <c r="A679" s="245" t="n">
        <v>92221</v>
      </c>
      <c r="B679" s="246" t="s">
        <v>16046</v>
      </c>
      <c r="C679" s="245" t="s">
        <v>15376</v>
      </c>
      <c r="D679" s="247" t="n">
        <v>0.1088</v>
      </c>
    </row>
    <row r="680" customFormat="false" ht="12.8" hidden="false" customHeight="false" outlineLevel="0" collapsed="false">
      <c r="A680" s="245" t="n">
        <v>92212</v>
      </c>
      <c r="B680" s="246" t="s">
        <v>16047</v>
      </c>
      <c r="C680" s="245" t="s">
        <v>15376</v>
      </c>
      <c r="D680" s="247" t="n">
        <v>0.1002</v>
      </c>
    </row>
    <row r="681" customFormat="false" ht="12.8" hidden="false" customHeight="false" outlineLevel="0" collapsed="false">
      <c r="A681" s="245" t="n">
        <v>92222</v>
      </c>
      <c r="B681" s="246" t="s">
        <v>16048</v>
      </c>
      <c r="C681" s="245" t="s">
        <v>15376</v>
      </c>
      <c r="D681" s="247" t="n">
        <v>0.097</v>
      </c>
    </row>
    <row r="682" customFormat="false" ht="12.8" hidden="false" customHeight="false" outlineLevel="0" collapsed="false">
      <c r="A682" s="245" t="n">
        <v>92213</v>
      </c>
      <c r="B682" s="246" t="s">
        <v>16049</v>
      </c>
      <c r="C682" s="245" t="s">
        <v>15376</v>
      </c>
      <c r="D682" s="247" t="n">
        <v>0.0891</v>
      </c>
    </row>
    <row r="683" customFormat="false" ht="12.8" hidden="false" customHeight="false" outlineLevel="0" collapsed="false">
      <c r="A683" s="245" t="n">
        <v>92223</v>
      </c>
      <c r="B683" s="246" t="s">
        <v>16050</v>
      </c>
      <c r="C683" s="245" t="s">
        <v>15376</v>
      </c>
      <c r="D683" s="247" t="n">
        <v>0.0928</v>
      </c>
    </row>
    <row r="684" customFormat="false" ht="12.8" hidden="false" customHeight="false" outlineLevel="0" collapsed="false">
      <c r="A684" s="245" t="n">
        <v>92214</v>
      </c>
      <c r="B684" s="246" t="s">
        <v>16051</v>
      </c>
      <c r="C684" s="245" t="s">
        <v>15376</v>
      </c>
      <c r="D684" s="247" t="n">
        <v>0.0852</v>
      </c>
    </row>
    <row r="685" customFormat="false" ht="12.8" hidden="false" customHeight="false" outlineLevel="0" collapsed="false">
      <c r="A685" s="245" t="n">
        <v>92224</v>
      </c>
      <c r="B685" s="246" t="s">
        <v>16052</v>
      </c>
      <c r="C685" s="245" t="s">
        <v>15376</v>
      </c>
      <c r="D685" s="247" t="n">
        <v>0.0919</v>
      </c>
    </row>
    <row r="686" customFormat="false" ht="12.8" hidden="false" customHeight="false" outlineLevel="0" collapsed="false">
      <c r="A686" s="245" t="n">
        <v>92215</v>
      </c>
      <c r="B686" s="246" t="s">
        <v>16053</v>
      </c>
      <c r="C686" s="245" t="s">
        <v>15376</v>
      </c>
      <c r="D686" s="247" t="n">
        <v>0.0844</v>
      </c>
    </row>
    <row r="687" customFormat="false" ht="12.8" hidden="false" customHeight="false" outlineLevel="0" collapsed="false">
      <c r="A687" s="245" t="n">
        <v>94342</v>
      </c>
      <c r="B687" s="246" t="s">
        <v>16054</v>
      </c>
      <c r="C687" s="245" t="s">
        <v>15451</v>
      </c>
      <c r="D687" s="247" t="n">
        <v>0.2697</v>
      </c>
    </row>
    <row r="688" customFormat="false" ht="12.8" hidden="false" customHeight="false" outlineLevel="0" collapsed="false">
      <c r="A688" s="245" t="n">
        <v>94319</v>
      </c>
      <c r="B688" s="246" t="s">
        <v>16055</v>
      </c>
      <c r="C688" s="245" t="s">
        <v>15451</v>
      </c>
      <c r="D688" s="247" t="n">
        <v>0.3092</v>
      </c>
    </row>
    <row r="689" customFormat="false" ht="12.8" hidden="false" customHeight="false" outlineLevel="0" collapsed="false">
      <c r="A689" s="245" t="n">
        <v>94304</v>
      </c>
      <c r="B689" s="246" t="s">
        <v>16056</v>
      </c>
      <c r="C689" s="245" t="s">
        <v>15451</v>
      </c>
      <c r="D689" s="247" t="n">
        <v>0.1271</v>
      </c>
    </row>
    <row r="690" customFormat="false" ht="12.8" hidden="false" customHeight="false" outlineLevel="0" collapsed="false">
      <c r="A690" s="245" t="n">
        <v>94306</v>
      </c>
      <c r="B690" s="246" t="s">
        <v>16057</v>
      </c>
      <c r="C690" s="245" t="s">
        <v>15451</v>
      </c>
      <c r="D690" s="247" t="n">
        <v>0.1081</v>
      </c>
    </row>
    <row r="691" customFormat="false" ht="12.8" hidden="false" customHeight="false" outlineLevel="0" collapsed="false">
      <c r="A691" s="245" t="n">
        <v>94327</v>
      </c>
      <c r="B691" s="246" t="s">
        <v>16058</v>
      </c>
      <c r="C691" s="245" t="s">
        <v>15451</v>
      </c>
      <c r="D691" s="247" t="n">
        <v>0.1101</v>
      </c>
    </row>
    <row r="692" customFormat="false" ht="12.8" hidden="false" customHeight="false" outlineLevel="0" collapsed="false">
      <c r="A692" s="245" t="n">
        <v>94329</v>
      </c>
      <c r="B692" s="246" t="s">
        <v>16059</v>
      </c>
      <c r="C692" s="245" t="s">
        <v>15451</v>
      </c>
      <c r="D692" s="247" t="n">
        <v>0.0926</v>
      </c>
    </row>
    <row r="693" customFormat="false" ht="12.8" hidden="false" customHeight="false" outlineLevel="0" collapsed="false">
      <c r="A693" s="245" t="n">
        <v>94333</v>
      </c>
      <c r="B693" s="246" t="s">
        <v>16060</v>
      </c>
      <c r="C693" s="245" t="s">
        <v>15451</v>
      </c>
      <c r="D693" s="247" t="n">
        <v>0.0848</v>
      </c>
    </row>
    <row r="694" customFormat="false" ht="12.8" hidden="false" customHeight="false" outlineLevel="0" collapsed="false">
      <c r="A694" s="245" t="n">
        <v>94310</v>
      </c>
      <c r="B694" s="246" t="s">
        <v>16061</v>
      </c>
      <c r="C694" s="245" t="s">
        <v>15451</v>
      </c>
      <c r="D694" s="247" t="n">
        <v>0.0997</v>
      </c>
    </row>
    <row r="695" customFormat="false" ht="12.8" hidden="false" customHeight="false" outlineLevel="0" collapsed="false">
      <c r="A695" s="245" t="n">
        <v>104739</v>
      </c>
      <c r="B695" s="246" t="s">
        <v>16062</v>
      </c>
      <c r="C695" s="245" t="s">
        <v>15451</v>
      </c>
      <c r="D695" s="247" t="n">
        <v>0.1675</v>
      </c>
    </row>
    <row r="696" customFormat="false" ht="12.8" hidden="false" customHeight="false" outlineLevel="0" collapsed="false">
      <c r="A696" s="245" t="n">
        <v>104738</v>
      </c>
      <c r="B696" s="246" t="s">
        <v>16063</v>
      </c>
      <c r="C696" s="245" t="s">
        <v>15451</v>
      </c>
      <c r="D696" s="247" t="n">
        <v>0.1916</v>
      </c>
    </row>
    <row r="697" customFormat="false" ht="12.8" hidden="false" customHeight="false" outlineLevel="0" collapsed="false">
      <c r="A697" s="245" t="n">
        <v>94316</v>
      </c>
      <c r="B697" s="246" t="s">
        <v>16064</v>
      </c>
      <c r="C697" s="245" t="s">
        <v>15451</v>
      </c>
      <c r="D697" s="247" t="n">
        <v>0.1407</v>
      </c>
    </row>
    <row r="698" customFormat="false" ht="12.8" hidden="false" customHeight="false" outlineLevel="0" collapsed="false">
      <c r="A698" s="245" t="n">
        <v>94318</v>
      </c>
      <c r="B698" s="246" t="s">
        <v>16065</v>
      </c>
      <c r="C698" s="245" t="s">
        <v>15451</v>
      </c>
      <c r="D698" s="247" t="n">
        <v>0.1077</v>
      </c>
    </row>
    <row r="699" customFormat="false" ht="12.8" hidden="false" customHeight="false" outlineLevel="0" collapsed="false">
      <c r="A699" s="245" t="n">
        <v>94339</v>
      </c>
      <c r="B699" s="246" t="s">
        <v>16066</v>
      </c>
      <c r="C699" s="245" t="s">
        <v>15451</v>
      </c>
      <c r="D699" s="247" t="n">
        <v>0.1208</v>
      </c>
    </row>
    <row r="700" customFormat="false" ht="12.8" hidden="false" customHeight="false" outlineLevel="0" collapsed="false">
      <c r="A700" s="245" t="n">
        <v>94341</v>
      </c>
      <c r="B700" s="246" t="s">
        <v>16067</v>
      </c>
      <c r="C700" s="245" t="s">
        <v>15451</v>
      </c>
      <c r="D700" s="247" t="n">
        <v>0.0913</v>
      </c>
    </row>
    <row r="701" customFormat="false" ht="12.8" hidden="false" customHeight="false" outlineLevel="0" collapsed="false">
      <c r="A701" s="245" t="n">
        <v>104742</v>
      </c>
      <c r="B701" s="246" t="s">
        <v>16068</v>
      </c>
      <c r="C701" s="245" t="s">
        <v>15370</v>
      </c>
      <c r="D701" s="247" t="n">
        <v>0.2359</v>
      </c>
    </row>
    <row r="702" customFormat="false" ht="12.8" hidden="false" customHeight="false" outlineLevel="0" collapsed="false">
      <c r="A702" s="245" t="n">
        <v>93382</v>
      </c>
      <c r="B702" s="246" t="s">
        <v>16069</v>
      </c>
      <c r="C702" s="245" t="s">
        <v>15451</v>
      </c>
      <c r="D702" s="247" t="n">
        <v>0.8811</v>
      </c>
    </row>
    <row r="703" customFormat="false" ht="12.8" hidden="false" customHeight="false" outlineLevel="0" collapsed="false">
      <c r="A703" s="245" t="n">
        <v>104737</v>
      </c>
      <c r="B703" s="246" t="s">
        <v>16070</v>
      </c>
      <c r="C703" s="245" t="s">
        <v>15451</v>
      </c>
      <c r="D703" s="247" t="n">
        <v>0.8849</v>
      </c>
    </row>
    <row r="704" customFormat="false" ht="12.8" hidden="false" customHeight="false" outlineLevel="0" collapsed="false">
      <c r="A704" s="245" t="n">
        <v>93369</v>
      </c>
      <c r="B704" s="246" t="s">
        <v>16071</v>
      </c>
      <c r="C704" s="245" t="s">
        <v>15451</v>
      </c>
      <c r="D704" s="247" t="n">
        <v>0.428</v>
      </c>
    </row>
    <row r="705" customFormat="false" ht="12.8" hidden="false" customHeight="false" outlineLevel="0" collapsed="false">
      <c r="A705" s="245" t="n">
        <v>93373</v>
      </c>
      <c r="B705" s="246" t="s">
        <v>16072</v>
      </c>
      <c r="C705" s="245" t="s">
        <v>15451</v>
      </c>
      <c r="D705" s="247" t="n">
        <v>0.4541</v>
      </c>
    </row>
    <row r="706" customFormat="false" ht="12.8" hidden="false" customHeight="false" outlineLevel="0" collapsed="false">
      <c r="A706" s="245" t="n">
        <v>93368</v>
      </c>
      <c r="B706" s="246" t="s">
        <v>16073</v>
      </c>
      <c r="C706" s="245" t="s">
        <v>15451</v>
      </c>
      <c r="D706" s="247" t="n">
        <v>0.4093</v>
      </c>
    </row>
    <row r="707" customFormat="false" ht="12.8" hidden="false" customHeight="false" outlineLevel="0" collapsed="false">
      <c r="A707" s="245" t="n">
        <v>104729</v>
      </c>
      <c r="B707" s="246" t="s">
        <v>16074</v>
      </c>
      <c r="C707" s="245" t="s">
        <v>15451</v>
      </c>
      <c r="D707" s="247" t="n">
        <v>0.2931</v>
      </c>
    </row>
    <row r="708" customFormat="false" ht="12.8" hidden="false" customHeight="false" outlineLevel="0" collapsed="false">
      <c r="A708" s="245" t="n">
        <v>93372</v>
      </c>
      <c r="B708" s="246" t="s">
        <v>16075</v>
      </c>
      <c r="C708" s="245" t="s">
        <v>15451</v>
      </c>
      <c r="D708" s="247" t="n">
        <v>0.4335</v>
      </c>
    </row>
    <row r="709" customFormat="false" ht="12.8" hidden="false" customHeight="false" outlineLevel="0" collapsed="false">
      <c r="A709" s="245" t="n">
        <v>104731</v>
      </c>
      <c r="B709" s="246" t="s">
        <v>16076</v>
      </c>
      <c r="C709" s="245" t="s">
        <v>15451</v>
      </c>
      <c r="D709" s="247" t="n">
        <v>0.2887</v>
      </c>
    </row>
    <row r="710" customFormat="false" ht="12.8" hidden="false" customHeight="false" outlineLevel="0" collapsed="false">
      <c r="A710" s="245" t="n">
        <v>93367</v>
      </c>
      <c r="B710" s="246" t="s">
        <v>16077</v>
      </c>
      <c r="C710" s="245" t="s">
        <v>15451</v>
      </c>
      <c r="D710" s="247" t="n">
        <v>0.4006</v>
      </c>
    </row>
    <row r="711" customFormat="false" ht="12.8" hidden="false" customHeight="false" outlineLevel="0" collapsed="false">
      <c r="A711" s="245" t="n">
        <v>104728</v>
      </c>
      <c r="B711" s="246" t="s">
        <v>16078</v>
      </c>
      <c r="C711" s="245" t="s">
        <v>15451</v>
      </c>
      <c r="D711" s="247" t="n">
        <v>0.2967</v>
      </c>
    </row>
    <row r="712" customFormat="false" ht="12.8" hidden="false" customHeight="false" outlineLevel="0" collapsed="false">
      <c r="A712" s="245" t="n">
        <v>104730</v>
      </c>
      <c r="B712" s="246" t="s">
        <v>16079</v>
      </c>
      <c r="C712" s="245" t="s">
        <v>15451</v>
      </c>
      <c r="D712" s="247" t="n">
        <v>0.2885</v>
      </c>
    </row>
    <row r="713" customFormat="false" ht="12.8" hidden="false" customHeight="false" outlineLevel="0" collapsed="false">
      <c r="A713" s="245" t="n">
        <v>104732</v>
      </c>
      <c r="B713" s="246" t="s">
        <v>16080</v>
      </c>
      <c r="C713" s="245" t="s">
        <v>15451</v>
      </c>
      <c r="D713" s="247" t="n">
        <v>0.2856</v>
      </c>
    </row>
    <row r="714" customFormat="false" ht="12.8" hidden="false" customHeight="false" outlineLevel="0" collapsed="false">
      <c r="A714" s="245" t="n">
        <v>104740</v>
      </c>
      <c r="B714" s="246" t="s">
        <v>16081</v>
      </c>
      <c r="C714" s="245" t="s">
        <v>15451</v>
      </c>
      <c r="D714" s="247" t="n">
        <v>0.5284</v>
      </c>
    </row>
    <row r="715" customFormat="false" ht="12.8" hidden="false" customHeight="false" outlineLevel="0" collapsed="false">
      <c r="A715" s="245" t="n">
        <v>104741</v>
      </c>
      <c r="B715" s="246" t="s">
        <v>16082</v>
      </c>
      <c r="C715" s="245" t="s">
        <v>15451</v>
      </c>
      <c r="D715" s="247" t="n">
        <v>0.4537</v>
      </c>
    </row>
    <row r="716" customFormat="false" ht="12.8" hidden="false" customHeight="false" outlineLevel="0" collapsed="false">
      <c r="A716" s="245" t="n">
        <v>93381</v>
      </c>
      <c r="B716" s="246" t="s">
        <v>16083</v>
      </c>
      <c r="C716" s="245" t="s">
        <v>15451</v>
      </c>
      <c r="D716" s="247" t="n">
        <v>0.5295</v>
      </c>
    </row>
    <row r="717" customFormat="false" ht="12.8" hidden="false" customHeight="false" outlineLevel="0" collapsed="false">
      <c r="A717" s="245" t="n">
        <v>93379</v>
      </c>
      <c r="B717" s="246" t="s">
        <v>16084</v>
      </c>
      <c r="C717" s="245" t="s">
        <v>15451</v>
      </c>
      <c r="D717" s="247" t="n">
        <v>0.5243</v>
      </c>
    </row>
    <row r="718" customFormat="false" ht="12.8" hidden="false" customHeight="false" outlineLevel="0" collapsed="false">
      <c r="A718" s="245" t="n">
        <v>93380</v>
      </c>
      <c r="B718" s="246" t="s">
        <v>16085</v>
      </c>
      <c r="C718" s="245" t="s">
        <v>15451</v>
      </c>
      <c r="D718" s="247" t="n">
        <v>0.522</v>
      </c>
    </row>
    <row r="719" customFormat="false" ht="12.8" hidden="false" customHeight="false" outlineLevel="0" collapsed="false">
      <c r="A719" s="245" t="n">
        <v>93378</v>
      </c>
      <c r="B719" s="246" t="s">
        <v>16086</v>
      </c>
      <c r="C719" s="245" t="s">
        <v>15451</v>
      </c>
      <c r="D719" s="247" t="n">
        <v>0.5217</v>
      </c>
    </row>
    <row r="720" customFormat="false" ht="12.8" hidden="false" customHeight="false" outlineLevel="0" collapsed="false">
      <c r="A720" s="245" t="n">
        <v>104733</v>
      </c>
      <c r="B720" s="246" t="s">
        <v>16087</v>
      </c>
      <c r="C720" s="245" t="s">
        <v>15451</v>
      </c>
      <c r="D720" s="247" t="n">
        <v>0.4259</v>
      </c>
    </row>
    <row r="721" customFormat="false" ht="12.8" hidden="false" customHeight="false" outlineLevel="0" collapsed="false">
      <c r="A721" s="245" t="n">
        <v>104735</v>
      </c>
      <c r="B721" s="246" t="s">
        <v>16088</v>
      </c>
      <c r="C721" s="245" t="s">
        <v>15451</v>
      </c>
      <c r="D721" s="247" t="n">
        <v>0.3927</v>
      </c>
    </row>
    <row r="722" customFormat="false" ht="12.8" hidden="false" customHeight="false" outlineLevel="0" collapsed="false">
      <c r="A722" s="245" t="n">
        <v>104734</v>
      </c>
      <c r="B722" s="246" t="s">
        <v>16089</v>
      </c>
      <c r="C722" s="245" t="s">
        <v>15451</v>
      </c>
      <c r="D722" s="247" t="n">
        <v>0.4094</v>
      </c>
    </row>
    <row r="723" customFormat="false" ht="12.8" hidden="false" customHeight="false" outlineLevel="0" collapsed="false">
      <c r="A723" s="245" t="n">
        <v>104736</v>
      </c>
      <c r="B723" s="246" t="s">
        <v>16090</v>
      </c>
      <c r="C723" s="245" t="s">
        <v>15451</v>
      </c>
      <c r="D723" s="247" t="n">
        <v>0.3712</v>
      </c>
    </row>
    <row r="724" customFormat="false" ht="12.8" hidden="false" customHeight="false" outlineLevel="0" collapsed="false">
      <c r="A724" s="245" t="n">
        <v>105732</v>
      </c>
      <c r="B724" s="246" t="s">
        <v>16091</v>
      </c>
      <c r="C724" s="245" t="s">
        <v>15451</v>
      </c>
      <c r="D724" s="247" t="n">
        <v>0.0452</v>
      </c>
    </row>
    <row r="725" customFormat="false" ht="12.8" hidden="false" customHeight="false" outlineLevel="0" collapsed="false">
      <c r="A725" s="245" t="n">
        <v>96397</v>
      </c>
      <c r="B725" s="246" t="s">
        <v>16092</v>
      </c>
      <c r="C725" s="245" t="s">
        <v>15451</v>
      </c>
      <c r="D725" s="247" t="n">
        <v>0.0394</v>
      </c>
    </row>
    <row r="726" customFormat="false" ht="12.8" hidden="false" customHeight="false" outlineLevel="0" collapsed="false">
      <c r="A726" s="245" t="n">
        <v>105735</v>
      </c>
      <c r="B726" s="246" t="s">
        <v>16093</v>
      </c>
      <c r="C726" s="245" t="s">
        <v>15451</v>
      </c>
      <c r="D726" s="247" t="n">
        <v>0.0364</v>
      </c>
    </row>
    <row r="727" customFormat="false" ht="12.8" hidden="false" customHeight="false" outlineLevel="0" collapsed="false">
      <c r="A727" s="245" t="n">
        <v>105727</v>
      </c>
      <c r="B727" s="246" t="s">
        <v>16094</v>
      </c>
      <c r="C727" s="245" t="s">
        <v>15451</v>
      </c>
      <c r="D727" s="247" t="n">
        <v>0.0577</v>
      </c>
    </row>
    <row r="728" customFormat="false" ht="12.8" hidden="false" customHeight="false" outlineLevel="0" collapsed="false">
      <c r="A728" s="245" t="n">
        <v>96396</v>
      </c>
      <c r="B728" s="246" t="s">
        <v>16095</v>
      </c>
      <c r="C728" s="245" t="s">
        <v>15451</v>
      </c>
      <c r="D728" s="247" t="n">
        <v>0.0519</v>
      </c>
    </row>
    <row r="729" customFormat="false" ht="12.8" hidden="false" customHeight="false" outlineLevel="0" collapsed="false">
      <c r="A729" s="245" t="n">
        <v>105730</v>
      </c>
      <c r="B729" s="246" t="s">
        <v>16096</v>
      </c>
      <c r="C729" s="245" t="s">
        <v>15451</v>
      </c>
      <c r="D729" s="247" t="n">
        <v>0.0486</v>
      </c>
    </row>
    <row r="730" customFormat="false" ht="12.8" hidden="false" customHeight="false" outlineLevel="0" collapsed="false">
      <c r="A730" s="245" t="n">
        <v>105737</v>
      </c>
      <c r="B730" s="246" t="s">
        <v>16097</v>
      </c>
      <c r="C730" s="245" t="s">
        <v>15451</v>
      </c>
      <c r="D730" s="247" t="n">
        <v>0.0364</v>
      </c>
    </row>
    <row r="731" customFormat="false" ht="12.8" hidden="false" customHeight="false" outlineLevel="0" collapsed="false">
      <c r="A731" s="245" t="n">
        <v>96398</v>
      </c>
      <c r="B731" s="246" t="s">
        <v>16098</v>
      </c>
      <c r="C731" s="245" t="s">
        <v>15451</v>
      </c>
      <c r="D731" s="247" t="n">
        <v>0.0333</v>
      </c>
    </row>
    <row r="732" customFormat="false" ht="12.8" hidden="false" customHeight="false" outlineLevel="0" collapsed="false">
      <c r="A732" s="245" t="n">
        <v>105740</v>
      </c>
      <c r="B732" s="246" t="s">
        <v>16099</v>
      </c>
      <c r="C732" s="245" t="s">
        <v>15451</v>
      </c>
      <c r="D732" s="247" t="n">
        <v>0.0316</v>
      </c>
    </row>
    <row r="733" customFormat="false" ht="12.8" hidden="false" customHeight="false" outlineLevel="0" collapsed="false">
      <c r="A733" s="245" t="n">
        <v>105749</v>
      </c>
      <c r="B733" s="246" t="s">
        <v>16100</v>
      </c>
      <c r="C733" s="245" t="s">
        <v>15451</v>
      </c>
      <c r="D733" s="247" t="n">
        <v>0.0678</v>
      </c>
    </row>
    <row r="734" customFormat="false" ht="12.8" hidden="false" customHeight="false" outlineLevel="0" collapsed="false">
      <c r="A734" s="245" t="n">
        <v>96400</v>
      </c>
      <c r="B734" s="246" t="s">
        <v>16101</v>
      </c>
      <c r="C734" s="245" t="s">
        <v>15451</v>
      </c>
      <c r="D734" s="247" t="n">
        <v>0.0649</v>
      </c>
    </row>
    <row r="735" customFormat="false" ht="12.8" hidden="false" customHeight="false" outlineLevel="0" collapsed="false">
      <c r="A735" s="245" t="n">
        <v>105752</v>
      </c>
      <c r="B735" s="246" t="s">
        <v>16102</v>
      </c>
      <c r="C735" s="245" t="s">
        <v>15451</v>
      </c>
      <c r="D735" s="247" t="n">
        <v>0.0618</v>
      </c>
    </row>
    <row r="736" customFormat="false" ht="12.8" hidden="false" customHeight="false" outlineLevel="0" collapsed="false">
      <c r="A736" s="245" t="n">
        <v>105754</v>
      </c>
      <c r="B736" s="246" t="s">
        <v>16103</v>
      </c>
      <c r="C736" s="245" t="s">
        <v>15451</v>
      </c>
      <c r="D736" s="247" t="n">
        <v>0.0586</v>
      </c>
    </row>
    <row r="737" customFormat="false" ht="12.8" hidden="false" customHeight="false" outlineLevel="0" collapsed="false">
      <c r="A737" s="245" t="n">
        <v>105742</v>
      </c>
      <c r="B737" s="246" t="s">
        <v>16104</v>
      </c>
      <c r="C737" s="245" t="s">
        <v>15451</v>
      </c>
      <c r="D737" s="247" t="n">
        <v>0.0612</v>
      </c>
    </row>
    <row r="738" customFormat="false" ht="12.8" hidden="false" customHeight="false" outlineLevel="0" collapsed="false">
      <c r="A738" s="245" t="n">
        <v>96399</v>
      </c>
      <c r="B738" s="246" t="s">
        <v>16105</v>
      </c>
      <c r="C738" s="245" t="s">
        <v>15451</v>
      </c>
      <c r="D738" s="247" t="n">
        <v>0.0562</v>
      </c>
    </row>
    <row r="739" customFormat="false" ht="12.8" hidden="false" customHeight="false" outlineLevel="0" collapsed="false">
      <c r="A739" s="245" t="n">
        <v>105745</v>
      </c>
      <c r="B739" s="246" t="s">
        <v>16106</v>
      </c>
      <c r="C739" s="245" t="s">
        <v>15451</v>
      </c>
      <c r="D739" s="247" t="n">
        <v>0.0512</v>
      </c>
    </row>
    <row r="740" customFormat="false" ht="12.8" hidden="false" customHeight="false" outlineLevel="0" collapsed="false">
      <c r="A740" s="245" t="n">
        <v>105747</v>
      </c>
      <c r="B740" s="246" t="s">
        <v>16107</v>
      </c>
      <c r="C740" s="245" t="s">
        <v>15451</v>
      </c>
      <c r="D740" s="247" t="n">
        <v>0.046</v>
      </c>
    </row>
    <row r="741" customFormat="false" ht="12.8" hidden="false" customHeight="false" outlineLevel="0" collapsed="false">
      <c r="A741" s="245" t="n">
        <v>105657</v>
      </c>
      <c r="B741" s="246" t="s">
        <v>16108</v>
      </c>
      <c r="C741" s="245" t="s">
        <v>15451</v>
      </c>
      <c r="D741" s="247" t="n">
        <v>0.0754</v>
      </c>
    </row>
    <row r="742" customFormat="false" ht="12.8" hidden="false" customHeight="false" outlineLevel="0" collapsed="false">
      <c r="A742" s="245" t="n">
        <v>100566</v>
      </c>
      <c r="B742" s="246" t="s">
        <v>16109</v>
      </c>
      <c r="C742" s="245" t="s">
        <v>15451</v>
      </c>
      <c r="D742" s="247" t="n">
        <v>0.0597</v>
      </c>
    </row>
    <row r="743" customFormat="false" ht="12.8" hidden="false" customHeight="false" outlineLevel="0" collapsed="false">
      <c r="A743" s="245" t="n">
        <v>105666</v>
      </c>
      <c r="B743" s="246" t="s">
        <v>16110</v>
      </c>
      <c r="C743" s="245" t="s">
        <v>15451</v>
      </c>
      <c r="D743" s="247" t="n">
        <v>0.0514</v>
      </c>
    </row>
    <row r="744" customFormat="false" ht="12.8" hidden="false" customHeight="false" outlineLevel="0" collapsed="false">
      <c r="A744" s="245" t="n">
        <v>105639</v>
      </c>
      <c r="B744" s="246" t="s">
        <v>16111</v>
      </c>
      <c r="C744" s="245" t="s">
        <v>15451</v>
      </c>
      <c r="D744" s="247" t="n">
        <v>0.0466</v>
      </c>
    </row>
    <row r="745" customFormat="false" ht="12.8" hidden="false" customHeight="false" outlineLevel="0" collapsed="false">
      <c r="A745" s="245" t="n">
        <v>105645</v>
      </c>
      <c r="B745" s="246" t="s">
        <v>16112</v>
      </c>
      <c r="C745" s="245" t="s">
        <v>15451</v>
      </c>
      <c r="D745" s="247" t="n">
        <v>0.0417</v>
      </c>
    </row>
    <row r="746" customFormat="false" ht="12.8" hidden="false" customHeight="false" outlineLevel="0" collapsed="false">
      <c r="A746" s="245" t="n">
        <v>105651</v>
      </c>
      <c r="B746" s="246" t="s">
        <v>16113</v>
      </c>
      <c r="C746" s="245" t="s">
        <v>15451</v>
      </c>
      <c r="D746" s="247" t="n">
        <v>0.039</v>
      </c>
    </row>
    <row r="747" customFormat="false" ht="12.8" hidden="false" customHeight="false" outlineLevel="0" collapsed="false">
      <c r="A747" s="245" t="n">
        <v>105658</v>
      </c>
      <c r="B747" s="246" t="s">
        <v>16114</v>
      </c>
      <c r="C747" s="245" t="s">
        <v>15451</v>
      </c>
      <c r="D747" s="247" t="n">
        <v>0.0633</v>
      </c>
    </row>
    <row r="748" customFormat="false" ht="12.8" hidden="false" customHeight="false" outlineLevel="0" collapsed="false">
      <c r="A748" s="245" t="n">
        <v>100567</v>
      </c>
      <c r="B748" s="246" t="s">
        <v>16115</v>
      </c>
      <c r="C748" s="245" t="s">
        <v>15451</v>
      </c>
      <c r="D748" s="247" t="n">
        <v>0.0498</v>
      </c>
    </row>
    <row r="749" customFormat="false" ht="12.8" hidden="false" customHeight="false" outlineLevel="0" collapsed="false">
      <c r="A749" s="245" t="n">
        <v>105667</v>
      </c>
      <c r="B749" s="246" t="s">
        <v>16116</v>
      </c>
      <c r="C749" s="245" t="s">
        <v>15451</v>
      </c>
      <c r="D749" s="247" t="n">
        <v>0.0427</v>
      </c>
    </row>
    <row r="750" customFormat="false" ht="12.8" hidden="false" customHeight="false" outlineLevel="0" collapsed="false">
      <c r="A750" s="245" t="n">
        <v>105640</v>
      </c>
      <c r="B750" s="246" t="s">
        <v>16117</v>
      </c>
      <c r="C750" s="245" t="s">
        <v>15451</v>
      </c>
      <c r="D750" s="247" t="n">
        <v>0.0403</v>
      </c>
    </row>
    <row r="751" customFormat="false" ht="12.8" hidden="false" customHeight="false" outlineLevel="0" collapsed="false">
      <c r="A751" s="245" t="n">
        <v>105646</v>
      </c>
      <c r="B751" s="246" t="s">
        <v>16118</v>
      </c>
      <c r="C751" s="245" t="s">
        <v>15451</v>
      </c>
      <c r="D751" s="247" t="n">
        <v>0.036</v>
      </c>
    </row>
    <row r="752" customFormat="false" ht="12.8" hidden="false" customHeight="false" outlineLevel="0" collapsed="false">
      <c r="A752" s="245" t="n">
        <v>105652</v>
      </c>
      <c r="B752" s="246" t="s">
        <v>16119</v>
      </c>
      <c r="C752" s="245" t="s">
        <v>15451</v>
      </c>
      <c r="D752" s="247" t="n">
        <v>0.0336</v>
      </c>
    </row>
    <row r="753" customFormat="false" ht="12.8" hidden="false" customHeight="false" outlineLevel="0" collapsed="false">
      <c r="A753" s="245" t="n">
        <v>105659</v>
      </c>
      <c r="B753" s="246" t="s">
        <v>16120</v>
      </c>
      <c r="C753" s="245" t="s">
        <v>15451</v>
      </c>
      <c r="D753" s="247" t="n">
        <v>0.0547</v>
      </c>
    </row>
    <row r="754" customFormat="false" ht="12.8" hidden="false" customHeight="false" outlineLevel="0" collapsed="false">
      <c r="A754" s="245" t="n">
        <v>100568</v>
      </c>
      <c r="B754" s="246" t="s">
        <v>16121</v>
      </c>
      <c r="C754" s="245" t="s">
        <v>15451</v>
      </c>
      <c r="D754" s="247" t="n">
        <v>0.0428</v>
      </c>
    </row>
    <row r="755" customFormat="false" ht="12.8" hidden="false" customHeight="false" outlineLevel="0" collapsed="false">
      <c r="A755" s="245" t="n">
        <v>105668</v>
      </c>
      <c r="B755" s="246" t="s">
        <v>16122</v>
      </c>
      <c r="C755" s="245" t="s">
        <v>15451</v>
      </c>
      <c r="D755" s="247" t="n">
        <v>0.0366</v>
      </c>
    </row>
    <row r="756" customFormat="false" ht="12.8" hidden="false" customHeight="false" outlineLevel="0" collapsed="false">
      <c r="A756" s="245" t="n">
        <v>105641</v>
      </c>
      <c r="B756" s="246" t="s">
        <v>16123</v>
      </c>
      <c r="C756" s="245" t="s">
        <v>15451</v>
      </c>
      <c r="D756" s="247" t="n">
        <v>0.0355</v>
      </c>
    </row>
    <row r="757" customFormat="false" ht="12.8" hidden="false" customHeight="false" outlineLevel="0" collapsed="false">
      <c r="A757" s="245" t="n">
        <v>105647</v>
      </c>
      <c r="B757" s="246" t="s">
        <v>16124</v>
      </c>
      <c r="C757" s="245" t="s">
        <v>15451</v>
      </c>
      <c r="D757" s="247" t="n">
        <v>0.0316</v>
      </c>
    </row>
    <row r="758" customFormat="false" ht="12.8" hidden="false" customHeight="false" outlineLevel="0" collapsed="false">
      <c r="A758" s="245" t="n">
        <v>105653</v>
      </c>
      <c r="B758" s="246" t="s">
        <v>16125</v>
      </c>
      <c r="C758" s="245" t="s">
        <v>15451</v>
      </c>
      <c r="D758" s="247" t="n">
        <v>0.0296</v>
      </c>
    </row>
    <row r="759" customFormat="false" ht="12.8" hidden="false" customHeight="false" outlineLevel="0" collapsed="false">
      <c r="A759" s="245" t="n">
        <v>105710</v>
      </c>
      <c r="B759" s="246" t="s">
        <v>16126</v>
      </c>
      <c r="C759" s="245" t="s">
        <v>15451</v>
      </c>
      <c r="D759" s="247" t="n">
        <v>0.1274</v>
      </c>
    </row>
    <row r="760" customFormat="false" ht="12.8" hidden="false" customHeight="false" outlineLevel="0" collapsed="false">
      <c r="A760" s="245" t="n">
        <v>100564</v>
      </c>
      <c r="B760" s="246" t="s">
        <v>16127</v>
      </c>
      <c r="C760" s="245" t="s">
        <v>15451</v>
      </c>
      <c r="D760" s="247" t="n">
        <v>0.1037</v>
      </c>
    </row>
    <row r="761" customFormat="false" ht="12.8" hidden="false" customHeight="false" outlineLevel="0" collapsed="false">
      <c r="A761" s="245" t="n">
        <v>105711</v>
      </c>
      <c r="B761" s="246" t="s">
        <v>16128</v>
      </c>
      <c r="C761" s="245" t="s">
        <v>15451</v>
      </c>
      <c r="D761" s="247" t="n">
        <v>0.0906</v>
      </c>
    </row>
    <row r="762" customFormat="false" ht="12.8" hidden="false" customHeight="false" outlineLevel="0" collapsed="false">
      <c r="A762" s="245" t="n">
        <v>105705</v>
      </c>
      <c r="B762" s="246" t="s">
        <v>16129</v>
      </c>
      <c r="C762" s="245" t="s">
        <v>15451</v>
      </c>
      <c r="D762" s="247" t="n">
        <v>0.0678</v>
      </c>
    </row>
    <row r="763" customFormat="false" ht="12.8" hidden="false" customHeight="false" outlineLevel="0" collapsed="false">
      <c r="A763" s="245" t="n">
        <v>105706</v>
      </c>
      <c r="B763" s="246" t="s">
        <v>16130</v>
      </c>
      <c r="C763" s="245" t="s">
        <v>15451</v>
      </c>
      <c r="D763" s="247" t="n">
        <v>0.0611</v>
      </c>
    </row>
    <row r="764" customFormat="false" ht="12.8" hidden="false" customHeight="false" outlineLevel="0" collapsed="false">
      <c r="A764" s="245" t="n">
        <v>105708</v>
      </c>
      <c r="B764" s="246" t="s">
        <v>16131</v>
      </c>
      <c r="C764" s="245" t="s">
        <v>15451</v>
      </c>
      <c r="D764" s="247" t="n">
        <v>0.0574</v>
      </c>
    </row>
    <row r="765" customFormat="false" ht="12.8" hidden="false" customHeight="false" outlineLevel="0" collapsed="false">
      <c r="A765" s="245" t="n">
        <v>105690</v>
      </c>
      <c r="B765" s="246" t="s">
        <v>16132</v>
      </c>
      <c r="C765" s="245" t="s">
        <v>15451</v>
      </c>
      <c r="D765" s="247" t="n">
        <v>0.0809</v>
      </c>
    </row>
    <row r="766" customFormat="false" ht="12.8" hidden="false" customHeight="false" outlineLevel="0" collapsed="false">
      <c r="A766" s="245" t="n">
        <v>100569</v>
      </c>
      <c r="B766" s="246" t="s">
        <v>16133</v>
      </c>
      <c r="C766" s="245" t="s">
        <v>15451</v>
      </c>
      <c r="D766" s="247" t="n">
        <v>0.0642</v>
      </c>
    </row>
    <row r="767" customFormat="false" ht="12.8" hidden="false" customHeight="false" outlineLevel="0" collapsed="false">
      <c r="A767" s="245" t="n">
        <v>105699</v>
      </c>
      <c r="B767" s="246" t="s">
        <v>16134</v>
      </c>
      <c r="C767" s="245" t="s">
        <v>15451</v>
      </c>
      <c r="D767" s="247" t="n">
        <v>0.0554</v>
      </c>
    </row>
    <row r="768" customFormat="false" ht="12.8" hidden="false" customHeight="false" outlineLevel="0" collapsed="false">
      <c r="A768" s="245" t="n">
        <v>105672</v>
      </c>
      <c r="B768" s="246" t="s">
        <v>16135</v>
      </c>
      <c r="C768" s="245" t="s">
        <v>15451</v>
      </c>
      <c r="D768" s="247" t="n">
        <v>0.0512</v>
      </c>
    </row>
    <row r="769" customFormat="false" ht="12.8" hidden="false" customHeight="false" outlineLevel="0" collapsed="false">
      <c r="A769" s="245" t="n">
        <v>105678</v>
      </c>
      <c r="B769" s="246" t="s">
        <v>16136</v>
      </c>
      <c r="C769" s="245" t="s">
        <v>15451</v>
      </c>
      <c r="D769" s="247" t="n">
        <v>0.0459</v>
      </c>
    </row>
    <row r="770" customFormat="false" ht="12.8" hidden="false" customHeight="false" outlineLevel="0" collapsed="false">
      <c r="A770" s="245" t="n">
        <v>105684</v>
      </c>
      <c r="B770" s="246" t="s">
        <v>16137</v>
      </c>
      <c r="C770" s="245" t="s">
        <v>15451</v>
      </c>
      <c r="D770" s="247" t="n">
        <v>0.043</v>
      </c>
    </row>
    <row r="771" customFormat="false" ht="12.8" hidden="false" customHeight="false" outlineLevel="0" collapsed="false">
      <c r="A771" s="245" t="n">
        <v>105691</v>
      </c>
      <c r="B771" s="246" t="s">
        <v>16138</v>
      </c>
      <c r="C771" s="245" t="s">
        <v>15451</v>
      </c>
      <c r="D771" s="247" t="n">
        <v>0.0671</v>
      </c>
    </row>
    <row r="772" customFormat="false" ht="12.8" hidden="false" customHeight="false" outlineLevel="0" collapsed="false">
      <c r="A772" s="245" t="n">
        <v>100570</v>
      </c>
      <c r="B772" s="246" t="s">
        <v>16139</v>
      </c>
      <c r="C772" s="245" t="s">
        <v>15451</v>
      </c>
      <c r="D772" s="247" t="n">
        <v>0.0529</v>
      </c>
    </row>
    <row r="773" customFormat="false" ht="12.8" hidden="false" customHeight="false" outlineLevel="0" collapsed="false">
      <c r="A773" s="245" t="n">
        <v>105700</v>
      </c>
      <c r="B773" s="246" t="s">
        <v>16140</v>
      </c>
      <c r="C773" s="245" t="s">
        <v>15451</v>
      </c>
      <c r="D773" s="247" t="n">
        <v>0.0454</v>
      </c>
    </row>
    <row r="774" customFormat="false" ht="12.8" hidden="false" customHeight="false" outlineLevel="0" collapsed="false">
      <c r="A774" s="245" t="n">
        <v>105673</v>
      </c>
      <c r="B774" s="246" t="s">
        <v>16141</v>
      </c>
      <c r="C774" s="245" t="s">
        <v>15451</v>
      </c>
      <c r="D774" s="247" t="n">
        <v>0.0436</v>
      </c>
    </row>
    <row r="775" customFormat="false" ht="12.8" hidden="false" customHeight="false" outlineLevel="0" collapsed="false">
      <c r="A775" s="245" t="n">
        <v>105679</v>
      </c>
      <c r="B775" s="246" t="s">
        <v>16142</v>
      </c>
      <c r="C775" s="245" t="s">
        <v>15451</v>
      </c>
      <c r="D775" s="247" t="n">
        <v>0.039</v>
      </c>
    </row>
    <row r="776" customFormat="false" ht="12.8" hidden="false" customHeight="false" outlineLevel="0" collapsed="false">
      <c r="A776" s="245" t="n">
        <v>105685</v>
      </c>
      <c r="B776" s="246" t="s">
        <v>16143</v>
      </c>
      <c r="C776" s="245" t="s">
        <v>15451</v>
      </c>
      <c r="D776" s="247" t="n">
        <v>0.0365</v>
      </c>
    </row>
    <row r="777" customFormat="false" ht="12.8" hidden="false" customHeight="false" outlineLevel="0" collapsed="false">
      <c r="A777" s="245" t="n">
        <v>105692</v>
      </c>
      <c r="B777" s="246" t="s">
        <v>16144</v>
      </c>
      <c r="C777" s="245" t="s">
        <v>15451</v>
      </c>
      <c r="D777" s="247" t="n">
        <v>0.0574</v>
      </c>
    </row>
    <row r="778" customFormat="false" ht="12.8" hidden="false" customHeight="false" outlineLevel="0" collapsed="false">
      <c r="A778" s="245" t="n">
        <v>100571</v>
      </c>
      <c r="B778" s="246" t="s">
        <v>16145</v>
      </c>
      <c r="C778" s="245" t="s">
        <v>15451</v>
      </c>
      <c r="D778" s="247" t="n">
        <v>0.045</v>
      </c>
    </row>
    <row r="779" customFormat="false" ht="12.8" hidden="false" customHeight="false" outlineLevel="0" collapsed="false">
      <c r="A779" s="245" t="n">
        <v>105701</v>
      </c>
      <c r="B779" s="246" t="s">
        <v>16146</v>
      </c>
      <c r="C779" s="245" t="s">
        <v>15451</v>
      </c>
      <c r="D779" s="247" t="n">
        <v>0.0385</v>
      </c>
    </row>
    <row r="780" customFormat="false" ht="12.8" hidden="false" customHeight="false" outlineLevel="0" collapsed="false">
      <c r="A780" s="245" t="n">
        <v>105674</v>
      </c>
      <c r="B780" s="246" t="s">
        <v>16147</v>
      </c>
      <c r="C780" s="245" t="s">
        <v>15451</v>
      </c>
      <c r="D780" s="247" t="n">
        <v>0.038</v>
      </c>
    </row>
    <row r="781" customFormat="false" ht="12.8" hidden="false" customHeight="false" outlineLevel="0" collapsed="false">
      <c r="A781" s="245" t="n">
        <v>105680</v>
      </c>
      <c r="B781" s="246" t="s">
        <v>16148</v>
      </c>
      <c r="C781" s="245" t="s">
        <v>15451</v>
      </c>
      <c r="D781" s="247" t="n">
        <v>0.0339</v>
      </c>
    </row>
    <row r="782" customFormat="false" ht="12.8" hidden="false" customHeight="false" outlineLevel="0" collapsed="false">
      <c r="A782" s="245" t="n">
        <v>105686</v>
      </c>
      <c r="B782" s="246" t="s">
        <v>16149</v>
      </c>
      <c r="C782" s="245" t="s">
        <v>15451</v>
      </c>
      <c r="D782" s="247" t="n">
        <v>0.0317</v>
      </c>
    </row>
    <row r="783" customFormat="false" ht="12.8" hidden="false" customHeight="false" outlineLevel="0" collapsed="false">
      <c r="A783" s="245" t="n">
        <v>105718</v>
      </c>
      <c r="B783" s="246" t="s">
        <v>16150</v>
      </c>
      <c r="C783" s="245" t="s">
        <v>15451</v>
      </c>
      <c r="D783" s="247" t="n">
        <v>0.1447</v>
      </c>
    </row>
    <row r="784" customFormat="false" ht="12.8" hidden="false" customHeight="false" outlineLevel="0" collapsed="false">
      <c r="A784" s="245" t="n">
        <v>100565</v>
      </c>
      <c r="B784" s="246" t="s">
        <v>16151</v>
      </c>
      <c r="C784" s="245" t="s">
        <v>15451</v>
      </c>
      <c r="D784" s="247" t="n">
        <v>0.1189</v>
      </c>
    </row>
    <row r="785" customFormat="false" ht="12.8" hidden="false" customHeight="false" outlineLevel="0" collapsed="false">
      <c r="A785" s="245" t="n">
        <v>105581</v>
      </c>
      <c r="B785" s="246" t="s">
        <v>16152</v>
      </c>
      <c r="C785" s="245" t="s">
        <v>15451</v>
      </c>
      <c r="D785" s="247" t="n">
        <v>0.1044</v>
      </c>
    </row>
    <row r="786" customFormat="false" ht="12.8" hidden="false" customHeight="false" outlineLevel="0" collapsed="false">
      <c r="A786" s="245" t="n">
        <v>105713</v>
      </c>
      <c r="B786" s="246" t="s">
        <v>16153</v>
      </c>
      <c r="C786" s="245" t="s">
        <v>15451</v>
      </c>
      <c r="D786" s="247" t="n">
        <v>0.0784</v>
      </c>
    </row>
    <row r="787" customFormat="false" ht="12.8" hidden="false" customHeight="false" outlineLevel="0" collapsed="false">
      <c r="A787" s="245" t="n">
        <v>105714</v>
      </c>
      <c r="B787" s="246" t="s">
        <v>16154</v>
      </c>
      <c r="C787" s="245" t="s">
        <v>15451</v>
      </c>
      <c r="D787" s="247" t="n">
        <v>0.071</v>
      </c>
    </row>
    <row r="788" customFormat="false" ht="12.8" hidden="false" customHeight="false" outlineLevel="0" collapsed="false">
      <c r="A788" s="245" t="n">
        <v>105716</v>
      </c>
      <c r="B788" s="246" t="s">
        <v>16155</v>
      </c>
      <c r="C788" s="245" t="s">
        <v>15451</v>
      </c>
      <c r="D788" s="247" t="n">
        <v>0.0668</v>
      </c>
    </row>
    <row r="789" customFormat="false" ht="12.8" hidden="false" customHeight="false" outlineLevel="0" collapsed="false">
      <c r="A789" s="245" t="n">
        <v>105624</v>
      </c>
      <c r="B789" s="246" t="s">
        <v>16156</v>
      </c>
      <c r="C789" s="245" t="s">
        <v>15451</v>
      </c>
      <c r="D789" s="247" t="n">
        <v>0.0591</v>
      </c>
    </row>
    <row r="790" customFormat="false" ht="12.8" hidden="false" customHeight="false" outlineLevel="0" collapsed="false">
      <c r="A790" s="245" t="n">
        <v>96391</v>
      </c>
      <c r="B790" s="246" t="s">
        <v>16157</v>
      </c>
      <c r="C790" s="245" t="s">
        <v>15451</v>
      </c>
      <c r="D790" s="247" t="n">
        <v>0.041</v>
      </c>
    </row>
    <row r="791" customFormat="false" ht="12.8" hidden="false" customHeight="false" outlineLevel="0" collapsed="false">
      <c r="A791" s="245" t="n">
        <v>105632</v>
      </c>
      <c r="B791" s="246" t="s">
        <v>16158</v>
      </c>
      <c r="C791" s="245" t="s">
        <v>15451</v>
      </c>
      <c r="D791" s="247" t="n">
        <v>0.0394</v>
      </c>
    </row>
    <row r="792" customFormat="false" ht="12.8" hidden="false" customHeight="false" outlineLevel="0" collapsed="false">
      <c r="A792" s="245" t="n">
        <v>105601</v>
      </c>
      <c r="B792" s="246" t="s">
        <v>16159</v>
      </c>
      <c r="C792" s="245" t="s">
        <v>15451</v>
      </c>
      <c r="D792" s="247" t="n">
        <v>0.058</v>
      </c>
    </row>
    <row r="793" customFormat="false" ht="12.8" hidden="false" customHeight="false" outlineLevel="0" collapsed="false">
      <c r="A793" s="245" t="n">
        <v>105609</v>
      </c>
      <c r="B793" s="246" t="s">
        <v>16160</v>
      </c>
      <c r="C793" s="245" t="s">
        <v>15451</v>
      </c>
      <c r="D793" s="247" t="n">
        <v>0.0529</v>
      </c>
    </row>
    <row r="794" customFormat="false" ht="12.8" hidden="false" customHeight="false" outlineLevel="0" collapsed="false">
      <c r="A794" s="245" t="n">
        <v>105617</v>
      </c>
      <c r="B794" s="246" t="s">
        <v>16161</v>
      </c>
      <c r="C794" s="245" t="s">
        <v>15451</v>
      </c>
      <c r="D794" s="247" t="n">
        <v>0.0492</v>
      </c>
    </row>
    <row r="795" customFormat="false" ht="12.8" hidden="false" customHeight="false" outlineLevel="0" collapsed="false">
      <c r="A795" s="245" t="n">
        <v>105625</v>
      </c>
      <c r="B795" s="246" t="s">
        <v>16162</v>
      </c>
      <c r="C795" s="245" t="s">
        <v>15451</v>
      </c>
      <c r="D795" s="247" t="n">
        <v>0.0465</v>
      </c>
    </row>
    <row r="796" customFormat="false" ht="12.8" hidden="false" customHeight="false" outlineLevel="0" collapsed="false">
      <c r="A796" s="245" t="n">
        <v>96392</v>
      </c>
      <c r="B796" s="246" t="s">
        <v>16163</v>
      </c>
      <c r="C796" s="245" t="s">
        <v>15451</v>
      </c>
      <c r="D796" s="247" t="n">
        <v>0.032</v>
      </c>
    </row>
    <row r="797" customFormat="false" ht="12.8" hidden="false" customHeight="false" outlineLevel="0" collapsed="false">
      <c r="A797" s="245" t="n">
        <v>105633</v>
      </c>
      <c r="B797" s="246" t="s">
        <v>16164</v>
      </c>
      <c r="C797" s="245" t="s">
        <v>15451</v>
      </c>
      <c r="D797" s="247" t="n">
        <v>0.0307</v>
      </c>
    </row>
    <row r="798" customFormat="false" ht="12.8" hidden="false" customHeight="false" outlineLevel="0" collapsed="false">
      <c r="A798" s="245" t="n">
        <v>105602</v>
      </c>
      <c r="B798" s="246" t="s">
        <v>16165</v>
      </c>
      <c r="C798" s="245" t="s">
        <v>15451</v>
      </c>
      <c r="D798" s="247" t="n">
        <v>0.0453</v>
      </c>
    </row>
    <row r="799" customFormat="false" ht="12.8" hidden="false" customHeight="false" outlineLevel="0" collapsed="false">
      <c r="A799" s="245" t="n">
        <v>105610</v>
      </c>
      <c r="B799" s="246" t="s">
        <v>16166</v>
      </c>
      <c r="C799" s="245" t="s">
        <v>15451</v>
      </c>
      <c r="D799" s="247" t="n">
        <v>0.0412</v>
      </c>
    </row>
    <row r="800" customFormat="false" ht="12.8" hidden="false" customHeight="false" outlineLevel="0" collapsed="false">
      <c r="A800" s="245" t="n">
        <v>105618</v>
      </c>
      <c r="B800" s="246" t="s">
        <v>16167</v>
      </c>
      <c r="C800" s="245" t="s">
        <v>15451</v>
      </c>
      <c r="D800" s="247" t="n">
        <v>0.0382</v>
      </c>
    </row>
    <row r="801" customFormat="false" ht="12.8" hidden="false" customHeight="false" outlineLevel="0" collapsed="false">
      <c r="A801" s="245" t="n">
        <v>105571</v>
      </c>
      <c r="B801" s="246" t="s">
        <v>16168</v>
      </c>
      <c r="C801" s="245" t="s">
        <v>15451</v>
      </c>
      <c r="D801" s="247" t="n">
        <v>0.133</v>
      </c>
    </row>
    <row r="802" customFormat="false" ht="12.8" hidden="false" customHeight="false" outlineLevel="0" collapsed="false">
      <c r="A802" s="245" t="n">
        <v>96389</v>
      </c>
      <c r="B802" s="246" t="s">
        <v>16169</v>
      </c>
      <c r="C802" s="245" t="s">
        <v>15451</v>
      </c>
      <c r="D802" s="247" t="n">
        <v>0.0976</v>
      </c>
    </row>
    <row r="803" customFormat="false" ht="12.8" hidden="false" customHeight="false" outlineLevel="0" collapsed="false">
      <c r="A803" s="245" t="n">
        <v>105575</v>
      </c>
      <c r="B803" s="246" t="s">
        <v>16170</v>
      </c>
      <c r="C803" s="245" t="s">
        <v>15451</v>
      </c>
      <c r="D803" s="247" t="n">
        <v>0.0947</v>
      </c>
    </row>
    <row r="804" customFormat="false" ht="12.8" hidden="false" customHeight="false" outlineLevel="0" collapsed="false">
      <c r="A804" s="245" t="n">
        <v>105599</v>
      </c>
      <c r="B804" s="246" t="s">
        <v>16171</v>
      </c>
      <c r="C804" s="245" t="s">
        <v>15451</v>
      </c>
      <c r="D804" s="247" t="n">
        <v>0.132</v>
      </c>
    </row>
    <row r="805" customFormat="false" ht="12.8" hidden="false" customHeight="false" outlineLevel="0" collapsed="false">
      <c r="A805" s="245" t="n">
        <v>105607</v>
      </c>
      <c r="B805" s="246" t="s">
        <v>16172</v>
      </c>
      <c r="C805" s="245" t="s">
        <v>15451</v>
      </c>
      <c r="D805" s="247" t="n">
        <v>0.1232</v>
      </c>
    </row>
    <row r="806" customFormat="false" ht="12.8" hidden="false" customHeight="false" outlineLevel="0" collapsed="false">
      <c r="A806" s="245" t="n">
        <v>105615</v>
      </c>
      <c r="B806" s="246" t="s">
        <v>16173</v>
      </c>
      <c r="C806" s="245" t="s">
        <v>15451</v>
      </c>
      <c r="D806" s="247" t="n">
        <v>0.1166</v>
      </c>
    </row>
    <row r="807" customFormat="false" ht="12.8" hidden="false" customHeight="false" outlineLevel="0" collapsed="false">
      <c r="A807" s="245" t="n">
        <v>105623</v>
      </c>
      <c r="B807" s="246" t="s">
        <v>16174</v>
      </c>
      <c r="C807" s="245" t="s">
        <v>15451</v>
      </c>
      <c r="D807" s="247" t="n">
        <v>0.0814</v>
      </c>
    </row>
    <row r="808" customFormat="false" ht="12.8" hidden="false" customHeight="false" outlineLevel="0" collapsed="false">
      <c r="A808" s="245" t="n">
        <v>96390</v>
      </c>
      <c r="B808" s="246" t="s">
        <v>16175</v>
      </c>
      <c r="C808" s="245" t="s">
        <v>15451</v>
      </c>
      <c r="D808" s="247" t="n">
        <v>0.0574</v>
      </c>
    </row>
    <row r="809" customFormat="false" ht="12.8" hidden="false" customHeight="false" outlineLevel="0" collapsed="false">
      <c r="A809" s="245" t="n">
        <v>105631</v>
      </c>
      <c r="B809" s="246" t="s">
        <v>16176</v>
      </c>
      <c r="C809" s="245" t="s">
        <v>15451</v>
      </c>
      <c r="D809" s="247" t="n">
        <v>0.0553</v>
      </c>
    </row>
    <row r="810" customFormat="false" ht="12.8" hidden="false" customHeight="false" outlineLevel="0" collapsed="false">
      <c r="A810" s="245" t="n">
        <v>105600</v>
      </c>
      <c r="B810" s="246" t="s">
        <v>16177</v>
      </c>
      <c r="C810" s="245" t="s">
        <v>15451</v>
      </c>
      <c r="D810" s="247" t="n">
        <v>0.0806</v>
      </c>
    </row>
    <row r="811" customFormat="false" ht="12.8" hidden="false" customHeight="false" outlineLevel="0" collapsed="false">
      <c r="A811" s="245" t="n">
        <v>105608</v>
      </c>
      <c r="B811" s="246" t="s">
        <v>16178</v>
      </c>
      <c r="C811" s="245" t="s">
        <v>15451</v>
      </c>
      <c r="D811" s="247" t="n">
        <v>0.074</v>
      </c>
    </row>
    <row r="812" customFormat="false" ht="12.8" hidden="false" customHeight="false" outlineLevel="0" collapsed="false">
      <c r="A812" s="245" t="n">
        <v>105616</v>
      </c>
      <c r="B812" s="246" t="s">
        <v>16179</v>
      </c>
      <c r="C812" s="245" t="s">
        <v>15451</v>
      </c>
      <c r="D812" s="247" t="n">
        <v>0.0692</v>
      </c>
    </row>
    <row r="813" customFormat="false" ht="12.8" hidden="false" customHeight="false" outlineLevel="0" collapsed="false">
      <c r="A813" s="245" t="n">
        <v>105585</v>
      </c>
      <c r="B813" s="246" t="s">
        <v>16180</v>
      </c>
      <c r="C813" s="245" t="s">
        <v>15451</v>
      </c>
      <c r="D813" s="247" t="n">
        <v>0.1531</v>
      </c>
    </row>
    <row r="814" customFormat="false" ht="12.8" hidden="false" customHeight="false" outlineLevel="0" collapsed="false">
      <c r="A814" s="245" t="n">
        <v>100572</v>
      </c>
      <c r="B814" s="246" t="s">
        <v>16181</v>
      </c>
      <c r="C814" s="245" t="s">
        <v>15451</v>
      </c>
      <c r="D814" s="247" t="n">
        <v>0.1236</v>
      </c>
    </row>
    <row r="815" customFormat="false" ht="12.8" hidden="false" customHeight="false" outlineLevel="0" collapsed="false">
      <c r="A815" s="245" t="n">
        <v>105588</v>
      </c>
      <c r="B815" s="246" t="s">
        <v>16182</v>
      </c>
      <c r="C815" s="245" t="s">
        <v>15451</v>
      </c>
      <c r="D815" s="247" t="n">
        <v>0.1214</v>
      </c>
    </row>
    <row r="816" customFormat="false" ht="12.8" hidden="false" customHeight="false" outlineLevel="0" collapsed="false">
      <c r="A816" s="245" t="n">
        <v>105583</v>
      </c>
      <c r="B816" s="246" t="s">
        <v>16183</v>
      </c>
      <c r="C816" s="245" t="s">
        <v>15451</v>
      </c>
      <c r="D816" s="247" t="n">
        <v>0.081</v>
      </c>
    </row>
    <row r="817" customFormat="false" ht="12.8" hidden="false" customHeight="false" outlineLevel="0" collapsed="false">
      <c r="A817" s="245" t="n">
        <v>105719</v>
      </c>
      <c r="B817" s="246" t="s">
        <v>16184</v>
      </c>
      <c r="C817" s="245" t="s">
        <v>15451</v>
      </c>
      <c r="D817" s="247" t="n">
        <v>0.0703</v>
      </c>
    </row>
    <row r="818" customFormat="false" ht="12.8" hidden="false" customHeight="false" outlineLevel="0" collapsed="false">
      <c r="A818" s="245" t="n">
        <v>105721</v>
      </c>
      <c r="B818" s="246" t="s">
        <v>16185</v>
      </c>
      <c r="C818" s="245" t="s">
        <v>15451</v>
      </c>
      <c r="D818" s="247" t="n">
        <v>0.0716</v>
      </c>
    </row>
    <row r="819" customFormat="false" ht="12.8" hidden="false" customHeight="false" outlineLevel="0" collapsed="false">
      <c r="A819" s="245" t="n">
        <v>105592</v>
      </c>
      <c r="B819" s="246" t="s">
        <v>16186</v>
      </c>
      <c r="C819" s="245" t="s">
        <v>15451</v>
      </c>
      <c r="D819" s="247" t="n">
        <v>0.1722</v>
      </c>
    </row>
    <row r="820" customFormat="false" ht="12.8" hidden="false" customHeight="false" outlineLevel="0" collapsed="false">
      <c r="A820" s="245" t="n">
        <v>100573</v>
      </c>
      <c r="B820" s="246" t="s">
        <v>16187</v>
      </c>
      <c r="C820" s="245" t="s">
        <v>15451</v>
      </c>
      <c r="D820" s="247" t="n">
        <v>0.1407</v>
      </c>
    </row>
    <row r="821" customFormat="false" ht="12.8" hidden="false" customHeight="false" outlineLevel="0" collapsed="false">
      <c r="A821" s="245" t="n">
        <v>105595</v>
      </c>
      <c r="B821" s="246" t="s">
        <v>16188</v>
      </c>
      <c r="C821" s="245" t="s">
        <v>15451</v>
      </c>
      <c r="D821" s="247" t="n">
        <v>0.1384</v>
      </c>
    </row>
    <row r="822" customFormat="false" ht="12.8" hidden="false" customHeight="false" outlineLevel="0" collapsed="false">
      <c r="A822" s="245" t="n">
        <v>105590</v>
      </c>
      <c r="B822" s="246" t="s">
        <v>16189</v>
      </c>
      <c r="C822" s="245" t="s">
        <v>15451</v>
      </c>
      <c r="D822" s="247" t="n">
        <v>0.0931</v>
      </c>
    </row>
    <row r="823" customFormat="false" ht="12.8" hidden="false" customHeight="false" outlineLevel="0" collapsed="false">
      <c r="A823" s="245" t="n">
        <v>105723</v>
      </c>
      <c r="B823" s="246" t="s">
        <v>16190</v>
      </c>
      <c r="C823" s="245" t="s">
        <v>15451</v>
      </c>
      <c r="D823" s="247" t="n">
        <v>0.0813</v>
      </c>
    </row>
    <row r="824" customFormat="false" ht="12.8" hidden="false" customHeight="false" outlineLevel="0" collapsed="false">
      <c r="A824" s="245" t="n">
        <v>105725</v>
      </c>
      <c r="B824" s="246" t="s">
        <v>16191</v>
      </c>
      <c r="C824" s="245" t="s">
        <v>15451</v>
      </c>
      <c r="D824" s="247" t="n">
        <v>0.0829</v>
      </c>
    </row>
    <row r="825" customFormat="false" ht="12.8" hidden="false" customHeight="false" outlineLevel="0" collapsed="false">
      <c r="A825" s="245" t="n">
        <v>105566</v>
      </c>
      <c r="B825" s="246" t="s">
        <v>16192</v>
      </c>
      <c r="C825" s="245" t="s">
        <v>15451</v>
      </c>
      <c r="D825" s="247" t="n">
        <v>0.3077</v>
      </c>
    </row>
    <row r="826" customFormat="false" ht="12.8" hidden="false" customHeight="false" outlineLevel="0" collapsed="false">
      <c r="A826" s="245" t="n">
        <v>96388</v>
      </c>
      <c r="B826" s="246" t="s">
        <v>16193</v>
      </c>
      <c r="C826" s="245" t="s">
        <v>15451</v>
      </c>
      <c r="D826" s="247" t="n">
        <v>0.2985</v>
      </c>
    </row>
    <row r="827" customFormat="false" ht="12.8" hidden="false" customHeight="false" outlineLevel="0" collapsed="false">
      <c r="A827" s="245" t="n">
        <v>105569</v>
      </c>
      <c r="B827" s="246" t="s">
        <v>16194</v>
      </c>
      <c r="C827" s="245" t="s">
        <v>15451</v>
      </c>
      <c r="D827" s="247" t="n">
        <v>0.2909</v>
      </c>
    </row>
    <row r="828" customFormat="false" ht="12.8" hidden="false" customHeight="false" outlineLevel="0" collapsed="false">
      <c r="A828" s="245" t="n">
        <v>101767</v>
      </c>
      <c r="B828" s="246" t="s">
        <v>16195</v>
      </c>
      <c r="C828" s="245" t="s">
        <v>15451</v>
      </c>
      <c r="D828" s="247" t="n">
        <v>0.4483</v>
      </c>
    </row>
    <row r="829" customFormat="false" ht="12.8" hidden="false" customHeight="false" outlineLevel="0" collapsed="false">
      <c r="A829" s="245" t="n">
        <v>101768</v>
      </c>
      <c r="B829" s="246" t="s">
        <v>16196</v>
      </c>
      <c r="C829" s="245" t="s">
        <v>15451</v>
      </c>
      <c r="D829" s="247" t="n">
        <v>0.3789</v>
      </c>
    </row>
    <row r="830" customFormat="false" ht="12.8" hidden="false" customHeight="false" outlineLevel="0" collapsed="false">
      <c r="A830" s="245" t="n">
        <v>100574</v>
      </c>
      <c r="B830" s="246" t="s">
        <v>16197</v>
      </c>
      <c r="C830" s="245" t="s">
        <v>15451</v>
      </c>
      <c r="D830" s="247" t="n">
        <v>0.3472</v>
      </c>
    </row>
    <row r="831" customFormat="false" ht="12.8" hidden="false" customHeight="false" outlineLevel="0" collapsed="false">
      <c r="A831" s="245" t="n">
        <v>105562</v>
      </c>
      <c r="B831" s="246" t="s">
        <v>16198</v>
      </c>
      <c r="C831" s="245" t="s">
        <v>15451</v>
      </c>
      <c r="D831" s="247" t="n">
        <v>0.2915</v>
      </c>
    </row>
    <row r="832" customFormat="false" ht="12.8" hidden="false" customHeight="false" outlineLevel="0" collapsed="false">
      <c r="A832" s="245" t="n">
        <v>105563</v>
      </c>
      <c r="B832" s="246" t="s">
        <v>16199</v>
      </c>
      <c r="C832" s="245" t="s">
        <v>15451</v>
      </c>
      <c r="D832" s="247" t="n">
        <v>0.2816</v>
      </c>
    </row>
    <row r="833" customFormat="false" ht="12.8" hidden="false" customHeight="false" outlineLevel="0" collapsed="false">
      <c r="A833" s="245" t="n">
        <v>105565</v>
      </c>
      <c r="B833" s="246" t="s">
        <v>16200</v>
      </c>
      <c r="C833" s="245" t="s">
        <v>15451</v>
      </c>
      <c r="D833" s="247" t="n">
        <v>0.2864</v>
      </c>
    </row>
    <row r="834" customFormat="false" ht="12.8" hidden="false" customHeight="false" outlineLevel="0" collapsed="false">
      <c r="A834" s="245" t="n">
        <v>105557</v>
      </c>
      <c r="B834" s="246" t="s">
        <v>16201</v>
      </c>
      <c r="C834" s="245" t="s">
        <v>15451</v>
      </c>
      <c r="D834" s="247" t="n">
        <v>0.3619</v>
      </c>
    </row>
    <row r="835" customFormat="false" ht="12.8" hidden="false" customHeight="false" outlineLevel="0" collapsed="false">
      <c r="A835" s="245" t="n">
        <v>105558</v>
      </c>
      <c r="B835" s="246" t="s">
        <v>16202</v>
      </c>
      <c r="C835" s="245" t="s">
        <v>15451</v>
      </c>
      <c r="D835" s="247" t="n">
        <v>0.3599</v>
      </c>
    </row>
    <row r="836" customFormat="false" ht="12.8" hidden="false" customHeight="false" outlineLevel="0" collapsed="false">
      <c r="A836" s="245" t="n">
        <v>105560</v>
      </c>
      <c r="B836" s="246" t="s">
        <v>16203</v>
      </c>
      <c r="C836" s="245" t="s">
        <v>15451</v>
      </c>
      <c r="D836" s="247" t="n">
        <v>0.3612</v>
      </c>
    </row>
    <row r="837" customFormat="false" ht="12.8" hidden="false" customHeight="false" outlineLevel="0" collapsed="false">
      <c r="A837" s="245" t="n">
        <v>96386</v>
      </c>
      <c r="B837" s="246" t="s">
        <v>16204</v>
      </c>
      <c r="C837" s="245" t="s">
        <v>15451</v>
      </c>
      <c r="D837" s="247" t="n">
        <v>0.2826</v>
      </c>
    </row>
    <row r="838" customFormat="false" ht="12.8" hidden="false" customHeight="false" outlineLevel="0" collapsed="false">
      <c r="A838" s="245" t="n">
        <v>105564</v>
      </c>
      <c r="B838" s="246" t="s">
        <v>16205</v>
      </c>
      <c r="C838" s="245" t="s">
        <v>15451</v>
      </c>
      <c r="D838" s="247" t="n">
        <v>0.2886</v>
      </c>
    </row>
    <row r="839" customFormat="false" ht="12.8" hidden="false" customHeight="false" outlineLevel="0" collapsed="false">
      <c r="A839" s="245" t="n">
        <v>105561</v>
      </c>
      <c r="B839" s="246" t="s">
        <v>16206</v>
      </c>
      <c r="C839" s="245" t="s">
        <v>15451</v>
      </c>
      <c r="D839" s="247" t="n">
        <v>0.2974</v>
      </c>
    </row>
    <row r="840" customFormat="false" ht="12.8" hidden="false" customHeight="false" outlineLevel="0" collapsed="false">
      <c r="A840" s="245" t="n">
        <v>96385</v>
      </c>
      <c r="B840" s="246" t="s">
        <v>16207</v>
      </c>
      <c r="C840" s="245" t="s">
        <v>15451</v>
      </c>
      <c r="D840" s="247" t="n">
        <v>0.3543</v>
      </c>
    </row>
    <row r="841" customFormat="false" ht="12.8" hidden="false" customHeight="false" outlineLevel="0" collapsed="false">
      <c r="A841" s="245" t="n">
        <v>105556</v>
      </c>
      <c r="B841" s="246" t="s">
        <v>16208</v>
      </c>
      <c r="C841" s="245" t="s">
        <v>15451</v>
      </c>
      <c r="D841" s="247" t="n">
        <v>0.355</v>
      </c>
    </row>
    <row r="842" customFormat="false" ht="12.8" hidden="false" customHeight="false" outlineLevel="0" collapsed="false">
      <c r="A842" s="245" t="n">
        <v>105559</v>
      </c>
      <c r="B842" s="246" t="s">
        <v>16209</v>
      </c>
      <c r="C842" s="245" t="s">
        <v>15451</v>
      </c>
      <c r="D842" s="247" t="n">
        <v>0.3507</v>
      </c>
    </row>
    <row r="843" customFormat="false" ht="12.8" hidden="false" customHeight="false" outlineLevel="0" collapsed="false">
      <c r="A843" s="245" t="n">
        <v>105733</v>
      </c>
      <c r="B843" s="246" t="s">
        <v>16210</v>
      </c>
      <c r="C843" s="245" t="s">
        <v>15451</v>
      </c>
      <c r="D843" s="247" t="n">
        <v>0.0567</v>
      </c>
    </row>
    <row r="844" customFormat="false" ht="12.8" hidden="false" customHeight="false" outlineLevel="0" collapsed="false">
      <c r="A844" s="245" t="n">
        <v>105734</v>
      </c>
      <c r="B844" s="246" t="s">
        <v>16211</v>
      </c>
      <c r="C844" s="245" t="s">
        <v>15451</v>
      </c>
      <c r="D844" s="247" t="n">
        <v>0.0486</v>
      </c>
    </row>
    <row r="845" customFormat="false" ht="12.8" hidden="false" customHeight="false" outlineLevel="0" collapsed="false">
      <c r="A845" s="245" t="n">
        <v>105736</v>
      </c>
      <c r="B845" s="246" t="s">
        <v>16212</v>
      </c>
      <c r="C845" s="245" t="s">
        <v>15451</v>
      </c>
      <c r="D845" s="247" t="n">
        <v>0.0445</v>
      </c>
    </row>
    <row r="846" customFormat="false" ht="12.8" hidden="false" customHeight="false" outlineLevel="0" collapsed="false">
      <c r="A846" s="245" t="n">
        <v>105728</v>
      </c>
      <c r="B846" s="246" t="s">
        <v>16213</v>
      </c>
      <c r="C846" s="245" t="s">
        <v>15451</v>
      </c>
      <c r="D846" s="247" t="n">
        <v>0.0711</v>
      </c>
    </row>
    <row r="847" customFormat="false" ht="12.8" hidden="false" customHeight="false" outlineLevel="0" collapsed="false">
      <c r="A847" s="245" t="n">
        <v>105729</v>
      </c>
      <c r="B847" s="246" t="s">
        <v>16214</v>
      </c>
      <c r="C847" s="245" t="s">
        <v>15451</v>
      </c>
      <c r="D847" s="247" t="n">
        <v>0.0629</v>
      </c>
    </row>
    <row r="848" customFormat="false" ht="12.8" hidden="false" customHeight="false" outlineLevel="0" collapsed="false">
      <c r="A848" s="245" t="n">
        <v>105731</v>
      </c>
      <c r="B848" s="246" t="s">
        <v>16215</v>
      </c>
      <c r="C848" s="245" t="s">
        <v>15451</v>
      </c>
      <c r="D848" s="247" t="n">
        <v>0.0586</v>
      </c>
    </row>
    <row r="849" customFormat="false" ht="12.8" hidden="false" customHeight="false" outlineLevel="0" collapsed="false">
      <c r="A849" s="245" t="n">
        <v>105738</v>
      </c>
      <c r="B849" s="246" t="s">
        <v>16216</v>
      </c>
      <c r="C849" s="245" t="s">
        <v>15451</v>
      </c>
      <c r="D849" s="247" t="n">
        <v>0.0436</v>
      </c>
    </row>
    <row r="850" customFormat="false" ht="12.8" hidden="false" customHeight="false" outlineLevel="0" collapsed="false">
      <c r="A850" s="245" t="n">
        <v>105739</v>
      </c>
      <c r="B850" s="246" t="s">
        <v>16217</v>
      </c>
      <c r="C850" s="245" t="s">
        <v>15451</v>
      </c>
      <c r="D850" s="247" t="n">
        <v>0.0391</v>
      </c>
    </row>
    <row r="851" customFormat="false" ht="12.8" hidden="false" customHeight="false" outlineLevel="0" collapsed="false">
      <c r="A851" s="245" t="n">
        <v>105741</v>
      </c>
      <c r="B851" s="246" t="s">
        <v>16218</v>
      </c>
      <c r="C851" s="245" t="s">
        <v>15451</v>
      </c>
      <c r="D851" s="247" t="n">
        <v>0.0368</v>
      </c>
    </row>
    <row r="852" customFormat="false" ht="12.8" hidden="false" customHeight="false" outlineLevel="0" collapsed="false">
      <c r="A852" s="245" t="n">
        <v>105750</v>
      </c>
      <c r="B852" s="246" t="s">
        <v>16219</v>
      </c>
      <c r="C852" s="245" t="s">
        <v>15451</v>
      </c>
      <c r="D852" s="247" t="n">
        <v>0.0923</v>
      </c>
    </row>
    <row r="853" customFormat="false" ht="12.8" hidden="false" customHeight="false" outlineLevel="0" collapsed="false">
      <c r="A853" s="245" t="n">
        <v>105751</v>
      </c>
      <c r="B853" s="246" t="s">
        <v>16220</v>
      </c>
      <c r="C853" s="245" t="s">
        <v>15451</v>
      </c>
      <c r="D853" s="247" t="n">
        <v>0.0886</v>
      </c>
    </row>
    <row r="854" customFormat="false" ht="12.8" hidden="false" customHeight="false" outlineLevel="0" collapsed="false">
      <c r="A854" s="245" t="n">
        <v>105753</v>
      </c>
      <c r="B854" s="246" t="s">
        <v>16221</v>
      </c>
      <c r="C854" s="245" t="s">
        <v>15451</v>
      </c>
      <c r="D854" s="247" t="n">
        <v>0.0846</v>
      </c>
    </row>
    <row r="855" customFormat="false" ht="12.8" hidden="false" customHeight="false" outlineLevel="0" collapsed="false">
      <c r="A855" s="245" t="n">
        <v>105755</v>
      </c>
      <c r="B855" s="246" t="s">
        <v>16222</v>
      </c>
      <c r="C855" s="245" t="s">
        <v>15451</v>
      </c>
      <c r="D855" s="247" t="n">
        <v>0.0805</v>
      </c>
    </row>
    <row r="856" customFormat="false" ht="12.8" hidden="false" customHeight="false" outlineLevel="0" collapsed="false">
      <c r="A856" s="245" t="n">
        <v>105743</v>
      </c>
      <c r="B856" s="246" t="s">
        <v>16223</v>
      </c>
      <c r="C856" s="245" t="s">
        <v>15451</v>
      </c>
      <c r="D856" s="247" t="n">
        <v>0.084</v>
      </c>
    </row>
    <row r="857" customFormat="false" ht="12.8" hidden="false" customHeight="false" outlineLevel="0" collapsed="false">
      <c r="A857" s="245" t="n">
        <v>105744</v>
      </c>
      <c r="B857" s="246" t="s">
        <v>16224</v>
      </c>
      <c r="C857" s="245" t="s">
        <v>15451</v>
      </c>
      <c r="D857" s="247" t="n">
        <v>0.0775</v>
      </c>
    </row>
    <row r="858" customFormat="false" ht="12.8" hidden="false" customHeight="false" outlineLevel="0" collapsed="false">
      <c r="A858" s="245" t="n">
        <v>105746</v>
      </c>
      <c r="B858" s="246" t="s">
        <v>16225</v>
      </c>
      <c r="C858" s="245" t="s">
        <v>15451</v>
      </c>
      <c r="D858" s="247" t="n">
        <v>0.0709</v>
      </c>
    </row>
    <row r="859" customFormat="false" ht="12.8" hidden="false" customHeight="false" outlineLevel="0" collapsed="false">
      <c r="A859" s="245" t="n">
        <v>105748</v>
      </c>
      <c r="B859" s="246" t="s">
        <v>16226</v>
      </c>
      <c r="C859" s="245" t="s">
        <v>15451</v>
      </c>
      <c r="D859" s="247" t="n">
        <v>0.064</v>
      </c>
    </row>
    <row r="860" customFormat="false" ht="12.8" hidden="false" customHeight="false" outlineLevel="0" collapsed="false">
      <c r="A860" s="245" t="n">
        <v>105660</v>
      </c>
      <c r="B860" s="246" t="s">
        <v>16227</v>
      </c>
      <c r="C860" s="245" t="s">
        <v>15451</v>
      </c>
      <c r="D860" s="247" t="n">
        <v>0.103</v>
      </c>
    </row>
    <row r="861" customFormat="false" ht="12.8" hidden="false" customHeight="false" outlineLevel="0" collapsed="false">
      <c r="A861" s="245" t="n">
        <v>105663</v>
      </c>
      <c r="B861" s="246" t="s">
        <v>16228</v>
      </c>
      <c r="C861" s="245" t="s">
        <v>15451</v>
      </c>
      <c r="D861" s="247" t="n">
        <v>0.0825</v>
      </c>
    </row>
    <row r="862" customFormat="false" ht="12.8" hidden="false" customHeight="false" outlineLevel="0" collapsed="false">
      <c r="A862" s="245" t="n">
        <v>105669</v>
      </c>
      <c r="B862" s="246" t="s">
        <v>16229</v>
      </c>
      <c r="C862" s="245" t="s">
        <v>15451</v>
      </c>
      <c r="D862" s="247" t="n">
        <v>0.0715</v>
      </c>
    </row>
    <row r="863" customFormat="false" ht="12.8" hidden="false" customHeight="false" outlineLevel="0" collapsed="false">
      <c r="A863" s="245" t="n">
        <v>105642</v>
      </c>
      <c r="B863" s="246" t="s">
        <v>16230</v>
      </c>
      <c r="C863" s="245" t="s">
        <v>15451</v>
      </c>
      <c r="D863" s="247" t="n">
        <v>0.0578</v>
      </c>
    </row>
    <row r="864" customFormat="false" ht="12.8" hidden="false" customHeight="false" outlineLevel="0" collapsed="false">
      <c r="A864" s="245" t="n">
        <v>105648</v>
      </c>
      <c r="B864" s="246" t="s">
        <v>16231</v>
      </c>
      <c r="C864" s="245" t="s">
        <v>15451</v>
      </c>
      <c r="D864" s="247" t="n">
        <v>0.0508</v>
      </c>
    </row>
    <row r="865" customFormat="false" ht="12.8" hidden="false" customHeight="false" outlineLevel="0" collapsed="false">
      <c r="A865" s="245" t="n">
        <v>105654</v>
      </c>
      <c r="B865" s="246" t="s">
        <v>16232</v>
      </c>
      <c r="C865" s="245" t="s">
        <v>15451</v>
      </c>
      <c r="D865" s="247" t="n">
        <v>0.0472</v>
      </c>
    </row>
    <row r="866" customFormat="false" ht="12.8" hidden="false" customHeight="false" outlineLevel="0" collapsed="false">
      <c r="A866" s="245" t="n">
        <v>105661</v>
      </c>
      <c r="B866" s="246" t="s">
        <v>16233</v>
      </c>
      <c r="C866" s="245" t="s">
        <v>15451</v>
      </c>
      <c r="D866" s="247" t="n">
        <v>0.0873</v>
      </c>
    </row>
    <row r="867" customFormat="false" ht="12.8" hidden="false" customHeight="false" outlineLevel="0" collapsed="false">
      <c r="A867" s="245" t="n">
        <v>105664</v>
      </c>
      <c r="B867" s="246" t="s">
        <v>16234</v>
      </c>
      <c r="C867" s="245" t="s">
        <v>15451</v>
      </c>
      <c r="D867" s="247" t="n">
        <v>0.0694</v>
      </c>
    </row>
    <row r="868" customFormat="false" ht="12.8" hidden="false" customHeight="false" outlineLevel="0" collapsed="false">
      <c r="A868" s="245" t="n">
        <v>105670</v>
      </c>
      <c r="B868" s="246" t="s">
        <v>16235</v>
      </c>
      <c r="C868" s="245" t="s">
        <v>15451</v>
      </c>
      <c r="D868" s="247" t="n">
        <v>0.0599</v>
      </c>
    </row>
    <row r="869" customFormat="false" ht="12.8" hidden="false" customHeight="false" outlineLevel="0" collapsed="false">
      <c r="A869" s="245" t="n">
        <v>105643</v>
      </c>
      <c r="B869" s="246" t="s">
        <v>16236</v>
      </c>
      <c r="C869" s="245" t="s">
        <v>15451</v>
      </c>
      <c r="D869" s="247" t="n">
        <v>0.0501</v>
      </c>
    </row>
    <row r="870" customFormat="false" ht="12.8" hidden="false" customHeight="false" outlineLevel="0" collapsed="false">
      <c r="A870" s="245" t="n">
        <v>105649</v>
      </c>
      <c r="B870" s="246" t="s">
        <v>16237</v>
      </c>
      <c r="C870" s="245" t="s">
        <v>15451</v>
      </c>
      <c r="D870" s="247" t="n">
        <v>0.044</v>
      </c>
    </row>
    <row r="871" customFormat="false" ht="12.8" hidden="false" customHeight="false" outlineLevel="0" collapsed="false">
      <c r="A871" s="245" t="n">
        <v>105655</v>
      </c>
      <c r="B871" s="246" t="s">
        <v>16238</v>
      </c>
      <c r="C871" s="245" t="s">
        <v>15451</v>
      </c>
      <c r="D871" s="247" t="n">
        <v>0.0408</v>
      </c>
    </row>
    <row r="872" customFormat="false" ht="12.8" hidden="false" customHeight="false" outlineLevel="0" collapsed="false">
      <c r="A872" s="245" t="n">
        <v>105662</v>
      </c>
      <c r="B872" s="246" t="s">
        <v>16239</v>
      </c>
      <c r="C872" s="245" t="s">
        <v>15451</v>
      </c>
      <c r="D872" s="247" t="n">
        <v>0.0759</v>
      </c>
    </row>
    <row r="873" customFormat="false" ht="12.8" hidden="false" customHeight="false" outlineLevel="0" collapsed="false">
      <c r="A873" s="245" t="n">
        <v>105665</v>
      </c>
      <c r="B873" s="246" t="s">
        <v>16240</v>
      </c>
      <c r="C873" s="245" t="s">
        <v>15451</v>
      </c>
      <c r="D873" s="247" t="n">
        <v>0.06</v>
      </c>
    </row>
    <row r="874" customFormat="false" ht="12.8" hidden="false" customHeight="false" outlineLevel="0" collapsed="false">
      <c r="A874" s="245" t="n">
        <v>105671</v>
      </c>
      <c r="B874" s="246" t="s">
        <v>16241</v>
      </c>
      <c r="C874" s="245" t="s">
        <v>15451</v>
      </c>
      <c r="D874" s="247" t="n">
        <v>0.0516</v>
      </c>
    </row>
    <row r="875" customFormat="false" ht="12.8" hidden="false" customHeight="false" outlineLevel="0" collapsed="false">
      <c r="A875" s="245" t="n">
        <v>105644</v>
      </c>
      <c r="B875" s="246" t="s">
        <v>16242</v>
      </c>
      <c r="C875" s="245" t="s">
        <v>15451</v>
      </c>
      <c r="D875" s="247" t="n">
        <v>0.0443</v>
      </c>
    </row>
    <row r="876" customFormat="false" ht="12.8" hidden="false" customHeight="false" outlineLevel="0" collapsed="false">
      <c r="A876" s="245" t="n">
        <v>105650</v>
      </c>
      <c r="B876" s="246" t="s">
        <v>16243</v>
      </c>
      <c r="C876" s="245" t="s">
        <v>15451</v>
      </c>
      <c r="D876" s="247" t="n">
        <v>0.0388</v>
      </c>
    </row>
    <row r="877" customFormat="false" ht="12.8" hidden="false" customHeight="false" outlineLevel="0" collapsed="false">
      <c r="A877" s="245" t="n">
        <v>105656</v>
      </c>
      <c r="B877" s="246" t="s">
        <v>16244</v>
      </c>
      <c r="C877" s="245" t="s">
        <v>15451</v>
      </c>
      <c r="D877" s="247" t="n">
        <v>0.036</v>
      </c>
    </row>
    <row r="878" customFormat="false" ht="12.8" hidden="false" customHeight="false" outlineLevel="0" collapsed="false">
      <c r="A878" s="245" t="n">
        <v>105577</v>
      </c>
      <c r="B878" s="246" t="s">
        <v>16245</v>
      </c>
      <c r="C878" s="245" t="s">
        <v>15451</v>
      </c>
      <c r="D878" s="247" t="n">
        <v>0.167</v>
      </c>
    </row>
    <row r="879" customFormat="false" ht="12.8" hidden="false" customHeight="false" outlineLevel="0" collapsed="false">
      <c r="A879" s="245" t="n">
        <v>105578</v>
      </c>
      <c r="B879" s="246" t="s">
        <v>16246</v>
      </c>
      <c r="C879" s="245" t="s">
        <v>15451</v>
      </c>
      <c r="D879" s="247" t="n">
        <v>0.1384</v>
      </c>
    </row>
    <row r="880" customFormat="false" ht="12.8" hidden="false" customHeight="false" outlineLevel="0" collapsed="false">
      <c r="A880" s="245" t="n">
        <v>105712</v>
      </c>
      <c r="B880" s="246" t="s">
        <v>16247</v>
      </c>
      <c r="C880" s="245" t="s">
        <v>15451</v>
      </c>
      <c r="D880" s="247" t="n">
        <v>0.1222</v>
      </c>
    </row>
    <row r="881" customFormat="false" ht="12.8" hidden="false" customHeight="false" outlineLevel="0" collapsed="false">
      <c r="A881" s="245" t="n">
        <v>105637</v>
      </c>
      <c r="B881" s="246" t="s">
        <v>16248</v>
      </c>
      <c r="C881" s="245" t="s">
        <v>15451</v>
      </c>
      <c r="D881" s="247" t="n">
        <v>0.0829</v>
      </c>
    </row>
    <row r="882" customFormat="false" ht="12.8" hidden="false" customHeight="false" outlineLevel="0" collapsed="false">
      <c r="A882" s="245" t="n">
        <v>105707</v>
      </c>
      <c r="B882" s="246" t="s">
        <v>16249</v>
      </c>
      <c r="C882" s="245" t="s">
        <v>15451</v>
      </c>
      <c r="D882" s="247" t="n">
        <v>0.0736</v>
      </c>
    </row>
    <row r="883" customFormat="false" ht="12.8" hidden="false" customHeight="false" outlineLevel="0" collapsed="false">
      <c r="A883" s="245" t="n">
        <v>105709</v>
      </c>
      <c r="B883" s="246" t="s">
        <v>16250</v>
      </c>
      <c r="C883" s="245" t="s">
        <v>15451</v>
      </c>
      <c r="D883" s="247" t="n">
        <v>0.0688</v>
      </c>
    </row>
    <row r="884" customFormat="false" ht="12.8" hidden="false" customHeight="false" outlineLevel="0" collapsed="false">
      <c r="A884" s="245" t="n">
        <v>105693</v>
      </c>
      <c r="B884" s="246" t="s">
        <v>16251</v>
      </c>
      <c r="C884" s="245" t="s">
        <v>15451</v>
      </c>
      <c r="D884" s="247" t="n">
        <v>0.11</v>
      </c>
    </row>
    <row r="885" customFormat="false" ht="12.8" hidden="false" customHeight="false" outlineLevel="0" collapsed="false">
      <c r="A885" s="245" t="n">
        <v>105696</v>
      </c>
      <c r="B885" s="246" t="s">
        <v>16252</v>
      </c>
      <c r="C885" s="245" t="s">
        <v>15451</v>
      </c>
      <c r="D885" s="247" t="n">
        <v>0.0885</v>
      </c>
    </row>
    <row r="886" customFormat="false" ht="12.8" hidden="false" customHeight="false" outlineLevel="0" collapsed="false">
      <c r="A886" s="245" t="n">
        <v>105702</v>
      </c>
      <c r="B886" s="246" t="s">
        <v>16253</v>
      </c>
      <c r="C886" s="245" t="s">
        <v>15451</v>
      </c>
      <c r="D886" s="247" t="n">
        <v>0.0768</v>
      </c>
    </row>
    <row r="887" customFormat="false" ht="12.8" hidden="false" customHeight="false" outlineLevel="0" collapsed="false">
      <c r="A887" s="245" t="n">
        <v>105675</v>
      </c>
      <c r="B887" s="246" t="s">
        <v>16254</v>
      </c>
      <c r="C887" s="245" t="s">
        <v>15451</v>
      </c>
      <c r="D887" s="247" t="n">
        <v>0.0633</v>
      </c>
    </row>
    <row r="888" customFormat="false" ht="12.8" hidden="false" customHeight="false" outlineLevel="0" collapsed="false">
      <c r="A888" s="245" t="n">
        <v>105681</v>
      </c>
      <c r="B888" s="246" t="s">
        <v>16255</v>
      </c>
      <c r="C888" s="245" t="s">
        <v>15451</v>
      </c>
      <c r="D888" s="247" t="n">
        <v>0.0558</v>
      </c>
    </row>
    <row r="889" customFormat="false" ht="12.8" hidden="false" customHeight="false" outlineLevel="0" collapsed="false">
      <c r="A889" s="245" t="n">
        <v>105687</v>
      </c>
      <c r="B889" s="246" t="s">
        <v>16256</v>
      </c>
      <c r="C889" s="245" t="s">
        <v>15451</v>
      </c>
      <c r="D889" s="247" t="n">
        <v>0.0519</v>
      </c>
    </row>
    <row r="890" customFormat="false" ht="12.8" hidden="false" customHeight="false" outlineLevel="0" collapsed="false">
      <c r="A890" s="245" t="n">
        <v>105694</v>
      </c>
      <c r="B890" s="246" t="s">
        <v>16257</v>
      </c>
      <c r="C890" s="245" t="s">
        <v>15451</v>
      </c>
      <c r="D890" s="247" t="n">
        <v>0.0921</v>
      </c>
    </row>
    <row r="891" customFormat="false" ht="12.8" hidden="false" customHeight="false" outlineLevel="0" collapsed="false">
      <c r="A891" s="245" t="n">
        <v>105697</v>
      </c>
      <c r="B891" s="246" t="s">
        <v>16258</v>
      </c>
      <c r="C891" s="245" t="s">
        <v>15451</v>
      </c>
      <c r="D891" s="247" t="n">
        <v>0.0735</v>
      </c>
    </row>
    <row r="892" customFormat="false" ht="12.8" hidden="false" customHeight="false" outlineLevel="0" collapsed="false">
      <c r="A892" s="245" t="n">
        <v>105703</v>
      </c>
      <c r="B892" s="246" t="s">
        <v>16259</v>
      </c>
      <c r="C892" s="245" t="s">
        <v>15451</v>
      </c>
      <c r="D892" s="247" t="n">
        <v>0.0635</v>
      </c>
    </row>
    <row r="893" customFormat="false" ht="12.8" hidden="false" customHeight="false" outlineLevel="0" collapsed="false">
      <c r="A893" s="245" t="n">
        <v>105676</v>
      </c>
      <c r="B893" s="246" t="s">
        <v>16260</v>
      </c>
      <c r="C893" s="245" t="s">
        <v>15451</v>
      </c>
      <c r="D893" s="247" t="n">
        <v>0.0542</v>
      </c>
    </row>
    <row r="894" customFormat="false" ht="12.8" hidden="false" customHeight="false" outlineLevel="0" collapsed="false">
      <c r="A894" s="245" t="n">
        <v>105682</v>
      </c>
      <c r="B894" s="246" t="s">
        <v>16261</v>
      </c>
      <c r="C894" s="245" t="s">
        <v>15451</v>
      </c>
      <c r="D894" s="247" t="n">
        <v>0.0476</v>
      </c>
    </row>
    <row r="895" customFormat="false" ht="12.8" hidden="false" customHeight="false" outlineLevel="0" collapsed="false">
      <c r="A895" s="245" t="n">
        <v>105688</v>
      </c>
      <c r="B895" s="246" t="s">
        <v>16262</v>
      </c>
      <c r="C895" s="245" t="s">
        <v>15451</v>
      </c>
      <c r="D895" s="247" t="n">
        <v>0.0442</v>
      </c>
    </row>
    <row r="896" customFormat="false" ht="12.8" hidden="false" customHeight="false" outlineLevel="0" collapsed="false">
      <c r="A896" s="245" t="n">
        <v>105695</v>
      </c>
      <c r="B896" s="246" t="s">
        <v>16263</v>
      </c>
      <c r="C896" s="245" t="s">
        <v>15451</v>
      </c>
      <c r="D896" s="247" t="n">
        <v>0.0795</v>
      </c>
    </row>
    <row r="897" customFormat="false" ht="12.8" hidden="false" customHeight="false" outlineLevel="0" collapsed="false">
      <c r="A897" s="245" t="n">
        <v>105698</v>
      </c>
      <c r="B897" s="246" t="s">
        <v>16264</v>
      </c>
      <c r="C897" s="245" t="s">
        <v>15451</v>
      </c>
      <c r="D897" s="247" t="n">
        <v>0.0629</v>
      </c>
    </row>
    <row r="898" customFormat="false" ht="12.8" hidden="false" customHeight="false" outlineLevel="0" collapsed="false">
      <c r="A898" s="245" t="n">
        <v>105704</v>
      </c>
      <c r="B898" s="246" t="s">
        <v>16265</v>
      </c>
      <c r="C898" s="245" t="s">
        <v>15451</v>
      </c>
      <c r="D898" s="247" t="n">
        <v>0.0542</v>
      </c>
    </row>
    <row r="899" customFormat="false" ht="12.8" hidden="false" customHeight="false" outlineLevel="0" collapsed="false">
      <c r="A899" s="245" t="n">
        <v>105677</v>
      </c>
      <c r="B899" s="246" t="s">
        <v>16266</v>
      </c>
      <c r="C899" s="245" t="s">
        <v>15451</v>
      </c>
      <c r="D899" s="247" t="n">
        <v>0.0473</v>
      </c>
    </row>
    <row r="900" customFormat="false" ht="12.8" hidden="false" customHeight="false" outlineLevel="0" collapsed="false">
      <c r="A900" s="245" t="n">
        <v>105683</v>
      </c>
      <c r="B900" s="246" t="s">
        <v>16267</v>
      </c>
      <c r="C900" s="245" t="s">
        <v>15451</v>
      </c>
      <c r="D900" s="247" t="n">
        <v>0.0415</v>
      </c>
    </row>
    <row r="901" customFormat="false" ht="12.8" hidden="false" customHeight="false" outlineLevel="0" collapsed="false">
      <c r="A901" s="245" t="n">
        <v>105689</v>
      </c>
      <c r="B901" s="246" t="s">
        <v>16268</v>
      </c>
      <c r="C901" s="245" t="s">
        <v>15451</v>
      </c>
      <c r="D901" s="247" t="n">
        <v>0.0385</v>
      </c>
    </row>
    <row r="902" customFormat="false" ht="12.8" hidden="false" customHeight="false" outlineLevel="0" collapsed="false">
      <c r="A902" s="245" t="n">
        <v>105579</v>
      </c>
      <c r="B902" s="246" t="s">
        <v>16269</v>
      </c>
      <c r="C902" s="245" t="s">
        <v>15451</v>
      </c>
      <c r="D902" s="247" t="n">
        <v>0.1871</v>
      </c>
    </row>
    <row r="903" customFormat="false" ht="12.8" hidden="false" customHeight="false" outlineLevel="0" collapsed="false">
      <c r="A903" s="245" t="n">
        <v>105580</v>
      </c>
      <c r="B903" s="246" t="s">
        <v>16270</v>
      </c>
      <c r="C903" s="245" t="s">
        <v>15451</v>
      </c>
      <c r="D903" s="247" t="n">
        <v>0.1568</v>
      </c>
    </row>
    <row r="904" customFormat="false" ht="12.8" hidden="false" customHeight="false" outlineLevel="0" collapsed="false">
      <c r="A904" s="245" t="n">
        <v>105582</v>
      </c>
      <c r="B904" s="246" t="s">
        <v>16271</v>
      </c>
      <c r="C904" s="245" t="s">
        <v>15451</v>
      </c>
      <c r="D904" s="247" t="n">
        <v>0.1393</v>
      </c>
    </row>
    <row r="905" customFormat="false" ht="12.8" hidden="false" customHeight="false" outlineLevel="0" collapsed="false">
      <c r="A905" s="245" t="n">
        <v>105638</v>
      </c>
      <c r="B905" s="246" t="s">
        <v>16272</v>
      </c>
      <c r="C905" s="245" t="s">
        <v>15451</v>
      </c>
      <c r="D905" s="247" t="n">
        <v>0.0953</v>
      </c>
    </row>
    <row r="906" customFormat="false" ht="12.8" hidden="false" customHeight="false" outlineLevel="0" collapsed="false">
      <c r="A906" s="245" t="n">
        <v>105715</v>
      </c>
      <c r="B906" s="246" t="s">
        <v>16273</v>
      </c>
      <c r="C906" s="245" t="s">
        <v>15451</v>
      </c>
      <c r="D906" s="247" t="n">
        <v>0.0851</v>
      </c>
    </row>
    <row r="907" customFormat="false" ht="12.8" hidden="false" customHeight="false" outlineLevel="0" collapsed="false">
      <c r="A907" s="245" t="n">
        <v>105717</v>
      </c>
      <c r="B907" s="246" t="s">
        <v>16274</v>
      </c>
      <c r="C907" s="245" t="s">
        <v>15451</v>
      </c>
      <c r="D907" s="247" t="n">
        <v>0.0797</v>
      </c>
    </row>
    <row r="908" customFormat="false" ht="12.8" hidden="false" customHeight="false" outlineLevel="0" collapsed="false">
      <c r="A908" s="245" t="n">
        <v>105626</v>
      </c>
      <c r="B908" s="246" t="s">
        <v>16275</v>
      </c>
      <c r="C908" s="245" t="s">
        <v>15451</v>
      </c>
      <c r="D908" s="247" t="n">
        <v>0.0817</v>
      </c>
    </row>
    <row r="909" customFormat="false" ht="12.8" hidden="false" customHeight="false" outlineLevel="0" collapsed="false">
      <c r="A909" s="245" t="n">
        <v>105629</v>
      </c>
      <c r="B909" s="246" t="s">
        <v>16276</v>
      </c>
      <c r="C909" s="245" t="s">
        <v>15451</v>
      </c>
      <c r="D909" s="247" t="n">
        <v>0.0576</v>
      </c>
    </row>
    <row r="910" customFormat="false" ht="12.8" hidden="false" customHeight="false" outlineLevel="0" collapsed="false">
      <c r="A910" s="245" t="n">
        <v>105635</v>
      </c>
      <c r="B910" s="246" t="s">
        <v>16277</v>
      </c>
      <c r="C910" s="245" t="s">
        <v>15451</v>
      </c>
      <c r="D910" s="247" t="n">
        <v>0.0554</v>
      </c>
    </row>
    <row r="911" customFormat="false" ht="12.8" hidden="false" customHeight="false" outlineLevel="0" collapsed="false">
      <c r="A911" s="245" t="n">
        <v>105605</v>
      </c>
      <c r="B911" s="246" t="s">
        <v>16278</v>
      </c>
      <c r="C911" s="245" t="s">
        <v>15451</v>
      </c>
      <c r="D911" s="247" t="n">
        <v>0.0682</v>
      </c>
    </row>
    <row r="912" customFormat="false" ht="12.8" hidden="false" customHeight="false" outlineLevel="0" collapsed="false">
      <c r="A912" s="245" t="n">
        <v>105613</v>
      </c>
      <c r="B912" s="246" t="s">
        <v>16279</v>
      </c>
      <c r="C912" s="245" t="s">
        <v>15451</v>
      </c>
      <c r="D912" s="247" t="n">
        <v>0.0613</v>
      </c>
    </row>
    <row r="913" customFormat="false" ht="12.8" hidden="false" customHeight="false" outlineLevel="0" collapsed="false">
      <c r="A913" s="245" t="n">
        <v>105621</v>
      </c>
      <c r="B913" s="246" t="s">
        <v>16280</v>
      </c>
      <c r="C913" s="245" t="s">
        <v>15451</v>
      </c>
      <c r="D913" s="247" t="n">
        <v>0.0562</v>
      </c>
    </row>
    <row r="914" customFormat="false" ht="12.8" hidden="false" customHeight="false" outlineLevel="0" collapsed="false">
      <c r="A914" s="245" t="n">
        <v>105627</v>
      </c>
      <c r="B914" s="246" t="s">
        <v>16281</v>
      </c>
      <c r="C914" s="245" t="s">
        <v>15451</v>
      </c>
      <c r="D914" s="247" t="n">
        <v>0.065</v>
      </c>
    </row>
    <row r="915" customFormat="false" ht="12.8" hidden="false" customHeight="false" outlineLevel="0" collapsed="false">
      <c r="A915" s="245" t="n">
        <v>105630</v>
      </c>
      <c r="B915" s="246" t="s">
        <v>16282</v>
      </c>
      <c r="C915" s="245" t="s">
        <v>15451</v>
      </c>
      <c r="D915" s="247" t="n">
        <v>0.0452</v>
      </c>
    </row>
    <row r="916" customFormat="false" ht="12.8" hidden="false" customHeight="false" outlineLevel="0" collapsed="false">
      <c r="A916" s="245" t="n">
        <v>105636</v>
      </c>
      <c r="B916" s="246" t="s">
        <v>16283</v>
      </c>
      <c r="C916" s="245" t="s">
        <v>15451</v>
      </c>
      <c r="D916" s="247" t="n">
        <v>0.0435</v>
      </c>
    </row>
    <row r="917" customFormat="false" ht="12.8" hidden="false" customHeight="false" outlineLevel="0" collapsed="false">
      <c r="A917" s="245" t="n">
        <v>105606</v>
      </c>
      <c r="B917" s="246" t="s">
        <v>16284</v>
      </c>
      <c r="C917" s="245" t="s">
        <v>15451</v>
      </c>
      <c r="D917" s="247" t="n">
        <v>0.0536</v>
      </c>
    </row>
    <row r="918" customFormat="false" ht="12.8" hidden="false" customHeight="false" outlineLevel="0" collapsed="false">
      <c r="A918" s="245" t="n">
        <v>105614</v>
      </c>
      <c r="B918" s="246" t="s">
        <v>16285</v>
      </c>
      <c r="C918" s="245" t="s">
        <v>15451</v>
      </c>
      <c r="D918" s="247" t="n">
        <v>0.0479</v>
      </c>
    </row>
    <row r="919" customFormat="false" ht="12.8" hidden="false" customHeight="false" outlineLevel="0" collapsed="false">
      <c r="A919" s="245" t="n">
        <v>105622</v>
      </c>
      <c r="B919" s="246" t="s">
        <v>16286</v>
      </c>
      <c r="C919" s="245" t="s">
        <v>15451</v>
      </c>
      <c r="D919" s="247" t="n">
        <v>0.0438</v>
      </c>
    </row>
    <row r="920" customFormat="false" ht="12.8" hidden="false" customHeight="false" outlineLevel="0" collapsed="false">
      <c r="A920" s="245" t="n">
        <v>105572</v>
      </c>
      <c r="B920" s="246" t="s">
        <v>16287</v>
      </c>
      <c r="C920" s="245" t="s">
        <v>15451</v>
      </c>
      <c r="D920" s="247" t="n">
        <v>0.1735</v>
      </c>
    </row>
    <row r="921" customFormat="false" ht="12.8" hidden="false" customHeight="false" outlineLevel="0" collapsed="false">
      <c r="A921" s="245" t="n">
        <v>105574</v>
      </c>
      <c r="B921" s="246" t="s">
        <v>16288</v>
      </c>
      <c r="C921" s="245" t="s">
        <v>15451</v>
      </c>
      <c r="D921" s="247" t="n">
        <v>0.131</v>
      </c>
    </row>
    <row r="922" customFormat="false" ht="12.8" hidden="false" customHeight="false" outlineLevel="0" collapsed="false">
      <c r="A922" s="245" t="n">
        <v>105576</v>
      </c>
      <c r="B922" s="246" t="s">
        <v>16289</v>
      </c>
      <c r="C922" s="245" t="s">
        <v>15451</v>
      </c>
      <c r="D922" s="247" t="n">
        <v>0.1275</v>
      </c>
    </row>
    <row r="923" customFormat="false" ht="12.8" hidden="false" customHeight="false" outlineLevel="0" collapsed="false">
      <c r="A923" s="245" t="n">
        <v>105603</v>
      </c>
      <c r="B923" s="246" t="s">
        <v>16290</v>
      </c>
      <c r="C923" s="245" t="s">
        <v>15451</v>
      </c>
      <c r="D923" s="247" t="n">
        <v>0.15</v>
      </c>
    </row>
    <row r="924" customFormat="false" ht="12.8" hidden="false" customHeight="false" outlineLevel="0" collapsed="false">
      <c r="A924" s="245" t="n">
        <v>105611</v>
      </c>
      <c r="B924" s="246" t="s">
        <v>16291</v>
      </c>
      <c r="C924" s="245" t="s">
        <v>15451</v>
      </c>
      <c r="D924" s="247" t="n">
        <v>0.1386</v>
      </c>
    </row>
    <row r="925" customFormat="false" ht="12.8" hidden="false" customHeight="false" outlineLevel="0" collapsed="false">
      <c r="A925" s="245" t="n">
        <v>105619</v>
      </c>
      <c r="B925" s="246" t="s">
        <v>16292</v>
      </c>
      <c r="C925" s="245" t="s">
        <v>15451</v>
      </c>
      <c r="D925" s="247" t="n">
        <v>0.13</v>
      </c>
    </row>
    <row r="926" customFormat="false" ht="12.8" hidden="false" customHeight="false" outlineLevel="0" collapsed="false">
      <c r="A926" s="245" t="n">
        <v>105573</v>
      </c>
      <c r="B926" s="246" t="s">
        <v>16293</v>
      </c>
      <c r="C926" s="245" t="s">
        <v>15451</v>
      </c>
      <c r="D926" s="247" t="n">
        <v>0.1106</v>
      </c>
    </row>
    <row r="927" customFormat="false" ht="12.8" hidden="false" customHeight="false" outlineLevel="0" collapsed="false">
      <c r="A927" s="245" t="n">
        <v>105628</v>
      </c>
      <c r="B927" s="246" t="s">
        <v>16294</v>
      </c>
      <c r="C927" s="245" t="s">
        <v>15451</v>
      </c>
      <c r="D927" s="247" t="n">
        <v>0.0796</v>
      </c>
    </row>
    <row r="928" customFormat="false" ht="12.8" hidden="false" customHeight="false" outlineLevel="0" collapsed="false">
      <c r="A928" s="245" t="n">
        <v>105634</v>
      </c>
      <c r="B928" s="246" t="s">
        <v>16295</v>
      </c>
      <c r="C928" s="245" t="s">
        <v>15451</v>
      </c>
      <c r="D928" s="247" t="n">
        <v>0.0769</v>
      </c>
    </row>
    <row r="929" customFormat="false" ht="12.8" hidden="false" customHeight="false" outlineLevel="0" collapsed="false">
      <c r="A929" s="245" t="n">
        <v>105604</v>
      </c>
      <c r="B929" s="246" t="s">
        <v>16296</v>
      </c>
      <c r="C929" s="245" t="s">
        <v>15451</v>
      </c>
      <c r="D929" s="247" t="n">
        <v>0.0938</v>
      </c>
    </row>
    <row r="930" customFormat="false" ht="12.8" hidden="false" customHeight="false" outlineLevel="0" collapsed="false">
      <c r="A930" s="245" t="n">
        <v>105612</v>
      </c>
      <c r="B930" s="246" t="s">
        <v>16297</v>
      </c>
      <c r="C930" s="245" t="s">
        <v>15451</v>
      </c>
      <c r="D930" s="247" t="n">
        <v>0.085</v>
      </c>
    </row>
    <row r="931" customFormat="false" ht="12.8" hidden="false" customHeight="false" outlineLevel="0" collapsed="false">
      <c r="A931" s="245" t="n">
        <v>105620</v>
      </c>
      <c r="B931" s="246" t="s">
        <v>16298</v>
      </c>
      <c r="C931" s="245" t="s">
        <v>15451</v>
      </c>
      <c r="D931" s="247" t="n">
        <v>0.0785</v>
      </c>
    </row>
    <row r="932" customFormat="false" ht="12.8" hidden="false" customHeight="false" outlineLevel="0" collapsed="false">
      <c r="A932" s="245" t="n">
        <v>105586</v>
      </c>
      <c r="B932" s="246" t="s">
        <v>16299</v>
      </c>
      <c r="C932" s="245" t="s">
        <v>15451</v>
      </c>
      <c r="D932" s="247" t="n">
        <v>0.1966</v>
      </c>
    </row>
    <row r="933" customFormat="false" ht="12.8" hidden="false" customHeight="false" outlineLevel="0" collapsed="false">
      <c r="A933" s="245" t="n">
        <v>105587</v>
      </c>
      <c r="B933" s="246" t="s">
        <v>16300</v>
      </c>
      <c r="C933" s="245" t="s">
        <v>15451</v>
      </c>
      <c r="D933" s="247" t="n">
        <v>0.1621</v>
      </c>
    </row>
    <row r="934" customFormat="false" ht="12.8" hidden="false" customHeight="false" outlineLevel="0" collapsed="false">
      <c r="A934" s="245" t="n">
        <v>105589</v>
      </c>
      <c r="B934" s="246" t="s">
        <v>16301</v>
      </c>
      <c r="C934" s="245" t="s">
        <v>15451</v>
      </c>
      <c r="D934" s="247" t="n">
        <v>0.1598</v>
      </c>
    </row>
    <row r="935" customFormat="false" ht="12.8" hidden="false" customHeight="false" outlineLevel="0" collapsed="false">
      <c r="A935" s="245" t="n">
        <v>105584</v>
      </c>
      <c r="B935" s="246" t="s">
        <v>16302</v>
      </c>
      <c r="C935" s="245" t="s">
        <v>15451</v>
      </c>
      <c r="D935" s="247" t="n">
        <v>0.1001</v>
      </c>
    </row>
    <row r="936" customFormat="false" ht="12.8" hidden="false" customHeight="false" outlineLevel="0" collapsed="false">
      <c r="A936" s="245" t="n">
        <v>105720</v>
      </c>
      <c r="B936" s="246" t="s">
        <v>16303</v>
      </c>
      <c r="C936" s="245" t="s">
        <v>15451</v>
      </c>
      <c r="D936" s="247" t="n">
        <v>0.0861</v>
      </c>
    </row>
    <row r="937" customFormat="false" ht="12.8" hidden="false" customHeight="false" outlineLevel="0" collapsed="false">
      <c r="A937" s="245" t="n">
        <v>105722</v>
      </c>
      <c r="B937" s="246" t="s">
        <v>16304</v>
      </c>
      <c r="C937" s="245" t="s">
        <v>15451</v>
      </c>
      <c r="D937" s="247" t="n">
        <v>0.0877</v>
      </c>
    </row>
    <row r="938" customFormat="false" ht="12.8" hidden="false" customHeight="false" outlineLevel="0" collapsed="false">
      <c r="A938" s="245" t="n">
        <v>105593</v>
      </c>
      <c r="B938" s="246" t="s">
        <v>16305</v>
      </c>
      <c r="C938" s="245" t="s">
        <v>15451</v>
      </c>
      <c r="D938" s="247" t="n">
        <v>0.218</v>
      </c>
    </row>
    <row r="939" customFormat="false" ht="12.8" hidden="false" customHeight="false" outlineLevel="0" collapsed="false">
      <c r="A939" s="245" t="n">
        <v>105594</v>
      </c>
      <c r="B939" s="246" t="s">
        <v>16306</v>
      </c>
      <c r="C939" s="245" t="s">
        <v>15451</v>
      </c>
      <c r="D939" s="247" t="n">
        <v>0.1821</v>
      </c>
    </row>
    <row r="940" customFormat="false" ht="12.8" hidden="false" customHeight="false" outlineLevel="0" collapsed="false">
      <c r="A940" s="245" t="n">
        <v>105596</v>
      </c>
      <c r="B940" s="246" t="s">
        <v>16307</v>
      </c>
      <c r="C940" s="245" t="s">
        <v>15451</v>
      </c>
      <c r="D940" s="247" t="n">
        <v>0.1797</v>
      </c>
    </row>
    <row r="941" customFormat="false" ht="12.8" hidden="false" customHeight="false" outlineLevel="0" collapsed="false">
      <c r="A941" s="245" t="n">
        <v>105591</v>
      </c>
      <c r="B941" s="246" t="s">
        <v>16308</v>
      </c>
      <c r="C941" s="245" t="s">
        <v>15451</v>
      </c>
      <c r="D941" s="247" t="n">
        <v>0.1142</v>
      </c>
    </row>
    <row r="942" customFormat="false" ht="12.8" hidden="false" customHeight="false" outlineLevel="0" collapsed="false">
      <c r="A942" s="245" t="n">
        <v>105724</v>
      </c>
      <c r="B942" s="246" t="s">
        <v>16309</v>
      </c>
      <c r="C942" s="245" t="s">
        <v>15451</v>
      </c>
      <c r="D942" s="247" t="n">
        <v>0.0989</v>
      </c>
    </row>
    <row r="943" customFormat="false" ht="12.8" hidden="false" customHeight="false" outlineLevel="0" collapsed="false">
      <c r="A943" s="245" t="n">
        <v>105726</v>
      </c>
      <c r="B943" s="246" t="s">
        <v>16310</v>
      </c>
      <c r="C943" s="245" t="s">
        <v>15451</v>
      </c>
      <c r="D943" s="247" t="n">
        <v>0.1007</v>
      </c>
    </row>
    <row r="944" customFormat="false" ht="12.8" hidden="false" customHeight="false" outlineLevel="0" collapsed="false">
      <c r="A944" s="245" t="n">
        <v>105567</v>
      </c>
      <c r="B944" s="246" t="s">
        <v>16311</v>
      </c>
      <c r="C944" s="245" t="s">
        <v>15451</v>
      </c>
      <c r="D944" s="247" t="n">
        <v>0.3368</v>
      </c>
    </row>
    <row r="945" customFormat="false" ht="12.8" hidden="false" customHeight="false" outlineLevel="0" collapsed="false">
      <c r="A945" s="245" t="n">
        <v>105568</v>
      </c>
      <c r="B945" s="246" t="s">
        <v>16312</v>
      </c>
      <c r="C945" s="245" t="s">
        <v>15451</v>
      </c>
      <c r="D945" s="247" t="n">
        <v>0.3298</v>
      </c>
    </row>
    <row r="946" customFormat="false" ht="12.8" hidden="false" customHeight="false" outlineLevel="0" collapsed="false">
      <c r="A946" s="245" t="n">
        <v>105570</v>
      </c>
      <c r="B946" s="246" t="s">
        <v>16313</v>
      </c>
      <c r="C946" s="245" t="s">
        <v>15451</v>
      </c>
      <c r="D946" s="247" t="n">
        <v>0.3248</v>
      </c>
    </row>
    <row r="947" customFormat="false" ht="12.8" hidden="false" customHeight="false" outlineLevel="0" collapsed="false">
      <c r="A947" s="245" t="n">
        <v>100575</v>
      </c>
      <c r="B947" s="246" t="s">
        <v>16314</v>
      </c>
      <c r="C947" s="245" t="s">
        <v>15370</v>
      </c>
      <c r="D947" s="247" t="n">
        <v>0.4068</v>
      </c>
    </row>
    <row r="948" customFormat="false" ht="12.8" hidden="false" customHeight="false" outlineLevel="0" collapsed="false">
      <c r="A948" s="245" t="n">
        <v>100577</v>
      </c>
      <c r="B948" s="246" t="s">
        <v>16315</v>
      </c>
      <c r="C948" s="245" t="s">
        <v>15370</v>
      </c>
      <c r="D948" s="247" t="n">
        <v>0.2867</v>
      </c>
    </row>
    <row r="949" customFormat="false" ht="12.8" hidden="false" customHeight="false" outlineLevel="0" collapsed="false">
      <c r="A949" s="245" t="n">
        <v>105598</v>
      </c>
      <c r="B949" s="246" t="s">
        <v>16316</v>
      </c>
      <c r="C949" s="245" t="s">
        <v>15370</v>
      </c>
      <c r="D949" s="247" t="n">
        <v>0.3234</v>
      </c>
    </row>
    <row r="950" customFormat="false" ht="12.8" hidden="false" customHeight="false" outlineLevel="0" collapsed="false">
      <c r="A950" s="245" t="n">
        <v>100576</v>
      </c>
      <c r="B950" s="246" t="s">
        <v>16317</v>
      </c>
      <c r="C950" s="245" t="s">
        <v>15370</v>
      </c>
      <c r="D950" s="247" t="n">
        <v>0.3603</v>
      </c>
    </row>
    <row r="951" customFormat="false" ht="12.8" hidden="false" customHeight="false" outlineLevel="0" collapsed="false">
      <c r="A951" s="245" t="n">
        <v>105597</v>
      </c>
      <c r="B951" s="246" t="s">
        <v>16318</v>
      </c>
      <c r="C951" s="245" t="s">
        <v>15370</v>
      </c>
      <c r="D951" s="247" t="n">
        <v>0.3848</v>
      </c>
    </row>
    <row r="952" customFormat="false" ht="12.8" hidden="false" customHeight="false" outlineLevel="0" collapsed="false">
      <c r="A952" s="245" t="n">
        <v>102730</v>
      </c>
      <c r="B952" s="246" t="s">
        <v>16319</v>
      </c>
      <c r="C952" s="245" t="s">
        <v>15608</v>
      </c>
      <c r="D952" s="247" t="n">
        <v>0.2007</v>
      </c>
    </row>
    <row r="953" customFormat="false" ht="12.8" hidden="false" customHeight="false" outlineLevel="0" collapsed="false">
      <c r="A953" s="245" t="n">
        <v>102731</v>
      </c>
      <c r="B953" s="246" t="s">
        <v>16320</v>
      </c>
      <c r="C953" s="245" t="s">
        <v>15608</v>
      </c>
      <c r="D953" s="247" t="n">
        <v>0.1682</v>
      </c>
    </row>
    <row r="954" customFormat="false" ht="12.8" hidden="false" customHeight="false" outlineLevel="0" collapsed="false">
      <c r="A954" s="245" t="n">
        <v>102732</v>
      </c>
      <c r="B954" s="246" t="s">
        <v>16321</v>
      </c>
      <c r="C954" s="245" t="s">
        <v>15608</v>
      </c>
      <c r="D954" s="247" t="n">
        <v>0.1179</v>
      </c>
    </row>
    <row r="955" customFormat="false" ht="12.8" hidden="false" customHeight="false" outlineLevel="0" collapsed="false">
      <c r="A955" s="245" t="n">
        <v>102733</v>
      </c>
      <c r="B955" s="246" t="s">
        <v>16322</v>
      </c>
      <c r="C955" s="245" t="s">
        <v>15608</v>
      </c>
      <c r="D955" s="247" t="n">
        <v>0.0683</v>
      </c>
    </row>
    <row r="956" customFormat="false" ht="12.8" hidden="false" customHeight="false" outlineLevel="0" collapsed="false">
      <c r="A956" s="245" t="n">
        <v>102728</v>
      </c>
      <c r="B956" s="246" t="s">
        <v>16323</v>
      </c>
      <c r="C956" s="245" t="s">
        <v>15608</v>
      </c>
      <c r="D956" s="247" t="n">
        <v>0.3283</v>
      </c>
    </row>
    <row r="957" customFormat="false" ht="12.8" hidden="false" customHeight="false" outlineLevel="0" collapsed="false">
      <c r="A957" s="245" t="n">
        <v>102729</v>
      </c>
      <c r="B957" s="246" t="s">
        <v>16324</v>
      </c>
      <c r="C957" s="245" t="s">
        <v>15608</v>
      </c>
      <c r="D957" s="247" t="n">
        <v>0.2483</v>
      </c>
    </row>
    <row r="958" customFormat="false" ht="12.8" hidden="false" customHeight="false" outlineLevel="0" collapsed="false">
      <c r="A958" s="245" t="n">
        <v>102734</v>
      </c>
      <c r="B958" s="246" t="s">
        <v>16325</v>
      </c>
      <c r="C958" s="245" t="s">
        <v>15608</v>
      </c>
      <c r="D958" s="247" t="n">
        <v>0.2641</v>
      </c>
    </row>
    <row r="959" customFormat="false" ht="12.8" hidden="false" customHeight="false" outlineLevel="0" collapsed="false">
      <c r="A959" s="245" t="n">
        <v>102735</v>
      </c>
      <c r="B959" s="246" t="s">
        <v>16326</v>
      </c>
      <c r="C959" s="245" t="s">
        <v>15608</v>
      </c>
      <c r="D959" s="247" t="n">
        <v>0.1917</v>
      </c>
    </row>
    <row r="960" customFormat="false" ht="12.8" hidden="false" customHeight="false" outlineLevel="0" collapsed="false">
      <c r="A960" s="245" t="n">
        <v>102765</v>
      </c>
      <c r="B960" s="246" t="s">
        <v>16327</v>
      </c>
      <c r="C960" s="245" t="s">
        <v>14</v>
      </c>
      <c r="D960" s="247" t="n">
        <v>0.2803</v>
      </c>
    </row>
    <row r="961" customFormat="false" ht="12.8" hidden="false" customHeight="false" outlineLevel="0" collapsed="false">
      <c r="A961" s="245" t="n">
        <v>102795</v>
      </c>
      <c r="B961" s="246" t="s">
        <v>16328</v>
      </c>
      <c r="C961" s="245" t="s">
        <v>14</v>
      </c>
      <c r="D961" s="247" t="n">
        <v>0.2614</v>
      </c>
    </row>
    <row r="962" customFormat="false" ht="12.8" hidden="false" customHeight="false" outlineLevel="0" collapsed="false">
      <c r="A962" s="245" t="n">
        <v>102766</v>
      </c>
      <c r="B962" s="246" t="s">
        <v>16329</v>
      </c>
      <c r="C962" s="245" t="s">
        <v>14</v>
      </c>
      <c r="D962" s="247" t="n">
        <v>0.2608</v>
      </c>
    </row>
    <row r="963" customFormat="false" ht="12.8" hidden="false" customHeight="false" outlineLevel="0" collapsed="false">
      <c r="A963" s="245" t="n">
        <v>102796</v>
      </c>
      <c r="B963" s="246" t="s">
        <v>16330</v>
      </c>
      <c r="C963" s="245" t="s">
        <v>14</v>
      </c>
      <c r="D963" s="247" t="n">
        <v>0.2471</v>
      </c>
    </row>
    <row r="964" customFormat="false" ht="12.8" hidden="false" customHeight="false" outlineLevel="0" collapsed="false">
      <c r="A964" s="245" t="n">
        <v>102767</v>
      </c>
      <c r="B964" s="246" t="s">
        <v>16331</v>
      </c>
      <c r="C964" s="245" t="s">
        <v>14</v>
      </c>
      <c r="D964" s="247" t="n">
        <v>0.2531</v>
      </c>
    </row>
    <row r="965" customFormat="false" ht="12.8" hidden="false" customHeight="false" outlineLevel="0" collapsed="false">
      <c r="A965" s="245" t="n">
        <v>102797</v>
      </c>
      <c r="B965" s="246" t="s">
        <v>16332</v>
      </c>
      <c r="C965" s="245" t="s">
        <v>14</v>
      </c>
      <c r="D965" s="247" t="n">
        <v>0.2414</v>
      </c>
    </row>
    <row r="966" customFormat="false" ht="12.8" hidden="false" customHeight="false" outlineLevel="0" collapsed="false">
      <c r="A966" s="245" t="n">
        <v>102768</v>
      </c>
      <c r="B966" s="246" t="s">
        <v>16333</v>
      </c>
      <c r="C966" s="245" t="s">
        <v>14</v>
      </c>
      <c r="D966" s="247" t="n">
        <v>0.2346</v>
      </c>
    </row>
    <row r="967" customFormat="false" ht="12.8" hidden="false" customHeight="false" outlineLevel="0" collapsed="false">
      <c r="A967" s="245" t="n">
        <v>102798</v>
      </c>
      <c r="B967" s="246" t="s">
        <v>16334</v>
      </c>
      <c r="C967" s="245" t="s">
        <v>14</v>
      </c>
      <c r="D967" s="247" t="n">
        <v>0.2378</v>
      </c>
    </row>
    <row r="968" customFormat="false" ht="12.8" hidden="false" customHeight="false" outlineLevel="0" collapsed="false">
      <c r="A968" s="245" t="n">
        <v>102744</v>
      </c>
      <c r="B968" s="246" t="s">
        <v>16335</v>
      </c>
      <c r="C968" s="245" t="s">
        <v>14</v>
      </c>
      <c r="D968" s="247" t="n">
        <v>0.2598</v>
      </c>
    </row>
    <row r="969" customFormat="false" ht="12.8" hidden="false" customHeight="false" outlineLevel="0" collapsed="false">
      <c r="A969" s="245" t="n">
        <v>102755</v>
      </c>
      <c r="B969" s="246" t="s">
        <v>16336</v>
      </c>
      <c r="C969" s="245" t="s">
        <v>14</v>
      </c>
      <c r="D969" s="247" t="n">
        <v>0.2439</v>
      </c>
    </row>
    <row r="970" customFormat="false" ht="12.8" hidden="false" customHeight="false" outlineLevel="0" collapsed="false">
      <c r="A970" s="245" t="n">
        <v>102782</v>
      </c>
      <c r="B970" s="246" t="s">
        <v>16337</v>
      </c>
      <c r="C970" s="245" t="s">
        <v>14</v>
      </c>
      <c r="D970" s="247" t="n">
        <v>0.2663</v>
      </c>
    </row>
    <row r="971" customFormat="false" ht="12.8" hidden="false" customHeight="false" outlineLevel="0" collapsed="false">
      <c r="A971" s="245" t="n">
        <v>102745</v>
      </c>
      <c r="B971" s="246" t="s">
        <v>16338</v>
      </c>
      <c r="C971" s="245" t="s">
        <v>14</v>
      </c>
      <c r="D971" s="247" t="n">
        <v>0.254</v>
      </c>
    </row>
    <row r="972" customFormat="false" ht="12.8" hidden="false" customHeight="false" outlineLevel="0" collapsed="false">
      <c r="A972" s="245" t="n">
        <v>102756</v>
      </c>
      <c r="B972" s="246" t="s">
        <v>16339</v>
      </c>
      <c r="C972" s="245" t="s">
        <v>14</v>
      </c>
      <c r="D972" s="247" t="n">
        <v>0.2367</v>
      </c>
    </row>
    <row r="973" customFormat="false" ht="12.8" hidden="false" customHeight="false" outlineLevel="0" collapsed="false">
      <c r="A973" s="245" t="n">
        <v>102783</v>
      </c>
      <c r="B973" s="246" t="s">
        <v>16340</v>
      </c>
      <c r="C973" s="245" t="s">
        <v>14</v>
      </c>
      <c r="D973" s="247" t="n">
        <v>0.2704</v>
      </c>
    </row>
    <row r="974" customFormat="false" ht="12.8" hidden="false" customHeight="false" outlineLevel="0" collapsed="false">
      <c r="A974" s="245" t="n">
        <v>102746</v>
      </c>
      <c r="B974" s="246" t="s">
        <v>16341</v>
      </c>
      <c r="C974" s="245" t="s">
        <v>14</v>
      </c>
      <c r="D974" s="247" t="n">
        <v>0.2478</v>
      </c>
    </row>
    <row r="975" customFormat="false" ht="12.8" hidden="false" customHeight="false" outlineLevel="0" collapsed="false">
      <c r="A975" s="245" t="n">
        <v>102757</v>
      </c>
      <c r="B975" s="246" t="s">
        <v>16342</v>
      </c>
      <c r="C975" s="245" t="s">
        <v>14</v>
      </c>
      <c r="D975" s="247" t="n">
        <v>0.2299</v>
      </c>
    </row>
    <row r="976" customFormat="false" ht="12.8" hidden="false" customHeight="false" outlineLevel="0" collapsed="false">
      <c r="A976" s="245" t="n">
        <v>102784</v>
      </c>
      <c r="B976" s="246" t="s">
        <v>16343</v>
      </c>
      <c r="C976" s="245" t="s">
        <v>14</v>
      </c>
      <c r="D976" s="247" t="n">
        <v>0.2027</v>
      </c>
    </row>
    <row r="977" customFormat="false" ht="12.8" hidden="false" customHeight="false" outlineLevel="0" collapsed="false">
      <c r="A977" s="245" t="n">
        <v>102779</v>
      </c>
      <c r="B977" s="246" t="s">
        <v>16344</v>
      </c>
      <c r="C977" s="245" t="s">
        <v>14</v>
      </c>
      <c r="D977" s="247" t="n">
        <v>0.2843</v>
      </c>
    </row>
    <row r="978" customFormat="false" ht="12.8" hidden="false" customHeight="false" outlineLevel="0" collapsed="false">
      <c r="A978" s="245" t="n">
        <v>102780</v>
      </c>
      <c r="B978" s="246" t="s">
        <v>16345</v>
      </c>
      <c r="C978" s="245" t="s">
        <v>14</v>
      </c>
      <c r="D978" s="247" t="n">
        <v>0.2844</v>
      </c>
    </row>
    <row r="979" customFormat="false" ht="12.8" hidden="false" customHeight="false" outlineLevel="0" collapsed="false">
      <c r="A979" s="245" t="n">
        <v>102743</v>
      </c>
      <c r="B979" s="246" t="s">
        <v>16346</v>
      </c>
      <c r="C979" s="245" t="s">
        <v>14</v>
      </c>
      <c r="D979" s="247" t="n">
        <v>0.2661</v>
      </c>
    </row>
    <row r="980" customFormat="false" ht="12.8" hidden="false" customHeight="false" outlineLevel="0" collapsed="false">
      <c r="A980" s="245" t="n">
        <v>102781</v>
      </c>
      <c r="B980" s="246" t="s">
        <v>16347</v>
      </c>
      <c r="C980" s="245" t="s">
        <v>14</v>
      </c>
      <c r="D980" s="247" t="n">
        <v>0.2839</v>
      </c>
    </row>
    <row r="981" customFormat="false" ht="12.8" hidden="false" customHeight="false" outlineLevel="0" collapsed="false">
      <c r="A981" s="245" t="n">
        <v>102761</v>
      </c>
      <c r="B981" s="246" t="s">
        <v>16348</v>
      </c>
      <c r="C981" s="245" t="s">
        <v>14</v>
      </c>
      <c r="D981" s="247" t="n">
        <v>0.282</v>
      </c>
    </row>
    <row r="982" customFormat="false" ht="12.8" hidden="false" customHeight="false" outlineLevel="0" collapsed="false">
      <c r="A982" s="245" t="n">
        <v>102791</v>
      </c>
      <c r="B982" s="246" t="s">
        <v>16349</v>
      </c>
      <c r="C982" s="245" t="s">
        <v>14</v>
      </c>
      <c r="D982" s="247" t="n">
        <v>0.2609</v>
      </c>
    </row>
    <row r="983" customFormat="false" ht="12.8" hidden="false" customHeight="false" outlineLevel="0" collapsed="false">
      <c r="A983" s="245" t="n">
        <v>102762</v>
      </c>
      <c r="B983" s="246" t="s">
        <v>16350</v>
      </c>
      <c r="C983" s="245" t="s">
        <v>14</v>
      </c>
      <c r="D983" s="247" t="n">
        <v>0.2618</v>
      </c>
    </row>
    <row r="984" customFormat="false" ht="12.8" hidden="false" customHeight="false" outlineLevel="0" collapsed="false">
      <c r="A984" s="245" t="n">
        <v>102792</v>
      </c>
      <c r="B984" s="246" t="s">
        <v>16351</v>
      </c>
      <c r="C984" s="245" t="s">
        <v>14</v>
      </c>
      <c r="D984" s="247" t="n">
        <v>0.2483</v>
      </c>
    </row>
    <row r="985" customFormat="false" ht="12.8" hidden="false" customHeight="false" outlineLevel="0" collapsed="false">
      <c r="A985" s="245" t="n">
        <v>102763</v>
      </c>
      <c r="B985" s="246" t="s">
        <v>16352</v>
      </c>
      <c r="C985" s="245" t="s">
        <v>14</v>
      </c>
      <c r="D985" s="247" t="n">
        <v>0.2547</v>
      </c>
    </row>
    <row r="986" customFormat="false" ht="12.8" hidden="false" customHeight="false" outlineLevel="0" collapsed="false">
      <c r="A986" s="245" t="n">
        <v>102793</v>
      </c>
      <c r="B986" s="246" t="s">
        <v>16353</v>
      </c>
      <c r="C986" s="245" t="s">
        <v>14</v>
      </c>
      <c r="D986" s="247" t="n">
        <v>0.2337</v>
      </c>
    </row>
    <row r="987" customFormat="false" ht="12.8" hidden="false" customHeight="false" outlineLevel="0" collapsed="false">
      <c r="A987" s="245" t="n">
        <v>102764</v>
      </c>
      <c r="B987" s="246" t="s">
        <v>16354</v>
      </c>
      <c r="C987" s="245" t="s">
        <v>14</v>
      </c>
      <c r="D987" s="247" t="n">
        <v>0.2364</v>
      </c>
    </row>
    <row r="988" customFormat="false" ht="12.8" hidden="false" customHeight="false" outlineLevel="0" collapsed="false">
      <c r="A988" s="245" t="n">
        <v>102794</v>
      </c>
      <c r="B988" s="246" t="s">
        <v>16355</v>
      </c>
      <c r="C988" s="245" t="s">
        <v>14</v>
      </c>
      <c r="D988" s="247" t="n">
        <v>0.2287</v>
      </c>
    </row>
    <row r="989" customFormat="false" ht="12.8" hidden="false" customHeight="false" outlineLevel="0" collapsed="false">
      <c r="A989" s="245" t="n">
        <v>102740</v>
      </c>
      <c r="B989" s="246" t="s">
        <v>16356</v>
      </c>
      <c r="C989" s="245" t="s">
        <v>14</v>
      </c>
      <c r="D989" s="247" t="n">
        <v>0.2611</v>
      </c>
    </row>
    <row r="990" customFormat="false" ht="12.8" hidden="false" customHeight="false" outlineLevel="0" collapsed="false">
      <c r="A990" s="245" t="n">
        <v>102752</v>
      </c>
      <c r="B990" s="246" t="s">
        <v>16357</v>
      </c>
      <c r="C990" s="245" t="s">
        <v>14</v>
      </c>
      <c r="D990" s="247" t="n">
        <v>0.2497</v>
      </c>
    </row>
    <row r="991" customFormat="false" ht="12.8" hidden="false" customHeight="false" outlineLevel="0" collapsed="false">
      <c r="A991" s="245" t="n">
        <v>102776</v>
      </c>
      <c r="B991" s="246" t="s">
        <v>16358</v>
      </c>
      <c r="C991" s="245" t="s">
        <v>14</v>
      </c>
      <c r="D991" s="247" t="n">
        <v>0.2839</v>
      </c>
    </row>
    <row r="992" customFormat="false" ht="12.8" hidden="false" customHeight="false" outlineLevel="0" collapsed="false">
      <c r="A992" s="245" t="n">
        <v>102741</v>
      </c>
      <c r="B992" s="246" t="s">
        <v>16359</v>
      </c>
      <c r="C992" s="245" t="s">
        <v>14</v>
      </c>
      <c r="D992" s="247" t="n">
        <v>0.2555</v>
      </c>
    </row>
    <row r="993" customFormat="false" ht="12.8" hidden="false" customHeight="false" outlineLevel="0" collapsed="false">
      <c r="A993" s="245" t="n">
        <v>102753</v>
      </c>
      <c r="B993" s="246" t="s">
        <v>16360</v>
      </c>
      <c r="C993" s="245" t="s">
        <v>14</v>
      </c>
      <c r="D993" s="247" t="n">
        <v>0.2426</v>
      </c>
    </row>
    <row r="994" customFormat="false" ht="12.8" hidden="false" customHeight="false" outlineLevel="0" collapsed="false">
      <c r="A994" s="245" t="n">
        <v>102777</v>
      </c>
      <c r="B994" s="246" t="s">
        <v>16361</v>
      </c>
      <c r="C994" s="245" t="s">
        <v>14</v>
      </c>
      <c r="D994" s="247" t="n">
        <v>0.2837</v>
      </c>
    </row>
    <row r="995" customFormat="false" ht="12.8" hidden="false" customHeight="false" outlineLevel="0" collapsed="false">
      <c r="A995" s="245" t="n">
        <v>102742</v>
      </c>
      <c r="B995" s="246" t="s">
        <v>16362</v>
      </c>
      <c r="C995" s="245" t="s">
        <v>14</v>
      </c>
      <c r="D995" s="247" t="n">
        <v>0.2497</v>
      </c>
    </row>
    <row r="996" customFormat="false" ht="12.8" hidden="false" customHeight="false" outlineLevel="0" collapsed="false">
      <c r="A996" s="245" t="n">
        <v>102754</v>
      </c>
      <c r="B996" s="246" t="s">
        <v>16363</v>
      </c>
      <c r="C996" s="245" t="s">
        <v>14</v>
      </c>
      <c r="D996" s="247" t="n">
        <v>0.2358</v>
      </c>
    </row>
    <row r="997" customFormat="false" ht="12.8" hidden="false" customHeight="false" outlineLevel="0" collapsed="false">
      <c r="A997" s="245" t="n">
        <v>102778</v>
      </c>
      <c r="B997" s="246" t="s">
        <v>16364</v>
      </c>
      <c r="C997" s="245" t="s">
        <v>14</v>
      </c>
      <c r="D997" s="247" t="n">
        <v>0.2211</v>
      </c>
    </row>
    <row r="998" customFormat="false" ht="12.8" hidden="false" customHeight="false" outlineLevel="0" collapsed="false">
      <c r="A998" s="245" t="n">
        <v>102737</v>
      </c>
      <c r="B998" s="246" t="s">
        <v>16365</v>
      </c>
      <c r="C998" s="245" t="s">
        <v>14</v>
      </c>
      <c r="D998" s="247" t="n">
        <v>0.285</v>
      </c>
    </row>
    <row r="999" customFormat="false" ht="12.8" hidden="false" customHeight="false" outlineLevel="0" collapsed="false">
      <c r="A999" s="245" t="n">
        <v>102773</v>
      </c>
      <c r="B999" s="246" t="s">
        <v>16366</v>
      </c>
      <c r="C999" s="245" t="s">
        <v>14</v>
      </c>
      <c r="D999" s="247" t="n">
        <v>0.2843</v>
      </c>
    </row>
    <row r="1000" customFormat="false" ht="12.8" hidden="false" customHeight="false" outlineLevel="0" collapsed="false">
      <c r="A1000" s="245" t="n">
        <v>102738</v>
      </c>
      <c r="B1000" s="246" t="s">
        <v>16367</v>
      </c>
      <c r="C1000" s="245" t="s">
        <v>14</v>
      </c>
      <c r="D1000" s="247" t="n">
        <v>0.2733</v>
      </c>
    </row>
    <row r="1001" customFormat="false" ht="12.8" hidden="false" customHeight="false" outlineLevel="0" collapsed="false">
      <c r="A1001" s="245" t="n">
        <v>102750</v>
      </c>
      <c r="B1001" s="246" t="s">
        <v>16368</v>
      </c>
      <c r="C1001" s="245" t="s">
        <v>14</v>
      </c>
      <c r="D1001" s="247" t="n">
        <v>0.269</v>
      </c>
    </row>
    <row r="1002" customFormat="false" ht="12.8" hidden="false" customHeight="false" outlineLevel="0" collapsed="false">
      <c r="A1002" s="245" t="n">
        <v>102774</v>
      </c>
      <c r="B1002" s="246" t="s">
        <v>16369</v>
      </c>
      <c r="C1002" s="245" t="s">
        <v>14</v>
      </c>
      <c r="D1002" s="247" t="n">
        <v>0.2843</v>
      </c>
    </row>
    <row r="1003" customFormat="false" ht="12.8" hidden="false" customHeight="false" outlineLevel="0" collapsed="false">
      <c r="A1003" s="245" t="n">
        <v>102739</v>
      </c>
      <c r="B1003" s="246" t="s">
        <v>16370</v>
      </c>
      <c r="C1003" s="245" t="s">
        <v>14</v>
      </c>
      <c r="D1003" s="247" t="n">
        <v>0.2671</v>
      </c>
    </row>
    <row r="1004" customFormat="false" ht="12.8" hidden="false" customHeight="false" outlineLevel="0" collapsed="false">
      <c r="A1004" s="245" t="n">
        <v>102751</v>
      </c>
      <c r="B1004" s="246" t="s">
        <v>16371</v>
      </c>
      <c r="C1004" s="245" t="s">
        <v>14</v>
      </c>
      <c r="D1004" s="247" t="n">
        <v>0.2579</v>
      </c>
    </row>
    <row r="1005" customFormat="false" ht="12.8" hidden="false" customHeight="false" outlineLevel="0" collapsed="false">
      <c r="A1005" s="245" t="n">
        <v>102775</v>
      </c>
      <c r="B1005" s="246" t="s">
        <v>16372</v>
      </c>
      <c r="C1005" s="245" t="s">
        <v>14</v>
      </c>
      <c r="D1005" s="247" t="n">
        <v>0.2839</v>
      </c>
    </row>
    <row r="1006" customFormat="false" ht="12.8" hidden="false" customHeight="false" outlineLevel="0" collapsed="false">
      <c r="A1006" s="245" t="n">
        <v>102769</v>
      </c>
      <c r="B1006" s="246" t="s">
        <v>16373</v>
      </c>
      <c r="C1006" s="245" t="s">
        <v>14</v>
      </c>
      <c r="D1006" s="247" t="n">
        <v>0.2744</v>
      </c>
    </row>
    <row r="1007" customFormat="false" ht="12.8" hidden="false" customHeight="false" outlineLevel="0" collapsed="false">
      <c r="A1007" s="245" t="n">
        <v>102799</v>
      </c>
      <c r="B1007" s="246" t="s">
        <v>16374</v>
      </c>
      <c r="C1007" s="245" t="s">
        <v>14</v>
      </c>
      <c r="D1007" s="247" t="n">
        <v>0.2618</v>
      </c>
    </row>
    <row r="1008" customFormat="false" ht="12.8" hidden="false" customHeight="false" outlineLevel="0" collapsed="false">
      <c r="A1008" s="245" t="n">
        <v>102770</v>
      </c>
      <c r="B1008" s="246" t="s">
        <v>16375</v>
      </c>
      <c r="C1008" s="245" t="s">
        <v>14</v>
      </c>
      <c r="D1008" s="247" t="n">
        <v>0.2597</v>
      </c>
    </row>
    <row r="1009" customFormat="false" ht="12.8" hidden="false" customHeight="false" outlineLevel="0" collapsed="false">
      <c r="A1009" s="245" t="n">
        <v>102800</v>
      </c>
      <c r="B1009" s="246" t="s">
        <v>16376</v>
      </c>
      <c r="C1009" s="245" t="s">
        <v>14</v>
      </c>
      <c r="D1009" s="247" t="n">
        <v>0.248</v>
      </c>
    </row>
    <row r="1010" customFormat="false" ht="12.8" hidden="false" customHeight="false" outlineLevel="0" collapsed="false">
      <c r="A1010" s="245" t="n">
        <v>102771</v>
      </c>
      <c r="B1010" s="246" t="s">
        <v>16377</v>
      </c>
      <c r="C1010" s="245" t="s">
        <v>14</v>
      </c>
      <c r="D1010" s="247" t="n">
        <v>0.2521</v>
      </c>
    </row>
    <row r="1011" customFormat="false" ht="12.8" hidden="false" customHeight="false" outlineLevel="0" collapsed="false">
      <c r="A1011" s="245" t="n">
        <v>102801</v>
      </c>
      <c r="B1011" s="246" t="s">
        <v>16378</v>
      </c>
      <c r="C1011" s="245" t="s">
        <v>14</v>
      </c>
      <c r="D1011" s="247" t="n">
        <v>0.2404</v>
      </c>
    </row>
    <row r="1012" customFormat="false" ht="12.8" hidden="false" customHeight="false" outlineLevel="0" collapsed="false">
      <c r="A1012" s="245" t="n">
        <v>102772</v>
      </c>
      <c r="B1012" s="246" t="s">
        <v>16379</v>
      </c>
      <c r="C1012" s="245" t="s">
        <v>14</v>
      </c>
      <c r="D1012" s="247" t="n">
        <v>0.2325</v>
      </c>
    </row>
    <row r="1013" customFormat="false" ht="12.8" hidden="false" customHeight="false" outlineLevel="0" collapsed="false">
      <c r="A1013" s="245" t="n">
        <v>102802</v>
      </c>
      <c r="B1013" s="246" t="s">
        <v>16380</v>
      </c>
      <c r="C1013" s="245" t="s">
        <v>14</v>
      </c>
      <c r="D1013" s="247" t="n">
        <v>0.2385</v>
      </c>
    </row>
    <row r="1014" customFormat="false" ht="12.8" hidden="false" customHeight="false" outlineLevel="0" collapsed="false">
      <c r="A1014" s="245" t="n">
        <v>102747</v>
      </c>
      <c r="B1014" s="246" t="s">
        <v>16381</v>
      </c>
      <c r="C1014" s="245" t="s">
        <v>14</v>
      </c>
      <c r="D1014" s="247" t="n">
        <v>0.2569</v>
      </c>
    </row>
    <row r="1015" customFormat="false" ht="12.8" hidden="false" customHeight="false" outlineLevel="0" collapsed="false">
      <c r="A1015" s="245" t="n">
        <v>102758</v>
      </c>
      <c r="B1015" s="246" t="s">
        <v>16382</v>
      </c>
      <c r="C1015" s="245" t="s">
        <v>14</v>
      </c>
      <c r="D1015" s="247" t="n">
        <v>0.2408</v>
      </c>
    </row>
    <row r="1016" customFormat="false" ht="12.8" hidden="false" customHeight="false" outlineLevel="0" collapsed="false">
      <c r="A1016" s="245" t="n">
        <v>102788</v>
      </c>
      <c r="B1016" s="246" t="s">
        <v>16383</v>
      </c>
      <c r="C1016" s="245" t="s">
        <v>14</v>
      </c>
      <c r="D1016" s="247" t="n">
        <v>0.2487</v>
      </c>
    </row>
    <row r="1017" customFormat="false" ht="12.8" hidden="false" customHeight="false" outlineLevel="0" collapsed="false">
      <c r="A1017" s="245" t="n">
        <v>102748</v>
      </c>
      <c r="B1017" s="246" t="s">
        <v>16384</v>
      </c>
      <c r="C1017" s="245" t="s">
        <v>14</v>
      </c>
      <c r="D1017" s="247" t="n">
        <v>0.2513</v>
      </c>
    </row>
    <row r="1018" customFormat="false" ht="12.8" hidden="false" customHeight="false" outlineLevel="0" collapsed="false">
      <c r="A1018" s="245" t="n">
        <v>102759</v>
      </c>
      <c r="B1018" s="246" t="s">
        <v>16385</v>
      </c>
      <c r="C1018" s="245" t="s">
        <v>14</v>
      </c>
      <c r="D1018" s="247" t="n">
        <v>0.2336</v>
      </c>
    </row>
    <row r="1019" customFormat="false" ht="12.8" hidden="false" customHeight="false" outlineLevel="0" collapsed="false">
      <c r="A1019" s="245" t="n">
        <v>102789</v>
      </c>
      <c r="B1019" s="246" t="s">
        <v>16386</v>
      </c>
      <c r="C1019" s="245" t="s">
        <v>14</v>
      </c>
      <c r="D1019" s="247" t="n">
        <v>0.2454</v>
      </c>
    </row>
    <row r="1020" customFormat="false" ht="12.8" hidden="false" customHeight="false" outlineLevel="0" collapsed="false">
      <c r="A1020" s="245" t="n">
        <v>102749</v>
      </c>
      <c r="B1020" s="246" t="s">
        <v>16387</v>
      </c>
      <c r="C1020" s="245" t="s">
        <v>14</v>
      </c>
      <c r="D1020" s="247" t="n">
        <v>0.2452</v>
      </c>
    </row>
    <row r="1021" customFormat="false" ht="12.8" hidden="false" customHeight="false" outlineLevel="0" collapsed="false">
      <c r="A1021" s="245" t="n">
        <v>102760</v>
      </c>
      <c r="B1021" s="246" t="s">
        <v>16388</v>
      </c>
      <c r="C1021" s="245" t="s">
        <v>14</v>
      </c>
      <c r="D1021" s="247" t="n">
        <v>0.2269</v>
      </c>
    </row>
    <row r="1022" customFormat="false" ht="12.8" hidden="false" customHeight="false" outlineLevel="0" collapsed="false">
      <c r="A1022" s="245" t="n">
        <v>102790</v>
      </c>
      <c r="B1022" s="246" t="s">
        <v>16389</v>
      </c>
      <c r="C1022" s="245" t="s">
        <v>14</v>
      </c>
      <c r="D1022" s="247" t="n">
        <v>0.214</v>
      </c>
    </row>
    <row r="1023" customFormat="false" ht="12.8" hidden="false" customHeight="false" outlineLevel="0" collapsed="false">
      <c r="A1023" s="245" t="n">
        <v>102785</v>
      </c>
      <c r="B1023" s="246" t="s">
        <v>16390</v>
      </c>
      <c r="C1023" s="245" t="s">
        <v>14</v>
      </c>
      <c r="D1023" s="247" t="n">
        <v>0.2844</v>
      </c>
    </row>
    <row r="1024" customFormat="false" ht="12.8" hidden="false" customHeight="false" outlineLevel="0" collapsed="false">
      <c r="A1024" s="245" t="n">
        <v>102786</v>
      </c>
      <c r="B1024" s="246" t="s">
        <v>16391</v>
      </c>
      <c r="C1024" s="245" t="s">
        <v>14</v>
      </c>
      <c r="D1024" s="247" t="n">
        <v>0.2582</v>
      </c>
    </row>
    <row r="1025" customFormat="false" ht="12.8" hidden="false" customHeight="false" outlineLevel="0" collapsed="false">
      <c r="A1025" s="245" t="n">
        <v>102787</v>
      </c>
      <c r="B1025" s="246" t="s">
        <v>16392</v>
      </c>
      <c r="C1025" s="245" t="s">
        <v>14</v>
      </c>
      <c r="D1025" s="247" t="n">
        <v>0.2663</v>
      </c>
    </row>
    <row r="1026" customFormat="false" ht="12.8" hidden="false" customHeight="false" outlineLevel="0" collapsed="false">
      <c r="A1026" s="245" t="n">
        <v>102736</v>
      </c>
      <c r="B1026" s="246" t="s">
        <v>16393</v>
      </c>
      <c r="C1026" s="245" t="s">
        <v>15451</v>
      </c>
      <c r="D1026" s="247" t="n">
        <v>0.0702</v>
      </c>
    </row>
    <row r="1027" customFormat="false" ht="12.8" hidden="false" customHeight="false" outlineLevel="0" collapsed="false">
      <c r="A1027" s="245" t="n">
        <v>102727</v>
      </c>
      <c r="B1027" s="246" t="s">
        <v>16394</v>
      </c>
      <c r="C1027" s="245" t="s">
        <v>15370</v>
      </c>
      <c r="D1027" s="247" t="n">
        <v>0.4399</v>
      </c>
    </row>
    <row r="1028" customFormat="false" ht="12.8" hidden="false" customHeight="false" outlineLevel="0" collapsed="false">
      <c r="A1028" s="245" t="n">
        <v>102111</v>
      </c>
      <c r="B1028" s="246" t="s">
        <v>16395</v>
      </c>
      <c r="C1028" s="245" t="s">
        <v>14</v>
      </c>
      <c r="D1028" s="247" t="n">
        <v>0.1673</v>
      </c>
    </row>
    <row r="1029" customFormat="false" ht="12.8" hidden="false" customHeight="false" outlineLevel="0" collapsed="false">
      <c r="A1029" s="245" t="n">
        <v>102113</v>
      </c>
      <c r="B1029" s="246" t="s">
        <v>16396</v>
      </c>
      <c r="C1029" s="245" t="s">
        <v>14</v>
      </c>
      <c r="D1029" s="247" t="n">
        <v>0.1085</v>
      </c>
    </row>
    <row r="1030" customFormat="false" ht="12.8" hidden="false" customHeight="false" outlineLevel="0" collapsed="false">
      <c r="A1030" s="245" t="n">
        <v>102116</v>
      </c>
      <c r="B1030" s="246" t="s">
        <v>16397</v>
      </c>
      <c r="C1030" s="245" t="s">
        <v>14</v>
      </c>
      <c r="D1030" s="247" t="n">
        <v>0.1039</v>
      </c>
    </row>
    <row r="1031" customFormat="false" ht="12.8" hidden="false" customHeight="false" outlineLevel="0" collapsed="false">
      <c r="A1031" s="245" t="n">
        <v>102115</v>
      </c>
      <c r="B1031" s="246" t="s">
        <v>16398</v>
      </c>
      <c r="C1031" s="245" t="s">
        <v>14</v>
      </c>
      <c r="D1031" s="247" t="n">
        <v>0.0654</v>
      </c>
    </row>
    <row r="1032" customFormat="false" ht="12.8" hidden="false" customHeight="false" outlineLevel="0" collapsed="false">
      <c r="A1032" s="245" t="n">
        <v>102122</v>
      </c>
      <c r="B1032" s="246" t="s">
        <v>16399</v>
      </c>
      <c r="C1032" s="245" t="s">
        <v>14</v>
      </c>
      <c r="D1032" s="247" t="n">
        <v>0.0289</v>
      </c>
    </row>
    <row r="1033" customFormat="false" ht="12.8" hidden="false" customHeight="false" outlineLevel="0" collapsed="false">
      <c r="A1033" s="245" t="n">
        <v>102118</v>
      </c>
      <c r="B1033" s="246" t="s">
        <v>16400</v>
      </c>
      <c r="C1033" s="245" t="s">
        <v>14</v>
      </c>
      <c r="D1033" s="247" t="n">
        <v>0.078</v>
      </c>
    </row>
    <row r="1034" customFormat="false" ht="12.8" hidden="false" customHeight="false" outlineLevel="0" collapsed="false">
      <c r="A1034" s="245" t="n">
        <v>102126</v>
      </c>
      <c r="B1034" s="246" t="s">
        <v>16401</v>
      </c>
      <c r="C1034" s="245" t="s">
        <v>14</v>
      </c>
      <c r="D1034" s="247" t="n">
        <v>0.0225</v>
      </c>
    </row>
    <row r="1035" customFormat="false" ht="12.8" hidden="false" customHeight="false" outlineLevel="0" collapsed="false">
      <c r="A1035" s="245" t="n">
        <v>102137</v>
      </c>
      <c r="B1035" s="246" t="s">
        <v>16402</v>
      </c>
      <c r="C1035" s="245" t="s">
        <v>14</v>
      </c>
      <c r="D1035" s="247" t="n">
        <v>0.6445</v>
      </c>
    </row>
    <row r="1036" customFormat="false" ht="12.8" hidden="false" customHeight="false" outlineLevel="0" collapsed="false">
      <c r="A1036" s="245" t="n">
        <v>102112</v>
      </c>
      <c r="B1036" s="246" t="s">
        <v>16403</v>
      </c>
      <c r="C1036" s="245" t="s">
        <v>14</v>
      </c>
      <c r="D1036" s="247" t="n">
        <v>0.9654</v>
      </c>
    </row>
    <row r="1037" customFormat="false" ht="12.8" hidden="false" customHeight="false" outlineLevel="0" collapsed="false">
      <c r="A1037" s="245" t="n">
        <v>102114</v>
      </c>
      <c r="B1037" s="246" t="s">
        <v>16404</v>
      </c>
      <c r="C1037" s="245" t="s">
        <v>14</v>
      </c>
      <c r="D1037" s="247" t="n">
        <v>0.966</v>
      </c>
    </row>
    <row r="1038" customFormat="false" ht="12.8" hidden="false" customHeight="false" outlineLevel="0" collapsed="false">
      <c r="A1038" s="245" t="n">
        <v>102117</v>
      </c>
      <c r="B1038" s="246" t="s">
        <v>16405</v>
      </c>
      <c r="C1038" s="245" t="s">
        <v>14</v>
      </c>
      <c r="D1038" s="247" t="n">
        <v>0.9667</v>
      </c>
    </row>
    <row r="1039" customFormat="false" ht="12.8" hidden="false" customHeight="false" outlineLevel="0" collapsed="false">
      <c r="A1039" s="245" t="n">
        <v>102123</v>
      </c>
      <c r="B1039" s="246" t="s">
        <v>16406</v>
      </c>
      <c r="C1039" s="245" t="s">
        <v>14</v>
      </c>
      <c r="D1039" s="247" t="n">
        <v>0.9733</v>
      </c>
    </row>
    <row r="1040" customFormat="false" ht="12.8" hidden="false" customHeight="false" outlineLevel="0" collapsed="false">
      <c r="A1040" s="245" t="n">
        <v>102119</v>
      </c>
      <c r="B1040" s="246" t="s">
        <v>16407</v>
      </c>
      <c r="C1040" s="245" t="s">
        <v>14</v>
      </c>
      <c r="D1040" s="247" t="n">
        <v>0.9672</v>
      </c>
    </row>
    <row r="1041" customFormat="false" ht="12.8" hidden="false" customHeight="false" outlineLevel="0" collapsed="false">
      <c r="A1041" s="245" t="n">
        <v>102127</v>
      </c>
      <c r="B1041" s="246" t="s">
        <v>16408</v>
      </c>
      <c r="C1041" s="245" t="s">
        <v>14</v>
      </c>
      <c r="D1041" s="247" t="n">
        <v>0.4251</v>
      </c>
    </row>
    <row r="1042" customFormat="false" ht="12.8" hidden="false" customHeight="false" outlineLevel="0" collapsed="false">
      <c r="A1042" s="245" t="n">
        <v>102121</v>
      </c>
      <c r="B1042" s="246" t="s">
        <v>16409</v>
      </c>
      <c r="C1042" s="245" t="s">
        <v>14</v>
      </c>
      <c r="D1042" s="247" t="n">
        <v>0.9722</v>
      </c>
    </row>
    <row r="1043" customFormat="false" ht="12.8" hidden="false" customHeight="false" outlineLevel="0" collapsed="false">
      <c r="A1043" s="245" t="n">
        <v>102138</v>
      </c>
      <c r="B1043" s="246" t="s">
        <v>16410</v>
      </c>
      <c r="C1043" s="245" t="s">
        <v>14</v>
      </c>
      <c r="D1043" s="247" t="n">
        <v>0.975</v>
      </c>
    </row>
    <row r="1044" customFormat="false" ht="12.8" hidden="false" customHeight="false" outlineLevel="0" collapsed="false">
      <c r="A1044" s="245" t="n">
        <v>102129</v>
      </c>
      <c r="B1044" s="246" t="s">
        <v>16411</v>
      </c>
      <c r="C1044" s="245" t="s">
        <v>14</v>
      </c>
      <c r="D1044" s="247" t="n">
        <v>0.379</v>
      </c>
    </row>
    <row r="1045" customFormat="false" ht="12.8" hidden="false" customHeight="false" outlineLevel="0" collapsed="false">
      <c r="A1045" s="245" t="n">
        <v>102131</v>
      </c>
      <c r="B1045" s="246" t="s">
        <v>16412</v>
      </c>
      <c r="C1045" s="245" t="s">
        <v>14</v>
      </c>
      <c r="D1045" s="247" t="n">
        <v>0.4221</v>
      </c>
    </row>
    <row r="1046" customFormat="false" ht="12.8" hidden="false" customHeight="false" outlineLevel="0" collapsed="false">
      <c r="A1046" s="245" t="n">
        <v>101801</v>
      </c>
      <c r="B1046" s="246" t="s">
        <v>16413</v>
      </c>
      <c r="C1046" s="245" t="s">
        <v>14</v>
      </c>
      <c r="D1046" s="247" t="n">
        <v>0.3024</v>
      </c>
    </row>
    <row r="1047" customFormat="false" ht="12.8" hidden="false" customHeight="false" outlineLevel="0" collapsed="false">
      <c r="A1047" s="245" t="n">
        <v>101800</v>
      </c>
      <c r="B1047" s="246" t="s">
        <v>16414</v>
      </c>
      <c r="C1047" s="245" t="s">
        <v>14</v>
      </c>
      <c r="D1047" s="247" t="n">
        <v>0.3693</v>
      </c>
    </row>
    <row r="1048" customFormat="false" ht="12.8" hidden="false" customHeight="false" outlineLevel="0" collapsed="false">
      <c r="A1048" s="245" t="n">
        <v>98108</v>
      </c>
      <c r="B1048" s="246" t="s">
        <v>16415</v>
      </c>
      <c r="C1048" s="245" t="s">
        <v>14</v>
      </c>
      <c r="D1048" s="247" t="n">
        <v>0.5684</v>
      </c>
    </row>
    <row r="1049" customFormat="false" ht="12.8" hidden="false" customHeight="false" outlineLevel="0" collapsed="false">
      <c r="A1049" s="245" t="n">
        <v>98105</v>
      </c>
      <c r="B1049" s="246" t="s">
        <v>16416</v>
      </c>
      <c r="C1049" s="245" t="s">
        <v>14</v>
      </c>
      <c r="D1049" s="247" t="n">
        <v>0.6049</v>
      </c>
    </row>
    <row r="1050" customFormat="false" ht="12.8" hidden="false" customHeight="false" outlineLevel="0" collapsed="false">
      <c r="A1050" s="245" t="n">
        <v>98109</v>
      </c>
      <c r="B1050" s="246" t="s">
        <v>16417</v>
      </c>
      <c r="C1050" s="245" t="s">
        <v>14</v>
      </c>
      <c r="D1050" s="247" t="n">
        <v>0.5629</v>
      </c>
    </row>
    <row r="1051" customFormat="false" ht="12.8" hidden="false" customHeight="false" outlineLevel="0" collapsed="false">
      <c r="A1051" s="245" t="n">
        <v>98106</v>
      </c>
      <c r="B1051" s="246" t="s">
        <v>16418</v>
      </c>
      <c r="C1051" s="245" t="s">
        <v>14</v>
      </c>
      <c r="D1051" s="247" t="n">
        <v>0.6017</v>
      </c>
    </row>
    <row r="1052" customFormat="false" ht="12.8" hidden="false" customHeight="false" outlineLevel="0" collapsed="false">
      <c r="A1052" s="245" t="n">
        <v>98110</v>
      </c>
      <c r="B1052" s="246" t="s">
        <v>16419</v>
      </c>
      <c r="C1052" s="245" t="s">
        <v>14</v>
      </c>
      <c r="D1052" s="247" t="n">
        <v>0.0301</v>
      </c>
    </row>
    <row r="1053" customFormat="false" ht="12.8" hidden="false" customHeight="false" outlineLevel="0" collapsed="false">
      <c r="A1053" s="245" t="n">
        <v>98107</v>
      </c>
      <c r="B1053" s="246" t="s">
        <v>16420</v>
      </c>
      <c r="C1053" s="245" t="s">
        <v>14</v>
      </c>
      <c r="D1053" s="247" t="n">
        <v>0.557</v>
      </c>
    </row>
    <row r="1054" customFormat="false" ht="12.8" hidden="false" customHeight="false" outlineLevel="0" collapsed="false">
      <c r="A1054" s="245" t="n">
        <v>98104</v>
      </c>
      <c r="B1054" s="246" t="s">
        <v>16421</v>
      </c>
      <c r="C1054" s="245" t="s">
        <v>14</v>
      </c>
      <c r="D1054" s="247" t="n">
        <v>0.5991</v>
      </c>
    </row>
    <row r="1055" customFormat="false" ht="12.8" hidden="false" customHeight="false" outlineLevel="0" collapsed="false">
      <c r="A1055" s="245" t="n">
        <v>98102</v>
      </c>
      <c r="B1055" s="246" t="s">
        <v>16422</v>
      </c>
      <c r="C1055" s="245" t="s">
        <v>14</v>
      </c>
      <c r="D1055" s="247" t="n">
        <v>0.0325</v>
      </c>
    </row>
    <row r="1056" customFormat="false" ht="12.8" hidden="false" customHeight="false" outlineLevel="0" collapsed="false">
      <c r="A1056" s="245" t="n">
        <v>98111</v>
      </c>
      <c r="B1056" s="246" t="s">
        <v>16423</v>
      </c>
      <c r="C1056" s="245" t="s">
        <v>14</v>
      </c>
      <c r="D1056" s="247" t="n">
        <v>0.1261</v>
      </c>
    </row>
    <row r="1057" customFormat="false" ht="12.8" hidden="false" customHeight="false" outlineLevel="0" collapsed="false">
      <c r="A1057" s="245" t="n">
        <v>97891</v>
      </c>
      <c r="B1057" s="246" t="s">
        <v>16424</v>
      </c>
      <c r="C1057" s="245" t="s">
        <v>14</v>
      </c>
      <c r="D1057" s="247" t="n">
        <v>0.5891</v>
      </c>
    </row>
    <row r="1058" customFormat="false" ht="12.8" hidden="false" customHeight="false" outlineLevel="0" collapsed="false">
      <c r="A1058" s="245" t="n">
        <v>97892</v>
      </c>
      <c r="B1058" s="246" t="s">
        <v>16425</v>
      </c>
      <c r="C1058" s="245" t="s">
        <v>14</v>
      </c>
      <c r="D1058" s="247" t="n">
        <v>0.5606</v>
      </c>
    </row>
    <row r="1059" customFormat="false" ht="12.8" hidden="false" customHeight="false" outlineLevel="0" collapsed="false">
      <c r="A1059" s="245" t="n">
        <v>97893</v>
      </c>
      <c r="B1059" s="246" t="s">
        <v>16426</v>
      </c>
      <c r="C1059" s="245" t="s">
        <v>14</v>
      </c>
      <c r="D1059" s="247" t="n">
        <v>0.5651</v>
      </c>
    </row>
    <row r="1060" customFormat="false" ht="12.8" hidden="false" customHeight="false" outlineLevel="0" collapsed="false">
      <c r="A1060" s="245" t="n">
        <v>97894</v>
      </c>
      <c r="B1060" s="246" t="s">
        <v>16427</v>
      </c>
      <c r="C1060" s="245" t="s">
        <v>14</v>
      </c>
      <c r="D1060" s="247" t="n">
        <v>0.4865</v>
      </c>
    </row>
    <row r="1061" customFormat="false" ht="12.8" hidden="false" customHeight="false" outlineLevel="0" collapsed="false">
      <c r="A1061" s="245" t="n">
        <v>97886</v>
      </c>
      <c r="B1061" s="246" t="s">
        <v>16428</v>
      </c>
      <c r="C1061" s="245" t="s">
        <v>14</v>
      </c>
      <c r="D1061" s="247" t="n">
        <v>0.621</v>
      </c>
    </row>
    <row r="1062" customFormat="false" ht="12.8" hidden="false" customHeight="false" outlineLevel="0" collapsed="false">
      <c r="A1062" s="245" t="n">
        <v>97887</v>
      </c>
      <c r="B1062" s="246" t="s">
        <v>16429</v>
      </c>
      <c r="C1062" s="245" t="s">
        <v>14</v>
      </c>
      <c r="D1062" s="247" t="n">
        <v>0.6194</v>
      </c>
    </row>
    <row r="1063" customFormat="false" ht="12.8" hidden="false" customHeight="false" outlineLevel="0" collapsed="false">
      <c r="A1063" s="245" t="n">
        <v>97888</v>
      </c>
      <c r="B1063" s="246" t="s">
        <v>16430</v>
      </c>
      <c r="C1063" s="245" t="s">
        <v>14</v>
      </c>
      <c r="D1063" s="247" t="n">
        <v>0.5996</v>
      </c>
    </row>
    <row r="1064" customFormat="false" ht="12.8" hidden="false" customHeight="false" outlineLevel="0" collapsed="false">
      <c r="A1064" s="245" t="n">
        <v>97889</v>
      </c>
      <c r="B1064" s="246" t="s">
        <v>16431</v>
      </c>
      <c r="C1064" s="245" t="s">
        <v>14</v>
      </c>
      <c r="D1064" s="247" t="n">
        <v>0.6009</v>
      </c>
    </row>
    <row r="1065" customFormat="false" ht="12.8" hidden="false" customHeight="false" outlineLevel="0" collapsed="false">
      <c r="A1065" s="245" t="n">
        <v>97890</v>
      </c>
      <c r="B1065" s="246" t="s">
        <v>16432</v>
      </c>
      <c r="C1065" s="245" t="s">
        <v>14</v>
      </c>
      <c r="D1065" s="247" t="n">
        <v>0.5398</v>
      </c>
    </row>
    <row r="1066" customFormat="false" ht="12.8" hidden="false" customHeight="false" outlineLevel="0" collapsed="false">
      <c r="A1066" s="245" t="n">
        <v>97881</v>
      </c>
      <c r="B1066" s="246" t="s">
        <v>16433</v>
      </c>
      <c r="C1066" s="245" t="s">
        <v>14</v>
      </c>
      <c r="D1066" s="247" t="n">
        <v>0.1993</v>
      </c>
    </row>
    <row r="1067" customFormat="false" ht="12.8" hidden="false" customHeight="false" outlineLevel="0" collapsed="false">
      <c r="A1067" s="245" t="n">
        <v>97882</v>
      </c>
      <c r="B1067" s="246" t="s">
        <v>16434</v>
      </c>
      <c r="C1067" s="245" t="s">
        <v>14</v>
      </c>
      <c r="D1067" s="247" t="n">
        <v>0.1803</v>
      </c>
    </row>
    <row r="1068" customFormat="false" ht="12.8" hidden="false" customHeight="false" outlineLevel="0" collapsed="false">
      <c r="A1068" s="245" t="n">
        <v>97883</v>
      </c>
      <c r="B1068" s="246" t="s">
        <v>16435</v>
      </c>
      <c r="C1068" s="245" t="s">
        <v>14</v>
      </c>
      <c r="D1068" s="247" t="n">
        <v>0.1621</v>
      </c>
    </row>
    <row r="1069" customFormat="false" ht="12.8" hidden="false" customHeight="false" outlineLevel="0" collapsed="false">
      <c r="A1069" s="245" t="n">
        <v>97884</v>
      </c>
      <c r="B1069" s="246" t="s">
        <v>16436</v>
      </c>
      <c r="C1069" s="245" t="s">
        <v>14</v>
      </c>
      <c r="D1069" s="247" t="n">
        <v>0.1383</v>
      </c>
    </row>
    <row r="1070" customFormat="false" ht="12.8" hidden="false" customHeight="false" outlineLevel="0" collapsed="false">
      <c r="A1070" s="245" t="n">
        <v>97885</v>
      </c>
      <c r="B1070" s="246" t="s">
        <v>16437</v>
      </c>
      <c r="C1070" s="245" t="s">
        <v>14</v>
      </c>
      <c r="D1070" s="247" t="n">
        <v>0.1249</v>
      </c>
    </row>
    <row r="1071" customFormat="false" ht="12.8" hidden="false" customHeight="false" outlineLevel="0" collapsed="false">
      <c r="A1071" s="245" t="n">
        <v>99250</v>
      </c>
      <c r="B1071" s="246" t="s">
        <v>16438</v>
      </c>
      <c r="C1071" s="245" t="s">
        <v>14</v>
      </c>
      <c r="D1071" s="247" t="n">
        <v>0.6037</v>
      </c>
    </row>
    <row r="1072" customFormat="false" ht="12.8" hidden="false" customHeight="false" outlineLevel="0" collapsed="false">
      <c r="A1072" s="245" t="n">
        <v>97900</v>
      </c>
      <c r="B1072" s="246" t="s">
        <v>16439</v>
      </c>
      <c r="C1072" s="245" t="s">
        <v>14</v>
      </c>
      <c r="D1072" s="247" t="n">
        <v>0.5905</v>
      </c>
    </row>
    <row r="1073" customFormat="false" ht="12.8" hidden="false" customHeight="false" outlineLevel="0" collapsed="false">
      <c r="A1073" s="245" t="n">
        <v>99251</v>
      </c>
      <c r="B1073" s="246" t="s">
        <v>16440</v>
      </c>
      <c r="C1073" s="245" t="s">
        <v>14</v>
      </c>
      <c r="D1073" s="247" t="n">
        <v>0.608</v>
      </c>
    </row>
    <row r="1074" customFormat="false" ht="12.8" hidden="false" customHeight="false" outlineLevel="0" collapsed="false">
      <c r="A1074" s="245" t="n">
        <v>97901</v>
      </c>
      <c r="B1074" s="246" t="s">
        <v>16441</v>
      </c>
      <c r="C1074" s="245" t="s">
        <v>14</v>
      </c>
      <c r="D1074" s="247" t="n">
        <v>0.5935</v>
      </c>
    </row>
    <row r="1075" customFormat="false" ht="12.8" hidden="false" customHeight="false" outlineLevel="0" collapsed="false">
      <c r="A1075" s="245" t="n">
        <v>99253</v>
      </c>
      <c r="B1075" s="246" t="s">
        <v>16442</v>
      </c>
      <c r="C1075" s="245" t="s">
        <v>14</v>
      </c>
      <c r="D1075" s="247" t="n">
        <v>0.5958</v>
      </c>
    </row>
    <row r="1076" customFormat="false" ht="12.8" hidden="false" customHeight="false" outlineLevel="0" collapsed="false">
      <c r="A1076" s="245" t="n">
        <v>97902</v>
      </c>
      <c r="B1076" s="246" t="s">
        <v>16443</v>
      </c>
      <c r="C1076" s="245" t="s">
        <v>14</v>
      </c>
      <c r="D1076" s="247" t="n">
        <v>0.5794</v>
      </c>
    </row>
    <row r="1077" customFormat="false" ht="12.8" hidden="false" customHeight="false" outlineLevel="0" collapsed="false">
      <c r="A1077" s="245" t="n">
        <v>99255</v>
      </c>
      <c r="B1077" s="246" t="s">
        <v>16444</v>
      </c>
      <c r="C1077" s="245" t="s">
        <v>14</v>
      </c>
      <c r="D1077" s="247" t="n">
        <v>0.5954</v>
      </c>
    </row>
    <row r="1078" customFormat="false" ht="12.8" hidden="false" customHeight="false" outlineLevel="0" collapsed="false">
      <c r="A1078" s="245" t="n">
        <v>97903</v>
      </c>
      <c r="B1078" s="246" t="s">
        <v>16445</v>
      </c>
      <c r="C1078" s="245" t="s">
        <v>14</v>
      </c>
      <c r="D1078" s="247" t="n">
        <v>0.5793</v>
      </c>
    </row>
    <row r="1079" customFormat="false" ht="12.8" hidden="false" customHeight="false" outlineLevel="0" collapsed="false">
      <c r="A1079" s="245" t="n">
        <v>99257</v>
      </c>
      <c r="B1079" s="246" t="s">
        <v>16446</v>
      </c>
      <c r="C1079" s="245" t="s">
        <v>14</v>
      </c>
      <c r="D1079" s="247" t="n">
        <v>0.5481</v>
      </c>
    </row>
    <row r="1080" customFormat="false" ht="12.8" hidden="false" customHeight="false" outlineLevel="0" collapsed="false">
      <c r="A1080" s="245" t="n">
        <v>97904</v>
      </c>
      <c r="B1080" s="246" t="s">
        <v>16447</v>
      </c>
      <c r="C1080" s="245" t="s">
        <v>14</v>
      </c>
      <c r="D1080" s="247" t="n">
        <v>0.5321</v>
      </c>
    </row>
    <row r="1081" customFormat="false" ht="12.8" hidden="false" customHeight="false" outlineLevel="0" collapsed="false">
      <c r="A1081" s="245" t="n">
        <v>99258</v>
      </c>
      <c r="B1081" s="246" t="s">
        <v>16448</v>
      </c>
      <c r="C1081" s="245" t="s">
        <v>14</v>
      </c>
      <c r="D1081" s="247" t="n">
        <v>0.5731</v>
      </c>
    </row>
    <row r="1082" customFormat="false" ht="12.8" hidden="false" customHeight="false" outlineLevel="0" collapsed="false">
      <c r="A1082" s="245" t="n">
        <v>97905</v>
      </c>
      <c r="B1082" s="246" t="s">
        <v>16449</v>
      </c>
      <c r="C1082" s="245" t="s">
        <v>14</v>
      </c>
      <c r="D1082" s="247" t="n">
        <v>0.5631</v>
      </c>
    </row>
    <row r="1083" customFormat="false" ht="12.8" hidden="false" customHeight="false" outlineLevel="0" collapsed="false">
      <c r="A1083" s="245" t="n">
        <v>99260</v>
      </c>
      <c r="B1083" s="246" t="s">
        <v>16450</v>
      </c>
      <c r="C1083" s="245" t="s">
        <v>14</v>
      </c>
      <c r="D1083" s="247" t="n">
        <v>0.5541</v>
      </c>
    </row>
    <row r="1084" customFormat="false" ht="12.8" hidden="false" customHeight="false" outlineLevel="0" collapsed="false">
      <c r="A1084" s="245" t="n">
        <v>97906</v>
      </c>
      <c r="B1084" s="246" t="s">
        <v>16451</v>
      </c>
      <c r="C1084" s="245" t="s">
        <v>14</v>
      </c>
      <c r="D1084" s="247" t="n">
        <v>0.5426</v>
      </c>
    </row>
    <row r="1085" customFormat="false" ht="12.8" hidden="false" customHeight="false" outlineLevel="0" collapsed="false">
      <c r="A1085" s="245" t="n">
        <v>99262</v>
      </c>
      <c r="B1085" s="246" t="s">
        <v>16452</v>
      </c>
      <c r="C1085" s="245" t="s">
        <v>14</v>
      </c>
      <c r="D1085" s="247" t="n">
        <v>0.5578</v>
      </c>
    </row>
    <row r="1086" customFormat="false" ht="12.8" hidden="false" customHeight="false" outlineLevel="0" collapsed="false">
      <c r="A1086" s="245" t="n">
        <v>97907</v>
      </c>
      <c r="B1086" s="246" t="s">
        <v>16453</v>
      </c>
      <c r="C1086" s="245" t="s">
        <v>14</v>
      </c>
      <c r="D1086" s="247" t="n">
        <v>0.5462</v>
      </c>
    </row>
    <row r="1087" customFormat="false" ht="12.8" hidden="false" customHeight="false" outlineLevel="0" collapsed="false">
      <c r="A1087" s="245" t="n">
        <v>99264</v>
      </c>
      <c r="B1087" s="246" t="s">
        <v>16454</v>
      </c>
      <c r="C1087" s="245" t="s">
        <v>14</v>
      </c>
      <c r="D1087" s="247" t="n">
        <v>0.5018</v>
      </c>
    </row>
    <row r="1088" customFormat="false" ht="12.8" hidden="false" customHeight="false" outlineLevel="0" collapsed="false">
      <c r="A1088" s="245" t="n">
        <v>97908</v>
      </c>
      <c r="B1088" s="246" t="s">
        <v>16455</v>
      </c>
      <c r="C1088" s="245" t="s">
        <v>14</v>
      </c>
      <c r="D1088" s="247" t="n">
        <v>0.4901</v>
      </c>
    </row>
    <row r="1089" customFormat="false" ht="12.8" hidden="false" customHeight="false" outlineLevel="0" collapsed="false">
      <c r="A1089" s="245" t="n">
        <v>97895</v>
      </c>
      <c r="B1089" s="246" t="s">
        <v>16456</v>
      </c>
      <c r="C1089" s="245" t="s">
        <v>14</v>
      </c>
      <c r="D1089" s="247" t="n">
        <v>0.018</v>
      </c>
    </row>
    <row r="1090" customFormat="false" ht="12.8" hidden="false" customHeight="false" outlineLevel="0" collapsed="false">
      <c r="A1090" s="245" t="n">
        <v>97896</v>
      </c>
      <c r="B1090" s="246" t="s">
        <v>16457</v>
      </c>
      <c r="C1090" s="245" t="s">
        <v>14</v>
      </c>
      <c r="D1090" s="247" t="n">
        <v>0.0203</v>
      </c>
    </row>
    <row r="1091" customFormat="false" ht="12.8" hidden="false" customHeight="false" outlineLevel="0" collapsed="false">
      <c r="A1091" s="245" t="n">
        <v>97897</v>
      </c>
      <c r="B1091" s="246" t="s">
        <v>16458</v>
      </c>
      <c r="C1091" s="245" t="s">
        <v>14</v>
      </c>
      <c r="D1091" s="247" t="n">
        <v>0.0294</v>
      </c>
    </row>
    <row r="1092" customFormat="false" ht="12.8" hidden="false" customHeight="false" outlineLevel="0" collapsed="false">
      <c r="A1092" s="245" t="n">
        <v>97898</v>
      </c>
      <c r="B1092" s="246" t="s">
        <v>16459</v>
      </c>
      <c r="C1092" s="245" t="s">
        <v>14</v>
      </c>
      <c r="D1092" s="247" t="n">
        <v>0.1255</v>
      </c>
    </row>
    <row r="1093" customFormat="false" ht="12.8" hidden="false" customHeight="false" outlineLevel="0" collapsed="false">
      <c r="A1093" s="245" t="n">
        <v>101795</v>
      </c>
      <c r="B1093" s="246" t="s">
        <v>16460</v>
      </c>
      <c r="C1093" s="245" t="s">
        <v>14</v>
      </c>
      <c r="D1093" s="247" t="n">
        <v>0.4571</v>
      </c>
    </row>
    <row r="1094" customFormat="false" ht="12.8" hidden="false" customHeight="false" outlineLevel="0" collapsed="false">
      <c r="A1094" s="245" t="n">
        <v>101802</v>
      </c>
      <c r="B1094" s="246" t="s">
        <v>16461</v>
      </c>
      <c r="C1094" s="245" t="s">
        <v>14</v>
      </c>
      <c r="D1094" s="247" t="n">
        <v>0.4269</v>
      </c>
    </row>
    <row r="1095" customFormat="false" ht="12.8" hidden="false" customHeight="false" outlineLevel="0" collapsed="false">
      <c r="A1095" s="245" t="n">
        <v>101803</v>
      </c>
      <c r="B1095" s="246" t="s">
        <v>16462</v>
      </c>
      <c r="C1095" s="245" t="s">
        <v>14</v>
      </c>
      <c r="D1095" s="247" t="n">
        <v>0.4713</v>
      </c>
    </row>
    <row r="1096" customFormat="false" ht="12.8" hidden="false" customHeight="false" outlineLevel="0" collapsed="false">
      <c r="A1096" s="245" t="n">
        <v>101804</v>
      </c>
      <c r="B1096" s="246" t="s">
        <v>16463</v>
      </c>
      <c r="C1096" s="245" t="s">
        <v>14</v>
      </c>
      <c r="D1096" s="247" t="n">
        <v>0.4413</v>
      </c>
    </row>
    <row r="1097" customFormat="false" ht="12.8" hidden="false" customHeight="false" outlineLevel="0" collapsed="false">
      <c r="A1097" s="245" t="n">
        <v>101805</v>
      </c>
      <c r="B1097" s="246" t="s">
        <v>16464</v>
      </c>
      <c r="C1097" s="245" t="s">
        <v>14</v>
      </c>
      <c r="D1097" s="247" t="n">
        <v>0.4431</v>
      </c>
    </row>
    <row r="1098" customFormat="false" ht="12.8" hidden="false" customHeight="false" outlineLevel="0" collapsed="false">
      <c r="A1098" s="245" t="n">
        <v>98115</v>
      </c>
      <c r="B1098" s="246" t="s">
        <v>16465</v>
      </c>
      <c r="C1098" s="245" t="s">
        <v>14</v>
      </c>
      <c r="D1098" s="247" t="n">
        <v>0.6432</v>
      </c>
    </row>
    <row r="1099" customFormat="false" ht="12.8" hidden="false" customHeight="false" outlineLevel="0" collapsed="false">
      <c r="A1099" s="245" t="n">
        <v>98114</v>
      </c>
      <c r="B1099" s="246" t="s">
        <v>16466</v>
      </c>
      <c r="C1099" s="245" t="s">
        <v>14</v>
      </c>
      <c r="D1099" s="247" t="n">
        <v>0.0894</v>
      </c>
    </row>
    <row r="1100" customFormat="false" ht="12.8" hidden="false" customHeight="false" outlineLevel="0" collapsed="false">
      <c r="A1100" s="245" t="n">
        <v>98112</v>
      </c>
      <c r="B1100" s="246" t="s">
        <v>16467</v>
      </c>
      <c r="C1100" s="245" t="s">
        <v>14</v>
      </c>
      <c r="D1100" s="247" t="n">
        <v>0.214</v>
      </c>
    </row>
    <row r="1101" customFormat="false" ht="12.8" hidden="false" customHeight="false" outlineLevel="0" collapsed="false">
      <c r="A1101" s="245" t="n">
        <v>100128</v>
      </c>
      <c r="B1101" s="246" t="s">
        <v>16468</v>
      </c>
      <c r="C1101" s="245" t="s">
        <v>14</v>
      </c>
      <c r="D1101" s="247" t="n">
        <v>0.0181</v>
      </c>
    </row>
    <row r="1102" customFormat="false" ht="12.8" hidden="false" customHeight="false" outlineLevel="0" collapsed="false">
      <c r="A1102" s="245" t="n">
        <v>102623</v>
      </c>
      <c r="B1102" s="246" t="s">
        <v>16469</v>
      </c>
      <c r="C1102" s="245" t="s">
        <v>14</v>
      </c>
      <c r="D1102" s="247" t="n">
        <v>0.1168</v>
      </c>
    </row>
    <row r="1103" customFormat="false" ht="12.8" hidden="false" customHeight="false" outlineLevel="0" collapsed="false">
      <c r="A1103" s="245" t="n">
        <v>102607</v>
      </c>
      <c r="B1103" s="246" t="s">
        <v>16470</v>
      </c>
      <c r="C1103" s="245" t="s">
        <v>14</v>
      </c>
      <c r="D1103" s="247" t="n">
        <v>0.0169</v>
      </c>
    </row>
    <row r="1104" customFormat="false" ht="12.8" hidden="false" customHeight="false" outlineLevel="0" collapsed="false">
      <c r="A1104" s="245" t="n">
        <v>102608</v>
      </c>
      <c r="B1104" s="246" t="s">
        <v>16471</v>
      </c>
      <c r="C1104" s="245" t="s">
        <v>14</v>
      </c>
      <c r="D1104" s="247" t="n">
        <v>0.0098</v>
      </c>
    </row>
    <row r="1105" customFormat="false" ht="12.8" hidden="false" customHeight="false" outlineLevel="0" collapsed="false">
      <c r="A1105" s="245" t="n">
        <v>102609</v>
      </c>
      <c r="B1105" s="246" t="s">
        <v>16472</v>
      </c>
      <c r="C1105" s="245" t="s">
        <v>14</v>
      </c>
      <c r="D1105" s="247" t="n">
        <v>0.0116</v>
      </c>
    </row>
    <row r="1106" customFormat="false" ht="12.8" hidden="false" customHeight="false" outlineLevel="0" collapsed="false">
      <c r="A1106" s="245" t="n">
        <v>102610</v>
      </c>
      <c r="B1106" s="246" t="s">
        <v>16473</v>
      </c>
      <c r="C1106" s="245" t="s">
        <v>14</v>
      </c>
      <c r="D1106" s="247" t="n">
        <v>0.0084</v>
      </c>
    </row>
    <row r="1107" customFormat="false" ht="12.8" hidden="false" customHeight="false" outlineLevel="0" collapsed="false">
      <c r="A1107" s="245" t="n">
        <v>102622</v>
      </c>
      <c r="B1107" s="246" t="s">
        <v>16474</v>
      </c>
      <c r="C1107" s="245" t="s">
        <v>14</v>
      </c>
      <c r="D1107" s="247" t="n">
        <v>0.1438</v>
      </c>
    </row>
    <row r="1108" customFormat="false" ht="12.8" hidden="false" customHeight="false" outlineLevel="0" collapsed="false">
      <c r="A1108" s="245" t="n">
        <v>102605</v>
      </c>
      <c r="B1108" s="246" t="s">
        <v>16475</v>
      </c>
      <c r="C1108" s="245" t="s">
        <v>14</v>
      </c>
      <c r="D1108" s="247" t="n">
        <v>0.0194</v>
      </c>
    </row>
    <row r="1109" customFormat="false" ht="12.8" hidden="false" customHeight="false" outlineLevel="0" collapsed="false">
      <c r="A1109" s="245" t="n">
        <v>102606</v>
      </c>
      <c r="B1109" s="246" t="s">
        <v>16476</v>
      </c>
      <c r="C1109" s="245" t="s">
        <v>14</v>
      </c>
      <c r="D1109" s="247" t="n">
        <v>0.0156</v>
      </c>
    </row>
    <row r="1110" customFormat="false" ht="12.8" hidden="false" customHeight="false" outlineLevel="0" collapsed="false">
      <c r="A1110" s="245" t="n">
        <v>102613</v>
      </c>
      <c r="B1110" s="246" t="s">
        <v>16477</v>
      </c>
      <c r="C1110" s="245" t="s">
        <v>14</v>
      </c>
      <c r="D1110" s="247" t="n">
        <v>0.0123</v>
      </c>
    </row>
    <row r="1111" customFormat="false" ht="12.8" hidden="false" customHeight="false" outlineLevel="0" collapsed="false">
      <c r="A1111" s="245" t="n">
        <v>102619</v>
      </c>
      <c r="B1111" s="246" t="s">
        <v>16478</v>
      </c>
      <c r="C1111" s="245" t="s">
        <v>14</v>
      </c>
      <c r="D1111" s="247" t="n">
        <v>0.0361</v>
      </c>
    </row>
    <row r="1112" customFormat="false" ht="12.8" hidden="false" customHeight="false" outlineLevel="0" collapsed="false">
      <c r="A1112" s="245" t="n">
        <v>102614</v>
      </c>
      <c r="B1112" s="246" t="s">
        <v>16479</v>
      </c>
      <c r="C1112" s="245" t="s">
        <v>14</v>
      </c>
      <c r="D1112" s="247" t="n">
        <v>0.0103</v>
      </c>
    </row>
    <row r="1113" customFormat="false" ht="12.8" hidden="false" customHeight="false" outlineLevel="0" collapsed="false">
      <c r="A1113" s="245" t="n">
        <v>102620</v>
      </c>
      <c r="B1113" s="246" t="s">
        <v>16480</v>
      </c>
      <c r="C1113" s="245" t="s">
        <v>14</v>
      </c>
      <c r="D1113" s="247" t="n">
        <v>0.0249</v>
      </c>
    </row>
    <row r="1114" customFormat="false" ht="12.8" hidden="false" customHeight="false" outlineLevel="0" collapsed="false">
      <c r="A1114" s="245" t="n">
        <v>102615</v>
      </c>
      <c r="B1114" s="246" t="s">
        <v>16481</v>
      </c>
      <c r="C1114" s="245" t="s">
        <v>14</v>
      </c>
      <c r="D1114" s="247" t="n">
        <v>0.0102</v>
      </c>
    </row>
    <row r="1115" customFormat="false" ht="12.8" hidden="false" customHeight="false" outlineLevel="0" collapsed="false">
      <c r="A1115" s="245" t="n">
        <v>102621</v>
      </c>
      <c r="B1115" s="246" t="s">
        <v>16482</v>
      </c>
      <c r="C1115" s="245" t="s">
        <v>14</v>
      </c>
      <c r="D1115" s="247" t="n">
        <v>0.0162</v>
      </c>
    </row>
    <row r="1116" customFormat="false" ht="12.8" hidden="false" customHeight="false" outlineLevel="0" collapsed="false">
      <c r="A1116" s="245" t="n">
        <v>102616</v>
      </c>
      <c r="B1116" s="246" t="s">
        <v>16483</v>
      </c>
      <c r="C1116" s="245" t="s">
        <v>14</v>
      </c>
      <c r="D1116" s="247" t="n">
        <v>0.0091</v>
      </c>
    </row>
    <row r="1117" customFormat="false" ht="12.8" hidden="false" customHeight="false" outlineLevel="0" collapsed="false">
      <c r="A1117" s="245" t="n">
        <v>102611</v>
      </c>
      <c r="B1117" s="246" t="s">
        <v>16484</v>
      </c>
      <c r="C1117" s="245" t="s">
        <v>14</v>
      </c>
      <c r="D1117" s="247" t="n">
        <v>0.0128</v>
      </c>
    </row>
    <row r="1118" customFormat="false" ht="12.8" hidden="false" customHeight="false" outlineLevel="0" collapsed="false">
      <c r="A1118" s="245" t="n">
        <v>102617</v>
      </c>
      <c r="B1118" s="246" t="s">
        <v>16485</v>
      </c>
      <c r="C1118" s="245" t="s">
        <v>14</v>
      </c>
      <c r="D1118" s="247" t="n">
        <v>0.058</v>
      </c>
    </row>
    <row r="1119" customFormat="false" ht="12.8" hidden="false" customHeight="false" outlineLevel="0" collapsed="false">
      <c r="A1119" s="245" t="n">
        <v>102618</v>
      </c>
      <c r="B1119" s="246" t="s">
        <v>16486</v>
      </c>
      <c r="C1119" s="245" t="s">
        <v>14</v>
      </c>
      <c r="D1119" s="247" t="n">
        <v>0.0483</v>
      </c>
    </row>
    <row r="1120" customFormat="false" ht="12.8" hidden="false" customHeight="false" outlineLevel="0" collapsed="false">
      <c r="A1120" s="245" t="n">
        <v>102612</v>
      </c>
      <c r="B1120" s="246" t="s">
        <v>16487</v>
      </c>
      <c r="C1120" s="245" t="s">
        <v>14</v>
      </c>
      <c r="D1120" s="247" t="n">
        <v>0.0099</v>
      </c>
    </row>
    <row r="1121" customFormat="false" ht="12.8" hidden="false" customHeight="false" outlineLevel="0" collapsed="false">
      <c r="A1121" s="245" t="n">
        <v>102603</v>
      </c>
      <c r="B1121" s="246" t="s">
        <v>16488</v>
      </c>
      <c r="C1121" s="245" t="s">
        <v>14</v>
      </c>
      <c r="D1121" s="247" t="n">
        <v>1</v>
      </c>
    </row>
    <row r="1122" customFormat="false" ht="12.8" hidden="false" customHeight="false" outlineLevel="0" collapsed="false">
      <c r="A1122" s="245" t="n">
        <v>102587</v>
      </c>
      <c r="B1122" s="246" t="s">
        <v>16489</v>
      </c>
      <c r="C1122" s="245" t="s">
        <v>14</v>
      </c>
      <c r="D1122" s="247" t="n">
        <v>1</v>
      </c>
    </row>
    <row r="1123" customFormat="false" ht="12.8" hidden="false" customHeight="false" outlineLevel="0" collapsed="false">
      <c r="A1123" s="245" t="n">
        <v>102589</v>
      </c>
      <c r="B1123" s="246" t="s">
        <v>16490</v>
      </c>
      <c r="C1123" s="245" t="s">
        <v>14</v>
      </c>
      <c r="D1123" s="247" t="n">
        <v>1</v>
      </c>
    </row>
    <row r="1124" customFormat="false" ht="12.8" hidden="false" customHeight="false" outlineLevel="0" collapsed="false">
      <c r="A1124" s="245" t="n">
        <v>102591</v>
      </c>
      <c r="B1124" s="246" t="s">
        <v>16491</v>
      </c>
      <c r="C1124" s="245" t="s">
        <v>14</v>
      </c>
      <c r="D1124" s="247" t="n">
        <v>1</v>
      </c>
    </row>
    <row r="1125" customFormat="false" ht="12.8" hidden="false" customHeight="false" outlineLevel="0" collapsed="false">
      <c r="A1125" s="245" t="n">
        <v>102593</v>
      </c>
      <c r="B1125" s="246" t="s">
        <v>16492</v>
      </c>
      <c r="C1125" s="245" t="s">
        <v>14</v>
      </c>
      <c r="D1125" s="247" t="n">
        <v>1</v>
      </c>
    </row>
    <row r="1126" customFormat="false" ht="12.8" hidden="false" customHeight="false" outlineLevel="0" collapsed="false">
      <c r="A1126" s="245" t="n">
        <v>102595</v>
      </c>
      <c r="B1126" s="246" t="s">
        <v>16493</v>
      </c>
      <c r="C1126" s="245" t="s">
        <v>14</v>
      </c>
      <c r="D1126" s="247" t="n">
        <v>1</v>
      </c>
    </row>
    <row r="1127" customFormat="false" ht="12.8" hidden="false" customHeight="false" outlineLevel="0" collapsed="false">
      <c r="A1127" s="245" t="n">
        <v>102597</v>
      </c>
      <c r="B1127" s="246" t="s">
        <v>16494</v>
      </c>
      <c r="C1127" s="245" t="s">
        <v>14</v>
      </c>
      <c r="D1127" s="247" t="n">
        <v>1</v>
      </c>
    </row>
    <row r="1128" customFormat="false" ht="12.8" hidden="false" customHeight="false" outlineLevel="0" collapsed="false">
      <c r="A1128" s="245" t="n">
        <v>102599</v>
      </c>
      <c r="B1128" s="246" t="s">
        <v>16495</v>
      </c>
      <c r="C1128" s="245" t="s">
        <v>14</v>
      </c>
      <c r="D1128" s="247" t="n">
        <v>1</v>
      </c>
    </row>
    <row r="1129" customFormat="false" ht="12.8" hidden="false" customHeight="false" outlineLevel="0" collapsed="false">
      <c r="A1129" s="245" t="n">
        <v>102601</v>
      </c>
      <c r="B1129" s="246" t="s">
        <v>16496</v>
      </c>
      <c r="C1129" s="245" t="s">
        <v>14</v>
      </c>
      <c r="D1129" s="247" t="n">
        <v>1</v>
      </c>
    </row>
    <row r="1130" customFormat="false" ht="12.8" hidden="false" customHeight="false" outlineLevel="0" collapsed="false">
      <c r="A1130" s="245" t="n">
        <v>102604</v>
      </c>
      <c r="B1130" s="246" t="s">
        <v>16497</v>
      </c>
      <c r="C1130" s="245" t="s">
        <v>14</v>
      </c>
      <c r="D1130" s="247" t="n">
        <v>1</v>
      </c>
    </row>
    <row r="1131" customFormat="false" ht="12.8" hidden="false" customHeight="false" outlineLevel="0" collapsed="false">
      <c r="A1131" s="245" t="n">
        <v>102588</v>
      </c>
      <c r="B1131" s="246" t="s">
        <v>16498</v>
      </c>
      <c r="C1131" s="245" t="s">
        <v>14</v>
      </c>
      <c r="D1131" s="247" t="n">
        <v>1</v>
      </c>
    </row>
    <row r="1132" customFormat="false" ht="12.8" hidden="false" customHeight="false" outlineLevel="0" collapsed="false">
      <c r="A1132" s="245" t="n">
        <v>102590</v>
      </c>
      <c r="B1132" s="246" t="s">
        <v>16499</v>
      </c>
      <c r="C1132" s="245" t="s">
        <v>14</v>
      </c>
      <c r="D1132" s="247" t="n">
        <v>1</v>
      </c>
    </row>
    <row r="1133" customFormat="false" ht="12.8" hidden="false" customHeight="false" outlineLevel="0" collapsed="false">
      <c r="A1133" s="245" t="n">
        <v>102592</v>
      </c>
      <c r="B1133" s="246" t="s">
        <v>16500</v>
      </c>
      <c r="C1133" s="245" t="s">
        <v>14</v>
      </c>
      <c r="D1133" s="247" t="n">
        <v>1</v>
      </c>
    </row>
    <row r="1134" customFormat="false" ht="12.8" hidden="false" customHeight="false" outlineLevel="0" collapsed="false">
      <c r="A1134" s="245" t="n">
        <v>102594</v>
      </c>
      <c r="B1134" s="246" t="s">
        <v>16501</v>
      </c>
      <c r="C1134" s="245" t="s">
        <v>14</v>
      </c>
      <c r="D1134" s="247" t="n">
        <v>1</v>
      </c>
    </row>
    <row r="1135" customFormat="false" ht="12.8" hidden="false" customHeight="false" outlineLevel="0" collapsed="false">
      <c r="A1135" s="245" t="n">
        <v>102596</v>
      </c>
      <c r="B1135" s="246" t="s">
        <v>16502</v>
      </c>
      <c r="C1135" s="245" t="s">
        <v>14</v>
      </c>
      <c r="D1135" s="247" t="n">
        <v>1</v>
      </c>
    </row>
    <row r="1136" customFormat="false" ht="12.8" hidden="false" customHeight="false" outlineLevel="0" collapsed="false">
      <c r="A1136" s="245" t="n">
        <v>102598</v>
      </c>
      <c r="B1136" s="246" t="s">
        <v>16503</v>
      </c>
      <c r="C1136" s="245" t="s">
        <v>14</v>
      </c>
      <c r="D1136" s="247" t="n">
        <v>1</v>
      </c>
    </row>
    <row r="1137" customFormat="false" ht="12.8" hidden="false" customHeight="false" outlineLevel="0" collapsed="false">
      <c r="A1137" s="245" t="n">
        <v>102600</v>
      </c>
      <c r="B1137" s="246" t="s">
        <v>16504</v>
      </c>
      <c r="C1137" s="245" t="s">
        <v>14</v>
      </c>
      <c r="D1137" s="247" t="n">
        <v>1</v>
      </c>
    </row>
    <row r="1138" customFormat="false" ht="12.8" hidden="false" customHeight="false" outlineLevel="0" collapsed="false">
      <c r="A1138" s="245" t="n">
        <v>102602</v>
      </c>
      <c r="B1138" s="246" t="s">
        <v>16505</v>
      </c>
      <c r="C1138" s="245" t="s">
        <v>14</v>
      </c>
      <c r="D1138" s="247" t="n">
        <v>1</v>
      </c>
    </row>
    <row r="1139" customFormat="false" ht="12.8" hidden="false" customHeight="false" outlineLevel="0" collapsed="false">
      <c r="A1139" s="245" t="n">
        <v>103005</v>
      </c>
      <c r="B1139" s="246" t="s">
        <v>16506</v>
      </c>
      <c r="C1139" s="245" t="s">
        <v>14</v>
      </c>
      <c r="D1139" s="247" t="n">
        <v>0.3385</v>
      </c>
    </row>
    <row r="1140" customFormat="false" ht="12.8" hidden="false" customHeight="false" outlineLevel="0" collapsed="false">
      <c r="A1140" s="245" t="n">
        <v>103006</v>
      </c>
      <c r="B1140" s="246" t="s">
        <v>16507</v>
      </c>
      <c r="C1140" s="245" t="s">
        <v>14</v>
      </c>
      <c r="D1140" s="247" t="n">
        <v>0.338</v>
      </c>
    </row>
    <row r="1141" customFormat="false" ht="12.8" hidden="false" customHeight="false" outlineLevel="0" collapsed="false">
      <c r="A1141" s="245" t="n">
        <v>103007</v>
      </c>
      <c r="B1141" s="246" t="s">
        <v>16508</v>
      </c>
      <c r="C1141" s="245" t="s">
        <v>14</v>
      </c>
      <c r="D1141" s="247" t="n">
        <v>0.327</v>
      </c>
    </row>
    <row r="1142" customFormat="false" ht="12.8" hidden="false" customHeight="false" outlineLevel="0" collapsed="false">
      <c r="A1142" s="245" t="n">
        <v>102989</v>
      </c>
      <c r="B1142" s="246" t="s">
        <v>16509</v>
      </c>
      <c r="C1142" s="245" t="s">
        <v>15376</v>
      </c>
      <c r="D1142" s="247" t="n">
        <v>0.3402</v>
      </c>
    </row>
    <row r="1143" customFormat="false" ht="12.8" hidden="false" customHeight="false" outlineLevel="0" collapsed="false">
      <c r="A1143" s="245" t="n">
        <v>102990</v>
      </c>
      <c r="B1143" s="246" t="s">
        <v>16510</v>
      </c>
      <c r="C1143" s="245" t="s">
        <v>15376</v>
      </c>
      <c r="D1143" s="247" t="n">
        <v>0.3552</v>
      </c>
    </row>
    <row r="1144" customFormat="false" ht="12.8" hidden="false" customHeight="false" outlineLevel="0" collapsed="false">
      <c r="A1144" s="245" t="n">
        <v>102991</v>
      </c>
      <c r="B1144" s="246" t="s">
        <v>16511</v>
      </c>
      <c r="C1144" s="245" t="s">
        <v>15376</v>
      </c>
      <c r="D1144" s="247" t="n">
        <v>0.3581</v>
      </c>
    </row>
    <row r="1145" customFormat="false" ht="12.8" hidden="false" customHeight="false" outlineLevel="0" collapsed="false">
      <c r="A1145" s="245" t="n">
        <v>102992</v>
      </c>
      <c r="B1145" s="246" t="s">
        <v>16512</v>
      </c>
      <c r="C1145" s="245" t="s">
        <v>15376</v>
      </c>
      <c r="D1145" s="247" t="n">
        <v>0.167</v>
      </c>
    </row>
    <row r="1146" customFormat="false" ht="12.8" hidden="false" customHeight="false" outlineLevel="0" collapsed="false">
      <c r="A1146" s="245" t="n">
        <v>102993</v>
      </c>
      <c r="B1146" s="246" t="s">
        <v>16513</v>
      </c>
      <c r="C1146" s="245" t="s">
        <v>15376</v>
      </c>
      <c r="D1146" s="247" t="n">
        <v>0.1693</v>
      </c>
    </row>
    <row r="1147" customFormat="false" ht="12.8" hidden="false" customHeight="false" outlineLevel="0" collapsed="false">
      <c r="A1147" s="245" t="n">
        <v>102994</v>
      </c>
      <c r="B1147" s="246" t="s">
        <v>16514</v>
      </c>
      <c r="C1147" s="245" t="s">
        <v>15376</v>
      </c>
      <c r="D1147" s="247" t="n">
        <v>0.1698</v>
      </c>
    </row>
    <row r="1148" customFormat="false" ht="12.8" hidden="false" customHeight="false" outlineLevel="0" collapsed="false">
      <c r="A1148" s="245" t="n">
        <v>105944</v>
      </c>
      <c r="B1148" s="246" t="s">
        <v>16515</v>
      </c>
      <c r="C1148" s="245" t="s">
        <v>15451</v>
      </c>
      <c r="D1148" s="247" t="n">
        <v>0.379</v>
      </c>
    </row>
    <row r="1149" customFormat="false" ht="12.8" hidden="false" customHeight="false" outlineLevel="0" collapsed="false">
      <c r="A1149" s="245" t="n">
        <v>106004</v>
      </c>
      <c r="B1149" s="246" t="s">
        <v>16516</v>
      </c>
      <c r="C1149" s="245" t="s">
        <v>15376</v>
      </c>
      <c r="D1149" s="247" t="n">
        <v>0.512</v>
      </c>
    </row>
    <row r="1150" customFormat="false" ht="12.8" hidden="false" customHeight="false" outlineLevel="0" collapsed="false">
      <c r="A1150" s="245" t="n">
        <v>106005</v>
      </c>
      <c r="B1150" s="246" t="s">
        <v>16517</v>
      </c>
      <c r="C1150" s="245" t="s">
        <v>15376</v>
      </c>
      <c r="D1150" s="247" t="n">
        <v>0.513</v>
      </c>
    </row>
    <row r="1151" customFormat="false" ht="12.8" hidden="false" customHeight="false" outlineLevel="0" collapsed="false">
      <c r="A1151" s="245" t="n">
        <v>106006</v>
      </c>
      <c r="B1151" s="246" t="s">
        <v>16518</v>
      </c>
      <c r="C1151" s="245" t="s">
        <v>15376</v>
      </c>
      <c r="D1151" s="247" t="n">
        <v>0.5124</v>
      </c>
    </row>
    <row r="1152" customFormat="false" ht="12.8" hidden="false" customHeight="false" outlineLevel="0" collapsed="false">
      <c r="A1152" s="245" t="n">
        <v>106007</v>
      </c>
      <c r="B1152" s="246" t="s">
        <v>16519</v>
      </c>
      <c r="C1152" s="245" t="s">
        <v>15376</v>
      </c>
      <c r="D1152" s="247" t="n">
        <v>0.5127</v>
      </c>
    </row>
    <row r="1153" customFormat="false" ht="12.8" hidden="false" customHeight="false" outlineLevel="0" collapsed="false">
      <c r="A1153" s="245" t="n">
        <v>106008</v>
      </c>
      <c r="B1153" s="246" t="s">
        <v>16520</v>
      </c>
      <c r="C1153" s="245" t="s">
        <v>15376</v>
      </c>
      <c r="D1153" s="247" t="n">
        <v>0.513</v>
      </c>
    </row>
    <row r="1154" customFormat="false" ht="12.8" hidden="false" customHeight="false" outlineLevel="0" collapsed="false">
      <c r="A1154" s="245" t="n">
        <v>106009</v>
      </c>
      <c r="B1154" s="246" t="s">
        <v>16521</v>
      </c>
      <c r="C1154" s="245" t="s">
        <v>15376</v>
      </c>
      <c r="D1154" s="247" t="n">
        <v>0.5128</v>
      </c>
    </row>
    <row r="1155" customFormat="false" ht="12.8" hidden="false" customHeight="false" outlineLevel="0" collapsed="false">
      <c r="A1155" s="245" t="n">
        <v>106010</v>
      </c>
      <c r="B1155" s="246" t="s">
        <v>16522</v>
      </c>
      <c r="C1155" s="245" t="s">
        <v>15376</v>
      </c>
      <c r="D1155" s="247" t="n">
        <v>0.5133</v>
      </c>
    </row>
    <row r="1156" customFormat="false" ht="12.8" hidden="false" customHeight="false" outlineLevel="0" collapsed="false">
      <c r="A1156" s="245" t="n">
        <v>106011</v>
      </c>
      <c r="B1156" s="246" t="s">
        <v>16523</v>
      </c>
      <c r="C1156" s="245" t="s">
        <v>15376</v>
      </c>
      <c r="D1156" s="247" t="n">
        <v>0.4001</v>
      </c>
    </row>
    <row r="1157" customFormat="false" ht="12.8" hidden="false" customHeight="false" outlineLevel="0" collapsed="false">
      <c r="A1157" s="245" t="n">
        <v>106013</v>
      </c>
      <c r="B1157" s="246" t="s">
        <v>16524</v>
      </c>
      <c r="C1157" s="245" t="s">
        <v>15376</v>
      </c>
      <c r="D1157" s="247" t="n">
        <v>0.4046</v>
      </c>
    </row>
    <row r="1158" customFormat="false" ht="12.8" hidden="false" customHeight="false" outlineLevel="0" collapsed="false">
      <c r="A1158" s="245" t="n">
        <v>106012</v>
      </c>
      <c r="B1158" s="246" t="s">
        <v>16525</v>
      </c>
      <c r="C1158" s="245" t="s">
        <v>15376</v>
      </c>
      <c r="D1158" s="247" t="n">
        <v>0.393</v>
      </c>
    </row>
    <row r="1159" customFormat="false" ht="12.8" hidden="false" customHeight="false" outlineLevel="0" collapsed="false">
      <c r="A1159" s="245" t="n">
        <v>106014</v>
      </c>
      <c r="B1159" s="246" t="s">
        <v>16526</v>
      </c>
      <c r="C1159" s="245" t="s">
        <v>15376</v>
      </c>
      <c r="D1159" s="247" t="n">
        <v>0.3583</v>
      </c>
    </row>
    <row r="1160" customFormat="false" ht="12.8" hidden="false" customHeight="false" outlineLevel="0" collapsed="false">
      <c r="A1160" s="245" t="n">
        <v>106015</v>
      </c>
      <c r="B1160" s="246" t="s">
        <v>16527</v>
      </c>
      <c r="C1160" s="245" t="s">
        <v>15376</v>
      </c>
      <c r="D1160" s="247" t="n">
        <v>0.3736</v>
      </c>
    </row>
    <row r="1161" customFormat="false" ht="12.8" hidden="false" customHeight="false" outlineLevel="0" collapsed="false">
      <c r="A1161" s="245" t="n">
        <v>106016</v>
      </c>
      <c r="B1161" s="246" t="s">
        <v>16528</v>
      </c>
      <c r="C1161" s="245" t="s">
        <v>15376</v>
      </c>
      <c r="D1161" s="247" t="n">
        <v>0.3836</v>
      </c>
    </row>
    <row r="1162" customFormat="false" ht="12.8" hidden="false" customHeight="false" outlineLevel="0" collapsed="false">
      <c r="A1162" s="245" t="n">
        <v>106003</v>
      </c>
      <c r="B1162" s="246" t="s">
        <v>16529</v>
      </c>
      <c r="C1162" s="245" t="s">
        <v>15376</v>
      </c>
      <c r="D1162" s="247" t="n">
        <v>0.3146</v>
      </c>
    </row>
    <row r="1163" customFormat="false" ht="12.8" hidden="false" customHeight="false" outlineLevel="0" collapsed="false">
      <c r="A1163" s="245" t="n">
        <v>105997</v>
      </c>
      <c r="B1163" s="246" t="s">
        <v>16530</v>
      </c>
      <c r="C1163" s="245" t="s">
        <v>15376</v>
      </c>
      <c r="D1163" s="247" t="n">
        <v>0.3168</v>
      </c>
    </row>
    <row r="1164" customFormat="false" ht="12.8" hidden="false" customHeight="false" outlineLevel="0" collapsed="false">
      <c r="A1164" s="245" t="n">
        <v>105998</v>
      </c>
      <c r="B1164" s="246" t="s">
        <v>16531</v>
      </c>
      <c r="C1164" s="245" t="s">
        <v>15376</v>
      </c>
      <c r="D1164" s="247" t="n">
        <v>0.3163</v>
      </c>
    </row>
    <row r="1165" customFormat="false" ht="12.8" hidden="false" customHeight="false" outlineLevel="0" collapsed="false">
      <c r="A1165" s="245" t="n">
        <v>105999</v>
      </c>
      <c r="B1165" s="246" t="s">
        <v>16532</v>
      </c>
      <c r="C1165" s="245" t="s">
        <v>15376</v>
      </c>
      <c r="D1165" s="247" t="n">
        <v>0.3158</v>
      </c>
    </row>
    <row r="1166" customFormat="false" ht="12.8" hidden="false" customHeight="false" outlineLevel="0" collapsed="false">
      <c r="A1166" s="245" t="n">
        <v>106000</v>
      </c>
      <c r="B1166" s="246" t="s">
        <v>16533</v>
      </c>
      <c r="C1166" s="245" t="s">
        <v>15376</v>
      </c>
      <c r="D1166" s="247" t="n">
        <v>0.3154</v>
      </c>
    </row>
    <row r="1167" customFormat="false" ht="12.8" hidden="false" customHeight="false" outlineLevel="0" collapsed="false">
      <c r="A1167" s="245" t="n">
        <v>106001</v>
      </c>
      <c r="B1167" s="246" t="s">
        <v>16534</v>
      </c>
      <c r="C1167" s="245" t="s">
        <v>15376</v>
      </c>
      <c r="D1167" s="247" t="n">
        <v>0.3151</v>
      </c>
    </row>
    <row r="1168" customFormat="false" ht="12.8" hidden="false" customHeight="false" outlineLevel="0" collapsed="false">
      <c r="A1168" s="245" t="n">
        <v>106002</v>
      </c>
      <c r="B1168" s="246" t="s">
        <v>16535</v>
      </c>
      <c r="C1168" s="245" t="s">
        <v>15376</v>
      </c>
      <c r="D1168" s="247" t="n">
        <v>0.3148</v>
      </c>
    </row>
    <row r="1169" customFormat="false" ht="12.8" hidden="false" customHeight="false" outlineLevel="0" collapsed="false">
      <c r="A1169" s="245" t="n">
        <v>105992</v>
      </c>
      <c r="B1169" s="246" t="s">
        <v>16536</v>
      </c>
      <c r="C1169" s="245" t="s">
        <v>15376</v>
      </c>
      <c r="D1169" s="247" t="n">
        <v>0.4201</v>
      </c>
    </row>
    <row r="1170" customFormat="false" ht="12.8" hidden="false" customHeight="false" outlineLevel="0" collapsed="false">
      <c r="A1170" s="245" t="n">
        <v>105993</v>
      </c>
      <c r="B1170" s="246" t="s">
        <v>16537</v>
      </c>
      <c r="C1170" s="245" t="s">
        <v>15376</v>
      </c>
      <c r="D1170" s="247" t="n">
        <v>0.4195</v>
      </c>
    </row>
    <row r="1171" customFormat="false" ht="12.8" hidden="false" customHeight="false" outlineLevel="0" collapsed="false">
      <c r="A1171" s="245" t="n">
        <v>105994</v>
      </c>
      <c r="B1171" s="246" t="s">
        <v>16538</v>
      </c>
      <c r="C1171" s="245" t="s">
        <v>15376</v>
      </c>
      <c r="D1171" s="247" t="n">
        <v>0.419</v>
      </c>
    </row>
    <row r="1172" customFormat="false" ht="12.8" hidden="false" customHeight="false" outlineLevel="0" collapsed="false">
      <c r="A1172" s="245" t="n">
        <v>105995</v>
      </c>
      <c r="B1172" s="246" t="s">
        <v>16539</v>
      </c>
      <c r="C1172" s="245" t="s">
        <v>15376</v>
      </c>
      <c r="D1172" s="247" t="n">
        <v>0.4187</v>
      </c>
    </row>
    <row r="1173" customFormat="false" ht="12.8" hidden="false" customHeight="false" outlineLevel="0" collapsed="false">
      <c r="A1173" s="245" t="n">
        <v>105996</v>
      </c>
      <c r="B1173" s="246" t="s">
        <v>16540</v>
      </c>
      <c r="C1173" s="245" t="s">
        <v>15376</v>
      </c>
      <c r="D1173" s="247" t="n">
        <v>0.4185</v>
      </c>
    </row>
    <row r="1174" customFormat="false" ht="12.8" hidden="false" customHeight="false" outlineLevel="0" collapsed="false">
      <c r="A1174" s="245" t="n">
        <v>105988</v>
      </c>
      <c r="B1174" s="246" t="s">
        <v>16541</v>
      </c>
      <c r="C1174" s="245" t="s">
        <v>15376</v>
      </c>
      <c r="D1174" s="247" t="n">
        <v>0.4219</v>
      </c>
    </row>
    <row r="1175" customFormat="false" ht="12.8" hidden="false" customHeight="false" outlineLevel="0" collapsed="false">
      <c r="A1175" s="245" t="n">
        <v>105989</v>
      </c>
      <c r="B1175" s="246" t="s">
        <v>16542</v>
      </c>
      <c r="C1175" s="245" t="s">
        <v>15376</v>
      </c>
      <c r="D1175" s="247" t="n">
        <v>0.4214</v>
      </c>
    </row>
    <row r="1176" customFormat="false" ht="12.8" hidden="false" customHeight="false" outlineLevel="0" collapsed="false">
      <c r="A1176" s="245" t="n">
        <v>105990</v>
      </c>
      <c r="B1176" s="246" t="s">
        <v>16543</v>
      </c>
      <c r="C1176" s="245" t="s">
        <v>15376</v>
      </c>
      <c r="D1176" s="247" t="n">
        <v>0.4209</v>
      </c>
    </row>
    <row r="1177" customFormat="false" ht="12.8" hidden="false" customHeight="false" outlineLevel="0" collapsed="false">
      <c r="A1177" s="245" t="n">
        <v>105991</v>
      </c>
      <c r="B1177" s="246" t="s">
        <v>16544</v>
      </c>
      <c r="C1177" s="245" t="s">
        <v>15376</v>
      </c>
      <c r="D1177" s="247" t="n">
        <v>0.4205</v>
      </c>
    </row>
    <row r="1178" customFormat="false" ht="12.8" hidden="false" customHeight="false" outlineLevel="0" collapsed="false">
      <c r="A1178" s="245" t="n">
        <v>105987</v>
      </c>
      <c r="B1178" s="246" t="s">
        <v>16545</v>
      </c>
      <c r="C1178" s="245" t="s">
        <v>15376</v>
      </c>
      <c r="D1178" s="247" t="n">
        <v>0.4198</v>
      </c>
    </row>
    <row r="1179" customFormat="false" ht="12.8" hidden="false" customHeight="false" outlineLevel="0" collapsed="false">
      <c r="A1179" s="245" t="n">
        <v>105986</v>
      </c>
      <c r="B1179" s="246" t="s">
        <v>16546</v>
      </c>
      <c r="C1179" s="245" t="s">
        <v>15376</v>
      </c>
      <c r="D1179" s="247" t="n">
        <v>0.4191</v>
      </c>
    </row>
    <row r="1180" customFormat="false" ht="12.8" hidden="false" customHeight="false" outlineLevel="0" collapsed="false">
      <c r="A1180" s="245" t="n">
        <v>103001</v>
      </c>
      <c r="B1180" s="246" t="s">
        <v>16547</v>
      </c>
      <c r="C1180" s="245" t="s">
        <v>14</v>
      </c>
      <c r="D1180" s="247" t="n">
        <v>0.0671</v>
      </c>
    </row>
    <row r="1181" customFormat="false" ht="12.8" hidden="false" customHeight="false" outlineLevel="0" collapsed="false">
      <c r="A1181" s="245" t="n">
        <v>103002</v>
      </c>
      <c r="B1181" s="246" t="s">
        <v>16548</v>
      </c>
      <c r="C1181" s="245" t="s">
        <v>14</v>
      </c>
      <c r="D1181" s="247" t="n">
        <v>0.0558</v>
      </c>
    </row>
    <row r="1182" customFormat="false" ht="12.8" hidden="false" customHeight="false" outlineLevel="0" collapsed="false">
      <c r="A1182" s="245" t="n">
        <v>103003</v>
      </c>
      <c r="B1182" s="246" t="s">
        <v>16549</v>
      </c>
      <c r="C1182" s="245" t="s">
        <v>14</v>
      </c>
      <c r="D1182" s="247" t="n">
        <v>0.043</v>
      </c>
    </row>
    <row r="1183" customFormat="false" ht="12.8" hidden="false" customHeight="false" outlineLevel="0" collapsed="false">
      <c r="A1183" s="245" t="n">
        <v>105945</v>
      </c>
      <c r="B1183" s="246" t="s">
        <v>16550</v>
      </c>
      <c r="C1183" s="245" t="s">
        <v>15370</v>
      </c>
      <c r="D1183" s="247" t="n">
        <v>0.7368</v>
      </c>
    </row>
    <row r="1184" customFormat="false" ht="12.8" hidden="false" customHeight="false" outlineLevel="0" collapsed="false">
      <c r="A1184" s="245" t="n">
        <v>98522</v>
      </c>
      <c r="B1184" s="246" t="s">
        <v>16551</v>
      </c>
      <c r="C1184" s="245" t="s">
        <v>15376</v>
      </c>
      <c r="D1184" s="247" t="n">
        <v>0.2296</v>
      </c>
    </row>
    <row r="1185" customFormat="false" ht="12.8" hidden="false" customHeight="false" outlineLevel="0" collapsed="false">
      <c r="A1185" s="245" t="n">
        <v>102364</v>
      </c>
      <c r="B1185" s="246" t="s">
        <v>16552</v>
      </c>
      <c r="C1185" s="245" t="s">
        <v>15370</v>
      </c>
      <c r="D1185" s="247" t="n">
        <v>0.163</v>
      </c>
    </row>
    <row r="1186" customFormat="false" ht="12.8" hidden="false" customHeight="false" outlineLevel="0" collapsed="false">
      <c r="A1186" s="245" t="n">
        <v>102363</v>
      </c>
      <c r="B1186" s="246" t="s">
        <v>16553</v>
      </c>
      <c r="C1186" s="245" t="s">
        <v>15370</v>
      </c>
      <c r="D1186" s="247" t="n">
        <v>0.1877</v>
      </c>
    </row>
    <row r="1187" customFormat="false" ht="12.8" hidden="false" customHeight="false" outlineLevel="0" collapsed="false">
      <c r="A1187" s="245" t="n">
        <v>102362</v>
      </c>
      <c r="B1187" s="246" t="s">
        <v>16554</v>
      </c>
      <c r="C1187" s="245" t="s">
        <v>15370</v>
      </c>
      <c r="D1187" s="247" t="n">
        <v>0.2053</v>
      </c>
    </row>
    <row r="1188" customFormat="false" ht="12.8" hidden="false" customHeight="false" outlineLevel="0" collapsed="false">
      <c r="A1188" s="245" t="n">
        <v>101193</v>
      </c>
      <c r="B1188" s="246" t="s">
        <v>16555</v>
      </c>
      <c r="C1188" s="245" t="s">
        <v>15376</v>
      </c>
      <c r="D1188" s="247" t="n">
        <v>0.3539</v>
      </c>
    </row>
    <row r="1189" customFormat="false" ht="12.8" hidden="false" customHeight="false" outlineLevel="0" collapsed="false">
      <c r="A1189" s="245" t="n">
        <v>106459</v>
      </c>
      <c r="B1189" s="246" t="s">
        <v>16556</v>
      </c>
      <c r="C1189" s="245" t="s">
        <v>15376</v>
      </c>
      <c r="D1189" s="247" t="n">
        <v>0.353</v>
      </c>
    </row>
    <row r="1190" customFormat="false" ht="12.8" hidden="false" customHeight="false" outlineLevel="0" collapsed="false">
      <c r="A1190" s="245" t="n">
        <v>101194</v>
      </c>
      <c r="B1190" s="246" t="s">
        <v>16557</v>
      </c>
      <c r="C1190" s="245" t="s">
        <v>15376</v>
      </c>
      <c r="D1190" s="247" t="n">
        <v>0.352</v>
      </c>
    </row>
    <row r="1191" customFormat="false" ht="12.8" hidden="false" customHeight="false" outlineLevel="0" collapsed="false">
      <c r="A1191" s="245" t="n">
        <v>101190</v>
      </c>
      <c r="B1191" s="246" t="s">
        <v>16558</v>
      </c>
      <c r="C1191" s="245" t="s">
        <v>15376</v>
      </c>
      <c r="D1191" s="247" t="n">
        <v>0.3182</v>
      </c>
    </row>
    <row r="1192" customFormat="false" ht="12.8" hidden="false" customHeight="false" outlineLevel="0" collapsed="false">
      <c r="A1192" s="245" t="n">
        <v>106458</v>
      </c>
      <c r="B1192" s="246" t="s">
        <v>16559</v>
      </c>
      <c r="C1192" s="245" t="s">
        <v>15376</v>
      </c>
      <c r="D1192" s="247" t="n">
        <v>0.3174</v>
      </c>
    </row>
    <row r="1193" customFormat="false" ht="12.8" hidden="false" customHeight="false" outlineLevel="0" collapsed="false">
      <c r="A1193" s="245" t="n">
        <v>101191</v>
      </c>
      <c r="B1193" s="246" t="s">
        <v>16560</v>
      </c>
      <c r="C1193" s="245" t="s">
        <v>15376</v>
      </c>
      <c r="D1193" s="247" t="n">
        <v>0.3166</v>
      </c>
    </row>
    <row r="1194" customFormat="false" ht="12.8" hidden="false" customHeight="false" outlineLevel="0" collapsed="false">
      <c r="A1194" s="245" t="n">
        <v>101198</v>
      </c>
      <c r="B1194" s="246" t="s">
        <v>16561</v>
      </c>
      <c r="C1194" s="245" t="s">
        <v>15376</v>
      </c>
      <c r="D1194" s="247" t="n">
        <v>0.4135</v>
      </c>
    </row>
    <row r="1195" customFormat="false" ht="12.8" hidden="false" customHeight="false" outlineLevel="0" collapsed="false">
      <c r="A1195" s="245" t="n">
        <v>106460</v>
      </c>
      <c r="B1195" s="246" t="s">
        <v>16562</v>
      </c>
      <c r="C1195" s="245" t="s">
        <v>15376</v>
      </c>
      <c r="D1195" s="247" t="n">
        <v>0.4117</v>
      </c>
    </row>
    <row r="1196" customFormat="false" ht="12.8" hidden="false" customHeight="false" outlineLevel="0" collapsed="false">
      <c r="A1196" s="245" t="n">
        <v>101199</v>
      </c>
      <c r="B1196" s="246" t="s">
        <v>16563</v>
      </c>
      <c r="C1196" s="245" t="s">
        <v>15376</v>
      </c>
      <c r="D1196" s="247" t="n">
        <v>0.4098</v>
      </c>
    </row>
    <row r="1197" customFormat="false" ht="12.8" hidden="false" customHeight="false" outlineLevel="0" collapsed="false">
      <c r="A1197" s="245" t="n">
        <v>101203</v>
      </c>
      <c r="B1197" s="246" t="s">
        <v>16564</v>
      </c>
      <c r="C1197" s="245" t="s">
        <v>15376</v>
      </c>
      <c r="D1197" s="247" t="n">
        <v>0.4918</v>
      </c>
    </row>
    <row r="1198" customFormat="false" ht="12.8" hidden="false" customHeight="false" outlineLevel="0" collapsed="false">
      <c r="A1198" s="245" t="n">
        <v>101204</v>
      </c>
      <c r="B1198" s="246" t="s">
        <v>16565</v>
      </c>
      <c r="C1198" s="245" t="s">
        <v>15376</v>
      </c>
      <c r="D1198" s="247" t="n">
        <v>0.488</v>
      </c>
    </row>
    <row r="1199" customFormat="false" ht="12.8" hidden="false" customHeight="false" outlineLevel="0" collapsed="false">
      <c r="A1199" s="245" t="n">
        <v>106257</v>
      </c>
      <c r="B1199" s="246" t="s">
        <v>16566</v>
      </c>
      <c r="C1199" s="245" t="s">
        <v>15376</v>
      </c>
      <c r="D1199" s="247" t="n">
        <v>0.4897</v>
      </c>
    </row>
    <row r="1200" customFormat="false" ht="12.8" hidden="false" customHeight="false" outlineLevel="0" collapsed="false">
      <c r="A1200" s="245" t="n">
        <v>106461</v>
      </c>
      <c r="B1200" s="246" t="s">
        <v>16567</v>
      </c>
      <c r="C1200" s="245" t="s">
        <v>15376</v>
      </c>
      <c r="D1200" s="247" t="n">
        <v>0.3754</v>
      </c>
    </row>
    <row r="1201" customFormat="false" ht="12.8" hidden="false" customHeight="false" outlineLevel="0" collapsed="false">
      <c r="A1201" s="245" t="n">
        <v>106462</v>
      </c>
      <c r="B1201" s="246" t="s">
        <v>16568</v>
      </c>
      <c r="C1201" s="245" t="s">
        <v>15376</v>
      </c>
      <c r="D1201" s="247" t="n">
        <v>0.4214</v>
      </c>
    </row>
    <row r="1202" customFormat="false" ht="12.8" hidden="false" customHeight="false" outlineLevel="0" collapsed="false">
      <c r="A1202" s="245" t="n">
        <v>106479</v>
      </c>
      <c r="B1202" s="246" t="s">
        <v>16569</v>
      </c>
      <c r="C1202" s="245" t="s">
        <v>15376</v>
      </c>
      <c r="D1202" s="247" t="n">
        <v>0.2509</v>
      </c>
    </row>
    <row r="1203" customFormat="false" ht="12.8" hidden="false" customHeight="false" outlineLevel="0" collapsed="false">
      <c r="A1203" s="245" t="n">
        <v>106483</v>
      </c>
      <c r="B1203" s="246" t="s">
        <v>16570</v>
      </c>
      <c r="C1203" s="245" t="s">
        <v>14</v>
      </c>
      <c r="D1203" s="247" t="n">
        <v>0.2489</v>
      </c>
    </row>
    <row r="1204" customFormat="false" ht="12.8" hidden="false" customHeight="false" outlineLevel="0" collapsed="false">
      <c r="A1204" s="245" t="n">
        <v>106484</v>
      </c>
      <c r="B1204" s="246" t="s">
        <v>16571</v>
      </c>
      <c r="C1204" s="245" t="s">
        <v>14</v>
      </c>
      <c r="D1204" s="247" t="n">
        <v>0.2295</v>
      </c>
    </row>
    <row r="1205" customFormat="false" ht="12.8" hidden="false" customHeight="false" outlineLevel="0" collapsed="false">
      <c r="A1205" s="245" t="n">
        <v>106480</v>
      </c>
      <c r="B1205" s="246" t="s">
        <v>16572</v>
      </c>
      <c r="C1205" s="245" t="s">
        <v>14</v>
      </c>
      <c r="D1205" s="247" t="n">
        <v>0.259</v>
      </c>
    </row>
    <row r="1206" customFormat="false" ht="12.8" hidden="false" customHeight="false" outlineLevel="0" collapsed="false">
      <c r="A1206" s="245" t="n">
        <v>106481</v>
      </c>
      <c r="B1206" s="246" t="s">
        <v>16573</v>
      </c>
      <c r="C1206" s="245" t="s">
        <v>14</v>
      </c>
      <c r="D1206" s="247" t="n">
        <v>0.2256</v>
      </c>
    </row>
    <row r="1207" customFormat="false" ht="12.8" hidden="false" customHeight="false" outlineLevel="0" collapsed="false">
      <c r="A1207" s="245" t="n">
        <v>106469</v>
      </c>
      <c r="B1207" s="246" t="s">
        <v>16574</v>
      </c>
      <c r="C1207" s="245" t="s">
        <v>15370</v>
      </c>
      <c r="D1207" s="247" t="n">
        <v>0.1116</v>
      </c>
    </row>
    <row r="1208" customFormat="false" ht="12.8" hidden="false" customHeight="false" outlineLevel="0" collapsed="false">
      <c r="A1208" s="245" t="n">
        <v>106468</v>
      </c>
      <c r="B1208" s="246" t="s">
        <v>16575</v>
      </c>
      <c r="C1208" s="245" t="s">
        <v>15370</v>
      </c>
      <c r="D1208" s="247" t="n">
        <v>0.1804</v>
      </c>
    </row>
    <row r="1209" customFormat="false" ht="12.8" hidden="false" customHeight="false" outlineLevel="0" collapsed="false">
      <c r="A1209" s="245" t="n">
        <v>106466</v>
      </c>
      <c r="B1209" s="246" t="s">
        <v>16576</v>
      </c>
      <c r="C1209" s="245" t="s">
        <v>15370</v>
      </c>
      <c r="D1209" s="247" t="n">
        <v>0.2939</v>
      </c>
    </row>
    <row r="1210" customFormat="false" ht="12.8" hidden="false" customHeight="false" outlineLevel="0" collapsed="false">
      <c r="A1210" s="245" t="n">
        <v>106464</v>
      </c>
      <c r="B1210" s="246" t="s">
        <v>16577</v>
      </c>
      <c r="C1210" s="245" t="s">
        <v>15370</v>
      </c>
      <c r="D1210" s="247" t="n">
        <v>0.2185</v>
      </c>
    </row>
    <row r="1211" customFormat="false" ht="12.8" hidden="false" customHeight="false" outlineLevel="0" collapsed="false">
      <c r="A1211" s="245" t="n">
        <v>106476</v>
      </c>
      <c r="B1211" s="246" t="s">
        <v>16578</v>
      </c>
      <c r="C1211" s="245" t="s">
        <v>15376</v>
      </c>
      <c r="D1211" s="247" t="n">
        <v>0.2088</v>
      </c>
    </row>
    <row r="1212" customFormat="false" ht="12.8" hidden="false" customHeight="false" outlineLevel="0" collapsed="false">
      <c r="A1212" s="245" t="n">
        <v>106477</v>
      </c>
      <c r="B1212" s="246" t="s">
        <v>16579</v>
      </c>
      <c r="C1212" s="245" t="s">
        <v>15376</v>
      </c>
      <c r="D1212" s="247" t="n">
        <v>0.2496</v>
      </c>
    </row>
    <row r="1213" customFormat="false" ht="12.8" hidden="false" customHeight="false" outlineLevel="0" collapsed="false">
      <c r="A1213" s="245" t="n">
        <v>106478</v>
      </c>
      <c r="B1213" s="246" t="s">
        <v>16580</v>
      </c>
      <c r="C1213" s="245" t="s">
        <v>15376</v>
      </c>
      <c r="D1213" s="247" t="n">
        <v>0.1128</v>
      </c>
    </row>
    <row r="1214" customFormat="false" ht="12.8" hidden="false" customHeight="false" outlineLevel="0" collapsed="false">
      <c r="A1214" s="245" t="n">
        <v>106471</v>
      </c>
      <c r="B1214" s="246" t="s">
        <v>16581</v>
      </c>
      <c r="C1214" s="245" t="s">
        <v>15376</v>
      </c>
      <c r="D1214" s="247" t="n">
        <v>0.2278</v>
      </c>
    </row>
    <row r="1215" customFormat="false" ht="12.8" hidden="false" customHeight="false" outlineLevel="0" collapsed="false">
      <c r="A1215" s="245" t="n">
        <v>106470</v>
      </c>
      <c r="B1215" s="246" t="s">
        <v>16582</v>
      </c>
      <c r="C1215" s="245" t="s">
        <v>15376</v>
      </c>
      <c r="D1215" s="247" t="n">
        <v>0.2641</v>
      </c>
    </row>
    <row r="1216" customFormat="false" ht="12.8" hidden="false" customHeight="false" outlineLevel="0" collapsed="false">
      <c r="A1216" s="245" t="n">
        <v>106472</v>
      </c>
      <c r="B1216" s="246" t="s">
        <v>16583</v>
      </c>
      <c r="C1216" s="245" t="s">
        <v>15376</v>
      </c>
      <c r="D1216" s="247" t="n">
        <v>0.1828</v>
      </c>
    </row>
    <row r="1217" customFormat="false" ht="12.8" hidden="false" customHeight="false" outlineLevel="0" collapsed="false">
      <c r="A1217" s="245" t="n">
        <v>106475</v>
      </c>
      <c r="B1217" s="246" t="s">
        <v>16584</v>
      </c>
      <c r="C1217" s="245" t="s">
        <v>15376</v>
      </c>
      <c r="D1217" s="247" t="n">
        <v>0.0553</v>
      </c>
    </row>
    <row r="1218" customFormat="false" ht="12.8" hidden="false" customHeight="false" outlineLevel="0" collapsed="false">
      <c r="A1218" s="245" t="n">
        <v>106474</v>
      </c>
      <c r="B1218" s="246" t="s">
        <v>16585</v>
      </c>
      <c r="C1218" s="245" t="s">
        <v>15376</v>
      </c>
      <c r="D1218" s="247" t="n">
        <v>0.0728</v>
      </c>
    </row>
    <row r="1219" customFormat="false" ht="12.8" hidden="false" customHeight="false" outlineLevel="0" collapsed="false">
      <c r="A1219" s="245" t="n">
        <v>106473</v>
      </c>
      <c r="B1219" s="246" t="s">
        <v>16586</v>
      </c>
      <c r="C1219" s="245" t="s">
        <v>15376</v>
      </c>
      <c r="D1219" s="247" t="n">
        <v>0.0885</v>
      </c>
    </row>
    <row r="1220" customFormat="false" ht="12.8" hidden="false" customHeight="false" outlineLevel="0" collapsed="false">
      <c r="A1220" s="245" t="n">
        <v>101205</v>
      </c>
      <c r="B1220" s="246" t="s">
        <v>16587</v>
      </c>
      <c r="C1220" s="245" t="s">
        <v>15376</v>
      </c>
      <c r="D1220" s="247" t="n">
        <v>0.4897</v>
      </c>
    </row>
    <row r="1221" customFormat="false" ht="12.8" hidden="false" customHeight="false" outlineLevel="0" collapsed="false">
      <c r="A1221" s="245" t="n">
        <v>106457</v>
      </c>
      <c r="B1221" s="246" t="s">
        <v>16588</v>
      </c>
      <c r="C1221" s="245" t="s">
        <v>15376</v>
      </c>
      <c r="D1221" s="247" t="n">
        <v>0.7809</v>
      </c>
    </row>
    <row r="1222" customFormat="false" ht="12.8" hidden="false" customHeight="false" outlineLevel="0" collapsed="false">
      <c r="A1222" s="245" t="n">
        <v>87905</v>
      </c>
      <c r="B1222" s="246" t="s">
        <v>16589</v>
      </c>
      <c r="C1222" s="245" t="s">
        <v>15370</v>
      </c>
      <c r="D1222" s="247" t="n">
        <v>0.7936</v>
      </c>
    </row>
    <row r="1223" customFormat="false" ht="12.8" hidden="false" customHeight="false" outlineLevel="0" collapsed="false">
      <c r="A1223" s="245" t="n">
        <v>87904</v>
      </c>
      <c r="B1223" s="246" t="s">
        <v>16590</v>
      </c>
      <c r="C1223" s="245" t="s">
        <v>15370</v>
      </c>
      <c r="D1223" s="247" t="n">
        <v>0.807</v>
      </c>
    </row>
    <row r="1224" customFormat="false" ht="12.8" hidden="false" customHeight="false" outlineLevel="0" collapsed="false">
      <c r="A1224" s="245" t="n">
        <v>87908</v>
      </c>
      <c r="B1224" s="246" t="s">
        <v>16591</v>
      </c>
      <c r="C1224" s="245" t="s">
        <v>15370</v>
      </c>
      <c r="D1224" s="247" t="n">
        <v>0.5969</v>
      </c>
    </row>
    <row r="1225" customFormat="false" ht="12.8" hidden="false" customHeight="false" outlineLevel="0" collapsed="false">
      <c r="A1225" s="245" t="n">
        <v>87907</v>
      </c>
      <c r="B1225" s="246" t="s">
        <v>16592</v>
      </c>
      <c r="C1225" s="245" t="s">
        <v>15370</v>
      </c>
      <c r="D1225" s="247" t="n">
        <v>0.6261</v>
      </c>
    </row>
    <row r="1226" customFormat="false" ht="12.8" hidden="false" customHeight="false" outlineLevel="0" collapsed="false">
      <c r="A1226" s="245" t="n">
        <v>87903</v>
      </c>
      <c r="B1226" s="246" t="s">
        <v>16593</v>
      </c>
      <c r="C1226" s="245" t="s">
        <v>15370</v>
      </c>
      <c r="D1226" s="247" t="n">
        <v>0.3426</v>
      </c>
    </row>
    <row r="1227" customFormat="false" ht="12.8" hidden="false" customHeight="false" outlineLevel="0" collapsed="false">
      <c r="A1227" s="245" t="n">
        <v>87902</v>
      </c>
      <c r="B1227" s="246" t="s">
        <v>16594</v>
      </c>
      <c r="C1227" s="245" t="s">
        <v>15370</v>
      </c>
      <c r="D1227" s="247" t="n">
        <v>0.3591</v>
      </c>
    </row>
    <row r="1228" customFormat="false" ht="12.8" hidden="false" customHeight="false" outlineLevel="0" collapsed="false">
      <c r="A1228" s="245" t="n">
        <v>87900</v>
      </c>
      <c r="B1228" s="246" t="s">
        <v>16595</v>
      </c>
      <c r="C1228" s="245" t="s">
        <v>15370</v>
      </c>
      <c r="D1228" s="247" t="n">
        <v>0.4213</v>
      </c>
    </row>
    <row r="1229" customFormat="false" ht="12.8" hidden="false" customHeight="false" outlineLevel="0" collapsed="false">
      <c r="A1229" s="245" t="n">
        <v>87899</v>
      </c>
      <c r="B1229" s="246" t="s">
        <v>16596</v>
      </c>
      <c r="C1229" s="245" t="s">
        <v>15370</v>
      </c>
      <c r="D1229" s="247" t="n">
        <v>0.4321</v>
      </c>
    </row>
    <row r="1230" customFormat="false" ht="12.8" hidden="false" customHeight="false" outlineLevel="0" collapsed="false">
      <c r="A1230" s="245" t="n">
        <v>87894</v>
      </c>
      <c r="B1230" s="246" t="s">
        <v>16597</v>
      </c>
      <c r="C1230" s="245" t="s">
        <v>15370</v>
      </c>
      <c r="D1230" s="247" t="n">
        <v>0.7597</v>
      </c>
    </row>
    <row r="1231" customFormat="false" ht="12.8" hidden="false" customHeight="false" outlineLevel="0" collapsed="false">
      <c r="A1231" s="245" t="n">
        <v>87893</v>
      </c>
      <c r="B1231" s="246" t="s">
        <v>16598</v>
      </c>
      <c r="C1231" s="245" t="s">
        <v>15370</v>
      </c>
      <c r="D1231" s="247" t="n">
        <v>0.7771</v>
      </c>
    </row>
    <row r="1232" customFormat="false" ht="12.8" hidden="false" customHeight="false" outlineLevel="0" collapsed="false">
      <c r="A1232" s="245" t="n">
        <v>87897</v>
      </c>
      <c r="B1232" s="246" t="s">
        <v>16599</v>
      </c>
      <c r="C1232" s="245" t="s">
        <v>15370</v>
      </c>
      <c r="D1232" s="247" t="n">
        <v>0.5572</v>
      </c>
    </row>
    <row r="1233" customFormat="false" ht="12.8" hidden="false" customHeight="false" outlineLevel="0" collapsed="false">
      <c r="A1233" s="245" t="n">
        <v>87896</v>
      </c>
      <c r="B1233" s="246" t="s">
        <v>16600</v>
      </c>
      <c r="C1233" s="245" t="s">
        <v>15370</v>
      </c>
      <c r="D1233" s="247" t="n">
        <v>0.5949</v>
      </c>
    </row>
    <row r="1234" customFormat="false" ht="12.8" hidden="false" customHeight="false" outlineLevel="0" collapsed="false">
      <c r="A1234" s="245" t="n">
        <v>87892</v>
      </c>
      <c r="B1234" s="246" t="s">
        <v>16601</v>
      </c>
      <c r="C1234" s="245" t="s">
        <v>15370</v>
      </c>
      <c r="D1234" s="247" t="n">
        <v>0.2984</v>
      </c>
    </row>
    <row r="1235" customFormat="false" ht="12.8" hidden="false" customHeight="false" outlineLevel="0" collapsed="false">
      <c r="A1235" s="245" t="n">
        <v>87891</v>
      </c>
      <c r="B1235" s="246" t="s">
        <v>16602</v>
      </c>
      <c r="C1235" s="245" t="s">
        <v>15370</v>
      </c>
      <c r="D1235" s="247" t="n">
        <v>0.3174</v>
      </c>
    </row>
    <row r="1236" customFormat="false" ht="12.8" hidden="false" customHeight="false" outlineLevel="0" collapsed="false">
      <c r="A1236" s="245" t="n">
        <v>87889</v>
      </c>
      <c r="B1236" s="246" t="s">
        <v>16603</v>
      </c>
      <c r="C1236" s="245" t="s">
        <v>15370</v>
      </c>
      <c r="D1236" s="247" t="n">
        <v>0.3726</v>
      </c>
    </row>
    <row r="1237" customFormat="false" ht="12.8" hidden="false" customHeight="false" outlineLevel="0" collapsed="false">
      <c r="A1237" s="245" t="n">
        <v>87888</v>
      </c>
      <c r="B1237" s="246" t="s">
        <v>16604</v>
      </c>
      <c r="C1237" s="245" t="s">
        <v>15370</v>
      </c>
      <c r="D1237" s="247" t="n">
        <v>0.385</v>
      </c>
    </row>
    <row r="1238" customFormat="false" ht="12.8" hidden="false" customHeight="false" outlineLevel="0" collapsed="false">
      <c r="A1238" s="245" t="n">
        <v>104411</v>
      </c>
      <c r="B1238" s="246" t="s">
        <v>16605</v>
      </c>
      <c r="C1238" s="245" t="s">
        <v>15370</v>
      </c>
      <c r="D1238" s="247" t="n">
        <v>0.5</v>
      </c>
    </row>
    <row r="1239" customFormat="false" ht="12.8" hidden="false" customHeight="false" outlineLevel="0" collapsed="false">
      <c r="A1239" s="245" t="n">
        <v>104410</v>
      </c>
      <c r="B1239" s="246" t="s">
        <v>16606</v>
      </c>
      <c r="C1239" s="245" t="s">
        <v>15370</v>
      </c>
      <c r="D1239" s="247" t="n">
        <v>0.5519</v>
      </c>
    </row>
    <row r="1240" customFormat="false" ht="12.8" hidden="false" customHeight="false" outlineLevel="0" collapsed="false">
      <c r="A1240" s="245" t="n">
        <v>87879</v>
      </c>
      <c r="B1240" s="246" t="s">
        <v>16607</v>
      </c>
      <c r="C1240" s="245" t="s">
        <v>15370</v>
      </c>
      <c r="D1240" s="247" t="n">
        <v>0.6321</v>
      </c>
    </row>
    <row r="1241" customFormat="false" ht="12.8" hidden="false" customHeight="false" outlineLevel="0" collapsed="false">
      <c r="A1241" s="245" t="n">
        <v>87878</v>
      </c>
      <c r="B1241" s="246" t="s">
        <v>16608</v>
      </c>
      <c r="C1241" s="245" t="s">
        <v>15370</v>
      </c>
      <c r="D1241" s="247" t="n">
        <v>0.6686</v>
      </c>
    </row>
    <row r="1242" customFormat="false" ht="12.8" hidden="false" customHeight="false" outlineLevel="0" collapsed="false">
      <c r="A1242" s="245" t="n">
        <v>87885</v>
      </c>
      <c r="B1242" s="246" t="s">
        <v>16609</v>
      </c>
      <c r="C1242" s="245" t="s">
        <v>15370</v>
      </c>
      <c r="D1242" s="247" t="n">
        <v>0.1741</v>
      </c>
    </row>
    <row r="1243" customFormat="false" ht="12.8" hidden="false" customHeight="false" outlineLevel="0" collapsed="false">
      <c r="A1243" s="245" t="n">
        <v>87884</v>
      </c>
      <c r="B1243" s="246" t="s">
        <v>16610</v>
      </c>
      <c r="C1243" s="245" t="s">
        <v>15370</v>
      </c>
      <c r="D1243" s="247" t="n">
        <v>0.201</v>
      </c>
    </row>
    <row r="1244" customFormat="false" ht="12.8" hidden="false" customHeight="false" outlineLevel="0" collapsed="false">
      <c r="A1244" s="245" t="n">
        <v>87882</v>
      </c>
      <c r="B1244" s="246" t="s">
        <v>16611</v>
      </c>
      <c r="C1244" s="245" t="s">
        <v>15370</v>
      </c>
      <c r="D1244" s="247" t="n">
        <v>0.2268</v>
      </c>
    </row>
    <row r="1245" customFormat="false" ht="12.8" hidden="false" customHeight="false" outlineLevel="0" collapsed="false">
      <c r="A1245" s="245" t="n">
        <v>87881</v>
      </c>
      <c r="B1245" s="246" t="s">
        <v>16612</v>
      </c>
      <c r="C1245" s="245" t="s">
        <v>15370</v>
      </c>
      <c r="D1245" s="247" t="n">
        <v>0.2446</v>
      </c>
    </row>
    <row r="1246" customFormat="false" ht="12.8" hidden="false" customHeight="false" outlineLevel="0" collapsed="false">
      <c r="A1246" s="245" t="n">
        <v>87887</v>
      </c>
      <c r="B1246" s="246" t="s">
        <v>16613</v>
      </c>
      <c r="C1246" s="245" t="s">
        <v>15370</v>
      </c>
      <c r="D1246" s="247" t="n">
        <v>0.3241</v>
      </c>
    </row>
    <row r="1247" customFormat="false" ht="12.8" hidden="false" customHeight="false" outlineLevel="0" collapsed="false">
      <c r="A1247" s="245" t="n">
        <v>87886</v>
      </c>
      <c r="B1247" s="246" t="s">
        <v>16614</v>
      </c>
      <c r="C1247" s="245" t="s">
        <v>15370</v>
      </c>
      <c r="D1247" s="247" t="n">
        <v>0.3528</v>
      </c>
    </row>
    <row r="1248" customFormat="false" ht="12.8" hidden="false" customHeight="false" outlineLevel="0" collapsed="false">
      <c r="A1248" s="245" t="n">
        <v>87911</v>
      </c>
      <c r="B1248" s="246" t="s">
        <v>16615</v>
      </c>
      <c r="C1248" s="245" t="s">
        <v>15370</v>
      </c>
      <c r="D1248" s="247" t="n">
        <v>0.4973</v>
      </c>
    </row>
    <row r="1249" customFormat="false" ht="12.8" hidden="false" customHeight="false" outlineLevel="0" collapsed="false">
      <c r="A1249" s="245" t="n">
        <v>87910</v>
      </c>
      <c r="B1249" s="246" t="s">
        <v>16616</v>
      </c>
      <c r="C1249" s="245" t="s">
        <v>15370</v>
      </c>
      <c r="D1249" s="247" t="n">
        <v>0.5128</v>
      </c>
    </row>
    <row r="1250" customFormat="false" ht="12.8" hidden="false" customHeight="false" outlineLevel="0" collapsed="false">
      <c r="A1250" s="245" t="n">
        <v>103686</v>
      </c>
      <c r="B1250" s="246" t="s">
        <v>16617</v>
      </c>
      <c r="C1250" s="245" t="s">
        <v>15451</v>
      </c>
      <c r="D1250" s="247" t="n">
        <v>0.1422</v>
      </c>
    </row>
    <row r="1251" customFormat="false" ht="12.8" hidden="false" customHeight="false" outlineLevel="0" collapsed="false">
      <c r="A1251" s="245" t="n">
        <v>103685</v>
      </c>
      <c r="B1251" s="246" t="s">
        <v>16618</v>
      </c>
      <c r="C1251" s="245" t="s">
        <v>15451</v>
      </c>
      <c r="D1251" s="247" t="n">
        <v>0.0688</v>
      </c>
    </row>
    <row r="1252" customFormat="false" ht="12.8" hidden="false" customHeight="false" outlineLevel="0" collapsed="false">
      <c r="A1252" s="245" t="n">
        <v>103669</v>
      </c>
      <c r="B1252" s="246" t="s">
        <v>16619</v>
      </c>
      <c r="C1252" s="245" t="s">
        <v>15451</v>
      </c>
      <c r="D1252" s="247" t="n">
        <v>0.306</v>
      </c>
    </row>
    <row r="1253" customFormat="false" ht="12.8" hidden="false" customHeight="false" outlineLevel="0" collapsed="false">
      <c r="A1253" s="245" t="n">
        <v>103672</v>
      </c>
      <c r="B1253" s="246" t="s">
        <v>16620</v>
      </c>
      <c r="C1253" s="245" t="s">
        <v>15451</v>
      </c>
      <c r="D1253" s="247" t="n">
        <v>0.0625</v>
      </c>
    </row>
    <row r="1254" customFormat="false" ht="12.8" hidden="false" customHeight="false" outlineLevel="0" collapsed="false">
      <c r="A1254" s="245" t="n">
        <v>103671</v>
      </c>
      <c r="B1254" s="246" t="s">
        <v>16621</v>
      </c>
      <c r="C1254" s="245" t="s">
        <v>15451</v>
      </c>
      <c r="D1254" s="247" t="n">
        <v>0.0669</v>
      </c>
    </row>
    <row r="1255" customFormat="false" ht="12.8" hidden="false" customHeight="false" outlineLevel="0" collapsed="false">
      <c r="A1255" s="245" t="n">
        <v>103688</v>
      </c>
      <c r="B1255" s="246" t="s">
        <v>16622</v>
      </c>
      <c r="C1255" s="245" t="s">
        <v>15451</v>
      </c>
      <c r="D1255" s="247" t="n">
        <v>0.2094</v>
      </c>
    </row>
    <row r="1256" customFormat="false" ht="12.8" hidden="false" customHeight="false" outlineLevel="0" collapsed="false">
      <c r="A1256" s="245" t="n">
        <v>103687</v>
      </c>
      <c r="B1256" s="246" t="s">
        <v>16623</v>
      </c>
      <c r="C1256" s="245" t="s">
        <v>15451</v>
      </c>
      <c r="D1256" s="247" t="n">
        <v>0.3862</v>
      </c>
    </row>
    <row r="1257" customFormat="false" ht="12.8" hidden="false" customHeight="false" outlineLevel="0" collapsed="false">
      <c r="A1257" s="245" t="n">
        <v>103684</v>
      </c>
      <c r="B1257" s="246" t="s">
        <v>16624</v>
      </c>
      <c r="C1257" s="245" t="s">
        <v>15451</v>
      </c>
      <c r="D1257" s="247" t="n">
        <v>0.0859</v>
      </c>
    </row>
    <row r="1258" customFormat="false" ht="12.8" hidden="false" customHeight="false" outlineLevel="0" collapsed="false">
      <c r="A1258" s="245" t="n">
        <v>103681</v>
      </c>
      <c r="B1258" s="246" t="s">
        <v>16625</v>
      </c>
      <c r="C1258" s="245" t="s">
        <v>15451</v>
      </c>
      <c r="D1258" s="247" t="n">
        <v>0.0988</v>
      </c>
    </row>
    <row r="1259" customFormat="false" ht="12.8" hidden="false" customHeight="false" outlineLevel="0" collapsed="false">
      <c r="A1259" s="245" t="n">
        <v>103679</v>
      </c>
      <c r="B1259" s="246" t="s">
        <v>16626</v>
      </c>
      <c r="C1259" s="245" t="s">
        <v>15451</v>
      </c>
      <c r="D1259" s="247" t="n">
        <v>0.1749</v>
      </c>
    </row>
    <row r="1260" customFormat="false" ht="12.8" hidden="false" customHeight="false" outlineLevel="0" collapsed="false">
      <c r="A1260" s="245" t="n">
        <v>103677</v>
      </c>
      <c r="B1260" s="246" t="s">
        <v>16627</v>
      </c>
      <c r="C1260" s="245" t="s">
        <v>15451</v>
      </c>
      <c r="D1260" s="247" t="n">
        <v>0.2159</v>
      </c>
    </row>
    <row r="1261" customFormat="false" ht="12.8" hidden="false" customHeight="false" outlineLevel="0" collapsed="false">
      <c r="A1261" s="245" t="n">
        <v>103675</v>
      </c>
      <c r="B1261" s="246" t="s">
        <v>16628</v>
      </c>
      <c r="C1261" s="245" t="s">
        <v>15451</v>
      </c>
      <c r="D1261" s="247" t="n">
        <v>0.0624</v>
      </c>
    </row>
    <row r="1262" customFormat="false" ht="12.8" hidden="false" customHeight="false" outlineLevel="0" collapsed="false">
      <c r="A1262" s="245" t="n">
        <v>103680</v>
      </c>
      <c r="B1262" s="246" t="s">
        <v>16629</v>
      </c>
      <c r="C1262" s="245" t="s">
        <v>15451</v>
      </c>
      <c r="D1262" s="247" t="n">
        <v>0.2176</v>
      </c>
    </row>
    <row r="1263" customFormat="false" ht="12.8" hidden="false" customHeight="false" outlineLevel="0" collapsed="false">
      <c r="A1263" s="245" t="n">
        <v>103678</v>
      </c>
      <c r="B1263" s="246" t="s">
        <v>16630</v>
      </c>
      <c r="C1263" s="245" t="s">
        <v>15451</v>
      </c>
      <c r="D1263" s="247" t="n">
        <v>0.2795</v>
      </c>
    </row>
    <row r="1264" customFormat="false" ht="12.8" hidden="false" customHeight="false" outlineLevel="0" collapsed="false">
      <c r="A1264" s="245" t="n">
        <v>103676</v>
      </c>
      <c r="B1264" s="246" t="s">
        <v>16631</v>
      </c>
      <c r="C1264" s="245" t="s">
        <v>15451</v>
      </c>
      <c r="D1264" s="247" t="n">
        <v>0.3467</v>
      </c>
    </row>
    <row r="1265" customFormat="false" ht="12.8" hidden="false" customHeight="false" outlineLevel="0" collapsed="false">
      <c r="A1265" s="245" t="n">
        <v>103674</v>
      </c>
      <c r="B1265" s="246" t="s">
        <v>16632</v>
      </c>
      <c r="C1265" s="245" t="s">
        <v>15451</v>
      </c>
      <c r="D1265" s="247" t="n">
        <v>0.089</v>
      </c>
    </row>
    <row r="1266" customFormat="false" ht="12.8" hidden="false" customHeight="false" outlineLevel="0" collapsed="false">
      <c r="A1266" s="245" t="n">
        <v>103683</v>
      </c>
      <c r="B1266" s="246" t="s">
        <v>16633</v>
      </c>
      <c r="C1266" s="245" t="s">
        <v>15451</v>
      </c>
      <c r="D1266" s="247" t="n">
        <v>0.4736</v>
      </c>
    </row>
    <row r="1267" customFormat="false" ht="12.8" hidden="false" customHeight="false" outlineLevel="0" collapsed="false">
      <c r="A1267" s="245" t="n">
        <v>103682</v>
      </c>
      <c r="B1267" s="246" t="s">
        <v>16634</v>
      </c>
      <c r="C1267" s="245" t="s">
        <v>15451</v>
      </c>
      <c r="D1267" s="247" t="n">
        <v>0.3201</v>
      </c>
    </row>
    <row r="1268" customFormat="false" ht="12.8" hidden="false" customHeight="false" outlineLevel="0" collapsed="false">
      <c r="A1268" s="245" t="n">
        <v>103670</v>
      </c>
      <c r="B1268" s="246" t="s">
        <v>16635</v>
      </c>
      <c r="C1268" s="245" t="s">
        <v>15451</v>
      </c>
      <c r="D1268" s="247" t="n">
        <v>0.9922</v>
      </c>
    </row>
    <row r="1269" customFormat="false" ht="12.8" hidden="false" customHeight="false" outlineLevel="0" collapsed="false">
      <c r="A1269" s="245" t="n">
        <v>103673</v>
      </c>
      <c r="B1269" s="246" t="s">
        <v>16636</v>
      </c>
      <c r="C1269" s="245" t="s">
        <v>15451</v>
      </c>
      <c r="D1269" s="247" t="n">
        <v>0.9953</v>
      </c>
    </row>
    <row r="1270" customFormat="false" ht="12.8" hidden="false" customHeight="false" outlineLevel="0" collapsed="false">
      <c r="A1270" s="245" t="n">
        <v>91084</v>
      </c>
      <c r="B1270" s="246" t="s">
        <v>16637</v>
      </c>
      <c r="C1270" s="245" t="s">
        <v>15370</v>
      </c>
      <c r="D1270" s="247" t="n">
        <v>0.3658</v>
      </c>
    </row>
    <row r="1271" customFormat="false" ht="12.8" hidden="false" customHeight="false" outlineLevel="0" collapsed="false">
      <c r="A1271" s="245" t="n">
        <v>91080</v>
      </c>
      <c r="B1271" s="246" t="s">
        <v>16638</v>
      </c>
      <c r="C1271" s="245" t="s">
        <v>15370</v>
      </c>
      <c r="D1271" s="247" t="n">
        <v>0.2809</v>
      </c>
    </row>
    <row r="1272" customFormat="false" ht="12.8" hidden="false" customHeight="false" outlineLevel="0" collapsed="false">
      <c r="A1272" s="245" t="n">
        <v>91101</v>
      </c>
      <c r="B1272" s="246" t="s">
        <v>16639</v>
      </c>
      <c r="C1272" s="245" t="s">
        <v>15370</v>
      </c>
      <c r="D1272" s="247" t="n">
        <v>0.3428</v>
      </c>
    </row>
    <row r="1273" customFormat="false" ht="12.8" hidden="false" customHeight="false" outlineLevel="0" collapsed="false">
      <c r="A1273" s="245" t="n">
        <v>91097</v>
      </c>
      <c r="B1273" s="246" t="s">
        <v>16640</v>
      </c>
      <c r="C1273" s="245" t="s">
        <v>15370</v>
      </c>
      <c r="D1273" s="247" t="n">
        <v>0.2672</v>
      </c>
    </row>
    <row r="1274" customFormat="false" ht="12.8" hidden="false" customHeight="false" outlineLevel="0" collapsed="false">
      <c r="A1274" s="245" t="n">
        <v>91082</v>
      </c>
      <c r="B1274" s="246" t="s">
        <v>16641</v>
      </c>
      <c r="C1274" s="245" t="s">
        <v>15370</v>
      </c>
      <c r="D1274" s="247" t="n">
        <v>0.3212</v>
      </c>
    </row>
    <row r="1275" customFormat="false" ht="12.8" hidden="false" customHeight="false" outlineLevel="0" collapsed="false">
      <c r="A1275" s="245" t="n">
        <v>91078</v>
      </c>
      <c r="B1275" s="246" t="s">
        <v>16642</v>
      </c>
      <c r="C1275" s="245" t="s">
        <v>15370</v>
      </c>
      <c r="D1275" s="247" t="n">
        <v>0.2494</v>
      </c>
    </row>
    <row r="1276" customFormat="false" ht="12.8" hidden="false" customHeight="false" outlineLevel="0" collapsed="false">
      <c r="A1276" s="245" t="n">
        <v>91099</v>
      </c>
      <c r="B1276" s="246" t="s">
        <v>16643</v>
      </c>
      <c r="C1276" s="245" t="s">
        <v>15370</v>
      </c>
      <c r="D1276" s="247" t="n">
        <v>0.3013</v>
      </c>
    </row>
    <row r="1277" customFormat="false" ht="12.8" hidden="false" customHeight="false" outlineLevel="0" collapsed="false">
      <c r="A1277" s="245" t="n">
        <v>91095</v>
      </c>
      <c r="B1277" s="246" t="s">
        <v>16644</v>
      </c>
      <c r="C1277" s="245" t="s">
        <v>15370</v>
      </c>
      <c r="D1277" s="247" t="n">
        <v>0.2378</v>
      </c>
    </row>
    <row r="1278" customFormat="false" ht="12.8" hidden="false" customHeight="false" outlineLevel="0" collapsed="false">
      <c r="A1278" s="245" t="n">
        <v>91076</v>
      </c>
      <c r="B1278" s="246" t="s">
        <v>16645</v>
      </c>
      <c r="C1278" s="245" t="s">
        <v>15370</v>
      </c>
      <c r="D1278" s="247" t="n">
        <v>0.6399</v>
      </c>
    </row>
    <row r="1279" customFormat="false" ht="12.8" hidden="false" customHeight="false" outlineLevel="0" collapsed="false">
      <c r="A1279" s="245" t="n">
        <v>91072</v>
      </c>
      <c r="B1279" s="246" t="s">
        <v>16646</v>
      </c>
      <c r="C1279" s="245" t="s">
        <v>15370</v>
      </c>
      <c r="D1279" s="247" t="n">
        <v>0.6302</v>
      </c>
    </row>
    <row r="1280" customFormat="false" ht="12.8" hidden="false" customHeight="false" outlineLevel="0" collapsed="false">
      <c r="A1280" s="245" t="n">
        <v>91093</v>
      </c>
      <c r="B1280" s="246" t="s">
        <v>16647</v>
      </c>
      <c r="C1280" s="245" t="s">
        <v>15370</v>
      </c>
      <c r="D1280" s="247" t="n">
        <v>0.6612</v>
      </c>
    </row>
    <row r="1281" customFormat="false" ht="12.8" hidden="false" customHeight="false" outlineLevel="0" collapsed="false">
      <c r="A1281" s="245" t="n">
        <v>91089</v>
      </c>
      <c r="B1281" s="246" t="s">
        <v>16648</v>
      </c>
      <c r="C1281" s="245" t="s">
        <v>15370</v>
      </c>
      <c r="D1281" s="247" t="n">
        <v>0.6559</v>
      </c>
    </row>
    <row r="1282" customFormat="false" ht="12.8" hidden="false" customHeight="false" outlineLevel="0" collapsed="false">
      <c r="A1282" s="245" t="n">
        <v>91074</v>
      </c>
      <c r="B1282" s="246" t="s">
        <v>16649</v>
      </c>
      <c r="C1282" s="245" t="s">
        <v>15370</v>
      </c>
      <c r="D1282" s="247" t="n">
        <v>0.4757</v>
      </c>
    </row>
    <row r="1283" customFormat="false" ht="12.8" hidden="false" customHeight="false" outlineLevel="0" collapsed="false">
      <c r="A1283" s="245" t="n">
        <v>91070</v>
      </c>
      <c r="B1283" s="246" t="s">
        <v>16650</v>
      </c>
      <c r="C1283" s="245" t="s">
        <v>15370</v>
      </c>
      <c r="D1283" s="247" t="n">
        <v>0.4413</v>
      </c>
    </row>
    <row r="1284" customFormat="false" ht="12.8" hidden="false" customHeight="false" outlineLevel="0" collapsed="false">
      <c r="A1284" s="245" t="n">
        <v>91091</v>
      </c>
      <c r="B1284" s="246" t="s">
        <v>16651</v>
      </c>
      <c r="C1284" s="245" t="s">
        <v>15370</v>
      </c>
      <c r="D1284" s="247" t="n">
        <v>0.5144</v>
      </c>
    </row>
    <row r="1285" customFormat="false" ht="12.8" hidden="false" customHeight="false" outlineLevel="0" collapsed="false">
      <c r="A1285" s="245" t="n">
        <v>91087</v>
      </c>
      <c r="B1285" s="246" t="s">
        <v>16652</v>
      </c>
      <c r="C1285" s="245" t="s">
        <v>15370</v>
      </c>
      <c r="D1285" s="247" t="n">
        <v>0.4929</v>
      </c>
    </row>
    <row r="1286" customFormat="false" ht="12.8" hidden="false" customHeight="false" outlineLevel="0" collapsed="false">
      <c r="A1286" s="245" t="n">
        <v>91083</v>
      </c>
      <c r="B1286" s="246" t="s">
        <v>16653</v>
      </c>
      <c r="C1286" s="245" t="s">
        <v>15370</v>
      </c>
      <c r="D1286" s="247" t="n">
        <v>0.467</v>
      </c>
    </row>
    <row r="1287" customFormat="false" ht="12.8" hidden="false" customHeight="false" outlineLevel="0" collapsed="false">
      <c r="A1287" s="245" t="n">
        <v>91079</v>
      </c>
      <c r="B1287" s="246" t="s">
        <v>16654</v>
      </c>
      <c r="C1287" s="245" t="s">
        <v>15370</v>
      </c>
      <c r="D1287" s="247" t="n">
        <v>0.3165</v>
      </c>
    </row>
    <row r="1288" customFormat="false" ht="12.8" hidden="false" customHeight="false" outlineLevel="0" collapsed="false">
      <c r="A1288" s="245" t="n">
        <v>91100</v>
      </c>
      <c r="B1288" s="246" t="s">
        <v>16655</v>
      </c>
      <c r="C1288" s="245" t="s">
        <v>15370</v>
      </c>
      <c r="D1288" s="247" t="n">
        <v>0.4208</v>
      </c>
    </row>
    <row r="1289" customFormat="false" ht="12.8" hidden="false" customHeight="false" outlineLevel="0" collapsed="false">
      <c r="A1289" s="245" t="n">
        <v>91096</v>
      </c>
      <c r="B1289" s="246" t="s">
        <v>16656</v>
      </c>
      <c r="C1289" s="245" t="s">
        <v>15370</v>
      </c>
      <c r="D1289" s="247" t="n">
        <v>0.2956</v>
      </c>
    </row>
    <row r="1290" customFormat="false" ht="12.8" hidden="false" customHeight="false" outlineLevel="0" collapsed="false">
      <c r="A1290" s="245" t="n">
        <v>91081</v>
      </c>
      <c r="B1290" s="246" t="s">
        <v>16657</v>
      </c>
      <c r="C1290" s="245" t="s">
        <v>15370</v>
      </c>
      <c r="D1290" s="247" t="n">
        <v>0.3979</v>
      </c>
    </row>
    <row r="1291" customFormat="false" ht="12.8" hidden="false" customHeight="false" outlineLevel="0" collapsed="false">
      <c r="A1291" s="245" t="n">
        <v>91077</v>
      </c>
      <c r="B1291" s="246" t="s">
        <v>16658</v>
      </c>
      <c r="C1291" s="245" t="s">
        <v>15370</v>
      </c>
      <c r="D1291" s="247" t="n">
        <v>0.2768</v>
      </c>
    </row>
    <row r="1292" customFormat="false" ht="12.8" hidden="false" customHeight="false" outlineLevel="0" collapsed="false">
      <c r="A1292" s="245" t="n">
        <v>91098</v>
      </c>
      <c r="B1292" s="246" t="s">
        <v>16659</v>
      </c>
      <c r="C1292" s="245" t="s">
        <v>15370</v>
      </c>
      <c r="D1292" s="247" t="n">
        <v>0.3613</v>
      </c>
    </row>
    <row r="1293" customFormat="false" ht="12.8" hidden="false" customHeight="false" outlineLevel="0" collapsed="false">
      <c r="A1293" s="245" t="n">
        <v>91094</v>
      </c>
      <c r="B1293" s="246" t="s">
        <v>16660</v>
      </c>
      <c r="C1293" s="245" t="s">
        <v>15370</v>
      </c>
      <c r="D1293" s="247" t="n">
        <v>0.2596</v>
      </c>
    </row>
    <row r="1294" customFormat="false" ht="12.8" hidden="false" customHeight="false" outlineLevel="0" collapsed="false">
      <c r="A1294" s="245" t="n">
        <v>91075</v>
      </c>
      <c r="B1294" s="246" t="s">
        <v>16661</v>
      </c>
      <c r="C1294" s="245" t="s">
        <v>15370</v>
      </c>
      <c r="D1294" s="247" t="n">
        <v>0.6636</v>
      </c>
    </row>
    <row r="1295" customFormat="false" ht="12.8" hidden="false" customHeight="false" outlineLevel="0" collapsed="false">
      <c r="A1295" s="245" t="n">
        <v>91071</v>
      </c>
      <c r="B1295" s="246" t="s">
        <v>16662</v>
      </c>
      <c r="C1295" s="245" t="s">
        <v>15370</v>
      </c>
      <c r="D1295" s="247" t="n">
        <v>0.6511</v>
      </c>
    </row>
    <row r="1296" customFormat="false" ht="12.8" hidden="false" customHeight="false" outlineLevel="0" collapsed="false">
      <c r="A1296" s="245" t="n">
        <v>91092</v>
      </c>
      <c r="B1296" s="246" t="s">
        <v>16663</v>
      </c>
      <c r="C1296" s="245" t="s">
        <v>15370</v>
      </c>
      <c r="D1296" s="247" t="n">
        <v>0.6813</v>
      </c>
    </row>
    <row r="1297" customFormat="false" ht="12.8" hidden="false" customHeight="false" outlineLevel="0" collapsed="false">
      <c r="A1297" s="245" t="n">
        <v>91088</v>
      </c>
      <c r="B1297" s="246" t="s">
        <v>16664</v>
      </c>
      <c r="C1297" s="245" t="s">
        <v>15370</v>
      </c>
      <c r="D1297" s="247" t="n">
        <v>0.676</v>
      </c>
    </row>
    <row r="1298" customFormat="false" ht="12.8" hidden="false" customHeight="false" outlineLevel="0" collapsed="false">
      <c r="A1298" s="245" t="n">
        <v>91073</v>
      </c>
      <c r="B1298" s="246" t="s">
        <v>16665</v>
      </c>
      <c r="C1298" s="245" t="s">
        <v>15370</v>
      </c>
      <c r="D1298" s="247" t="n">
        <v>0.5129</v>
      </c>
    </row>
    <row r="1299" customFormat="false" ht="12.8" hidden="false" customHeight="false" outlineLevel="0" collapsed="false">
      <c r="A1299" s="245" t="n">
        <v>91069</v>
      </c>
      <c r="B1299" s="246" t="s">
        <v>16666</v>
      </c>
      <c r="C1299" s="245" t="s">
        <v>15370</v>
      </c>
      <c r="D1299" s="247" t="n">
        <v>0.4622</v>
      </c>
    </row>
    <row r="1300" customFormat="false" ht="12.8" hidden="false" customHeight="false" outlineLevel="0" collapsed="false">
      <c r="A1300" s="245" t="n">
        <v>91090</v>
      </c>
      <c r="B1300" s="246" t="s">
        <v>16667</v>
      </c>
      <c r="C1300" s="245" t="s">
        <v>15370</v>
      </c>
      <c r="D1300" s="247" t="n">
        <v>0.5427</v>
      </c>
    </row>
    <row r="1301" customFormat="false" ht="12.8" hidden="false" customHeight="false" outlineLevel="0" collapsed="false">
      <c r="A1301" s="245" t="n">
        <v>91086</v>
      </c>
      <c r="B1301" s="246" t="s">
        <v>16668</v>
      </c>
      <c r="C1301" s="245" t="s">
        <v>15370</v>
      </c>
      <c r="D1301" s="247" t="n">
        <v>0.5134</v>
      </c>
    </row>
    <row r="1302" customFormat="false" ht="12.8" hidden="false" customHeight="false" outlineLevel="0" collapsed="false">
      <c r="A1302" s="245" t="n">
        <v>90944</v>
      </c>
      <c r="B1302" s="246" t="s">
        <v>16669</v>
      </c>
      <c r="C1302" s="245" t="s">
        <v>15370</v>
      </c>
      <c r="D1302" s="247" t="n">
        <v>0.2114</v>
      </c>
    </row>
    <row r="1303" customFormat="false" ht="12.8" hidden="false" customHeight="false" outlineLevel="0" collapsed="false">
      <c r="A1303" s="245" t="n">
        <v>90934</v>
      </c>
      <c r="B1303" s="246" t="s">
        <v>16670</v>
      </c>
      <c r="C1303" s="245" t="s">
        <v>15370</v>
      </c>
      <c r="D1303" s="247" t="n">
        <v>0.2077</v>
      </c>
    </row>
    <row r="1304" customFormat="false" ht="12.8" hidden="false" customHeight="false" outlineLevel="0" collapsed="false">
      <c r="A1304" s="245" t="n">
        <v>90954</v>
      </c>
      <c r="B1304" s="246" t="s">
        <v>16671</v>
      </c>
      <c r="C1304" s="245" t="s">
        <v>15370</v>
      </c>
      <c r="D1304" s="247" t="n">
        <v>0.217</v>
      </c>
    </row>
    <row r="1305" customFormat="false" ht="12.8" hidden="false" customHeight="false" outlineLevel="0" collapsed="false">
      <c r="A1305" s="245" t="n">
        <v>90933</v>
      </c>
      <c r="B1305" s="246" t="s">
        <v>16672</v>
      </c>
      <c r="C1305" s="245" t="s">
        <v>15370</v>
      </c>
      <c r="D1305" s="247" t="n">
        <v>0.1539</v>
      </c>
    </row>
    <row r="1306" customFormat="false" ht="12.8" hidden="false" customHeight="false" outlineLevel="0" collapsed="false">
      <c r="A1306" s="245" t="n">
        <v>90943</v>
      </c>
      <c r="B1306" s="246" t="s">
        <v>16673</v>
      </c>
      <c r="C1306" s="245" t="s">
        <v>15370</v>
      </c>
      <c r="D1306" s="247" t="n">
        <v>0.1574</v>
      </c>
    </row>
    <row r="1307" customFormat="false" ht="12.8" hidden="false" customHeight="false" outlineLevel="0" collapsed="false">
      <c r="A1307" s="245" t="n">
        <v>90953</v>
      </c>
      <c r="B1307" s="246" t="s">
        <v>16674</v>
      </c>
      <c r="C1307" s="245" t="s">
        <v>15370</v>
      </c>
      <c r="D1307" s="247" t="n">
        <v>0.1625</v>
      </c>
    </row>
    <row r="1308" customFormat="false" ht="12.8" hidden="false" customHeight="false" outlineLevel="0" collapsed="false">
      <c r="A1308" s="245" t="n">
        <v>90932</v>
      </c>
      <c r="B1308" s="246" t="s">
        <v>16675</v>
      </c>
      <c r="C1308" s="245" t="s">
        <v>15370</v>
      </c>
      <c r="D1308" s="247" t="n">
        <v>0.3671</v>
      </c>
    </row>
    <row r="1309" customFormat="false" ht="12.8" hidden="false" customHeight="false" outlineLevel="0" collapsed="false">
      <c r="A1309" s="245" t="n">
        <v>90942</v>
      </c>
      <c r="B1309" s="246" t="s">
        <v>16676</v>
      </c>
      <c r="C1309" s="245" t="s">
        <v>15370</v>
      </c>
      <c r="D1309" s="247" t="n">
        <v>0.3779</v>
      </c>
    </row>
    <row r="1310" customFormat="false" ht="12.8" hidden="false" customHeight="false" outlineLevel="0" collapsed="false">
      <c r="A1310" s="245" t="n">
        <v>90952</v>
      </c>
      <c r="B1310" s="246" t="s">
        <v>16677</v>
      </c>
      <c r="C1310" s="245" t="s">
        <v>15370</v>
      </c>
      <c r="D1310" s="247" t="n">
        <v>0.3941</v>
      </c>
    </row>
    <row r="1311" customFormat="false" ht="12.8" hidden="false" customHeight="false" outlineLevel="0" collapsed="false">
      <c r="A1311" s="245" t="n">
        <v>90930</v>
      </c>
      <c r="B1311" s="246" t="s">
        <v>16678</v>
      </c>
      <c r="C1311" s="245" t="s">
        <v>15370</v>
      </c>
      <c r="D1311" s="247" t="n">
        <v>0.317</v>
      </c>
    </row>
    <row r="1312" customFormat="false" ht="12.8" hidden="false" customHeight="false" outlineLevel="0" collapsed="false">
      <c r="A1312" s="245" t="n">
        <v>90940</v>
      </c>
      <c r="B1312" s="246" t="s">
        <v>16679</v>
      </c>
      <c r="C1312" s="245" t="s">
        <v>15370</v>
      </c>
      <c r="D1312" s="247" t="n">
        <v>0.3274</v>
      </c>
    </row>
    <row r="1313" customFormat="false" ht="12.8" hidden="false" customHeight="false" outlineLevel="0" collapsed="false">
      <c r="A1313" s="245" t="n">
        <v>90950</v>
      </c>
      <c r="B1313" s="246" t="s">
        <v>16680</v>
      </c>
      <c r="C1313" s="245" t="s">
        <v>15370</v>
      </c>
      <c r="D1313" s="247" t="n">
        <v>0.3431</v>
      </c>
    </row>
    <row r="1314" customFormat="false" ht="12.8" hidden="false" customHeight="false" outlineLevel="0" collapsed="false">
      <c r="A1314" s="245" t="n">
        <v>88476</v>
      </c>
      <c r="B1314" s="246" t="s">
        <v>16681</v>
      </c>
      <c r="C1314" s="245" t="s">
        <v>15370</v>
      </c>
      <c r="D1314" s="247" t="n">
        <v>0.0873</v>
      </c>
    </row>
    <row r="1315" customFormat="false" ht="12.8" hidden="false" customHeight="false" outlineLevel="0" collapsed="false">
      <c r="A1315" s="245" t="n">
        <v>88477</v>
      </c>
      <c r="B1315" s="246" t="s">
        <v>16682</v>
      </c>
      <c r="C1315" s="245" t="s">
        <v>15370</v>
      </c>
      <c r="D1315" s="247" t="n">
        <v>0.1207</v>
      </c>
    </row>
    <row r="1316" customFormat="false" ht="12.8" hidden="false" customHeight="false" outlineLevel="0" collapsed="false">
      <c r="A1316" s="245" t="n">
        <v>88478</v>
      </c>
      <c r="B1316" s="246" t="s">
        <v>16683</v>
      </c>
      <c r="C1316" s="245" t="s">
        <v>15370</v>
      </c>
      <c r="D1316" s="247" t="n">
        <v>0.1363</v>
      </c>
    </row>
    <row r="1317" customFormat="false" ht="12.8" hidden="false" customHeight="false" outlineLevel="0" collapsed="false">
      <c r="A1317" s="245" t="n">
        <v>88470</v>
      </c>
      <c r="B1317" s="246" t="s">
        <v>16684</v>
      </c>
      <c r="C1317" s="245" t="s">
        <v>15370</v>
      </c>
      <c r="D1317" s="247" t="n">
        <v>0.1161</v>
      </c>
    </row>
    <row r="1318" customFormat="false" ht="12.8" hidden="false" customHeight="false" outlineLevel="0" collapsed="false">
      <c r="A1318" s="245" t="n">
        <v>88471</v>
      </c>
      <c r="B1318" s="246" t="s">
        <v>16685</v>
      </c>
      <c r="C1318" s="245" t="s">
        <v>15370</v>
      </c>
      <c r="D1318" s="247" t="n">
        <v>0.1287</v>
      </c>
    </row>
    <row r="1319" customFormat="false" ht="12.8" hidden="false" customHeight="false" outlineLevel="0" collapsed="false">
      <c r="A1319" s="245" t="n">
        <v>88472</v>
      </c>
      <c r="B1319" s="246" t="s">
        <v>16686</v>
      </c>
      <c r="C1319" s="245" t="s">
        <v>15370</v>
      </c>
      <c r="D1319" s="247" t="n">
        <v>0.1347</v>
      </c>
    </row>
    <row r="1320" customFormat="false" ht="12.8" hidden="false" customHeight="false" outlineLevel="0" collapsed="false">
      <c r="A1320" s="245" t="n">
        <v>87759</v>
      </c>
      <c r="B1320" s="246" t="s">
        <v>16687</v>
      </c>
      <c r="C1320" s="245" t="s">
        <v>15370</v>
      </c>
      <c r="D1320" s="247" t="n">
        <v>0.3091</v>
      </c>
    </row>
    <row r="1321" customFormat="false" ht="12.8" hidden="false" customHeight="false" outlineLevel="0" collapsed="false">
      <c r="A1321" s="245" t="n">
        <v>87769</v>
      </c>
      <c r="B1321" s="246" t="s">
        <v>16688</v>
      </c>
      <c r="C1321" s="245" t="s">
        <v>15370</v>
      </c>
      <c r="D1321" s="247" t="n">
        <v>0.2885</v>
      </c>
    </row>
    <row r="1322" customFormat="false" ht="12.8" hidden="false" customHeight="false" outlineLevel="0" collapsed="false">
      <c r="A1322" s="245" t="n">
        <v>87739</v>
      </c>
      <c r="B1322" s="246" t="s">
        <v>16689</v>
      </c>
      <c r="C1322" s="245" t="s">
        <v>15370</v>
      </c>
      <c r="D1322" s="247" t="n">
        <v>0.3271</v>
      </c>
    </row>
    <row r="1323" customFormat="false" ht="12.8" hidden="false" customHeight="false" outlineLevel="0" collapsed="false">
      <c r="A1323" s="245" t="n">
        <v>87749</v>
      </c>
      <c r="B1323" s="246" t="s">
        <v>16690</v>
      </c>
      <c r="C1323" s="245" t="s">
        <v>15370</v>
      </c>
      <c r="D1323" s="247" t="n">
        <v>0.2933</v>
      </c>
    </row>
    <row r="1324" customFormat="false" ht="12.8" hidden="false" customHeight="false" outlineLevel="0" collapsed="false">
      <c r="A1324" s="245" t="n">
        <v>87624</v>
      </c>
      <c r="B1324" s="246" t="s">
        <v>16691</v>
      </c>
      <c r="C1324" s="245" t="s">
        <v>15370</v>
      </c>
      <c r="D1324" s="247" t="n">
        <v>0.2239</v>
      </c>
    </row>
    <row r="1325" customFormat="false" ht="12.8" hidden="false" customHeight="false" outlineLevel="0" collapsed="false">
      <c r="A1325" s="245" t="n">
        <v>87634</v>
      </c>
      <c r="B1325" s="246" t="s">
        <v>16692</v>
      </c>
      <c r="C1325" s="245" t="s">
        <v>15370</v>
      </c>
      <c r="D1325" s="247" t="n">
        <v>0.2127</v>
      </c>
    </row>
    <row r="1326" customFormat="false" ht="12.8" hidden="false" customHeight="false" outlineLevel="0" collapsed="false">
      <c r="A1326" s="245" t="n">
        <v>87644</v>
      </c>
      <c r="B1326" s="246" t="s">
        <v>16693</v>
      </c>
      <c r="C1326" s="245" t="s">
        <v>15370</v>
      </c>
      <c r="D1326" s="247" t="n">
        <v>0.2071</v>
      </c>
    </row>
    <row r="1327" customFormat="false" ht="12.8" hidden="false" customHeight="false" outlineLevel="0" collapsed="false">
      <c r="A1327" s="245" t="n">
        <v>87684</v>
      </c>
      <c r="B1327" s="246" t="s">
        <v>16694</v>
      </c>
      <c r="C1327" s="245" t="s">
        <v>15370</v>
      </c>
      <c r="D1327" s="247" t="n">
        <v>0.2081</v>
      </c>
    </row>
    <row r="1328" customFormat="false" ht="12.8" hidden="false" customHeight="false" outlineLevel="0" collapsed="false">
      <c r="A1328" s="245" t="n">
        <v>87694</v>
      </c>
      <c r="B1328" s="246" t="s">
        <v>16695</v>
      </c>
      <c r="C1328" s="245" t="s">
        <v>15370</v>
      </c>
      <c r="D1328" s="247" t="n">
        <v>0.2083</v>
      </c>
    </row>
    <row r="1329" customFormat="false" ht="12.8" hidden="false" customHeight="false" outlineLevel="0" collapsed="false">
      <c r="A1329" s="245" t="n">
        <v>87704</v>
      </c>
      <c r="B1329" s="246" t="s">
        <v>16696</v>
      </c>
      <c r="C1329" s="245" t="s">
        <v>15370</v>
      </c>
      <c r="D1329" s="247" t="n">
        <v>0.206</v>
      </c>
    </row>
    <row r="1330" customFormat="false" ht="12.8" hidden="false" customHeight="false" outlineLevel="0" collapsed="false">
      <c r="A1330" s="245" t="n">
        <v>87758</v>
      </c>
      <c r="B1330" s="246" t="s">
        <v>16697</v>
      </c>
      <c r="C1330" s="245" t="s">
        <v>15370</v>
      </c>
      <c r="D1330" s="247" t="n">
        <v>0.26</v>
      </c>
    </row>
    <row r="1331" customFormat="false" ht="12.8" hidden="false" customHeight="false" outlineLevel="0" collapsed="false">
      <c r="A1331" s="245" t="n">
        <v>87768</v>
      </c>
      <c r="B1331" s="246" t="s">
        <v>16698</v>
      </c>
      <c r="C1331" s="245" t="s">
        <v>15370</v>
      </c>
      <c r="D1331" s="247" t="n">
        <v>0.2361</v>
      </c>
    </row>
    <row r="1332" customFormat="false" ht="12.8" hidden="false" customHeight="false" outlineLevel="0" collapsed="false">
      <c r="A1332" s="245" t="n">
        <v>87738</v>
      </c>
      <c r="B1332" s="246" t="s">
        <v>16699</v>
      </c>
      <c r="C1332" s="245" t="s">
        <v>15370</v>
      </c>
      <c r="D1332" s="247" t="n">
        <v>0.2839</v>
      </c>
    </row>
    <row r="1333" customFormat="false" ht="12.8" hidden="false" customHeight="false" outlineLevel="0" collapsed="false">
      <c r="A1333" s="245" t="n">
        <v>87748</v>
      </c>
      <c r="B1333" s="246" t="s">
        <v>16700</v>
      </c>
      <c r="C1333" s="245" t="s">
        <v>15370</v>
      </c>
      <c r="D1333" s="247" t="n">
        <v>0.2441</v>
      </c>
    </row>
    <row r="1334" customFormat="false" ht="12.8" hidden="false" customHeight="false" outlineLevel="0" collapsed="false">
      <c r="A1334" s="245" t="n">
        <v>87623</v>
      </c>
      <c r="B1334" s="246" t="s">
        <v>16701</v>
      </c>
      <c r="C1334" s="245" t="s">
        <v>15370</v>
      </c>
      <c r="D1334" s="247" t="n">
        <v>0.1646</v>
      </c>
    </row>
    <row r="1335" customFormat="false" ht="12.8" hidden="false" customHeight="false" outlineLevel="0" collapsed="false">
      <c r="A1335" s="245" t="n">
        <v>87633</v>
      </c>
      <c r="B1335" s="246" t="s">
        <v>16702</v>
      </c>
      <c r="C1335" s="245" t="s">
        <v>15370</v>
      </c>
      <c r="D1335" s="247" t="n">
        <v>0.1501</v>
      </c>
    </row>
    <row r="1336" customFormat="false" ht="12.8" hidden="false" customHeight="false" outlineLevel="0" collapsed="false">
      <c r="A1336" s="245" t="n">
        <v>87643</v>
      </c>
      <c r="B1336" s="246" t="s">
        <v>16703</v>
      </c>
      <c r="C1336" s="245" t="s">
        <v>15370</v>
      </c>
      <c r="D1336" s="247" t="n">
        <v>0.1429</v>
      </c>
    </row>
    <row r="1337" customFormat="false" ht="12.8" hidden="false" customHeight="false" outlineLevel="0" collapsed="false">
      <c r="A1337" s="245" t="n">
        <v>87683</v>
      </c>
      <c r="B1337" s="246" t="s">
        <v>16704</v>
      </c>
      <c r="C1337" s="245" t="s">
        <v>15370</v>
      </c>
      <c r="D1337" s="247" t="n">
        <v>0.1412</v>
      </c>
    </row>
    <row r="1338" customFormat="false" ht="12.8" hidden="false" customHeight="false" outlineLevel="0" collapsed="false">
      <c r="A1338" s="245" t="n">
        <v>87703</v>
      </c>
      <c r="B1338" s="246" t="s">
        <v>16705</v>
      </c>
      <c r="C1338" s="245" t="s">
        <v>15370</v>
      </c>
      <c r="D1338" s="247" t="n">
        <v>0.1388</v>
      </c>
    </row>
    <row r="1339" customFormat="false" ht="12.8" hidden="false" customHeight="false" outlineLevel="0" collapsed="false">
      <c r="A1339" s="245" t="n">
        <v>87693</v>
      </c>
      <c r="B1339" s="246" t="s">
        <v>16706</v>
      </c>
      <c r="C1339" s="245" t="s">
        <v>15370</v>
      </c>
      <c r="D1339" s="247" t="n">
        <v>0.1414</v>
      </c>
    </row>
    <row r="1340" customFormat="false" ht="12.8" hidden="false" customHeight="false" outlineLevel="0" collapsed="false">
      <c r="A1340" s="245" t="n">
        <v>87757</v>
      </c>
      <c r="B1340" s="246" t="s">
        <v>16707</v>
      </c>
      <c r="C1340" s="245" t="s">
        <v>15370</v>
      </c>
      <c r="D1340" s="247" t="n">
        <v>0.5987</v>
      </c>
    </row>
    <row r="1341" customFormat="false" ht="12.8" hidden="false" customHeight="false" outlineLevel="0" collapsed="false">
      <c r="A1341" s="245" t="n">
        <v>87767</v>
      </c>
      <c r="B1341" s="246" t="s">
        <v>16708</v>
      </c>
      <c r="C1341" s="245" t="s">
        <v>15370</v>
      </c>
      <c r="D1341" s="247" t="n">
        <v>0.5737</v>
      </c>
    </row>
    <row r="1342" customFormat="false" ht="12.8" hidden="false" customHeight="false" outlineLevel="0" collapsed="false">
      <c r="A1342" s="245" t="n">
        <v>87737</v>
      </c>
      <c r="B1342" s="246" t="s">
        <v>16709</v>
      </c>
      <c r="C1342" s="245" t="s">
        <v>15370</v>
      </c>
      <c r="D1342" s="247" t="n">
        <v>0.5858</v>
      </c>
    </row>
    <row r="1343" customFormat="false" ht="12.8" hidden="false" customHeight="false" outlineLevel="0" collapsed="false">
      <c r="A1343" s="245" t="n">
        <v>87747</v>
      </c>
      <c r="B1343" s="246" t="s">
        <v>16710</v>
      </c>
      <c r="C1343" s="245" t="s">
        <v>15370</v>
      </c>
      <c r="D1343" s="247" t="n">
        <v>0.5538</v>
      </c>
    </row>
    <row r="1344" customFormat="false" ht="12.8" hidden="false" customHeight="false" outlineLevel="0" collapsed="false">
      <c r="A1344" s="245" t="n">
        <v>87622</v>
      </c>
      <c r="B1344" s="246" t="s">
        <v>16711</v>
      </c>
      <c r="C1344" s="245" t="s">
        <v>15370</v>
      </c>
      <c r="D1344" s="247" t="n">
        <v>0.4456</v>
      </c>
    </row>
    <row r="1345" customFormat="false" ht="12.8" hidden="false" customHeight="false" outlineLevel="0" collapsed="false">
      <c r="A1345" s="245" t="n">
        <v>87632</v>
      </c>
      <c r="B1345" s="246" t="s">
        <v>16712</v>
      </c>
      <c r="C1345" s="245" t="s">
        <v>15370</v>
      </c>
      <c r="D1345" s="247" t="n">
        <v>0.4367</v>
      </c>
    </row>
    <row r="1346" customFormat="false" ht="12.8" hidden="false" customHeight="false" outlineLevel="0" collapsed="false">
      <c r="A1346" s="245" t="n">
        <v>87642</v>
      </c>
      <c r="B1346" s="246" t="s">
        <v>16713</v>
      </c>
      <c r="C1346" s="245" t="s">
        <v>15370</v>
      </c>
      <c r="D1346" s="247" t="n">
        <v>0.4321</v>
      </c>
    </row>
    <row r="1347" customFormat="false" ht="12.8" hidden="false" customHeight="false" outlineLevel="0" collapsed="false">
      <c r="A1347" s="245" t="n">
        <v>87682</v>
      </c>
      <c r="B1347" s="246" t="s">
        <v>16714</v>
      </c>
      <c r="C1347" s="245" t="s">
        <v>15370</v>
      </c>
      <c r="D1347" s="247" t="n">
        <v>0.4573</v>
      </c>
    </row>
    <row r="1348" customFormat="false" ht="12.8" hidden="false" customHeight="false" outlineLevel="0" collapsed="false">
      <c r="A1348" s="245" t="n">
        <v>87692</v>
      </c>
      <c r="B1348" s="246" t="s">
        <v>16715</v>
      </c>
      <c r="C1348" s="245" t="s">
        <v>15370</v>
      </c>
      <c r="D1348" s="247" t="n">
        <v>0.4575</v>
      </c>
    </row>
    <row r="1349" customFormat="false" ht="12.8" hidden="false" customHeight="false" outlineLevel="0" collapsed="false">
      <c r="A1349" s="245" t="n">
        <v>87702</v>
      </c>
      <c r="B1349" s="246" t="s">
        <v>16716</v>
      </c>
      <c r="C1349" s="245" t="s">
        <v>15370</v>
      </c>
      <c r="D1349" s="247" t="n">
        <v>0.4537</v>
      </c>
    </row>
    <row r="1350" customFormat="false" ht="12.8" hidden="false" customHeight="false" outlineLevel="0" collapsed="false">
      <c r="A1350" s="245" t="n">
        <v>87755</v>
      </c>
      <c r="B1350" s="246" t="s">
        <v>16717</v>
      </c>
      <c r="C1350" s="245" t="s">
        <v>15370</v>
      </c>
      <c r="D1350" s="247" t="n">
        <v>0.5597</v>
      </c>
    </row>
    <row r="1351" customFormat="false" ht="12.8" hidden="false" customHeight="false" outlineLevel="0" collapsed="false">
      <c r="A1351" s="245" t="n">
        <v>87765</v>
      </c>
      <c r="B1351" s="246" t="s">
        <v>16718</v>
      </c>
      <c r="C1351" s="245" t="s">
        <v>15370</v>
      </c>
      <c r="D1351" s="247" t="n">
        <v>0.5298</v>
      </c>
    </row>
    <row r="1352" customFormat="false" ht="12.8" hidden="false" customHeight="false" outlineLevel="0" collapsed="false">
      <c r="A1352" s="245" t="n">
        <v>87735</v>
      </c>
      <c r="B1352" s="246" t="s">
        <v>16719</v>
      </c>
      <c r="C1352" s="245" t="s">
        <v>15370</v>
      </c>
      <c r="D1352" s="247" t="n">
        <v>0.5526</v>
      </c>
    </row>
    <row r="1353" customFormat="false" ht="12.8" hidden="false" customHeight="false" outlineLevel="0" collapsed="false">
      <c r="A1353" s="245" t="n">
        <v>87745</v>
      </c>
      <c r="B1353" s="246" t="s">
        <v>16720</v>
      </c>
      <c r="C1353" s="245" t="s">
        <v>15370</v>
      </c>
      <c r="D1353" s="247" t="n">
        <v>0.5133</v>
      </c>
    </row>
    <row r="1354" customFormat="false" ht="12.8" hidden="false" customHeight="false" outlineLevel="0" collapsed="false">
      <c r="A1354" s="245" t="n">
        <v>87620</v>
      </c>
      <c r="B1354" s="246" t="s">
        <v>16721</v>
      </c>
      <c r="C1354" s="245" t="s">
        <v>15370</v>
      </c>
      <c r="D1354" s="247" t="n">
        <v>0.3877</v>
      </c>
    </row>
    <row r="1355" customFormat="false" ht="12.8" hidden="false" customHeight="false" outlineLevel="0" collapsed="false">
      <c r="A1355" s="245" t="n">
        <v>87630</v>
      </c>
      <c r="B1355" s="246" t="s">
        <v>16722</v>
      </c>
      <c r="C1355" s="245" t="s">
        <v>15370</v>
      </c>
      <c r="D1355" s="247" t="n">
        <v>0.3732</v>
      </c>
    </row>
    <row r="1356" customFormat="false" ht="12.8" hidden="false" customHeight="false" outlineLevel="0" collapsed="false">
      <c r="A1356" s="245" t="n">
        <v>87640</v>
      </c>
      <c r="B1356" s="246" t="s">
        <v>16723</v>
      </c>
      <c r="C1356" s="245" t="s">
        <v>15370</v>
      </c>
      <c r="D1356" s="247" t="n">
        <v>0.3655</v>
      </c>
    </row>
    <row r="1357" customFormat="false" ht="12.8" hidden="false" customHeight="false" outlineLevel="0" collapsed="false">
      <c r="A1357" s="245" t="n">
        <v>87680</v>
      </c>
      <c r="B1357" s="246" t="s">
        <v>16724</v>
      </c>
      <c r="C1357" s="245" t="s">
        <v>15370</v>
      </c>
      <c r="D1357" s="247" t="n">
        <v>0.3861</v>
      </c>
    </row>
    <row r="1358" customFormat="false" ht="12.8" hidden="false" customHeight="false" outlineLevel="0" collapsed="false">
      <c r="A1358" s="245" t="n">
        <v>87690</v>
      </c>
      <c r="B1358" s="246" t="s">
        <v>16725</v>
      </c>
      <c r="C1358" s="245" t="s">
        <v>15370</v>
      </c>
      <c r="D1358" s="247" t="n">
        <v>0.3865</v>
      </c>
    </row>
    <row r="1359" customFormat="false" ht="12.8" hidden="false" customHeight="false" outlineLevel="0" collapsed="false">
      <c r="A1359" s="245" t="n">
        <v>87700</v>
      </c>
      <c r="B1359" s="246" t="s">
        <v>16726</v>
      </c>
      <c r="C1359" s="245" t="s">
        <v>15370</v>
      </c>
      <c r="D1359" s="247" t="n">
        <v>0.3817</v>
      </c>
    </row>
    <row r="1360" customFormat="false" ht="12.8" hidden="false" customHeight="false" outlineLevel="0" collapsed="false">
      <c r="A1360" s="245" t="n">
        <v>102803</v>
      </c>
      <c r="B1360" s="246" t="s">
        <v>16727</v>
      </c>
      <c r="C1360" s="245" t="s">
        <v>15370</v>
      </c>
      <c r="D1360" s="247" t="n">
        <v>0.8247</v>
      </c>
    </row>
    <row r="1361" customFormat="false" ht="12.8" hidden="false" customHeight="false" outlineLevel="0" collapsed="false">
      <c r="A1361" s="245" t="n">
        <v>92717</v>
      </c>
      <c r="B1361" s="246" t="s">
        <v>16728</v>
      </c>
      <c r="C1361" s="245" t="s">
        <v>16729</v>
      </c>
      <c r="D1361" s="247" t="n">
        <v>0</v>
      </c>
    </row>
    <row r="1362" customFormat="false" ht="12.8" hidden="false" customHeight="false" outlineLevel="0" collapsed="false">
      <c r="A1362" s="245" t="n">
        <v>92716</v>
      </c>
      <c r="B1362" s="246" t="s">
        <v>16730</v>
      </c>
      <c r="C1362" s="245" t="s">
        <v>16731</v>
      </c>
      <c r="D1362" s="247" t="n">
        <v>0</v>
      </c>
    </row>
    <row r="1363" customFormat="false" ht="12.8" hidden="false" customHeight="false" outlineLevel="0" collapsed="false">
      <c r="A1363" s="245" t="n">
        <v>89218</v>
      </c>
      <c r="B1363" s="246" t="s">
        <v>16732</v>
      </c>
      <c r="C1363" s="245" t="s">
        <v>16729</v>
      </c>
      <c r="D1363" s="247" t="n">
        <v>0.6472</v>
      </c>
    </row>
    <row r="1364" customFormat="false" ht="12.8" hidden="false" customHeight="false" outlineLevel="0" collapsed="false">
      <c r="A1364" s="245" t="n">
        <v>89843</v>
      </c>
      <c r="B1364" s="246" t="s">
        <v>16733</v>
      </c>
      <c r="C1364" s="245" t="s">
        <v>16731</v>
      </c>
      <c r="D1364" s="247" t="n">
        <v>0.3039</v>
      </c>
    </row>
    <row r="1365" customFormat="false" ht="12.8" hidden="false" customHeight="false" outlineLevel="0" collapsed="false">
      <c r="A1365" s="245" t="n">
        <v>87446</v>
      </c>
      <c r="B1365" s="246" t="s">
        <v>16734</v>
      </c>
      <c r="C1365" s="245" t="s">
        <v>16729</v>
      </c>
      <c r="D1365" s="247" t="n">
        <v>0</v>
      </c>
    </row>
    <row r="1366" customFormat="false" ht="12.8" hidden="false" customHeight="false" outlineLevel="0" collapsed="false">
      <c r="A1366" s="245" t="n">
        <v>87445</v>
      </c>
      <c r="B1366" s="246" t="s">
        <v>16735</v>
      </c>
      <c r="C1366" s="245" t="s">
        <v>16731</v>
      </c>
      <c r="D1366" s="247" t="n">
        <v>0</v>
      </c>
    </row>
    <row r="1367" customFormat="false" ht="12.8" hidden="false" customHeight="false" outlineLevel="0" collapsed="false">
      <c r="A1367" s="245" t="n">
        <v>93234</v>
      </c>
      <c r="B1367" s="246" t="s">
        <v>16736</v>
      </c>
      <c r="C1367" s="245" t="s">
        <v>16729</v>
      </c>
      <c r="D1367" s="247" t="n">
        <v>0</v>
      </c>
    </row>
    <row r="1368" customFormat="false" ht="12.8" hidden="false" customHeight="false" outlineLevel="0" collapsed="false">
      <c r="A1368" s="245" t="n">
        <v>93233</v>
      </c>
      <c r="B1368" s="246" t="s">
        <v>16737</v>
      </c>
      <c r="C1368" s="245" t="s">
        <v>16731</v>
      </c>
      <c r="D1368" s="247" t="n">
        <v>0</v>
      </c>
    </row>
    <row r="1369" customFormat="false" ht="12.8" hidden="false" customHeight="false" outlineLevel="0" collapsed="false">
      <c r="A1369" s="245" t="n">
        <v>88831</v>
      </c>
      <c r="B1369" s="246" t="s">
        <v>16738</v>
      </c>
      <c r="C1369" s="245" t="s">
        <v>16729</v>
      </c>
      <c r="D1369" s="247" t="n">
        <v>0</v>
      </c>
    </row>
    <row r="1370" customFormat="false" ht="12.8" hidden="false" customHeight="false" outlineLevel="0" collapsed="false">
      <c r="A1370" s="245" t="n">
        <v>88830</v>
      </c>
      <c r="B1370" s="246" t="s">
        <v>16739</v>
      </c>
      <c r="C1370" s="245" t="s">
        <v>16731</v>
      </c>
      <c r="D1370" s="247" t="n">
        <v>0</v>
      </c>
    </row>
    <row r="1371" customFormat="false" ht="12.8" hidden="false" customHeight="false" outlineLevel="0" collapsed="false">
      <c r="A1371" s="245" t="n">
        <v>89226</v>
      </c>
      <c r="B1371" s="246" t="s">
        <v>16740</v>
      </c>
      <c r="C1371" s="245" t="s">
        <v>16729</v>
      </c>
      <c r="D1371" s="247" t="n">
        <v>0</v>
      </c>
    </row>
    <row r="1372" customFormat="false" ht="12.8" hidden="false" customHeight="false" outlineLevel="0" collapsed="false">
      <c r="A1372" s="245" t="n">
        <v>89225</v>
      </c>
      <c r="B1372" s="246" t="s">
        <v>16741</v>
      </c>
      <c r="C1372" s="245" t="s">
        <v>16731</v>
      </c>
      <c r="D1372" s="247" t="n">
        <v>0</v>
      </c>
    </row>
    <row r="1373" customFormat="false" ht="12.8" hidden="false" customHeight="false" outlineLevel="0" collapsed="false">
      <c r="A1373" s="245" t="n">
        <v>89279</v>
      </c>
      <c r="B1373" s="246" t="s">
        <v>16742</v>
      </c>
      <c r="C1373" s="245" t="s">
        <v>16729</v>
      </c>
      <c r="D1373" s="247" t="n">
        <v>0</v>
      </c>
    </row>
    <row r="1374" customFormat="false" ht="12.8" hidden="false" customHeight="false" outlineLevel="0" collapsed="false">
      <c r="A1374" s="245" t="n">
        <v>89278</v>
      </c>
      <c r="B1374" s="246" t="s">
        <v>16743</v>
      </c>
      <c r="C1374" s="245" t="s">
        <v>16731</v>
      </c>
      <c r="D1374" s="247" t="n">
        <v>0</v>
      </c>
    </row>
    <row r="1375" customFormat="false" ht="12.8" hidden="false" customHeight="false" outlineLevel="0" collapsed="false">
      <c r="A1375" s="245" t="n">
        <v>90651</v>
      </c>
      <c r="B1375" s="246" t="s">
        <v>16744</v>
      </c>
      <c r="C1375" s="245" t="s">
        <v>16729</v>
      </c>
      <c r="D1375" s="247" t="n">
        <v>0</v>
      </c>
    </row>
    <row r="1376" customFormat="false" ht="12.8" hidden="false" customHeight="false" outlineLevel="0" collapsed="false">
      <c r="A1376" s="245" t="n">
        <v>90650</v>
      </c>
      <c r="B1376" s="246" t="s">
        <v>16745</v>
      </c>
      <c r="C1376" s="245" t="s">
        <v>16731</v>
      </c>
      <c r="D1376" s="247" t="n">
        <v>0</v>
      </c>
    </row>
    <row r="1377" customFormat="false" ht="12.8" hidden="false" customHeight="false" outlineLevel="0" collapsed="false">
      <c r="A1377" s="245" t="n">
        <v>90657</v>
      </c>
      <c r="B1377" s="246" t="s">
        <v>16746</v>
      </c>
      <c r="C1377" s="245" t="s">
        <v>16729</v>
      </c>
      <c r="D1377" s="247" t="n">
        <v>0</v>
      </c>
    </row>
    <row r="1378" customFormat="false" ht="12.8" hidden="false" customHeight="false" outlineLevel="0" collapsed="false">
      <c r="A1378" s="245" t="n">
        <v>90656</v>
      </c>
      <c r="B1378" s="246" t="s">
        <v>16747</v>
      </c>
      <c r="C1378" s="245" t="s">
        <v>16731</v>
      </c>
      <c r="D1378" s="247" t="n">
        <v>0</v>
      </c>
    </row>
    <row r="1379" customFormat="false" ht="12.8" hidden="false" customHeight="false" outlineLevel="0" collapsed="false">
      <c r="A1379" s="245" t="n">
        <v>90663</v>
      </c>
      <c r="B1379" s="246" t="s">
        <v>16748</v>
      </c>
      <c r="C1379" s="245" t="s">
        <v>16729</v>
      </c>
      <c r="D1379" s="247" t="n">
        <v>0</v>
      </c>
    </row>
    <row r="1380" customFormat="false" ht="12.8" hidden="false" customHeight="false" outlineLevel="0" collapsed="false">
      <c r="A1380" s="245" t="n">
        <v>90662</v>
      </c>
      <c r="B1380" s="246" t="s">
        <v>16749</v>
      </c>
      <c r="C1380" s="245" t="s">
        <v>16731</v>
      </c>
      <c r="D1380" s="247" t="n">
        <v>0</v>
      </c>
    </row>
    <row r="1381" customFormat="false" ht="12.8" hidden="false" customHeight="false" outlineLevel="0" collapsed="false">
      <c r="A1381" s="245" t="n">
        <v>89022</v>
      </c>
      <c r="B1381" s="246" t="s">
        <v>16750</v>
      </c>
      <c r="C1381" s="245" t="s">
        <v>16729</v>
      </c>
      <c r="D1381" s="247" t="n">
        <v>0</v>
      </c>
    </row>
    <row r="1382" customFormat="false" ht="12.8" hidden="false" customHeight="false" outlineLevel="0" collapsed="false">
      <c r="A1382" s="245" t="n">
        <v>89021</v>
      </c>
      <c r="B1382" s="246" t="s">
        <v>16751</v>
      </c>
      <c r="C1382" s="245" t="s">
        <v>16731</v>
      </c>
      <c r="D1382" s="247" t="n">
        <v>0</v>
      </c>
    </row>
    <row r="1383" customFormat="false" ht="12.8" hidden="false" customHeight="false" outlineLevel="0" collapsed="false">
      <c r="A1383" s="245" t="n">
        <v>90644</v>
      </c>
      <c r="B1383" s="246" t="s">
        <v>16752</v>
      </c>
      <c r="C1383" s="245" t="s">
        <v>16729</v>
      </c>
      <c r="D1383" s="247" t="n">
        <v>0</v>
      </c>
    </row>
    <row r="1384" customFormat="false" ht="12.8" hidden="false" customHeight="false" outlineLevel="0" collapsed="false">
      <c r="A1384" s="245" t="n">
        <v>90643</v>
      </c>
      <c r="B1384" s="246" t="s">
        <v>16753</v>
      </c>
      <c r="C1384" s="245" t="s">
        <v>16731</v>
      </c>
      <c r="D1384" s="247" t="n">
        <v>0</v>
      </c>
    </row>
    <row r="1385" customFormat="false" ht="12.8" hidden="false" customHeight="false" outlineLevel="0" collapsed="false">
      <c r="A1385" s="245" t="n">
        <v>92146</v>
      </c>
      <c r="B1385" s="246" t="s">
        <v>16754</v>
      </c>
      <c r="C1385" s="245" t="s">
        <v>16729</v>
      </c>
      <c r="D1385" s="247" t="n">
        <v>0.7726</v>
      </c>
    </row>
    <row r="1386" customFormat="false" ht="12.8" hidden="false" customHeight="false" outlineLevel="0" collapsed="false">
      <c r="A1386" s="245" t="n">
        <v>92145</v>
      </c>
      <c r="B1386" s="246" t="s">
        <v>16755</v>
      </c>
      <c r="C1386" s="245" t="s">
        <v>16731</v>
      </c>
      <c r="D1386" s="247" t="n">
        <v>0.3042</v>
      </c>
    </row>
    <row r="1387" customFormat="false" ht="12.8" hidden="false" customHeight="false" outlineLevel="0" collapsed="false">
      <c r="A1387" s="245" t="n">
        <v>92139</v>
      </c>
      <c r="B1387" s="246" t="s">
        <v>16756</v>
      </c>
      <c r="C1387" s="245" t="s">
        <v>16729</v>
      </c>
      <c r="D1387" s="247" t="n">
        <v>0.5543</v>
      </c>
    </row>
    <row r="1388" customFormat="false" ht="12.8" hidden="false" customHeight="false" outlineLevel="0" collapsed="false">
      <c r="A1388" s="245" t="n">
        <v>92138</v>
      </c>
      <c r="B1388" s="246" t="s">
        <v>16757</v>
      </c>
      <c r="C1388" s="245" t="s">
        <v>16731</v>
      </c>
      <c r="D1388" s="247" t="n">
        <v>0.2504</v>
      </c>
    </row>
    <row r="1389" customFormat="false" ht="12.8" hidden="false" customHeight="false" outlineLevel="0" collapsed="false">
      <c r="A1389" s="245" t="n">
        <v>91387</v>
      </c>
      <c r="B1389" s="246" t="s">
        <v>16758</v>
      </c>
      <c r="C1389" s="245" t="s">
        <v>16729</v>
      </c>
      <c r="D1389" s="247" t="n">
        <v>0.3373</v>
      </c>
    </row>
    <row r="1390" customFormat="false" ht="12.8" hidden="false" customHeight="false" outlineLevel="0" collapsed="false">
      <c r="A1390" s="245" t="n">
        <v>91386</v>
      </c>
      <c r="B1390" s="246" t="s">
        <v>16759</v>
      </c>
      <c r="C1390" s="245" t="s">
        <v>16731</v>
      </c>
      <c r="D1390" s="247" t="n">
        <v>0.0949</v>
      </c>
    </row>
    <row r="1391" customFormat="false" ht="12.8" hidden="false" customHeight="false" outlineLevel="0" collapsed="false">
      <c r="A1391" s="245" t="n">
        <v>96036</v>
      </c>
      <c r="B1391" s="246" t="s">
        <v>16760</v>
      </c>
      <c r="C1391" s="245" t="s">
        <v>16729</v>
      </c>
      <c r="D1391" s="247" t="n">
        <v>0.3021</v>
      </c>
    </row>
    <row r="1392" customFormat="false" ht="12.8" hidden="false" customHeight="false" outlineLevel="0" collapsed="false">
      <c r="A1392" s="245" t="n">
        <v>96035</v>
      </c>
      <c r="B1392" s="246" t="s">
        <v>16761</v>
      </c>
      <c r="C1392" s="245" t="s">
        <v>16731</v>
      </c>
      <c r="D1392" s="247" t="n">
        <v>0.09</v>
      </c>
    </row>
    <row r="1393" customFormat="false" ht="12.8" hidden="false" customHeight="false" outlineLevel="0" collapsed="false">
      <c r="A1393" s="245" t="n">
        <v>89877</v>
      </c>
      <c r="B1393" s="246" t="s">
        <v>16762</v>
      </c>
      <c r="C1393" s="245" t="s">
        <v>16729</v>
      </c>
      <c r="D1393" s="247" t="n">
        <v>0.2856</v>
      </c>
    </row>
    <row r="1394" customFormat="false" ht="12.8" hidden="false" customHeight="false" outlineLevel="0" collapsed="false">
      <c r="A1394" s="245" t="n">
        <v>89876</v>
      </c>
      <c r="B1394" s="246" t="s">
        <v>16763</v>
      </c>
      <c r="C1394" s="245" t="s">
        <v>16731</v>
      </c>
      <c r="D1394" s="247" t="n">
        <v>0.0774</v>
      </c>
    </row>
    <row r="1395" customFormat="false" ht="12.8" hidden="false" customHeight="false" outlineLevel="0" collapsed="false">
      <c r="A1395" s="245" t="n">
        <v>89884</v>
      </c>
      <c r="B1395" s="246" t="s">
        <v>16764</v>
      </c>
      <c r="C1395" s="245" t="s">
        <v>16729</v>
      </c>
      <c r="D1395" s="247" t="n">
        <v>0.2721</v>
      </c>
    </row>
    <row r="1396" customFormat="false" ht="12.8" hidden="false" customHeight="false" outlineLevel="0" collapsed="false">
      <c r="A1396" s="245" t="n">
        <v>89883</v>
      </c>
      <c r="B1396" s="246" t="s">
        <v>16765</v>
      </c>
      <c r="C1396" s="245" t="s">
        <v>16731</v>
      </c>
      <c r="D1396" s="247" t="n">
        <v>0.07</v>
      </c>
    </row>
    <row r="1397" customFormat="false" ht="12.8" hidden="false" customHeight="false" outlineLevel="0" collapsed="false">
      <c r="A1397" s="245" t="n">
        <v>67827</v>
      </c>
      <c r="B1397" s="246" t="s">
        <v>16766</v>
      </c>
      <c r="C1397" s="245" t="s">
        <v>16729</v>
      </c>
      <c r="D1397" s="247" t="n">
        <v>0.3929</v>
      </c>
    </row>
    <row r="1398" customFormat="false" ht="12.8" hidden="false" customHeight="false" outlineLevel="0" collapsed="false">
      <c r="A1398" s="245" t="n">
        <v>67826</v>
      </c>
      <c r="B1398" s="246" t="s">
        <v>16767</v>
      </c>
      <c r="C1398" s="245" t="s">
        <v>16731</v>
      </c>
      <c r="D1398" s="247" t="n">
        <v>0.1354</v>
      </c>
    </row>
    <row r="1399" customFormat="false" ht="12.8" hidden="false" customHeight="false" outlineLevel="0" collapsed="false">
      <c r="A1399" s="245" t="n">
        <v>5961</v>
      </c>
      <c r="B1399" s="246" t="s">
        <v>16768</v>
      </c>
      <c r="C1399" s="245" t="s">
        <v>16729</v>
      </c>
      <c r="D1399" s="247" t="n">
        <v>0.4012</v>
      </c>
    </row>
    <row r="1400" customFormat="false" ht="12.8" hidden="false" customHeight="false" outlineLevel="0" collapsed="false">
      <c r="A1400" s="245" t="n">
        <v>5811</v>
      </c>
      <c r="B1400" s="246" t="s">
        <v>16769</v>
      </c>
      <c r="C1400" s="245" t="s">
        <v>16731</v>
      </c>
      <c r="D1400" s="247" t="n">
        <v>0.1248</v>
      </c>
    </row>
    <row r="1401" customFormat="false" ht="12.8" hidden="false" customHeight="false" outlineLevel="0" collapsed="false">
      <c r="A1401" s="245" t="n">
        <v>92243</v>
      </c>
      <c r="B1401" s="246" t="s">
        <v>16770</v>
      </c>
      <c r="C1401" s="245" t="s">
        <v>16729</v>
      </c>
      <c r="D1401" s="247" t="n">
        <v>0.3822</v>
      </c>
    </row>
    <row r="1402" customFormat="false" ht="12.8" hidden="false" customHeight="false" outlineLevel="0" collapsed="false">
      <c r="A1402" s="245" t="n">
        <v>92242</v>
      </c>
      <c r="B1402" s="246" t="s">
        <v>16771</v>
      </c>
      <c r="C1402" s="245" t="s">
        <v>16731</v>
      </c>
      <c r="D1402" s="247" t="n">
        <v>0.0749</v>
      </c>
    </row>
    <row r="1403" customFormat="false" ht="12.8" hidden="false" customHeight="false" outlineLevel="0" collapsed="false">
      <c r="A1403" s="245" t="n">
        <v>91646</v>
      </c>
      <c r="B1403" s="246" t="s">
        <v>16772</v>
      </c>
      <c r="C1403" s="245" t="s">
        <v>16729</v>
      </c>
      <c r="D1403" s="247" t="n">
        <v>0.3103</v>
      </c>
    </row>
    <row r="1404" customFormat="false" ht="12.8" hidden="false" customHeight="false" outlineLevel="0" collapsed="false">
      <c r="A1404" s="245" t="n">
        <v>91645</v>
      </c>
      <c r="B1404" s="246" t="s">
        <v>16773</v>
      </c>
      <c r="C1404" s="245" t="s">
        <v>16731</v>
      </c>
      <c r="D1404" s="247" t="n">
        <v>0.0647</v>
      </c>
    </row>
    <row r="1405" customFormat="false" ht="12.8" hidden="false" customHeight="false" outlineLevel="0" collapsed="false">
      <c r="A1405" s="245" t="n">
        <v>92107</v>
      </c>
      <c r="B1405" s="246" t="s">
        <v>16774</v>
      </c>
      <c r="C1405" s="245" t="s">
        <v>16729</v>
      </c>
      <c r="D1405" s="247" t="n">
        <v>0.2655</v>
      </c>
    </row>
    <row r="1406" customFormat="false" ht="12.8" hidden="false" customHeight="false" outlineLevel="0" collapsed="false">
      <c r="A1406" s="245" t="n">
        <v>92106</v>
      </c>
      <c r="B1406" s="246" t="s">
        <v>16775</v>
      </c>
      <c r="C1406" s="245" t="s">
        <v>16731</v>
      </c>
      <c r="D1406" s="247" t="n">
        <v>0.0704</v>
      </c>
    </row>
    <row r="1407" customFormat="false" ht="12.8" hidden="false" customHeight="false" outlineLevel="0" collapsed="false">
      <c r="A1407" s="245" t="n">
        <v>5903</v>
      </c>
      <c r="B1407" s="246" t="s">
        <v>16776</v>
      </c>
      <c r="C1407" s="245" t="s">
        <v>16729</v>
      </c>
      <c r="D1407" s="247" t="n">
        <v>0.3355</v>
      </c>
    </row>
    <row r="1408" customFormat="false" ht="12.8" hidden="false" customHeight="false" outlineLevel="0" collapsed="false">
      <c r="A1408" s="245" t="n">
        <v>5901</v>
      </c>
      <c r="B1408" s="246" t="s">
        <v>16777</v>
      </c>
      <c r="C1408" s="245" t="s">
        <v>16731</v>
      </c>
      <c r="D1408" s="247" t="n">
        <v>0.079</v>
      </c>
    </row>
    <row r="1409" customFormat="false" ht="12.8" hidden="false" customHeight="false" outlineLevel="0" collapsed="false">
      <c r="A1409" s="245" t="n">
        <v>106252</v>
      </c>
      <c r="B1409" s="246" t="s">
        <v>16778</v>
      </c>
      <c r="C1409" s="245" t="s">
        <v>16729</v>
      </c>
      <c r="D1409" s="247" t="n">
        <v>0.3387</v>
      </c>
    </row>
    <row r="1410" customFormat="false" ht="12.8" hidden="false" customHeight="false" outlineLevel="0" collapsed="false">
      <c r="A1410" s="245" t="n">
        <v>106247</v>
      </c>
      <c r="B1410" s="246" t="s">
        <v>16779</v>
      </c>
      <c r="C1410" s="245" t="s">
        <v>16731</v>
      </c>
      <c r="D1410" s="247" t="n">
        <v>0.0889</v>
      </c>
    </row>
    <row r="1411" customFormat="false" ht="12.8" hidden="false" customHeight="false" outlineLevel="0" collapsed="false">
      <c r="A1411" s="245" t="n">
        <v>6260</v>
      </c>
      <c r="B1411" s="246" t="s">
        <v>16780</v>
      </c>
      <c r="C1411" s="245" t="s">
        <v>16729</v>
      </c>
      <c r="D1411" s="247" t="n">
        <v>0.4135</v>
      </c>
    </row>
    <row r="1412" customFormat="false" ht="12.8" hidden="false" customHeight="false" outlineLevel="0" collapsed="false">
      <c r="A1412" s="245" t="n">
        <v>6259</v>
      </c>
      <c r="B1412" s="246" t="s">
        <v>16781</v>
      </c>
      <c r="C1412" s="245" t="s">
        <v>16731</v>
      </c>
      <c r="D1412" s="247" t="n">
        <v>0.0988</v>
      </c>
    </row>
    <row r="1413" customFormat="false" ht="12.8" hidden="false" customHeight="false" outlineLevel="0" collapsed="false">
      <c r="A1413" s="245" t="n">
        <v>91395</v>
      </c>
      <c r="B1413" s="246" t="s">
        <v>16782</v>
      </c>
      <c r="C1413" s="245" t="s">
        <v>16729</v>
      </c>
      <c r="D1413" s="247" t="n">
        <v>0.4258</v>
      </c>
    </row>
    <row r="1414" customFormat="false" ht="12.8" hidden="false" customHeight="false" outlineLevel="0" collapsed="false">
      <c r="A1414" s="245" t="n">
        <v>73467</v>
      </c>
      <c r="B1414" s="246" t="s">
        <v>16783</v>
      </c>
      <c r="C1414" s="245" t="s">
        <v>16731</v>
      </c>
      <c r="D1414" s="247" t="n">
        <v>0.1013</v>
      </c>
    </row>
    <row r="1415" customFormat="false" ht="12.8" hidden="false" customHeight="false" outlineLevel="0" collapsed="false">
      <c r="A1415" s="245" t="n">
        <v>5826</v>
      </c>
      <c r="B1415" s="246" t="s">
        <v>16784</v>
      </c>
      <c r="C1415" s="245" t="s">
        <v>16729</v>
      </c>
      <c r="D1415" s="247" t="n">
        <v>0.4036</v>
      </c>
    </row>
    <row r="1416" customFormat="false" ht="12.8" hidden="false" customHeight="false" outlineLevel="0" collapsed="false">
      <c r="A1416" s="245" t="n">
        <v>5824</v>
      </c>
      <c r="B1416" s="246" t="s">
        <v>16785</v>
      </c>
      <c r="C1416" s="245" t="s">
        <v>16731</v>
      </c>
      <c r="D1416" s="247" t="n">
        <v>0.1152</v>
      </c>
    </row>
    <row r="1417" customFormat="false" ht="12.8" hidden="false" customHeight="false" outlineLevel="0" collapsed="false">
      <c r="A1417" s="245" t="n">
        <v>106253</v>
      </c>
      <c r="B1417" s="246" t="s">
        <v>16786</v>
      </c>
      <c r="C1417" s="245" t="s">
        <v>16729</v>
      </c>
      <c r="D1417" s="247" t="n">
        <v>0.3145</v>
      </c>
    </row>
    <row r="1418" customFormat="false" ht="12.8" hidden="false" customHeight="false" outlineLevel="0" collapsed="false">
      <c r="A1418" s="245" t="n">
        <v>106248</v>
      </c>
      <c r="B1418" s="246" t="s">
        <v>16787</v>
      </c>
      <c r="C1418" s="245" t="s">
        <v>16731</v>
      </c>
      <c r="D1418" s="247" t="n">
        <v>0.0845</v>
      </c>
    </row>
    <row r="1419" customFormat="false" ht="12.8" hidden="false" customHeight="false" outlineLevel="0" collapsed="false">
      <c r="A1419" s="245" t="n">
        <v>5892</v>
      </c>
      <c r="B1419" s="246" t="s">
        <v>16788</v>
      </c>
      <c r="C1419" s="245" t="s">
        <v>16729</v>
      </c>
      <c r="D1419" s="247" t="n">
        <v>0.4458</v>
      </c>
    </row>
    <row r="1420" customFormat="false" ht="12.8" hidden="false" customHeight="false" outlineLevel="0" collapsed="false">
      <c r="A1420" s="245" t="n">
        <v>5890</v>
      </c>
      <c r="B1420" s="246" t="s">
        <v>16789</v>
      </c>
      <c r="C1420" s="245" t="s">
        <v>16731</v>
      </c>
      <c r="D1420" s="247" t="n">
        <v>0.1234</v>
      </c>
    </row>
    <row r="1421" customFormat="false" ht="12.8" hidden="false" customHeight="false" outlineLevel="0" collapsed="false">
      <c r="A1421" s="245" t="n">
        <v>5896</v>
      </c>
      <c r="B1421" s="246" t="s">
        <v>16790</v>
      </c>
      <c r="C1421" s="245" t="s">
        <v>16729</v>
      </c>
      <c r="D1421" s="247" t="n">
        <v>0.4229</v>
      </c>
    </row>
    <row r="1422" customFormat="false" ht="12.8" hidden="false" customHeight="false" outlineLevel="0" collapsed="false">
      <c r="A1422" s="245" t="n">
        <v>5894</v>
      </c>
      <c r="B1422" s="246" t="s">
        <v>16791</v>
      </c>
      <c r="C1422" s="245" t="s">
        <v>16731</v>
      </c>
      <c r="D1422" s="247" t="n">
        <v>0.1182</v>
      </c>
    </row>
    <row r="1423" customFormat="false" ht="12.8" hidden="false" customHeight="false" outlineLevel="0" collapsed="false">
      <c r="A1423" s="245" t="n">
        <v>91032</v>
      </c>
      <c r="B1423" s="246" t="s">
        <v>16792</v>
      </c>
      <c r="C1423" s="245" t="s">
        <v>16729</v>
      </c>
      <c r="D1423" s="247" t="n">
        <v>0.3654</v>
      </c>
    </row>
    <row r="1424" customFormat="false" ht="12.8" hidden="false" customHeight="false" outlineLevel="0" collapsed="false">
      <c r="A1424" s="245" t="n">
        <v>91031</v>
      </c>
      <c r="B1424" s="246" t="s">
        <v>16793</v>
      </c>
      <c r="C1424" s="245" t="s">
        <v>16731</v>
      </c>
      <c r="D1424" s="247" t="n">
        <v>0.0961</v>
      </c>
    </row>
    <row r="1425" customFormat="false" ht="12.8" hidden="false" customHeight="false" outlineLevel="0" collapsed="false">
      <c r="A1425" s="245" t="n">
        <v>91534</v>
      </c>
      <c r="B1425" s="246" t="s">
        <v>16794</v>
      </c>
      <c r="C1425" s="245" t="s">
        <v>16729</v>
      </c>
      <c r="D1425" s="247" t="n">
        <v>0.9655</v>
      </c>
    </row>
    <row r="1426" customFormat="false" ht="12.8" hidden="false" customHeight="false" outlineLevel="0" collapsed="false">
      <c r="A1426" s="245" t="n">
        <v>91533</v>
      </c>
      <c r="B1426" s="246" t="s">
        <v>16795</v>
      </c>
      <c r="C1426" s="245" t="s">
        <v>16731</v>
      </c>
      <c r="D1426" s="247" t="n">
        <v>0.7996</v>
      </c>
    </row>
    <row r="1427" customFormat="false" ht="12.8" hidden="false" customHeight="false" outlineLevel="0" collapsed="false">
      <c r="A1427" s="245" t="n">
        <v>95265</v>
      </c>
      <c r="B1427" s="246" t="s">
        <v>16796</v>
      </c>
      <c r="C1427" s="245" t="s">
        <v>16729</v>
      </c>
      <c r="D1427" s="247" t="n">
        <v>0</v>
      </c>
    </row>
    <row r="1428" customFormat="false" ht="12.8" hidden="false" customHeight="false" outlineLevel="0" collapsed="false">
      <c r="A1428" s="245" t="n">
        <v>95264</v>
      </c>
      <c r="B1428" s="246" t="s">
        <v>16797</v>
      </c>
      <c r="C1428" s="245" t="s">
        <v>16731</v>
      </c>
      <c r="D1428" s="247" t="n">
        <v>0</v>
      </c>
    </row>
    <row r="1429" customFormat="false" ht="12.8" hidden="false" customHeight="false" outlineLevel="0" collapsed="false">
      <c r="A1429" s="245" t="n">
        <v>90973</v>
      </c>
      <c r="B1429" s="246" t="s">
        <v>16798</v>
      </c>
      <c r="C1429" s="245" t="s">
        <v>16729</v>
      </c>
      <c r="D1429" s="247" t="n">
        <v>0</v>
      </c>
    </row>
    <row r="1430" customFormat="false" ht="12.8" hidden="false" customHeight="false" outlineLevel="0" collapsed="false">
      <c r="A1430" s="245" t="n">
        <v>90972</v>
      </c>
      <c r="B1430" s="246" t="s">
        <v>16799</v>
      </c>
      <c r="C1430" s="245" t="s">
        <v>16731</v>
      </c>
      <c r="D1430" s="247" t="n">
        <v>0</v>
      </c>
    </row>
    <row r="1431" customFormat="false" ht="12.8" hidden="false" customHeight="false" outlineLevel="0" collapsed="false">
      <c r="A1431" s="245" t="n">
        <v>91001</v>
      </c>
      <c r="B1431" s="246" t="s">
        <v>16800</v>
      </c>
      <c r="C1431" s="245" t="s">
        <v>16729</v>
      </c>
      <c r="D1431" s="247" t="n">
        <v>0</v>
      </c>
    </row>
    <row r="1432" customFormat="false" ht="12.8" hidden="false" customHeight="false" outlineLevel="0" collapsed="false">
      <c r="A1432" s="245" t="n">
        <v>90999</v>
      </c>
      <c r="B1432" s="246" t="s">
        <v>16801</v>
      </c>
      <c r="C1432" s="245" t="s">
        <v>16731</v>
      </c>
      <c r="D1432" s="247" t="n">
        <v>0</v>
      </c>
    </row>
    <row r="1433" customFormat="false" ht="12.8" hidden="false" customHeight="false" outlineLevel="0" collapsed="false">
      <c r="A1433" s="245" t="n">
        <v>5954</v>
      </c>
      <c r="B1433" s="246" t="s">
        <v>16802</v>
      </c>
      <c r="C1433" s="245" t="s">
        <v>16729</v>
      </c>
      <c r="D1433" s="247" t="n">
        <v>0</v>
      </c>
    </row>
    <row r="1434" customFormat="false" ht="12.8" hidden="false" customHeight="false" outlineLevel="0" collapsed="false">
      <c r="A1434" s="245" t="n">
        <v>5953</v>
      </c>
      <c r="B1434" s="246" t="s">
        <v>16803</v>
      </c>
      <c r="C1434" s="245" t="s">
        <v>16731</v>
      </c>
      <c r="D1434" s="247" t="n">
        <v>0</v>
      </c>
    </row>
    <row r="1435" customFormat="false" ht="12.8" hidden="false" customHeight="false" outlineLevel="0" collapsed="false">
      <c r="A1435" s="245" t="n">
        <v>90982</v>
      </c>
      <c r="B1435" s="246" t="s">
        <v>16804</v>
      </c>
      <c r="C1435" s="245" t="s">
        <v>16729</v>
      </c>
      <c r="D1435" s="247" t="n">
        <v>0</v>
      </c>
    </row>
    <row r="1436" customFormat="false" ht="12.8" hidden="false" customHeight="false" outlineLevel="0" collapsed="false">
      <c r="A1436" s="245" t="n">
        <v>90979</v>
      </c>
      <c r="B1436" s="246" t="s">
        <v>16805</v>
      </c>
      <c r="C1436" s="245" t="s">
        <v>16731</v>
      </c>
      <c r="D1436" s="247" t="n">
        <v>0</v>
      </c>
    </row>
    <row r="1437" customFormat="false" ht="12.8" hidden="false" customHeight="false" outlineLevel="0" collapsed="false">
      <c r="A1437" s="245" t="n">
        <v>90965</v>
      </c>
      <c r="B1437" s="246" t="s">
        <v>16806</v>
      </c>
      <c r="C1437" s="245" t="s">
        <v>16729</v>
      </c>
      <c r="D1437" s="247" t="n">
        <v>0</v>
      </c>
    </row>
    <row r="1438" customFormat="false" ht="12.8" hidden="false" customHeight="false" outlineLevel="0" collapsed="false">
      <c r="A1438" s="245" t="n">
        <v>90964</v>
      </c>
      <c r="B1438" s="246" t="s">
        <v>16807</v>
      </c>
      <c r="C1438" s="245" t="s">
        <v>16731</v>
      </c>
      <c r="D1438" s="247" t="n">
        <v>0</v>
      </c>
    </row>
    <row r="1439" customFormat="false" ht="12.8" hidden="false" customHeight="false" outlineLevel="0" collapsed="false">
      <c r="A1439" s="245" t="n">
        <v>102970</v>
      </c>
      <c r="B1439" s="246" t="s">
        <v>16808</v>
      </c>
      <c r="C1439" s="245" t="s">
        <v>16729</v>
      </c>
      <c r="D1439" s="247" t="n">
        <v>0</v>
      </c>
    </row>
    <row r="1440" customFormat="false" ht="12.8" hidden="false" customHeight="false" outlineLevel="0" collapsed="false">
      <c r="A1440" s="245" t="n">
        <v>102971</v>
      </c>
      <c r="B1440" s="246" t="s">
        <v>16809</v>
      </c>
      <c r="C1440" s="245" t="s">
        <v>16731</v>
      </c>
      <c r="D1440" s="247" t="n">
        <v>0</v>
      </c>
    </row>
    <row r="1441" customFormat="false" ht="12.8" hidden="false" customHeight="false" outlineLevel="0" collapsed="false">
      <c r="A1441" s="245" t="n">
        <v>106416</v>
      </c>
      <c r="B1441" s="246" t="s">
        <v>16810</v>
      </c>
      <c r="C1441" s="245" t="s">
        <v>16729</v>
      </c>
      <c r="D1441" s="247" t="n">
        <v>0</v>
      </c>
    </row>
    <row r="1442" customFormat="false" ht="12.8" hidden="false" customHeight="false" outlineLevel="0" collapsed="false">
      <c r="A1442" s="245" t="n">
        <v>106414</v>
      </c>
      <c r="B1442" s="246" t="s">
        <v>16811</v>
      </c>
      <c r="C1442" s="245" t="s">
        <v>16731</v>
      </c>
      <c r="D1442" s="247" t="n">
        <v>0</v>
      </c>
    </row>
    <row r="1443" customFormat="false" ht="12.8" hidden="false" customHeight="false" outlineLevel="0" collapsed="false">
      <c r="A1443" s="245" t="n">
        <v>91285</v>
      </c>
      <c r="B1443" s="246" t="s">
        <v>16812</v>
      </c>
      <c r="C1443" s="245" t="s">
        <v>16729</v>
      </c>
      <c r="D1443" s="247" t="n">
        <v>0</v>
      </c>
    </row>
    <row r="1444" customFormat="false" ht="12.8" hidden="false" customHeight="false" outlineLevel="0" collapsed="false">
      <c r="A1444" s="245" t="n">
        <v>91283</v>
      </c>
      <c r="B1444" s="246" t="s">
        <v>16813</v>
      </c>
      <c r="C1444" s="245" t="s">
        <v>16731</v>
      </c>
      <c r="D1444" s="247" t="n">
        <v>0</v>
      </c>
    </row>
    <row r="1445" customFormat="false" ht="12.8" hidden="false" customHeight="false" outlineLevel="0" collapsed="false">
      <c r="A1445" s="245" t="n">
        <v>95283</v>
      </c>
      <c r="B1445" s="246" t="s">
        <v>16814</v>
      </c>
      <c r="C1445" s="245" t="s">
        <v>16729</v>
      </c>
      <c r="D1445" s="247" t="n">
        <v>0</v>
      </c>
    </row>
    <row r="1446" customFormat="false" ht="12.8" hidden="false" customHeight="false" outlineLevel="0" collapsed="false">
      <c r="A1446" s="245" t="n">
        <v>95282</v>
      </c>
      <c r="B1446" s="246" t="s">
        <v>16815</v>
      </c>
      <c r="C1446" s="245" t="s">
        <v>16731</v>
      </c>
      <c r="D1446" s="247" t="n">
        <v>0</v>
      </c>
    </row>
    <row r="1447" customFormat="false" ht="12.8" hidden="false" customHeight="false" outlineLevel="0" collapsed="false">
      <c r="A1447" s="245" t="n">
        <v>95128</v>
      </c>
      <c r="B1447" s="246" t="s">
        <v>16816</v>
      </c>
      <c r="C1447" s="245" t="s">
        <v>16729</v>
      </c>
      <c r="D1447" s="247" t="n">
        <v>0.5744</v>
      </c>
    </row>
    <row r="1448" customFormat="false" ht="12.8" hidden="false" customHeight="false" outlineLevel="0" collapsed="false">
      <c r="A1448" s="245" t="n">
        <v>95127</v>
      </c>
      <c r="B1448" s="246" t="s">
        <v>16817</v>
      </c>
      <c r="C1448" s="245" t="s">
        <v>16731</v>
      </c>
      <c r="D1448" s="247" t="n">
        <v>0.1527</v>
      </c>
    </row>
    <row r="1449" customFormat="false" ht="12.8" hidden="false" customHeight="false" outlineLevel="0" collapsed="false">
      <c r="A1449" s="245" t="n">
        <v>92044</v>
      </c>
      <c r="B1449" s="246" t="s">
        <v>16818</v>
      </c>
      <c r="C1449" s="245" t="s">
        <v>16729</v>
      </c>
      <c r="D1449" s="247" t="n">
        <v>0</v>
      </c>
    </row>
    <row r="1450" customFormat="false" ht="12.8" hidden="false" customHeight="false" outlineLevel="0" collapsed="false">
      <c r="A1450" s="245" t="n">
        <v>92043</v>
      </c>
      <c r="B1450" s="246" t="s">
        <v>16819</v>
      </c>
      <c r="C1450" s="245" t="s">
        <v>16731</v>
      </c>
      <c r="D1450" s="247" t="n">
        <v>0</v>
      </c>
    </row>
    <row r="1451" customFormat="false" ht="12.8" hidden="false" customHeight="false" outlineLevel="0" collapsed="false">
      <c r="A1451" s="245" t="n">
        <v>106417</v>
      </c>
      <c r="B1451" s="246" t="s">
        <v>16820</v>
      </c>
      <c r="C1451" s="245" t="s">
        <v>16729</v>
      </c>
      <c r="D1451" s="247" t="n">
        <v>0</v>
      </c>
    </row>
    <row r="1452" customFormat="false" ht="12.8" hidden="false" customHeight="false" outlineLevel="0" collapsed="false">
      <c r="A1452" s="245" t="n">
        <v>106415</v>
      </c>
      <c r="B1452" s="246" t="s">
        <v>16821</v>
      </c>
      <c r="C1452" s="245" t="s">
        <v>16731</v>
      </c>
      <c r="D1452" s="247" t="n">
        <v>0</v>
      </c>
    </row>
    <row r="1453" customFormat="false" ht="12.8" hidden="false" customHeight="false" outlineLevel="0" collapsed="false">
      <c r="A1453" s="245" t="n">
        <v>92119</v>
      </c>
      <c r="B1453" s="246" t="s">
        <v>16822</v>
      </c>
      <c r="C1453" s="245" t="s">
        <v>16729</v>
      </c>
      <c r="D1453" s="247" t="n">
        <v>0</v>
      </c>
    </row>
    <row r="1454" customFormat="false" ht="12.8" hidden="false" customHeight="false" outlineLevel="0" collapsed="false">
      <c r="A1454" s="245" t="n">
        <v>92118</v>
      </c>
      <c r="B1454" s="246" t="s">
        <v>16823</v>
      </c>
      <c r="C1454" s="245" t="s">
        <v>16731</v>
      </c>
      <c r="D1454" s="247" t="n">
        <v>0</v>
      </c>
    </row>
    <row r="1455" customFormat="false" ht="12.8" hidden="false" customHeight="false" outlineLevel="0" collapsed="false">
      <c r="A1455" s="245" t="n">
        <v>95721</v>
      </c>
      <c r="B1455" s="246" t="s">
        <v>16824</v>
      </c>
      <c r="C1455" s="245" t="s">
        <v>16729</v>
      </c>
      <c r="D1455" s="247" t="n">
        <v>0.2882</v>
      </c>
    </row>
    <row r="1456" customFormat="false" ht="12.8" hidden="false" customHeight="false" outlineLevel="0" collapsed="false">
      <c r="A1456" s="245" t="n">
        <v>95720</v>
      </c>
      <c r="B1456" s="246" t="s">
        <v>16825</v>
      </c>
      <c r="C1456" s="245" t="s">
        <v>16731</v>
      </c>
      <c r="D1456" s="247" t="n">
        <v>0.1159</v>
      </c>
    </row>
    <row r="1457" customFormat="false" ht="12.8" hidden="false" customHeight="false" outlineLevel="0" collapsed="false">
      <c r="A1457" s="245" t="n">
        <v>104717</v>
      </c>
      <c r="B1457" s="246" t="s">
        <v>16826</v>
      </c>
      <c r="C1457" s="245" t="s">
        <v>16729</v>
      </c>
      <c r="D1457" s="247" t="n">
        <v>0.3011</v>
      </c>
    </row>
    <row r="1458" customFormat="false" ht="12.8" hidden="false" customHeight="false" outlineLevel="0" collapsed="false">
      <c r="A1458" s="245" t="n">
        <v>104716</v>
      </c>
      <c r="B1458" s="246" t="s">
        <v>16827</v>
      </c>
      <c r="C1458" s="245" t="s">
        <v>16731</v>
      </c>
      <c r="D1458" s="247" t="n">
        <v>0.12</v>
      </c>
    </row>
    <row r="1459" customFormat="false" ht="12.8" hidden="false" customHeight="false" outlineLevel="0" collapsed="false">
      <c r="A1459" s="245" t="n">
        <v>5632</v>
      </c>
      <c r="B1459" s="246" t="s">
        <v>16828</v>
      </c>
      <c r="C1459" s="245" t="s">
        <v>16729</v>
      </c>
      <c r="D1459" s="247" t="n">
        <v>0.3592</v>
      </c>
    </row>
    <row r="1460" customFormat="false" ht="12.8" hidden="false" customHeight="false" outlineLevel="0" collapsed="false">
      <c r="A1460" s="245" t="n">
        <v>5631</v>
      </c>
      <c r="B1460" s="246" t="s">
        <v>16829</v>
      </c>
      <c r="C1460" s="245" t="s">
        <v>16731</v>
      </c>
      <c r="D1460" s="247" t="n">
        <v>0.154</v>
      </c>
    </row>
    <row r="1461" customFormat="false" ht="12.8" hidden="false" customHeight="false" outlineLevel="0" collapsed="false">
      <c r="A1461" s="245" t="n">
        <v>88908</v>
      </c>
      <c r="B1461" s="246" t="s">
        <v>16830</v>
      </c>
      <c r="C1461" s="245" t="s">
        <v>16729</v>
      </c>
      <c r="D1461" s="247" t="n">
        <v>0.3313</v>
      </c>
    </row>
    <row r="1462" customFormat="false" ht="12.8" hidden="false" customHeight="false" outlineLevel="0" collapsed="false">
      <c r="A1462" s="245" t="n">
        <v>88907</v>
      </c>
      <c r="B1462" s="246" t="s">
        <v>16831</v>
      </c>
      <c r="C1462" s="245" t="s">
        <v>16731</v>
      </c>
      <c r="D1462" s="247" t="n">
        <v>0.1294</v>
      </c>
    </row>
    <row r="1463" customFormat="false" ht="12.8" hidden="false" customHeight="false" outlineLevel="0" collapsed="false">
      <c r="A1463" s="245" t="n">
        <v>5911</v>
      </c>
      <c r="B1463" s="246" t="s">
        <v>16832</v>
      </c>
      <c r="C1463" s="245" t="s">
        <v>16729</v>
      </c>
      <c r="D1463" s="247" t="n">
        <v>0.8055</v>
      </c>
    </row>
    <row r="1464" customFormat="false" ht="12.8" hidden="false" customHeight="false" outlineLevel="0" collapsed="false">
      <c r="A1464" s="245" t="n">
        <v>5909</v>
      </c>
      <c r="B1464" s="246" t="s">
        <v>16833</v>
      </c>
      <c r="C1464" s="245" t="s">
        <v>16731</v>
      </c>
      <c r="D1464" s="247" t="n">
        <v>0.6275</v>
      </c>
    </row>
    <row r="1465" customFormat="false" ht="12.8" hidden="false" customHeight="false" outlineLevel="0" collapsed="false">
      <c r="A1465" s="245" t="n">
        <v>91486</v>
      </c>
      <c r="B1465" s="246" t="s">
        <v>16834</v>
      </c>
      <c r="C1465" s="245" t="s">
        <v>16729</v>
      </c>
      <c r="D1465" s="247" t="n">
        <v>0.3644</v>
      </c>
    </row>
    <row r="1466" customFormat="false" ht="12.8" hidden="false" customHeight="false" outlineLevel="0" collapsed="false">
      <c r="A1466" s="245" t="n">
        <v>83362</v>
      </c>
      <c r="B1466" s="246" t="s">
        <v>16835</v>
      </c>
      <c r="C1466" s="245" t="s">
        <v>16731</v>
      </c>
      <c r="D1466" s="247" t="n">
        <v>0.0945</v>
      </c>
    </row>
    <row r="1467" customFormat="false" ht="12.8" hidden="false" customHeight="false" outlineLevel="0" collapsed="false">
      <c r="A1467" s="245" t="n">
        <v>89235</v>
      </c>
      <c r="B1467" s="246" t="s">
        <v>16836</v>
      </c>
      <c r="C1467" s="245" t="s">
        <v>16729</v>
      </c>
      <c r="D1467" s="247" t="n">
        <v>0.1817</v>
      </c>
    </row>
    <row r="1468" customFormat="false" ht="12.8" hidden="false" customHeight="false" outlineLevel="0" collapsed="false">
      <c r="A1468" s="245" t="n">
        <v>89234</v>
      </c>
      <c r="B1468" s="246" t="s">
        <v>16837</v>
      </c>
      <c r="C1468" s="245" t="s">
        <v>16731</v>
      </c>
      <c r="D1468" s="247" t="n">
        <v>0.0613</v>
      </c>
    </row>
    <row r="1469" customFormat="false" ht="12.8" hidden="false" customHeight="false" outlineLevel="0" collapsed="false">
      <c r="A1469" s="245" t="n">
        <v>89243</v>
      </c>
      <c r="B1469" s="246" t="s">
        <v>16838</v>
      </c>
      <c r="C1469" s="245" t="s">
        <v>16729</v>
      </c>
      <c r="D1469" s="247" t="n">
        <v>0.0868</v>
      </c>
    </row>
    <row r="1470" customFormat="false" ht="12.8" hidden="false" customHeight="false" outlineLevel="0" collapsed="false">
      <c r="A1470" s="245" t="n">
        <v>89242</v>
      </c>
      <c r="B1470" s="246" t="s">
        <v>16839</v>
      </c>
      <c r="C1470" s="245" t="s">
        <v>16731</v>
      </c>
      <c r="D1470" s="247" t="n">
        <v>0.0262</v>
      </c>
    </row>
    <row r="1471" customFormat="false" ht="12.8" hidden="false" customHeight="false" outlineLevel="0" collapsed="false">
      <c r="A1471" s="245" t="n">
        <v>93416</v>
      </c>
      <c r="B1471" s="246" t="s">
        <v>16840</v>
      </c>
      <c r="C1471" s="245" t="s">
        <v>16729</v>
      </c>
      <c r="D1471" s="247" t="n">
        <v>0</v>
      </c>
    </row>
    <row r="1472" customFormat="false" ht="12.8" hidden="false" customHeight="false" outlineLevel="0" collapsed="false">
      <c r="A1472" s="245" t="n">
        <v>93415</v>
      </c>
      <c r="B1472" s="246" t="s">
        <v>16841</v>
      </c>
      <c r="C1472" s="245" t="s">
        <v>16731</v>
      </c>
      <c r="D1472" s="247" t="n">
        <v>0</v>
      </c>
    </row>
    <row r="1473" customFormat="false" ht="12.8" hidden="false" customHeight="false" outlineLevel="0" collapsed="false">
      <c r="A1473" s="245" t="n">
        <v>5689</v>
      </c>
      <c r="B1473" s="246" t="s">
        <v>16842</v>
      </c>
      <c r="C1473" s="245" t="s">
        <v>16731</v>
      </c>
      <c r="D1473" s="247" t="n">
        <v>0</v>
      </c>
    </row>
    <row r="1474" customFormat="false" ht="12.8" hidden="false" customHeight="false" outlineLevel="0" collapsed="false">
      <c r="A1474" s="245" t="n">
        <v>5690</v>
      </c>
      <c r="B1474" s="246" t="s">
        <v>16843</v>
      </c>
      <c r="C1474" s="245" t="s">
        <v>16729</v>
      </c>
      <c r="D1474" s="247" t="n">
        <v>0</v>
      </c>
    </row>
    <row r="1475" customFormat="false" ht="12.8" hidden="false" customHeight="false" outlineLevel="0" collapsed="false">
      <c r="A1475" s="245" t="n">
        <v>5923</v>
      </c>
      <c r="B1475" s="246" t="s">
        <v>16844</v>
      </c>
      <c r="C1475" s="245" t="s">
        <v>16729</v>
      </c>
      <c r="D1475" s="247" t="n">
        <v>0</v>
      </c>
    </row>
    <row r="1476" customFormat="false" ht="12.8" hidden="false" customHeight="false" outlineLevel="0" collapsed="false">
      <c r="A1476" s="245" t="n">
        <v>5921</v>
      </c>
      <c r="B1476" s="246" t="s">
        <v>16845</v>
      </c>
      <c r="C1476" s="245" t="s">
        <v>16731</v>
      </c>
      <c r="D1476" s="247" t="n">
        <v>0</v>
      </c>
    </row>
    <row r="1477" customFormat="false" ht="12.8" hidden="false" customHeight="false" outlineLevel="0" collapsed="false">
      <c r="A1477" s="245" t="n">
        <v>95212</v>
      </c>
      <c r="B1477" s="246" t="s">
        <v>16846</v>
      </c>
      <c r="C1477" s="245" t="s">
        <v>16731</v>
      </c>
      <c r="D1477" s="247" t="n">
        <v>0.2639</v>
      </c>
    </row>
    <row r="1478" customFormat="false" ht="12.8" hidden="false" customHeight="false" outlineLevel="0" collapsed="false">
      <c r="A1478" s="245" t="n">
        <v>95213</v>
      </c>
      <c r="B1478" s="246" t="s">
        <v>16847</v>
      </c>
      <c r="C1478" s="245" t="s">
        <v>16729</v>
      </c>
      <c r="D1478" s="247" t="n">
        <v>0.4219</v>
      </c>
    </row>
    <row r="1479" customFormat="false" ht="12.8" hidden="false" customHeight="false" outlineLevel="0" collapsed="false">
      <c r="A1479" s="245" t="n">
        <v>93272</v>
      </c>
      <c r="B1479" s="246" t="s">
        <v>16848</v>
      </c>
      <c r="C1479" s="245" t="s">
        <v>16731</v>
      </c>
      <c r="D1479" s="247" t="n">
        <v>0.4002</v>
      </c>
    </row>
    <row r="1480" customFormat="false" ht="12.8" hidden="false" customHeight="false" outlineLevel="0" collapsed="false">
      <c r="A1480" s="245" t="n">
        <v>93274</v>
      </c>
      <c r="B1480" s="246" t="s">
        <v>16849</v>
      </c>
      <c r="C1480" s="245" t="s">
        <v>16729</v>
      </c>
      <c r="D1480" s="247" t="n">
        <v>0.5682</v>
      </c>
    </row>
    <row r="1481" customFormat="false" ht="12.8" hidden="false" customHeight="false" outlineLevel="0" collapsed="false">
      <c r="A1481" s="245" t="n">
        <v>83766</v>
      </c>
      <c r="B1481" s="246" t="s">
        <v>16850</v>
      </c>
      <c r="C1481" s="245" t="s">
        <v>16729</v>
      </c>
      <c r="D1481" s="247" t="n">
        <v>0.7181</v>
      </c>
    </row>
    <row r="1482" customFormat="false" ht="12.8" hidden="false" customHeight="false" outlineLevel="0" collapsed="false">
      <c r="A1482" s="245" t="n">
        <v>83765</v>
      </c>
      <c r="B1482" s="246" t="s">
        <v>16851</v>
      </c>
      <c r="C1482" s="245" t="s">
        <v>16731</v>
      </c>
      <c r="D1482" s="247" t="n">
        <v>0.317</v>
      </c>
    </row>
    <row r="1483" customFormat="false" ht="12.8" hidden="false" customHeight="false" outlineLevel="0" collapsed="false">
      <c r="A1483" s="245" t="n">
        <v>95873</v>
      </c>
      <c r="B1483" s="246" t="s">
        <v>16852</v>
      </c>
      <c r="C1483" s="245" t="s">
        <v>16729</v>
      </c>
      <c r="D1483" s="247" t="n">
        <v>0</v>
      </c>
    </row>
    <row r="1484" customFormat="false" ht="12.8" hidden="false" customHeight="false" outlineLevel="0" collapsed="false">
      <c r="A1484" s="245" t="n">
        <v>95872</v>
      </c>
      <c r="B1484" s="246" t="s">
        <v>16853</v>
      </c>
      <c r="C1484" s="245" t="s">
        <v>16731</v>
      </c>
      <c r="D1484" s="247" t="n">
        <v>0</v>
      </c>
    </row>
    <row r="1485" customFormat="false" ht="12.8" hidden="false" customHeight="false" outlineLevel="0" collapsed="false">
      <c r="A1485" s="245" t="n">
        <v>73395</v>
      </c>
      <c r="B1485" s="246" t="s">
        <v>16854</v>
      </c>
      <c r="C1485" s="245" t="s">
        <v>16729</v>
      </c>
      <c r="D1485" s="247" t="n">
        <v>0</v>
      </c>
    </row>
    <row r="1486" customFormat="false" ht="12.8" hidden="false" customHeight="false" outlineLevel="0" collapsed="false">
      <c r="A1486" s="245" t="n">
        <v>73417</v>
      </c>
      <c r="B1486" s="246" t="s">
        <v>16855</v>
      </c>
      <c r="C1486" s="245" t="s">
        <v>16731</v>
      </c>
      <c r="D1486" s="247" t="n">
        <v>0</v>
      </c>
    </row>
    <row r="1487" customFormat="false" ht="12.8" hidden="false" customHeight="false" outlineLevel="0" collapsed="false">
      <c r="A1487" s="245" t="n">
        <v>93428</v>
      </c>
      <c r="B1487" s="246" t="s">
        <v>16856</v>
      </c>
      <c r="C1487" s="245" t="s">
        <v>16729</v>
      </c>
      <c r="D1487" s="247" t="n">
        <v>0</v>
      </c>
    </row>
    <row r="1488" customFormat="false" ht="12.8" hidden="false" customHeight="false" outlineLevel="0" collapsed="false">
      <c r="A1488" s="245" t="n">
        <v>93427</v>
      </c>
      <c r="B1488" s="246" t="s">
        <v>16857</v>
      </c>
      <c r="C1488" s="245" t="s">
        <v>16731</v>
      </c>
      <c r="D1488" s="247" t="n">
        <v>0</v>
      </c>
    </row>
    <row r="1489" customFormat="false" ht="12.8" hidden="false" customHeight="false" outlineLevel="0" collapsed="false">
      <c r="A1489" s="245" t="n">
        <v>93422</v>
      </c>
      <c r="B1489" s="246" t="s">
        <v>16858</v>
      </c>
      <c r="C1489" s="245" t="s">
        <v>16729</v>
      </c>
      <c r="D1489" s="247" t="n">
        <v>0</v>
      </c>
    </row>
    <row r="1490" customFormat="false" ht="12.8" hidden="false" customHeight="false" outlineLevel="0" collapsed="false">
      <c r="A1490" s="245" t="n">
        <v>93421</v>
      </c>
      <c r="B1490" s="246" t="s">
        <v>16859</v>
      </c>
      <c r="C1490" s="245" t="s">
        <v>16731</v>
      </c>
      <c r="D1490" s="247" t="n">
        <v>0</v>
      </c>
    </row>
    <row r="1491" customFormat="false" ht="12.8" hidden="false" customHeight="false" outlineLevel="0" collapsed="false">
      <c r="A1491" s="245" t="n">
        <v>93282</v>
      </c>
      <c r="B1491" s="246" t="s">
        <v>16860</v>
      </c>
      <c r="C1491" s="245" t="s">
        <v>16729</v>
      </c>
      <c r="D1491" s="247" t="n">
        <v>0.9909</v>
      </c>
    </row>
    <row r="1492" customFormat="false" ht="12.8" hidden="false" customHeight="false" outlineLevel="0" collapsed="false">
      <c r="A1492" s="245" t="n">
        <v>93281</v>
      </c>
      <c r="B1492" s="246" t="s">
        <v>16861</v>
      </c>
      <c r="C1492" s="245" t="s">
        <v>16731</v>
      </c>
      <c r="D1492" s="247" t="n">
        <v>0.9603</v>
      </c>
    </row>
    <row r="1493" customFormat="false" ht="12.8" hidden="false" customHeight="false" outlineLevel="0" collapsed="false">
      <c r="A1493" s="245" t="n">
        <v>89273</v>
      </c>
      <c r="B1493" s="246" t="s">
        <v>16862</v>
      </c>
      <c r="C1493" s="245" t="s">
        <v>16729</v>
      </c>
      <c r="D1493" s="247" t="n">
        <v>0.3839</v>
      </c>
    </row>
    <row r="1494" customFormat="false" ht="12.8" hidden="false" customHeight="false" outlineLevel="0" collapsed="false">
      <c r="A1494" s="245" t="n">
        <v>89272</v>
      </c>
      <c r="B1494" s="246" t="s">
        <v>16863</v>
      </c>
      <c r="C1494" s="245" t="s">
        <v>16731</v>
      </c>
      <c r="D1494" s="247" t="n">
        <v>0.2017</v>
      </c>
    </row>
    <row r="1495" customFormat="false" ht="12.8" hidden="false" customHeight="false" outlineLevel="0" collapsed="false">
      <c r="A1495" s="245" t="n">
        <v>93288</v>
      </c>
      <c r="B1495" s="246" t="s">
        <v>16864</v>
      </c>
      <c r="C1495" s="245" t="s">
        <v>16729</v>
      </c>
      <c r="D1495" s="247" t="n">
        <v>0.2447</v>
      </c>
    </row>
    <row r="1496" customFormat="false" ht="12.8" hidden="false" customHeight="false" outlineLevel="0" collapsed="false">
      <c r="A1496" s="245" t="n">
        <v>93287</v>
      </c>
      <c r="B1496" s="246" t="s">
        <v>16865</v>
      </c>
      <c r="C1496" s="245" t="s">
        <v>16731</v>
      </c>
      <c r="D1496" s="247" t="n">
        <v>0.1301</v>
      </c>
    </row>
    <row r="1497" customFormat="false" ht="12.8" hidden="false" customHeight="false" outlineLevel="0" collapsed="false">
      <c r="A1497" s="245" t="n">
        <v>106256</v>
      </c>
      <c r="B1497" s="246" t="s">
        <v>16866</v>
      </c>
      <c r="C1497" s="245" t="s">
        <v>16729</v>
      </c>
      <c r="D1497" s="247" t="n">
        <v>0.298</v>
      </c>
    </row>
    <row r="1498" customFormat="false" ht="12.8" hidden="false" customHeight="false" outlineLevel="0" collapsed="false">
      <c r="A1498" s="245" t="n">
        <v>106251</v>
      </c>
      <c r="B1498" s="246" t="s">
        <v>16867</v>
      </c>
      <c r="C1498" s="245" t="s">
        <v>16731</v>
      </c>
      <c r="D1498" s="247" t="n">
        <v>0.0905</v>
      </c>
    </row>
    <row r="1499" customFormat="false" ht="12.8" hidden="false" customHeight="false" outlineLevel="0" collapsed="false">
      <c r="A1499" s="245" t="n">
        <v>93403</v>
      </c>
      <c r="B1499" s="246" t="s">
        <v>16868</v>
      </c>
      <c r="C1499" s="245" t="s">
        <v>16729</v>
      </c>
      <c r="D1499" s="247" t="n">
        <v>0.4164</v>
      </c>
    </row>
    <row r="1500" customFormat="false" ht="12.8" hidden="false" customHeight="false" outlineLevel="0" collapsed="false">
      <c r="A1500" s="245" t="n">
        <v>93402</v>
      </c>
      <c r="B1500" s="246" t="s">
        <v>16869</v>
      </c>
      <c r="C1500" s="245" t="s">
        <v>16731</v>
      </c>
      <c r="D1500" s="247" t="n">
        <v>0.1091</v>
      </c>
    </row>
    <row r="1501" customFormat="false" ht="12.8" hidden="false" customHeight="false" outlineLevel="0" collapsed="false">
      <c r="A1501" s="245" t="n">
        <v>5930</v>
      </c>
      <c r="B1501" s="246" t="s">
        <v>16870</v>
      </c>
      <c r="C1501" s="245" t="s">
        <v>16729</v>
      </c>
      <c r="D1501" s="247" t="n">
        <v>0.4</v>
      </c>
    </row>
    <row r="1502" customFormat="false" ht="12.8" hidden="false" customHeight="false" outlineLevel="0" collapsed="false">
      <c r="A1502" s="245" t="n">
        <v>5928</v>
      </c>
      <c r="B1502" s="246" t="s">
        <v>16871</v>
      </c>
      <c r="C1502" s="245" t="s">
        <v>16731</v>
      </c>
      <c r="D1502" s="247" t="n">
        <v>0.1069</v>
      </c>
    </row>
    <row r="1503" customFormat="false" ht="12.8" hidden="false" customHeight="false" outlineLevel="0" collapsed="false">
      <c r="A1503" s="245" t="n">
        <v>91635</v>
      </c>
      <c r="B1503" s="246" t="s">
        <v>16872</v>
      </c>
      <c r="C1503" s="245" t="s">
        <v>16729</v>
      </c>
      <c r="D1503" s="247" t="n">
        <v>0.4548</v>
      </c>
    </row>
    <row r="1504" customFormat="false" ht="12.8" hidden="false" customHeight="false" outlineLevel="0" collapsed="false">
      <c r="A1504" s="245" t="n">
        <v>91634</v>
      </c>
      <c r="B1504" s="246" t="s">
        <v>16873</v>
      </c>
      <c r="C1504" s="245" t="s">
        <v>16731</v>
      </c>
      <c r="D1504" s="247" t="n">
        <v>0.1261</v>
      </c>
    </row>
    <row r="1505" customFormat="false" ht="12.8" hidden="false" customHeight="false" outlineLevel="0" collapsed="false">
      <c r="A1505" s="245" t="n">
        <v>105985</v>
      </c>
      <c r="B1505" s="246" t="s">
        <v>16874</v>
      </c>
      <c r="C1505" s="245" t="s">
        <v>16729</v>
      </c>
      <c r="D1505" s="247" t="n">
        <v>0.3036</v>
      </c>
    </row>
    <row r="1506" customFormat="false" ht="12.8" hidden="false" customHeight="false" outlineLevel="0" collapsed="false">
      <c r="A1506" s="245" t="n">
        <v>105984</v>
      </c>
      <c r="B1506" s="246" t="s">
        <v>16875</v>
      </c>
      <c r="C1506" s="245" t="s">
        <v>16731</v>
      </c>
      <c r="D1506" s="247" t="n">
        <v>0.0915</v>
      </c>
    </row>
    <row r="1507" customFormat="false" ht="12.8" hidden="false" customHeight="false" outlineLevel="0" collapsed="false">
      <c r="A1507" s="245" t="n">
        <v>98765</v>
      </c>
      <c r="B1507" s="246" t="s">
        <v>16876</v>
      </c>
      <c r="C1507" s="245" t="s">
        <v>16729</v>
      </c>
      <c r="D1507" s="247" t="n">
        <v>0</v>
      </c>
    </row>
    <row r="1508" customFormat="false" ht="12.8" hidden="false" customHeight="false" outlineLevel="0" collapsed="false">
      <c r="A1508" s="245" t="n">
        <v>98764</v>
      </c>
      <c r="B1508" s="246" t="s">
        <v>16877</v>
      </c>
      <c r="C1508" s="245" t="s">
        <v>16731</v>
      </c>
      <c r="D1508" s="247" t="n">
        <v>0</v>
      </c>
    </row>
    <row r="1509" customFormat="false" ht="12.8" hidden="false" customHeight="false" outlineLevel="0" collapsed="false">
      <c r="A1509" s="245" t="n">
        <v>99834</v>
      </c>
      <c r="B1509" s="246" t="s">
        <v>16878</v>
      </c>
      <c r="C1509" s="245" t="s">
        <v>16729</v>
      </c>
      <c r="D1509" s="247" t="n">
        <v>0</v>
      </c>
    </row>
    <row r="1510" customFormat="false" ht="12.8" hidden="false" customHeight="false" outlineLevel="0" collapsed="false">
      <c r="A1510" s="245" t="n">
        <v>99833</v>
      </c>
      <c r="B1510" s="246" t="s">
        <v>16879</v>
      </c>
      <c r="C1510" s="245" t="s">
        <v>16731</v>
      </c>
      <c r="D1510" s="247" t="n">
        <v>0</v>
      </c>
    </row>
    <row r="1511" customFormat="false" ht="12.8" hidden="false" customHeight="false" outlineLevel="0" collapsed="false">
      <c r="A1511" s="245" t="n">
        <v>90687</v>
      </c>
      <c r="B1511" s="246" t="s">
        <v>16880</v>
      </c>
      <c r="C1511" s="245" t="s">
        <v>16729</v>
      </c>
      <c r="D1511" s="247" t="n">
        <v>0.4388</v>
      </c>
    </row>
    <row r="1512" customFormat="false" ht="12.8" hidden="false" customHeight="false" outlineLevel="0" collapsed="false">
      <c r="A1512" s="245" t="n">
        <v>90686</v>
      </c>
      <c r="B1512" s="246" t="s">
        <v>16881</v>
      </c>
      <c r="C1512" s="245" t="s">
        <v>16731</v>
      </c>
      <c r="D1512" s="247" t="n">
        <v>0.2001</v>
      </c>
    </row>
    <row r="1513" customFormat="false" ht="12.8" hidden="false" customHeight="false" outlineLevel="0" collapsed="false">
      <c r="A1513" s="245" t="n">
        <v>5952</v>
      </c>
      <c r="B1513" s="246" t="s">
        <v>16882</v>
      </c>
      <c r="C1513" s="245" t="s">
        <v>16729</v>
      </c>
      <c r="D1513" s="247" t="n">
        <v>0.98</v>
      </c>
    </row>
    <row r="1514" customFormat="false" ht="12.8" hidden="false" customHeight="false" outlineLevel="0" collapsed="false">
      <c r="A1514" s="245" t="n">
        <v>5795</v>
      </c>
      <c r="B1514" s="246" t="s">
        <v>16883</v>
      </c>
      <c r="C1514" s="245" t="s">
        <v>16731</v>
      </c>
      <c r="D1514" s="247" t="n">
        <v>0.9603</v>
      </c>
    </row>
    <row r="1515" customFormat="false" ht="12.8" hidden="false" customHeight="false" outlineLevel="0" collapsed="false">
      <c r="A1515" s="245" t="n">
        <v>102274</v>
      </c>
      <c r="B1515" s="246" t="s">
        <v>16884</v>
      </c>
      <c r="C1515" s="245" t="s">
        <v>16729</v>
      </c>
      <c r="D1515" s="247" t="n">
        <v>0</v>
      </c>
    </row>
    <row r="1516" customFormat="false" ht="12.8" hidden="false" customHeight="false" outlineLevel="0" collapsed="false">
      <c r="A1516" s="245" t="n">
        <v>102275</v>
      </c>
      <c r="B1516" s="246" t="s">
        <v>16885</v>
      </c>
      <c r="C1516" s="245" t="s">
        <v>16731</v>
      </c>
      <c r="D1516" s="247" t="n">
        <v>0</v>
      </c>
    </row>
    <row r="1517" customFormat="false" ht="12.8" hidden="false" customHeight="false" outlineLevel="0" collapsed="false">
      <c r="A1517" s="245" t="n">
        <v>95259</v>
      </c>
      <c r="B1517" s="246" t="s">
        <v>16886</v>
      </c>
      <c r="C1517" s="245" t="s">
        <v>16729</v>
      </c>
      <c r="D1517" s="247" t="n">
        <v>0.9599</v>
      </c>
    </row>
    <row r="1518" customFormat="false" ht="12.8" hidden="false" customHeight="false" outlineLevel="0" collapsed="false">
      <c r="A1518" s="245" t="n">
        <v>95258</v>
      </c>
      <c r="B1518" s="246" t="s">
        <v>16887</v>
      </c>
      <c r="C1518" s="245" t="s">
        <v>16731</v>
      </c>
      <c r="D1518" s="247" t="n">
        <v>0.9224</v>
      </c>
    </row>
    <row r="1519" customFormat="false" ht="12.8" hidden="false" customHeight="false" outlineLevel="0" collapsed="false">
      <c r="A1519" s="245" t="n">
        <v>105917</v>
      </c>
      <c r="B1519" s="246" t="s">
        <v>16888</v>
      </c>
      <c r="C1519" s="245" t="s">
        <v>16729</v>
      </c>
      <c r="D1519" s="247" t="n">
        <v>0.9657</v>
      </c>
    </row>
    <row r="1520" customFormat="false" ht="12.8" hidden="false" customHeight="false" outlineLevel="0" collapsed="false">
      <c r="A1520" s="245" t="n">
        <v>105916</v>
      </c>
      <c r="B1520" s="246" t="s">
        <v>16889</v>
      </c>
      <c r="C1520" s="245" t="s">
        <v>16731</v>
      </c>
      <c r="D1520" s="247" t="n">
        <v>0.9332</v>
      </c>
    </row>
    <row r="1521" customFormat="false" ht="12.8" hidden="false" customHeight="false" outlineLevel="0" collapsed="false">
      <c r="A1521" s="245" t="n">
        <v>96156</v>
      </c>
      <c r="B1521" s="246" t="s">
        <v>16890</v>
      </c>
      <c r="C1521" s="245" t="s">
        <v>16729</v>
      </c>
      <c r="D1521" s="247" t="n">
        <v>0.4985</v>
      </c>
    </row>
    <row r="1522" customFormat="false" ht="12.8" hidden="false" customHeight="false" outlineLevel="0" collapsed="false">
      <c r="A1522" s="245" t="n">
        <v>96158</v>
      </c>
      <c r="B1522" s="246" t="s">
        <v>16891</v>
      </c>
      <c r="C1522" s="245" t="s">
        <v>16731</v>
      </c>
      <c r="D1522" s="247" t="n">
        <v>0.2406</v>
      </c>
    </row>
    <row r="1523" customFormat="false" ht="12.8" hidden="false" customHeight="false" outlineLevel="0" collapsed="false">
      <c r="A1523" s="245" t="n">
        <v>90693</v>
      </c>
      <c r="B1523" s="246" t="s">
        <v>16892</v>
      </c>
      <c r="C1523" s="245" t="s">
        <v>16729</v>
      </c>
      <c r="D1523" s="247" t="n">
        <v>0.5438</v>
      </c>
    </row>
    <row r="1524" customFormat="false" ht="12.8" hidden="false" customHeight="false" outlineLevel="0" collapsed="false">
      <c r="A1524" s="245" t="n">
        <v>90692</v>
      </c>
      <c r="B1524" s="246" t="s">
        <v>16893</v>
      </c>
      <c r="C1524" s="245" t="s">
        <v>16731</v>
      </c>
      <c r="D1524" s="247" t="n">
        <v>0.2616</v>
      </c>
    </row>
    <row r="1525" customFormat="false" ht="12.8" hidden="false" customHeight="false" outlineLevel="0" collapsed="false">
      <c r="A1525" s="245" t="n">
        <v>96246</v>
      </c>
      <c r="B1525" s="246" t="s">
        <v>16894</v>
      </c>
      <c r="C1525" s="245" t="s">
        <v>16729</v>
      </c>
      <c r="D1525" s="247" t="n">
        <v>0.4945</v>
      </c>
    </row>
    <row r="1526" customFormat="false" ht="12.8" hidden="false" customHeight="false" outlineLevel="0" collapsed="false">
      <c r="A1526" s="245" t="n">
        <v>96245</v>
      </c>
      <c r="B1526" s="246" t="s">
        <v>16895</v>
      </c>
      <c r="C1526" s="245" t="s">
        <v>16731</v>
      </c>
      <c r="D1526" s="247" t="n">
        <v>0.281</v>
      </c>
    </row>
    <row r="1527" customFormat="false" ht="12.8" hidden="false" customHeight="false" outlineLevel="0" collapsed="false">
      <c r="A1527" s="245" t="n">
        <v>88404</v>
      </c>
      <c r="B1527" s="246" t="s">
        <v>16896</v>
      </c>
      <c r="C1527" s="245" t="s">
        <v>16729</v>
      </c>
      <c r="D1527" s="247" t="n">
        <v>0</v>
      </c>
    </row>
    <row r="1528" customFormat="false" ht="12.8" hidden="false" customHeight="false" outlineLevel="0" collapsed="false">
      <c r="A1528" s="245" t="n">
        <v>88399</v>
      </c>
      <c r="B1528" s="246" t="s">
        <v>16897</v>
      </c>
      <c r="C1528" s="245" t="s">
        <v>16731</v>
      </c>
      <c r="D1528" s="247" t="n">
        <v>0</v>
      </c>
    </row>
    <row r="1529" customFormat="false" ht="12.8" hidden="false" customHeight="false" outlineLevel="0" collapsed="false">
      <c r="A1529" s="245" t="n">
        <v>88392</v>
      </c>
      <c r="B1529" s="246" t="s">
        <v>16898</v>
      </c>
      <c r="C1529" s="245" t="s">
        <v>16729</v>
      </c>
      <c r="D1529" s="247" t="n">
        <v>0</v>
      </c>
    </row>
    <row r="1530" customFormat="false" ht="12.8" hidden="false" customHeight="false" outlineLevel="0" collapsed="false">
      <c r="A1530" s="245" t="n">
        <v>88386</v>
      </c>
      <c r="B1530" s="246" t="s">
        <v>16899</v>
      </c>
      <c r="C1530" s="245" t="s">
        <v>16731</v>
      </c>
      <c r="D1530" s="247" t="n">
        <v>0</v>
      </c>
    </row>
    <row r="1531" customFormat="false" ht="12.8" hidden="false" customHeight="false" outlineLevel="0" collapsed="false">
      <c r="A1531" s="245" t="n">
        <v>88398</v>
      </c>
      <c r="B1531" s="246" t="s">
        <v>16900</v>
      </c>
      <c r="C1531" s="245" t="s">
        <v>16729</v>
      </c>
      <c r="D1531" s="247" t="n">
        <v>0</v>
      </c>
    </row>
    <row r="1532" customFormat="false" ht="12.8" hidden="false" customHeight="false" outlineLevel="0" collapsed="false">
      <c r="A1532" s="245" t="n">
        <v>88393</v>
      </c>
      <c r="B1532" s="246" t="s">
        <v>16901</v>
      </c>
      <c r="C1532" s="245" t="s">
        <v>16731</v>
      </c>
      <c r="D1532" s="247" t="n">
        <v>0</v>
      </c>
    </row>
    <row r="1533" customFormat="false" ht="12.8" hidden="false" customHeight="false" outlineLevel="0" collapsed="false">
      <c r="A1533" s="245" t="n">
        <v>90638</v>
      </c>
      <c r="B1533" s="246" t="s">
        <v>16902</v>
      </c>
      <c r="C1533" s="245" t="s">
        <v>16729</v>
      </c>
      <c r="D1533" s="247" t="n">
        <v>0</v>
      </c>
    </row>
    <row r="1534" customFormat="false" ht="12.8" hidden="false" customHeight="false" outlineLevel="0" collapsed="false">
      <c r="A1534" s="245" t="n">
        <v>90637</v>
      </c>
      <c r="B1534" s="246" t="s">
        <v>16903</v>
      </c>
      <c r="C1534" s="245" t="s">
        <v>16731</v>
      </c>
      <c r="D1534" s="247" t="n">
        <v>0</v>
      </c>
    </row>
    <row r="1535" customFormat="false" ht="12.8" hidden="false" customHeight="false" outlineLevel="0" collapsed="false">
      <c r="A1535" s="245" t="n">
        <v>5806</v>
      </c>
      <c r="B1535" s="246" t="s">
        <v>16904</v>
      </c>
      <c r="C1535" s="245" t="s">
        <v>16729</v>
      </c>
      <c r="D1535" s="247" t="n">
        <v>0</v>
      </c>
    </row>
    <row r="1536" customFormat="false" ht="12.8" hidden="false" customHeight="false" outlineLevel="0" collapsed="false">
      <c r="A1536" s="245" t="n">
        <v>73536</v>
      </c>
      <c r="B1536" s="246" t="s">
        <v>16905</v>
      </c>
      <c r="C1536" s="245" t="s">
        <v>16731</v>
      </c>
      <c r="D1536" s="247" t="n">
        <v>0</v>
      </c>
    </row>
    <row r="1537" customFormat="false" ht="12.8" hidden="false" customHeight="false" outlineLevel="0" collapsed="false">
      <c r="A1537" s="245" t="n">
        <v>7043</v>
      </c>
      <c r="B1537" s="246" t="s">
        <v>16906</v>
      </c>
      <c r="C1537" s="245" t="s">
        <v>16729</v>
      </c>
      <c r="D1537" s="247" t="n">
        <v>0</v>
      </c>
    </row>
    <row r="1538" customFormat="false" ht="12.8" hidden="false" customHeight="false" outlineLevel="0" collapsed="false">
      <c r="A1538" s="245" t="n">
        <v>7042</v>
      </c>
      <c r="B1538" s="246" t="s">
        <v>16907</v>
      </c>
      <c r="C1538" s="245" t="s">
        <v>16731</v>
      </c>
      <c r="D1538" s="247" t="n">
        <v>0</v>
      </c>
    </row>
    <row r="1539" customFormat="false" ht="12.8" hidden="false" customHeight="false" outlineLevel="0" collapsed="false">
      <c r="A1539" s="245" t="n">
        <v>5934</v>
      </c>
      <c r="B1539" s="246" t="s">
        <v>16908</v>
      </c>
      <c r="C1539" s="245" t="s">
        <v>16729</v>
      </c>
      <c r="D1539" s="247" t="n">
        <v>0.4243</v>
      </c>
    </row>
    <row r="1540" customFormat="false" ht="12.8" hidden="false" customHeight="false" outlineLevel="0" collapsed="false">
      <c r="A1540" s="245" t="n">
        <v>5932</v>
      </c>
      <c r="B1540" s="246" t="s">
        <v>16909</v>
      </c>
      <c r="C1540" s="245" t="s">
        <v>16731</v>
      </c>
      <c r="D1540" s="247" t="n">
        <v>0.1738</v>
      </c>
    </row>
    <row r="1541" customFormat="false" ht="12.8" hidden="false" customHeight="false" outlineLevel="0" collapsed="false">
      <c r="A1541" s="245" t="n">
        <v>96159</v>
      </c>
      <c r="B1541" s="246" t="s">
        <v>16910</v>
      </c>
      <c r="C1541" s="245" t="s">
        <v>16729</v>
      </c>
      <c r="D1541" s="247" t="n">
        <v>0.3308</v>
      </c>
    </row>
    <row r="1542" customFormat="false" ht="12.8" hidden="false" customHeight="false" outlineLevel="0" collapsed="false">
      <c r="A1542" s="245" t="n">
        <v>95133</v>
      </c>
      <c r="B1542" s="246" t="s">
        <v>16911</v>
      </c>
      <c r="C1542" s="245" t="s">
        <v>16731</v>
      </c>
      <c r="D1542" s="247" t="n">
        <v>0.1764</v>
      </c>
    </row>
    <row r="1543" customFormat="false" ht="12.8" hidden="false" customHeight="false" outlineLevel="0" collapsed="false">
      <c r="A1543" s="245" t="n">
        <v>92961</v>
      </c>
      <c r="B1543" s="246" t="s">
        <v>16912</v>
      </c>
      <c r="C1543" s="245" t="s">
        <v>16729</v>
      </c>
      <c r="D1543" s="247" t="n">
        <v>0</v>
      </c>
    </row>
    <row r="1544" customFormat="false" ht="12.8" hidden="false" customHeight="false" outlineLevel="0" collapsed="false">
      <c r="A1544" s="245" t="n">
        <v>92960</v>
      </c>
      <c r="B1544" s="246" t="s">
        <v>16913</v>
      </c>
      <c r="C1544" s="245" t="s">
        <v>16731</v>
      </c>
      <c r="D1544" s="247" t="n">
        <v>0</v>
      </c>
    </row>
    <row r="1545" customFormat="false" ht="12.8" hidden="false" customHeight="false" outlineLevel="0" collapsed="false">
      <c r="A1545" s="245" t="n">
        <v>93409</v>
      </c>
      <c r="B1545" s="246" t="s">
        <v>16914</v>
      </c>
      <c r="C1545" s="245" t="s">
        <v>16729</v>
      </c>
      <c r="D1545" s="247" t="n">
        <v>0.7603</v>
      </c>
    </row>
    <row r="1546" customFormat="false" ht="12.8" hidden="false" customHeight="false" outlineLevel="0" collapsed="false">
      <c r="A1546" s="245" t="n">
        <v>93408</v>
      </c>
      <c r="B1546" s="246" t="s">
        <v>16915</v>
      </c>
      <c r="C1546" s="245" t="s">
        <v>16731</v>
      </c>
      <c r="D1546" s="247" t="n">
        <v>0.3151</v>
      </c>
    </row>
    <row r="1547" customFormat="false" ht="12.8" hidden="false" customHeight="false" outlineLevel="0" collapsed="false">
      <c r="A1547" s="245" t="n">
        <v>92113</v>
      </c>
      <c r="B1547" s="246" t="s">
        <v>16916</v>
      </c>
      <c r="C1547" s="245" t="s">
        <v>16729</v>
      </c>
      <c r="D1547" s="247" t="n">
        <v>0</v>
      </c>
    </row>
    <row r="1548" customFormat="false" ht="12.8" hidden="false" customHeight="false" outlineLevel="0" collapsed="false">
      <c r="A1548" s="245" t="n">
        <v>92112</v>
      </c>
      <c r="B1548" s="246" t="s">
        <v>16917</v>
      </c>
      <c r="C1548" s="245" t="s">
        <v>16731</v>
      </c>
      <c r="D1548" s="247" t="n">
        <v>0</v>
      </c>
    </row>
    <row r="1549" customFormat="false" ht="12.8" hidden="false" customHeight="false" outlineLevel="0" collapsed="false">
      <c r="A1549" s="245" t="n">
        <v>90675</v>
      </c>
      <c r="B1549" s="246" t="s">
        <v>16918</v>
      </c>
      <c r="C1549" s="245" t="s">
        <v>16729</v>
      </c>
      <c r="D1549" s="247" t="n">
        <v>0.1035</v>
      </c>
    </row>
    <row r="1550" customFormat="false" ht="12.8" hidden="false" customHeight="false" outlineLevel="0" collapsed="false">
      <c r="A1550" s="245" t="n">
        <v>90674</v>
      </c>
      <c r="B1550" s="246" t="s">
        <v>16919</v>
      </c>
      <c r="C1550" s="245" t="s">
        <v>16731</v>
      </c>
      <c r="D1550" s="247" t="n">
        <v>0.0463</v>
      </c>
    </row>
    <row r="1551" customFormat="false" ht="12.8" hidden="false" customHeight="false" outlineLevel="0" collapsed="false">
      <c r="A1551" s="245" t="n">
        <v>93225</v>
      </c>
      <c r="B1551" s="246" t="s">
        <v>16920</v>
      </c>
      <c r="C1551" s="245" t="s">
        <v>16729</v>
      </c>
      <c r="D1551" s="247" t="n">
        <v>0.07</v>
      </c>
    </row>
    <row r="1552" customFormat="false" ht="12.8" hidden="false" customHeight="false" outlineLevel="0" collapsed="false">
      <c r="A1552" s="245" t="n">
        <v>93224</v>
      </c>
      <c r="B1552" s="246" t="s">
        <v>16921</v>
      </c>
      <c r="C1552" s="245" t="s">
        <v>16731</v>
      </c>
      <c r="D1552" s="247" t="n">
        <v>0.0314</v>
      </c>
    </row>
    <row r="1553" customFormat="false" ht="12.8" hidden="false" customHeight="false" outlineLevel="0" collapsed="false">
      <c r="A1553" s="245" t="n">
        <v>104696</v>
      </c>
      <c r="B1553" s="246" t="s">
        <v>16922</v>
      </c>
      <c r="C1553" s="245" t="s">
        <v>16729</v>
      </c>
      <c r="D1553" s="247" t="n">
        <v>0.9679</v>
      </c>
    </row>
    <row r="1554" customFormat="false" ht="12.8" hidden="false" customHeight="false" outlineLevel="0" collapsed="false">
      <c r="A1554" s="245" t="n">
        <v>104695</v>
      </c>
      <c r="B1554" s="246" t="s">
        <v>16923</v>
      </c>
      <c r="C1554" s="245" t="s">
        <v>16731</v>
      </c>
      <c r="D1554" s="247" t="n">
        <v>0.8867</v>
      </c>
    </row>
    <row r="1555" customFormat="false" ht="12.8" hidden="false" customHeight="false" outlineLevel="0" collapsed="false">
      <c r="A1555" s="245" t="n">
        <v>90681</v>
      </c>
      <c r="B1555" s="246" t="s">
        <v>16924</v>
      </c>
      <c r="C1555" s="245" t="s">
        <v>16729</v>
      </c>
      <c r="D1555" s="247" t="n">
        <v>0.1945</v>
      </c>
    </row>
    <row r="1556" customFormat="false" ht="12.8" hidden="false" customHeight="false" outlineLevel="0" collapsed="false">
      <c r="A1556" s="245" t="n">
        <v>90680</v>
      </c>
      <c r="B1556" s="246" t="s">
        <v>16925</v>
      </c>
      <c r="C1556" s="245" t="s">
        <v>16731</v>
      </c>
      <c r="D1556" s="247" t="n">
        <v>0.0844</v>
      </c>
    </row>
    <row r="1557" customFormat="false" ht="12.8" hidden="false" customHeight="false" outlineLevel="0" collapsed="false">
      <c r="A1557" s="245" t="n">
        <v>102875</v>
      </c>
      <c r="B1557" s="246" t="s">
        <v>16926</v>
      </c>
      <c r="C1557" s="245" t="s">
        <v>16729</v>
      </c>
      <c r="D1557" s="247" t="n">
        <v>0.0733</v>
      </c>
    </row>
    <row r="1558" customFormat="false" ht="12.8" hidden="false" customHeight="false" outlineLevel="0" collapsed="false">
      <c r="A1558" s="245" t="n">
        <v>102874</v>
      </c>
      <c r="B1558" s="246" t="s">
        <v>16927</v>
      </c>
      <c r="C1558" s="245" t="s">
        <v>16731</v>
      </c>
      <c r="D1558" s="247" t="n">
        <v>0.0339</v>
      </c>
    </row>
    <row r="1559" customFormat="false" ht="12.8" hidden="false" customHeight="false" outlineLevel="0" collapsed="false">
      <c r="A1559" s="245" t="n">
        <v>102965</v>
      </c>
      <c r="B1559" s="246" t="s">
        <v>16928</v>
      </c>
      <c r="C1559" s="245" t="s">
        <v>16729</v>
      </c>
      <c r="D1559" s="247" t="n">
        <v>0.1401</v>
      </c>
    </row>
    <row r="1560" customFormat="false" ht="12.8" hidden="false" customHeight="false" outlineLevel="0" collapsed="false">
      <c r="A1560" s="245" t="n">
        <v>102964</v>
      </c>
      <c r="B1560" s="246" t="s">
        <v>16929</v>
      </c>
      <c r="C1560" s="245" t="s">
        <v>16731</v>
      </c>
      <c r="D1560" s="247" t="n">
        <v>0.071</v>
      </c>
    </row>
    <row r="1561" customFormat="false" ht="12.8" hidden="false" customHeight="false" outlineLevel="0" collapsed="false">
      <c r="A1561" s="245" t="n">
        <v>90626</v>
      </c>
      <c r="B1561" s="246" t="s">
        <v>16930</v>
      </c>
      <c r="C1561" s="245" t="s">
        <v>16729</v>
      </c>
      <c r="D1561" s="247" t="n">
        <v>0</v>
      </c>
    </row>
    <row r="1562" customFormat="false" ht="12.8" hidden="false" customHeight="false" outlineLevel="0" collapsed="false">
      <c r="A1562" s="245" t="n">
        <v>90625</v>
      </c>
      <c r="B1562" s="246" t="s">
        <v>16931</v>
      </c>
      <c r="C1562" s="245" t="s">
        <v>16731</v>
      </c>
      <c r="D1562" s="247" t="n">
        <v>0</v>
      </c>
    </row>
    <row r="1563" customFormat="false" ht="12.8" hidden="false" customHeight="false" outlineLevel="0" collapsed="false">
      <c r="A1563" s="245" t="n">
        <v>102881</v>
      </c>
      <c r="B1563" s="246" t="s">
        <v>16932</v>
      </c>
      <c r="C1563" s="245" t="s">
        <v>16729</v>
      </c>
      <c r="D1563" s="247" t="n">
        <v>0.0538</v>
      </c>
    </row>
    <row r="1564" customFormat="false" ht="12.8" hidden="false" customHeight="false" outlineLevel="0" collapsed="false">
      <c r="A1564" s="245" t="n">
        <v>102880</v>
      </c>
      <c r="B1564" s="246" t="s">
        <v>16933</v>
      </c>
      <c r="C1564" s="245" t="s">
        <v>16731</v>
      </c>
      <c r="D1564" s="247" t="n">
        <v>0.0244</v>
      </c>
    </row>
    <row r="1565" customFormat="false" ht="12.8" hidden="false" customHeight="false" outlineLevel="0" collapsed="false">
      <c r="A1565" s="245" t="n">
        <v>103225</v>
      </c>
      <c r="B1565" s="246" t="s">
        <v>16934</v>
      </c>
      <c r="C1565" s="245" t="s">
        <v>16729</v>
      </c>
      <c r="D1565" s="247" t="n">
        <v>0.1568</v>
      </c>
    </row>
    <row r="1566" customFormat="false" ht="12.8" hidden="false" customHeight="false" outlineLevel="0" collapsed="false">
      <c r="A1566" s="245" t="n">
        <v>103224</v>
      </c>
      <c r="B1566" s="246" t="s">
        <v>16935</v>
      </c>
      <c r="C1566" s="245" t="s">
        <v>16731</v>
      </c>
      <c r="D1566" s="247" t="n">
        <v>0.0789</v>
      </c>
    </row>
    <row r="1567" customFormat="false" ht="12.8" hidden="false" customHeight="false" outlineLevel="0" collapsed="false">
      <c r="A1567" s="245" t="n">
        <v>103237</v>
      </c>
      <c r="B1567" s="246" t="s">
        <v>16936</v>
      </c>
      <c r="C1567" s="245" t="s">
        <v>16729</v>
      </c>
      <c r="D1567" s="247" t="n">
        <v>0.056</v>
      </c>
    </row>
    <row r="1568" customFormat="false" ht="12.8" hidden="false" customHeight="false" outlineLevel="0" collapsed="false">
      <c r="A1568" s="245" t="n">
        <v>103236</v>
      </c>
      <c r="B1568" s="246" t="s">
        <v>16937</v>
      </c>
      <c r="C1568" s="245" t="s">
        <v>16731</v>
      </c>
      <c r="D1568" s="247" t="n">
        <v>0.0262</v>
      </c>
    </row>
    <row r="1569" customFormat="false" ht="12.8" hidden="false" customHeight="false" outlineLevel="0" collapsed="false">
      <c r="A1569" s="245" t="n">
        <v>103231</v>
      </c>
      <c r="B1569" s="246" t="s">
        <v>16938</v>
      </c>
      <c r="C1569" s="245" t="s">
        <v>16729</v>
      </c>
      <c r="D1569" s="247" t="n">
        <v>0.075</v>
      </c>
    </row>
    <row r="1570" customFormat="false" ht="12.8" hidden="false" customHeight="false" outlineLevel="0" collapsed="false">
      <c r="A1570" s="245" t="n">
        <v>103230</v>
      </c>
      <c r="B1570" s="246" t="s">
        <v>16939</v>
      </c>
      <c r="C1570" s="245" t="s">
        <v>16731</v>
      </c>
      <c r="D1570" s="247" t="n">
        <v>0.0358</v>
      </c>
    </row>
    <row r="1571" customFormat="false" ht="12.8" hidden="false" customHeight="false" outlineLevel="0" collapsed="false">
      <c r="A1571" s="245" t="n">
        <v>102975</v>
      </c>
      <c r="B1571" s="246" t="s">
        <v>16940</v>
      </c>
      <c r="C1571" s="245" t="s">
        <v>16729</v>
      </c>
      <c r="D1571" s="247" t="n">
        <v>0.2328</v>
      </c>
    </row>
    <row r="1572" customFormat="false" ht="12.8" hidden="false" customHeight="false" outlineLevel="0" collapsed="false">
      <c r="A1572" s="245" t="n">
        <v>102976</v>
      </c>
      <c r="B1572" s="246" t="s">
        <v>16941</v>
      </c>
      <c r="C1572" s="245" t="s">
        <v>16731</v>
      </c>
      <c r="D1572" s="247" t="n">
        <v>0.1233</v>
      </c>
    </row>
    <row r="1573" customFormat="false" ht="12.8" hidden="false" customHeight="false" outlineLevel="0" collapsed="false">
      <c r="A1573" s="245" t="n">
        <v>90632</v>
      </c>
      <c r="B1573" s="246" t="s">
        <v>16942</v>
      </c>
      <c r="C1573" s="245" t="s">
        <v>16729</v>
      </c>
      <c r="D1573" s="247" t="n">
        <v>0.3425</v>
      </c>
    </row>
    <row r="1574" customFormat="false" ht="12.8" hidden="false" customHeight="false" outlineLevel="0" collapsed="false">
      <c r="A1574" s="245" t="n">
        <v>90631</v>
      </c>
      <c r="B1574" s="246" t="s">
        <v>16943</v>
      </c>
      <c r="C1574" s="245" t="s">
        <v>16731</v>
      </c>
      <c r="D1574" s="247" t="n">
        <v>0.2059</v>
      </c>
    </row>
    <row r="1575" customFormat="false" ht="12.8" hidden="false" customHeight="false" outlineLevel="0" collapsed="false">
      <c r="A1575" s="245" t="n">
        <v>95709</v>
      </c>
      <c r="B1575" s="246" t="s">
        <v>16944</v>
      </c>
      <c r="C1575" s="245" t="s">
        <v>16729</v>
      </c>
      <c r="D1575" s="247" t="n">
        <v>0.3403</v>
      </c>
    </row>
    <row r="1576" customFormat="false" ht="12.8" hidden="false" customHeight="false" outlineLevel="0" collapsed="false">
      <c r="A1576" s="245" t="n">
        <v>95708</v>
      </c>
      <c r="B1576" s="246" t="s">
        <v>16945</v>
      </c>
      <c r="C1576" s="245" t="s">
        <v>16731</v>
      </c>
      <c r="D1576" s="247" t="n">
        <v>0.2013</v>
      </c>
    </row>
    <row r="1577" customFormat="false" ht="12.8" hidden="false" customHeight="false" outlineLevel="0" collapsed="false">
      <c r="A1577" s="245" t="n">
        <v>91278</v>
      </c>
      <c r="B1577" s="246" t="s">
        <v>16946</v>
      </c>
      <c r="C1577" s="245" t="s">
        <v>16729</v>
      </c>
      <c r="D1577" s="247" t="n">
        <v>0</v>
      </c>
    </row>
    <row r="1578" customFormat="false" ht="12.8" hidden="false" customHeight="false" outlineLevel="0" collapsed="false">
      <c r="A1578" s="245" t="n">
        <v>91277</v>
      </c>
      <c r="B1578" s="246" t="s">
        <v>16947</v>
      </c>
      <c r="C1578" s="245" t="s">
        <v>16731</v>
      </c>
      <c r="D1578" s="247" t="n">
        <v>0</v>
      </c>
    </row>
    <row r="1579" customFormat="false" ht="12.8" hidden="false" customHeight="false" outlineLevel="0" collapsed="false">
      <c r="A1579" s="245" t="n">
        <v>95277</v>
      </c>
      <c r="B1579" s="246" t="s">
        <v>16948</v>
      </c>
      <c r="C1579" s="245" t="s">
        <v>16729</v>
      </c>
      <c r="D1579" s="247" t="n">
        <v>0</v>
      </c>
    </row>
    <row r="1580" customFormat="false" ht="12.8" hidden="false" customHeight="false" outlineLevel="0" collapsed="false">
      <c r="A1580" s="245" t="n">
        <v>95276</v>
      </c>
      <c r="B1580" s="246" t="s">
        <v>16949</v>
      </c>
      <c r="C1580" s="245" t="s">
        <v>16731</v>
      </c>
      <c r="D1580" s="247" t="n">
        <v>0</v>
      </c>
    </row>
    <row r="1581" customFormat="false" ht="12.8" hidden="false" customHeight="false" outlineLevel="0" collapsed="false">
      <c r="A1581" s="245" t="n">
        <v>88430</v>
      </c>
      <c r="B1581" s="246" t="s">
        <v>16950</v>
      </c>
      <c r="C1581" s="245" t="s">
        <v>16729</v>
      </c>
      <c r="D1581" s="247" t="n">
        <v>0</v>
      </c>
    </row>
    <row r="1582" customFormat="false" ht="12.8" hidden="false" customHeight="false" outlineLevel="0" collapsed="false">
      <c r="A1582" s="245" t="n">
        <v>88418</v>
      </c>
      <c r="B1582" s="246" t="s">
        <v>16951</v>
      </c>
      <c r="C1582" s="245" t="s">
        <v>16731</v>
      </c>
      <c r="D1582" s="247" t="n">
        <v>0</v>
      </c>
    </row>
    <row r="1583" customFormat="false" ht="12.8" hidden="false" customHeight="false" outlineLevel="0" collapsed="false">
      <c r="A1583" s="245" t="n">
        <v>88438</v>
      </c>
      <c r="B1583" s="246" t="s">
        <v>16952</v>
      </c>
      <c r="C1583" s="245" t="s">
        <v>16729</v>
      </c>
      <c r="D1583" s="247" t="n">
        <v>0</v>
      </c>
    </row>
    <row r="1584" customFormat="false" ht="12.8" hidden="false" customHeight="false" outlineLevel="0" collapsed="false">
      <c r="A1584" s="245" t="n">
        <v>88433</v>
      </c>
      <c r="B1584" s="246" t="s">
        <v>16953</v>
      </c>
      <c r="C1584" s="245" t="s">
        <v>16731</v>
      </c>
      <c r="D1584" s="247" t="n">
        <v>0</v>
      </c>
    </row>
    <row r="1585" customFormat="false" ht="12.8" hidden="false" customHeight="false" outlineLevel="0" collapsed="false">
      <c r="A1585" s="245" t="n">
        <v>90669</v>
      </c>
      <c r="B1585" s="246" t="s">
        <v>16954</v>
      </c>
      <c r="C1585" s="245" t="s">
        <v>16729</v>
      </c>
      <c r="D1585" s="247" t="n">
        <v>0</v>
      </c>
    </row>
    <row r="1586" customFormat="false" ht="12.8" hidden="false" customHeight="false" outlineLevel="0" collapsed="false">
      <c r="A1586" s="245" t="n">
        <v>90668</v>
      </c>
      <c r="B1586" s="246" t="s">
        <v>16955</v>
      </c>
      <c r="C1586" s="245" t="s">
        <v>16731</v>
      </c>
      <c r="D1586" s="247" t="n">
        <v>0</v>
      </c>
    </row>
    <row r="1587" customFormat="false" ht="12.8" hidden="false" customHeight="false" outlineLevel="0" collapsed="false">
      <c r="A1587" s="245" t="n">
        <v>5946</v>
      </c>
      <c r="B1587" s="246" t="s">
        <v>16956</v>
      </c>
      <c r="C1587" s="245" t="s">
        <v>16729</v>
      </c>
      <c r="D1587" s="247" t="n">
        <v>0.3324</v>
      </c>
    </row>
    <row r="1588" customFormat="false" ht="12.8" hidden="false" customHeight="false" outlineLevel="0" collapsed="false">
      <c r="A1588" s="245" t="n">
        <v>5944</v>
      </c>
      <c r="B1588" s="246" t="s">
        <v>16957</v>
      </c>
      <c r="C1588" s="245" t="s">
        <v>16731</v>
      </c>
      <c r="D1588" s="247" t="n">
        <v>0.1438</v>
      </c>
    </row>
    <row r="1589" customFormat="false" ht="12.8" hidden="false" customHeight="false" outlineLevel="0" collapsed="false">
      <c r="A1589" s="245" t="n">
        <v>5942</v>
      </c>
      <c r="B1589" s="246" t="s">
        <v>16958</v>
      </c>
      <c r="C1589" s="245" t="s">
        <v>16729</v>
      </c>
      <c r="D1589" s="247" t="n">
        <v>0.4084</v>
      </c>
    </row>
    <row r="1590" customFormat="false" ht="12.8" hidden="false" customHeight="false" outlineLevel="0" collapsed="false">
      <c r="A1590" s="245" t="n">
        <v>5940</v>
      </c>
      <c r="B1590" s="246" t="s">
        <v>16959</v>
      </c>
      <c r="C1590" s="245" t="s">
        <v>16731</v>
      </c>
      <c r="D1590" s="247" t="n">
        <v>0.1941</v>
      </c>
    </row>
    <row r="1591" customFormat="false" ht="12.8" hidden="false" customHeight="false" outlineLevel="0" collapsed="false">
      <c r="A1591" s="245" t="n">
        <v>89251</v>
      </c>
      <c r="B1591" s="246" t="s">
        <v>16960</v>
      </c>
      <c r="C1591" s="245" t="s">
        <v>16729</v>
      </c>
      <c r="D1591" s="247" t="n">
        <v>0.0986</v>
      </c>
    </row>
    <row r="1592" customFormat="false" ht="12.8" hidden="false" customHeight="false" outlineLevel="0" collapsed="false">
      <c r="A1592" s="245" t="n">
        <v>89250</v>
      </c>
      <c r="B1592" s="246" t="s">
        <v>16961</v>
      </c>
      <c r="C1592" s="245" t="s">
        <v>16731</v>
      </c>
      <c r="D1592" s="247" t="n">
        <v>0.0302</v>
      </c>
    </row>
    <row r="1593" customFormat="false" ht="12.8" hidden="false" customHeight="false" outlineLevel="0" collapsed="false">
      <c r="A1593" s="245" t="n">
        <v>5681</v>
      </c>
      <c r="B1593" s="246" t="s">
        <v>16962</v>
      </c>
      <c r="C1593" s="245" t="s">
        <v>16729</v>
      </c>
      <c r="D1593" s="247" t="n">
        <v>0.5403</v>
      </c>
    </row>
    <row r="1594" customFormat="false" ht="12.8" hidden="false" customHeight="false" outlineLevel="0" collapsed="false">
      <c r="A1594" s="245" t="n">
        <v>5680</v>
      </c>
      <c r="B1594" s="246" t="s">
        <v>16963</v>
      </c>
      <c r="C1594" s="245" t="s">
        <v>16731</v>
      </c>
      <c r="D1594" s="247" t="n">
        <v>0.2453</v>
      </c>
    </row>
    <row r="1595" customFormat="false" ht="12.8" hidden="false" customHeight="false" outlineLevel="0" collapsed="false">
      <c r="A1595" s="245" t="n">
        <v>5877</v>
      </c>
      <c r="B1595" s="246" t="s">
        <v>16964</v>
      </c>
      <c r="C1595" s="245" t="s">
        <v>16729</v>
      </c>
      <c r="D1595" s="247" t="n">
        <v>0.52</v>
      </c>
    </row>
    <row r="1596" customFormat="false" ht="12.8" hidden="false" customHeight="false" outlineLevel="0" collapsed="false">
      <c r="A1596" s="245" t="n">
        <v>5875</v>
      </c>
      <c r="B1596" s="246" t="s">
        <v>16965</v>
      </c>
      <c r="C1596" s="245" t="s">
        <v>16731</v>
      </c>
      <c r="D1596" s="247" t="n">
        <v>0.244</v>
      </c>
    </row>
    <row r="1597" customFormat="false" ht="12.8" hidden="false" customHeight="false" outlineLevel="0" collapsed="false">
      <c r="A1597" s="245" t="n">
        <v>5679</v>
      </c>
      <c r="B1597" s="246" t="s">
        <v>16966</v>
      </c>
      <c r="C1597" s="245" t="s">
        <v>16729</v>
      </c>
      <c r="D1597" s="247" t="n">
        <v>0.511</v>
      </c>
    </row>
    <row r="1598" customFormat="false" ht="12.8" hidden="false" customHeight="false" outlineLevel="0" collapsed="false">
      <c r="A1598" s="245" t="n">
        <v>5678</v>
      </c>
      <c r="B1598" s="246" t="s">
        <v>16967</v>
      </c>
      <c r="C1598" s="245" t="s">
        <v>16731</v>
      </c>
      <c r="D1598" s="247" t="n">
        <v>0.225</v>
      </c>
    </row>
    <row r="1599" customFormat="false" ht="12.8" hidden="false" customHeight="false" outlineLevel="0" collapsed="false">
      <c r="A1599" s="245" t="n">
        <v>6880</v>
      </c>
      <c r="B1599" s="246" t="s">
        <v>16968</v>
      </c>
      <c r="C1599" s="245" t="s">
        <v>16729</v>
      </c>
      <c r="D1599" s="247" t="n">
        <v>0.3559</v>
      </c>
    </row>
    <row r="1600" customFormat="false" ht="12.8" hidden="false" customHeight="false" outlineLevel="0" collapsed="false">
      <c r="A1600" s="245" t="n">
        <v>6879</v>
      </c>
      <c r="B1600" s="246" t="s">
        <v>16969</v>
      </c>
      <c r="C1600" s="245" t="s">
        <v>16731</v>
      </c>
      <c r="D1600" s="247" t="n">
        <v>0.1488</v>
      </c>
    </row>
    <row r="1601" customFormat="false" ht="12.8" hidden="false" customHeight="false" outlineLevel="0" collapsed="false">
      <c r="A1601" s="245" t="n">
        <v>96464</v>
      </c>
      <c r="B1601" s="246" t="s">
        <v>16970</v>
      </c>
      <c r="C1601" s="245" t="s">
        <v>16729</v>
      </c>
      <c r="D1601" s="247" t="n">
        <v>0.3423</v>
      </c>
    </row>
    <row r="1602" customFormat="false" ht="12.8" hidden="false" customHeight="false" outlineLevel="0" collapsed="false">
      <c r="A1602" s="245" t="n">
        <v>96463</v>
      </c>
      <c r="B1602" s="246" t="s">
        <v>16971</v>
      </c>
      <c r="C1602" s="245" t="s">
        <v>16731</v>
      </c>
      <c r="D1602" s="247" t="n">
        <v>0.1445</v>
      </c>
    </row>
    <row r="1603" customFormat="false" ht="12.8" hidden="false" customHeight="false" outlineLevel="0" collapsed="false">
      <c r="A1603" s="245" t="n">
        <v>7050</v>
      </c>
      <c r="B1603" s="246" t="s">
        <v>16972</v>
      </c>
      <c r="C1603" s="245" t="s">
        <v>16729</v>
      </c>
      <c r="D1603" s="247" t="n">
        <v>0.3835</v>
      </c>
    </row>
    <row r="1604" customFormat="false" ht="12.8" hidden="false" customHeight="false" outlineLevel="0" collapsed="false">
      <c r="A1604" s="245" t="n">
        <v>7049</v>
      </c>
      <c r="B1604" s="246" t="s">
        <v>16973</v>
      </c>
      <c r="C1604" s="245" t="s">
        <v>16731</v>
      </c>
      <c r="D1604" s="247" t="n">
        <v>0.1402</v>
      </c>
    </row>
    <row r="1605" customFormat="false" ht="12.8" hidden="false" customHeight="false" outlineLevel="0" collapsed="false">
      <c r="A1605" s="245" t="n">
        <v>95632</v>
      </c>
      <c r="B1605" s="246" t="s">
        <v>16974</v>
      </c>
      <c r="C1605" s="245" t="s">
        <v>16729</v>
      </c>
      <c r="D1605" s="247" t="n">
        <v>0.366</v>
      </c>
    </row>
    <row r="1606" customFormat="false" ht="12.8" hidden="false" customHeight="false" outlineLevel="0" collapsed="false">
      <c r="A1606" s="245" t="n">
        <v>95631</v>
      </c>
      <c r="B1606" s="246" t="s">
        <v>16975</v>
      </c>
      <c r="C1606" s="245" t="s">
        <v>16731</v>
      </c>
      <c r="D1606" s="247" t="n">
        <v>0.1354</v>
      </c>
    </row>
    <row r="1607" customFormat="false" ht="12.8" hidden="false" customHeight="false" outlineLevel="0" collapsed="false">
      <c r="A1607" s="245" t="n">
        <v>5685</v>
      </c>
      <c r="B1607" s="246" t="s">
        <v>16976</v>
      </c>
      <c r="C1607" s="245" t="s">
        <v>16729</v>
      </c>
      <c r="D1607" s="247" t="n">
        <v>0.4634</v>
      </c>
    </row>
    <row r="1608" customFormat="false" ht="12.8" hidden="false" customHeight="false" outlineLevel="0" collapsed="false">
      <c r="A1608" s="245" t="n">
        <v>5684</v>
      </c>
      <c r="B1608" s="246" t="s">
        <v>16977</v>
      </c>
      <c r="C1608" s="245" t="s">
        <v>16731</v>
      </c>
      <c r="D1608" s="247" t="n">
        <v>0.1929</v>
      </c>
    </row>
    <row r="1609" customFormat="false" ht="12.8" hidden="false" customHeight="false" outlineLevel="0" collapsed="false">
      <c r="A1609" s="245" t="n">
        <v>93244</v>
      </c>
      <c r="B1609" s="246" t="s">
        <v>16978</v>
      </c>
      <c r="C1609" s="245" t="s">
        <v>16729</v>
      </c>
      <c r="D1609" s="247" t="n">
        <v>0.4534</v>
      </c>
    </row>
    <row r="1610" customFormat="false" ht="12.8" hidden="false" customHeight="false" outlineLevel="0" collapsed="false">
      <c r="A1610" s="245" t="n">
        <v>73436</v>
      </c>
      <c r="B1610" s="246" t="s">
        <v>16979</v>
      </c>
      <c r="C1610" s="245" t="s">
        <v>16731</v>
      </c>
      <c r="D1610" s="247" t="n">
        <v>0.1895</v>
      </c>
    </row>
    <row r="1611" customFormat="false" ht="12.8" hidden="false" customHeight="false" outlineLevel="0" collapsed="false">
      <c r="A1611" s="245" t="n">
        <v>5881</v>
      </c>
      <c r="B1611" s="246" t="s">
        <v>16980</v>
      </c>
      <c r="C1611" s="245" t="s">
        <v>16729</v>
      </c>
      <c r="D1611" s="247" t="n">
        <v>0.3872</v>
      </c>
    </row>
    <row r="1612" customFormat="false" ht="12.8" hidden="false" customHeight="false" outlineLevel="0" collapsed="false">
      <c r="A1612" s="245" t="n">
        <v>5879</v>
      </c>
      <c r="B1612" s="246" t="s">
        <v>16981</v>
      </c>
      <c r="C1612" s="245" t="s">
        <v>16731</v>
      </c>
      <c r="D1612" s="247" t="n">
        <v>0.2203</v>
      </c>
    </row>
    <row r="1613" customFormat="false" ht="12.8" hidden="false" customHeight="false" outlineLevel="0" collapsed="false">
      <c r="A1613" s="245" t="n">
        <v>5865</v>
      </c>
      <c r="B1613" s="246" t="s">
        <v>16982</v>
      </c>
      <c r="C1613" s="245" t="s">
        <v>16729</v>
      </c>
      <c r="D1613" s="247" t="n">
        <v>0</v>
      </c>
    </row>
    <row r="1614" customFormat="false" ht="12.8" hidden="false" customHeight="false" outlineLevel="0" collapsed="false">
      <c r="A1614" s="245" t="n">
        <v>5863</v>
      </c>
      <c r="B1614" s="246" t="s">
        <v>16983</v>
      </c>
      <c r="C1614" s="245" t="s">
        <v>16731</v>
      </c>
      <c r="D1614" s="247" t="n">
        <v>0</v>
      </c>
    </row>
    <row r="1615" customFormat="false" ht="12.8" hidden="false" customHeight="false" outlineLevel="0" collapsed="false">
      <c r="A1615" s="245" t="n">
        <v>5869</v>
      </c>
      <c r="B1615" s="246" t="s">
        <v>16984</v>
      </c>
      <c r="C1615" s="245" t="s">
        <v>16729</v>
      </c>
      <c r="D1615" s="247" t="n">
        <v>0.4129</v>
      </c>
    </row>
    <row r="1616" customFormat="false" ht="12.8" hidden="false" customHeight="false" outlineLevel="0" collapsed="false">
      <c r="A1616" s="245" t="n">
        <v>5867</v>
      </c>
      <c r="B1616" s="246" t="s">
        <v>16985</v>
      </c>
      <c r="C1616" s="245" t="s">
        <v>16731</v>
      </c>
      <c r="D1616" s="247" t="n">
        <v>0.1933</v>
      </c>
    </row>
    <row r="1617" customFormat="false" ht="12.8" hidden="false" customHeight="false" outlineLevel="0" collapsed="false">
      <c r="A1617" s="245" t="n">
        <v>95271</v>
      </c>
      <c r="B1617" s="246" t="s">
        <v>16986</v>
      </c>
      <c r="C1617" s="245" t="s">
        <v>16729</v>
      </c>
      <c r="D1617" s="247" t="n">
        <v>0</v>
      </c>
    </row>
    <row r="1618" customFormat="false" ht="12.8" hidden="false" customHeight="false" outlineLevel="0" collapsed="false">
      <c r="A1618" s="245" t="n">
        <v>95270</v>
      </c>
      <c r="B1618" s="246" t="s">
        <v>16987</v>
      </c>
      <c r="C1618" s="245" t="s">
        <v>16731</v>
      </c>
      <c r="D1618" s="247" t="n">
        <v>0</v>
      </c>
    </row>
    <row r="1619" customFormat="false" ht="12.8" hidden="false" customHeight="false" outlineLevel="0" collapsed="false">
      <c r="A1619" s="245" t="n">
        <v>91693</v>
      </c>
      <c r="B1619" s="246" t="s">
        <v>16988</v>
      </c>
      <c r="C1619" s="245" t="s">
        <v>16729</v>
      </c>
      <c r="D1619" s="247" t="n">
        <v>0.9964</v>
      </c>
    </row>
    <row r="1620" customFormat="false" ht="12.8" hidden="false" customHeight="false" outlineLevel="0" collapsed="false">
      <c r="A1620" s="245" t="n">
        <v>91692</v>
      </c>
      <c r="B1620" s="246" t="s">
        <v>16989</v>
      </c>
      <c r="C1620" s="245" t="s">
        <v>16731</v>
      </c>
      <c r="D1620" s="247" t="n">
        <v>0.9575</v>
      </c>
    </row>
    <row r="1621" customFormat="false" ht="12.8" hidden="false" customHeight="false" outlineLevel="0" collapsed="false">
      <c r="A1621" s="245" t="n">
        <v>95140</v>
      </c>
      <c r="B1621" s="246" t="s">
        <v>16990</v>
      </c>
      <c r="C1621" s="245" t="s">
        <v>16729</v>
      </c>
      <c r="D1621" s="247" t="n">
        <v>0</v>
      </c>
    </row>
    <row r="1622" customFormat="false" ht="12.8" hidden="false" customHeight="false" outlineLevel="0" collapsed="false">
      <c r="A1622" s="245" t="n">
        <v>95139</v>
      </c>
      <c r="B1622" s="246" t="s">
        <v>16991</v>
      </c>
      <c r="C1622" s="245" t="s">
        <v>16731</v>
      </c>
      <c r="D1622" s="247" t="n">
        <v>0</v>
      </c>
    </row>
    <row r="1623" customFormat="false" ht="12.8" hidden="false" customHeight="false" outlineLevel="0" collapsed="false">
      <c r="A1623" s="245" t="n">
        <v>89027</v>
      </c>
      <c r="B1623" s="246" t="s">
        <v>16992</v>
      </c>
      <c r="C1623" s="245" t="s">
        <v>16729</v>
      </c>
      <c r="D1623" s="247" t="n">
        <v>0</v>
      </c>
    </row>
    <row r="1624" customFormat="false" ht="12.8" hidden="false" customHeight="false" outlineLevel="0" collapsed="false">
      <c r="A1624" s="245" t="n">
        <v>89028</v>
      </c>
      <c r="B1624" s="246" t="s">
        <v>16993</v>
      </c>
      <c r="C1624" s="245" t="s">
        <v>16731</v>
      </c>
      <c r="D1624" s="247" t="n">
        <v>0</v>
      </c>
    </row>
    <row r="1625" customFormat="false" ht="12.8" hidden="false" customHeight="false" outlineLevel="0" collapsed="false">
      <c r="A1625" s="245" t="n">
        <v>7031</v>
      </c>
      <c r="B1625" s="246" t="s">
        <v>16994</v>
      </c>
      <c r="C1625" s="245" t="s">
        <v>16729</v>
      </c>
      <c r="D1625" s="247" t="n">
        <v>0</v>
      </c>
    </row>
    <row r="1626" customFormat="false" ht="12.8" hidden="false" customHeight="false" outlineLevel="0" collapsed="false">
      <c r="A1626" s="245" t="n">
        <v>7030</v>
      </c>
      <c r="B1626" s="246" t="s">
        <v>16995</v>
      </c>
      <c r="C1626" s="245" t="s">
        <v>16731</v>
      </c>
      <c r="D1626" s="247" t="n">
        <v>0</v>
      </c>
    </row>
    <row r="1627" customFormat="false" ht="12.8" hidden="false" customHeight="false" outlineLevel="0" collapsed="false">
      <c r="A1627" s="245" t="n">
        <v>104092</v>
      </c>
      <c r="B1627" s="246" t="s">
        <v>16996</v>
      </c>
      <c r="C1627" s="245" t="s">
        <v>16729</v>
      </c>
      <c r="D1627" s="247" t="n">
        <v>0</v>
      </c>
    </row>
    <row r="1628" customFormat="false" ht="12.8" hidden="false" customHeight="false" outlineLevel="0" collapsed="false">
      <c r="A1628" s="245" t="n">
        <v>104091</v>
      </c>
      <c r="B1628" s="246" t="s">
        <v>16997</v>
      </c>
      <c r="C1628" s="245" t="s">
        <v>16731</v>
      </c>
      <c r="D1628" s="247" t="n">
        <v>0</v>
      </c>
    </row>
    <row r="1629" customFormat="false" ht="12.8" hidden="false" customHeight="false" outlineLevel="0" collapsed="false">
      <c r="A1629" s="245" t="n">
        <v>104098</v>
      </c>
      <c r="B1629" s="246" t="s">
        <v>16998</v>
      </c>
      <c r="C1629" s="245" t="s">
        <v>16729</v>
      </c>
      <c r="D1629" s="247" t="n">
        <v>0</v>
      </c>
    </row>
    <row r="1630" customFormat="false" ht="12.8" hidden="false" customHeight="false" outlineLevel="0" collapsed="false">
      <c r="A1630" s="245" t="n">
        <v>104097</v>
      </c>
      <c r="B1630" s="246" t="s">
        <v>16999</v>
      </c>
      <c r="C1630" s="245" t="s">
        <v>16731</v>
      </c>
      <c r="D1630" s="247" t="n">
        <v>0</v>
      </c>
    </row>
    <row r="1631" customFormat="false" ht="12.8" hidden="false" customHeight="false" outlineLevel="0" collapsed="false">
      <c r="A1631" s="245" t="n">
        <v>89031</v>
      </c>
      <c r="B1631" s="246" t="s">
        <v>17000</v>
      </c>
      <c r="C1631" s="245" t="s">
        <v>16729</v>
      </c>
      <c r="D1631" s="247" t="n">
        <v>0.438</v>
      </c>
    </row>
    <row r="1632" customFormat="false" ht="12.8" hidden="false" customHeight="false" outlineLevel="0" collapsed="false">
      <c r="A1632" s="245" t="n">
        <v>89032</v>
      </c>
      <c r="B1632" s="246" t="s">
        <v>17001</v>
      </c>
      <c r="C1632" s="245" t="s">
        <v>16731</v>
      </c>
      <c r="D1632" s="247" t="n">
        <v>0.1769</v>
      </c>
    </row>
    <row r="1633" customFormat="false" ht="12.8" hidden="false" customHeight="false" outlineLevel="0" collapsed="false">
      <c r="A1633" s="245" t="n">
        <v>88844</v>
      </c>
      <c r="B1633" s="246" t="s">
        <v>17002</v>
      </c>
      <c r="C1633" s="245" t="s">
        <v>16729</v>
      </c>
      <c r="D1633" s="247" t="n">
        <v>0.4268</v>
      </c>
    </row>
    <row r="1634" customFormat="false" ht="12.8" hidden="false" customHeight="false" outlineLevel="0" collapsed="false">
      <c r="A1634" s="245" t="n">
        <v>88843</v>
      </c>
      <c r="B1634" s="246" t="s">
        <v>17003</v>
      </c>
      <c r="C1634" s="245" t="s">
        <v>16731</v>
      </c>
      <c r="D1634" s="247" t="n">
        <v>0.1605</v>
      </c>
    </row>
    <row r="1635" customFormat="false" ht="12.8" hidden="false" customHeight="false" outlineLevel="0" collapsed="false">
      <c r="A1635" s="245" t="n">
        <v>5853</v>
      </c>
      <c r="B1635" s="246" t="s">
        <v>17004</v>
      </c>
      <c r="C1635" s="245" t="s">
        <v>16729</v>
      </c>
      <c r="D1635" s="247" t="n">
        <v>0.3754</v>
      </c>
    </row>
    <row r="1636" customFormat="false" ht="12.8" hidden="false" customHeight="false" outlineLevel="0" collapsed="false">
      <c r="A1636" s="245" t="n">
        <v>5851</v>
      </c>
      <c r="B1636" s="246" t="s">
        <v>17005</v>
      </c>
      <c r="C1636" s="245" t="s">
        <v>16731</v>
      </c>
      <c r="D1636" s="247" t="n">
        <v>0.1352</v>
      </c>
    </row>
    <row r="1637" customFormat="false" ht="12.8" hidden="false" customHeight="false" outlineLevel="0" collapsed="false">
      <c r="A1637" s="245" t="n">
        <v>5849</v>
      </c>
      <c r="B1637" s="246" t="s">
        <v>17006</v>
      </c>
      <c r="C1637" s="245" t="s">
        <v>16729</v>
      </c>
      <c r="D1637" s="247" t="n">
        <v>0.3768</v>
      </c>
    </row>
    <row r="1638" customFormat="false" ht="12.8" hidden="false" customHeight="false" outlineLevel="0" collapsed="false">
      <c r="A1638" s="245" t="n">
        <v>5847</v>
      </c>
      <c r="B1638" s="246" t="s">
        <v>17007</v>
      </c>
      <c r="C1638" s="245" t="s">
        <v>16731</v>
      </c>
      <c r="D1638" s="247" t="n">
        <v>0.1294</v>
      </c>
    </row>
    <row r="1639" customFormat="false" ht="12.8" hidden="false" customHeight="false" outlineLevel="0" collapsed="false">
      <c r="A1639" s="245" t="n">
        <v>5857</v>
      </c>
      <c r="B1639" s="246" t="s">
        <v>17008</v>
      </c>
      <c r="C1639" s="245" t="s">
        <v>16729</v>
      </c>
      <c r="D1639" s="247" t="n">
        <v>0.155</v>
      </c>
    </row>
    <row r="1640" customFormat="false" ht="12.8" hidden="false" customHeight="false" outlineLevel="0" collapsed="false">
      <c r="A1640" s="245" t="n">
        <v>5855</v>
      </c>
      <c r="B1640" s="246" t="s">
        <v>17009</v>
      </c>
      <c r="C1640" s="245" t="s">
        <v>16731</v>
      </c>
      <c r="D1640" s="247" t="n">
        <v>0.0516</v>
      </c>
    </row>
    <row r="1641" customFormat="false" ht="12.8" hidden="false" customHeight="false" outlineLevel="0" collapsed="false">
      <c r="A1641" s="245" t="n">
        <v>96021</v>
      </c>
      <c r="B1641" s="246" t="s">
        <v>17010</v>
      </c>
      <c r="C1641" s="245" t="s">
        <v>16729</v>
      </c>
      <c r="D1641" s="247" t="n">
        <v>0.5412</v>
      </c>
    </row>
    <row r="1642" customFormat="false" ht="12.8" hidden="false" customHeight="false" outlineLevel="0" collapsed="false">
      <c r="A1642" s="245" t="n">
        <v>96020</v>
      </c>
      <c r="B1642" s="246" t="s">
        <v>17011</v>
      </c>
      <c r="C1642" s="245" t="s">
        <v>16731</v>
      </c>
      <c r="D1642" s="247" t="n">
        <v>0.1877</v>
      </c>
    </row>
    <row r="1643" customFormat="false" ht="12.8" hidden="false" customHeight="false" outlineLevel="0" collapsed="false">
      <c r="A1643" s="245" t="n">
        <v>96014</v>
      </c>
      <c r="B1643" s="246" t="s">
        <v>17012</v>
      </c>
      <c r="C1643" s="245" t="s">
        <v>16729</v>
      </c>
      <c r="D1643" s="247" t="n">
        <v>0.5385</v>
      </c>
    </row>
    <row r="1644" customFormat="false" ht="12.8" hidden="false" customHeight="false" outlineLevel="0" collapsed="false">
      <c r="A1644" s="245" t="n">
        <v>96013</v>
      </c>
      <c r="B1644" s="246" t="s">
        <v>17013</v>
      </c>
      <c r="C1644" s="245" t="s">
        <v>16731</v>
      </c>
      <c r="D1644" s="247" t="n">
        <v>0.1871</v>
      </c>
    </row>
    <row r="1645" customFormat="false" ht="12.8" hidden="false" customHeight="false" outlineLevel="0" collapsed="false">
      <c r="A1645" s="245" t="n">
        <v>96029</v>
      </c>
      <c r="B1645" s="246" t="s">
        <v>17014</v>
      </c>
      <c r="C1645" s="245" t="s">
        <v>16729</v>
      </c>
      <c r="D1645" s="247" t="n">
        <v>0.6015</v>
      </c>
    </row>
    <row r="1646" customFormat="false" ht="12.8" hidden="false" customHeight="false" outlineLevel="0" collapsed="false">
      <c r="A1646" s="245" t="n">
        <v>96028</v>
      </c>
      <c r="B1646" s="246" t="s">
        <v>17015</v>
      </c>
      <c r="C1646" s="245" t="s">
        <v>16731</v>
      </c>
      <c r="D1646" s="247" t="n">
        <v>0.241</v>
      </c>
    </row>
    <row r="1647" customFormat="false" ht="12.8" hidden="false" customHeight="false" outlineLevel="0" collapsed="false">
      <c r="A1647" s="245" t="n">
        <v>96155</v>
      </c>
      <c r="B1647" s="246" t="s">
        <v>17016</v>
      </c>
      <c r="C1647" s="245" t="s">
        <v>16729</v>
      </c>
      <c r="D1647" s="247" t="n">
        <v>0.5982</v>
      </c>
    </row>
    <row r="1648" customFormat="false" ht="12.8" hidden="false" customHeight="false" outlineLevel="0" collapsed="false">
      <c r="A1648" s="245" t="n">
        <v>96157</v>
      </c>
      <c r="B1648" s="246" t="s">
        <v>17017</v>
      </c>
      <c r="C1648" s="245" t="s">
        <v>16731</v>
      </c>
      <c r="D1648" s="247" t="n">
        <v>0.24</v>
      </c>
    </row>
    <row r="1649" customFormat="false" ht="12.8" hidden="false" customHeight="false" outlineLevel="0" collapsed="false">
      <c r="A1649" s="245" t="n">
        <v>5845</v>
      </c>
      <c r="B1649" s="246" t="s">
        <v>17018</v>
      </c>
      <c r="C1649" s="245" t="s">
        <v>16729</v>
      </c>
      <c r="D1649" s="247" t="n">
        <v>0.5899</v>
      </c>
    </row>
    <row r="1650" customFormat="false" ht="12.8" hidden="false" customHeight="false" outlineLevel="0" collapsed="false">
      <c r="A1650" s="245" t="n">
        <v>5843</v>
      </c>
      <c r="B1650" s="246" t="s">
        <v>17019</v>
      </c>
      <c r="C1650" s="245" t="s">
        <v>16731</v>
      </c>
      <c r="D1650" s="247" t="n">
        <v>0.1983</v>
      </c>
    </row>
    <row r="1651" customFormat="false" ht="12.8" hidden="false" customHeight="false" outlineLevel="0" collapsed="false">
      <c r="A1651" s="245" t="n">
        <v>89036</v>
      </c>
      <c r="B1651" s="246" t="s">
        <v>17020</v>
      </c>
      <c r="C1651" s="245" t="s">
        <v>16729</v>
      </c>
      <c r="D1651" s="247" t="n">
        <v>0.6627</v>
      </c>
    </row>
    <row r="1652" customFormat="false" ht="12.8" hidden="false" customHeight="false" outlineLevel="0" collapsed="false">
      <c r="A1652" s="245" t="n">
        <v>89035</v>
      </c>
      <c r="B1652" s="246" t="s">
        <v>17021</v>
      </c>
      <c r="C1652" s="245" t="s">
        <v>16731</v>
      </c>
      <c r="D1652" s="247" t="n">
        <v>0.2589</v>
      </c>
    </row>
    <row r="1653" customFormat="false" ht="12.8" hidden="false" customHeight="false" outlineLevel="0" collapsed="false">
      <c r="A1653" s="245" t="n">
        <v>93440</v>
      </c>
      <c r="B1653" s="246" t="s">
        <v>17022</v>
      </c>
      <c r="C1653" s="245" t="s">
        <v>16729</v>
      </c>
      <c r="D1653" s="247" t="n">
        <v>0.9218</v>
      </c>
    </row>
    <row r="1654" customFormat="false" ht="12.8" hidden="false" customHeight="false" outlineLevel="0" collapsed="false">
      <c r="A1654" s="245" t="n">
        <v>93439</v>
      </c>
      <c r="B1654" s="246" t="s">
        <v>17023</v>
      </c>
      <c r="C1654" s="245" t="s">
        <v>16731</v>
      </c>
      <c r="D1654" s="247" t="n">
        <v>0.5093</v>
      </c>
    </row>
    <row r="1655" customFormat="false" ht="12.8" hidden="false" customHeight="false" outlineLevel="0" collapsed="false">
      <c r="A1655" s="245" t="n">
        <v>100648</v>
      </c>
      <c r="B1655" s="246" t="s">
        <v>17024</v>
      </c>
      <c r="C1655" s="245" t="s">
        <v>16729</v>
      </c>
      <c r="D1655" s="247" t="n">
        <v>0.079</v>
      </c>
    </row>
    <row r="1656" customFormat="false" ht="12.8" hidden="false" customHeight="false" outlineLevel="0" collapsed="false">
      <c r="A1656" s="245" t="n">
        <v>100647</v>
      </c>
      <c r="B1656" s="246" t="s">
        <v>17025</v>
      </c>
      <c r="C1656" s="245" t="s">
        <v>16731</v>
      </c>
      <c r="D1656" s="247" t="n">
        <v>0.0071</v>
      </c>
    </row>
    <row r="1657" customFormat="false" ht="12.8" hidden="false" customHeight="false" outlineLevel="0" collapsed="false">
      <c r="A1657" s="245" t="n">
        <v>5829</v>
      </c>
      <c r="B1657" s="246" t="s">
        <v>17026</v>
      </c>
      <c r="C1657" s="245" t="s">
        <v>16729</v>
      </c>
      <c r="D1657" s="247" t="n">
        <v>0.769</v>
      </c>
    </row>
    <row r="1658" customFormat="false" ht="12.8" hidden="false" customHeight="false" outlineLevel="0" collapsed="false">
      <c r="A1658" s="245" t="n">
        <v>5823</v>
      </c>
      <c r="B1658" s="246" t="s">
        <v>17027</v>
      </c>
      <c r="C1658" s="245" t="s">
        <v>16731</v>
      </c>
      <c r="D1658" s="247" t="n">
        <v>0.5804</v>
      </c>
    </row>
    <row r="1659" customFormat="false" ht="12.8" hidden="false" customHeight="false" outlineLevel="0" collapsed="false">
      <c r="A1659" s="245" t="n">
        <v>106095</v>
      </c>
      <c r="B1659" s="246" t="s">
        <v>17028</v>
      </c>
      <c r="C1659" s="245" t="s">
        <v>16729</v>
      </c>
      <c r="D1659" s="247" t="n">
        <v>0.2368</v>
      </c>
    </row>
    <row r="1660" customFormat="false" ht="12.8" hidden="false" customHeight="false" outlineLevel="0" collapsed="false">
      <c r="A1660" s="245" t="n">
        <v>106094</v>
      </c>
      <c r="B1660" s="246" t="s">
        <v>17029</v>
      </c>
      <c r="C1660" s="245" t="s">
        <v>16731</v>
      </c>
      <c r="D1660" s="247" t="n">
        <v>0.0776</v>
      </c>
    </row>
    <row r="1661" customFormat="false" ht="12.8" hidden="false" customHeight="false" outlineLevel="0" collapsed="false">
      <c r="A1661" s="245" t="n">
        <v>100642</v>
      </c>
      <c r="B1661" s="246" t="s">
        <v>17030</v>
      </c>
      <c r="C1661" s="245" t="s">
        <v>16729</v>
      </c>
      <c r="D1661" s="247" t="n">
        <v>0.1538</v>
      </c>
    </row>
    <row r="1662" customFormat="false" ht="12.8" hidden="false" customHeight="false" outlineLevel="0" collapsed="false">
      <c r="A1662" s="245" t="n">
        <v>100641</v>
      </c>
      <c r="B1662" s="246" t="s">
        <v>17031</v>
      </c>
      <c r="C1662" s="245" t="s">
        <v>16731</v>
      </c>
      <c r="D1662" s="247" t="n">
        <v>0.0097</v>
      </c>
    </row>
    <row r="1663" customFormat="false" ht="12.8" hidden="false" customHeight="false" outlineLevel="0" collapsed="false">
      <c r="A1663" s="245" t="n">
        <v>93434</v>
      </c>
      <c r="B1663" s="246" t="s">
        <v>17032</v>
      </c>
      <c r="C1663" s="245" t="s">
        <v>16729</v>
      </c>
      <c r="D1663" s="247" t="n">
        <v>0.3982</v>
      </c>
    </row>
    <row r="1664" customFormat="false" ht="12.8" hidden="false" customHeight="false" outlineLevel="0" collapsed="false">
      <c r="A1664" s="245" t="n">
        <v>93433</v>
      </c>
      <c r="B1664" s="246" t="s">
        <v>17033</v>
      </c>
      <c r="C1664" s="245" t="s">
        <v>16731</v>
      </c>
      <c r="D1664" s="247" t="n">
        <v>0.0514</v>
      </c>
    </row>
    <row r="1665" customFormat="false" ht="12.8" hidden="false" customHeight="false" outlineLevel="0" collapsed="false">
      <c r="A1665" s="245" t="n">
        <v>95122</v>
      </c>
      <c r="B1665" s="246" t="s">
        <v>17034</v>
      </c>
      <c r="C1665" s="245" t="s">
        <v>16729</v>
      </c>
      <c r="D1665" s="247" t="n">
        <v>0.5904</v>
      </c>
    </row>
    <row r="1666" customFormat="false" ht="12.8" hidden="false" customHeight="false" outlineLevel="0" collapsed="false">
      <c r="A1666" s="245" t="n">
        <v>95121</v>
      </c>
      <c r="B1666" s="246" t="s">
        <v>17035</v>
      </c>
      <c r="C1666" s="245" t="s">
        <v>16731</v>
      </c>
      <c r="D1666" s="247" t="n">
        <v>0.366</v>
      </c>
    </row>
    <row r="1667" customFormat="false" ht="12.8" hidden="false" customHeight="false" outlineLevel="0" collapsed="false">
      <c r="A1667" s="245" t="n">
        <v>5841</v>
      </c>
      <c r="B1667" s="246" t="s">
        <v>17036</v>
      </c>
      <c r="C1667" s="245" t="s">
        <v>16729</v>
      </c>
      <c r="D1667" s="247" t="n">
        <v>0</v>
      </c>
    </row>
    <row r="1668" customFormat="false" ht="12.8" hidden="false" customHeight="false" outlineLevel="0" collapsed="false">
      <c r="A1668" s="245" t="n">
        <v>5839</v>
      </c>
      <c r="B1668" s="246" t="s">
        <v>17037</v>
      </c>
      <c r="C1668" s="245" t="s">
        <v>16731</v>
      </c>
      <c r="D1668" s="247" t="n">
        <v>0</v>
      </c>
    </row>
    <row r="1669" customFormat="false" ht="12.8" hidden="false" customHeight="false" outlineLevel="0" collapsed="false">
      <c r="A1669" s="245" t="n">
        <v>90587</v>
      </c>
      <c r="B1669" s="246" t="s">
        <v>17038</v>
      </c>
      <c r="C1669" s="245" t="s">
        <v>16729</v>
      </c>
      <c r="D1669" s="247" t="n">
        <v>0</v>
      </c>
    </row>
    <row r="1670" customFormat="false" ht="12.8" hidden="false" customHeight="false" outlineLevel="0" collapsed="false">
      <c r="A1670" s="245" t="n">
        <v>90586</v>
      </c>
      <c r="B1670" s="246" t="s">
        <v>17039</v>
      </c>
      <c r="C1670" s="245" t="s">
        <v>16731</v>
      </c>
      <c r="D1670" s="247" t="n">
        <v>0</v>
      </c>
    </row>
    <row r="1671" customFormat="false" ht="12.8" hidden="false" customHeight="false" outlineLevel="0" collapsed="false">
      <c r="A1671" s="245" t="n">
        <v>106392</v>
      </c>
      <c r="B1671" s="246" t="s">
        <v>17040</v>
      </c>
      <c r="C1671" s="245" t="s">
        <v>16729</v>
      </c>
      <c r="D1671" s="247" t="n">
        <v>0.266</v>
      </c>
    </row>
    <row r="1672" customFormat="false" ht="12.8" hidden="false" customHeight="false" outlineLevel="0" collapsed="false">
      <c r="A1672" s="245" t="n">
        <v>106389</v>
      </c>
      <c r="B1672" s="246" t="s">
        <v>17041</v>
      </c>
      <c r="C1672" s="245" t="s">
        <v>16731</v>
      </c>
      <c r="D1672" s="247" t="n">
        <v>0.1038</v>
      </c>
    </row>
    <row r="1673" customFormat="false" ht="12.8" hidden="false" customHeight="false" outlineLevel="0" collapsed="false">
      <c r="A1673" s="245" t="n">
        <v>106391</v>
      </c>
      <c r="B1673" s="246" t="s">
        <v>17042</v>
      </c>
      <c r="C1673" s="245" t="s">
        <v>16729</v>
      </c>
      <c r="D1673" s="247" t="n">
        <v>0.1332</v>
      </c>
    </row>
    <row r="1674" customFormat="false" ht="12.8" hidden="false" customHeight="false" outlineLevel="0" collapsed="false">
      <c r="A1674" s="245" t="n">
        <v>106388</v>
      </c>
      <c r="B1674" s="246" t="s">
        <v>17043</v>
      </c>
      <c r="C1674" s="245" t="s">
        <v>16731</v>
      </c>
      <c r="D1674" s="247" t="n">
        <v>0.0543</v>
      </c>
    </row>
    <row r="1675" customFormat="false" ht="12.8" hidden="false" customHeight="false" outlineLevel="0" collapsed="false">
      <c r="A1675" s="245" t="n">
        <v>5837</v>
      </c>
      <c r="B1675" s="246" t="s">
        <v>17044</v>
      </c>
      <c r="C1675" s="245" t="s">
        <v>16729</v>
      </c>
      <c r="D1675" s="247" t="n">
        <v>0.2303</v>
      </c>
    </row>
    <row r="1676" customFormat="false" ht="12.8" hidden="false" customHeight="false" outlineLevel="0" collapsed="false">
      <c r="A1676" s="245" t="n">
        <v>5835</v>
      </c>
      <c r="B1676" s="246" t="s">
        <v>17045</v>
      </c>
      <c r="C1676" s="245" t="s">
        <v>16731</v>
      </c>
      <c r="D1676" s="247" t="n">
        <v>0.0927</v>
      </c>
    </row>
    <row r="1677" customFormat="false" ht="12.8" hidden="false" customHeight="false" outlineLevel="0" collapsed="false">
      <c r="A1677" s="245" t="n">
        <v>89257</v>
      </c>
      <c r="B1677" s="246" t="s">
        <v>17046</v>
      </c>
      <c r="C1677" s="245" t="s">
        <v>16731</v>
      </c>
      <c r="D1677" s="247" t="n">
        <v>0.1069</v>
      </c>
    </row>
    <row r="1678" customFormat="false" ht="12.8" hidden="false" customHeight="false" outlineLevel="0" collapsed="false">
      <c r="A1678" s="245" t="n">
        <v>89258</v>
      </c>
      <c r="B1678" s="246" t="s">
        <v>17047</v>
      </c>
      <c r="C1678" s="245" t="s">
        <v>16729</v>
      </c>
      <c r="D1678" s="247" t="n">
        <v>0.2675</v>
      </c>
    </row>
    <row r="1679" customFormat="false" ht="12.8" hidden="false" customHeight="false" outlineLevel="0" collapsed="false">
      <c r="A1679" s="245" t="n">
        <v>106393</v>
      </c>
      <c r="B1679" s="246" t="s">
        <v>17048</v>
      </c>
      <c r="C1679" s="245" t="s">
        <v>16729</v>
      </c>
      <c r="D1679" s="247" t="n">
        <v>0.234</v>
      </c>
    </row>
    <row r="1680" customFormat="false" ht="12.8" hidden="false" customHeight="false" outlineLevel="0" collapsed="false">
      <c r="A1680" s="245" t="n">
        <v>106390</v>
      </c>
      <c r="B1680" s="246" t="s">
        <v>17049</v>
      </c>
      <c r="C1680" s="245" t="s">
        <v>16731</v>
      </c>
      <c r="D1680" s="247" t="n">
        <v>0.0974</v>
      </c>
    </row>
    <row r="1681" customFormat="false" ht="12.8" hidden="false" customHeight="false" outlineLevel="0" collapsed="false">
      <c r="A1681" s="245" t="n">
        <v>97621</v>
      </c>
      <c r="B1681" s="246" t="s">
        <v>17050</v>
      </c>
      <c r="C1681" s="245" t="s">
        <v>15451</v>
      </c>
      <c r="D1681" s="247" t="n">
        <v>1</v>
      </c>
    </row>
    <row r="1682" customFormat="false" ht="12.8" hidden="false" customHeight="false" outlineLevel="0" collapsed="false">
      <c r="A1682" s="245" t="n">
        <v>97622</v>
      </c>
      <c r="B1682" s="246" t="s">
        <v>17051</v>
      </c>
      <c r="C1682" s="245" t="s">
        <v>15451</v>
      </c>
      <c r="D1682" s="247" t="n">
        <v>1</v>
      </c>
    </row>
    <row r="1683" customFormat="false" ht="12.8" hidden="false" customHeight="false" outlineLevel="0" collapsed="false">
      <c r="A1683" s="245" t="n">
        <v>97623</v>
      </c>
      <c r="B1683" s="246" t="s">
        <v>17052</v>
      </c>
      <c r="C1683" s="245" t="s">
        <v>15451</v>
      </c>
      <c r="D1683" s="247" t="n">
        <v>1</v>
      </c>
    </row>
    <row r="1684" customFormat="false" ht="12.8" hidden="false" customHeight="false" outlineLevel="0" collapsed="false">
      <c r="A1684" s="245" t="n">
        <v>97624</v>
      </c>
      <c r="B1684" s="246" t="s">
        <v>17053</v>
      </c>
      <c r="C1684" s="245" t="s">
        <v>15451</v>
      </c>
      <c r="D1684" s="247" t="n">
        <v>1</v>
      </c>
    </row>
    <row r="1685" customFormat="false" ht="12.8" hidden="false" customHeight="false" outlineLevel="0" collapsed="false">
      <c r="A1685" s="245" t="n">
        <v>97625</v>
      </c>
      <c r="B1685" s="246" t="s">
        <v>17054</v>
      </c>
      <c r="C1685" s="245" t="s">
        <v>15451</v>
      </c>
      <c r="D1685" s="247" t="n">
        <v>0.2402</v>
      </c>
    </row>
    <row r="1686" customFormat="false" ht="12.8" hidden="false" customHeight="false" outlineLevel="0" collapsed="false">
      <c r="A1686" s="245" t="n">
        <v>104791</v>
      </c>
      <c r="B1686" s="246" t="s">
        <v>17055</v>
      </c>
      <c r="C1686" s="245" t="s">
        <v>15370</v>
      </c>
      <c r="D1686" s="247" t="n">
        <v>0.8648</v>
      </c>
    </row>
    <row r="1687" customFormat="false" ht="12.8" hidden="false" customHeight="false" outlineLevel="0" collapsed="false">
      <c r="A1687" s="245" t="n">
        <v>97631</v>
      </c>
      <c r="B1687" s="246" t="s">
        <v>17056</v>
      </c>
      <c r="C1687" s="245" t="s">
        <v>15370</v>
      </c>
      <c r="D1687" s="247" t="n">
        <v>1</v>
      </c>
    </row>
    <row r="1688" customFormat="false" ht="12.8" hidden="false" customHeight="false" outlineLevel="0" collapsed="false">
      <c r="A1688" s="245" t="n">
        <v>104796</v>
      </c>
      <c r="B1688" s="246" t="s">
        <v>17057</v>
      </c>
      <c r="C1688" s="245" t="s">
        <v>15376</v>
      </c>
      <c r="D1688" s="247" t="n">
        <v>0.7594</v>
      </c>
    </row>
    <row r="1689" customFormat="false" ht="12.8" hidden="false" customHeight="false" outlineLevel="0" collapsed="false">
      <c r="A1689" s="245" t="n">
        <v>97628</v>
      </c>
      <c r="B1689" s="246" t="s">
        <v>17058</v>
      </c>
      <c r="C1689" s="245" t="s">
        <v>15451</v>
      </c>
      <c r="D1689" s="247" t="n">
        <v>1</v>
      </c>
    </row>
    <row r="1690" customFormat="false" ht="12.8" hidden="false" customHeight="false" outlineLevel="0" collapsed="false">
      <c r="A1690" s="245" t="n">
        <v>97629</v>
      </c>
      <c r="B1690" s="246" t="s">
        <v>17059</v>
      </c>
      <c r="C1690" s="245" t="s">
        <v>15451</v>
      </c>
      <c r="D1690" s="247" t="n">
        <v>0.6984</v>
      </c>
    </row>
    <row r="1691" customFormat="false" ht="12.8" hidden="false" customHeight="false" outlineLevel="0" collapsed="false">
      <c r="A1691" s="245" t="n">
        <v>97626</v>
      </c>
      <c r="B1691" s="246" t="s">
        <v>17060</v>
      </c>
      <c r="C1691" s="245" t="s">
        <v>15451</v>
      </c>
      <c r="D1691" s="247" t="n">
        <v>1</v>
      </c>
    </row>
    <row r="1692" customFormat="false" ht="12.8" hidden="false" customHeight="false" outlineLevel="0" collapsed="false">
      <c r="A1692" s="245" t="n">
        <v>97627</v>
      </c>
      <c r="B1692" s="246" t="s">
        <v>17061</v>
      </c>
      <c r="C1692" s="245" t="s">
        <v>15451</v>
      </c>
      <c r="D1692" s="247" t="n">
        <v>0.6983</v>
      </c>
    </row>
    <row r="1693" customFormat="false" ht="12.8" hidden="false" customHeight="false" outlineLevel="0" collapsed="false">
      <c r="A1693" s="245" t="n">
        <v>104789</v>
      </c>
      <c r="B1693" s="246" t="s">
        <v>17062</v>
      </c>
      <c r="C1693" s="245" t="s">
        <v>15451</v>
      </c>
      <c r="D1693" s="247" t="n">
        <v>1</v>
      </c>
    </row>
    <row r="1694" customFormat="false" ht="12.8" hidden="false" customHeight="false" outlineLevel="0" collapsed="false">
      <c r="A1694" s="245" t="n">
        <v>104790</v>
      </c>
      <c r="B1694" s="246" t="s">
        <v>17063</v>
      </c>
      <c r="C1694" s="245" t="s">
        <v>15451</v>
      </c>
      <c r="D1694" s="247" t="n">
        <v>0.6096</v>
      </c>
    </row>
    <row r="1695" customFormat="false" ht="12.8" hidden="false" customHeight="false" outlineLevel="0" collapsed="false">
      <c r="A1695" s="245" t="n">
        <v>97633</v>
      </c>
      <c r="B1695" s="246" t="s">
        <v>17064</v>
      </c>
      <c r="C1695" s="245" t="s">
        <v>15370</v>
      </c>
      <c r="D1695" s="247" t="n">
        <v>1</v>
      </c>
    </row>
    <row r="1696" customFormat="false" ht="12.8" hidden="false" customHeight="false" outlineLevel="0" collapsed="false">
      <c r="A1696" s="245" t="n">
        <v>97634</v>
      </c>
      <c r="B1696" s="246" t="s">
        <v>17065</v>
      </c>
      <c r="C1696" s="245" t="s">
        <v>15370</v>
      </c>
      <c r="D1696" s="247" t="n">
        <v>0.9053</v>
      </c>
    </row>
    <row r="1697" customFormat="false" ht="12.8" hidden="false" customHeight="false" outlineLevel="0" collapsed="false">
      <c r="A1697" s="245" t="n">
        <v>97632</v>
      </c>
      <c r="B1697" s="246" t="s">
        <v>17066</v>
      </c>
      <c r="C1697" s="245" t="s">
        <v>15376</v>
      </c>
      <c r="D1697" s="247" t="n">
        <v>1</v>
      </c>
    </row>
    <row r="1698" customFormat="false" ht="12.8" hidden="false" customHeight="false" outlineLevel="0" collapsed="false">
      <c r="A1698" s="245" t="n">
        <v>97636</v>
      </c>
      <c r="B1698" s="246" t="s">
        <v>17067</v>
      </c>
      <c r="C1698" s="245" t="s">
        <v>15370</v>
      </c>
      <c r="D1698" s="247" t="n">
        <v>0.4765</v>
      </c>
    </row>
    <row r="1699" customFormat="false" ht="12.8" hidden="false" customHeight="false" outlineLevel="0" collapsed="false">
      <c r="A1699" s="245" t="n">
        <v>104797</v>
      </c>
      <c r="B1699" s="246" t="s">
        <v>17068</v>
      </c>
      <c r="C1699" s="245" t="s">
        <v>15376</v>
      </c>
      <c r="D1699" s="247" t="n">
        <v>0.7594</v>
      </c>
    </row>
    <row r="1700" customFormat="false" ht="12.8" hidden="false" customHeight="false" outlineLevel="0" collapsed="false">
      <c r="A1700" s="245" t="n">
        <v>104803</v>
      </c>
      <c r="B1700" s="246" t="s">
        <v>17069</v>
      </c>
      <c r="C1700" s="245" t="s">
        <v>15376</v>
      </c>
      <c r="D1700" s="247" t="n">
        <v>1</v>
      </c>
    </row>
    <row r="1701" customFormat="false" ht="12.8" hidden="false" customHeight="false" outlineLevel="0" collapsed="false">
      <c r="A1701" s="245" t="n">
        <v>97664</v>
      </c>
      <c r="B1701" s="246" t="s">
        <v>17070</v>
      </c>
      <c r="C1701" s="245" t="s">
        <v>14</v>
      </c>
      <c r="D1701" s="247" t="n">
        <v>1</v>
      </c>
    </row>
    <row r="1702" customFormat="false" ht="12.8" hidden="false" customHeight="false" outlineLevel="0" collapsed="false">
      <c r="A1702" s="245" t="n">
        <v>104801</v>
      </c>
      <c r="B1702" s="246" t="s">
        <v>17071</v>
      </c>
      <c r="C1702" s="245" t="s">
        <v>15370</v>
      </c>
      <c r="D1702" s="247" t="n">
        <v>1</v>
      </c>
    </row>
    <row r="1703" customFormat="false" ht="12.8" hidden="false" customHeight="false" outlineLevel="0" collapsed="false">
      <c r="A1703" s="245" t="n">
        <v>97661</v>
      </c>
      <c r="B1703" s="246" t="s">
        <v>17072</v>
      </c>
      <c r="C1703" s="245" t="s">
        <v>15376</v>
      </c>
      <c r="D1703" s="247" t="n">
        <v>1</v>
      </c>
    </row>
    <row r="1704" customFormat="false" ht="12.8" hidden="false" customHeight="false" outlineLevel="0" collapsed="false">
      <c r="A1704" s="245" t="n">
        <v>104794</v>
      </c>
      <c r="B1704" s="246" t="s">
        <v>17073</v>
      </c>
      <c r="C1704" s="245" t="s">
        <v>15376</v>
      </c>
      <c r="D1704" s="247" t="n">
        <v>1</v>
      </c>
    </row>
    <row r="1705" customFormat="false" ht="12.8" hidden="false" customHeight="false" outlineLevel="0" collapsed="false">
      <c r="A1705" s="245" t="n">
        <v>104795</v>
      </c>
      <c r="B1705" s="246" t="s">
        <v>17074</v>
      </c>
      <c r="C1705" s="245" t="s">
        <v>15376</v>
      </c>
      <c r="D1705" s="247" t="n">
        <v>1</v>
      </c>
    </row>
    <row r="1706" customFormat="false" ht="12.8" hidden="false" customHeight="false" outlineLevel="0" collapsed="false">
      <c r="A1706" s="245" t="n">
        <v>104792</v>
      </c>
      <c r="B1706" s="246" t="s">
        <v>17075</v>
      </c>
      <c r="C1706" s="245" t="s">
        <v>15376</v>
      </c>
      <c r="D1706" s="247" t="n">
        <v>1</v>
      </c>
    </row>
    <row r="1707" customFormat="false" ht="12.8" hidden="false" customHeight="false" outlineLevel="0" collapsed="false">
      <c r="A1707" s="245" t="n">
        <v>104793</v>
      </c>
      <c r="B1707" s="246" t="s">
        <v>17076</v>
      </c>
      <c r="C1707" s="245" t="s">
        <v>15376</v>
      </c>
      <c r="D1707" s="247" t="n">
        <v>1</v>
      </c>
    </row>
    <row r="1708" customFormat="false" ht="12.8" hidden="false" customHeight="false" outlineLevel="0" collapsed="false">
      <c r="A1708" s="245" t="n">
        <v>104800</v>
      </c>
      <c r="B1708" s="246" t="s">
        <v>17077</v>
      </c>
      <c r="C1708" s="245" t="s">
        <v>15376</v>
      </c>
      <c r="D1708" s="247" t="n">
        <v>1</v>
      </c>
    </row>
    <row r="1709" customFormat="false" ht="12.8" hidden="false" customHeight="false" outlineLevel="0" collapsed="false">
      <c r="A1709" s="245" t="n">
        <v>97638</v>
      </c>
      <c r="B1709" s="246" t="s">
        <v>17078</v>
      </c>
      <c r="C1709" s="245" t="s">
        <v>15370</v>
      </c>
      <c r="D1709" s="247" t="n">
        <v>1</v>
      </c>
    </row>
    <row r="1710" customFormat="false" ht="12.8" hidden="false" customHeight="false" outlineLevel="0" collapsed="false">
      <c r="A1710" s="245" t="n">
        <v>97641</v>
      </c>
      <c r="B1710" s="246" t="s">
        <v>17079</v>
      </c>
      <c r="C1710" s="245" t="s">
        <v>15370</v>
      </c>
      <c r="D1710" s="247" t="n">
        <v>1</v>
      </c>
    </row>
    <row r="1711" customFormat="false" ht="12.8" hidden="false" customHeight="false" outlineLevel="0" collapsed="false">
      <c r="A1711" s="245" t="n">
        <v>97640</v>
      </c>
      <c r="B1711" s="246" t="s">
        <v>17080</v>
      </c>
      <c r="C1711" s="245" t="s">
        <v>15370</v>
      </c>
      <c r="D1711" s="247" t="n">
        <v>1</v>
      </c>
    </row>
    <row r="1712" customFormat="false" ht="12.8" hidden="false" customHeight="false" outlineLevel="0" collapsed="false">
      <c r="A1712" s="245" t="n">
        <v>97660</v>
      </c>
      <c r="B1712" s="246" t="s">
        <v>17081</v>
      </c>
      <c r="C1712" s="245" t="s">
        <v>14</v>
      </c>
      <c r="D1712" s="247" t="n">
        <v>1</v>
      </c>
    </row>
    <row r="1713" customFormat="false" ht="12.8" hidden="false" customHeight="false" outlineLevel="0" collapsed="false">
      <c r="A1713" s="245" t="n">
        <v>97645</v>
      </c>
      <c r="B1713" s="246" t="s">
        <v>17082</v>
      </c>
      <c r="C1713" s="245" t="s">
        <v>15370</v>
      </c>
      <c r="D1713" s="247" t="n">
        <v>1</v>
      </c>
    </row>
    <row r="1714" customFormat="false" ht="12.8" hidden="false" customHeight="false" outlineLevel="0" collapsed="false">
      <c r="A1714" s="245" t="n">
        <v>97663</v>
      </c>
      <c r="B1714" s="246" t="s">
        <v>17083</v>
      </c>
      <c r="C1714" s="245" t="s">
        <v>14</v>
      </c>
      <c r="D1714" s="247" t="n">
        <v>1</v>
      </c>
    </row>
    <row r="1715" customFormat="false" ht="12.8" hidden="false" customHeight="false" outlineLevel="0" collapsed="false">
      <c r="A1715" s="245" t="n">
        <v>97665</v>
      </c>
      <c r="B1715" s="246" t="s">
        <v>17084</v>
      </c>
      <c r="C1715" s="245" t="s">
        <v>14</v>
      </c>
      <c r="D1715" s="247" t="n">
        <v>1</v>
      </c>
    </row>
    <row r="1716" customFormat="false" ht="12.8" hidden="false" customHeight="false" outlineLevel="0" collapsed="false">
      <c r="A1716" s="245" t="n">
        <v>97666</v>
      </c>
      <c r="B1716" s="246" t="s">
        <v>17085</v>
      </c>
      <c r="C1716" s="245" t="s">
        <v>14</v>
      </c>
      <c r="D1716" s="247" t="n">
        <v>1</v>
      </c>
    </row>
    <row r="1717" customFormat="false" ht="12.8" hidden="false" customHeight="false" outlineLevel="0" collapsed="false">
      <c r="A1717" s="245" t="n">
        <v>97635</v>
      </c>
      <c r="B1717" s="246" t="s">
        <v>17086</v>
      </c>
      <c r="C1717" s="245" t="s">
        <v>15370</v>
      </c>
      <c r="D1717" s="247" t="n">
        <v>1</v>
      </c>
    </row>
    <row r="1718" customFormat="false" ht="12.8" hidden="false" customHeight="false" outlineLevel="0" collapsed="false">
      <c r="A1718" s="245" t="n">
        <v>97643</v>
      </c>
      <c r="B1718" s="246" t="s">
        <v>17087</v>
      </c>
      <c r="C1718" s="245" t="s">
        <v>15370</v>
      </c>
      <c r="D1718" s="247" t="n">
        <v>1</v>
      </c>
    </row>
    <row r="1719" customFormat="false" ht="12.8" hidden="false" customHeight="false" outlineLevel="0" collapsed="false">
      <c r="A1719" s="245" t="n">
        <v>104799</v>
      </c>
      <c r="B1719" s="246" t="s">
        <v>17088</v>
      </c>
      <c r="C1719" s="245" t="s">
        <v>15370</v>
      </c>
      <c r="D1719" s="247" t="n">
        <v>1</v>
      </c>
    </row>
    <row r="1720" customFormat="false" ht="12.8" hidden="false" customHeight="false" outlineLevel="0" collapsed="false">
      <c r="A1720" s="245" t="n">
        <v>97639</v>
      </c>
      <c r="B1720" s="246" t="s">
        <v>17089</v>
      </c>
      <c r="C1720" s="245" t="s">
        <v>15370</v>
      </c>
      <c r="D1720" s="247" t="n">
        <v>1</v>
      </c>
    </row>
    <row r="1721" customFormat="false" ht="12.8" hidden="false" customHeight="false" outlineLevel="0" collapsed="false">
      <c r="A1721" s="245" t="n">
        <v>97644</v>
      </c>
      <c r="B1721" s="246" t="s">
        <v>17090</v>
      </c>
      <c r="C1721" s="245" t="s">
        <v>15370</v>
      </c>
      <c r="D1721" s="247" t="n">
        <v>1</v>
      </c>
    </row>
    <row r="1722" customFormat="false" ht="12.8" hidden="false" customHeight="false" outlineLevel="0" collapsed="false">
      <c r="A1722" s="245" t="n">
        <v>97648</v>
      </c>
      <c r="B1722" s="246" t="s">
        <v>17091</v>
      </c>
      <c r="C1722" s="245" t="s">
        <v>15370</v>
      </c>
      <c r="D1722" s="247" t="n">
        <v>1</v>
      </c>
    </row>
    <row r="1723" customFormat="false" ht="12.8" hidden="false" customHeight="false" outlineLevel="0" collapsed="false">
      <c r="A1723" s="245" t="n">
        <v>104798</v>
      </c>
      <c r="B1723" s="246" t="s">
        <v>17092</v>
      </c>
      <c r="C1723" s="245" t="s">
        <v>14</v>
      </c>
      <c r="D1723" s="247" t="n">
        <v>1</v>
      </c>
    </row>
    <row r="1724" customFormat="false" ht="12.8" hidden="false" customHeight="false" outlineLevel="0" collapsed="false">
      <c r="A1724" s="245" t="n">
        <v>97637</v>
      </c>
      <c r="B1724" s="246" t="s">
        <v>17093</v>
      </c>
      <c r="C1724" s="245" t="s">
        <v>15370</v>
      </c>
      <c r="D1724" s="247" t="n">
        <v>1</v>
      </c>
    </row>
    <row r="1725" customFormat="false" ht="12.8" hidden="false" customHeight="false" outlineLevel="0" collapsed="false">
      <c r="A1725" s="245" t="n">
        <v>104802</v>
      </c>
      <c r="B1725" s="246" t="s">
        <v>17094</v>
      </c>
      <c r="C1725" s="245" t="s">
        <v>15370</v>
      </c>
      <c r="D1725" s="247" t="n">
        <v>1</v>
      </c>
    </row>
    <row r="1726" customFormat="false" ht="12.8" hidden="false" customHeight="false" outlineLevel="0" collapsed="false">
      <c r="A1726" s="245" t="n">
        <v>97647</v>
      </c>
      <c r="B1726" s="246" t="s">
        <v>17095</v>
      </c>
      <c r="C1726" s="245" t="s">
        <v>15370</v>
      </c>
      <c r="D1726" s="247" t="n">
        <v>1</v>
      </c>
    </row>
    <row r="1727" customFormat="false" ht="12.8" hidden="false" customHeight="false" outlineLevel="0" collapsed="false">
      <c r="A1727" s="245" t="n">
        <v>97649</v>
      </c>
      <c r="B1727" s="246" t="s">
        <v>17096</v>
      </c>
      <c r="C1727" s="245" t="s">
        <v>15370</v>
      </c>
      <c r="D1727" s="247" t="n">
        <v>0.8675</v>
      </c>
    </row>
    <row r="1728" customFormat="false" ht="12.8" hidden="false" customHeight="false" outlineLevel="0" collapsed="false">
      <c r="A1728" s="245" t="n">
        <v>97652</v>
      </c>
      <c r="B1728" s="246" t="s">
        <v>17097</v>
      </c>
      <c r="C1728" s="245" t="s">
        <v>14</v>
      </c>
      <c r="D1728" s="247" t="n">
        <v>1</v>
      </c>
    </row>
    <row r="1729" customFormat="false" ht="12.8" hidden="false" customHeight="false" outlineLevel="0" collapsed="false">
      <c r="A1729" s="245" t="n">
        <v>97654</v>
      </c>
      <c r="B1729" s="246" t="s">
        <v>17098</v>
      </c>
      <c r="C1729" s="245" t="s">
        <v>14</v>
      </c>
      <c r="D1729" s="247" t="n">
        <v>0.4908</v>
      </c>
    </row>
    <row r="1730" customFormat="false" ht="12.8" hidden="false" customHeight="false" outlineLevel="0" collapsed="false">
      <c r="A1730" s="245" t="n">
        <v>97651</v>
      </c>
      <c r="B1730" s="246" t="s">
        <v>17099</v>
      </c>
      <c r="C1730" s="245" t="s">
        <v>14</v>
      </c>
      <c r="D1730" s="247" t="n">
        <v>1</v>
      </c>
    </row>
    <row r="1731" customFormat="false" ht="12.8" hidden="false" customHeight="false" outlineLevel="0" collapsed="false">
      <c r="A1731" s="245" t="n">
        <v>97653</v>
      </c>
      <c r="B1731" s="246" t="s">
        <v>17100</v>
      </c>
      <c r="C1731" s="245" t="s">
        <v>14</v>
      </c>
      <c r="D1731" s="247" t="n">
        <v>0.3666</v>
      </c>
    </row>
    <row r="1732" customFormat="false" ht="12.8" hidden="false" customHeight="false" outlineLevel="0" collapsed="false">
      <c r="A1732" s="245" t="n">
        <v>97657</v>
      </c>
      <c r="B1732" s="246" t="s">
        <v>17101</v>
      </c>
      <c r="C1732" s="245" t="s">
        <v>14</v>
      </c>
      <c r="D1732" s="247" t="n">
        <v>0.5377</v>
      </c>
    </row>
    <row r="1733" customFormat="false" ht="12.8" hidden="false" customHeight="false" outlineLevel="0" collapsed="false">
      <c r="A1733" s="245" t="n">
        <v>97659</v>
      </c>
      <c r="B1733" s="246" t="s">
        <v>17102</v>
      </c>
      <c r="C1733" s="245" t="s">
        <v>14</v>
      </c>
      <c r="D1733" s="247" t="n">
        <v>0.475</v>
      </c>
    </row>
    <row r="1734" customFormat="false" ht="12.8" hidden="false" customHeight="false" outlineLevel="0" collapsed="false">
      <c r="A1734" s="245" t="n">
        <v>97656</v>
      </c>
      <c r="B1734" s="246" t="s">
        <v>17103</v>
      </c>
      <c r="C1734" s="245" t="s">
        <v>14</v>
      </c>
      <c r="D1734" s="247" t="n">
        <v>0.5378</v>
      </c>
    </row>
    <row r="1735" customFormat="false" ht="12.8" hidden="false" customHeight="false" outlineLevel="0" collapsed="false">
      <c r="A1735" s="245" t="n">
        <v>97658</v>
      </c>
      <c r="B1735" s="246" t="s">
        <v>17104</v>
      </c>
      <c r="C1735" s="245" t="s">
        <v>14</v>
      </c>
      <c r="D1735" s="247" t="n">
        <v>0.4147</v>
      </c>
    </row>
    <row r="1736" customFormat="false" ht="12.8" hidden="false" customHeight="false" outlineLevel="0" collapsed="false">
      <c r="A1736" s="245" t="n">
        <v>97650</v>
      </c>
      <c r="B1736" s="246" t="s">
        <v>17105</v>
      </c>
      <c r="C1736" s="245" t="s">
        <v>15370</v>
      </c>
      <c r="D1736" s="247" t="n">
        <v>1</v>
      </c>
    </row>
    <row r="1737" customFormat="false" ht="12.8" hidden="false" customHeight="false" outlineLevel="0" collapsed="false">
      <c r="A1737" s="245" t="n">
        <v>97642</v>
      </c>
      <c r="B1737" s="246" t="s">
        <v>17106</v>
      </c>
      <c r="C1737" s="245" t="s">
        <v>15370</v>
      </c>
      <c r="D1737" s="247" t="n">
        <v>1</v>
      </c>
    </row>
    <row r="1738" customFormat="false" ht="12.8" hidden="false" customHeight="false" outlineLevel="0" collapsed="false">
      <c r="A1738" s="245" t="n">
        <v>97655</v>
      </c>
      <c r="B1738" s="246" t="s">
        <v>17107</v>
      </c>
      <c r="C1738" s="245" t="s">
        <v>15370</v>
      </c>
      <c r="D1738" s="247" t="n">
        <v>0.466</v>
      </c>
    </row>
    <row r="1739" customFormat="false" ht="12.8" hidden="false" customHeight="false" outlineLevel="0" collapsed="false">
      <c r="A1739" s="245" t="n">
        <v>97662</v>
      </c>
      <c r="B1739" s="246" t="s">
        <v>17108</v>
      </c>
      <c r="C1739" s="245" t="s">
        <v>15376</v>
      </c>
      <c r="D1739" s="247" t="n">
        <v>1</v>
      </c>
    </row>
    <row r="1740" customFormat="false" ht="12.8" hidden="false" customHeight="false" outlineLevel="0" collapsed="false">
      <c r="A1740" s="245" t="n">
        <v>92712</v>
      </c>
      <c r="B1740" s="246" t="s">
        <v>17109</v>
      </c>
      <c r="C1740" s="245" t="s">
        <v>17110</v>
      </c>
      <c r="D1740" s="247" t="n">
        <v>0</v>
      </c>
    </row>
    <row r="1741" customFormat="false" ht="12.8" hidden="false" customHeight="false" outlineLevel="0" collapsed="false">
      <c r="A1741" s="245" t="n">
        <v>92713</v>
      </c>
      <c r="B1741" s="246" t="s">
        <v>17111</v>
      </c>
      <c r="C1741" s="245" t="s">
        <v>17110</v>
      </c>
      <c r="D1741" s="247" t="n">
        <v>0</v>
      </c>
    </row>
    <row r="1742" customFormat="false" ht="12.8" hidden="false" customHeight="false" outlineLevel="0" collapsed="false">
      <c r="A1742" s="245" t="n">
        <v>92714</v>
      </c>
      <c r="B1742" s="246" t="s">
        <v>17112</v>
      </c>
      <c r="C1742" s="245" t="s">
        <v>17110</v>
      </c>
      <c r="D1742" s="247" t="n">
        <v>0</v>
      </c>
    </row>
    <row r="1743" customFormat="false" ht="12.8" hidden="false" customHeight="false" outlineLevel="0" collapsed="false">
      <c r="A1743" s="245" t="n">
        <v>92715</v>
      </c>
      <c r="B1743" s="246" t="s">
        <v>17113</v>
      </c>
      <c r="C1743" s="245" t="s">
        <v>17110</v>
      </c>
      <c r="D1743" s="247" t="n">
        <v>0</v>
      </c>
    </row>
    <row r="1744" customFormat="false" ht="12.8" hidden="false" customHeight="false" outlineLevel="0" collapsed="false">
      <c r="A1744" s="245" t="n">
        <v>103666</v>
      </c>
      <c r="B1744" s="246" t="s">
        <v>17114</v>
      </c>
      <c r="C1744" s="245" t="s">
        <v>17110</v>
      </c>
      <c r="D1744" s="247" t="n">
        <v>0</v>
      </c>
    </row>
    <row r="1745" customFormat="false" ht="12.8" hidden="false" customHeight="false" outlineLevel="0" collapsed="false">
      <c r="A1745" s="245" t="n">
        <v>89212</v>
      </c>
      <c r="B1745" s="246" t="s">
        <v>17115</v>
      </c>
      <c r="C1745" s="245" t="s">
        <v>17110</v>
      </c>
      <c r="D1745" s="247" t="n">
        <v>0</v>
      </c>
    </row>
    <row r="1746" customFormat="false" ht="12.8" hidden="false" customHeight="false" outlineLevel="0" collapsed="false">
      <c r="A1746" s="245" t="n">
        <v>89213</v>
      </c>
      <c r="B1746" s="246" t="s">
        <v>17116</v>
      </c>
      <c r="C1746" s="245" t="s">
        <v>17110</v>
      </c>
      <c r="D1746" s="247" t="n">
        <v>0</v>
      </c>
    </row>
    <row r="1747" customFormat="false" ht="12.8" hidden="false" customHeight="false" outlineLevel="0" collapsed="false">
      <c r="A1747" s="245" t="n">
        <v>89214</v>
      </c>
      <c r="B1747" s="246" t="s">
        <v>17117</v>
      </c>
      <c r="C1747" s="245" t="s">
        <v>17110</v>
      </c>
      <c r="D1747" s="247" t="n">
        <v>0</v>
      </c>
    </row>
    <row r="1748" customFormat="false" ht="12.8" hidden="false" customHeight="false" outlineLevel="0" collapsed="false">
      <c r="A1748" s="245" t="n">
        <v>89215</v>
      </c>
      <c r="B1748" s="246" t="s">
        <v>17118</v>
      </c>
      <c r="C1748" s="245" t="s">
        <v>17110</v>
      </c>
      <c r="D1748" s="247" t="n">
        <v>0</v>
      </c>
    </row>
    <row r="1749" customFormat="false" ht="12.8" hidden="false" customHeight="false" outlineLevel="0" collapsed="false">
      <c r="A1749" s="245" t="n">
        <v>87441</v>
      </c>
      <c r="B1749" s="246" t="s">
        <v>17119</v>
      </c>
      <c r="C1749" s="245" t="s">
        <v>17110</v>
      </c>
      <c r="D1749" s="247" t="n">
        <v>0</v>
      </c>
    </row>
    <row r="1750" customFormat="false" ht="12.8" hidden="false" customHeight="false" outlineLevel="0" collapsed="false">
      <c r="A1750" s="245" t="n">
        <v>87442</v>
      </c>
      <c r="B1750" s="246" t="s">
        <v>17120</v>
      </c>
      <c r="C1750" s="245" t="s">
        <v>17110</v>
      </c>
      <c r="D1750" s="247" t="n">
        <v>0</v>
      </c>
    </row>
    <row r="1751" customFormat="false" ht="12.8" hidden="false" customHeight="false" outlineLevel="0" collapsed="false">
      <c r="A1751" s="245" t="n">
        <v>87443</v>
      </c>
      <c r="B1751" s="246" t="s">
        <v>17121</v>
      </c>
      <c r="C1751" s="245" t="s">
        <v>17110</v>
      </c>
      <c r="D1751" s="247" t="n">
        <v>0</v>
      </c>
    </row>
    <row r="1752" customFormat="false" ht="12.8" hidden="false" customHeight="false" outlineLevel="0" collapsed="false">
      <c r="A1752" s="245" t="n">
        <v>87444</v>
      </c>
      <c r="B1752" s="246" t="s">
        <v>17122</v>
      </c>
      <c r="C1752" s="245" t="s">
        <v>17110</v>
      </c>
      <c r="D1752" s="247" t="n">
        <v>0</v>
      </c>
    </row>
    <row r="1753" customFormat="false" ht="12.8" hidden="false" customHeight="false" outlineLevel="0" collapsed="false">
      <c r="A1753" s="245" t="n">
        <v>93229</v>
      </c>
      <c r="B1753" s="246" t="s">
        <v>17123</v>
      </c>
      <c r="C1753" s="245" t="s">
        <v>17110</v>
      </c>
      <c r="D1753" s="247" t="n">
        <v>0</v>
      </c>
    </row>
    <row r="1754" customFormat="false" ht="12.8" hidden="false" customHeight="false" outlineLevel="0" collapsed="false">
      <c r="A1754" s="245" t="n">
        <v>93230</v>
      </c>
      <c r="B1754" s="246" t="s">
        <v>17124</v>
      </c>
      <c r="C1754" s="245" t="s">
        <v>17110</v>
      </c>
      <c r="D1754" s="247" t="n">
        <v>0</v>
      </c>
    </row>
    <row r="1755" customFormat="false" ht="12.8" hidden="false" customHeight="false" outlineLevel="0" collapsed="false">
      <c r="A1755" s="245" t="n">
        <v>93231</v>
      </c>
      <c r="B1755" s="246" t="s">
        <v>17125</v>
      </c>
      <c r="C1755" s="245" t="s">
        <v>17110</v>
      </c>
      <c r="D1755" s="247" t="n">
        <v>0</v>
      </c>
    </row>
    <row r="1756" customFormat="false" ht="12.8" hidden="false" customHeight="false" outlineLevel="0" collapsed="false">
      <c r="A1756" s="245" t="n">
        <v>93232</v>
      </c>
      <c r="B1756" s="246" t="s">
        <v>17126</v>
      </c>
      <c r="C1756" s="245" t="s">
        <v>17110</v>
      </c>
      <c r="D1756" s="247" t="n">
        <v>0</v>
      </c>
    </row>
    <row r="1757" customFormat="false" ht="12.8" hidden="false" customHeight="false" outlineLevel="0" collapsed="false">
      <c r="A1757" s="245" t="n">
        <v>102951</v>
      </c>
      <c r="B1757" s="246" t="s">
        <v>17127</v>
      </c>
      <c r="C1757" s="245" t="s">
        <v>17110</v>
      </c>
      <c r="D1757" s="247" t="n">
        <v>0</v>
      </c>
    </row>
    <row r="1758" customFormat="false" ht="12.8" hidden="false" customHeight="false" outlineLevel="0" collapsed="false">
      <c r="A1758" s="245" t="n">
        <v>88826</v>
      </c>
      <c r="B1758" s="246" t="s">
        <v>17128</v>
      </c>
      <c r="C1758" s="245" t="s">
        <v>17110</v>
      </c>
      <c r="D1758" s="247" t="n">
        <v>0</v>
      </c>
    </row>
    <row r="1759" customFormat="false" ht="12.8" hidden="false" customHeight="false" outlineLevel="0" collapsed="false">
      <c r="A1759" s="245" t="n">
        <v>88827</v>
      </c>
      <c r="B1759" s="246" t="s">
        <v>17129</v>
      </c>
      <c r="C1759" s="245" t="s">
        <v>17110</v>
      </c>
      <c r="D1759" s="247" t="n">
        <v>0</v>
      </c>
    </row>
    <row r="1760" customFormat="false" ht="12.8" hidden="false" customHeight="false" outlineLevel="0" collapsed="false">
      <c r="A1760" s="245" t="n">
        <v>88828</v>
      </c>
      <c r="B1760" s="246" t="s">
        <v>17130</v>
      </c>
      <c r="C1760" s="245" t="s">
        <v>17110</v>
      </c>
      <c r="D1760" s="247" t="n">
        <v>0</v>
      </c>
    </row>
    <row r="1761" customFormat="false" ht="12.8" hidden="false" customHeight="false" outlineLevel="0" collapsed="false">
      <c r="A1761" s="245" t="n">
        <v>88829</v>
      </c>
      <c r="B1761" s="246" t="s">
        <v>17131</v>
      </c>
      <c r="C1761" s="245" t="s">
        <v>17110</v>
      </c>
      <c r="D1761" s="247" t="n">
        <v>0</v>
      </c>
    </row>
    <row r="1762" customFormat="false" ht="12.8" hidden="false" customHeight="false" outlineLevel="0" collapsed="false">
      <c r="A1762" s="245" t="n">
        <v>89221</v>
      </c>
      <c r="B1762" s="246" t="s">
        <v>17132</v>
      </c>
      <c r="C1762" s="245" t="s">
        <v>17110</v>
      </c>
      <c r="D1762" s="247" t="n">
        <v>0</v>
      </c>
    </row>
    <row r="1763" customFormat="false" ht="12.8" hidden="false" customHeight="false" outlineLevel="0" collapsed="false">
      <c r="A1763" s="245" t="n">
        <v>89222</v>
      </c>
      <c r="B1763" s="246" t="s">
        <v>17133</v>
      </c>
      <c r="C1763" s="245" t="s">
        <v>17110</v>
      </c>
      <c r="D1763" s="247" t="n">
        <v>0</v>
      </c>
    </row>
    <row r="1764" customFormat="false" ht="12.8" hidden="false" customHeight="false" outlineLevel="0" collapsed="false">
      <c r="A1764" s="245" t="n">
        <v>89223</v>
      </c>
      <c r="B1764" s="246" t="s">
        <v>17134</v>
      </c>
      <c r="C1764" s="245" t="s">
        <v>17110</v>
      </c>
      <c r="D1764" s="247" t="n">
        <v>0</v>
      </c>
    </row>
    <row r="1765" customFormat="false" ht="12.8" hidden="false" customHeight="false" outlineLevel="0" collapsed="false">
      <c r="A1765" s="245" t="n">
        <v>89224</v>
      </c>
      <c r="B1765" s="246" t="s">
        <v>17135</v>
      </c>
      <c r="C1765" s="245" t="s">
        <v>17110</v>
      </c>
      <c r="D1765" s="247" t="n">
        <v>0</v>
      </c>
    </row>
    <row r="1766" customFormat="false" ht="12.8" hidden="false" customHeight="false" outlineLevel="0" collapsed="false">
      <c r="A1766" s="245" t="n">
        <v>89274</v>
      </c>
      <c r="B1766" s="246" t="s">
        <v>17136</v>
      </c>
      <c r="C1766" s="245" t="s">
        <v>17110</v>
      </c>
      <c r="D1766" s="247" t="n">
        <v>0</v>
      </c>
    </row>
    <row r="1767" customFormat="false" ht="12.8" hidden="false" customHeight="false" outlineLevel="0" collapsed="false">
      <c r="A1767" s="245" t="n">
        <v>89275</v>
      </c>
      <c r="B1767" s="246" t="s">
        <v>17137</v>
      </c>
      <c r="C1767" s="245" t="s">
        <v>17110</v>
      </c>
      <c r="D1767" s="247" t="n">
        <v>0</v>
      </c>
    </row>
    <row r="1768" customFormat="false" ht="12.8" hidden="false" customHeight="false" outlineLevel="0" collapsed="false">
      <c r="A1768" s="245" t="n">
        <v>89276</v>
      </c>
      <c r="B1768" s="246" t="s">
        <v>17138</v>
      </c>
      <c r="C1768" s="245" t="s">
        <v>17110</v>
      </c>
      <c r="D1768" s="247" t="n">
        <v>0</v>
      </c>
    </row>
    <row r="1769" customFormat="false" ht="12.8" hidden="false" customHeight="false" outlineLevel="0" collapsed="false">
      <c r="A1769" s="245" t="n">
        <v>89277</v>
      </c>
      <c r="B1769" s="246" t="s">
        <v>17139</v>
      </c>
      <c r="C1769" s="245" t="s">
        <v>17110</v>
      </c>
      <c r="D1769" s="247" t="n">
        <v>0</v>
      </c>
    </row>
    <row r="1770" customFormat="false" ht="12.8" hidden="false" customHeight="false" outlineLevel="0" collapsed="false">
      <c r="A1770" s="245" t="n">
        <v>90646</v>
      </c>
      <c r="B1770" s="246" t="s">
        <v>17140</v>
      </c>
      <c r="C1770" s="245" t="s">
        <v>17110</v>
      </c>
      <c r="D1770" s="247" t="n">
        <v>0</v>
      </c>
    </row>
    <row r="1771" customFormat="false" ht="12.8" hidden="false" customHeight="false" outlineLevel="0" collapsed="false">
      <c r="A1771" s="245" t="n">
        <v>90647</v>
      </c>
      <c r="B1771" s="246" t="s">
        <v>17141</v>
      </c>
      <c r="C1771" s="245" t="s">
        <v>17110</v>
      </c>
      <c r="D1771" s="247" t="n">
        <v>0</v>
      </c>
    </row>
    <row r="1772" customFormat="false" ht="12.8" hidden="false" customHeight="false" outlineLevel="0" collapsed="false">
      <c r="A1772" s="245" t="n">
        <v>90648</v>
      </c>
      <c r="B1772" s="246" t="s">
        <v>17142</v>
      </c>
      <c r="C1772" s="245" t="s">
        <v>17110</v>
      </c>
      <c r="D1772" s="247" t="n">
        <v>0</v>
      </c>
    </row>
    <row r="1773" customFormat="false" ht="12.8" hidden="false" customHeight="false" outlineLevel="0" collapsed="false">
      <c r="A1773" s="245" t="n">
        <v>90649</v>
      </c>
      <c r="B1773" s="246" t="s">
        <v>17143</v>
      </c>
      <c r="C1773" s="245" t="s">
        <v>17110</v>
      </c>
      <c r="D1773" s="247" t="n">
        <v>0</v>
      </c>
    </row>
    <row r="1774" customFormat="false" ht="12.8" hidden="false" customHeight="false" outlineLevel="0" collapsed="false">
      <c r="A1774" s="245" t="n">
        <v>106099</v>
      </c>
      <c r="B1774" s="246" t="s">
        <v>17144</v>
      </c>
      <c r="C1774" s="245" t="s">
        <v>17110</v>
      </c>
      <c r="D1774" s="247" t="n">
        <v>0</v>
      </c>
    </row>
    <row r="1775" customFormat="false" ht="12.8" hidden="false" customHeight="false" outlineLevel="0" collapsed="false">
      <c r="A1775" s="245" t="n">
        <v>90652</v>
      </c>
      <c r="B1775" s="246" t="s">
        <v>17145</v>
      </c>
      <c r="C1775" s="245" t="s">
        <v>17110</v>
      </c>
      <c r="D1775" s="247" t="n">
        <v>0</v>
      </c>
    </row>
    <row r="1776" customFormat="false" ht="12.8" hidden="false" customHeight="false" outlineLevel="0" collapsed="false">
      <c r="A1776" s="245" t="n">
        <v>90653</v>
      </c>
      <c r="B1776" s="246" t="s">
        <v>17146</v>
      </c>
      <c r="C1776" s="245" t="s">
        <v>17110</v>
      </c>
      <c r="D1776" s="247" t="n">
        <v>0</v>
      </c>
    </row>
    <row r="1777" customFormat="false" ht="12.8" hidden="false" customHeight="false" outlineLevel="0" collapsed="false">
      <c r="A1777" s="245" t="n">
        <v>90654</v>
      </c>
      <c r="B1777" s="246" t="s">
        <v>17147</v>
      </c>
      <c r="C1777" s="245" t="s">
        <v>17110</v>
      </c>
      <c r="D1777" s="247" t="n">
        <v>0</v>
      </c>
    </row>
    <row r="1778" customFormat="false" ht="12.8" hidden="false" customHeight="false" outlineLevel="0" collapsed="false">
      <c r="A1778" s="245" t="n">
        <v>90655</v>
      </c>
      <c r="B1778" s="246" t="s">
        <v>17148</v>
      </c>
      <c r="C1778" s="245" t="s">
        <v>17110</v>
      </c>
      <c r="D1778" s="247" t="n">
        <v>0</v>
      </c>
    </row>
    <row r="1779" customFormat="false" ht="12.8" hidden="false" customHeight="false" outlineLevel="0" collapsed="false">
      <c r="A1779" s="245" t="n">
        <v>90658</v>
      </c>
      <c r="B1779" s="246" t="s">
        <v>17149</v>
      </c>
      <c r="C1779" s="245" t="s">
        <v>17110</v>
      </c>
      <c r="D1779" s="247" t="n">
        <v>0</v>
      </c>
    </row>
    <row r="1780" customFormat="false" ht="12.8" hidden="false" customHeight="false" outlineLevel="0" collapsed="false">
      <c r="A1780" s="245" t="n">
        <v>90659</v>
      </c>
      <c r="B1780" s="246" t="s">
        <v>17150</v>
      </c>
      <c r="C1780" s="245" t="s">
        <v>17110</v>
      </c>
      <c r="D1780" s="247" t="n">
        <v>0</v>
      </c>
    </row>
    <row r="1781" customFormat="false" ht="12.8" hidden="false" customHeight="false" outlineLevel="0" collapsed="false">
      <c r="A1781" s="245" t="n">
        <v>90660</v>
      </c>
      <c r="B1781" s="246" t="s">
        <v>17151</v>
      </c>
      <c r="C1781" s="245" t="s">
        <v>17110</v>
      </c>
      <c r="D1781" s="247" t="n">
        <v>0</v>
      </c>
    </row>
    <row r="1782" customFormat="false" ht="12.8" hidden="false" customHeight="false" outlineLevel="0" collapsed="false">
      <c r="A1782" s="245" t="n">
        <v>90661</v>
      </c>
      <c r="B1782" s="246" t="s">
        <v>17152</v>
      </c>
      <c r="C1782" s="245" t="s">
        <v>17110</v>
      </c>
      <c r="D1782" s="247" t="n">
        <v>0</v>
      </c>
    </row>
    <row r="1783" customFormat="false" ht="12.8" hidden="false" customHeight="false" outlineLevel="0" collapsed="false">
      <c r="A1783" s="245" t="n">
        <v>89019</v>
      </c>
      <c r="B1783" s="246" t="s">
        <v>17153</v>
      </c>
      <c r="C1783" s="245" t="s">
        <v>17110</v>
      </c>
      <c r="D1783" s="247" t="n">
        <v>0</v>
      </c>
    </row>
    <row r="1784" customFormat="false" ht="12.8" hidden="false" customHeight="false" outlineLevel="0" collapsed="false">
      <c r="A1784" s="245" t="n">
        <v>89020</v>
      </c>
      <c r="B1784" s="246" t="s">
        <v>17154</v>
      </c>
      <c r="C1784" s="245" t="s">
        <v>17110</v>
      </c>
      <c r="D1784" s="247" t="n">
        <v>0</v>
      </c>
    </row>
    <row r="1785" customFormat="false" ht="12.8" hidden="false" customHeight="false" outlineLevel="0" collapsed="false">
      <c r="A1785" s="245" t="n">
        <v>5800</v>
      </c>
      <c r="B1785" s="246" t="s">
        <v>17155</v>
      </c>
      <c r="C1785" s="245" t="s">
        <v>17110</v>
      </c>
      <c r="D1785" s="247" t="n">
        <v>0</v>
      </c>
    </row>
    <row r="1786" customFormat="false" ht="12.8" hidden="false" customHeight="false" outlineLevel="0" collapsed="false">
      <c r="A1786" s="245" t="n">
        <v>53866</v>
      </c>
      <c r="B1786" s="246" t="s">
        <v>17156</v>
      </c>
      <c r="C1786" s="245" t="s">
        <v>17110</v>
      </c>
      <c r="D1786" s="247" t="n">
        <v>0</v>
      </c>
    </row>
    <row r="1787" customFormat="false" ht="12.8" hidden="false" customHeight="false" outlineLevel="0" collapsed="false">
      <c r="A1787" s="245" t="n">
        <v>90639</v>
      </c>
      <c r="B1787" s="246" t="s">
        <v>17157</v>
      </c>
      <c r="C1787" s="245" t="s">
        <v>17110</v>
      </c>
      <c r="D1787" s="247" t="n">
        <v>0</v>
      </c>
    </row>
    <row r="1788" customFormat="false" ht="12.8" hidden="false" customHeight="false" outlineLevel="0" collapsed="false">
      <c r="A1788" s="245" t="n">
        <v>90640</v>
      </c>
      <c r="B1788" s="246" t="s">
        <v>17158</v>
      </c>
      <c r="C1788" s="245" t="s">
        <v>17110</v>
      </c>
      <c r="D1788" s="247" t="n">
        <v>0</v>
      </c>
    </row>
    <row r="1789" customFormat="false" ht="12.8" hidden="false" customHeight="false" outlineLevel="0" collapsed="false">
      <c r="A1789" s="245" t="n">
        <v>90641</v>
      </c>
      <c r="B1789" s="246" t="s">
        <v>17159</v>
      </c>
      <c r="C1789" s="245" t="s">
        <v>17110</v>
      </c>
      <c r="D1789" s="247" t="n">
        <v>0</v>
      </c>
    </row>
    <row r="1790" customFormat="false" ht="12.8" hidden="false" customHeight="false" outlineLevel="0" collapsed="false">
      <c r="A1790" s="245" t="n">
        <v>90642</v>
      </c>
      <c r="B1790" s="246" t="s">
        <v>17160</v>
      </c>
      <c r="C1790" s="245" t="s">
        <v>17110</v>
      </c>
      <c r="D1790" s="247" t="n">
        <v>0</v>
      </c>
    </row>
    <row r="1791" customFormat="false" ht="12.8" hidden="false" customHeight="false" outlineLevel="0" collapsed="false">
      <c r="A1791" s="245" t="n">
        <v>102809</v>
      </c>
      <c r="B1791" s="246" t="s">
        <v>17161</v>
      </c>
      <c r="C1791" s="245" t="s">
        <v>17110</v>
      </c>
      <c r="D1791" s="247" t="n">
        <v>0</v>
      </c>
    </row>
    <row r="1792" customFormat="false" ht="12.8" hidden="false" customHeight="false" outlineLevel="0" collapsed="false">
      <c r="A1792" s="245" t="n">
        <v>92140</v>
      </c>
      <c r="B1792" s="246" t="s">
        <v>17162</v>
      </c>
      <c r="C1792" s="245" t="s">
        <v>17110</v>
      </c>
      <c r="D1792" s="247" t="n">
        <v>0</v>
      </c>
    </row>
    <row r="1793" customFormat="false" ht="12.8" hidden="false" customHeight="false" outlineLevel="0" collapsed="false">
      <c r="A1793" s="245" t="n">
        <v>92142</v>
      </c>
      <c r="B1793" s="246" t="s">
        <v>17163</v>
      </c>
      <c r="C1793" s="245" t="s">
        <v>17110</v>
      </c>
      <c r="D1793" s="247" t="n">
        <v>0</v>
      </c>
    </row>
    <row r="1794" customFormat="false" ht="12.8" hidden="false" customHeight="false" outlineLevel="0" collapsed="false">
      <c r="A1794" s="245" t="n">
        <v>92141</v>
      </c>
      <c r="B1794" s="246" t="s">
        <v>17164</v>
      </c>
      <c r="C1794" s="245" t="s">
        <v>17110</v>
      </c>
      <c r="D1794" s="247" t="n">
        <v>0</v>
      </c>
    </row>
    <row r="1795" customFormat="false" ht="12.8" hidden="false" customHeight="false" outlineLevel="0" collapsed="false">
      <c r="A1795" s="245" t="n">
        <v>92143</v>
      </c>
      <c r="B1795" s="246" t="s">
        <v>17165</v>
      </c>
      <c r="C1795" s="245" t="s">
        <v>17110</v>
      </c>
      <c r="D1795" s="247" t="n">
        <v>0</v>
      </c>
    </row>
    <row r="1796" customFormat="false" ht="12.8" hidden="false" customHeight="false" outlineLevel="0" collapsed="false">
      <c r="A1796" s="245" t="n">
        <v>92144</v>
      </c>
      <c r="B1796" s="246" t="s">
        <v>17166</v>
      </c>
      <c r="C1796" s="245" t="s">
        <v>17110</v>
      </c>
      <c r="D1796" s="247" t="n">
        <v>0</v>
      </c>
    </row>
    <row r="1797" customFormat="false" ht="12.8" hidden="false" customHeight="false" outlineLevel="0" collapsed="false">
      <c r="A1797" s="245" t="n">
        <v>92133</v>
      </c>
      <c r="B1797" s="246" t="s">
        <v>17167</v>
      </c>
      <c r="C1797" s="245" t="s">
        <v>17110</v>
      </c>
      <c r="D1797" s="247" t="n">
        <v>0</v>
      </c>
    </row>
    <row r="1798" customFormat="false" ht="12.8" hidden="false" customHeight="false" outlineLevel="0" collapsed="false">
      <c r="A1798" s="245" t="n">
        <v>92135</v>
      </c>
      <c r="B1798" s="246" t="s">
        <v>17168</v>
      </c>
      <c r="C1798" s="245" t="s">
        <v>17110</v>
      </c>
      <c r="D1798" s="247" t="n">
        <v>0</v>
      </c>
    </row>
    <row r="1799" customFormat="false" ht="12.8" hidden="false" customHeight="false" outlineLevel="0" collapsed="false">
      <c r="A1799" s="245" t="n">
        <v>92134</v>
      </c>
      <c r="B1799" s="246" t="s">
        <v>17169</v>
      </c>
      <c r="C1799" s="245" t="s">
        <v>17110</v>
      </c>
      <c r="D1799" s="247" t="n">
        <v>0</v>
      </c>
    </row>
    <row r="1800" customFormat="false" ht="12.8" hidden="false" customHeight="false" outlineLevel="0" collapsed="false">
      <c r="A1800" s="245" t="n">
        <v>92136</v>
      </c>
      <c r="B1800" s="246" t="s">
        <v>17170</v>
      </c>
      <c r="C1800" s="245" t="s">
        <v>17110</v>
      </c>
      <c r="D1800" s="247" t="n">
        <v>0</v>
      </c>
    </row>
    <row r="1801" customFormat="false" ht="12.8" hidden="false" customHeight="false" outlineLevel="0" collapsed="false">
      <c r="A1801" s="245" t="n">
        <v>92137</v>
      </c>
      <c r="B1801" s="246" t="s">
        <v>17171</v>
      </c>
      <c r="C1801" s="245" t="s">
        <v>17110</v>
      </c>
      <c r="D1801" s="247" t="n">
        <v>0</v>
      </c>
    </row>
    <row r="1802" customFormat="false" ht="12.8" hidden="false" customHeight="false" outlineLevel="0" collapsed="false">
      <c r="A1802" s="245" t="n">
        <v>91380</v>
      </c>
      <c r="B1802" s="246" t="s">
        <v>17172</v>
      </c>
      <c r="C1802" s="245" t="s">
        <v>17110</v>
      </c>
      <c r="D1802" s="247" t="n">
        <v>0</v>
      </c>
    </row>
    <row r="1803" customFormat="false" ht="12.8" hidden="false" customHeight="false" outlineLevel="0" collapsed="false">
      <c r="A1803" s="245" t="n">
        <v>91382</v>
      </c>
      <c r="B1803" s="246" t="s">
        <v>17173</v>
      </c>
      <c r="C1803" s="245" t="s">
        <v>17110</v>
      </c>
      <c r="D1803" s="247" t="n">
        <v>0</v>
      </c>
    </row>
    <row r="1804" customFormat="false" ht="12.8" hidden="false" customHeight="false" outlineLevel="0" collapsed="false">
      <c r="A1804" s="245" t="n">
        <v>91381</v>
      </c>
      <c r="B1804" s="246" t="s">
        <v>17174</v>
      </c>
      <c r="C1804" s="245" t="s">
        <v>17110</v>
      </c>
      <c r="D1804" s="247" t="n">
        <v>0</v>
      </c>
    </row>
    <row r="1805" customFormat="false" ht="12.8" hidden="false" customHeight="false" outlineLevel="0" collapsed="false">
      <c r="A1805" s="245" t="n">
        <v>91383</v>
      </c>
      <c r="B1805" s="246" t="s">
        <v>17175</v>
      </c>
      <c r="C1805" s="245" t="s">
        <v>17110</v>
      </c>
      <c r="D1805" s="247" t="n">
        <v>0</v>
      </c>
    </row>
    <row r="1806" customFormat="false" ht="12.8" hidden="false" customHeight="false" outlineLevel="0" collapsed="false">
      <c r="A1806" s="245" t="n">
        <v>91384</v>
      </c>
      <c r="B1806" s="246" t="s">
        <v>17176</v>
      </c>
      <c r="C1806" s="245" t="s">
        <v>17110</v>
      </c>
      <c r="D1806" s="247" t="n">
        <v>0</v>
      </c>
    </row>
    <row r="1807" customFormat="false" ht="12.8" hidden="false" customHeight="false" outlineLevel="0" collapsed="false">
      <c r="A1807" s="245" t="n">
        <v>96030</v>
      </c>
      <c r="B1807" s="246" t="s">
        <v>17177</v>
      </c>
      <c r="C1807" s="245" t="s">
        <v>17110</v>
      </c>
      <c r="D1807" s="247" t="n">
        <v>0</v>
      </c>
    </row>
    <row r="1808" customFormat="false" ht="12.8" hidden="false" customHeight="false" outlineLevel="0" collapsed="false">
      <c r="A1808" s="245" t="n">
        <v>96032</v>
      </c>
      <c r="B1808" s="246" t="s">
        <v>17178</v>
      </c>
      <c r="C1808" s="245" t="s">
        <v>17110</v>
      </c>
      <c r="D1808" s="247" t="n">
        <v>0</v>
      </c>
    </row>
    <row r="1809" customFormat="false" ht="12.8" hidden="false" customHeight="false" outlineLevel="0" collapsed="false">
      <c r="A1809" s="245" t="n">
        <v>96031</v>
      </c>
      <c r="B1809" s="246" t="s">
        <v>17179</v>
      </c>
      <c r="C1809" s="245" t="s">
        <v>17110</v>
      </c>
      <c r="D1809" s="247" t="n">
        <v>0</v>
      </c>
    </row>
    <row r="1810" customFormat="false" ht="12.8" hidden="false" customHeight="false" outlineLevel="0" collapsed="false">
      <c r="A1810" s="245" t="n">
        <v>96033</v>
      </c>
      <c r="B1810" s="246" t="s">
        <v>17180</v>
      </c>
      <c r="C1810" s="245" t="s">
        <v>17110</v>
      </c>
      <c r="D1810" s="247" t="n">
        <v>0</v>
      </c>
    </row>
    <row r="1811" customFormat="false" ht="12.8" hidden="false" customHeight="false" outlineLevel="0" collapsed="false">
      <c r="A1811" s="245" t="n">
        <v>96034</v>
      </c>
      <c r="B1811" s="246" t="s">
        <v>17181</v>
      </c>
      <c r="C1811" s="245" t="s">
        <v>17110</v>
      </c>
      <c r="D1811" s="247" t="n">
        <v>0</v>
      </c>
    </row>
    <row r="1812" customFormat="false" ht="12.8" hidden="false" customHeight="false" outlineLevel="0" collapsed="false">
      <c r="A1812" s="245" t="n">
        <v>89870</v>
      </c>
      <c r="B1812" s="246" t="s">
        <v>17182</v>
      </c>
      <c r="C1812" s="245" t="s">
        <v>17110</v>
      </c>
      <c r="D1812" s="247" t="n">
        <v>0</v>
      </c>
    </row>
    <row r="1813" customFormat="false" ht="12.8" hidden="false" customHeight="false" outlineLevel="0" collapsed="false">
      <c r="A1813" s="245" t="n">
        <v>89872</v>
      </c>
      <c r="B1813" s="246" t="s">
        <v>17183</v>
      </c>
      <c r="C1813" s="245" t="s">
        <v>17110</v>
      </c>
      <c r="D1813" s="247" t="n">
        <v>0</v>
      </c>
    </row>
    <row r="1814" customFormat="false" ht="12.8" hidden="false" customHeight="false" outlineLevel="0" collapsed="false">
      <c r="A1814" s="245" t="n">
        <v>89871</v>
      </c>
      <c r="B1814" s="246" t="s">
        <v>17184</v>
      </c>
      <c r="C1814" s="245" t="s">
        <v>17110</v>
      </c>
      <c r="D1814" s="247" t="n">
        <v>0</v>
      </c>
    </row>
    <row r="1815" customFormat="false" ht="12.8" hidden="false" customHeight="false" outlineLevel="0" collapsed="false">
      <c r="A1815" s="245" t="n">
        <v>89873</v>
      </c>
      <c r="B1815" s="246" t="s">
        <v>17185</v>
      </c>
      <c r="C1815" s="245" t="s">
        <v>17110</v>
      </c>
      <c r="D1815" s="247" t="n">
        <v>0</v>
      </c>
    </row>
    <row r="1816" customFormat="false" ht="12.8" hidden="false" customHeight="false" outlineLevel="0" collapsed="false">
      <c r="A1816" s="245" t="n">
        <v>89874</v>
      </c>
      <c r="B1816" s="246" t="s">
        <v>17186</v>
      </c>
      <c r="C1816" s="245" t="s">
        <v>17110</v>
      </c>
      <c r="D1816" s="247" t="n">
        <v>0</v>
      </c>
    </row>
    <row r="1817" customFormat="false" ht="12.8" hidden="false" customHeight="false" outlineLevel="0" collapsed="false">
      <c r="A1817" s="245" t="n">
        <v>89878</v>
      </c>
      <c r="B1817" s="246" t="s">
        <v>17187</v>
      </c>
      <c r="C1817" s="245" t="s">
        <v>17110</v>
      </c>
      <c r="D1817" s="247" t="n">
        <v>0</v>
      </c>
    </row>
    <row r="1818" customFormat="false" ht="12.8" hidden="false" customHeight="false" outlineLevel="0" collapsed="false">
      <c r="A1818" s="245" t="n">
        <v>89880</v>
      </c>
      <c r="B1818" s="246" t="s">
        <v>17188</v>
      </c>
      <c r="C1818" s="245" t="s">
        <v>17110</v>
      </c>
      <c r="D1818" s="247" t="n">
        <v>0</v>
      </c>
    </row>
    <row r="1819" customFormat="false" ht="12.8" hidden="false" customHeight="false" outlineLevel="0" collapsed="false">
      <c r="A1819" s="245" t="n">
        <v>89879</v>
      </c>
      <c r="B1819" s="246" t="s">
        <v>17189</v>
      </c>
      <c r="C1819" s="245" t="s">
        <v>17110</v>
      </c>
      <c r="D1819" s="247" t="n">
        <v>0</v>
      </c>
    </row>
    <row r="1820" customFormat="false" ht="12.8" hidden="false" customHeight="false" outlineLevel="0" collapsed="false">
      <c r="A1820" s="245" t="n">
        <v>89881</v>
      </c>
      <c r="B1820" s="246" t="s">
        <v>17190</v>
      </c>
      <c r="C1820" s="245" t="s">
        <v>17110</v>
      </c>
      <c r="D1820" s="247" t="n">
        <v>0</v>
      </c>
    </row>
    <row r="1821" customFormat="false" ht="12.8" hidden="false" customHeight="false" outlineLevel="0" collapsed="false">
      <c r="A1821" s="245" t="n">
        <v>89882</v>
      </c>
      <c r="B1821" s="246" t="s">
        <v>17191</v>
      </c>
      <c r="C1821" s="245" t="s">
        <v>17110</v>
      </c>
      <c r="D1821" s="247" t="n">
        <v>0</v>
      </c>
    </row>
    <row r="1822" customFormat="false" ht="12.8" hidden="false" customHeight="false" outlineLevel="0" collapsed="false">
      <c r="A1822" s="245" t="n">
        <v>7058</v>
      </c>
      <c r="B1822" s="246" t="s">
        <v>17192</v>
      </c>
      <c r="C1822" s="245" t="s">
        <v>17110</v>
      </c>
      <c r="D1822" s="247" t="n">
        <v>0</v>
      </c>
    </row>
    <row r="1823" customFormat="false" ht="12.8" hidden="false" customHeight="false" outlineLevel="0" collapsed="false">
      <c r="A1823" s="245" t="n">
        <v>91402</v>
      </c>
      <c r="B1823" s="246" t="s">
        <v>17193</v>
      </c>
      <c r="C1823" s="245" t="s">
        <v>17110</v>
      </c>
      <c r="D1823" s="247" t="n">
        <v>0</v>
      </c>
    </row>
    <row r="1824" customFormat="false" ht="12.8" hidden="false" customHeight="false" outlineLevel="0" collapsed="false">
      <c r="A1824" s="245" t="n">
        <v>7059</v>
      </c>
      <c r="B1824" s="246" t="s">
        <v>17194</v>
      </c>
      <c r="C1824" s="245" t="s">
        <v>17110</v>
      </c>
      <c r="D1824" s="247" t="n">
        <v>0</v>
      </c>
    </row>
    <row r="1825" customFormat="false" ht="12.8" hidden="false" customHeight="false" outlineLevel="0" collapsed="false">
      <c r="A1825" s="245" t="n">
        <v>7060</v>
      </c>
      <c r="B1825" s="246" t="s">
        <v>17195</v>
      </c>
      <c r="C1825" s="245" t="s">
        <v>17110</v>
      </c>
      <c r="D1825" s="247" t="n">
        <v>0</v>
      </c>
    </row>
    <row r="1826" customFormat="false" ht="12.8" hidden="false" customHeight="false" outlineLevel="0" collapsed="false">
      <c r="A1826" s="245" t="n">
        <v>7061</v>
      </c>
      <c r="B1826" s="246" t="s">
        <v>17196</v>
      </c>
      <c r="C1826" s="245" t="s">
        <v>17110</v>
      </c>
      <c r="D1826" s="247" t="n">
        <v>0</v>
      </c>
    </row>
    <row r="1827" customFormat="false" ht="12.8" hidden="false" customHeight="false" outlineLevel="0" collapsed="false">
      <c r="A1827" s="245" t="n">
        <v>91367</v>
      </c>
      <c r="B1827" s="246" t="s">
        <v>17197</v>
      </c>
      <c r="C1827" s="245" t="s">
        <v>17110</v>
      </c>
      <c r="D1827" s="247" t="n">
        <v>0</v>
      </c>
    </row>
    <row r="1828" customFormat="false" ht="12.8" hidden="false" customHeight="false" outlineLevel="0" collapsed="false">
      <c r="A1828" s="245" t="n">
        <v>91369</v>
      </c>
      <c r="B1828" s="246" t="s">
        <v>17198</v>
      </c>
      <c r="C1828" s="245" t="s">
        <v>17110</v>
      </c>
      <c r="D1828" s="247" t="n">
        <v>0</v>
      </c>
    </row>
    <row r="1829" customFormat="false" ht="12.8" hidden="false" customHeight="false" outlineLevel="0" collapsed="false">
      <c r="A1829" s="245" t="n">
        <v>91368</v>
      </c>
      <c r="B1829" s="246" t="s">
        <v>17199</v>
      </c>
      <c r="C1829" s="245" t="s">
        <v>17110</v>
      </c>
      <c r="D1829" s="247" t="n">
        <v>0</v>
      </c>
    </row>
    <row r="1830" customFormat="false" ht="12.8" hidden="false" customHeight="false" outlineLevel="0" collapsed="false">
      <c r="A1830" s="245" t="n">
        <v>5695</v>
      </c>
      <c r="B1830" s="246" t="s">
        <v>17200</v>
      </c>
      <c r="C1830" s="245" t="s">
        <v>17110</v>
      </c>
      <c r="D1830" s="247" t="n">
        <v>0</v>
      </c>
    </row>
    <row r="1831" customFormat="false" ht="12.8" hidden="false" customHeight="false" outlineLevel="0" collapsed="false">
      <c r="A1831" s="245" t="n">
        <v>53792</v>
      </c>
      <c r="B1831" s="246" t="s">
        <v>17201</v>
      </c>
      <c r="C1831" s="245" t="s">
        <v>17110</v>
      </c>
      <c r="D1831" s="247" t="n">
        <v>0</v>
      </c>
    </row>
    <row r="1832" customFormat="false" ht="12.8" hidden="false" customHeight="false" outlineLevel="0" collapsed="false">
      <c r="A1832" s="245" t="n">
        <v>106351</v>
      </c>
      <c r="B1832" s="246" t="s">
        <v>17202</v>
      </c>
      <c r="C1832" s="245" t="s">
        <v>17110</v>
      </c>
      <c r="D1832" s="247" t="n">
        <v>0</v>
      </c>
    </row>
    <row r="1833" customFormat="false" ht="12.8" hidden="false" customHeight="false" outlineLevel="0" collapsed="false">
      <c r="A1833" s="245" t="n">
        <v>106341</v>
      </c>
      <c r="B1833" s="246" t="s">
        <v>17203</v>
      </c>
      <c r="C1833" s="245" t="s">
        <v>17110</v>
      </c>
      <c r="D1833" s="247" t="n">
        <v>0</v>
      </c>
    </row>
    <row r="1834" customFormat="false" ht="12.8" hidden="false" customHeight="false" outlineLevel="0" collapsed="false">
      <c r="A1834" s="245" t="n">
        <v>92237</v>
      </c>
      <c r="B1834" s="246" t="s">
        <v>17204</v>
      </c>
      <c r="C1834" s="245" t="s">
        <v>17110</v>
      </c>
      <c r="D1834" s="247" t="n">
        <v>0</v>
      </c>
    </row>
    <row r="1835" customFormat="false" ht="12.8" hidden="false" customHeight="false" outlineLevel="0" collapsed="false">
      <c r="A1835" s="245" t="n">
        <v>92239</v>
      </c>
      <c r="B1835" s="246" t="s">
        <v>17205</v>
      </c>
      <c r="C1835" s="245" t="s">
        <v>17110</v>
      </c>
      <c r="D1835" s="247" t="n">
        <v>0</v>
      </c>
    </row>
    <row r="1836" customFormat="false" ht="12.8" hidden="false" customHeight="false" outlineLevel="0" collapsed="false">
      <c r="A1836" s="245" t="n">
        <v>92238</v>
      </c>
      <c r="B1836" s="246" t="s">
        <v>17206</v>
      </c>
      <c r="C1836" s="245" t="s">
        <v>17110</v>
      </c>
      <c r="D1836" s="247" t="n">
        <v>0</v>
      </c>
    </row>
    <row r="1837" customFormat="false" ht="12.8" hidden="false" customHeight="false" outlineLevel="0" collapsed="false">
      <c r="A1837" s="245" t="n">
        <v>92240</v>
      </c>
      <c r="B1837" s="246" t="s">
        <v>17207</v>
      </c>
      <c r="C1837" s="245" t="s">
        <v>17110</v>
      </c>
      <c r="D1837" s="247" t="n">
        <v>0</v>
      </c>
    </row>
    <row r="1838" customFormat="false" ht="12.8" hidden="false" customHeight="false" outlineLevel="0" collapsed="false">
      <c r="A1838" s="245" t="n">
        <v>92241</v>
      </c>
      <c r="B1838" s="246" t="s">
        <v>17208</v>
      </c>
      <c r="C1838" s="245" t="s">
        <v>17110</v>
      </c>
      <c r="D1838" s="247" t="n">
        <v>0</v>
      </c>
    </row>
    <row r="1839" customFormat="false" ht="12.8" hidden="false" customHeight="false" outlineLevel="0" collapsed="false">
      <c r="A1839" s="245" t="n">
        <v>91640</v>
      </c>
      <c r="B1839" s="246" t="s">
        <v>17209</v>
      </c>
      <c r="C1839" s="245" t="s">
        <v>17110</v>
      </c>
      <c r="D1839" s="247" t="n">
        <v>0</v>
      </c>
    </row>
    <row r="1840" customFormat="false" ht="12.8" hidden="false" customHeight="false" outlineLevel="0" collapsed="false">
      <c r="A1840" s="245" t="n">
        <v>91642</v>
      </c>
      <c r="B1840" s="246" t="s">
        <v>17210</v>
      </c>
      <c r="C1840" s="245" t="s">
        <v>17110</v>
      </c>
      <c r="D1840" s="247" t="n">
        <v>0</v>
      </c>
    </row>
    <row r="1841" customFormat="false" ht="12.8" hidden="false" customHeight="false" outlineLevel="0" collapsed="false">
      <c r="A1841" s="245" t="n">
        <v>91641</v>
      </c>
      <c r="B1841" s="246" t="s">
        <v>17211</v>
      </c>
      <c r="C1841" s="245" t="s">
        <v>17110</v>
      </c>
      <c r="D1841" s="247" t="n">
        <v>0</v>
      </c>
    </row>
    <row r="1842" customFormat="false" ht="12.8" hidden="false" customHeight="false" outlineLevel="0" collapsed="false">
      <c r="A1842" s="245" t="n">
        <v>91643</v>
      </c>
      <c r="B1842" s="246" t="s">
        <v>17212</v>
      </c>
      <c r="C1842" s="245" t="s">
        <v>17110</v>
      </c>
      <c r="D1842" s="247" t="n">
        <v>0</v>
      </c>
    </row>
    <row r="1843" customFormat="false" ht="12.8" hidden="false" customHeight="false" outlineLevel="0" collapsed="false">
      <c r="A1843" s="245" t="n">
        <v>91644</v>
      </c>
      <c r="B1843" s="246" t="s">
        <v>17213</v>
      </c>
      <c r="C1843" s="245" t="s">
        <v>17110</v>
      </c>
      <c r="D1843" s="247" t="n">
        <v>0</v>
      </c>
    </row>
    <row r="1844" customFormat="false" ht="12.8" hidden="false" customHeight="false" outlineLevel="0" collapsed="false">
      <c r="A1844" s="245" t="n">
        <v>92105</v>
      </c>
      <c r="B1844" s="246" t="s">
        <v>17214</v>
      </c>
      <c r="C1844" s="245" t="s">
        <v>17110</v>
      </c>
      <c r="D1844" s="247" t="n">
        <v>0</v>
      </c>
    </row>
    <row r="1845" customFormat="false" ht="12.8" hidden="false" customHeight="false" outlineLevel="0" collapsed="false">
      <c r="A1845" s="245" t="n">
        <v>92101</v>
      </c>
      <c r="B1845" s="246" t="s">
        <v>17215</v>
      </c>
      <c r="C1845" s="245" t="s">
        <v>17110</v>
      </c>
      <c r="D1845" s="247" t="n">
        <v>0</v>
      </c>
    </row>
    <row r="1846" customFormat="false" ht="12.8" hidden="false" customHeight="false" outlineLevel="0" collapsed="false">
      <c r="A1846" s="245" t="n">
        <v>92103</v>
      </c>
      <c r="B1846" s="246" t="s">
        <v>17216</v>
      </c>
      <c r="C1846" s="245" t="s">
        <v>17110</v>
      </c>
      <c r="D1846" s="247" t="n">
        <v>0</v>
      </c>
    </row>
    <row r="1847" customFormat="false" ht="12.8" hidden="false" customHeight="false" outlineLevel="0" collapsed="false">
      <c r="A1847" s="245" t="n">
        <v>92102</v>
      </c>
      <c r="B1847" s="246" t="s">
        <v>17217</v>
      </c>
      <c r="C1847" s="245" t="s">
        <v>17110</v>
      </c>
      <c r="D1847" s="247" t="n">
        <v>0</v>
      </c>
    </row>
    <row r="1848" customFormat="false" ht="12.8" hidden="false" customHeight="false" outlineLevel="0" collapsed="false">
      <c r="A1848" s="245" t="n">
        <v>92104</v>
      </c>
      <c r="B1848" s="246" t="s">
        <v>17218</v>
      </c>
      <c r="C1848" s="245" t="s">
        <v>17110</v>
      </c>
      <c r="D1848" s="247" t="n">
        <v>0</v>
      </c>
    </row>
    <row r="1849" customFormat="false" ht="12.8" hidden="false" customHeight="false" outlineLevel="0" collapsed="false">
      <c r="A1849" s="245" t="n">
        <v>91396</v>
      </c>
      <c r="B1849" s="246" t="s">
        <v>17219</v>
      </c>
      <c r="C1849" s="245" t="s">
        <v>17110</v>
      </c>
      <c r="D1849" s="247" t="n">
        <v>0</v>
      </c>
    </row>
    <row r="1850" customFormat="false" ht="12.8" hidden="false" customHeight="false" outlineLevel="0" collapsed="false">
      <c r="A1850" s="245" t="n">
        <v>91398</v>
      </c>
      <c r="B1850" s="246" t="s">
        <v>17220</v>
      </c>
      <c r="C1850" s="245" t="s">
        <v>17110</v>
      </c>
      <c r="D1850" s="247" t="n">
        <v>0</v>
      </c>
    </row>
    <row r="1851" customFormat="false" ht="12.8" hidden="false" customHeight="false" outlineLevel="0" collapsed="false">
      <c r="A1851" s="245" t="n">
        <v>91397</v>
      </c>
      <c r="B1851" s="246" t="s">
        <v>17221</v>
      </c>
      <c r="C1851" s="245" t="s">
        <v>17110</v>
      </c>
      <c r="D1851" s="247" t="n">
        <v>0</v>
      </c>
    </row>
    <row r="1852" customFormat="false" ht="12.8" hidden="false" customHeight="false" outlineLevel="0" collapsed="false">
      <c r="A1852" s="245" t="n">
        <v>5763</v>
      </c>
      <c r="B1852" s="246" t="s">
        <v>17222</v>
      </c>
      <c r="C1852" s="245" t="s">
        <v>17110</v>
      </c>
      <c r="D1852" s="247" t="n">
        <v>0</v>
      </c>
    </row>
    <row r="1853" customFormat="false" ht="12.8" hidden="false" customHeight="false" outlineLevel="0" collapsed="false">
      <c r="A1853" s="245" t="n">
        <v>53831</v>
      </c>
      <c r="B1853" s="246" t="s">
        <v>17223</v>
      </c>
      <c r="C1853" s="245" t="s">
        <v>17110</v>
      </c>
      <c r="D1853" s="247" t="n">
        <v>0</v>
      </c>
    </row>
    <row r="1854" customFormat="false" ht="12.8" hidden="false" customHeight="false" outlineLevel="0" collapsed="false">
      <c r="A1854" s="245" t="n">
        <v>106222</v>
      </c>
      <c r="B1854" s="246" t="s">
        <v>17224</v>
      </c>
      <c r="C1854" s="245" t="s">
        <v>17110</v>
      </c>
      <c r="D1854" s="247" t="n">
        <v>0</v>
      </c>
    </row>
    <row r="1855" customFormat="false" ht="12.8" hidden="false" customHeight="false" outlineLevel="0" collapsed="false">
      <c r="A1855" s="245" t="n">
        <v>106225</v>
      </c>
      <c r="B1855" s="246" t="s">
        <v>17225</v>
      </c>
      <c r="C1855" s="245" t="s">
        <v>17110</v>
      </c>
      <c r="D1855" s="247" t="n">
        <v>0</v>
      </c>
    </row>
    <row r="1856" customFormat="false" ht="12.8" hidden="false" customHeight="false" outlineLevel="0" collapsed="false">
      <c r="A1856" s="245" t="n">
        <v>106223</v>
      </c>
      <c r="B1856" s="246" t="s">
        <v>17226</v>
      </c>
      <c r="C1856" s="245" t="s">
        <v>17110</v>
      </c>
      <c r="D1856" s="247" t="n">
        <v>0</v>
      </c>
    </row>
    <row r="1857" customFormat="false" ht="12.8" hidden="false" customHeight="false" outlineLevel="0" collapsed="false">
      <c r="A1857" s="245" t="n">
        <v>106224</v>
      </c>
      <c r="B1857" s="246" t="s">
        <v>17227</v>
      </c>
      <c r="C1857" s="245" t="s">
        <v>17110</v>
      </c>
      <c r="D1857" s="247" t="n">
        <v>0</v>
      </c>
    </row>
    <row r="1858" customFormat="false" ht="12.8" hidden="false" customHeight="false" outlineLevel="0" collapsed="false">
      <c r="A1858" s="245" t="n">
        <v>106226</v>
      </c>
      <c r="B1858" s="246" t="s">
        <v>17228</v>
      </c>
      <c r="C1858" s="245" t="s">
        <v>17110</v>
      </c>
      <c r="D1858" s="247" t="n">
        <v>0</v>
      </c>
    </row>
    <row r="1859" customFormat="false" ht="12.8" hidden="false" customHeight="false" outlineLevel="0" collapsed="false">
      <c r="A1859" s="245" t="n">
        <v>91359</v>
      </c>
      <c r="B1859" s="246" t="s">
        <v>17229</v>
      </c>
      <c r="C1859" s="245" t="s">
        <v>17110</v>
      </c>
      <c r="D1859" s="247" t="n">
        <v>0</v>
      </c>
    </row>
    <row r="1860" customFormat="false" ht="12.8" hidden="false" customHeight="false" outlineLevel="0" collapsed="false">
      <c r="A1860" s="245" t="n">
        <v>91361</v>
      </c>
      <c r="B1860" s="246" t="s">
        <v>17230</v>
      </c>
      <c r="C1860" s="245" t="s">
        <v>17110</v>
      </c>
      <c r="D1860" s="247" t="n">
        <v>0</v>
      </c>
    </row>
    <row r="1861" customFormat="false" ht="12.8" hidden="false" customHeight="false" outlineLevel="0" collapsed="false">
      <c r="A1861" s="245" t="n">
        <v>91360</v>
      </c>
      <c r="B1861" s="246" t="s">
        <v>17231</v>
      </c>
      <c r="C1861" s="245" t="s">
        <v>17110</v>
      </c>
      <c r="D1861" s="247" t="n">
        <v>0</v>
      </c>
    </row>
    <row r="1862" customFormat="false" ht="12.8" hidden="false" customHeight="false" outlineLevel="0" collapsed="false">
      <c r="A1862" s="245" t="n">
        <v>53882</v>
      </c>
      <c r="B1862" s="246" t="s">
        <v>17232</v>
      </c>
      <c r="C1862" s="245" t="s">
        <v>17110</v>
      </c>
      <c r="D1862" s="247" t="n">
        <v>0</v>
      </c>
    </row>
    <row r="1863" customFormat="false" ht="12.8" hidden="false" customHeight="false" outlineLevel="0" collapsed="false">
      <c r="A1863" s="245" t="n">
        <v>5747</v>
      </c>
      <c r="B1863" s="246" t="s">
        <v>17233</v>
      </c>
      <c r="C1863" s="245" t="s">
        <v>17110</v>
      </c>
      <c r="D1863" s="247" t="n">
        <v>0</v>
      </c>
    </row>
    <row r="1864" customFormat="false" ht="12.8" hidden="false" customHeight="false" outlineLevel="0" collapsed="false">
      <c r="A1864" s="245" t="n">
        <v>104703</v>
      </c>
      <c r="B1864" s="246" t="s">
        <v>17234</v>
      </c>
      <c r="C1864" s="245" t="s">
        <v>17110</v>
      </c>
      <c r="D1864" s="247" t="n">
        <v>0</v>
      </c>
    </row>
    <row r="1865" customFormat="false" ht="12.8" hidden="false" customHeight="false" outlineLevel="0" collapsed="false">
      <c r="A1865" s="245" t="n">
        <v>91390</v>
      </c>
      <c r="B1865" s="246" t="s">
        <v>17235</v>
      </c>
      <c r="C1865" s="245" t="s">
        <v>17110</v>
      </c>
      <c r="D1865" s="247" t="n">
        <v>0</v>
      </c>
    </row>
    <row r="1866" customFormat="false" ht="12.8" hidden="false" customHeight="false" outlineLevel="0" collapsed="false">
      <c r="A1866" s="245" t="n">
        <v>91392</v>
      </c>
      <c r="B1866" s="246" t="s">
        <v>17236</v>
      </c>
      <c r="C1866" s="245" t="s">
        <v>17110</v>
      </c>
      <c r="D1866" s="247" t="n">
        <v>0</v>
      </c>
    </row>
    <row r="1867" customFormat="false" ht="12.8" hidden="false" customHeight="false" outlineLevel="0" collapsed="false">
      <c r="A1867" s="245" t="n">
        <v>91391</v>
      </c>
      <c r="B1867" s="246" t="s">
        <v>17237</v>
      </c>
      <c r="C1867" s="245" t="s">
        <v>17110</v>
      </c>
      <c r="D1867" s="247" t="n">
        <v>0</v>
      </c>
    </row>
    <row r="1868" customFormat="false" ht="12.8" hidden="false" customHeight="false" outlineLevel="0" collapsed="false">
      <c r="A1868" s="245" t="n">
        <v>73335</v>
      </c>
      <c r="B1868" s="246" t="s">
        <v>17238</v>
      </c>
      <c r="C1868" s="245" t="s">
        <v>17110</v>
      </c>
      <c r="D1868" s="247" t="n">
        <v>0</v>
      </c>
    </row>
    <row r="1869" customFormat="false" ht="12.8" hidden="false" customHeight="false" outlineLevel="0" collapsed="false">
      <c r="A1869" s="245" t="n">
        <v>73340</v>
      </c>
      <c r="B1869" s="246" t="s">
        <v>17239</v>
      </c>
      <c r="C1869" s="245" t="s">
        <v>17110</v>
      </c>
      <c r="D1869" s="247" t="n">
        <v>0</v>
      </c>
    </row>
    <row r="1870" customFormat="false" ht="12.8" hidden="false" customHeight="false" outlineLevel="0" collapsed="false">
      <c r="A1870" s="245" t="n">
        <v>89264</v>
      </c>
      <c r="B1870" s="246" t="s">
        <v>17240</v>
      </c>
      <c r="C1870" s="245" t="s">
        <v>17110</v>
      </c>
      <c r="D1870" s="247" t="n">
        <v>0</v>
      </c>
    </row>
    <row r="1871" customFormat="false" ht="12.8" hidden="false" customHeight="false" outlineLevel="0" collapsed="false">
      <c r="A1871" s="245" t="n">
        <v>89266</v>
      </c>
      <c r="B1871" s="246" t="s">
        <v>17241</v>
      </c>
      <c r="C1871" s="245" t="s">
        <v>17110</v>
      </c>
      <c r="D1871" s="247" t="n">
        <v>0</v>
      </c>
    </row>
    <row r="1872" customFormat="false" ht="12.8" hidden="false" customHeight="false" outlineLevel="0" collapsed="false">
      <c r="A1872" s="245" t="n">
        <v>89265</v>
      </c>
      <c r="B1872" s="246" t="s">
        <v>17242</v>
      </c>
      <c r="C1872" s="245" t="s">
        <v>17110</v>
      </c>
      <c r="D1872" s="247" t="n">
        <v>0</v>
      </c>
    </row>
    <row r="1873" customFormat="false" ht="12.8" hidden="false" customHeight="false" outlineLevel="0" collapsed="false">
      <c r="A1873" s="245" t="n">
        <v>5705</v>
      </c>
      <c r="B1873" s="246" t="s">
        <v>17243</v>
      </c>
      <c r="C1873" s="245" t="s">
        <v>17110</v>
      </c>
      <c r="D1873" s="247" t="n">
        <v>0</v>
      </c>
    </row>
    <row r="1874" customFormat="false" ht="12.8" hidden="false" customHeight="false" outlineLevel="0" collapsed="false">
      <c r="A1874" s="245" t="n">
        <v>53797</v>
      </c>
      <c r="B1874" s="246" t="s">
        <v>17244</v>
      </c>
      <c r="C1874" s="245" t="s">
        <v>17110</v>
      </c>
      <c r="D1874" s="247" t="n">
        <v>0</v>
      </c>
    </row>
    <row r="1875" customFormat="false" ht="12.8" hidden="false" customHeight="false" outlineLevel="0" collapsed="false">
      <c r="A1875" s="245" t="n">
        <v>106331</v>
      </c>
      <c r="B1875" s="246" t="s">
        <v>17245</v>
      </c>
      <c r="C1875" s="245" t="s">
        <v>17110</v>
      </c>
      <c r="D1875" s="247" t="n">
        <v>0</v>
      </c>
    </row>
    <row r="1876" customFormat="false" ht="12.8" hidden="false" customHeight="false" outlineLevel="0" collapsed="false">
      <c r="A1876" s="245" t="n">
        <v>106227</v>
      </c>
      <c r="B1876" s="246" t="s">
        <v>17246</v>
      </c>
      <c r="C1876" s="245" t="s">
        <v>17110</v>
      </c>
      <c r="D1876" s="247" t="n">
        <v>0</v>
      </c>
    </row>
    <row r="1877" customFormat="false" ht="12.8" hidden="false" customHeight="false" outlineLevel="0" collapsed="false">
      <c r="A1877" s="245" t="n">
        <v>106230</v>
      </c>
      <c r="B1877" s="246" t="s">
        <v>17247</v>
      </c>
      <c r="C1877" s="245" t="s">
        <v>17110</v>
      </c>
      <c r="D1877" s="247" t="n">
        <v>0</v>
      </c>
    </row>
    <row r="1878" customFormat="false" ht="12.8" hidden="false" customHeight="false" outlineLevel="0" collapsed="false">
      <c r="A1878" s="245" t="n">
        <v>106228</v>
      </c>
      <c r="B1878" s="246" t="s">
        <v>17248</v>
      </c>
      <c r="C1878" s="245" t="s">
        <v>17110</v>
      </c>
      <c r="D1878" s="247" t="n">
        <v>0</v>
      </c>
    </row>
    <row r="1879" customFormat="false" ht="12.8" hidden="false" customHeight="false" outlineLevel="0" collapsed="false">
      <c r="A1879" s="245" t="n">
        <v>106229</v>
      </c>
      <c r="B1879" s="246" t="s">
        <v>17249</v>
      </c>
      <c r="C1879" s="245" t="s">
        <v>17110</v>
      </c>
      <c r="D1879" s="247" t="n">
        <v>0</v>
      </c>
    </row>
    <row r="1880" customFormat="false" ht="12.8" hidden="false" customHeight="false" outlineLevel="0" collapsed="false">
      <c r="A1880" s="245" t="n">
        <v>106231</v>
      </c>
      <c r="B1880" s="246" t="s">
        <v>17250</v>
      </c>
      <c r="C1880" s="245" t="s">
        <v>17110</v>
      </c>
      <c r="D1880" s="247" t="n">
        <v>0</v>
      </c>
    </row>
    <row r="1881" customFormat="false" ht="12.8" hidden="false" customHeight="false" outlineLevel="0" collapsed="false">
      <c r="A1881" s="245" t="n">
        <v>106346</v>
      </c>
      <c r="B1881" s="246" t="s">
        <v>17251</v>
      </c>
      <c r="C1881" s="245" t="s">
        <v>17110</v>
      </c>
      <c r="D1881" s="247" t="n">
        <v>0</v>
      </c>
    </row>
    <row r="1882" customFormat="false" ht="12.8" hidden="false" customHeight="false" outlineLevel="0" collapsed="false">
      <c r="A1882" s="245" t="n">
        <v>106336</v>
      </c>
      <c r="B1882" s="246" t="s">
        <v>17252</v>
      </c>
      <c r="C1882" s="245" t="s">
        <v>17110</v>
      </c>
      <c r="D1882" s="247" t="n">
        <v>0</v>
      </c>
    </row>
    <row r="1883" customFormat="false" ht="12.8" hidden="false" customHeight="false" outlineLevel="0" collapsed="false">
      <c r="A1883" s="245" t="n">
        <v>91354</v>
      </c>
      <c r="B1883" s="246" t="s">
        <v>17253</v>
      </c>
      <c r="C1883" s="245" t="s">
        <v>17110</v>
      </c>
      <c r="D1883" s="247" t="n">
        <v>0</v>
      </c>
    </row>
    <row r="1884" customFormat="false" ht="12.8" hidden="false" customHeight="false" outlineLevel="0" collapsed="false">
      <c r="A1884" s="245" t="n">
        <v>91356</v>
      </c>
      <c r="B1884" s="246" t="s">
        <v>17254</v>
      </c>
      <c r="C1884" s="245" t="s">
        <v>17110</v>
      </c>
      <c r="D1884" s="247" t="n">
        <v>0</v>
      </c>
    </row>
    <row r="1885" customFormat="false" ht="12.8" hidden="false" customHeight="false" outlineLevel="0" collapsed="false">
      <c r="A1885" s="245" t="n">
        <v>91355</v>
      </c>
      <c r="B1885" s="246" t="s">
        <v>17255</v>
      </c>
      <c r="C1885" s="245" t="s">
        <v>17110</v>
      </c>
      <c r="D1885" s="247" t="n">
        <v>0</v>
      </c>
    </row>
    <row r="1886" customFormat="false" ht="12.8" hidden="false" customHeight="false" outlineLevel="0" collapsed="false">
      <c r="A1886" s="245" t="n">
        <v>5751</v>
      </c>
      <c r="B1886" s="246" t="s">
        <v>17256</v>
      </c>
      <c r="C1886" s="245" t="s">
        <v>17110</v>
      </c>
      <c r="D1886" s="247" t="n">
        <v>0</v>
      </c>
    </row>
    <row r="1887" customFormat="false" ht="12.8" hidden="false" customHeight="false" outlineLevel="0" collapsed="false">
      <c r="A1887" s="245" t="n">
        <v>53827</v>
      </c>
      <c r="B1887" s="246" t="s">
        <v>17257</v>
      </c>
      <c r="C1887" s="245" t="s">
        <v>17110</v>
      </c>
      <c r="D1887" s="247" t="n">
        <v>0</v>
      </c>
    </row>
    <row r="1888" customFormat="false" ht="12.8" hidden="false" customHeight="false" outlineLevel="0" collapsed="false">
      <c r="A1888" s="245" t="n">
        <v>91375</v>
      </c>
      <c r="B1888" s="246" t="s">
        <v>17258</v>
      </c>
      <c r="C1888" s="245" t="s">
        <v>17110</v>
      </c>
      <c r="D1888" s="247" t="n">
        <v>0</v>
      </c>
    </row>
    <row r="1889" customFormat="false" ht="12.8" hidden="false" customHeight="false" outlineLevel="0" collapsed="false">
      <c r="A1889" s="245" t="n">
        <v>91377</v>
      </c>
      <c r="B1889" s="246" t="s">
        <v>17259</v>
      </c>
      <c r="C1889" s="245" t="s">
        <v>17110</v>
      </c>
      <c r="D1889" s="247" t="n">
        <v>0</v>
      </c>
    </row>
    <row r="1890" customFormat="false" ht="12.8" hidden="false" customHeight="false" outlineLevel="0" collapsed="false">
      <c r="A1890" s="245" t="n">
        <v>91376</v>
      </c>
      <c r="B1890" s="246" t="s">
        <v>17260</v>
      </c>
      <c r="C1890" s="245" t="s">
        <v>17110</v>
      </c>
      <c r="D1890" s="247" t="n">
        <v>0</v>
      </c>
    </row>
    <row r="1891" customFormat="false" ht="12.8" hidden="false" customHeight="false" outlineLevel="0" collapsed="false">
      <c r="A1891" s="245" t="n">
        <v>5754</v>
      </c>
      <c r="B1891" s="246" t="s">
        <v>17261</v>
      </c>
      <c r="C1891" s="245" t="s">
        <v>17110</v>
      </c>
      <c r="D1891" s="247" t="n">
        <v>0</v>
      </c>
    </row>
    <row r="1892" customFormat="false" ht="12.8" hidden="false" customHeight="false" outlineLevel="0" collapsed="false">
      <c r="A1892" s="245" t="n">
        <v>53829</v>
      </c>
      <c r="B1892" s="246" t="s">
        <v>17262</v>
      </c>
      <c r="C1892" s="245" t="s">
        <v>17110</v>
      </c>
      <c r="D1892" s="247" t="n">
        <v>0</v>
      </c>
    </row>
    <row r="1893" customFormat="false" ht="12.8" hidden="false" customHeight="false" outlineLevel="0" collapsed="false">
      <c r="A1893" s="245" t="n">
        <v>91026</v>
      </c>
      <c r="B1893" s="246" t="s">
        <v>17263</v>
      </c>
      <c r="C1893" s="245" t="s">
        <v>17110</v>
      </c>
      <c r="D1893" s="247" t="n">
        <v>0</v>
      </c>
    </row>
    <row r="1894" customFormat="false" ht="12.8" hidden="false" customHeight="false" outlineLevel="0" collapsed="false">
      <c r="A1894" s="245" t="n">
        <v>91028</v>
      </c>
      <c r="B1894" s="246" t="s">
        <v>17264</v>
      </c>
      <c r="C1894" s="245" t="s">
        <v>17110</v>
      </c>
      <c r="D1894" s="247" t="n">
        <v>0</v>
      </c>
    </row>
    <row r="1895" customFormat="false" ht="12.8" hidden="false" customHeight="false" outlineLevel="0" collapsed="false">
      <c r="A1895" s="245" t="n">
        <v>91027</v>
      </c>
      <c r="B1895" s="246" t="s">
        <v>17265</v>
      </c>
      <c r="C1895" s="245" t="s">
        <v>17110</v>
      </c>
      <c r="D1895" s="247" t="n">
        <v>0</v>
      </c>
    </row>
    <row r="1896" customFormat="false" ht="12.8" hidden="false" customHeight="false" outlineLevel="0" collapsed="false">
      <c r="A1896" s="245" t="n">
        <v>91029</v>
      </c>
      <c r="B1896" s="246" t="s">
        <v>17266</v>
      </c>
      <c r="C1896" s="245" t="s">
        <v>17110</v>
      </c>
      <c r="D1896" s="247" t="n">
        <v>0</v>
      </c>
    </row>
    <row r="1897" customFormat="false" ht="12.8" hidden="false" customHeight="false" outlineLevel="0" collapsed="false">
      <c r="A1897" s="245" t="n">
        <v>91030</v>
      </c>
      <c r="B1897" s="246" t="s">
        <v>17267</v>
      </c>
      <c r="C1897" s="245" t="s">
        <v>17110</v>
      </c>
      <c r="D1897" s="247" t="n">
        <v>0</v>
      </c>
    </row>
    <row r="1898" customFormat="false" ht="12.8" hidden="false" customHeight="false" outlineLevel="0" collapsed="false">
      <c r="A1898" s="245" t="n">
        <v>106241</v>
      </c>
      <c r="B1898" s="246" t="s">
        <v>17268</v>
      </c>
      <c r="C1898" s="245" t="s">
        <v>17110</v>
      </c>
      <c r="D1898" s="247" t="n">
        <v>0</v>
      </c>
    </row>
    <row r="1899" customFormat="false" ht="12.8" hidden="false" customHeight="false" outlineLevel="0" collapsed="false">
      <c r="A1899" s="245" t="n">
        <v>106356</v>
      </c>
      <c r="B1899" s="246" t="s">
        <v>17269</v>
      </c>
      <c r="C1899" s="245" t="s">
        <v>17110</v>
      </c>
      <c r="D1899" s="247" t="n">
        <v>0</v>
      </c>
    </row>
    <row r="1900" customFormat="false" ht="12.8" hidden="false" customHeight="false" outlineLevel="0" collapsed="false">
      <c r="A1900" s="245" t="n">
        <v>106361</v>
      </c>
      <c r="B1900" s="246" t="s">
        <v>17270</v>
      </c>
      <c r="C1900" s="245" t="s">
        <v>17110</v>
      </c>
      <c r="D1900" s="247" t="n">
        <v>0</v>
      </c>
    </row>
    <row r="1901" customFormat="false" ht="12.8" hidden="false" customHeight="false" outlineLevel="0" collapsed="false">
      <c r="A1901" s="245" t="n">
        <v>102815</v>
      </c>
      <c r="B1901" s="246" t="s">
        <v>17271</v>
      </c>
      <c r="C1901" s="245" t="s">
        <v>17110</v>
      </c>
      <c r="D1901" s="247" t="n">
        <v>0</v>
      </c>
    </row>
    <row r="1902" customFormat="false" ht="12.8" hidden="false" customHeight="false" outlineLevel="0" collapsed="false">
      <c r="A1902" s="245" t="n">
        <v>91529</v>
      </c>
      <c r="B1902" s="246" t="s">
        <v>17272</v>
      </c>
      <c r="C1902" s="245" t="s">
        <v>17110</v>
      </c>
      <c r="D1902" s="247" t="n">
        <v>0</v>
      </c>
    </row>
    <row r="1903" customFormat="false" ht="12.8" hidden="false" customHeight="false" outlineLevel="0" collapsed="false">
      <c r="A1903" s="245" t="n">
        <v>91530</v>
      </c>
      <c r="B1903" s="246" t="s">
        <v>17273</v>
      </c>
      <c r="C1903" s="245" t="s">
        <v>17110</v>
      </c>
      <c r="D1903" s="247" t="n">
        <v>0</v>
      </c>
    </row>
    <row r="1904" customFormat="false" ht="12.8" hidden="false" customHeight="false" outlineLevel="0" collapsed="false">
      <c r="A1904" s="245" t="n">
        <v>91531</v>
      </c>
      <c r="B1904" s="246" t="s">
        <v>17274</v>
      </c>
      <c r="C1904" s="245" t="s">
        <v>17110</v>
      </c>
      <c r="D1904" s="247" t="n">
        <v>0</v>
      </c>
    </row>
    <row r="1905" customFormat="false" ht="12.8" hidden="false" customHeight="false" outlineLevel="0" collapsed="false">
      <c r="A1905" s="245" t="n">
        <v>91532</v>
      </c>
      <c r="B1905" s="246" t="s">
        <v>17275</v>
      </c>
      <c r="C1905" s="245" t="s">
        <v>17110</v>
      </c>
      <c r="D1905" s="247" t="n">
        <v>0</v>
      </c>
    </row>
    <row r="1906" customFormat="false" ht="12.8" hidden="false" customHeight="false" outlineLevel="0" collapsed="false">
      <c r="A1906" s="245" t="n">
        <v>95260</v>
      </c>
      <c r="B1906" s="246" t="s">
        <v>17276</v>
      </c>
      <c r="C1906" s="245" t="s">
        <v>17110</v>
      </c>
      <c r="D1906" s="247" t="n">
        <v>0</v>
      </c>
    </row>
    <row r="1907" customFormat="false" ht="12.8" hidden="false" customHeight="false" outlineLevel="0" collapsed="false">
      <c r="A1907" s="245" t="n">
        <v>95261</v>
      </c>
      <c r="B1907" s="246" t="s">
        <v>17277</v>
      </c>
      <c r="C1907" s="245" t="s">
        <v>17110</v>
      </c>
      <c r="D1907" s="247" t="n">
        <v>0</v>
      </c>
    </row>
    <row r="1908" customFormat="false" ht="12.8" hidden="false" customHeight="false" outlineLevel="0" collapsed="false">
      <c r="A1908" s="245" t="n">
        <v>95262</v>
      </c>
      <c r="B1908" s="246" t="s">
        <v>17278</v>
      </c>
      <c r="C1908" s="245" t="s">
        <v>17110</v>
      </c>
      <c r="D1908" s="247" t="n">
        <v>0</v>
      </c>
    </row>
    <row r="1909" customFormat="false" ht="12.8" hidden="false" customHeight="false" outlineLevel="0" collapsed="false">
      <c r="A1909" s="245" t="n">
        <v>95263</v>
      </c>
      <c r="B1909" s="246" t="s">
        <v>17279</v>
      </c>
      <c r="C1909" s="245" t="s">
        <v>17110</v>
      </c>
      <c r="D1909" s="247" t="n">
        <v>0</v>
      </c>
    </row>
    <row r="1910" customFormat="false" ht="12.8" hidden="false" customHeight="false" outlineLevel="0" collapsed="false">
      <c r="A1910" s="245" t="n">
        <v>90968</v>
      </c>
      <c r="B1910" s="246" t="s">
        <v>17280</v>
      </c>
      <c r="C1910" s="245" t="s">
        <v>17110</v>
      </c>
      <c r="D1910" s="247" t="n">
        <v>0</v>
      </c>
    </row>
    <row r="1911" customFormat="false" ht="12.8" hidden="false" customHeight="false" outlineLevel="0" collapsed="false">
      <c r="A1911" s="245" t="n">
        <v>90969</v>
      </c>
      <c r="B1911" s="246" t="s">
        <v>17281</v>
      </c>
      <c r="C1911" s="245" t="s">
        <v>17110</v>
      </c>
      <c r="D1911" s="247" t="n">
        <v>0</v>
      </c>
    </row>
    <row r="1912" customFormat="false" ht="12.8" hidden="false" customHeight="false" outlineLevel="0" collapsed="false">
      <c r="A1912" s="245" t="n">
        <v>90970</v>
      </c>
      <c r="B1912" s="246" t="s">
        <v>17282</v>
      </c>
      <c r="C1912" s="245" t="s">
        <v>17110</v>
      </c>
      <c r="D1912" s="247" t="n">
        <v>0</v>
      </c>
    </row>
    <row r="1913" customFormat="false" ht="12.8" hidden="false" customHeight="false" outlineLevel="0" collapsed="false">
      <c r="A1913" s="245" t="n">
        <v>90971</v>
      </c>
      <c r="B1913" s="246" t="s">
        <v>17283</v>
      </c>
      <c r="C1913" s="245" t="s">
        <v>17110</v>
      </c>
      <c r="D1913" s="247" t="n">
        <v>0</v>
      </c>
    </row>
    <row r="1914" customFormat="false" ht="12.8" hidden="false" customHeight="false" outlineLevel="0" collapsed="false">
      <c r="A1914" s="245" t="n">
        <v>90992</v>
      </c>
      <c r="B1914" s="246" t="s">
        <v>17284</v>
      </c>
      <c r="C1914" s="245" t="s">
        <v>17110</v>
      </c>
      <c r="D1914" s="247" t="n">
        <v>0</v>
      </c>
    </row>
    <row r="1915" customFormat="false" ht="12.8" hidden="false" customHeight="false" outlineLevel="0" collapsed="false">
      <c r="A1915" s="245" t="n">
        <v>90993</v>
      </c>
      <c r="B1915" s="246" t="s">
        <v>17285</v>
      </c>
      <c r="C1915" s="245" t="s">
        <v>17110</v>
      </c>
      <c r="D1915" s="247" t="n">
        <v>0</v>
      </c>
    </row>
    <row r="1916" customFormat="false" ht="12.8" hidden="false" customHeight="false" outlineLevel="0" collapsed="false">
      <c r="A1916" s="245" t="n">
        <v>90994</v>
      </c>
      <c r="B1916" s="246" t="s">
        <v>17286</v>
      </c>
      <c r="C1916" s="245" t="s">
        <v>17110</v>
      </c>
      <c r="D1916" s="247" t="n">
        <v>0</v>
      </c>
    </row>
    <row r="1917" customFormat="false" ht="12.8" hidden="false" customHeight="false" outlineLevel="0" collapsed="false">
      <c r="A1917" s="245" t="n">
        <v>90995</v>
      </c>
      <c r="B1917" s="246" t="s">
        <v>17287</v>
      </c>
      <c r="C1917" s="245" t="s">
        <v>17110</v>
      </c>
      <c r="D1917" s="247" t="n">
        <v>0</v>
      </c>
    </row>
    <row r="1918" customFormat="false" ht="12.8" hidden="false" customHeight="false" outlineLevel="0" collapsed="false">
      <c r="A1918" s="245" t="n">
        <v>90957</v>
      </c>
      <c r="B1918" s="246" t="s">
        <v>17288</v>
      </c>
      <c r="C1918" s="245" t="s">
        <v>17110</v>
      </c>
      <c r="D1918" s="247" t="n">
        <v>0</v>
      </c>
    </row>
    <row r="1919" customFormat="false" ht="12.8" hidden="false" customHeight="false" outlineLevel="0" collapsed="false">
      <c r="A1919" s="245" t="n">
        <v>90958</v>
      </c>
      <c r="B1919" s="246" t="s">
        <v>17289</v>
      </c>
      <c r="C1919" s="245" t="s">
        <v>17110</v>
      </c>
      <c r="D1919" s="247" t="n">
        <v>0</v>
      </c>
    </row>
    <row r="1920" customFormat="false" ht="12.8" hidden="false" customHeight="false" outlineLevel="0" collapsed="false">
      <c r="A1920" s="245" t="n">
        <v>5797</v>
      </c>
      <c r="B1920" s="246" t="s">
        <v>17290</v>
      </c>
      <c r="C1920" s="245" t="s">
        <v>17110</v>
      </c>
      <c r="D1920" s="247" t="n">
        <v>0</v>
      </c>
    </row>
    <row r="1921" customFormat="false" ht="12.8" hidden="false" customHeight="false" outlineLevel="0" collapsed="false">
      <c r="A1921" s="245" t="n">
        <v>53865</v>
      </c>
      <c r="B1921" s="246" t="s">
        <v>17291</v>
      </c>
      <c r="C1921" s="245" t="s">
        <v>17110</v>
      </c>
      <c r="D1921" s="247" t="n">
        <v>0</v>
      </c>
    </row>
    <row r="1922" customFormat="false" ht="12.8" hidden="false" customHeight="false" outlineLevel="0" collapsed="false">
      <c r="A1922" s="245" t="n">
        <v>90975</v>
      </c>
      <c r="B1922" s="246" t="s">
        <v>17292</v>
      </c>
      <c r="C1922" s="245" t="s">
        <v>17110</v>
      </c>
      <c r="D1922" s="247" t="n">
        <v>0</v>
      </c>
    </row>
    <row r="1923" customFormat="false" ht="12.8" hidden="false" customHeight="false" outlineLevel="0" collapsed="false">
      <c r="A1923" s="245" t="n">
        <v>90976</v>
      </c>
      <c r="B1923" s="246" t="s">
        <v>17293</v>
      </c>
      <c r="C1923" s="245" t="s">
        <v>17110</v>
      </c>
      <c r="D1923" s="247" t="n">
        <v>0</v>
      </c>
    </row>
    <row r="1924" customFormat="false" ht="12.8" hidden="false" customHeight="false" outlineLevel="0" collapsed="false">
      <c r="A1924" s="245" t="n">
        <v>90977</v>
      </c>
      <c r="B1924" s="246" t="s">
        <v>17294</v>
      </c>
      <c r="C1924" s="245" t="s">
        <v>17110</v>
      </c>
      <c r="D1924" s="247" t="n">
        <v>0</v>
      </c>
    </row>
    <row r="1925" customFormat="false" ht="12.8" hidden="false" customHeight="false" outlineLevel="0" collapsed="false">
      <c r="A1925" s="245" t="n">
        <v>90978</v>
      </c>
      <c r="B1925" s="246" t="s">
        <v>17295</v>
      </c>
      <c r="C1925" s="245" t="s">
        <v>17110</v>
      </c>
      <c r="D1925" s="247" t="n">
        <v>0</v>
      </c>
    </row>
    <row r="1926" customFormat="false" ht="12.8" hidden="false" customHeight="false" outlineLevel="0" collapsed="false">
      <c r="A1926" s="245" t="n">
        <v>90960</v>
      </c>
      <c r="B1926" s="246" t="s">
        <v>17296</v>
      </c>
      <c r="C1926" s="245" t="s">
        <v>17110</v>
      </c>
      <c r="D1926" s="247" t="n">
        <v>0</v>
      </c>
    </row>
    <row r="1927" customFormat="false" ht="12.8" hidden="false" customHeight="false" outlineLevel="0" collapsed="false">
      <c r="A1927" s="245" t="n">
        <v>90961</v>
      </c>
      <c r="B1927" s="246" t="s">
        <v>17297</v>
      </c>
      <c r="C1927" s="245" t="s">
        <v>17110</v>
      </c>
      <c r="D1927" s="247" t="n">
        <v>0</v>
      </c>
    </row>
    <row r="1928" customFormat="false" ht="12.8" hidden="false" customHeight="false" outlineLevel="0" collapsed="false">
      <c r="A1928" s="245" t="n">
        <v>90962</v>
      </c>
      <c r="B1928" s="246" t="s">
        <v>17298</v>
      </c>
      <c r="C1928" s="245" t="s">
        <v>17110</v>
      </c>
      <c r="D1928" s="247" t="n">
        <v>0</v>
      </c>
    </row>
    <row r="1929" customFormat="false" ht="12.8" hidden="false" customHeight="false" outlineLevel="0" collapsed="false">
      <c r="A1929" s="245" t="n">
        <v>90963</v>
      </c>
      <c r="B1929" s="246" t="s">
        <v>17299</v>
      </c>
      <c r="C1929" s="245" t="s">
        <v>17110</v>
      </c>
      <c r="D1929" s="247" t="n">
        <v>0</v>
      </c>
    </row>
    <row r="1930" customFormat="false" ht="12.8" hidden="false" customHeight="false" outlineLevel="0" collapsed="false">
      <c r="A1930" s="245" t="n">
        <v>102966</v>
      </c>
      <c r="B1930" s="246" t="s">
        <v>17300</v>
      </c>
      <c r="C1930" s="245" t="s">
        <v>17110</v>
      </c>
      <c r="D1930" s="247" t="n">
        <v>0</v>
      </c>
    </row>
    <row r="1931" customFormat="false" ht="12.8" hidden="false" customHeight="false" outlineLevel="0" collapsed="false">
      <c r="A1931" s="245" t="n">
        <v>102967</v>
      </c>
      <c r="B1931" s="246" t="s">
        <v>17301</v>
      </c>
      <c r="C1931" s="245" t="s">
        <v>17110</v>
      </c>
      <c r="D1931" s="247" t="n">
        <v>0</v>
      </c>
    </row>
    <row r="1932" customFormat="false" ht="12.8" hidden="false" customHeight="false" outlineLevel="0" collapsed="false">
      <c r="A1932" s="245" t="n">
        <v>102968</v>
      </c>
      <c r="B1932" s="246" t="s">
        <v>17302</v>
      </c>
      <c r="C1932" s="245" t="s">
        <v>17110</v>
      </c>
      <c r="D1932" s="247" t="n">
        <v>0</v>
      </c>
    </row>
    <row r="1933" customFormat="false" ht="12.8" hidden="false" customHeight="false" outlineLevel="0" collapsed="false">
      <c r="A1933" s="245" t="n">
        <v>102969</v>
      </c>
      <c r="B1933" s="246" t="s">
        <v>17303</v>
      </c>
      <c r="C1933" s="245" t="s">
        <v>17110</v>
      </c>
      <c r="D1933" s="247" t="n">
        <v>0</v>
      </c>
    </row>
    <row r="1934" customFormat="false" ht="12.8" hidden="false" customHeight="false" outlineLevel="0" collapsed="false">
      <c r="A1934" s="245" t="n">
        <v>102832</v>
      </c>
      <c r="B1934" s="246" t="s">
        <v>17304</v>
      </c>
      <c r="C1934" s="245" t="s">
        <v>17110</v>
      </c>
      <c r="D1934" s="247" t="n">
        <v>0</v>
      </c>
    </row>
    <row r="1935" customFormat="false" ht="12.8" hidden="false" customHeight="false" outlineLevel="0" collapsed="false">
      <c r="A1935" s="245" t="n">
        <v>102826</v>
      </c>
      <c r="B1935" s="246" t="s">
        <v>17305</v>
      </c>
      <c r="C1935" s="245" t="s">
        <v>17110</v>
      </c>
      <c r="D1935" s="247" t="n">
        <v>0</v>
      </c>
    </row>
    <row r="1936" customFormat="false" ht="12.8" hidden="false" customHeight="false" outlineLevel="0" collapsed="false">
      <c r="A1936" s="245" t="n">
        <v>103937</v>
      </c>
      <c r="B1936" s="246" t="s">
        <v>17306</v>
      </c>
      <c r="C1936" s="245" t="s">
        <v>17110</v>
      </c>
      <c r="D1936" s="247" t="n">
        <v>0</v>
      </c>
    </row>
    <row r="1937" customFormat="false" ht="12.8" hidden="false" customHeight="false" outlineLevel="0" collapsed="false">
      <c r="A1937" s="245" t="n">
        <v>103943</v>
      </c>
      <c r="B1937" s="246" t="s">
        <v>17307</v>
      </c>
      <c r="C1937" s="245" t="s">
        <v>17110</v>
      </c>
      <c r="D1937" s="247" t="n">
        <v>0</v>
      </c>
    </row>
    <row r="1938" customFormat="false" ht="12.8" hidden="false" customHeight="false" outlineLevel="0" collapsed="false">
      <c r="A1938" s="245" t="n">
        <v>106406</v>
      </c>
      <c r="B1938" s="246" t="s">
        <v>17308</v>
      </c>
      <c r="C1938" s="245" t="s">
        <v>17110</v>
      </c>
      <c r="D1938" s="247" t="n">
        <v>0</v>
      </c>
    </row>
    <row r="1939" customFormat="false" ht="12.8" hidden="false" customHeight="false" outlineLevel="0" collapsed="false">
      <c r="A1939" s="245" t="n">
        <v>106407</v>
      </c>
      <c r="B1939" s="246" t="s">
        <v>17309</v>
      </c>
      <c r="C1939" s="245" t="s">
        <v>17110</v>
      </c>
      <c r="D1939" s="247" t="n">
        <v>0</v>
      </c>
    </row>
    <row r="1940" customFormat="false" ht="12.8" hidden="false" customHeight="false" outlineLevel="0" collapsed="false">
      <c r="A1940" s="245" t="n">
        <v>106408</v>
      </c>
      <c r="B1940" s="246" t="s">
        <v>17310</v>
      </c>
      <c r="C1940" s="245" t="s">
        <v>17110</v>
      </c>
      <c r="D1940" s="247" t="n">
        <v>0</v>
      </c>
    </row>
    <row r="1941" customFormat="false" ht="12.8" hidden="false" customHeight="false" outlineLevel="0" collapsed="false">
      <c r="A1941" s="245" t="n">
        <v>106409</v>
      </c>
      <c r="B1941" s="246" t="s">
        <v>17311</v>
      </c>
      <c r="C1941" s="245" t="s">
        <v>17110</v>
      </c>
      <c r="D1941" s="247" t="n">
        <v>0</v>
      </c>
    </row>
    <row r="1942" customFormat="false" ht="12.8" hidden="false" customHeight="false" outlineLevel="0" collapsed="false">
      <c r="A1942" s="245" t="n">
        <v>91279</v>
      </c>
      <c r="B1942" s="246" t="s">
        <v>17312</v>
      </c>
      <c r="C1942" s="245" t="s">
        <v>17110</v>
      </c>
      <c r="D1942" s="247" t="n">
        <v>0</v>
      </c>
    </row>
    <row r="1943" customFormat="false" ht="12.8" hidden="false" customHeight="false" outlineLevel="0" collapsed="false">
      <c r="A1943" s="245" t="n">
        <v>91280</v>
      </c>
      <c r="B1943" s="246" t="s">
        <v>17313</v>
      </c>
      <c r="C1943" s="245" t="s">
        <v>17110</v>
      </c>
      <c r="D1943" s="247" t="n">
        <v>0</v>
      </c>
    </row>
    <row r="1944" customFormat="false" ht="12.8" hidden="false" customHeight="false" outlineLevel="0" collapsed="false">
      <c r="A1944" s="245" t="n">
        <v>91281</v>
      </c>
      <c r="B1944" s="246" t="s">
        <v>17314</v>
      </c>
      <c r="C1944" s="245" t="s">
        <v>17110</v>
      </c>
      <c r="D1944" s="247" t="n">
        <v>0</v>
      </c>
    </row>
    <row r="1945" customFormat="false" ht="12.8" hidden="false" customHeight="false" outlineLevel="0" collapsed="false">
      <c r="A1945" s="245" t="n">
        <v>91282</v>
      </c>
      <c r="B1945" s="246" t="s">
        <v>17315</v>
      </c>
      <c r="C1945" s="245" t="s">
        <v>17110</v>
      </c>
      <c r="D1945" s="247" t="n">
        <v>0</v>
      </c>
    </row>
    <row r="1946" customFormat="false" ht="12.8" hidden="false" customHeight="false" outlineLevel="0" collapsed="false">
      <c r="A1946" s="245" t="n">
        <v>95278</v>
      </c>
      <c r="B1946" s="246" t="s">
        <v>17316</v>
      </c>
      <c r="C1946" s="245" t="s">
        <v>17110</v>
      </c>
      <c r="D1946" s="247" t="n">
        <v>0</v>
      </c>
    </row>
    <row r="1947" customFormat="false" ht="12.8" hidden="false" customHeight="false" outlineLevel="0" collapsed="false">
      <c r="A1947" s="245" t="n">
        <v>95279</v>
      </c>
      <c r="B1947" s="246" t="s">
        <v>17317</v>
      </c>
      <c r="C1947" s="245" t="s">
        <v>17110</v>
      </c>
      <c r="D1947" s="247" t="n">
        <v>0</v>
      </c>
    </row>
    <row r="1948" customFormat="false" ht="12.8" hidden="false" customHeight="false" outlineLevel="0" collapsed="false">
      <c r="A1948" s="245" t="n">
        <v>95280</v>
      </c>
      <c r="B1948" s="246" t="s">
        <v>17318</v>
      </c>
      <c r="C1948" s="245" t="s">
        <v>17110</v>
      </c>
      <c r="D1948" s="247" t="n">
        <v>0</v>
      </c>
    </row>
    <row r="1949" customFormat="false" ht="12.8" hidden="false" customHeight="false" outlineLevel="0" collapsed="false">
      <c r="A1949" s="245" t="n">
        <v>95281</v>
      </c>
      <c r="B1949" s="246" t="s">
        <v>17319</v>
      </c>
      <c r="C1949" s="245" t="s">
        <v>17110</v>
      </c>
      <c r="D1949" s="247" t="n">
        <v>0</v>
      </c>
    </row>
    <row r="1950" customFormat="false" ht="12.8" hidden="false" customHeight="false" outlineLevel="0" collapsed="false">
      <c r="A1950" s="245" t="n">
        <v>95124</v>
      </c>
      <c r="B1950" s="246" t="s">
        <v>17320</v>
      </c>
      <c r="C1950" s="245" t="s">
        <v>17110</v>
      </c>
      <c r="D1950" s="247" t="n">
        <v>0</v>
      </c>
    </row>
    <row r="1951" customFormat="false" ht="12.8" hidden="false" customHeight="false" outlineLevel="0" collapsed="false">
      <c r="A1951" s="245" t="n">
        <v>95123</v>
      </c>
      <c r="B1951" s="246" t="s">
        <v>17321</v>
      </c>
      <c r="C1951" s="245" t="s">
        <v>17110</v>
      </c>
      <c r="D1951" s="247" t="n">
        <v>0</v>
      </c>
    </row>
    <row r="1952" customFormat="false" ht="12.8" hidden="false" customHeight="false" outlineLevel="0" collapsed="false">
      <c r="A1952" s="245" t="n">
        <v>95125</v>
      </c>
      <c r="B1952" s="246" t="s">
        <v>17322</v>
      </c>
      <c r="C1952" s="245" t="s">
        <v>17110</v>
      </c>
      <c r="D1952" s="247" t="n">
        <v>0</v>
      </c>
    </row>
    <row r="1953" customFormat="false" ht="12.8" hidden="false" customHeight="false" outlineLevel="0" collapsed="false">
      <c r="A1953" s="245" t="n">
        <v>95126</v>
      </c>
      <c r="B1953" s="246" t="s">
        <v>17323</v>
      </c>
      <c r="C1953" s="245" t="s">
        <v>17110</v>
      </c>
      <c r="D1953" s="247" t="n">
        <v>0</v>
      </c>
    </row>
    <row r="1954" customFormat="false" ht="12.8" hidden="false" customHeight="false" outlineLevel="0" collapsed="false">
      <c r="A1954" s="245" t="n">
        <v>92040</v>
      </c>
      <c r="B1954" s="246" t="s">
        <v>17324</v>
      </c>
      <c r="C1954" s="245" t="s">
        <v>17110</v>
      </c>
      <c r="D1954" s="247" t="n">
        <v>0</v>
      </c>
    </row>
    <row r="1955" customFormat="false" ht="12.8" hidden="false" customHeight="false" outlineLevel="0" collapsed="false">
      <c r="A1955" s="245" t="n">
        <v>92041</v>
      </c>
      <c r="B1955" s="246" t="s">
        <v>17325</v>
      </c>
      <c r="C1955" s="245" t="s">
        <v>17110</v>
      </c>
      <c r="D1955" s="247" t="n">
        <v>0</v>
      </c>
    </row>
    <row r="1956" customFormat="false" ht="12.8" hidden="false" customHeight="false" outlineLevel="0" collapsed="false">
      <c r="A1956" s="245" t="n">
        <v>92042</v>
      </c>
      <c r="B1956" s="246" t="s">
        <v>17326</v>
      </c>
      <c r="C1956" s="245" t="s">
        <v>17110</v>
      </c>
      <c r="D1956" s="247" t="n">
        <v>0</v>
      </c>
    </row>
    <row r="1957" customFormat="false" ht="12.8" hidden="false" customHeight="false" outlineLevel="0" collapsed="false">
      <c r="A1957" s="245" t="n">
        <v>106410</v>
      </c>
      <c r="B1957" s="246" t="s">
        <v>17327</v>
      </c>
      <c r="C1957" s="245" t="s">
        <v>17110</v>
      </c>
      <c r="D1957" s="247" t="n">
        <v>0</v>
      </c>
    </row>
    <row r="1958" customFormat="false" ht="12.8" hidden="false" customHeight="false" outlineLevel="0" collapsed="false">
      <c r="A1958" s="245" t="n">
        <v>106411</v>
      </c>
      <c r="B1958" s="246" t="s">
        <v>17328</v>
      </c>
      <c r="C1958" s="245" t="s">
        <v>17110</v>
      </c>
      <c r="D1958" s="247" t="n">
        <v>0</v>
      </c>
    </row>
    <row r="1959" customFormat="false" ht="12.8" hidden="false" customHeight="false" outlineLevel="0" collapsed="false">
      <c r="A1959" s="245" t="n">
        <v>106412</v>
      </c>
      <c r="B1959" s="246" t="s">
        <v>17329</v>
      </c>
      <c r="C1959" s="245" t="s">
        <v>17110</v>
      </c>
      <c r="D1959" s="247" t="n">
        <v>0</v>
      </c>
    </row>
    <row r="1960" customFormat="false" ht="12.8" hidden="false" customHeight="false" outlineLevel="0" collapsed="false">
      <c r="A1960" s="245" t="n">
        <v>106413</v>
      </c>
      <c r="B1960" s="246" t="s">
        <v>17330</v>
      </c>
      <c r="C1960" s="245" t="s">
        <v>17110</v>
      </c>
      <c r="D1960" s="247" t="n">
        <v>0</v>
      </c>
    </row>
    <row r="1961" customFormat="false" ht="12.8" hidden="false" customHeight="false" outlineLevel="0" collapsed="false">
      <c r="A1961" s="245" t="n">
        <v>92114</v>
      </c>
      <c r="B1961" s="246" t="s">
        <v>17331</v>
      </c>
      <c r="C1961" s="245" t="s">
        <v>17110</v>
      </c>
      <c r="D1961" s="247" t="n">
        <v>0</v>
      </c>
    </row>
    <row r="1962" customFormat="false" ht="12.8" hidden="false" customHeight="false" outlineLevel="0" collapsed="false">
      <c r="A1962" s="245" t="n">
        <v>92115</v>
      </c>
      <c r="B1962" s="246" t="s">
        <v>17332</v>
      </c>
      <c r="C1962" s="245" t="s">
        <v>17110</v>
      </c>
      <c r="D1962" s="247" t="n">
        <v>0</v>
      </c>
    </row>
    <row r="1963" customFormat="false" ht="12.8" hidden="false" customHeight="false" outlineLevel="0" collapsed="false">
      <c r="A1963" s="245" t="n">
        <v>92116</v>
      </c>
      <c r="B1963" s="246" t="s">
        <v>17333</v>
      </c>
      <c r="C1963" s="245" t="s">
        <v>17110</v>
      </c>
      <c r="D1963" s="247" t="n">
        <v>0</v>
      </c>
    </row>
    <row r="1964" customFormat="false" ht="12.8" hidden="false" customHeight="false" outlineLevel="0" collapsed="false">
      <c r="A1964" s="245" t="n">
        <v>102915</v>
      </c>
      <c r="B1964" s="246" t="s">
        <v>17334</v>
      </c>
      <c r="C1964" s="245" t="s">
        <v>17110</v>
      </c>
      <c r="D1964" s="247" t="n">
        <v>0</v>
      </c>
    </row>
    <row r="1965" customFormat="false" ht="12.8" hidden="false" customHeight="false" outlineLevel="0" collapsed="false">
      <c r="A1965" s="245" t="n">
        <v>95716</v>
      </c>
      <c r="B1965" s="246" t="s">
        <v>17335</v>
      </c>
      <c r="C1965" s="245" t="s">
        <v>17110</v>
      </c>
      <c r="D1965" s="247" t="n">
        <v>0</v>
      </c>
    </row>
    <row r="1966" customFormat="false" ht="12.8" hidden="false" customHeight="false" outlineLevel="0" collapsed="false">
      <c r="A1966" s="245" t="n">
        <v>95717</v>
      </c>
      <c r="B1966" s="246" t="s">
        <v>17336</v>
      </c>
      <c r="C1966" s="245" t="s">
        <v>17110</v>
      </c>
      <c r="D1966" s="247" t="n">
        <v>0</v>
      </c>
    </row>
    <row r="1967" customFormat="false" ht="12.8" hidden="false" customHeight="false" outlineLevel="0" collapsed="false">
      <c r="A1967" s="245" t="n">
        <v>95718</v>
      </c>
      <c r="B1967" s="246" t="s">
        <v>17337</v>
      </c>
      <c r="C1967" s="245" t="s">
        <v>17110</v>
      </c>
      <c r="D1967" s="247" t="n">
        <v>0</v>
      </c>
    </row>
    <row r="1968" customFormat="false" ht="12.8" hidden="false" customHeight="false" outlineLevel="0" collapsed="false">
      <c r="A1968" s="245" t="n">
        <v>95719</v>
      </c>
      <c r="B1968" s="246" t="s">
        <v>17338</v>
      </c>
      <c r="C1968" s="245" t="s">
        <v>17110</v>
      </c>
      <c r="D1968" s="247" t="n">
        <v>0</v>
      </c>
    </row>
    <row r="1969" customFormat="false" ht="12.8" hidden="false" customHeight="false" outlineLevel="0" collapsed="false">
      <c r="A1969" s="245" t="n">
        <v>104712</v>
      </c>
      <c r="B1969" s="246" t="s">
        <v>17339</v>
      </c>
      <c r="C1969" s="245" t="s">
        <v>17110</v>
      </c>
      <c r="D1969" s="247" t="n">
        <v>0</v>
      </c>
    </row>
    <row r="1970" customFormat="false" ht="12.8" hidden="false" customHeight="false" outlineLevel="0" collapsed="false">
      <c r="A1970" s="245" t="n">
        <v>104713</v>
      </c>
      <c r="B1970" s="246" t="s">
        <v>17340</v>
      </c>
      <c r="C1970" s="245" t="s">
        <v>17110</v>
      </c>
      <c r="D1970" s="247" t="n">
        <v>0</v>
      </c>
    </row>
    <row r="1971" customFormat="false" ht="12.8" hidden="false" customHeight="false" outlineLevel="0" collapsed="false">
      <c r="A1971" s="245" t="n">
        <v>104714</v>
      </c>
      <c r="B1971" s="246" t="s">
        <v>17341</v>
      </c>
      <c r="C1971" s="245" t="s">
        <v>17110</v>
      </c>
      <c r="D1971" s="247" t="n">
        <v>0</v>
      </c>
    </row>
    <row r="1972" customFormat="false" ht="12.8" hidden="false" customHeight="false" outlineLevel="0" collapsed="false">
      <c r="A1972" s="245" t="n">
        <v>104715</v>
      </c>
      <c r="B1972" s="246" t="s">
        <v>17342</v>
      </c>
      <c r="C1972" s="245" t="s">
        <v>17110</v>
      </c>
      <c r="D1972" s="247" t="n">
        <v>0</v>
      </c>
    </row>
    <row r="1973" customFormat="false" ht="12.8" hidden="false" customHeight="false" outlineLevel="0" collapsed="false">
      <c r="A1973" s="245" t="n">
        <v>106397</v>
      </c>
      <c r="B1973" s="246" t="s">
        <v>17343</v>
      </c>
      <c r="C1973" s="245" t="s">
        <v>17110</v>
      </c>
      <c r="D1973" s="247" t="n">
        <v>0</v>
      </c>
    </row>
    <row r="1974" customFormat="false" ht="12.8" hidden="false" customHeight="false" outlineLevel="0" collapsed="false">
      <c r="A1974" s="245" t="n">
        <v>106403</v>
      </c>
      <c r="B1974" s="246" t="s">
        <v>17344</v>
      </c>
      <c r="C1974" s="245" t="s">
        <v>17110</v>
      </c>
      <c r="D1974" s="247" t="n">
        <v>0</v>
      </c>
    </row>
    <row r="1975" customFormat="false" ht="12.8" hidden="false" customHeight="false" outlineLevel="0" collapsed="false">
      <c r="A1975" s="245" t="n">
        <v>102897</v>
      </c>
      <c r="B1975" s="246" t="s">
        <v>17345</v>
      </c>
      <c r="C1975" s="245" t="s">
        <v>17110</v>
      </c>
      <c r="D1975" s="247" t="n">
        <v>0</v>
      </c>
    </row>
    <row r="1976" customFormat="false" ht="12.8" hidden="false" customHeight="false" outlineLevel="0" collapsed="false">
      <c r="A1976" s="245" t="n">
        <v>5627</v>
      </c>
      <c r="B1976" s="246" t="s">
        <v>17346</v>
      </c>
      <c r="C1976" s="245" t="s">
        <v>17110</v>
      </c>
      <c r="D1976" s="247" t="n">
        <v>0</v>
      </c>
    </row>
    <row r="1977" customFormat="false" ht="12.8" hidden="false" customHeight="false" outlineLevel="0" collapsed="false">
      <c r="A1977" s="245" t="n">
        <v>5628</v>
      </c>
      <c r="B1977" s="246" t="s">
        <v>17347</v>
      </c>
      <c r="C1977" s="245" t="s">
        <v>17110</v>
      </c>
      <c r="D1977" s="247" t="n">
        <v>0</v>
      </c>
    </row>
    <row r="1978" customFormat="false" ht="12.8" hidden="false" customHeight="false" outlineLevel="0" collapsed="false">
      <c r="A1978" s="245" t="n">
        <v>5629</v>
      </c>
      <c r="B1978" s="246" t="s">
        <v>17348</v>
      </c>
      <c r="C1978" s="245" t="s">
        <v>17110</v>
      </c>
      <c r="D1978" s="247" t="n">
        <v>0</v>
      </c>
    </row>
    <row r="1979" customFormat="false" ht="12.8" hidden="false" customHeight="false" outlineLevel="0" collapsed="false">
      <c r="A1979" s="245" t="n">
        <v>5630</v>
      </c>
      <c r="B1979" s="246" t="s">
        <v>17349</v>
      </c>
      <c r="C1979" s="245" t="s">
        <v>17110</v>
      </c>
      <c r="D1979" s="247" t="n">
        <v>0</v>
      </c>
    </row>
    <row r="1980" customFormat="false" ht="12.8" hidden="false" customHeight="false" outlineLevel="0" collapsed="false">
      <c r="A1980" s="245" t="n">
        <v>88900</v>
      </c>
      <c r="B1980" s="246" t="s">
        <v>17350</v>
      </c>
      <c r="C1980" s="245" t="s">
        <v>17110</v>
      </c>
      <c r="D1980" s="247" t="n">
        <v>0</v>
      </c>
    </row>
    <row r="1981" customFormat="false" ht="12.8" hidden="false" customHeight="false" outlineLevel="0" collapsed="false">
      <c r="A1981" s="245" t="n">
        <v>88902</v>
      </c>
      <c r="B1981" s="246" t="s">
        <v>17351</v>
      </c>
      <c r="C1981" s="245" t="s">
        <v>17110</v>
      </c>
      <c r="D1981" s="247" t="n">
        <v>0</v>
      </c>
    </row>
    <row r="1982" customFormat="false" ht="12.8" hidden="false" customHeight="false" outlineLevel="0" collapsed="false">
      <c r="A1982" s="245" t="n">
        <v>88903</v>
      </c>
      <c r="B1982" s="246" t="s">
        <v>17352</v>
      </c>
      <c r="C1982" s="245" t="s">
        <v>17110</v>
      </c>
      <c r="D1982" s="247" t="n">
        <v>0</v>
      </c>
    </row>
    <row r="1983" customFormat="false" ht="12.8" hidden="false" customHeight="false" outlineLevel="0" collapsed="false">
      <c r="A1983" s="245" t="n">
        <v>88904</v>
      </c>
      <c r="B1983" s="246" t="s">
        <v>17353</v>
      </c>
      <c r="C1983" s="245" t="s">
        <v>17110</v>
      </c>
      <c r="D1983" s="247" t="n">
        <v>0</v>
      </c>
    </row>
    <row r="1984" customFormat="false" ht="12.8" hidden="false" customHeight="false" outlineLevel="0" collapsed="false">
      <c r="A1984" s="245" t="n">
        <v>88569</v>
      </c>
      <c r="B1984" s="246" t="s">
        <v>17354</v>
      </c>
      <c r="C1984" s="245" t="s">
        <v>17110</v>
      </c>
      <c r="D1984" s="247" t="n">
        <v>0</v>
      </c>
    </row>
    <row r="1985" customFormat="false" ht="12.8" hidden="false" customHeight="false" outlineLevel="0" collapsed="false">
      <c r="A1985" s="245" t="n">
        <v>88570</v>
      </c>
      <c r="B1985" s="246" t="s">
        <v>17355</v>
      </c>
      <c r="C1985" s="245" t="s">
        <v>17110</v>
      </c>
      <c r="D1985" s="247" t="n">
        <v>0</v>
      </c>
    </row>
    <row r="1986" customFormat="false" ht="12.8" hidden="false" customHeight="false" outlineLevel="0" collapsed="false">
      <c r="A1986" s="245" t="n">
        <v>5765</v>
      </c>
      <c r="B1986" s="246" t="s">
        <v>17356</v>
      </c>
      <c r="C1986" s="245" t="s">
        <v>17110</v>
      </c>
      <c r="D1986" s="247" t="n">
        <v>0</v>
      </c>
    </row>
    <row r="1987" customFormat="false" ht="12.8" hidden="false" customHeight="false" outlineLevel="0" collapsed="false">
      <c r="A1987" s="245" t="n">
        <v>5766</v>
      </c>
      <c r="B1987" s="246" t="s">
        <v>17357</v>
      </c>
      <c r="C1987" s="245" t="s">
        <v>17110</v>
      </c>
      <c r="D1987" s="247" t="n">
        <v>0</v>
      </c>
    </row>
    <row r="1988" customFormat="false" ht="12.8" hidden="false" customHeight="false" outlineLevel="0" collapsed="false">
      <c r="A1988" s="245" t="n">
        <v>91468</v>
      </c>
      <c r="B1988" s="246" t="s">
        <v>17358</v>
      </c>
      <c r="C1988" s="245" t="s">
        <v>17110</v>
      </c>
      <c r="D1988" s="247" t="n">
        <v>0</v>
      </c>
    </row>
    <row r="1989" customFormat="false" ht="12.8" hidden="false" customHeight="false" outlineLevel="0" collapsed="false">
      <c r="A1989" s="245" t="n">
        <v>91484</v>
      </c>
      <c r="B1989" s="246" t="s">
        <v>17359</v>
      </c>
      <c r="C1989" s="245" t="s">
        <v>17110</v>
      </c>
      <c r="D1989" s="247" t="n">
        <v>0</v>
      </c>
    </row>
    <row r="1990" customFormat="false" ht="12.8" hidden="false" customHeight="false" outlineLevel="0" collapsed="false">
      <c r="A1990" s="245" t="n">
        <v>91469</v>
      </c>
      <c r="B1990" s="246" t="s">
        <v>17360</v>
      </c>
      <c r="C1990" s="245" t="s">
        <v>17110</v>
      </c>
      <c r="D1990" s="247" t="n">
        <v>0</v>
      </c>
    </row>
    <row r="1991" customFormat="false" ht="12.8" hidden="false" customHeight="false" outlineLevel="0" collapsed="false">
      <c r="A1991" s="245" t="n">
        <v>83361</v>
      </c>
      <c r="B1991" s="246" t="s">
        <v>17361</v>
      </c>
      <c r="C1991" s="245" t="s">
        <v>17110</v>
      </c>
      <c r="D1991" s="247" t="n">
        <v>0</v>
      </c>
    </row>
    <row r="1992" customFormat="false" ht="12.8" hidden="false" customHeight="false" outlineLevel="0" collapsed="false">
      <c r="A1992" s="245" t="n">
        <v>91485</v>
      </c>
      <c r="B1992" s="246" t="s">
        <v>17362</v>
      </c>
      <c r="C1992" s="245" t="s">
        <v>17110</v>
      </c>
      <c r="D1992" s="247" t="n">
        <v>0</v>
      </c>
    </row>
    <row r="1993" customFormat="false" ht="12.8" hidden="false" customHeight="false" outlineLevel="0" collapsed="false">
      <c r="A1993" s="245" t="n">
        <v>89230</v>
      </c>
      <c r="B1993" s="246" t="s">
        <v>17363</v>
      </c>
      <c r="C1993" s="245" t="s">
        <v>17110</v>
      </c>
      <c r="D1993" s="247" t="n">
        <v>0</v>
      </c>
    </row>
    <row r="1994" customFormat="false" ht="12.8" hidden="false" customHeight="false" outlineLevel="0" collapsed="false">
      <c r="A1994" s="245" t="n">
        <v>89231</v>
      </c>
      <c r="B1994" s="246" t="s">
        <v>17364</v>
      </c>
      <c r="C1994" s="245" t="s">
        <v>17110</v>
      </c>
      <c r="D1994" s="247" t="n">
        <v>0</v>
      </c>
    </row>
    <row r="1995" customFormat="false" ht="12.8" hidden="false" customHeight="false" outlineLevel="0" collapsed="false">
      <c r="A1995" s="245" t="n">
        <v>89232</v>
      </c>
      <c r="B1995" s="246" t="s">
        <v>17365</v>
      </c>
      <c r="C1995" s="245" t="s">
        <v>17110</v>
      </c>
      <c r="D1995" s="247" t="n">
        <v>0</v>
      </c>
    </row>
    <row r="1996" customFormat="false" ht="12.8" hidden="false" customHeight="false" outlineLevel="0" collapsed="false">
      <c r="A1996" s="245" t="n">
        <v>89233</v>
      </c>
      <c r="B1996" s="246" t="s">
        <v>17366</v>
      </c>
      <c r="C1996" s="245" t="s">
        <v>17110</v>
      </c>
      <c r="D1996" s="247" t="n">
        <v>0</v>
      </c>
    </row>
    <row r="1997" customFormat="false" ht="12.8" hidden="false" customHeight="false" outlineLevel="0" collapsed="false">
      <c r="A1997" s="245" t="n">
        <v>89236</v>
      </c>
      <c r="B1997" s="246" t="s">
        <v>17367</v>
      </c>
      <c r="C1997" s="245" t="s">
        <v>17110</v>
      </c>
      <c r="D1997" s="247" t="n">
        <v>0</v>
      </c>
    </row>
    <row r="1998" customFormat="false" ht="12.8" hidden="false" customHeight="false" outlineLevel="0" collapsed="false">
      <c r="A1998" s="245" t="n">
        <v>89237</v>
      </c>
      <c r="B1998" s="246" t="s">
        <v>17368</v>
      </c>
      <c r="C1998" s="245" t="s">
        <v>17110</v>
      </c>
      <c r="D1998" s="247" t="n">
        <v>0</v>
      </c>
    </row>
    <row r="1999" customFormat="false" ht="12.8" hidden="false" customHeight="false" outlineLevel="0" collapsed="false">
      <c r="A1999" s="245" t="n">
        <v>89238</v>
      </c>
      <c r="B1999" s="246" t="s">
        <v>17369</v>
      </c>
      <c r="C1999" s="245" t="s">
        <v>17110</v>
      </c>
      <c r="D1999" s="247" t="n">
        <v>0</v>
      </c>
    </row>
    <row r="2000" customFormat="false" ht="12.8" hidden="false" customHeight="false" outlineLevel="0" collapsed="false">
      <c r="A2000" s="245" t="n">
        <v>89239</v>
      </c>
      <c r="B2000" s="246" t="s">
        <v>17370</v>
      </c>
      <c r="C2000" s="245" t="s">
        <v>17110</v>
      </c>
      <c r="D2000" s="247" t="n">
        <v>0</v>
      </c>
    </row>
    <row r="2001" customFormat="false" ht="12.8" hidden="false" customHeight="false" outlineLevel="0" collapsed="false">
      <c r="A2001" s="245" t="n">
        <v>102933</v>
      </c>
      <c r="B2001" s="246" t="s">
        <v>17371</v>
      </c>
      <c r="C2001" s="245" t="s">
        <v>17110</v>
      </c>
      <c r="D2001" s="247" t="n">
        <v>0</v>
      </c>
    </row>
    <row r="2002" customFormat="false" ht="12.8" hidden="false" customHeight="false" outlineLevel="0" collapsed="false">
      <c r="A2002" s="245" t="n">
        <v>93411</v>
      </c>
      <c r="B2002" s="246" t="s">
        <v>17372</v>
      </c>
      <c r="C2002" s="245" t="s">
        <v>17110</v>
      </c>
      <c r="D2002" s="247" t="n">
        <v>0</v>
      </c>
    </row>
    <row r="2003" customFormat="false" ht="12.8" hidden="false" customHeight="false" outlineLevel="0" collapsed="false">
      <c r="A2003" s="245" t="n">
        <v>93412</v>
      </c>
      <c r="B2003" s="246" t="s">
        <v>17373</v>
      </c>
      <c r="C2003" s="245" t="s">
        <v>17110</v>
      </c>
      <c r="D2003" s="247" t="n">
        <v>0</v>
      </c>
    </row>
    <row r="2004" customFormat="false" ht="12.8" hidden="false" customHeight="false" outlineLevel="0" collapsed="false">
      <c r="A2004" s="245" t="n">
        <v>93413</v>
      </c>
      <c r="B2004" s="246" t="s">
        <v>17374</v>
      </c>
      <c r="C2004" s="245" t="s">
        <v>17110</v>
      </c>
      <c r="D2004" s="247" t="n">
        <v>0</v>
      </c>
    </row>
    <row r="2005" customFormat="false" ht="12.8" hidden="false" customHeight="false" outlineLevel="0" collapsed="false">
      <c r="A2005" s="245" t="n">
        <v>93414</v>
      </c>
      <c r="B2005" s="246" t="s">
        <v>17375</v>
      </c>
      <c r="C2005" s="245" t="s">
        <v>17110</v>
      </c>
      <c r="D2005" s="247" t="n">
        <v>0</v>
      </c>
    </row>
    <row r="2006" customFormat="false" ht="12.8" hidden="false" customHeight="false" outlineLevel="0" collapsed="false">
      <c r="A2006" s="245" t="n">
        <v>88855</v>
      </c>
      <c r="B2006" s="246" t="s">
        <v>17376</v>
      </c>
      <c r="C2006" s="245" t="s">
        <v>17110</v>
      </c>
      <c r="D2006" s="247" t="n">
        <v>0</v>
      </c>
    </row>
    <row r="2007" customFormat="false" ht="12.8" hidden="false" customHeight="false" outlineLevel="0" collapsed="false">
      <c r="A2007" s="245" t="n">
        <v>88856</v>
      </c>
      <c r="B2007" s="246" t="s">
        <v>17377</v>
      </c>
      <c r="C2007" s="245" t="s">
        <v>17110</v>
      </c>
      <c r="D2007" s="247" t="n">
        <v>0</v>
      </c>
    </row>
    <row r="2008" customFormat="false" ht="12.8" hidden="false" customHeight="false" outlineLevel="0" collapsed="false">
      <c r="A2008" s="245" t="n">
        <v>5658</v>
      </c>
      <c r="B2008" s="246" t="s">
        <v>17378</v>
      </c>
      <c r="C2008" s="245" t="s">
        <v>17110</v>
      </c>
      <c r="D2008" s="247" t="n">
        <v>0</v>
      </c>
    </row>
    <row r="2009" customFormat="false" ht="12.8" hidden="false" customHeight="false" outlineLevel="0" collapsed="false">
      <c r="A2009" s="245" t="n">
        <v>53840</v>
      </c>
      <c r="B2009" s="246" t="s">
        <v>17379</v>
      </c>
      <c r="C2009" s="245" t="s">
        <v>17110</v>
      </c>
      <c r="D2009" s="247" t="n">
        <v>0</v>
      </c>
    </row>
    <row r="2010" customFormat="false" ht="12.8" hidden="false" customHeight="false" outlineLevel="0" collapsed="false">
      <c r="A2010" s="245" t="n">
        <v>87026</v>
      </c>
      <c r="B2010" s="246" t="s">
        <v>17380</v>
      </c>
      <c r="C2010" s="245" t="s">
        <v>17110</v>
      </c>
      <c r="D2010" s="247" t="n">
        <v>0</v>
      </c>
    </row>
    <row r="2011" customFormat="false" ht="12.8" hidden="false" customHeight="false" outlineLevel="0" collapsed="false">
      <c r="A2011" s="245" t="n">
        <v>53841</v>
      </c>
      <c r="B2011" s="246" t="s">
        <v>17381</v>
      </c>
      <c r="C2011" s="245" t="s">
        <v>17110</v>
      </c>
      <c r="D2011" s="247" t="n">
        <v>0</v>
      </c>
    </row>
    <row r="2012" customFormat="false" ht="12.8" hidden="false" customHeight="false" outlineLevel="0" collapsed="false">
      <c r="A2012" s="245" t="n">
        <v>95209</v>
      </c>
      <c r="B2012" s="246" t="s">
        <v>17382</v>
      </c>
      <c r="C2012" s="245" t="s">
        <v>17110</v>
      </c>
      <c r="D2012" s="247" t="n">
        <v>0</v>
      </c>
    </row>
    <row r="2013" customFormat="false" ht="12.8" hidden="false" customHeight="false" outlineLevel="0" collapsed="false">
      <c r="A2013" s="245" t="n">
        <v>95210</v>
      </c>
      <c r="B2013" s="246" t="s">
        <v>17383</v>
      </c>
      <c r="C2013" s="245" t="s">
        <v>17110</v>
      </c>
      <c r="D2013" s="247" t="n">
        <v>0</v>
      </c>
    </row>
    <row r="2014" customFormat="false" ht="12.8" hidden="false" customHeight="false" outlineLevel="0" collapsed="false">
      <c r="A2014" s="245" t="n">
        <v>95211</v>
      </c>
      <c r="B2014" s="246" t="s">
        <v>17384</v>
      </c>
      <c r="C2014" s="245" t="s">
        <v>17110</v>
      </c>
      <c r="D2014" s="247" t="n">
        <v>0</v>
      </c>
    </row>
    <row r="2015" customFormat="false" ht="12.8" hidden="false" customHeight="false" outlineLevel="0" collapsed="false">
      <c r="A2015" s="245" t="n">
        <v>93267</v>
      </c>
      <c r="B2015" s="246" t="s">
        <v>17385</v>
      </c>
      <c r="C2015" s="245" t="s">
        <v>17110</v>
      </c>
      <c r="D2015" s="247" t="n">
        <v>0</v>
      </c>
    </row>
    <row r="2016" customFormat="false" ht="12.8" hidden="false" customHeight="false" outlineLevel="0" collapsed="false">
      <c r="A2016" s="245" t="n">
        <v>93269</v>
      </c>
      <c r="B2016" s="246" t="s">
        <v>17386</v>
      </c>
      <c r="C2016" s="245" t="s">
        <v>17110</v>
      </c>
      <c r="D2016" s="247" t="n">
        <v>0</v>
      </c>
    </row>
    <row r="2017" customFormat="false" ht="12.8" hidden="false" customHeight="false" outlineLevel="0" collapsed="false">
      <c r="A2017" s="245" t="n">
        <v>93270</v>
      </c>
      <c r="B2017" s="246" t="s">
        <v>17387</v>
      </c>
      <c r="C2017" s="245" t="s">
        <v>17110</v>
      </c>
      <c r="D2017" s="247" t="n">
        <v>0</v>
      </c>
    </row>
    <row r="2018" customFormat="false" ht="12.8" hidden="false" customHeight="false" outlineLevel="0" collapsed="false">
      <c r="A2018" s="245" t="n">
        <v>93271</v>
      </c>
      <c r="B2018" s="246" t="s">
        <v>17388</v>
      </c>
      <c r="C2018" s="245" t="s">
        <v>17110</v>
      </c>
      <c r="D2018" s="247" t="n">
        <v>0</v>
      </c>
    </row>
    <row r="2019" customFormat="false" ht="12.8" hidden="false" customHeight="false" outlineLevel="0" collapsed="false">
      <c r="A2019" s="245" t="n">
        <v>95208</v>
      </c>
      <c r="B2019" s="246" t="s">
        <v>17389</v>
      </c>
      <c r="C2019" s="245" t="s">
        <v>17110</v>
      </c>
      <c r="D2019" s="247" t="n">
        <v>0</v>
      </c>
    </row>
    <row r="2020" customFormat="false" ht="12.8" hidden="false" customHeight="false" outlineLevel="0" collapsed="false">
      <c r="A2020" s="245" t="n">
        <v>83761</v>
      </c>
      <c r="B2020" s="246" t="s">
        <v>17390</v>
      </c>
      <c r="C2020" s="245" t="s">
        <v>17110</v>
      </c>
      <c r="D2020" s="247" t="n">
        <v>0</v>
      </c>
    </row>
    <row r="2021" customFormat="false" ht="12.8" hidden="false" customHeight="false" outlineLevel="0" collapsed="false">
      <c r="A2021" s="245" t="n">
        <v>83764</v>
      </c>
      <c r="B2021" s="246" t="s">
        <v>17391</v>
      </c>
      <c r="C2021" s="245" t="s">
        <v>17110</v>
      </c>
      <c r="D2021" s="247" t="n">
        <v>0</v>
      </c>
    </row>
    <row r="2022" customFormat="false" ht="12.8" hidden="false" customHeight="false" outlineLevel="0" collapsed="false">
      <c r="A2022" s="245" t="n">
        <v>83762</v>
      </c>
      <c r="B2022" s="246" t="s">
        <v>17392</v>
      </c>
      <c r="C2022" s="245" t="s">
        <v>17110</v>
      </c>
      <c r="D2022" s="247" t="n">
        <v>0</v>
      </c>
    </row>
    <row r="2023" customFormat="false" ht="12.8" hidden="false" customHeight="false" outlineLevel="0" collapsed="false">
      <c r="A2023" s="245" t="n">
        <v>83763</v>
      </c>
      <c r="B2023" s="246" t="s">
        <v>17393</v>
      </c>
      <c r="C2023" s="245" t="s">
        <v>17110</v>
      </c>
      <c r="D2023" s="247" t="n">
        <v>0</v>
      </c>
    </row>
    <row r="2024" customFormat="false" ht="12.8" hidden="false" customHeight="false" outlineLevel="0" collapsed="false">
      <c r="A2024" s="245" t="n">
        <v>95874</v>
      </c>
      <c r="B2024" s="246" t="s">
        <v>17394</v>
      </c>
      <c r="C2024" s="245" t="s">
        <v>17110</v>
      </c>
      <c r="D2024" s="247" t="n">
        <v>0</v>
      </c>
    </row>
    <row r="2025" customFormat="false" ht="12.8" hidden="false" customHeight="false" outlineLevel="0" collapsed="false">
      <c r="A2025" s="245" t="n">
        <v>95869</v>
      </c>
      <c r="B2025" s="246" t="s">
        <v>17395</v>
      </c>
      <c r="C2025" s="245" t="s">
        <v>17110</v>
      </c>
      <c r="D2025" s="247" t="n">
        <v>0</v>
      </c>
    </row>
    <row r="2026" customFormat="false" ht="12.8" hidden="false" customHeight="false" outlineLevel="0" collapsed="false">
      <c r="A2026" s="245" t="n">
        <v>95870</v>
      </c>
      <c r="B2026" s="246" t="s">
        <v>17396</v>
      </c>
      <c r="C2026" s="245" t="s">
        <v>17110</v>
      </c>
      <c r="D2026" s="247" t="n">
        <v>0</v>
      </c>
    </row>
    <row r="2027" customFormat="false" ht="12.8" hidden="false" customHeight="false" outlineLevel="0" collapsed="false">
      <c r="A2027" s="245" t="n">
        <v>95871</v>
      </c>
      <c r="B2027" s="246" t="s">
        <v>17397</v>
      </c>
      <c r="C2027" s="245" t="s">
        <v>17110</v>
      </c>
      <c r="D2027" s="247" t="n">
        <v>0</v>
      </c>
    </row>
    <row r="2028" customFormat="false" ht="12.8" hidden="false" customHeight="false" outlineLevel="0" collapsed="false">
      <c r="A2028" s="245" t="n">
        <v>104687</v>
      </c>
      <c r="B2028" s="246" t="s">
        <v>17398</v>
      </c>
      <c r="C2028" s="245" t="s">
        <v>17110</v>
      </c>
      <c r="D2028" s="247" t="n">
        <v>0</v>
      </c>
    </row>
    <row r="2029" customFormat="false" ht="12.8" hidden="false" customHeight="false" outlineLevel="0" collapsed="false">
      <c r="A2029" s="245" t="n">
        <v>73303</v>
      </c>
      <c r="B2029" s="246" t="s">
        <v>17399</v>
      </c>
      <c r="C2029" s="245" t="s">
        <v>17110</v>
      </c>
      <c r="D2029" s="247" t="n">
        <v>0</v>
      </c>
    </row>
    <row r="2030" customFormat="false" ht="12.8" hidden="false" customHeight="false" outlineLevel="0" collapsed="false">
      <c r="A2030" s="245" t="n">
        <v>93235</v>
      </c>
      <c r="B2030" s="246" t="s">
        <v>17400</v>
      </c>
      <c r="C2030" s="245" t="s">
        <v>17110</v>
      </c>
      <c r="D2030" s="247" t="n">
        <v>0</v>
      </c>
    </row>
    <row r="2031" customFormat="false" ht="12.8" hidden="false" customHeight="false" outlineLevel="0" collapsed="false">
      <c r="A2031" s="245" t="n">
        <v>73307</v>
      </c>
      <c r="B2031" s="246" t="s">
        <v>17401</v>
      </c>
      <c r="C2031" s="245" t="s">
        <v>17110</v>
      </c>
      <c r="D2031" s="247" t="n">
        <v>0</v>
      </c>
    </row>
    <row r="2032" customFormat="false" ht="12.8" hidden="false" customHeight="false" outlineLevel="0" collapsed="false">
      <c r="A2032" s="245" t="n">
        <v>73311</v>
      </c>
      <c r="B2032" s="246" t="s">
        <v>17402</v>
      </c>
      <c r="C2032" s="245" t="s">
        <v>17110</v>
      </c>
      <c r="D2032" s="247" t="n">
        <v>0</v>
      </c>
    </row>
    <row r="2033" customFormat="false" ht="12.8" hidden="false" customHeight="false" outlineLevel="0" collapsed="false">
      <c r="A2033" s="245" t="n">
        <v>93423</v>
      </c>
      <c r="B2033" s="246" t="s">
        <v>17403</v>
      </c>
      <c r="C2033" s="245" t="s">
        <v>17110</v>
      </c>
      <c r="D2033" s="247" t="n">
        <v>0</v>
      </c>
    </row>
    <row r="2034" customFormat="false" ht="12.8" hidden="false" customHeight="false" outlineLevel="0" collapsed="false">
      <c r="A2034" s="245" t="n">
        <v>93424</v>
      </c>
      <c r="B2034" s="246" t="s">
        <v>17404</v>
      </c>
      <c r="C2034" s="245" t="s">
        <v>17110</v>
      </c>
      <c r="D2034" s="247" t="n">
        <v>0</v>
      </c>
    </row>
    <row r="2035" customFormat="false" ht="12.8" hidden="false" customHeight="false" outlineLevel="0" collapsed="false">
      <c r="A2035" s="245" t="n">
        <v>93425</v>
      </c>
      <c r="B2035" s="246" t="s">
        <v>17405</v>
      </c>
      <c r="C2035" s="245" t="s">
        <v>17110</v>
      </c>
      <c r="D2035" s="247" t="n">
        <v>0</v>
      </c>
    </row>
    <row r="2036" customFormat="false" ht="12.8" hidden="false" customHeight="false" outlineLevel="0" collapsed="false">
      <c r="A2036" s="245" t="n">
        <v>93426</v>
      </c>
      <c r="B2036" s="246" t="s">
        <v>17406</v>
      </c>
      <c r="C2036" s="245" t="s">
        <v>17110</v>
      </c>
      <c r="D2036" s="247" t="n">
        <v>0</v>
      </c>
    </row>
    <row r="2037" customFormat="false" ht="12.8" hidden="false" customHeight="false" outlineLevel="0" collapsed="false">
      <c r="A2037" s="245" t="n">
        <v>93417</v>
      </c>
      <c r="B2037" s="246" t="s">
        <v>17407</v>
      </c>
      <c r="C2037" s="245" t="s">
        <v>17110</v>
      </c>
      <c r="D2037" s="247" t="n">
        <v>0</v>
      </c>
    </row>
    <row r="2038" customFormat="false" ht="12.8" hidden="false" customHeight="false" outlineLevel="0" collapsed="false">
      <c r="A2038" s="245" t="n">
        <v>93418</v>
      </c>
      <c r="B2038" s="246" t="s">
        <v>17408</v>
      </c>
      <c r="C2038" s="245" t="s">
        <v>17110</v>
      </c>
      <c r="D2038" s="247" t="n">
        <v>0</v>
      </c>
    </row>
    <row r="2039" customFormat="false" ht="12.8" hidden="false" customHeight="false" outlineLevel="0" collapsed="false">
      <c r="A2039" s="245" t="n">
        <v>93419</v>
      </c>
      <c r="B2039" s="246" t="s">
        <v>17409</v>
      </c>
      <c r="C2039" s="245" t="s">
        <v>17110</v>
      </c>
      <c r="D2039" s="247" t="n">
        <v>0</v>
      </c>
    </row>
    <row r="2040" customFormat="false" ht="12.8" hidden="false" customHeight="false" outlineLevel="0" collapsed="false">
      <c r="A2040" s="245" t="n">
        <v>93420</v>
      </c>
      <c r="B2040" s="246" t="s">
        <v>17410</v>
      </c>
      <c r="C2040" s="245" t="s">
        <v>17110</v>
      </c>
      <c r="D2040" s="247" t="n">
        <v>0</v>
      </c>
    </row>
    <row r="2041" customFormat="false" ht="12.8" hidden="false" customHeight="false" outlineLevel="0" collapsed="false">
      <c r="A2041" s="245" t="n">
        <v>93277</v>
      </c>
      <c r="B2041" s="246" t="s">
        <v>17411</v>
      </c>
      <c r="C2041" s="245" t="s">
        <v>17110</v>
      </c>
      <c r="D2041" s="247" t="n">
        <v>0</v>
      </c>
    </row>
    <row r="2042" customFormat="false" ht="12.8" hidden="false" customHeight="false" outlineLevel="0" collapsed="false">
      <c r="A2042" s="245" t="n">
        <v>93278</v>
      </c>
      <c r="B2042" s="246" t="s">
        <v>17412</v>
      </c>
      <c r="C2042" s="245" t="s">
        <v>17110</v>
      </c>
      <c r="D2042" s="247" t="n">
        <v>0</v>
      </c>
    </row>
    <row r="2043" customFormat="false" ht="12.8" hidden="false" customHeight="false" outlineLevel="0" collapsed="false">
      <c r="A2043" s="245" t="n">
        <v>93279</v>
      </c>
      <c r="B2043" s="246" t="s">
        <v>17413</v>
      </c>
      <c r="C2043" s="245" t="s">
        <v>17110</v>
      </c>
      <c r="D2043" s="247" t="n">
        <v>0</v>
      </c>
    </row>
    <row r="2044" customFormat="false" ht="12.8" hidden="false" customHeight="false" outlineLevel="0" collapsed="false">
      <c r="A2044" s="245" t="n">
        <v>93280</v>
      </c>
      <c r="B2044" s="246" t="s">
        <v>17414</v>
      </c>
      <c r="C2044" s="245" t="s">
        <v>17110</v>
      </c>
      <c r="D2044" s="247" t="n">
        <v>0</v>
      </c>
    </row>
    <row r="2045" customFormat="false" ht="12.8" hidden="false" customHeight="false" outlineLevel="0" collapsed="false">
      <c r="A2045" s="245" t="n">
        <v>104912</v>
      </c>
      <c r="B2045" s="246" t="s">
        <v>17415</v>
      </c>
      <c r="C2045" s="245" t="s">
        <v>17110</v>
      </c>
      <c r="D2045" s="247" t="n">
        <v>0</v>
      </c>
    </row>
    <row r="2046" customFormat="false" ht="12.8" hidden="false" customHeight="false" outlineLevel="0" collapsed="false">
      <c r="A2046" s="245" t="n">
        <v>102843</v>
      </c>
      <c r="B2046" s="246" t="s">
        <v>17416</v>
      </c>
      <c r="C2046" s="245" t="s">
        <v>17110</v>
      </c>
      <c r="D2046" s="247" t="n">
        <v>0</v>
      </c>
    </row>
    <row r="2047" customFormat="false" ht="12.8" hidden="false" customHeight="false" outlineLevel="0" collapsed="false">
      <c r="A2047" s="245" t="n">
        <v>89267</v>
      </c>
      <c r="B2047" s="246" t="s">
        <v>17417</v>
      </c>
      <c r="C2047" s="245" t="s">
        <v>17110</v>
      </c>
      <c r="D2047" s="247" t="n">
        <v>0</v>
      </c>
    </row>
    <row r="2048" customFormat="false" ht="12.8" hidden="false" customHeight="false" outlineLevel="0" collapsed="false">
      <c r="A2048" s="245" t="n">
        <v>89269</v>
      </c>
      <c r="B2048" s="246" t="s">
        <v>17418</v>
      </c>
      <c r="C2048" s="245" t="s">
        <v>17110</v>
      </c>
      <c r="D2048" s="247" t="n">
        <v>0</v>
      </c>
    </row>
    <row r="2049" customFormat="false" ht="12.8" hidden="false" customHeight="false" outlineLevel="0" collapsed="false">
      <c r="A2049" s="245" t="n">
        <v>89268</v>
      </c>
      <c r="B2049" s="246" t="s">
        <v>17419</v>
      </c>
      <c r="C2049" s="245" t="s">
        <v>17110</v>
      </c>
      <c r="D2049" s="247" t="n">
        <v>0</v>
      </c>
    </row>
    <row r="2050" customFormat="false" ht="12.8" hidden="false" customHeight="false" outlineLevel="0" collapsed="false">
      <c r="A2050" s="245" t="n">
        <v>89270</v>
      </c>
      <c r="B2050" s="246" t="s">
        <v>17420</v>
      </c>
      <c r="C2050" s="245" t="s">
        <v>17110</v>
      </c>
      <c r="D2050" s="247" t="n">
        <v>0</v>
      </c>
    </row>
    <row r="2051" customFormat="false" ht="12.8" hidden="false" customHeight="false" outlineLevel="0" collapsed="false">
      <c r="A2051" s="245" t="n">
        <v>89271</v>
      </c>
      <c r="B2051" s="246" t="s">
        <v>17421</v>
      </c>
      <c r="C2051" s="245" t="s">
        <v>17110</v>
      </c>
      <c r="D2051" s="247" t="n">
        <v>0</v>
      </c>
    </row>
    <row r="2052" customFormat="false" ht="12.8" hidden="false" customHeight="false" outlineLevel="0" collapsed="false">
      <c r="A2052" s="245" t="n">
        <v>93283</v>
      </c>
      <c r="B2052" s="246" t="s">
        <v>17422</v>
      </c>
      <c r="C2052" s="245" t="s">
        <v>17110</v>
      </c>
      <c r="D2052" s="247" t="n">
        <v>0</v>
      </c>
    </row>
    <row r="2053" customFormat="false" ht="12.8" hidden="false" customHeight="false" outlineLevel="0" collapsed="false">
      <c r="A2053" s="245" t="n">
        <v>93296</v>
      </c>
      <c r="B2053" s="246" t="s">
        <v>17423</v>
      </c>
      <c r="C2053" s="245" t="s">
        <v>17110</v>
      </c>
      <c r="D2053" s="247" t="n">
        <v>0</v>
      </c>
    </row>
    <row r="2054" customFormat="false" ht="12.8" hidden="false" customHeight="false" outlineLevel="0" collapsed="false">
      <c r="A2054" s="245" t="n">
        <v>93284</v>
      </c>
      <c r="B2054" s="246" t="s">
        <v>17424</v>
      </c>
      <c r="C2054" s="245" t="s">
        <v>17110</v>
      </c>
      <c r="D2054" s="247" t="n">
        <v>0</v>
      </c>
    </row>
    <row r="2055" customFormat="false" ht="12.8" hidden="false" customHeight="false" outlineLevel="0" collapsed="false">
      <c r="A2055" s="245" t="n">
        <v>93285</v>
      </c>
      <c r="B2055" s="246" t="s">
        <v>17425</v>
      </c>
      <c r="C2055" s="245" t="s">
        <v>17110</v>
      </c>
      <c r="D2055" s="247" t="n">
        <v>0</v>
      </c>
    </row>
    <row r="2056" customFormat="false" ht="12.8" hidden="false" customHeight="false" outlineLevel="0" collapsed="false">
      <c r="A2056" s="245" t="n">
        <v>93286</v>
      </c>
      <c r="B2056" s="246" t="s">
        <v>17426</v>
      </c>
      <c r="C2056" s="245" t="s">
        <v>17110</v>
      </c>
      <c r="D2056" s="247" t="n">
        <v>0</v>
      </c>
    </row>
    <row r="2057" customFormat="false" ht="12.8" hidden="false" customHeight="false" outlineLevel="0" collapsed="false">
      <c r="A2057" s="245" t="n">
        <v>104709</v>
      </c>
      <c r="B2057" s="246" t="s">
        <v>17427</v>
      </c>
      <c r="C2057" s="245" t="s">
        <v>17110</v>
      </c>
      <c r="D2057" s="247" t="n">
        <v>0</v>
      </c>
    </row>
    <row r="2058" customFormat="false" ht="12.8" hidden="false" customHeight="false" outlineLevel="0" collapsed="false">
      <c r="A2058" s="245" t="n">
        <v>104906</v>
      </c>
      <c r="B2058" s="246" t="s">
        <v>17428</v>
      </c>
      <c r="C2058" s="245" t="s">
        <v>17110</v>
      </c>
      <c r="D2058" s="247" t="n">
        <v>0</v>
      </c>
    </row>
    <row r="2059" customFormat="false" ht="12.8" hidden="false" customHeight="false" outlineLevel="0" collapsed="false">
      <c r="A2059" s="245" t="n">
        <v>102849</v>
      </c>
      <c r="B2059" s="246" t="s">
        <v>17429</v>
      </c>
      <c r="C2059" s="245" t="s">
        <v>17110</v>
      </c>
      <c r="D2059" s="247" t="n">
        <v>0</v>
      </c>
    </row>
    <row r="2060" customFormat="false" ht="12.8" hidden="false" customHeight="false" outlineLevel="0" collapsed="false">
      <c r="A2060" s="245" t="n">
        <v>102855</v>
      </c>
      <c r="B2060" s="246" t="s">
        <v>17430</v>
      </c>
      <c r="C2060" s="245" t="s">
        <v>17110</v>
      </c>
      <c r="D2060" s="247" t="n">
        <v>0</v>
      </c>
    </row>
    <row r="2061" customFormat="false" ht="12.8" hidden="false" customHeight="false" outlineLevel="0" collapsed="false">
      <c r="A2061" s="245" t="n">
        <v>106242</v>
      </c>
      <c r="B2061" s="246" t="s">
        <v>17431</v>
      </c>
      <c r="C2061" s="245" t="s">
        <v>17110</v>
      </c>
      <c r="D2061" s="247" t="n">
        <v>0</v>
      </c>
    </row>
    <row r="2062" customFormat="false" ht="12.8" hidden="false" customHeight="false" outlineLevel="0" collapsed="false">
      <c r="A2062" s="245" t="n">
        <v>106245</v>
      </c>
      <c r="B2062" s="246" t="s">
        <v>17432</v>
      </c>
      <c r="C2062" s="245" t="s">
        <v>17110</v>
      </c>
      <c r="D2062" s="247" t="n">
        <v>0</v>
      </c>
    </row>
    <row r="2063" customFormat="false" ht="12.8" hidden="false" customHeight="false" outlineLevel="0" collapsed="false">
      <c r="A2063" s="245" t="n">
        <v>106243</v>
      </c>
      <c r="B2063" s="246" t="s">
        <v>17433</v>
      </c>
      <c r="C2063" s="245" t="s">
        <v>17110</v>
      </c>
      <c r="D2063" s="247" t="n">
        <v>0</v>
      </c>
    </row>
    <row r="2064" customFormat="false" ht="12.8" hidden="false" customHeight="false" outlineLevel="0" collapsed="false">
      <c r="A2064" s="245" t="n">
        <v>106244</v>
      </c>
      <c r="B2064" s="246" t="s">
        <v>17434</v>
      </c>
      <c r="C2064" s="245" t="s">
        <v>17110</v>
      </c>
      <c r="D2064" s="247" t="n">
        <v>0</v>
      </c>
    </row>
    <row r="2065" customFormat="false" ht="12.8" hidden="false" customHeight="false" outlineLevel="0" collapsed="false">
      <c r="A2065" s="245" t="n">
        <v>106246</v>
      </c>
      <c r="B2065" s="246" t="s">
        <v>17435</v>
      </c>
      <c r="C2065" s="245" t="s">
        <v>17110</v>
      </c>
      <c r="D2065" s="247" t="n">
        <v>0</v>
      </c>
    </row>
    <row r="2066" customFormat="false" ht="12.8" hidden="false" customHeight="false" outlineLevel="0" collapsed="false">
      <c r="A2066" s="245" t="n">
        <v>93397</v>
      </c>
      <c r="B2066" s="246" t="s">
        <v>17436</v>
      </c>
      <c r="C2066" s="245" t="s">
        <v>17110</v>
      </c>
      <c r="D2066" s="247" t="n">
        <v>0</v>
      </c>
    </row>
    <row r="2067" customFormat="false" ht="12.8" hidden="false" customHeight="false" outlineLevel="0" collapsed="false">
      <c r="A2067" s="245" t="n">
        <v>93399</v>
      </c>
      <c r="B2067" s="246" t="s">
        <v>17437</v>
      </c>
      <c r="C2067" s="245" t="s">
        <v>17110</v>
      </c>
      <c r="D2067" s="247" t="n">
        <v>0</v>
      </c>
    </row>
    <row r="2068" customFormat="false" ht="12.8" hidden="false" customHeight="false" outlineLevel="0" collapsed="false">
      <c r="A2068" s="245" t="n">
        <v>93398</v>
      </c>
      <c r="B2068" s="246" t="s">
        <v>17438</v>
      </c>
      <c r="C2068" s="245" t="s">
        <v>17110</v>
      </c>
      <c r="D2068" s="247" t="n">
        <v>0</v>
      </c>
    </row>
    <row r="2069" customFormat="false" ht="12.8" hidden="false" customHeight="false" outlineLevel="0" collapsed="false">
      <c r="A2069" s="245" t="n">
        <v>93400</v>
      </c>
      <c r="B2069" s="246" t="s">
        <v>17439</v>
      </c>
      <c r="C2069" s="245" t="s">
        <v>17110</v>
      </c>
      <c r="D2069" s="247" t="n">
        <v>0</v>
      </c>
    </row>
    <row r="2070" customFormat="false" ht="12.8" hidden="false" customHeight="false" outlineLevel="0" collapsed="false">
      <c r="A2070" s="245" t="n">
        <v>93401</v>
      </c>
      <c r="B2070" s="246" t="s">
        <v>17440</v>
      </c>
      <c r="C2070" s="245" t="s">
        <v>17110</v>
      </c>
      <c r="D2070" s="247" t="n">
        <v>0</v>
      </c>
    </row>
    <row r="2071" customFormat="false" ht="12.8" hidden="false" customHeight="false" outlineLevel="0" collapsed="false">
      <c r="A2071" s="245" t="n">
        <v>89259</v>
      </c>
      <c r="B2071" s="246" t="s">
        <v>17441</v>
      </c>
      <c r="C2071" s="245" t="s">
        <v>17110</v>
      </c>
      <c r="D2071" s="247" t="n">
        <v>0</v>
      </c>
    </row>
    <row r="2072" customFormat="false" ht="12.8" hidden="false" customHeight="false" outlineLevel="0" collapsed="false">
      <c r="A2072" s="245" t="n">
        <v>91466</v>
      </c>
      <c r="B2072" s="246" t="s">
        <v>17442</v>
      </c>
      <c r="C2072" s="245" t="s">
        <v>17110</v>
      </c>
      <c r="D2072" s="247" t="n">
        <v>0</v>
      </c>
    </row>
    <row r="2073" customFormat="false" ht="12.8" hidden="false" customHeight="false" outlineLevel="0" collapsed="false">
      <c r="A2073" s="245" t="n">
        <v>89260</v>
      </c>
      <c r="B2073" s="246" t="s">
        <v>17443</v>
      </c>
      <c r="C2073" s="245" t="s">
        <v>17110</v>
      </c>
      <c r="D2073" s="247" t="n">
        <v>0</v>
      </c>
    </row>
    <row r="2074" customFormat="false" ht="12.8" hidden="false" customHeight="false" outlineLevel="0" collapsed="false">
      <c r="A2074" s="245" t="n">
        <v>89262</v>
      </c>
      <c r="B2074" s="246" t="s">
        <v>17444</v>
      </c>
      <c r="C2074" s="245" t="s">
        <v>17110</v>
      </c>
      <c r="D2074" s="247" t="n">
        <v>0</v>
      </c>
    </row>
    <row r="2075" customFormat="false" ht="12.8" hidden="false" customHeight="false" outlineLevel="0" collapsed="false">
      <c r="A2075" s="245" t="n">
        <v>91467</v>
      </c>
      <c r="B2075" s="246" t="s">
        <v>17445</v>
      </c>
      <c r="C2075" s="245" t="s">
        <v>17110</v>
      </c>
      <c r="D2075" s="247" t="n">
        <v>0</v>
      </c>
    </row>
    <row r="2076" customFormat="false" ht="12.8" hidden="false" customHeight="false" outlineLevel="0" collapsed="false">
      <c r="A2076" s="245" t="n">
        <v>105843</v>
      </c>
      <c r="B2076" s="246" t="s">
        <v>17446</v>
      </c>
      <c r="C2076" s="245" t="s">
        <v>17110</v>
      </c>
      <c r="D2076" s="247" t="n">
        <v>0</v>
      </c>
    </row>
    <row r="2077" customFormat="false" ht="12.8" hidden="false" customHeight="false" outlineLevel="0" collapsed="false">
      <c r="A2077" s="245" t="n">
        <v>91629</v>
      </c>
      <c r="B2077" s="246" t="s">
        <v>17447</v>
      </c>
      <c r="C2077" s="245" t="s">
        <v>17110</v>
      </c>
      <c r="D2077" s="247" t="n">
        <v>0</v>
      </c>
    </row>
    <row r="2078" customFormat="false" ht="12.8" hidden="false" customHeight="false" outlineLevel="0" collapsed="false">
      <c r="A2078" s="245" t="n">
        <v>91631</v>
      </c>
      <c r="B2078" s="246" t="s">
        <v>17448</v>
      </c>
      <c r="C2078" s="245" t="s">
        <v>17110</v>
      </c>
      <c r="D2078" s="247" t="n">
        <v>0</v>
      </c>
    </row>
    <row r="2079" customFormat="false" ht="12.8" hidden="false" customHeight="false" outlineLevel="0" collapsed="false">
      <c r="A2079" s="245" t="n">
        <v>91630</v>
      </c>
      <c r="B2079" s="246" t="s">
        <v>17449</v>
      </c>
      <c r="C2079" s="245" t="s">
        <v>17110</v>
      </c>
      <c r="D2079" s="247" t="n">
        <v>0</v>
      </c>
    </row>
    <row r="2080" customFormat="false" ht="12.8" hidden="false" customHeight="false" outlineLevel="0" collapsed="false">
      <c r="A2080" s="245" t="n">
        <v>91632</v>
      </c>
      <c r="B2080" s="246" t="s">
        <v>17450</v>
      </c>
      <c r="C2080" s="245" t="s">
        <v>17110</v>
      </c>
      <c r="D2080" s="247" t="n">
        <v>0</v>
      </c>
    </row>
    <row r="2081" customFormat="false" ht="12.8" hidden="false" customHeight="false" outlineLevel="0" collapsed="false">
      <c r="A2081" s="245" t="n">
        <v>91633</v>
      </c>
      <c r="B2081" s="246" t="s">
        <v>17451</v>
      </c>
      <c r="C2081" s="245" t="s">
        <v>17110</v>
      </c>
      <c r="D2081" s="247" t="n">
        <v>0</v>
      </c>
    </row>
    <row r="2082" customFormat="false" ht="12.8" hidden="false" customHeight="false" outlineLevel="0" collapsed="false">
      <c r="A2082" s="245" t="n">
        <v>105979</v>
      </c>
      <c r="B2082" s="246" t="s">
        <v>17452</v>
      </c>
      <c r="C2082" s="245" t="s">
        <v>17110</v>
      </c>
      <c r="D2082" s="247" t="n">
        <v>0</v>
      </c>
    </row>
    <row r="2083" customFormat="false" ht="12.8" hidden="false" customHeight="false" outlineLevel="0" collapsed="false">
      <c r="A2083" s="245" t="n">
        <v>105982</v>
      </c>
      <c r="B2083" s="246" t="s">
        <v>17453</v>
      </c>
      <c r="C2083" s="245" t="s">
        <v>17110</v>
      </c>
      <c r="D2083" s="247" t="n">
        <v>0</v>
      </c>
    </row>
    <row r="2084" customFormat="false" ht="12.8" hidden="false" customHeight="false" outlineLevel="0" collapsed="false">
      <c r="A2084" s="245" t="n">
        <v>105980</v>
      </c>
      <c r="B2084" s="246" t="s">
        <v>17454</v>
      </c>
      <c r="C2084" s="245" t="s">
        <v>17110</v>
      </c>
      <c r="D2084" s="247" t="n">
        <v>0</v>
      </c>
    </row>
    <row r="2085" customFormat="false" ht="12.8" hidden="false" customHeight="false" outlineLevel="0" collapsed="false">
      <c r="A2085" s="245" t="n">
        <v>105981</v>
      </c>
      <c r="B2085" s="246" t="s">
        <v>17455</v>
      </c>
      <c r="C2085" s="245" t="s">
        <v>17110</v>
      </c>
      <c r="D2085" s="247" t="n">
        <v>0</v>
      </c>
    </row>
    <row r="2086" customFormat="false" ht="12.8" hidden="false" customHeight="false" outlineLevel="0" collapsed="false">
      <c r="A2086" s="245" t="n">
        <v>105983</v>
      </c>
      <c r="B2086" s="246" t="s">
        <v>17456</v>
      </c>
      <c r="C2086" s="245" t="s">
        <v>17110</v>
      </c>
      <c r="D2086" s="247" t="n">
        <v>0</v>
      </c>
    </row>
    <row r="2087" customFormat="false" ht="12.8" hidden="false" customHeight="false" outlineLevel="0" collapsed="false">
      <c r="A2087" s="245" t="n">
        <v>98760</v>
      </c>
      <c r="B2087" s="246" t="s">
        <v>17457</v>
      </c>
      <c r="C2087" s="245" t="s">
        <v>17110</v>
      </c>
      <c r="D2087" s="247" t="n">
        <v>0</v>
      </c>
    </row>
    <row r="2088" customFormat="false" ht="12.8" hidden="false" customHeight="false" outlineLevel="0" collapsed="false">
      <c r="A2088" s="245" t="n">
        <v>98761</v>
      </c>
      <c r="B2088" s="246" t="s">
        <v>17458</v>
      </c>
      <c r="C2088" s="245" t="s">
        <v>17110</v>
      </c>
      <c r="D2088" s="247" t="n">
        <v>0</v>
      </c>
    </row>
    <row r="2089" customFormat="false" ht="12.8" hidden="false" customHeight="false" outlineLevel="0" collapsed="false">
      <c r="A2089" s="245" t="n">
        <v>98762</v>
      </c>
      <c r="B2089" s="246" t="s">
        <v>17459</v>
      </c>
      <c r="C2089" s="245" t="s">
        <v>17110</v>
      </c>
      <c r="D2089" s="247" t="n">
        <v>0</v>
      </c>
    </row>
    <row r="2090" customFormat="false" ht="12.8" hidden="false" customHeight="false" outlineLevel="0" collapsed="false">
      <c r="A2090" s="245" t="n">
        <v>98763</v>
      </c>
      <c r="B2090" s="246" t="s">
        <v>17460</v>
      </c>
      <c r="C2090" s="245" t="s">
        <v>17110</v>
      </c>
      <c r="D2090" s="247" t="n">
        <v>0</v>
      </c>
    </row>
    <row r="2091" customFormat="false" ht="12.8" hidden="false" customHeight="false" outlineLevel="0" collapsed="false">
      <c r="A2091" s="245" t="n">
        <v>99829</v>
      </c>
      <c r="B2091" s="246" t="s">
        <v>17461</v>
      </c>
      <c r="C2091" s="245" t="s">
        <v>17110</v>
      </c>
      <c r="D2091" s="247" t="n">
        <v>0</v>
      </c>
    </row>
    <row r="2092" customFormat="false" ht="12.8" hidden="false" customHeight="false" outlineLevel="0" collapsed="false">
      <c r="A2092" s="245" t="n">
        <v>99830</v>
      </c>
      <c r="B2092" s="246" t="s">
        <v>17462</v>
      </c>
      <c r="C2092" s="245" t="s">
        <v>17110</v>
      </c>
      <c r="D2092" s="247" t="n">
        <v>0</v>
      </c>
    </row>
    <row r="2093" customFormat="false" ht="12.8" hidden="false" customHeight="false" outlineLevel="0" collapsed="false">
      <c r="A2093" s="245" t="n">
        <v>99831</v>
      </c>
      <c r="B2093" s="246" t="s">
        <v>17463</v>
      </c>
      <c r="C2093" s="245" t="s">
        <v>17110</v>
      </c>
      <c r="D2093" s="247" t="n">
        <v>0</v>
      </c>
    </row>
    <row r="2094" customFormat="false" ht="12.8" hidden="false" customHeight="false" outlineLevel="0" collapsed="false">
      <c r="A2094" s="245" t="n">
        <v>99832</v>
      </c>
      <c r="B2094" s="246" t="s">
        <v>17464</v>
      </c>
      <c r="C2094" s="245" t="s">
        <v>17110</v>
      </c>
      <c r="D2094" s="247" t="n">
        <v>0</v>
      </c>
    </row>
    <row r="2095" customFormat="false" ht="12.8" hidden="false" customHeight="false" outlineLevel="0" collapsed="false">
      <c r="A2095" s="245" t="n">
        <v>104519</v>
      </c>
      <c r="B2095" s="246" t="s">
        <v>17465</v>
      </c>
      <c r="C2095" s="245" t="s">
        <v>17110</v>
      </c>
      <c r="D2095" s="247" t="n">
        <v>0</v>
      </c>
    </row>
    <row r="2096" customFormat="false" ht="12.8" hidden="false" customHeight="false" outlineLevel="0" collapsed="false">
      <c r="A2096" s="245" t="n">
        <v>90682</v>
      </c>
      <c r="B2096" s="246" t="s">
        <v>17466</v>
      </c>
      <c r="C2096" s="245" t="s">
        <v>17110</v>
      </c>
      <c r="D2096" s="247" t="n">
        <v>0</v>
      </c>
    </row>
    <row r="2097" customFormat="false" ht="12.8" hidden="false" customHeight="false" outlineLevel="0" collapsed="false">
      <c r="A2097" s="245" t="n">
        <v>90683</v>
      </c>
      <c r="B2097" s="246" t="s">
        <v>17467</v>
      </c>
      <c r="C2097" s="245" t="s">
        <v>17110</v>
      </c>
      <c r="D2097" s="247" t="n">
        <v>0</v>
      </c>
    </row>
    <row r="2098" customFormat="false" ht="12.8" hidden="false" customHeight="false" outlineLevel="0" collapsed="false">
      <c r="A2098" s="245" t="n">
        <v>90684</v>
      </c>
      <c r="B2098" s="246" t="s">
        <v>17468</v>
      </c>
      <c r="C2098" s="245" t="s">
        <v>17110</v>
      </c>
      <c r="D2098" s="247" t="n">
        <v>0</v>
      </c>
    </row>
    <row r="2099" customFormat="false" ht="12.8" hidden="false" customHeight="false" outlineLevel="0" collapsed="false">
      <c r="A2099" s="245" t="n">
        <v>90685</v>
      </c>
      <c r="B2099" s="246" t="s">
        <v>17469</v>
      </c>
      <c r="C2099" s="245" t="s">
        <v>17110</v>
      </c>
      <c r="D2099" s="247" t="n">
        <v>0</v>
      </c>
    </row>
    <row r="2100" customFormat="false" ht="12.8" hidden="false" customHeight="false" outlineLevel="0" collapsed="false">
      <c r="A2100" s="245" t="n">
        <v>95114</v>
      </c>
      <c r="B2100" s="246" t="s">
        <v>17470</v>
      </c>
      <c r="C2100" s="245" t="s">
        <v>17110</v>
      </c>
      <c r="D2100" s="247" t="n">
        <v>0</v>
      </c>
    </row>
    <row r="2101" customFormat="false" ht="12.8" hidden="false" customHeight="false" outlineLevel="0" collapsed="false">
      <c r="A2101" s="245" t="n">
        <v>95115</v>
      </c>
      <c r="B2101" s="246" t="s">
        <v>17471</v>
      </c>
      <c r="C2101" s="245" t="s">
        <v>17110</v>
      </c>
      <c r="D2101" s="247" t="n">
        <v>0</v>
      </c>
    </row>
    <row r="2102" customFormat="false" ht="12.8" hidden="false" customHeight="false" outlineLevel="0" collapsed="false">
      <c r="A2102" s="245" t="n">
        <v>53863</v>
      </c>
      <c r="B2102" s="246" t="s">
        <v>17472</v>
      </c>
      <c r="C2102" s="245" t="s">
        <v>17110</v>
      </c>
      <c r="D2102" s="247" t="n">
        <v>0</v>
      </c>
    </row>
    <row r="2103" customFormat="false" ht="12.8" hidden="false" customHeight="false" outlineLevel="0" collapsed="false">
      <c r="A2103" s="245" t="n">
        <v>104655</v>
      </c>
      <c r="B2103" s="246" t="s">
        <v>17473</v>
      </c>
      <c r="C2103" s="245" t="s">
        <v>17110</v>
      </c>
      <c r="D2103" s="247" t="n">
        <v>0</v>
      </c>
    </row>
    <row r="2104" customFormat="false" ht="12.8" hidden="false" customHeight="false" outlineLevel="0" collapsed="false">
      <c r="A2104" s="245" t="n">
        <v>102270</v>
      </c>
      <c r="B2104" s="246" t="s">
        <v>17474</v>
      </c>
      <c r="C2104" s="245" t="s">
        <v>17110</v>
      </c>
      <c r="D2104" s="247" t="n">
        <v>0</v>
      </c>
    </row>
    <row r="2105" customFormat="false" ht="12.8" hidden="false" customHeight="false" outlineLevel="0" collapsed="false">
      <c r="A2105" s="245" t="n">
        <v>102271</v>
      </c>
      <c r="B2105" s="246" t="s">
        <v>17475</v>
      </c>
      <c r="C2105" s="245" t="s">
        <v>17110</v>
      </c>
      <c r="D2105" s="247" t="n">
        <v>0</v>
      </c>
    </row>
    <row r="2106" customFormat="false" ht="12.8" hidden="false" customHeight="false" outlineLevel="0" collapsed="false">
      <c r="A2106" s="245" t="n">
        <v>102272</v>
      </c>
      <c r="B2106" s="246" t="s">
        <v>17476</v>
      </c>
      <c r="C2106" s="245" t="s">
        <v>17110</v>
      </c>
      <c r="D2106" s="247" t="n">
        <v>0</v>
      </c>
    </row>
    <row r="2107" customFormat="false" ht="12.8" hidden="false" customHeight="false" outlineLevel="0" collapsed="false">
      <c r="A2107" s="245" t="n">
        <v>102273</v>
      </c>
      <c r="B2107" s="246" t="s">
        <v>17477</v>
      </c>
      <c r="C2107" s="245" t="s">
        <v>17110</v>
      </c>
      <c r="D2107" s="247" t="n">
        <v>0</v>
      </c>
    </row>
    <row r="2108" customFormat="false" ht="12.8" hidden="false" customHeight="false" outlineLevel="0" collapsed="false">
      <c r="A2108" s="245" t="n">
        <v>95255</v>
      </c>
      <c r="B2108" s="246" t="s">
        <v>17478</v>
      </c>
      <c r="C2108" s="245" t="s">
        <v>17110</v>
      </c>
      <c r="D2108" s="247" t="n">
        <v>0</v>
      </c>
    </row>
    <row r="2109" customFormat="false" ht="12.8" hidden="false" customHeight="false" outlineLevel="0" collapsed="false">
      <c r="A2109" s="245" t="n">
        <v>95256</v>
      </c>
      <c r="B2109" s="246" t="s">
        <v>17479</v>
      </c>
      <c r="C2109" s="245" t="s">
        <v>17110</v>
      </c>
      <c r="D2109" s="247" t="n">
        <v>0</v>
      </c>
    </row>
    <row r="2110" customFormat="false" ht="12.8" hidden="false" customHeight="false" outlineLevel="0" collapsed="false">
      <c r="A2110" s="245" t="n">
        <v>95257</v>
      </c>
      <c r="B2110" s="246" t="s">
        <v>17480</v>
      </c>
      <c r="C2110" s="245" t="s">
        <v>17110</v>
      </c>
      <c r="D2110" s="247" t="n">
        <v>0</v>
      </c>
    </row>
    <row r="2111" customFormat="false" ht="12.8" hidden="false" customHeight="false" outlineLevel="0" collapsed="false">
      <c r="A2111" s="245" t="n">
        <v>105913</v>
      </c>
      <c r="B2111" s="246" t="s">
        <v>17481</v>
      </c>
      <c r="C2111" s="245" t="s">
        <v>17110</v>
      </c>
      <c r="D2111" s="247" t="n">
        <v>0</v>
      </c>
    </row>
    <row r="2112" customFormat="false" ht="12.8" hidden="false" customHeight="false" outlineLevel="0" collapsed="false">
      <c r="A2112" s="245" t="n">
        <v>105914</v>
      </c>
      <c r="B2112" s="246" t="s">
        <v>17482</v>
      </c>
      <c r="C2112" s="245" t="s">
        <v>17110</v>
      </c>
      <c r="D2112" s="247" t="n">
        <v>0</v>
      </c>
    </row>
    <row r="2113" customFormat="false" ht="12.8" hidden="false" customHeight="false" outlineLevel="0" collapsed="false">
      <c r="A2113" s="245" t="n">
        <v>105915</v>
      </c>
      <c r="B2113" s="246" t="s">
        <v>17483</v>
      </c>
      <c r="C2113" s="245" t="s">
        <v>17110</v>
      </c>
      <c r="D2113" s="247" t="n">
        <v>0</v>
      </c>
    </row>
    <row r="2114" customFormat="false" ht="12.8" hidden="false" customHeight="false" outlineLevel="0" collapsed="false">
      <c r="A2114" s="245" t="n">
        <v>103792</v>
      </c>
      <c r="B2114" s="246" t="s">
        <v>17484</v>
      </c>
      <c r="C2114" s="245" t="s">
        <v>17110</v>
      </c>
      <c r="D2114" s="247" t="n">
        <v>0</v>
      </c>
    </row>
    <row r="2115" customFormat="false" ht="12.8" hidden="false" customHeight="false" outlineLevel="0" collapsed="false">
      <c r="A2115" s="245" t="n">
        <v>96054</v>
      </c>
      <c r="B2115" s="246" t="s">
        <v>17485</v>
      </c>
      <c r="C2115" s="245" t="s">
        <v>17110</v>
      </c>
      <c r="D2115" s="247" t="n">
        <v>0</v>
      </c>
    </row>
    <row r="2116" customFormat="false" ht="12.8" hidden="false" customHeight="false" outlineLevel="0" collapsed="false">
      <c r="A2116" s="245" t="n">
        <v>96060</v>
      </c>
      <c r="B2116" s="246" t="s">
        <v>17486</v>
      </c>
      <c r="C2116" s="245" t="s">
        <v>17110</v>
      </c>
      <c r="D2116" s="247" t="n">
        <v>0</v>
      </c>
    </row>
    <row r="2117" customFormat="false" ht="12.8" hidden="false" customHeight="false" outlineLevel="0" collapsed="false">
      <c r="A2117" s="245" t="n">
        <v>96061</v>
      </c>
      <c r="B2117" s="246" t="s">
        <v>17487</v>
      </c>
      <c r="C2117" s="245" t="s">
        <v>17110</v>
      </c>
      <c r="D2117" s="247" t="n">
        <v>0</v>
      </c>
    </row>
    <row r="2118" customFormat="false" ht="12.8" hidden="false" customHeight="false" outlineLevel="0" collapsed="false">
      <c r="A2118" s="245" t="n">
        <v>96062</v>
      </c>
      <c r="B2118" s="246" t="s">
        <v>17488</v>
      </c>
      <c r="C2118" s="245" t="s">
        <v>17110</v>
      </c>
      <c r="D2118" s="247" t="n">
        <v>0</v>
      </c>
    </row>
    <row r="2119" customFormat="false" ht="12.8" hidden="false" customHeight="false" outlineLevel="0" collapsed="false">
      <c r="A2119" s="245" t="n">
        <v>90688</v>
      </c>
      <c r="B2119" s="246" t="s">
        <v>17489</v>
      </c>
      <c r="C2119" s="245" t="s">
        <v>17110</v>
      </c>
      <c r="D2119" s="247" t="n">
        <v>0</v>
      </c>
    </row>
    <row r="2120" customFormat="false" ht="12.8" hidden="false" customHeight="false" outlineLevel="0" collapsed="false">
      <c r="A2120" s="245" t="n">
        <v>90689</v>
      </c>
      <c r="B2120" s="246" t="s">
        <v>17490</v>
      </c>
      <c r="C2120" s="245" t="s">
        <v>17110</v>
      </c>
      <c r="D2120" s="247" t="n">
        <v>0</v>
      </c>
    </row>
    <row r="2121" customFormat="false" ht="12.8" hidden="false" customHeight="false" outlineLevel="0" collapsed="false">
      <c r="A2121" s="245" t="n">
        <v>90690</v>
      </c>
      <c r="B2121" s="246" t="s">
        <v>17491</v>
      </c>
      <c r="C2121" s="245" t="s">
        <v>17110</v>
      </c>
      <c r="D2121" s="247" t="n">
        <v>0</v>
      </c>
    </row>
    <row r="2122" customFormat="false" ht="12.8" hidden="false" customHeight="false" outlineLevel="0" collapsed="false">
      <c r="A2122" s="245" t="n">
        <v>90691</v>
      </c>
      <c r="B2122" s="246" t="s">
        <v>17492</v>
      </c>
      <c r="C2122" s="245" t="s">
        <v>17110</v>
      </c>
      <c r="D2122" s="247" t="n">
        <v>0</v>
      </c>
    </row>
    <row r="2123" customFormat="false" ht="12.8" hidden="false" customHeight="false" outlineLevel="0" collapsed="false">
      <c r="A2123" s="245" t="n">
        <v>96241</v>
      </c>
      <c r="B2123" s="246" t="s">
        <v>17493</v>
      </c>
      <c r="C2123" s="245" t="s">
        <v>17110</v>
      </c>
      <c r="D2123" s="247" t="n">
        <v>0</v>
      </c>
    </row>
    <row r="2124" customFormat="false" ht="12.8" hidden="false" customHeight="false" outlineLevel="0" collapsed="false">
      <c r="A2124" s="245" t="n">
        <v>96242</v>
      </c>
      <c r="B2124" s="246" t="s">
        <v>17494</v>
      </c>
      <c r="C2124" s="245" t="s">
        <v>17110</v>
      </c>
      <c r="D2124" s="247" t="n">
        <v>0</v>
      </c>
    </row>
    <row r="2125" customFormat="false" ht="12.8" hidden="false" customHeight="false" outlineLevel="0" collapsed="false">
      <c r="A2125" s="245" t="n">
        <v>96243</v>
      </c>
      <c r="B2125" s="246" t="s">
        <v>17495</v>
      </c>
      <c r="C2125" s="245" t="s">
        <v>17110</v>
      </c>
      <c r="D2125" s="247" t="n">
        <v>0</v>
      </c>
    </row>
    <row r="2126" customFormat="false" ht="12.8" hidden="false" customHeight="false" outlineLevel="0" collapsed="false">
      <c r="A2126" s="245" t="n">
        <v>96244</v>
      </c>
      <c r="B2126" s="246" t="s">
        <v>17496</v>
      </c>
      <c r="C2126" s="245" t="s">
        <v>17110</v>
      </c>
      <c r="D2126" s="247" t="n">
        <v>0</v>
      </c>
    </row>
    <row r="2127" customFormat="false" ht="12.8" hidden="false" customHeight="false" outlineLevel="0" collapsed="false">
      <c r="A2127" s="245" t="n">
        <v>88400</v>
      </c>
      <c r="B2127" s="246" t="s">
        <v>17497</v>
      </c>
      <c r="C2127" s="245" t="s">
        <v>17110</v>
      </c>
      <c r="D2127" s="247" t="n">
        <v>0</v>
      </c>
    </row>
    <row r="2128" customFormat="false" ht="12.8" hidden="false" customHeight="false" outlineLevel="0" collapsed="false">
      <c r="A2128" s="245" t="n">
        <v>88401</v>
      </c>
      <c r="B2128" s="246" t="s">
        <v>17498</v>
      </c>
      <c r="C2128" s="245" t="s">
        <v>17110</v>
      </c>
      <c r="D2128" s="247" t="n">
        <v>0</v>
      </c>
    </row>
    <row r="2129" customFormat="false" ht="12.8" hidden="false" customHeight="false" outlineLevel="0" collapsed="false">
      <c r="A2129" s="245" t="n">
        <v>88402</v>
      </c>
      <c r="B2129" s="246" t="s">
        <v>17499</v>
      </c>
      <c r="C2129" s="245" t="s">
        <v>17110</v>
      </c>
      <c r="D2129" s="247" t="n">
        <v>0</v>
      </c>
    </row>
    <row r="2130" customFormat="false" ht="12.8" hidden="false" customHeight="false" outlineLevel="0" collapsed="false">
      <c r="A2130" s="245" t="n">
        <v>88403</v>
      </c>
      <c r="B2130" s="246" t="s">
        <v>17500</v>
      </c>
      <c r="C2130" s="245" t="s">
        <v>17110</v>
      </c>
      <c r="D2130" s="247" t="n">
        <v>0</v>
      </c>
    </row>
    <row r="2131" customFormat="false" ht="12.8" hidden="false" customHeight="false" outlineLevel="0" collapsed="false">
      <c r="A2131" s="245" t="n">
        <v>88387</v>
      </c>
      <c r="B2131" s="246" t="s">
        <v>17501</v>
      </c>
      <c r="C2131" s="245" t="s">
        <v>17110</v>
      </c>
      <c r="D2131" s="247" t="n">
        <v>0</v>
      </c>
    </row>
    <row r="2132" customFormat="false" ht="12.8" hidden="false" customHeight="false" outlineLevel="0" collapsed="false">
      <c r="A2132" s="245" t="n">
        <v>88389</v>
      </c>
      <c r="B2132" s="246" t="s">
        <v>17502</v>
      </c>
      <c r="C2132" s="245" t="s">
        <v>17110</v>
      </c>
      <c r="D2132" s="247" t="n">
        <v>0</v>
      </c>
    </row>
    <row r="2133" customFormat="false" ht="12.8" hidden="false" customHeight="false" outlineLevel="0" collapsed="false">
      <c r="A2133" s="245" t="n">
        <v>88390</v>
      </c>
      <c r="B2133" s="246" t="s">
        <v>17503</v>
      </c>
      <c r="C2133" s="245" t="s">
        <v>17110</v>
      </c>
      <c r="D2133" s="247" t="n">
        <v>0</v>
      </c>
    </row>
    <row r="2134" customFormat="false" ht="12.8" hidden="false" customHeight="false" outlineLevel="0" collapsed="false">
      <c r="A2134" s="245" t="n">
        <v>88391</v>
      </c>
      <c r="B2134" s="246" t="s">
        <v>17504</v>
      </c>
      <c r="C2134" s="245" t="s">
        <v>17110</v>
      </c>
      <c r="D2134" s="247" t="n">
        <v>0</v>
      </c>
    </row>
    <row r="2135" customFormat="false" ht="12.8" hidden="false" customHeight="false" outlineLevel="0" collapsed="false">
      <c r="A2135" s="245" t="n">
        <v>88394</v>
      </c>
      <c r="B2135" s="246" t="s">
        <v>17505</v>
      </c>
      <c r="C2135" s="245" t="s">
        <v>17110</v>
      </c>
      <c r="D2135" s="247" t="n">
        <v>0</v>
      </c>
    </row>
    <row r="2136" customFormat="false" ht="12.8" hidden="false" customHeight="false" outlineLevel="0" collapsed="false">
      <c r="A2136" s="245" t="n">
        <v>88395</v>
      </c>
      <c r="B2136" s="246" t="s">
        <v>17506</v>
      </c>
      <c r="C2136" s="245" t="s">
        <v>17110</v>
      </c>
      <c r="D2136" s="247" t="n">
        <v>0</v>
      </c>
    </row>
    <row r="2137" customFormat="false" ht="12.8" hidden="false" customHeight="false" outlineLevel="0" collapsed="false">
      <c r="A2137" s="245" t="n">
        <v>88396</v>
      </c>
      <c r="B2137" s="246" t="s">
        <v>17507</v>
      </c>
      <c r="C2137" s="245" t="s">
        <v>17110</v>
      </c>
      <c r="D2137" s="247" t="n">
        <v>0</v>
      </c>
    </row>
    <row r="2138" customFormat="false" ht="12.8" hidden="false" customHeight="false" outlineLevel="0" collapsed="false">
      <c r="A2138" s="245" t="n">
        <v>88397</v>
      </c>
      <c r="B2138" s="246" t="s">
        <v>17508</v>
      </c>
      <c r="C2138" s="245" t="s">
        <v>17110</v>
      </c>
      <c r="D2138" s="247" t="n">
        <v>0</v>
      </c>
    </row>
    <row r="2139" customFormat="false" ht="12.8" hidden="false" customHeight="false" outlineLevel="0" collapsed="false">
      <c r="A2139" s="245" t="n">
        <v>90633</v>
      </c>
      <c r="B2139" s="246" t="s">
        <v>17509</v>
      </c>
      <c r="C2139" s="245" t="s">
        <v>17110</v>
      </c>
      <c r="D2139" s="247" t="n">
        <v>0</v>
      </c>
    </row>
    <row r="2140" customFormat="false" ht="12.8" hidden="false" customHeight="false" outlineLevel="0" collapsed="false">
      <c r="A2140" s="245" t="n">
        <v>90634</v>
      </c>
      <c r="B2140" s="246" t="s">
        <v>17510</v>
      </c>
      <c r="C2140" s="245" t="s">
        <v>17110</v>
      </c>
      <c r="D2140" s="247" t="n">
        <v>0</v>
      </c>
    </row>
    <row r="2141" customFormat="false" ht="12.8" hidden="false" customHeight="false" outlineLevel="0" collapsed="false">
      <c r="A2141" s="245" t="n">
        <v>90635</v>
      </c>
      <c r="B2141" s="246" t="s">
        <v>17511</v>
      </c>
      <c r="C2141" s="245" t="s">
        <v>17110</v>
      </c>
      <c r="D2141" s="247" t="n">
        <v>0</v>
      </c>
    </row>
    <row r="2142" customFormat="false" ht="12.8" hidden="false" customHeight="false" outlineLevel="0" collapsed="false">
      <c r="A2142" s="245" t="n">
        <v>90636</v>
      </c>
      <c r="B2142" s="246" t="s">
        <v>17512</v>
      </c>
      <c r="C2142" s="245" t="s">
        <v>17110</v>
      </c>
      <c r="D2142" s="247" t="n">
        <v>0</v>
      </c>
    </row>
    <row r="2143" customFormat="false" ht="12.8" hidden="false" customHeight="false" outlineLevel="0" collapsed="false">
      <c r="A2143" s="245" t="n">
        <v>103241</v>
      </c>
      <c r="B2143" s="246" t="s">
        <v>17513</v>
      </c>
      <c r="C2143" s="245" t="s">
        <v>17110</v>
      </c>
      <c r="D2143" s="247" t="n">
        <v>0</v>
      </c>
    </row>
    <row r="2144" customFormat="false" ht="12.8" hidden="false" customHeight="false" outlineLevel="0" collapsed="false">
      <c r="A2144" s="245" t="n">
        <v>88853</v>
      </c>
      <c r="B2144" s="246" t="s">
        <v>17514</v>
      </c>
      <c r="C2144" s="245" t="s">
        <v>17110</v>
      </c>
      <c r="D2144" s="247" t="n">
        <v>0</v>
      </c>
    </row>
    <row r="2145" customFormat="false" ht="12.8" hidden="false" customHeight="false" outlineLevel="0" collapsed="false">
      <c r="A2145" s="245" t="n">
        <v>88854</v>
      </c>
      <c r="B2145" s="246" t="s">
        <v>17515</v>
      </c>
      <c r="C2145" s="245" t="s">
        <v>17110</v>
      </c>
      <c r="D2145" s="247" t="n">
        <v>0</v>
      </c>
    </row>
    <row r="2146" customFormat="false" ht="12.8" hidden="false" customHeight="false" outlineLevel="0" collapsed="false">
      <c r="A2146" s="245" t="n">
        <v>5692</v>
      </c>
      <c r="B2146" s="246" t="s">
        <v>17516</v>
      </c>
      <c r="C2146" s="245" t="s">
        <v>17110</v>
      </c>
      <c r="D2146" s="247" t="n">
        <v>0</v>
      </c>
    </row>
    <row r="2147" customFormat="false" ht="12.8" hidden="false" customHeight="false" outlineLevel="0" collapsed="false">
      <c r="A2147" s="245" t="n">
        <v>5693</v>
      </c>
      <c r="B2147" s="246" t="s">
        <v>17517</v>
      </c>
      <c r="C2147" s="245" t="s">
        <v>17110</v>
      </c>
      <c r="D2147" s="247" t="n">
        <v>0</v>
      </c>
    </row>
    <row r="2148" customFormat="false" ht="12.8" hidden="false" customHeight="false" outlineLevel="0" collapsed="false">
      <c r="A2148" s="245" t="n">
        <v>7044</v>
      </c>
      <c r="B2148" s="246" t="s">
        <v>17518</v>
      </c>
      <c r="C2148" s="245" t="s">
        <v>17110</v>
      </c>
      <c r="D2148" s="247" t="n">
        <v>0</v>
      </c>
    </row>
    <row r="2149" customFormat="false" ht="12.8" hidden="false" customHeight="false" outlineLevel="0" collapsed="false">
      <c r="A2149" s="245" t="n">
        <v>7045</v>
      </c>
      <c r="B2149" s="246" t="s">
        <v>17519</v>
      </c>
      <c r="C2149" s="245" t="s">
        <v>17110</v>
      </c>
      <c r="D2149" s="247" t="n">
        <v>0</v>
      </c>
    </row>
    <row r="2150" customFormat="false" ht="12.8" hidden="false" customHeight="false" outlineLevel="0" collapsed="false">
      <c r="A2150" s="245" t="n">
        <v>7046</v>
      </c>
      <c r="B2150" s="246" t="s">
        <v>17520</v>
      </c>
      <c r="C2150" s="245" t="s">
        <v>17110</v>
      </c>
      <c r="D2150" s="247" t="n">
        <v>0</v>
      </c>
    </row>
    <row r="2151" customFormat="false" ht="12.8" hidden="false" customHeight="false" outlineLevel="0" collapsed="false">
      <c r="A2151" s="245" t="n">
        <v>7047</v>
      </c>
      <c r="B2151" s="246" t="s">
        <v>17521</v>
      </c>
      <c r="C2151" s="245" t="s">
        <v>17110</v>
      </c>
      <c r="D2151" s="247" t="n">
        <v>0</v>
      </c>
    </row>
    <row r="2152" customFormat="false" ht="12.8" hidden="false" customHeight="false" outlineLevel="0" collapsed="false">
      <c r="A2152" s="245" t="n">
        <v>89228</v>
      </c>
      <c r="B2152" s="246" t="s">
        <v>17522</v>
      </c>
      <c r="C2152" s="245" t="s">
        <v>17110</v>
      </c>
      <c r="D2152" s="247" t="n">
        <v>0</v>
      </c>
    </row>
    <row r="2153" customFormat="false" ht="12.8" hidden="false" customHeight="false" outlineLevel="0" collapsed="false">
      <c r="A2153" s="245" t="n">
        <v>89229</v>
      </c>
      <c r="B2153" s="246" t="s">
        <v>17523</v>
      </c>
      <c r="C2153" s="245" t="s">
        <v>17110</v>
      </c>
      <c r="D2153" s="247" t="n">
        <v>0</v>
      </c>
    </row>
    <row r="2154" customFormat="false" ht="12.8" hidden="false" customHeight="false" outlineLevel="0" collapsed="false">
      <c r="A2154" s="245" t="n">
        <v>5779</v>
      </c>
      <c r="B2154" s="246" t="s">
        <v>17524</v>
      </c>
      <c r="C2154" s="245" t="s">
        <v>17110</v>
      </c>
      <c r="D2154" s="247" t="n">
        <v>0</v>
      </c>
    </row>
    <row r="2155" customFormat="false" ht="12.8" hidden="false" customHeight="false" outlineLevel="0" collapsed="false">
      <c r="A2155" s="245" t="n">
        <v>53849</v>
      </c>
      <c r="B2155" s="246" t="s">
        <v>17525</v>
      </c>
      <c r="C2155" s="245" t="s">
        <v>17110</v>
      </c>
      <c r="D2155" s="247" t="n">
        <v>0</v>
      </c>
    </row>
    <row r="2156" customFormat="false" ht="12.8" hidden="false" customHeight="false" outlineLevel="0" collapsed="false">
      <c r="A2156" s="245" t="n">
        <v>95129</v>
      </c>
      <c r="B2156" s="246" t="s">
        <v>17526</v>
      </c>
      <c r="C2156" s="245" t="s">
        <v>17110</v>
      </c>
      <c r="D2156" s="247" t="n">
        <v>0</v>
      </c>
    </row>
    <row r="2157" customFormat="false" ht="12.8" hidden="false" customHeight="false" outlineLevel="0" collapsed="false">
      <c r="A2157" s="245" t="n">
        <v>95130</v>
      </c>
      <c r="B2157" s="246" t="s">
        <v>17527</v>
      </c>
      <c r="C2157" s="245" t="s">
        <v>17110</v>
      </c>
      <c r="D2157" s="247" t="n">
        <v>0</v>
      </c>
    </row>
    <row r="2158" customFormat="false" ht="12.8" hidden="false" customHeight="false" outlineLevel="0" collapsed="false">
      <c r="A2158" s="245" t="n">
        <v>95131</v>
      </c>
      <c r="B2158" s="246" t="s">
        <v>17528</v>
      </c>
      <c r="C2158" s="245" t="s">
        <v>17110</v>
      </c>
      <c r="D2158" s="247" t="n">
        <v>0</v>
      </c>
    </row>
    <row r="2159" customFormat="false" ht="12.8" hidden="false" customHeight="false" outlineLevel="0" collapsed="false">
      <c r="A2159" s="245" t="n">
        <v>95132</v>
      </c>
      <c r="B2159" s="246" t="s">
        <v>17529</v>
      </c>
      <c r="C2159" s="245" t="s">
        <v>17110</v>
      </c>
      <c r="D2159" s="247" t="n">
        <v>0</v>
      </c>
    </row>
    <row r="2160" customFormat="false" ht="12.8" hidden="false" customHeight="false" outlineLevel="0" collapsed="false">
      <c r="A2160" s="245" t="n">
        <v>102985</v>
      </c>
      <c r="B2160" s="246" t="s">
        <v>17530</v>
      </c>
      <c r="C2160" s="245" t="s">
        <v>17110</v>
      </c>
      <c r="D2160" s="247" t="n">
        <v>0</v>
      </c>
    </row>
    <row r="2161" customFormat="false" ht="12.8" hidden="false" customHeight="false" outlineLevel="0" collapsed="false">
      <c r="A2161" s="245" t="n">
        <v>92956</v>
      </c>
      <c r="B2161" s="246" t="s">
        <v>17531</v>
      </c>
      <c r="C2161" s="245" t="s">
        <v>17110</v>
      </c>
      <c r="D2161" s="247" t="n">
        <v>0</v>
      </c>
    </row>
    <row r="2162" customFormat="false" ht="12.8" hidden="false" customHeight="false" outlineLevel="0" collapsed="false">
      <c r="A2162" s="245" t="n">
        <v>92957</v>
      </c>
      <c r="B2162" s="246" t="s">
        <v>17532</v>
      </c>
      <c r="C2162" s="245" t="s">
        <v>17110</v>
      </c>
      <c r="D2162" s="247" t="n">
        <v>0</v>
      </c>
    </row>
    <row r="2163" customFormat="false" ht="12.8" hidden="false" customHeight="false" outlineLevel="0" collapsed="false">
      <c r="A2163" s="245" t="n">
        <v>92958</v>
      </c>
      <c r="B2163" s="246" t="s">
        <v>17533</v>
      </c>
      <c r="C2163" s="245" t="s">
        <v>17110</v>
      </c>
      <c r="D2163" s="247" t="n">
        <v>0</v>
      </c>
    </row>
    <row r="2164" customFormat="false" ht="12.8" hidden="false" customHeight="false" outlineLevel="0" collapsed="false">
      <c r="A2164" s="245" t="n">
        <v>92959</v>
      </c>
      <c r="B2164" s="246" t="s">
        <v>17534</v>
      </c>
      <c r="C2164" s="245" t="s">
        <v>17110</v>
      </c>
      <c r="D2164" s="247" t="n">
        <v>0</v>
      </c>
    </row>
    <row r="2165" customFormat="false" ht="12.8" hidden="false" customHeight="false" outlineLevel="0" collapsed="false">
      <c r="A2165" s="245" t="n">
        <v>102861</v>
      </c>
      <c r="B2165" s="246" t="s">
        <v>17535</v>
      </c>
      <c r="C2165" s="245" t="s">
        <v>17110</v>
      </c>
      <c r="D2165" s="247" t="n">
        <v>0</v>
      </c>
    </row>
    <row r="2166" customFormat="false" ht="12.8" hidden="false" customHeight="false" outlineLevel="0" collapsed="false">
      <c r="A2166" s="245" t="n">
        <v>93404</v>
      </c>
      <c r="B2166" s="246" t="s">
        <v>17536</v>
      </c>
      <c r="C2166" s="245" t="s">
        <v>17110</v>
      </c>
      <c r="D2166" s="247" t="n">
        <v>0</v>
      </c>
    </row>
    <row r="2167" customFormat="false" ht="12.8" hidden="false" customHeight="false" outlineLevel="0" collapsed="false">
      <c r="A2167" s="245" t="n">
        <v>93405</v>
      </c>
      <c r="B2167" s="246" t="s">
        <v>17537</v>
      </c>
      <c r="C2167" s="245" t="s">
        <v>17110</v>
      </c>
      <c r="D2167" s="247" t="n">
        <v>0</v>
      </c>
    </row>
    <row r="2168" customFormat="false" ht="12.8" hidden="false" customHeight="false" outlineLevel="0" collapsed="false">
      <c r="A2168" s="245" t="n">
        <v>93406</v>
      </c>
      <c r="B2168" s="246" t="s">
        <v>17538</v>
      </c>
      <c r="C2168" s="245" t="s">
        <v>17110</v>
      </c>
      <c r="D2168" s="247" t="n">
        <v>0</v>
      </c>
    </row>
    <row r="2169" customFormat="false" ht="12.8" hidden="false" customHeight="false" outlineLevel="0" collapsed="false">
      <c r="A2169" s="245" t="n">
        <v>93407</v>
      </c>
      <c r="B2169" s="246" t="s">
        <v>17539</v>
      </c>
      <c r="C2169" s="245" t="s">
        <v>17110</v>
      </c>
      <c r="D2169" s="247" t="n">
        <v>0</v>
      </c>
    </row>
    <row r="2170" customFormat="false" ht="12.8" hidden="false" customHeight="false" outlineLevel="0" collapsed="false">
      <c r="A2170" s="245" t="n">
        <v>102939</v>
      </c>
      <c r="B2170" s="246" t="s">
        <v>17540</v>
      </c>
      <c r="C2170" s="245" t="s">
        <v>17110</v>
      </c>
      <c r="D2170" s="247" t="n">
        <v>0</v>
      </c>
    </row>
    <row r="2171" customFormat="false" ht="12.8" hidden="false" customHeight="false" outlineLevel="0" collapsed="false">
      <c r="A2171" s="245" t="n">
        <v>103162</v>
      </c>
      <c r="B2171" s="246" t="s">
        <v>17541</v>
      </c>
      <c r="C2171" s="245" t="s">
        <v>17110</v>
      </c>
      <c r="D2171" s="247" t="n">
        <v>0</v>
      </c>
    </row>
    <row r="2172" customFormat="false" ht="12.8" hidden="false" customHeight="false" outlineLevel="0" collapsed="false">
      <c r="A2172" s="245" t="n">
        <v>103156</v>
      </c>
      <c r="B2172" s="246" t="s">
        <v>17542</v>
      </c>
      <c r="C2172" s="245" t="s">
        <v>17110</v>
      </c>
      <c r="D2172" s="247" t="n">
        <v>0</v>
      </c>
    </row>
    <row r="2173" customFormat="false" ht="12.8" hidden="false" customHeight="false" outlineLevel="0" collapsed="false">
      <c r="A2173" s="245" t="n">
        <v>103174</v>
      </c>
      <c r="B2173" s="246" t="s">
        <v>17543</v>
      </c>
      <c r="C2173" s="245" t="s">
        <v>17110</v>
      </c>
      <c r="D2173" s="247" t="n">
        <v>0</v>
      </c>
    </row>
    <row r="2174" customFormat="false" ht="12.8" hidden="false" customHeight="false" outlineLevel="0" collapsed="false">
      <c r="A2174" s="245" t="n">
        <v>103180</v>
      </c>
      <c r="B2174" s="246" t="s">
        <v>17544</v>
      </c>
      <c r="C2174" s="245" t="s">
        <v>17110</v>
      </c>
      <c r="D2174" s="247" t="n">
        <v>0</v>
      </c>
    </row>
    <row r="2175" customFormat="false" ht="12.8" hidden="false" customHeight="false" outlineLevel="0" collapsed="false">
      <c r="A2175" s="245" t="n">
        <v>103168</v>
      </c>
      <c r="B2175" s="246" t="s">
        <v>17545</v>
      </c>
      <c r="C2175" s="245" t="s">
        <v>17110</v>
      </c>
      <c r="D2175" s="247" t="n">
        <v>0</v>
      </c>
    </row>
    <row r="2176" customFormat="false" ht="12.8" hidden="false" customHeight="false" outlineLevel="0" collapsed="false">
      <c r="A2176" s="245" t="n">
        <v>102867</v>
      </c>
      <c r="B2176" s="246" t="s">
        <v>17546</v>
      </c>
      <c r="C2176" s="245" t="s">
        <v>17110</v>
      </c>
      <c r="D2176" s="247" t="n">
        <v>0</v>
      </c>
    </row>
    <row r="2177" customFormat="false" ht="12.8" hidden="false" customHeight="false" outlineLevel="0" collapsed="false">
      <c r="A2177" s="245" t="n">
        <v>106324</v>
      </c>
      <c r="B2177" s="246" t="s">
        <v>17547</v>
      </c>
      <c r="C2177" s="245" t="s">
        <v>17110</v>
      </c>
      <c r="D2177" s="247" t="n">
        <v>0</v>
      </c>
    </row>
    <row r="2178" customFormat="false" ht="12.8" hidden="false" customHeight="false" outlineLevel="0" collapsed="false">
      <c r="A2178" s="245" t="n">
        <v>92108</v>
      </c>
      <c r="B2178" s="246" t="s">
        <v>17548</v>
      </c>
      <c r="C2178" s="245" t="s">
        <v>17110</v>
      </c>
      <c r="D2178" s="247" t="n">
        <v>0</v>
      </c>
    </row>
    <row r="2179" customFormat="false" ht="12.8" hidden="false" customHeight="false" outlineLevel="0" collapsed="false">
      <c r="A2179" s="245" t="n">
        <v>92109</v>
      </c>
      <c r="B2179" s="246" t="s">
        <v>17549</v>
      </c>
      <c r="C2179" s="245" t="s">
        <v>17110</v>
      </c>
      <c r="D2179" s="247" t="n">
        <v>0</v>
      </c>
    </row>
    <row r="2180" customFormat="false" ht="12.8" hidden="false" customHeight="false" outlineLevel="0" collapsed="false">
      <c r="A2180" s="245" t="n">
        <v>92110</v>
      </c>
      <c r="B2180" s="246" t="s">
        <v>17550</v>
      </c>
      <c r="C2180" s="245" t="s">
        <v>17110</v>
      </c>
      <c r="D2180" s="247" t="n">
        <v>0</v>
      </c>
    </row>
    <row r="2181" customFormat="false" ht="12.8" hidden="false" customHeight="false" outlineLevel="0" collapsed="false">
      <c r="A2181" s="245" t="n">
        <v>92111</v>
      </c>
      <c r="B2181" s="246" t="s">
        <v>17551</v>
      </c>
      <c r="C2181" s="245" t="s">
        <v>17110</v>
      </c>
      <c r="D2181" s="247" t="n">
        <v>0</v>
      </c>
    </row>
    <row r="2182" customFormat="false" ht="12.8" hidden="false" customHeight="false" outlineLevel="0" collapsed="false">
      <c r="A2182" s="245" t="n">
        <v>90670</v>
      </c>
      <c r="B2182" s="246" t="s">
        <v>17552</v>
      </c>
      <c r="C2182" s="245" t="s">
        <v>17110</v>
      </c>
      <c r="D2182" s="247" t="n">
        <v>0</v>
      </c>
    </row>
    <row r="2183" customFormat="false" ht="12.8" hidden="false" customHeight="false" outlineLevel="0" collapsed="false">
      <c r="A2183" s="245" t="n">
        <v>90671</v>
      </c>
      <c r="B2183" s="246" t="s">
        <v>17553</v>
      </c>
      <c r="C2183" s="245" t="s">
        <v>17110</v>
      </c>
      <c r="D2183" s="247" t="n">
        <v>0</v>
      </c>
    </row>
    <row r="2184" customFormat="false" ht="12.8" hidden="false" customHeight="false" outlineLevel="0" collapsed="false">
      <c r="A2184" s="245" t="n">
        <v>90672</v>
      </c>
      <c r="B2184" s="246" t="s">
        <v>17554</v>
      </c>
      <c r="C2184" s="245" t="s">
        <v>17110</v>
      </c>
      <c r="D2184" s="247" t="n">
        <v>0</v>
      </c>
    </row>
    <row r="2185" customFormat="false" ht="12.8" hidden="false" customHeight="false" outlineLevel="0" collapsed="false">
      <c r="A2185" s="245" t="n">
        <v>90673</v>
      </c>
      <c r="B2185" s="246" t="s">
        <v>17555</v>
      </c>
      <c r="C2185" s="245" t="s">
        <v>17110</v>
      </c>
      <c r="D2185" s="247" t="n">
        <v>0</v>
      </c>
    </row>
    <row r="2186" customFormat="false" ht="12.8" hidden="false" customHeight="false" outlineLevel="0" collapsed="false">
      <c r="A2186" s="245" t="n">
        <v>93220</v>
      </c>
      <c r="B2186" s="246" t="s">
        <v>17556</v>
      </c>
      <c r="C2186" s="245" t="s">
        <v>17110</v>
      </c>
      <c r="D2186" s="247" t="n">
        <v>0</v>
      </c>
    </row>
    <row r="2187" customFormat="false" ht="12.8" hidden="false" customHeight="false" outlineLevel="0" collapsed="false">
      <c r="A2187" s="245" t="n">
        <v>93221</v>
      </c>
      <c r="B2187" s="246" t="s">
        <v>17557</v>
      </c>
      <c r="C2187" s="245" t="s">
        <v>17110</v>
      </c>
      <c r="D2187" s="247" t="n">
        <v>0</v>
      </c>
    </row>
    <row r="2188" customFormat="false" ht="12.8" hidden="false" customHeight="false" outlineLevel="0" collapsed="false">
      <c r="A2188" s="245" t="n">
        <v>93222</v>
      </c>
      <c r="B2188" s="246" t="s">
        <v>17558</v>
      </c>
      <c r="C2188" s="245" t="s">
        <v>17110</v>
      </c>
      <c r="D2188" s="247" t="n">
        <v>0</v>
      </c>
    </row>
    <row r="2189" customFormat="false" ht="12.8" hidden="false" customHeight="false" outlineLevel="0" collapsed="false">
      <c r="A2189" s="245" t="n">
        <v>93223</v>
      </c>
      <c r="B2189" s="246" t="s">
        <v>17559</v>
      </c>
      <c r="C2189" s="245" t="s">
        <v>17110</v>
      </c>
      <c r="D2189" s="247" t="n">
        <v>0</v>
      </c>
    </row>
    <row r="2190" customFormat="false" ht="12.8" hidden="false" customHeight="false" outlineLevel="0" collapsed="false">
      <c r="A2190" s="245" t="n">
        <v>104691</v>
      </c>
      <c r="B2190" s="246" t="s">
        <v>17560</v>
      </c>
      <c r="C2190" s="245" t="s">
        <v>17110</v>
      </c>
      <c r="D2190" s="247" t="n">
        <v>0</v>
      </c>
    </row>
    <row r="2191" customFormat="false" ht="12.8" hidden="false" customHeight="false" outlineLevel="0" collapsed="false">
      <c r="A2191" s="245" t="n">
        <v>104692</v>
      </c>
      <c r="B2191" s="246" t="s">
        <v>17561</v>
      </c>
      <c r="C2191" s="245" t="s">
        <v>17110</v>
      </c>
      <c r="D2191" s="247" t="n">
        <v>0</v>
      </c>
    </row>
    <row r="2192" customFormat="false" ht="12.8" hidden="false" customHeight="false" outlineLevel="0" collapsed="false">
      <c r="A2192" s="245" t="n">
        <v>104693</v>
      </c>
      <c r="B2192" s="246" t="s">
        <v>17562</v>
      </c>
      <c r="C2192" s="245" t="s">
        <v>17110</v>
      </c>
      <c r="D2192" s="247" t="n">
        <v>0</v>
      </c>
    </row>
    <row r="2193" customFormat="false" ht="12.8" hidden="false" customHeight="false" outlineLevel="0" collapsed="false">
      <c r="A2193" s="245" t="n">
        <v>104694</v>
      </c>
      <c r="B2193" s="246" t="s">
        <v>17563</v>
      </c>
      <c r="C2193" s="245" t="s">
        <v>17110</v>
      </c>
      <c r="D2193" s="247" t="n">
        <v>0</v>
      </c>
    </row>
    <row r="2194" customFormat="false" ht="12.8" hidden="false" customHeight="false" outlineLevel="0" collapsed="false">
      <c r="A2194" s="245" t="n">
        <v>90676</v>
      </c>
      <c r="B2194" s="246" t="s">
        <v>17564</v>
      </c>
      <c r="C2194" s="245" t="s">
        <v>17110</v>
      </c>
      <c r="D2194" s="247" t="n">
        <v>0</v>
      </c>
    </row>
    <row r="2195" customFormat="false" ht="12.8" hidden="false" customHeight="false" outlineLevel="0" collapsed="false">
      <c r="A2195" s="245" t="n">
        <v>91021</v>
      </c>
      <c r="B2195" s="246" t="s">
        <v>17565</v>
      </c>
      <c r="C2195" s="245" t="s">
        <v>17110</v>
      </c>
      <c r="D2195" s="247" t="n">
        <v>0</v>
      </c>
    </row>
    <row r="2196" customFormat="false" ht="12.8" hidden="false" customHeight="false" outlineLevel="0" collapsed="false">
      <c r="A2196" s="245" t="n">
        <v>90677</v>
      </c>
      <c r="B2196" s="246" t="s">
        <v>17566</v>
      </c>
      <c r="C2196" s="245" t="s">
        <v>17110</v>
      </c>
      <c r="D2196" s="247" t="n">
        <v>0</v>
      </c>
    </row>
    <row r="2197" customFormat="false" ht="12.8" hidden="false" customHeight="false" outlineLevel="0" collapsed="false">
      <c r="A2197" s="245" t="n">
        <v>90678</v>
      </c>
      <c r="B2197" s="246" t="s">
        <v>17567</v>
      </c>
      <c r="C2197" s="245" t="s">
        <v>17110</v>
      </c>
      <c r="D2197" s="247" t="n">
        <v>0</v>
      </c>
    </row>
    <row r="2198" customFormat="false" ht="12.8" hidden="false" customHeight="false" outlineLevel="0" collapsed="false">
      <c r="A2198" s="245" t="n">
        <v>90679</v>
      </c>
      <c r="B2198" s="246" t="s">
        <v>17568</v>
      </c>
      <c r="C2198" s="245" t="s">
        <v>17110</v>
      </c>
      <c r="D2198" s="247" t="n">
        <v>0</v>
      </c>
    </row>
    <row r="2199" customFormat="false" ht="12.8" hidden="false" customHeight="false" outlineLevel="0" collapsed="false">
      <c r="A2199" s="245" t="n">
        <v>102870</v>
      </c>
      <c r="B2199" s="246" t="s">
        <v>17569</v>
      </c>
      <c r="C2199" s="245" t="s">
        <v>17110</v>
      </c>
      <c r="D2199" s="247" t="n">
        <v>0</v>
      </c>
    </row>
    <row r="2200" customFormat="false" ht="12.8" hidden="false" customHeight="false" outlineLevel="0" collapsed="false">
      <c r="A2200" s="245" t="n">
        <v>102871</v>
      </c>
      <c r="B2200" s="246" t="s">
        <v>17570</v>
      </c>
      <c r="C2200" s="245" t="s">
        <v>17110</v>
      </c>
      <c r="D2200" s="247" t="n">
        <v>0</v>
      </c>
    </row>
    <row r="2201" customFormat="false" ht="12.8" hidden="false" customHeight="false" outlineLevel="0" collapsed="false">
      <c r="A2201" s="245" t="n">
        <v>102872</v>
      </c>
      <c r="B2201" s="246" t="s">
        <v>17571</v>
      </c>
      <c r="C2201" s="245" t="s">
        <v>17110</v>
      </c>
      <c r="D2201" s="247" t="n">
        <v>0</v>
      </c>
    </row>
    <row r="2202" customFormat="false" ht="12.8" hidden="false" customHeight="false" outlineLevel="0" collapsed="false">
      <c r="A2202" s="245" t="n">
        <v>102873</v>
      </c>
      <c r="B2202" s="246" t="s">
        <v>17572</v>
      </c>
      <c r="C2202" s="245" t="s">
        <v>17110</v>
      </c>
      <c r="D2202" s="247" t="n">
        <v>0</v>
      </c>
    </row>
    <row r="2203" customFormat="false" ht="12.8" hidden="false" customHeight="false" outlineLevel="0" collapsed="false">
      <c r="A2203" s="245" t="n">
        <v>102960</v>
      </c>
      <c r="B2203" s="246" t="s">
        <v>17573</v>
      </c>
      <c r="C2203" s="245" t="s">
        <v>17110</v>
      </c>
      <c r="D2203" s="247" t="n">
        <v>0</v>
      </c>
    </row>
    <row r="2204" customFormat="false" ht="12.8" hidden="false" customHeight="false" outlineLevel="0" collapsed="false">
      <c r="A2204" s="245" t="n">
        <v>102961</v>
      </c>
      <c r="B2204" s="246" t="s">
        <v>17574</v>
      </c>
      <c r="C2204" s="245" t="s">
        <v>17110</v>
      </c>
      <c r="D2204" s="247" t="n">
        <v>0</v>
      </c>
    </row>
    <row r="2205" customFormat="false" ht="12.8" hidden="false" customHeight="false" outlineLevel="0" collapsed="false">
      <c r="A2205" s="245" t="n">
        <v>102962</v>
      </c>
      <c r="B2205" s="246" t="s">
        <v>17575</v>
      </c>
      <c r="C2205" s="245" t="s">
        <v>17110</v>
      </c>
      <c r="D2205" s="247" t="n">
        <v>0</v>
      </c>
    </row>
    <row r="2206" customFormat="false" ht="12.8" hidden="false" customHeight="false" outlineLevel="0" collapsed="false">
      <c r="A2206" s="245" t="n">
        <v>102963</v>
      </c>
      <c r="B2206" s="246" t="s">
        <v>17576</v>
      </c>
      <c r="C2206" s="245" t="s">
        <v>17110</v>
      </c>
      <c r="D2206" s="247" t="n">
        <v>0</v>
      </c>
    </row>
    <row r="2207" customFormat="false" ht="12.8" hidden="false" customHeight="false" outlineLevel="0" collapsed="false">
      <c r="A2207" s="245" t="n">
        <v>90621</v>
      </c>
      <c r="B2207" s="246" t="s">
        <v>17577</v>
      </c>
      <c r="C2207" s="245" t="s">
        <v>17110</v>
      </c>
      <c r="D2207" s="247" t="n">
        <v>0</v>
      </c>
    </row>
    <row r="2208" customFormat="false" ht="12.8" hidden="false" customHeight="false" outlineLevel="0" collapsed="false">
      <c r="A2208" s="245" t="n">
        <v>90622</v>
      </c>
      <c r="B2208" s="246" t="s">
        <v>17578</v>
      </c>
      <c r="C2208" s="245" t="s">
        <v>17110</v>
      </c>
      <c r="D2208" s="247" t="n">
        <v>0</v>
      </c>
    </row>
    <row r="2209" customFormat="false" ht="12.8" hidden="false" customHeight="false" outlineLevel="0" collapsed="false">
      <c r="A2209" s="245" t="n">
        <v>90623</v>
      </c>
      <c r="B2209" s="246" t="s">
        <v>17579</v>
      </c>
      <c r="C2209" s="245" t="s">
        <v>17110</v>
      </c>
      <c r="D2209" s="247" t="n">
        <v>0</v>
      </c>
    </row>
    <row r="2210" customFormat="false" ht="12.8" hidden="false" customHeight="false" outlineLevel="0" collapsed="false">
      <c r="A2210" s="245" t="n">
        <v>90624</v>
      </c>
      <c r="B2210" s="246" t="s">
        <v>17580</v>
      </c>
      <c r="C2210" s="245" t="s">
        <v>17110</v>
      </c>
      <c r="D2210" s="247" t="n">
        <v>0</v>
      </c>
    </row>
    <row r="2211" customFormat="false" ht="12.8" hidden="false" customHeight="false" outlineLevel="0" collapsed="false">
      <c r="A2211" s="245" t="n">
        <v>102876</v>
      </c>
      <c r="B2211" s="246" t="s">
        <v>17581</v>
      </c>
      <c r="C2211" s="245" t="s">
        <v>17110</v>
      </c>
      <c r="D2211" s="247" t="n">
        <v>0</v>
      </c>
    </row>
    <row r="2212" customFormat="false" ht="12.8" hidden="false" customHeight="false" outlineLevel="0" collapsed="false">
      <c r="A2212" s="245" t="n">
        <v>102877</v>
      </c>
      <c r="B2212" s="246" t="s">
        <v>17582</v>
      </c>
      <c r="C2212" s="245" t="s">
        <v>17110</v>
      </c>
      <c r="D2212" s="247" t="n">
        <v>0</v>
      </c>
    </row>
    <row r="2213" customFormat="false" ht="12.8" hidden="false" customHeight="false" outlineLevel="0" collapsed="false">
      <c r="A2213" s="245" t="n">
        <v>102878</v>
      </c>
      <c r="B2213" s="246" t="s">
        <v>17583</v>
      </c>
      <c r="C2213" s="245" t="s">
        <v>17110</v>
      </c>
      <c r="D2213" s="247" t="n">
        <v>0</v>
      </c>
    </row>
    <row r="2214" customFormat="false" ht="12.8" hidden="false" customHeight="false" outlineLevel="0" collapsed="false">
      <c r="A2214" s="245" t="n">
        <v>102879</v>
      </c>
      <c r="B2214" s="246" t="s">
        <v>17584</v>
      </c>
      <c r="C2214" s="245" t="s">
        <v>17110</v>
      </c>
      <c r="D2214" s="247" t="n">
        <v>0</v>
      </c>
    </row>
    <row r="2215" customFormat="false" ht="12.8" hidden="false" customHeight="false" outlineLevel="0" collapsed="false">
      <c r="A2215" s="245" t="n">
        <v>103220</v>
      </c>
      <c r="B2215" s="246" t="s">
        <v>17585</v>
      </c>
      <c r="C2215" s="245" t="s">
        <v>17110</v>
      </c>
      <c r="D2215" s="247" t="n">
        <v>0</v>
      </c>
    </row>
    <row r="2216" customFormat="false" ht="12.8" hidden="false" customHeight="false" outlineLevel="0" collapsed="false">
      <c r="A2216" s="245" t="n">
        <v>103221</v>
      </c>
      <c r="B2216" s="246" t="s">
        <v>17586</v>
      </c>
      <c r="C2216" s="245" t="s">
        <v>17110</v>
      </c>
      <c r="D2216" s="247" t="n">
        <v>0</v>
      </c>
    </row>
    <row r="2217" customFormat="false" ht="12.8" hidden="false" customHeight="false" outlineLevel="0" collapsed="false">
      <c r="A2217" s="245" t="n">
        <v>103222</v>
      </c>
      <c r="B2217" s="246" t="s">
        <v>17587</v>
      </c>
      <c r="C2217" s="245" t="s">
        <v>17110</v>
      </c>
      <c r="D2217" s="247" t="n">
        <v>0</v>
      </c>
    </row>
    <row r="2218" customFormat="false" ht="12.8" hidden="false" customHeight="false" outlineLevel="0" collapsed="false">
      <c r="A2218" s="245" t="n">
        <v>103223</v>
      </c>
      <c r="B2218" s="246" t="s">
        <v>17588</v>
      </c>
      <c r="C2218" s="245" t="s">
        <v>17110</v>
      </c>
      <c r="D2218" s="247" t="n">
        <v>0</v>
      </c>
    </row>
    <row r="2219" customFormat="false" ht="12.8" hidden="false" customHeight="false" outlineLevel="0" collapsed="false">
      <c r="A2219" s="245" t="n">
        <v>103232</v>
      </c>
      <c r="B2219" s="246" t="s">
        <v>17589</v>
      </c>
      <c r="C2219" s="245" t="s">
        <v>17110</v>
      </c>
      <c r="D2219" s="247" t="n">
        <v>0</v>
      </c>
    </row>
    <row r="2220" customFormat="false" ht="12.8" hidden="false" customHeight="false" outlineLevel="0" collapsed="false">
      <c r="A2220" s="245" t="n">
        <v>103233</v>
      </c>
      <c r="B2220" s="246" t="s">
        <v>17590</v>
      </c>
      <c r="C2220" s="245" t="s">
        <v>17110</v>
      </c>
      <c r="D2220" s="247" t="n">
        <v>0</v>
      </c>
    </row>
    <row r="2221" customFormat="false" ht="12.8" hidden="false" customHeight="false" outlineLevel="0" collapsed="false">
      <c r="A2221" s="245" t="n">
        <v>103234</v>
      </c>
      <c r="B2221" s="246" t="s">
        <v>17591</v>
      </c>
      <c r="C2221" s="245" t="s">
        <v>17110</v>
      </c>
      <c r="D2221" s="247" t="n">
        <v>0</v>
      </c>
    </row>
    <row r="2222" customFormat="false" ht="12.8" hidden="false" customHeight="false" outlineLevel="0" collapsed="false">
      <c r="A2222" s="245" t="n">
        <v>103235</v>
      </c>
      <c r="B2222" s="246" t="s">
        <v>17592</v>
      </c>
      <c r="C2222" s="245" t="s">
        <v>17110</v>
      </c>
      <c r="D2222" s="247" t="n">
        <v>0</v>
      </c>
    </row>
    <row r="2223" customFormat="false" ht="12.8" hidden="false" customHeight="false" outlineLevel="0" collapsed="false">
      <c r="A2223" s="245" t="n">
        <v>103228</v>
      </c>
      <c r="B2223" s="246" t="s">
        <v>17593</v>
      </c>
      <c r="C2223" s="245" t="s">
        <v>17110</v>
      </c>
      <c r="D2223" s="247" t="n">
        <v>0</v>
      </c>
    </row>
    <row r="2224" customFormat="false" ht="12.8" hidden="false" customHeight="false" outlineLevel="0" collapsed="false">
      <c r="A2224" s="245" t="n">
        <v>103226</v>
      </c>
      <c r="B2224" s="246" t="s">
        <v>17594</v>
      </c>
      <c r="C2224" s="245" t="s">
        <v>17110</v>
      </c>
      <c r="D2224" s="247" t="n">
        <v>0</v>
      </c>
    </row>
    <row r="2225" customFormat="false" ht="12.8" hidden="false" customHeight="false" outlineLevel="0" collapsed="false">
      <c r="A2225" s="245" t="n">
        <v>103227</v>
      </c>
      <c r="B2225" s="246" t="s">
        <v>17595</v>
      </c>
      <c r="C2225" s="245" t="s">
        <v>17110</v>
      </c>
      <c r="D2225" s="247" t="n">
        <v>0</v>
      </c>
    </row>
    <row r="2226" customFormat="false" ht="12.8" hidden="false" customHeight="false" outlineLevel="0" collapsed="false">
      <c r="A2226" s="245" t="n">
        <v>103229</v>
      </c>
      <c r="B2226" s="246" t="s">
        <v>17596</v>
      </c>
      <c r="C2226" s="245" t="s">
        <v>17110</v>
      </c>
      <c r="D2226" s="247" t="n">
        <v>0</v>
      </c>
    </row>
    <row r="2227" customFormat="false" ht="12.8" hidden="false" customHeight="false" outlineLevel="0" collapsed="false">
      <c r="A2227" s="245" t="n">
        <v>102972</v>
      </c>
      <c r="B2227" s="246" t="s">
        <v>17597</v>
      </c>
      <c r="C2227" s="245" t="s">
        <v>17110</v>
      </c>
      <c r="D2227" s="247" t="n">
        <v>0</v>
      </c>
    </row>
    <row r="2228" customFormat="false" ht="12.8" hidden="false" customHeight="false" outlineLevel="0" collapsed="false">
      <c r="A2228" s="245" t="n">
        <v>102973</v>
      </c>
      <c r="B2228" s="246" t="s">
        <v>17598</v>
      </c>
      <c r="C2228" s="245" t="s">
        <v>17110</v>
      </c>
      <c r="D2228" s="247" t="n">
        <v>0</v>
      </c>
    </row>
    <row r="2229" customFormat="false" ht="12.8" hidden="false" customHeight="false" outlineLevel="0" collapsed="false">
      <c r="A2229" s="245" t="n">
        <v>102974</v>
      </c>
      <c r="B2229" s="246" t="s">
        <v>17599</v>
      </c>
      <c r="C2229" s="245" t="s">
        <v>17110</v>
      </c>
      <c r="D2229" s="247" t="n">
        <v>0</v>
      </c>
    </row>
    <row r="2230" customFormat="false" ht="12.8" hidden="false" customHeight="false" outlineLevel="0" collapsed="false">
      <c r="A2230" s="245" t="n">
        <v>96301</v>
      </c>
      <c r="B2230" s="246" t="s">
        <v>17600</v>
      </c>
      <c r="C2230" s="245" t="s">
        <v>17110</v>
      </c>
      <c r="D2230" s="247" t="n">
        <v>0</v>
      </c>
    </row>
    <row r="2231" customFormat="false" ht="12.8" hidden="false" customHeight="false" outlineLevel="0" collapsed="false">
      <c r="A2231" s="245" t="n">
        <v>90627</v>
      </c>
      <c r="B2231" s="246" t="s">
        <v>17601</v>
      </c>
      <c r="C2231" s="245" t="s">
        <v>17110</v>
      </c>
      <c r="D2231" s="247" t="n">
        <v>0</v>
      </c>
    </row>
    <row r="2232" customFormat="false" ht="12.8" hidden="false" customHeight="false" outlineLevel="0" collapsed="false">
      <c r="A2232" s="245" t="n">
        <v>90628</v>
      </c>
      <c r="B2232" s="246" t="s">
        <v>17602</v>
      </c>
      <c r="C2232" s="245" t="s">
        <v>17110</v>
      </c>
      <c r="D2232" s="247" t="n">
        <v>0</v>
      </c>
    </row>
    <row r="2233" customFormat="false" ht="12.8" hidden="false" customHeight="false" outlineLevel="0" collapsed="false">
      <c r="A2233" s="245" t="n">
        <v>90629</v>
      </c>
      <c r="B2233" s="246" t="s">
        <v>17603</v>
      </c>
      <c r="C2233" s="245" t="s">
        <v>17110</v>
      </c>
      <c r="D2233" s="247" t="n">
        <v>0</v>
      </c>
    </row>
    <row r="2234" customFormat="false" ht="12.8" hidden="false" customHeight="false" outlineLevel="0" collapsed="false">
      <c r="A2234" s="245" t="n">
        <v>90630</v>
      </c>
      <c r="B2234" s="246" t="s">
        <v>17604</v>
      </c>
      <c r="C2234" s="245" t="s">
        <v>17110</v>
      </c>
      <c r="D2234" s="247" t="n">
        <v>0</v>
      </c>
    </row>
    <row r="2235" customFormat="false" ht="12.8" hidden="false" customHeight="false" outlineLevel="0" collapsed="false">
      <c r="A2235" s="245" t="n">
        <v>95704</v>
      </c>
      <c r="B2235" s="246" t="s">
        <v>17605</v>
      </c>
      <c r="C2235" s="245" t="s">
        <v>17110</v>
      </c>
      <c r="D2235" s="247" t="n">
        <v>0</v>
      </c>
    </row>
    <row r="2236" customFormat="false" ht="12.8" hidden="false" customHeight="false" outlineLevel="0" collapsed="false">
      <c r="A2236" s="245" t="n">
        <v>95705</v>
      </c>
      <c r="B2236" s="246" t="s">
        <v>17606</v>
      </c>
      <c r="C2236" s="245" t="s">
        <v>17110</v>
      </c>
      <c r="D2236" s="247" t="n">
        <v>0</v>
      </c>
    </row>
    <row r="2237" customFormat="false" ht="12.8" hidden="false" customHeight="false" outlineLevel="0" collapsed="false">
      <c r="A2237" s="245" t="n">
        <v>95706</v>
      </c>
      <c r="B2237" s="246" t="s">
        <v>17607</v>
      </c>
      <c r="C2237" s="245" t="s">
        <v>17110</v>
      </c>
      <c r="D2237" s="247" t="n">
        <v>0</v>
      </c>
    </row>
    <row r="2238" customFormat="false" ht="12.8" hidden="false" customHeight="false" outlineLevel="0" collapsed="false">
      <c r="A2238" s="245" t="n">
        <v>95707</v>
      </c>
      <c r="B2238" s="246" t="s">
        <v>17608</v>
      </c>
      <c r="C2238" s="245" t="s">
        <v>17110</v>
      </c>
      <c r="D2238" s="247" t="n">
        <v>0</v>
      </c>
    </row>
    <row r="2239" customFormat="false" ht="12.8" hidden="false" customHeight="false" outlineLevel="0" collapsed="false">
      <c r="A2239" s="245" t="n">
        <v>91273</v>
      </c>
      <c r="B2239" s="246" t="s">
        <v>17609</v>
      </c>
      <c r="C2239" s="245" t="s">
        <v>17110</v>
      </c>
      <c r="D2239" s="247" t="n">
        <v>0</v>
      </c>
    </row>
    <row r="2240" customFormat="false" ht="12.8" hidden="false" customHeight="false" outlineLevel="0" collapsed="false">
      <c r="A2240" s="245" t="n">
        <v>91274</v>
      </c>
      <c r="B2240" s="246" t="s">
        <v>17610</v>
      </c>
      <c r="C2240" s="245" t="s">
        <v>17110</v>
      </c>
      <c r="D2240" s="247" t="n">
        <v>0</v>
      </c>
    </row>
    <row r="2241" customFormat="false" ht="12.8" hidden="false" customHeight="false" outlineLevel="0" collapsed="false">
      <c r="A2241" s="245" t="n">
        <v>91275</v>
      </c>
      <c r="B2241" s="246" t="s">
        <v>17611</v>
      </c>
      <c r="C2241" s="245" t="s">
        <v>17110</v>
      </c>
      <c r="D2241" s="247" t="n">
        <v>0</v>
      </c>
    </row>
    <row r="2242" customFormat="false" ht="12.8" hidden="false" customHeight="false" outlineLevel="0" collapsed="false">
      <c r="A2242" s="245" t="n">
        <v>91276</v>
      </c>
      <c r="B2242" s="246" t="s">
        <v>17612</v>
      </c>
      <c r="C2242" s="245" t="s">
        <v>17110</v>
      </c>
      <c r="D2242" s="247" t="n">
        <v>0</v>
      </c>
    </row>
    <row r="2243" customFormat="false" ht="12.8" hidden="false" customHeight="false" outlineLevel="0" collapsed="false">
      <c r="A2243" s="245" t="n">
        <v>102885</v>
      </c>
      <c r="B2243" s="246" t="s">
        <v>17613</v>
      </c>
      <c r="C2243" s="245" t="s">
        <v>17110</v>
      </c>
      <c r="D2243" s="247" t="n">
        <v>0</v>
      </c>
    </row>
    <row r="2244" customFormat="false" ht="12.8" hidden="false" customHeight="false" outlineLevel="0" collapsed="false">
      <c r="A2244" s="245" t="n">
        <v>95272</v>
      </c>
      <c r="B2244" s="246" t="s">
        <v>17614</v>
      </c>
      <c r="C2244" s="245" t="s">
        <v>17110</v>
      </c>
      <c r="D2244" s="247" t="n">
        <v>0</v>
      </c>
    </row>
    <row r="2245" customFormat="false" ht="12.8" hidden="false" customHeight="false" outlineLevel="0" collapsed="false">
      <c r="A2245" s="245" t="n">
        <v>95273</v>
      </c>
      <c r="B2245" s="246" t="s">
        <v>17615</v>
      </c>
      <c r="C2245" s="245" t="s">
        <v>17110</v>
      </c>
      <c r="D2245" s="247" t="n">
        <v>0</v>
      </c>
    </row>
    <row r="2246" customFormat="false" ht="12.8" hidden="false" customHeight="false" outlineLevel="0" collapsed="false">
      <c r="A2246" s="245" t="n">
        <v>95274</v>
      </c>
      <c r="B2246" s="246" t="s">
        <v>17616</v>
      </c>
      <c r="C2246" s="245" t="s">
        <v>17110</v>
      </c>
      <c r="D2246" s="247" t="n">
        <v>0</v>
      </c>
    </row>
    <row r="2247" customFormat="false" ht="12.8" hidden="false" customHeight="false" outlineLevel="0" collapsed="false">
      <c r="A2247" s="245" t="n">
        <v>95275</v>
      </c>
      <c r="B2247" s="246" t="s">
        <v>17617</v>
      </c>
      <c r="C2247" s="245" t="s">
        <v>17110</v>
      </c>
      <c r="D2247" s="247" t="n">
        <v>0</v>
      </c>
    </row>
    <row r="2248" customFormat="false" ht="12.8" hidden="false" customHeight="false" outlineLevel="0" collapsed="false">
      <c r="A2248" s="245" t="n">
        <v>106236</v>
      </c>
      <c r="B2248" s="246" t="s">
        <v>17618</v>
      </c>
      <c r="C2248" s="245" t="s">
        <v>17110</v>
      </c>
      <c r="D2248" s="247" t="n">
        <v>0</v>
      </c>
    </row>
    <row r="2249" customFormat="false" ht="12.8" hidden="false" customHeight="false" outlineLevel="0" collapsed="false">
      <c r="A2249" s="245" t="n">
        <v>88419</v>
      </c>
      <c r="B2249" s="246" t="s">
        <v>17619</v>
      </c>
      <c r="C2249" s="245" t="s">
        <v>17110</v>
      </c>
      <c r="D2249" s="247" t="n">
        <v>0</v>
      </c>
    </row>
    <row r="2250" customFormat="false" ht="12.8" hidden="false" customHeight="false" outlineLevel="0" collapsed="false">
      <c r="A2250" s="245" t="n">
        <v>88422</v>
      </c>
      <c r="B2250" s="246" t="s">
        <v>17620</v>
      </c>
      <c r="C2250" s="245" t="s">
        <v>17110</v>
      </c>
      <c r="D2250" s="247" t="n">
        <v>0</v>
      </c>
    </row>
    <row r="2251" customFormat="false" ht="12.8" hidden="false" customHeight="false" outlineLevel="0" collapsed="false">
      <c r="A2251" s="245" t="n">
        <v>88425</v>
      </c>
      <c r="B2251" s="246" t="s">
        <v>17621</v>
      </c>
      <c r="C2251" s="245" t="s">
        <v>17110</v>
      </c>
      <c r="D2251" s="247" t="n">
        <v>0</v>
      </c>
    </row>
    <row r="2252" customFormat="false" ht="12.8" hidden="false" customHeight="false" outlineLevel="0" collapsed="false">
      <c r="A2252" s="245" t="n">
        <v>88427</v>
      </c>
      <c r="B2252" s="246" t="s">
        <v>17622</v>
      </c>
      <c r="C2252" s="245" t="s">
        <v>17110</v>
      </c>
      <c r="D2252" s="247" t="n">
        <v>0</v>
      </c>
    </row>
    <row r="2253" customFormat="false" ht="12.8" hidden="false" customHeight="false" outlineLevel="0" collapsed="false">
      <c r="A2253" s="245" t="n">
        <v>88434</v>
      </c>
      <c r="B2253" s="246" t="s">
        <v>17623</v>
      </c>
      <c r="C2253" s="245" t="s">
        <v>17110</v>
      </c>
      <c r="D2253" s="247" t="n">
        <v>0</v>
      </c>
    </row>
    <row r="2254" customFormat="false" ht="12.8" hidden="false" customHeight="false" outlineLevel="0" collapsed="false">
      <c r="A2254" s="245" t="n">
        <v>88435</v>
      </c>
      <c r="B2254" s="246" t="s">
        <v>17624</v>
      </c>
      <c r="C2254" s="245" t="s">
        <v>17110</v>
      </c>
      <c r="D2254" s="247" t="n">
        <v>0</v>
      </c>
    </row>
    <row r="2255" customFormat="false" ht="12.8" hidden="false" customHeight="false" outlineLevel="0" collapsed="false">
      <c r="A2255" s="245" t="n">
        <v>88436</v>
      </c>
      <c r="B2255" s="246" t="s">
        <v>17625</v>
      </c>
      <c r="C2255" s="245" t="s">
        <v>17110</v>
      </c>
      <c r="D2255" s="247" t="n">
        <v>0</v>
      </c>
    </row>
    <row r="2256" customFormat="false" ht="12.8" hidden="false" customHeight="false" outlineLevel="0" collapsed="false">
      <c r="A2256" s="245" t="n">
        <v>88437</v>
      </c>
      <c r="B2256" s="246" t="s">
        <v>17626</v>
      </c>
      <c r="C2256" s="245" t="s">
        <v>17110</v>
      </c>
      <c r="D2256" s="247" t="n">
        <v>0</v>
      </c>
    </row>
    <row r="2257" customFormat="false" ht="12.8" hidden="false" customHeight="false" outlineLevel="0" collapsed="false">
      <c r="A2257" s="245" t="n">
        <v>90664</v>
      </c>
      <c r="B2257" s="246" t="s">
        <v>17627</v>
      </c>
      <c r="C2257" s="245" t="s">
        <v>17110</v>
      </c>
      <c r="D2257" s="247" t="n">
        <v>0</v>
      </c>
    </row>
    <row r="2258" customFormat="false" ht="12.8" hidden="false" customHeight="false" outlineLevel="0" collapsed="false">
      <c r="A2258" s="245" t="n">
        <v>90665</v>
      </c>
      <c r="B2258" s="246" t="s">
        <v>17628</v>
      </c>
      <c r="C2258" s="245" t="s">
        <v>17110</v>
      </c>
      <c r="D2258" s="247" t="n">
        <v>0</v>
      </c>
    </row>
    <row r="2259" customFormat="false" ht="12.8" hidden="false" customHeight="false" outlineLevel="0" collapsed="false">
      <c r="A2259" s="245" t="n">
        <v>90666</v>
      </c>
      <c r="B2259" s="246" t="s">
        <v>17629</v>
      </c>
      <c r="C2259" s="245" t="s">
        <v>17110</v>
      </c>
      <c r="D2259" s="247" t="n">
        <v>0</v>
      </c>
    </row>
    <row r="2260" customFormat="false" ht="12.8" hidden="false" customHeight="false" outlineLevel="0" collapsed="false">
      <c r="A2260" s="245" t="n">
        <v>90667</v>
      </c>
      <c r="B2260" s="246" t="s">
        <v>17630</v>
      </c>
      <c r="C2260" s="245" t="s">
        <v>17110</v>
      </c>
      <c r="D2260" s="247" t="n">
        <v>0</v>
      </c>
    </row>
    <row r="2261" customFormat="false" ht="12.8" hidden="false" customHeight="false" outlineLevel="0" collapsed="false">
      <c r="A2261" s="245" t="n">
        <v>95217</v>
      </c>
      <c r="B2261" s="246" t="s">
        <v>17631</v>
      </c>
      <c r="C2261" s="245" t="s">
        <v>17110</v>
      </c>
      <c r="D2261" s="247" t="n">
        <v>0</v>
      </c>
    </row>
    <row r="2262" customFormat="false" ht="12.8" hidden="false" customHeight="false" outlineLevel="0" collapsed="false">
      <c r="A2262" s="245" t="n">
        <v>89130</v>
      </c>
      <c r="B2262" s="246" t="s">
        <v>17632</v>
      </c>
      <c r="C2262" s="245" t="s">
        <v>17110</v>
      </c>
      <c r="D2262" s="247" t="n">
        <v>0</v>
      </c>
    </row>
    <row r="2263" customFormat="false" ht="12.8" hidden="false" customHeight="false" outlineLevel="0" collapsed="false">
      <c r="A2263" s="245" t="n">
        <v>89131</v>
      </c>
      <c r="B2263" s="246" t="s">
        <v>17633</v>
      </c>
      <c r="C2263" s="245" t="s">
        <v>17110</v>
      </c>
      <c r="D2263" s="247" t="n">
        <v>0</v>
      </c>
    </row>
    <row r="2264" customFormat="false" ht="12.8" hidden="false" customHeight="false" outlineLevel="0" collapsed="false">
      <c r="A2264" s="245" t="n">
        <v>53861</v>
      </c>
      <c r="B2264" s="246" t="s">
        <v>17634</v>
      </c>
      <c r="C2264" s="245" t="s">
        <v>17110</v>
      </c>
      <c r="D2264" s="247" t="n">
        <v>0</v>
      </c>
    </row>
    <row r="2265" customFormat="false" ht="12.8" hidden="false" customHeight="false" outlineLevel="0" collapsed="false">
      <c r="A2265" s="245" t="n">
        <v>5787</v>
      </c>
      <c r="B2265" s="246" t="s">
        <v>17635</v>
      </c>
      <c r="C2265" s="245" t="s">
        <v>17110</v>
      </c>
      <c r="D2265" s="247" t="n">
        <v>0</v>
      </c>
    </row>
    <row r="2266" customFormat="false" ht="12.8" hidden="false" customHeight="false" outlineLevel="0" collapsed="false">
      <c r="A2266" s="245" t="n">
        <v>89128</v>
      </c>
      <c r="B2266" s="246" t="s">
        <v>17636</v>
      </c>
      <c r="C2266" s="245" t="s">
        <v>17110</v>
      </c>
      <c r="D2266" s="247" t="n">
        <v>0</v>
      </c>
    </row>
    <row r="2267" customFormat="false" ht="12.8" hidden="false" customHeight="false" outlineLevel="0" collapsed="false">
      <c r="A2267" s="245" t="n">
        <v>89129</v>
      </c>
      <c r="B2267" s="246" t="s">
        <v>17637</v>
      </c>
      <c r="C2267" s="245" t="s">
        <v>17110</v>
      </c>
      <c r="D2267" s="247" t="n">
        <v>0</v>
      </c>
    </row>
    <row r="2268" customFormat="false" ht="12.8" hidden="false" customHeight="false" outlineLevel="0" collapsed="false">
      <c r="A2268" s="245" t="n">
        <v>53857</v>
      </c>
      <c r="B2268" s="246" t="s">
        <v>17638</v>
      </c>
      <c r="C2268" s="245" t="s">
        <v>17110</v>
      </c>
      <c r="D2268" s="247" t="n">
        <v>0</v>
      </c>
    </row>
    <row r="2269" customFormat="false" ht="12.8" hidden="false" customHeight="false" outlineLevel="0" collapsed="false">
      <c r="A2269" s="245" t="n">
        <v>53858</v>
      </c>
      <c r="B2269" s="246" t="s">
        <v>17639</v>
      </c>
      <c r="C2269" s="245" t="s">
        <v>17110</v>
      </c>
      <c r="D2269" s="247" t="n">
        <v>0</v>
      </c>
    </row>
    <row r="2270" customFormat="false" ht="12.8" hidden="false" customHeight="false" outlineLevel="0" collapsed="false">
      <c r="A2270" s="245" t="n">
        <v>102891</v>
      </c>
      <c r="B2270" s="246" t="s">
        <v>17640</v>
      </c>
      <c r="C2270" s="245" t="s">
        <v>17110</v>
      </c>
      <c r="D2270" s="247" t="n">
        <v>0</v>
      </c>
    </row>
    <row r="2271" customFormat="false" ht="12.8" hidden="false" customHeight="false" outlineLevel="0" collapsed="false">
      <c r="A2271" s="245" t="n">
        <v>89246</v>
      </c>
      <c r="B2271" s="246" t="s">
        <v>17641</v>
      </c>
      <c r="C2271" s="245" t="s">
        <v>17110</v>
      </c>
      <c r="D2271" s="247" t="n">
        <v>0</v>
      </c>
    </row>
    <row r="2272" customFormat="false" ht="12.8" hidden="false" customHeight="false" outlineLevel="0" collapsed="false">
      <c r="A2272" s="245" t="n">
        <v>89247</v>
      </c>
      <c r="B2272" s="246" t="s">
        <v>17642</v>
      </c>
      <c r="C2272" s="245" t="s">
        <v>17110</v>
      </c>
      <c r="D2272" s="247" t="n">
        <v>0</v>
      </c>
    </row>
    <row r="2273" customFormat="false" ht="12.8" hidden="false" customHeight="false" outlineLevel="0" collapsed="false">
      <c r="A2273" s="245" t="n">
        <v>89248</v>
      </c>
      <c r="B2273" s="246" t="s">
        <v>17643</v>
      </c>
      <c r="C2273" s="245" t="s">
        <v>17110</v>
      </c>
      <c r="D2273" s="247" t="n">
        <v>0</v>
      </c>
    </row>
    <row r="2274" customFormat="false" ht="12.8" hidden="false" customHeight="false" outlineLevel="0" collapsed="false">
      <c r="A2274" s="245" t="n">
        <v>89249</v>
      </c>
      <c r="B2274" s="246" t="s">
        <v>17644</v>
      </c>
      <c r="C2274" s="245" t="s">
        <v>17110</v>
      </c>
      <c r="D2274" s="247" t="n">
        <v>0</v>
      </c>
    </row>
    <row r="2275" customFormat="false" ht="12.8" hidden="false" customHeight="false" outlineLevel="0" collapsed="false">
      <c r="A2275" s="245" t="n">
        <v>102957</v>
      </c>
      <c r="B2275" s="246" t="s">
        <v>17645</v>
      </c>
      <c r="C2275" s="245" t="s">
        <v>17110</v>
      </c>
      <c r="D2275" s="247" t="n">
        <v>0</v>
      </c>
    </row>
    <row r="2276" customFormat="false" ht="12.8" hidden="false" customHeight="false" outlineLevel="0" collapsed="false">
      <c r="A2276" s="245" t="n">
        <v>88859</v>
      </c>
      <c r="B2276" s="246" t="s">
        <v>17646</v>
      </c>
      <c r="C2276" s="245" t="s">
        <v>17110</v>
      </c>
      <c r="D2276" s="247" t="n">
        <v>0</v>
      </c>
    </row>
    <row r="2277" customFormat="false" ht="12.8" hidden="false" customHeight="false" outlineLevel="0" collapsed="false">
      <c r="A2277" s="245" t="n">
        <v>88860</v>
      </c>
      <c r="B2277" s="246" t="s">
        <v>17647</v>
      </c>
      <c r="C2277" s="245" t="s">
        <v>17110</v>
      </c>
      <c r="D2277" s="247" t="n">
        <v>0</v>
      </c>
    </row>
    <row r="2278" customFormat="false" ht="12.8" hidden="false" customHeight="false" outlineLevel="0" collapsed="false">
      <c r="A2278" s="245" t="n">
        <v>5667</v>
      </c>
      <c r="B2278" s="246" t="s">
        <v>17648</v>
      </c>
      <c r="C2278" s="245" t="s">
        <v>17110</v>
      </c>
      <c r="D2278" s="247" t="n">
        <v>0</v>
      </c>
    </row>
    <row r="2279" customFormat="false" ht="12.8" hidden="false" customHeight="false" outlineLevel="0" collapsed="false">
      <c r="A2279" s="245" t="n">
        <v>5668</v>
      </c>
      <c r="B2279" s="246" t="s">
        <v>17649</v>
      </c>
      <c r="C2279" s="245" t="s">
        <v>17110</v>
      </c>
      <c r="D2279" s="247" t="n">
        <v>0</v>
      </c>
    </row>
    <row r="2280" customFormat="false" ht="12.8" hidden="false" customHeight="false" outlineLevel="0" collapsed="false">
      <c r="A2280" s="245" t="n">
        <v>89011</v>
      </c>
      <c r="B2280" s="246" t="s">
        <v>17650</v>
      </c>
      <c r="C2280" s="245" t="s">
        <v>17110</v>
      </c>
      <c r="D2280" s="247" t="n">
        <v>0</v>
      </c>
    </row>
    <row r="2281" customFormat="false" ht="12.8" hidden="false" customHeight="false" outlineLevel="0" collapsed="false">
      <c r="A2281" s="245" t="n">
        <v>89012</v>
      </c>
      <c r="B2281" s="246" t="s">
        <v>17651</v>
      </c>
      <c r="C2281" s="245" t="s">
        <v>17110</v>
      </c>
      <c r="D2281" s="247" t="n">
        <v>0</v>
      </c>
    </row>
    <row r="2282" customFormat="false" ht="12.8" hidden="false" customHeight="false" outlineLevel="0" collapsed="false">
      <c r="A2282" s="245" t="n">
        <v>5735</v>
      </c>
      <c r="B2282" s="246" t="s">
        <v>17652</v>
      </c>
      <c r="C2282" s="245" t="s">
        <v>17110</v>
      </c>
      <c r="D2282" s="247" t="n">
        <v>0</v>
      </c>
    </row>
    <row r="2283" customFormat="false" ht="12.8" hidden="false" customHeight="false" outlineLevel="0" collapsed="false">
      <c r="A2283" s="245" t="n">
        <v>5736</v>
      </c>
      <c r="B2283" s="246" t="s">
        <v>17653</v>
      </c>
      <c r="C2283" s="245" t="s">
        <v>17110</v>
      </c>
      <c r="D2283" s="247" t="n">
        <v>0</v>
      </c>
    </row>
    <row r="2284" customFormat="false" ht="12.8" hidden="false" customHeight="false" outlineLevel="0" collapsed="false">
      <c r="A2284" s="245" t="n">
        <v>88857</v>
      </c>
      <c r="B2284" s="246" t="s">
        <v>17654</v>
      </c>
      <c r="C2284" s="245" t="s">
        <v>17110</v>
      </c>
      <c r="D2284" s="247" t="n">
        <v>0</v>
      </c>
    </row>
    <row r="2285" customFormat="false" ht="12.8" hidden="false" customHeight="false" outlineLevel="0" collapsed="false">
      <c r="A2285" s="245" t="n">
        <v>88858</v>
      </c>
      <c r="B2285" s="246" t="s">
        <v>17655</v>
      </c>
      <c r="C2285" s="245" t="s">
        <v>17110</v>
      </c>
      <c r="D2285" s="247" t="n">
        <v>0</v>
      </c>
    </row>
    <row r="2286" customFormat="false" ht="12.8" hidden="false" customHeight="false" outlineLevel="0" collapsed="false">
      <c r="A2286" s="245" t="n">
        <v>5664</v>
      </c>
      <c r="B2286" s="246" t="s">
        <v>17656</v>
      </c>
      <c r="C2286" s="245" t="s">
        <v>17110</v>
      </c>
      <c r="D2286" s="247" t="n">
        <v>0</v>
      </c>
    </row>
    <row r="2287" customFormat="false" ht="12.8" hidden="false" customHeight="false" outlineLevel="0" collapsed="false">
      <c r="A2287" s="245" t="n">
        <v>53786</v>
      </c>
      <c r="B2287" s="246" t="s">
        <v>17657</v>
      </c>
      <c r="C2287" s="245" t="s">
        <v>17110</v>
      </c>
      <c r="D2287" s="247" t="n">
        <v>0</v>
      </c>
    </row>
    <row r="2288" customFormat="false" ht="12.8" hidden="false" customHeight="false" outlineLevel="0" collapsed="false">
      <c r="A2288" s="245" t="n">
        <v>7038</v>
      </c>
      <c r="B2288" s="246" t="s">
        <v>17658</v>
      </c>
      <c r="C2288" s="245" t="s">
        <v>17110</v>
      </c>
      <c r="D2288" s="247" t="n">
        <v>0</v>
      </c>
    </row>
    <row r="2289" customFormat="false" ht="12.8" hidden="false" customHeight="false" outlineLevel="0" collapsed="false">
      <c r="A2289" s="245" t="n">
        <v>7039</v>
      </c>
      <c r="B2289" s="246" t="s">
        <v>17659</v>
      </c>
      <c r="C2289" s="245" t="s">
        <v>17110</v>
      </c>
      <c r="D2289" s="247" t="n">
        <v>0</v>
      </c>
    </row>
    <row r="2290" customFormat="false" ht="12.8" hidden="false" customHeight="false" outlineLevel="0" collapsed="false">
      <c r="A2290" s="245" t="n">
        <v>7040</v>
      </c>
      <c r="B2290" s="246" t="s">
        <v>17660</v>
      </c>
      <c r="C2290" s="245" t="s">
        <v>17110</v>
      </c>
      <c r="D2290" s="247" t="n">
        <v>0</v>
      </c>
    </row>
    <row r="2291" customFormat="false" ht="12.8" hidden="false" customHeight="false" outlineLevel="0" collapsed="false">
      <c r="A2291" s="245" t="n">
        <v>55263</v>
      </c>
      <c r="B2291" s="246" t="s">
        <v>17661</v>
      </c>
      <c r="C2291" s="245" t="s">
        <v>17110</v>
      </c>
      <c r="D2291" s="247" t="n">
        <v>0</v>
      </c>
    </row>
    <row r="2292" customFormat="false" ht="12.8" hidden="false" customHeight="false" outlineLevel="0" collapsed="false">
      <c r="A2292" s="245" t="n">
        <v>96460</v>
      </c>
      <c r="B2292" s="246" t="s">
        <v>17662</v>
      </c>
      <c r="C2292" s="245" t="s">
        <v>17110</v>
      </c>
      <c r="D2292" s="247" t="n">
        <v>0</v>
      </c>
    </row>
    <row r="2293" customFormat="false" ht="12.8" hidden="false" customHeight="false" outlineLevel="0" collapsed="false">
      <c r="A2293" s="245" t="n">
        <v>96459</v>
      </c>
      <c r="B2293" s="246" t="s">
        <v>17663</v>
      </c>
      <c r="C2293" s="245" t="s">
        <v>17110</v>
      </c>
      <c r="D2293" s="247" t="n">
        <v>0</v>
      </c>
    </row>
    <row r="2294" customFormat="false" ht="12.8" hidden="false" customHeight="false" outlineLevel="0" collapsed="false">
      <c r="A2294" s="245" t="n">
        <v>96458</v>
      </c>
      <c r="B2294" s="246" t="s">
        <v>17664</v>
      </c>
      <c r="C2294" s="245" t="s">
        <v>17110</v>
      </c>
      <c r="D2294" s="247" t="n">
        <v>0</v>
      </c>
    </row>
    <row r="2295" customFormat="false" ht="12.8" hidden="false" customHeight="false" outlineLevel="0" collapsed="false">
      <c r="A2295" s="245" t="n">
        <v>96457</v>
      </c>
      <c r="B2295" s="246" t="s">
        <v>17665</v>
      </c>
      <c r="C2295" s="245" t="s">
        <v>17110</v>
      </c>
      <c r="D2295" s="247" t="n">
        <v>0</v>
      </c>
    </row>
    <row r="2296" customFormat="false" ht="12.8" hidden="false" customHeight="false" outlineLevel="0" collapsed="false">
      <c r="A2296" s="245" t="n">
        <v>7051</v>
      </c>
      <c r="B2296" s="246" t="s">
        <v>17666</v>
      </c>
      <c r="C2296" s="245" t="s">
        <v>17110</v>
      </c>
      <c r="D2296" s="247" t="n">
        <v>0</v>
      </c>
    </row>
    <row r="2297" customFormat="false" ht="12.8" hidden="false" customHeight="false" outlineLevel="0" collapsed="false">
      <c r="A2297" s="245" t="n">
        <v>7052</v>
      </c>
      <c r="B2297" s="246" t="s">
        <v>17667</v>
      </c>
      <c r="C2297" s="245" t="s">
        <v>17110</v>
      </c>
      <c r="D2297" s="247" t="n">
        <v>0</v>
      </c>
    </row>
    <row r="2298" customFormat="false" ht="12.8" hidden="false" customHeight="false" outlineLevel="0" collapsed="false">
      <c r="A2298" s="245" t="n">
        <v>7053</v>
      </c>
      <c r="B2298" s="246" t="s">
        <v>17668</v>
      </c>
      <c r="C2298" s="245" t="s">
        <v>17110</v>
      </c>
      <c r="D2298" s="247" t="n">
        <v>0</v>
      </c>
    </row>
    <row r="2299" customFormat="false" ht="12.8" hidden="false" customHeight="false" outlineLevel="0" collapsed="false">
      <c r="A2299" s="245" t="n">
        <v>7054</v>
      </c>
      <c r="B2299" s="246" t="s">
        <v>17669</v>
      </c>
      <c r="C2299" s="245" t="s">
        <v>17110</v>
      </c>
      <c r="D2299" s="247" t="n">
        <v>0</v>
      </c>
    </row>
    <row r="2300" customFormat="false" ht="12.8" hidden="false" customHeight="false" outlineLevel="0" collapsed="false">
      <c r="A2300" s="245" t="n">
        <v>95627</v>
      </c>
      <c r="B2300" s="246" t="s">
        <v>17670</v>
      </c>
      <c r="C2300" s="245" t="s">
        <v>17110</v>
      </c>
      <c r="D2300" s="247" t="n">
        <v>0</v>
      </c>
    </row>
    <row r="2301" customFormat="false" ht="12.8" hidden="false" customHeight="false" outlineLevel="0" collapsed="false">
      <c r="A2301" s="245" t="n">
        <v>95628</v>
      </c>
      <c r="B2301" s="246" t="s">
        <v>17671</v>
      </c>
      <c r="C2301" s="245" t="s">
        <v>17110</v>
      </c>
      <c r="D2301" s="247" t="n">
        <v>0</v>
      </c>
    </row>
    <row r="2302" customFormat="false" ht="12.8" hidden="false" customHeight="false" outlineLevel="0" collapsed="false">
      <c r="A2302" s="245" t="n">
        <v>95629</v>
      </c>
      <c r="B2302" s="246" t="s">
        <v>17672</v>
      </c>
      <c r="C2302" s="245" t="s">
        <v>17110</v>
      </c>
      <c r="D2302" s="247" t="n">
        <v>0</v>
      </c>
    </row>
    <row r="2303" customFormat="false" ht="12.8" hidden="false" customHeight="false" outlineLevel="0" collapsed="false">
      <c r="A2303" s="245" t="n">
        <v>95630</v>
      </c>
      <c r="B2303" s="246" t="s">
        <v>17673</v>
      </c>
      <c r="C2303" s="245" t="s">
        <v>17110</v>
      </c>
      <c r="D2303" s="247" t="n">
        <v>0</v>
      </c>
    </row>
    <row r="2304" customFormat="false" ht="12.8" hidden="false" customHeight="false" outlineLevel="0" collapsed="false">
      <c r="A2304" s="245" t="n">
        <v>89210</v>
      </c>
      <c r="B2304" s="246" t="s">
        <v>17674</v>
      </c>
      <c r="C2304" s="245" t="s">
        <v>17110</v>
      </c>
      <c r="D2304" s="247" t="n">
        <v>0</v>
      </c>
    </row>
    <row r="2305" customFormat="false" ht="12.8" hidden="false" customHeight="false" outlineLevel="0" collapsed="false">
      <c r="A2305" s="245" t="n">
        <v>89211</v>
      </c>
      <c r="B2305" s="246" t="s">
        <v>17675</v>
      </c>
      <c r="C2305" s="245" t="s">
        <v>17110</v>
      </c>
      <c r="D2305" s="247" t="n">
        <v>0</v>
      </c>
    </row>
    <row r="2306" customFormat="false" ht="12.8" hidden="false" customHeight="false" outlineLevel="0" collapsed="false">
      <c r="A2306" s="245" t="n">
        <v>5674</v>
      </c>
      <c r="B2306" s="246" t="s">
        <v>17676</v>
      </c>
      <c r="C2306" s="245" t="s">
        <v>17110</v>
      </c>
      <c r="D2306" s="247" t="n">
        <v>0</v>
      </c>
    </row>
    <row r="2307" customFormat="false" ht="12.8" hidden="false" customHeight="false" outlineLevel="0" collapsed="false">
      <c r="A2307" s="245" t="n">
        <v>53788</v>
      </c>
      <c r="B2307" s="246" t="s">
        <v>17677</v>
      </c>
      <c r="C2307" s="245" t="s">
        <v>17110</v>
      </c>
      <c r="D2307" s="247" t="n">
        <v>0</v>
      </c>
    </row>
    <row r="2308" customFormat="false" ht="12.8" hidden="false" customHeight="false" outlineLevel="0" collapsed="false">
      <c r="A2308" s="245" t="n">
        <v>73309</v>
      </c>
      <c r="B2308" s="246" t="s">
        <v>17678</v>
      </c>
      <c r="C2308" s="245" t="s">
        <v>17110</v>
      </c>
      <c r="D2308" s="247" t="n">
        <v>0</v>
      </c>
    </row>
    <row r="2309" customFormat="false" ht="12.8" hidden="false" customHeight="false" outlineLevel="0" collapsed="false">
      <c r="A2309" s="245" t="n">
        <v>73313</v>
      </c>
      <c r="B2309" s="246" t="s">
        <v>17679</v>
      </c>
      <c r="C2309" s="245" t="s">
        <v>17110</v>
      </c>
      <c r="D2309" s="247" t="n">
        <v>0</v>
      </c>
    </row>
    <row r="2310" customFormat="false" ht="12.8" hidden="false" customHeight="false" outlineLevel="0" collapsed="false">
      <c r="A2310" s="245" t="n">
        <v>5089</v>
      </c>
      <c r="B2310" s="246" t="s">
        <v>17680</v>
      </c>
      <c r="C2310" s="245" t="s">
        <v>17110</v>
      </c>
      <c r="D2310" s="247" t="n">
        <v>0</v>
      </c>
    </row>
    <row r="2311" customFormat="false" ht="12.8" hidden="false" customHeight="false" outlineLevel="0" collapsed="false">
      <c r="A2311" s="245" t="n">
        <v>73315</v>
      </c>
      <c r="B2311" s="246" t="s">
        <v>17681</v>
      </c>
      <c r="C2311" s="245" t="s">
        <v>17110</v>
      </c>
      <c r="D2311" s="247" t="n">
        <v>0</v>
      </c>
    </row>
    <row r="2312" customFormat="false" ht="12.8" hidden="false" customHeight="false" outlineLevel="0" collapsed="false">
      <c r="A2312" s="245" t="n">
        <v>5738</v>
      </c>
      <c r="B2312" s="246" t="s">
        <v>17682</v>
      </c>
      <c r="C2312" s="245" t="s">
        <v>17110</v>
      </c>
      <c r="D2312" s="247" t="n">
        <v>0</v>
      </c>
    </row>
    <row r="2313" customFormat="false" ht="12.8" hidden="false" customHeight="false" outlineLevel="0" collapsed="false">
      <c r="A2313" s="245" t="n">
        <v>93239</v>
      </c>
      <c r="B2313" s="246" t="s">
        <v>17683</v>
      </c>
      <c r="C2313" s="245" t="s">
        <v>17110</v>
      </c>
      <c r="D2313" s="247" t="n">
        <v>0</v>
      </c>
    </row>
    <row r="2314" customFormat="false" ht="12.8" hidden="false" customHeight="false" outlineLevel="0" collapsed="false">
      <c r="A2314" s="245" t="n">
        <v>5739</v>
      </c>
      <c r="B2314" s="246" t="s">
        <v>17684</v>
      </c>
      <c r="C2314" s="245" t="s">
        <v>17110</v>
      </c>
      <c r="D2314" s="247" t="n">
        <v>0</v>
      </c>
    </row>
    <row r="2315" customFormat="false" ht="12.8" hidden="false" customHeight="false" outlineLevel="0" collapsed="false">
      <c r="A2315" s="245" t="n">
        <v>93240</v>
      </c>
      <c r="B2315" s="246" t="s">
        <v>17685</v>
      </c>
      <c r="C2315" s="245" t="s">
        <v>17110</v>
      </c>
      <c r="D2315" s="247" t="n">
        <v>0</v>
      </c>
    </row>
    <row r="2316" customFormat="false" ht="12.8" hidden="false" customHeight="false" outlineLevel="0" collapsed="false">
      <c r="A2316" s="245" t="n">
        <v>53818</v>
      </c>
      <c r="B2316" s="246" t="s">
        <v>17686</v>
      </c>
      <c r="C2316" s="245" t="s">
        <v>17110</v>
      </c>
      <c r="D2316" s="247" t="n">
        <v>0</v>
      </c>
    </row>
    <row r="2317" customFormat="false" ht="12.8" hidden="false" customHeight="false" outlineLevel="0" collapsed="false">
      <c r="A2317" s="245" t="n">
        <v>93238</v>
      </c>
      <c r="B2317" s="246" t="s">
        <v>17687</v>
      </c>
      <c r="C2317" s="245" t="s">
        <v>17110</v>
      </c>
      <c r="D2317" s="247" t="n">
        <v>0</v>
      </c>
    </row>
    <row r="2318" customFormat="false" ht="12.8" hidden="false" customHeight="false" outlineLevel="0" collapsed="false">
      <c r="A2318" s="245" t="n">
        <v>5727</v>
      </c>
      <c r="B2318" s="246" t="s">
        <v>17688</v>
      </c>
      <c r="C2318" s="245" t="s">
        <v>17110</v>
      </c>
      <c r="D2318" s="247" t="n">
        <v>0</v>
      </c>
    </row>
    <row r="2319" customFormat="false" ht="12.8" hidden="false" customHeight="false" outlineLevel="0" collapsed="false">
      <c r="A2319" s="245" t="n">
        <v>89280</v>
      </c>
      <c r="B2319" s="246" t="s">
        <v>17689</v>
      </c>
      <c r="C2319" s="245" t="s">
        <v>17110</v>
      </c>
      <c r="D2319" s="247" t="n">
        <v>0</v>
      </c>
    </row>
    <row r="2320" customFormat="false" ht="12.8" hidden="false" customHeight="false" outlineLevel="0" collapsed="false">
      <c r="A2320" s="245" t="n">
        <v>89281</v>
      </c>
      <c r="B2320" s="246" t="s">
        <v>17690</v>
      </c>
      <c r="C2320" s="245" t="s">
        <v>17110</v>
      </c>
      <c r="D2320" s="247" t="n">
        <v>0</v>
      </c>
    </row>
    <row r="2321" customFormat="false" ht="12.8" hidden="false" customHeight="false" outlineLevel="0" collapsed="false">
      <c r="A2321" s="245" t="n">
        <v>5729</v>
      </c>
      <c r="B2321" s="246" t="s">
        <v>17691</v>
      </c>
      <c r="C2321" s="245" t="s">
        <v>17110</v>
      </c>
      <c r="D2321" s="247" t="n">
        <v>0</v>
      </c>
    </row>
    <row r="2322" customFormat="false" ht="12.8" hidden="false" customHeight="false" outlineLevel="0" collapsed="false">
      <c r="A2322" s="245" t="n">
        <v>5730</v>
      </c>
      <c r="B2322" s="246" t="s">
        <v>17692</v>
      </c>
      <c r="C2322" s="245" t="s">
        <v>17110</v>
      </c>
      <c r="D2322" s="247" t="n">
        <v>0</v>
      </c>
    </row>
    <row r="2323" customFormat="false" ht="12.8" hidden="false" customHeight="false" outlineLevel="0" collapsed="false">
      <c r="A2323" s="245" t="n">
        <v>95266</v>
      </c>
      <c r="B2323" s="246" t="s">
        <v>17693</v>
      </c>
      <c r="C2323" s="245" t="s">
        <v>17110</v>
      </c>
      <c r="D2323" s="247" t="n">
        <v>0</v>
      </c>
    </row>
    <row r="2324" customFormat="false" ht="12.8" hidden="false" customHeight="false" outlineLevel="0" collapsed="false">
      <c r="A2324" s="245" t="n">
        <v>95267</v>
      </c>
      <c r="B2324" s="246" t="s">
        <v>17694</v>
      </c>
      <c r="C2324" s="245" t="s">
        <v>17110</v>
      </c>
      <c r="D2324" s="247" t="n">
        <v>0</v>
      </c>
    </row>
    <row r="2325" customFormat="false" ht="12.8" hidden="false" customHeight="false" outlineLevel="0" collapsed="false">
      <c r="A2325" s="245" t="n">
        <v>95268</v>
      </c>
      <c r="B2325" s="246" t="s">
        <v>17695</v>
      </c>
      <c r="C2325" s="245" t="s">
        <v>17110</v>
      </c>
      <c r="D2325" s="247" t="n">
        <v>0</v>
      </c>
    </row>
    <row r="2326" customFormat="false" ht="12.8" hidden="false" customHeight="false" outlineLevel="0" collapsed="false">
      <c r="A2326" s="245" t="n">
        <v>95269</v>
      </c>
      <c r="B2326" s="246" t="s">
        <v>17696</v>
      </c>
      <c r="C2326" s="245" t="s">
        <v>17110</v>
      </c>
      <c r="D2326" s="247" t="n">
        <v>0</v>
      </c>
    </row>
    <row r="2327" customFormat="false" ht="12.8" hidden="false" customHeight="false" outlineLevel="0" collapsed="false">
      <c r="A2327" s="245" t="n">
        <v>91688</v>
      </c>
      <c r="B2327" s="246" t="s">
        <v>17697</v>
      </c>
      <c r="C2327" s="245" t="s">
        <v>17110</v>
      </c>
      <c r="D2327" s="247" t="n">
        <v>0</v>
      </c>
    </row>
    <row r="2328" customFormat="false" ht="12.8" hidden="false" customHeight="false" outlineLevel="0" collapsed="false">
      <c r="A2328" s="245" t="n">
        <v>91689</v>
      </c>
      <c r="B2328" s="246" t="s">
        <v>17698</v>
      </c>
      <c r="C2328" s="245" t="s">
        <v>17110</v>
      </c>
      <c r="D2328" s="247" t="n">
        <v>0</v>
      </c>
    </row>
    <row r="2329" customFormat="false" ht="12.8" hidden="false" customHeight="false" outlineLevel="0" collapsed="false">
      <c r="A2329" s="245" t="n">
        <v>91690</v>
      </c>
      <c r="B2329" s="246" t="s">
        <v>17699</v>
      </c>
      <c r="C2329" s="245" t="s">
        <v>17110</v>
      </c>
      <c r="D2329" s="247" t="n">
        <v>0</v>
      </c>
    </row>
    <row r="2330" customFormat="false" ht="12.8" hidden="false" customHeight="false" outlineLevel="0" collapsed="false">
      <c r="A2330" s="245" t="n">
        <v>91691</v>
      </c>
      <c r="B2330" s="246" t="s">
        <v>17700</v>
      </c>
      <c r="C2330" s="245" t="s">
        <v>17110</v>
      </c>
      <c r="D2330" s="247" t="n">
        <v>0</v>
      </c>
    </row>
    <row r="2331" customFormat="false" ht="12.8" hidden="false" customHeight="false" outlineLevel="0" collapsed="false">
      <c r="A2331" s="245" t="n">
        <v>102927</v>
      </c>
      <c r="B2331" s="246" t="s">
        <v>17701</v>
      </c>
      <c r="C2331" s="245" t="s">
        <v>17110</v>
      </c>
      <c r="D2331" s="247" t="n">
        <v>0</v>
      </c>
    </row>
    <row r="2332" customFormat="false" ht="12.8" hidden="false" customHeight="false" outlineLevel="0" collapsed="false">
      <c r="A2332" s="245" t="n">
        <v>95136</v>
      </c>
      <c r="B2332" s="246" t="s">
        <v>17702</v>
      </c>
      <c r="C2332" s="245" t="s">
        <v>17110</v>
      </c>
      <c r="D2332" s="247" t="n">
        <v>0</v>
      </c>
    </row>
    <row r="2333" customFormat="false" ht="12.8" hidden="false" customHeight="false" outlineLevel="0" collapsed="false">
      <c r="A2333" s="245" t="n">
        <v>95137</v>
      </c>
      <c r="B2333" s="246" t="s">
        <v>17703</v>
      </c>
      <c r="C2333" s="245" t="s">
        <v>17110</v>
      </c>
      <c r="D2333" s="247" t="n">
        <v>0</v>
      </c>
    </row>
    <row r="2334" customFormat="false" ht="12.8" hidden="false" customHeight="false" outlineLevel="0" collapsed="false">
      <c r="A2334" s="245" t="n">
        <v>95138</v>
      </c>
      <c r="B2334" s="246" t="s">
        <v>17704</v>
      </c>
      <c r="C2334" s="245" t="s">
        <v>17110</v>
      </c>
      <c r="D2334" s="247" t="n">
        <v>0</v>
      </c>
    </row>
    <row r="2335" customFormat="false" ht="12.8" hidden="false" customHeight="false" outlineLevel="0" collapsed="false">
      <c r="A2335" s="245" t="n">
        <v>89023</v>
      </c>
      <c r="B2335" s="246" t="s">
        <v>17705</v>
      </c>
      <c r="C2335" s="245" t="s">
        <v>17110</v>
      </c>
      <c r="D2335" s="247" t="n">
        <v>0</v>
      </c>
    </row>
    <row r="2336" customFormat="false" ht="12.8" hidden="false" customHeight="false" outlineLevel="0" collapsed="false">
      <c r="A2336" s="245" t="n">
        <v>89024</v>
      </c>
      <c r="B2336" s="246" t="s">
        <v>17706</v>
      </c>
      <c r="C2336" s="245" t="s">
        <v>17110</v>
      </c>
      <c r="D2336" s="247" t="n">
        <v>0</v>
      </c>
    </row>
    <row r="2337" customFormat="false" ht="12.8" hidden="false" customHeight="false" outlineLevel="0" collapsed="false">
      <c r="A2337" s="245" t="n">
        <v>89025</v>
      </c>
      <c r="B2337" s="246" t="s">
        <v>17707</v>
      </c>
      <c r="C2337" s="245" t="s">
        <v>17110</v>
      </c>
      <c r="D2337" s="247" t="n">
        <v>0</v>
      </c>
    </row>
    <row r="2338" customFormat="false" ht="12.8" hidden="false" customHeight="false" outlineLevel="0" collapsed="false">
      <c r="A2338" s="245" t="n">
        <v>89026</v>
      </c>
      <c r="B2338" s="246" t="s">
        <v>17708</v>
      </c>
      <c r="C2338" s="245" t="s">
        <v>17110</v>
      </c>
      <c r="D2338" s="247" t="n">
        <v>0</v>
      </c>
    </row>
    <row r="2339" customFormat="false" ht="12.8" hidden="false" customHeight="false" outlineLevel="0" collapsed="false">
      <c r="A2339" s="245" t="n">
        <v>7032</v>
      </c>
      <c r="B2339" s="246" t="s">
        <v>17709</v>
      </c>
      <c r="C2339" s="245" t="s">
        <v>17110</v>
      </c>
      <c r="D2339" s="247" t="n">
        <v>0</v>
      </c>
    </row>
    <row r="2340" customFormat="false" ht="12.8" hidden="false" customHeight="false" outlineLevel="0" collapsed="false">
      <c r="A2340" s="245" t="n">
        <v>7033</v>
      </c>
      <c r="B2340" s="246" t="s">
        <v>17710</v>
      </c>
      <c r="C2340" s="245" t="s">
        <v>17110</v>
      </c>
      <c r="D2340" s="247" t="n">
        <v>0</v>
      </c>
    </row>
    <row r="2341" customFormat="false" ht="12.8" hidden="false" customHeight="false" outlineLevel="0" collapsed="false">
      <c r="A2341" s="245" t="n">
        <v>7034</v>
      </c>
      <c r="B2341" s="246" t="s">
        <v>17711</v>
      </c>
      <c r="C2341" s="245" t="s">
        <v>17110</v>
      </c>
      <c r="D2341" s="247" t="n">
        <v>0</v>
      </c>
    </row>
    <row r="2342" customFormat="false" ht="12.8" hidden="false" customHeight="false" outlineLevel="0" collapsed="false">
      <c r="A2342" s="245" t="n">
        <v>7035</v>
      </c>
      <c r="B2342" s="246" t="s">
        <v>17712</v>
      </c>
      <c r="C2342" s="245" t="s">
        <v>17110</v>
      </c>
      <c r="D2342" s="247" t="n">
        <v>0</v>
      </c>
    </row>
    <row r="2343" customFormat="false" ht="12.8" hidden="false" customHeight="false" outlineLevel="0" collapsed="false">
      <c r="A2343" s="245" t="n">
        <v>102945</v>
      </c>
      <c r="B2343" s="246" t="s">
        <v>17713</v>
      </c>
      <c r="C2343" s="245" t="s">
        <v>17110</v>
      </c>
      <c r="D2343" s="247" t="n">
        <v>0</v>
      </c>
    </row>
    <row r="2344" customFormat="false" ht="12.8" hidden="false" customHeight="false" outlineLevel="0" collapsed="false">
      <c r="A2344" s="245" t="n">
        <v>104087</v>
      </c>
      <c r="B2344" s="246" t="s">
        <v>17714</v>
      </c>
      <c r="C2344" s="245" t="s">
        <v>17110</v>
      </c>
      <c r="D2344" s="247" t="n">
        <v>0</v>
      </c>
    </row>
    <row r="2345" customFormat="false" ht="12.8" hidden="false" customHeight="false" outlineLevel="0" collapsed="false">
      <c r="A2345" s="245" t="n">
        <v>104088</v>
      </c>
      <c r="B2345" s="246" t="s">
        <v>17715</v>
      </c>
      <c r="C2345" s="245" t="s">
        <v>17110</v>
      </c>
      <c r="D2345" s="247" t="n">
        <v>0</v>
      </c>
    </row>
    <row r="2346" customFormat="false" ht="12.8" hidden="false" customHeight="false" outlineLevel="0" collapsed="false">
      <c r="A2346" s="245" t="n">
        <v>104089</v>
      </c>
      <c r="B2346" s="246" t="s">
        <v>17716</v>
      </c>
      <c r="C2346" s="245" t="s">
        <v>17110</v>
      </c>
      <c r="D2346" s="247" t="n">
        <v>0</v>
      </c>
    </row>
    <row r="2347" customFormat="false" ht="12.8" hidden="false" customHeight="false" outlineLevel="0" collapsed="false">
      <c r="A2347" s="245" t="n">
        <v>104090</v>
      </c>
      <c r="B2347" s="246" t="s">
        <v>17717</v>
      </c>
      <c r="C2347" s="245" t="s">
        <v>17110</v>
      </c>
      <c r="D2347" s="247" t="n">
        <v>0</v>
      </c>
    </row>
    <row r="2348" customFormat="false" ht="12.8" hidden="false" customHeight="false" outlineLevel="0" collapsed="false">
      <c r="A2348" s="245" t="n">
        <v>104093</v>
      </c>
      <c r="B2348" s="246" t="s">
        <v>17718</v>
      </c>
      <c r="C2348" s="245" t="s">
        <v>17110</v>
      </c>
      <c r="D2348" s="247" t="n">
        <v>0</v>
      </c>
    </row>
    <row r="2349" customFormat="false" ht="12.8" hidden="false" customHeight="false" outlineLevel="0" collapsed="false">
      <c r="A2349" s="245" t="n">
        <v>104094</v>
      </c>
      <c r="B2349" s="246" t="s">
        <v>17719</v>
      </c>
      <c r="C2349" s="245" t="s">
        <v>17110</v>
      </c>
      <c r="D2349" s="247" t="n">
        <v>0</v>
      </c>
    </row>
    <row r="2350" customFormat="false" ht="12.8" hidden="false" customHeight="false" outlineLevel="0" collapsed="false">
      <c r="A2350" s="245" t="n">
        <v>104095</v>
      </c>
      <c r="B2350" s="246" t="s">
        <v>17720</v>
      </c>
      <c r="C2350" s="245" t="s">
        <v>17110</v>
      </c>
      <c r="D2350" s="247" t="n">
        <v>0</v>
      </c>
    </row>
    <row r="2351" customFormat="false" ht="12.8" hidden="false" customHeight="false" outlineLevel="0" collapsed="false">
      <c r="A2351" s="245" t="n">
        <v>104096</v>
      </c>
      <c r="B2351" s="246" t="s">
        <v>17721</v>
      </c>
      <c r="C2351" s="245" t="s">
        <v>17110</v>
      </c>
      <c r="D2351" s="247" t="n">
        <v>0</v>
      </c>
    </row>
    <row r="2352" customFormat="false" ht="12.8" hidden="false" customHeight="false" outlineLevel="0" collapsed="false">
      <c r="A2352" s="245" t="n">
        <v>102903</v>
      </c>
      <c r="B2352" s="246" t="s">
        <v>17722</v>
      </c>
      <c r="C2352" s="245" t="s">
        <v>17110</v>
      </c>
      <c r="D2352" s="247" t="n">
        <v>0</v>
      </c>
    </row>
    <row r="2353" customFormat="false" ht="12.8" hidden="false" customHeight="false" outlineLevel="0" collapsed="false">
      <c r="A2353" s="245" t="n">
        <v>89029</v>
      </c>
      <c r="B2353" s="246" t="s">
        <v>17723</v>
      </c>
      <c r="C2353" s="245" t="s">
        <v>17110</v>
      </c>
      <c r="D2353" s="247" t="n">
        <v>0</v>
      </c>
    </row>
    <row r="2354" customFormat="false" ht="12.8" hidden="false" customHeight="false" outlineLevel="0" collapsed="false">
      <c r="A2354" s="245" t="n">
        <v>89030</v>
      </c>
      <c r="B2354" s="246" t="s">
        <v>17724</v>
      </c>
      <c r="C2354" s="245" t="s">
        <v>17110</v>
      </c>
      <c r="D2354" s="247" t="n">
        <v>0</v>
      </c>
    </row>
    <row r="2355" customFormat="false" ht="12.8" hidden="false" customHeight="false" outlineLevel="0" collapsed="false">
      <c r="A2355" s="245" t="n">
        <v>5724</v>
      </c>
      <c r="B2355" s="246" t="s">
        <v>17725</v>
      </c>
      <c r="C2355" s="245" t="s">
        <v>17110</v>
      </c>
      <c r="D2355" s="247" t="n">
        <v>0</v>
      </c>
    </row>
    <row r="2356" customFormat="false" ht="12.8" hidden="false" customHeight="false" outlineLevel="0" collapsed="false">
      <c r="A2356" s="245" t="n">
        <v>53817</v>
      </c>
      <c r="B2356" s="246" t="s">
        <v>17726</v>
      </c>
      <c r="C2356" s="245" t="s">
        <v>17110</v>
      </c>
      <c r="D2356" s="247" t="n">
        <v>0</v>
      </c>
    </row>
    <row r="2357" customFormat="false" ht="12.8" hidden="false" customHeight="false" outlineLevel="0" collapsed="false">
      <c r="A2357" s="245" t="n">
        <v>88839</v>
      </c>
      <c r="B2357" s="246" t="s">
        <v>17727</v>
      </c>
      <c r="C2357" s="245" t="s">
        <v>17110</v>
      </c>
      <c r="D2357" s="247" t="n">
        <v>0</v>
      </c>
    </row>
    <row r="2358" customFormat="false" ht="12.8" hidden="false" customHeight="false" outlineLevel="0" collapsed="false">
      <c r="A2358" s="245" t="n">
        <v>88840</v>
      </c>
      <c r="B2358" s="246" t="s">
        <v>17728</v>
      </c>
      <c r="C2358" s="245" t="s">
        <v>17110</v>
      </c>
      <c r="D2358" s="247" t="n">
        <v>0</v>
      </c>
    </row>
    <row r="2359" customFormat="false" ht="12.8" hidden="false" customHeight="false" outlineLevel="0" collapsed="false">
      <c r="A2359" s="245" t="n">
        <v>88841</v>
      </c>
      <c r="B2359" s="246" t="s">
        <v>17729</v>
      </c>
      <c r="C2359" s="245" t="s">
        <v>17110</v>
      </c>
      <c r="D2359" s="247" t="n">
        <v>0</v>
      </c>
    </row>
    <row r="2360" customFormat="false" ht="12.8" hidden="false" customHeight="false" outlineLevel="0" collapsed="false">
      <c r="A2360" s="245" t="n">
        <v>88842</v>
      </c>
      <c r="B2360" s="246" t="s">
        <v>17730</v>
      </c>
      <c r="C2360" s="245" t="s">
        <v>17110</v>
      </c>
      <c r="D2360" s="247" t="n">
        <v>0</v>
      </c>
    </row>
    <row r="2361" customFormat="false" ht="12.8" hidden="false" customHeight="false" outlineLevel="0" collapsed="false">
      <c r="A2361" s="245" t="n">
        <v>89009</v>
      </c>
      <c r="B2361" s="246" t="s">
        <v>17731</v>
      </c>
      <c r="C2361" s="245" t="s">
        <v>17110</v>
      </c>
      <c r="D2361" s="247" t="n">
        <v>0</v>
      </c>
    </row>
    <row r="2362" customFormat="false" ht="12.8" hidden="false" customHeight="false" outlineLevel="0" collapsed="false">
      <c r="A2362" s="245" t="n">
        <v>89010</v>
      </c>
      <c r="B2362" s="246" t="s">
        <v>17732</v>
      </c>
      <c r="C2362" s="245" t="s">
        <v>17110</v>
      </c>
      <c r="D2362" s="247" t="n">
        <v>0</v>
      </c>
    </row>
    <row r="2363" customFormat="false" ht="12.8" hidden="false" customHeight="false" outlineLevel="0" collapsed="false">
      <c r="A2363" s="245" t="n">
        <v>53810</v>
      </c>
      <c r="B2363" s="246" t="s">
        <v>17733</v>
      </c>
      <c r="C2363" s="245" t="s">
        <v>17110</v>
      </c>
      <c r="D2363" s="247" t="n">
        <v>0</v>
      </c>
    </row>
    <row r="2364" customFormat="false" ht="12.8" hidden="false" customHeight="false" outlineLevel="0" collapsed="false">
      <c r="A2364" s="245" t="n">
        <v>5721</v>
      </c>
      <c r="B2364" s="246" t="s">
        <v>17734</v>
      </c>
      <c r="C2364" s="245" t="s">
        <v>17110</v>
      </c>
      <c r="D2364" s="247" t="n">
        <v>0</v>
      </c>
    </row>
    <row r="2365" customFormat="false" ht="12.8" hidden="false" customHeight="false" outlineLevel="0" collapsed="false">
      <c r="A2365" s="245" t="n">
        <v>89017</v>
      </c>
      <c r="B2365" s="246" t="s">
        <v>17735</v>
      </c>
      <c r="C2365" s="245" t="s">
        <v>17110</v>
      </c>
      <c r="D2365" s="247" t="n">
        <v>0</v>
      </c>
    </row>
    <row r="2366" customFormat="false" ht="12.8" hidden="false" customHeight="false" outlineLevel="0" collapsed="false">
      <c r="A2366" s="245" t="n">
        <v>89018</v>
      </c>
      <c r="B2366" s="246" t="s">
        <v>17736</v>
      </c>
      <c r="C2366" s="245" t="s">
        <v>17110</v>
      </c>
      <c r="D2366" s="247" t="n">
        <v>0</v>
      </c>
    </row>
    <row r="2367" customFormat="false" ht="12.8" hidden="false" customHeight="false" outlineLevel="0" collapsed="false">
      <c r="A2367" s="245" t="n">
        <v>53806</v>
      </c>
      <c r="B2367" s="246" t="s">
        <v>17737</v>
      </c>
      <c r="C2367" s="245" t="s">
        <v>17110</v>
      </c>
      <c r="D2367" s="247" t="n">
        <v>0</v>
      </c>
    </row>
    <row r="2368" customFormat="false" ht="12.8" hidden="false" customHeight="false" outlineLevel="0" collapsed="false">
      <c r="A2368" s="245" t="n">
        <v>5718</v>
      </c>
      <c r="B2368" s="246" t="s">
        <v>17738</v>
      </c>
      <c r="C2368" s="245" t="s">
        <v>17110</v>
      </c>
      <c r="D2368" s="247" t="n">
        <v>0</v>
      </c>
    </row>
    <row r="2369" customFormat="false" ht="12.8" hidden="false" customHeight="false" outlineLevel="0" collapsed="false">
      <c r="A2369" s="245" t="n">
        <v>89013</v>
      </c>
      <c r="B2369" s="246" t="s">
        <v>17739</v>
      </c>
      <c r="C2369" s="245" t="s">
        <v>17110</v>
      </c>
      <c r="D2369" s="247" t="n">
        <v>0</v>
      </c>
    </row>
    <row r="2370" customFormat="false" ht="12.8" hidden="false" customHeight="false" outlineLevel="0" collapsed="false">
      <c r="A2370" s="245" t="n">
        <v>89014</v>
      </c>
      <c r="B2370" s="246" t="s">
        <v>17740</v>
      </c>
      <c r="C2370" s="245" t="s">
        <v>17110</v>
      </c>
      <c r="D2370" s="247" t="n">
        <v>0</v>
      </c>
    </row>
    <row r="2371" customFormat="false" ht="12.8" hidden="false" customHeight="false" outlineLevel="0" collapsed="false">
      <c r="A2371" s="245" t="n">
        <v>53814</v>
      </c>
      <c r="B2371" s="246" t="s">
        <v>17741</v>
      </c>
      <c r="C2371" s="245" t="s">
        <v>17110</v>
      </c>
      <c r="D2371" s="247" t="n">
        <v>0</v>
      </c>
    </row>
    <row r="2372" customFormat="false" ht="12.8" hidden="false" customHeight="false" outlineLevel="0" collapsed="false">
      <c r="A2372" s="245" t="n">
        <v>5722</v>
      </c>
      <c r="B2372" s="246" t="s">
        <v>17742</v>
      </c>
      <c r="C2372" s="245" t="s">
        <v>17110</v>
      </c>
      <c r="D2372" s="247" t="n">
        <v>0</v>
      </c>
    </row>
    <row r="2373" customFormat="false" ht="12.8" hidden="false" customHeight="false" outlineLevel="0" collapsed="false">
      <c r="A2373" s="245" t="n">
        <v>96015</v>
      </c>
      <c r="B2373" s="246" t="s">
        <v>17743</v>
      </c>
      <c r="C2373" s="245" t="s">
        <v>17110</v>
      </c>
      <c r="D2373" s="247" t="n">
        <v>0</v>
      </c>
    </row>
    <row r="2374" customFormat="false" ht="12.8" hidden="false" customHeight="false" outlineLevel="0" collapsed="false">
      <c r="A2374" s="245" t="n">
        <v>96016</v>
      </c>
      <c r="B2374" s="246" t="s">
        <v>17744</v>
      </c>
      <c r="C2374" s="245" t="s">
        <v>17110</v>
      </c>
      <c r="D2374" s="247" t="n">
        <v>0</v>
      </c>
    </row>
    <row r="2375" customFormat="false" ht="12.8" hidden="false" customHeight="false" outlineLevel="0" collapsed="false">
      <c r="A2375" s="245" t="n">
        <v>96018</v>
      </c>
      <c r="B2375" s="246" t="s">
        <v>17745</v>
      </c>
      <c r="C2375" s="245" t="s">
        <v>17110</v>
      </c>
      <c r="D2375" s="247" t="n">
        <v>0</v>
      </c>
    </row>
    <row r="2376" customFormat="false" ht="12.8" hidden="false" customHeight="false" outlineLevel="0" collapsed="false">
      <c r="A2376" s="245" t="n">
        <v>96019</v>
      </c>
      <c r="B2376" s="246" t="s">
        <v>17746</v>
      </c>
      <c r="C2376" s="245" t="s">
        <v>17110</v>
      </c>
      <c r="D2376" s="247" t="n">
        <v>0</v>
      </c>
    </row>
    <row r="2377" customFormat="false" ht="12.8" hidden="false" customHeight="false" outlineLevel="0" collapsed="false">
      <c r="A2377" s="245" t="n">
        <v>96008</v>
      </c>
      <c r="B2377" s="246" t="s">
        <v>17747</v>
      </c>
      <c r="C2377" s="245" t="s">
        <v>17110</v>
      </c>
      <c r="D2377" s="247" t="n">
        <v>0</v>
      </c>
    </row>
    <row r="2378" customFormat="false" ht="12.8" hidden="false" customHeight="false" outlineLevel="0" collapsed="false">
      <c r="A2378" s="245" t="n">
        <v>96009</v>
      </c>
      <c r="B2378" s="246" t="s">
        <v>17748</v>
      </c>
      <c r="C2378" s="245" t="s">
        <v>17110</v>
      </c>
      <c r="D2378" s="247" t="n">
        <v>0</v>
      </c>
    </row>
    <row r="2379" customFormat="false" ht="12.8" hidden="false" customHeight="false" outlineLevel="0" collapsed="false">
      <c r="A2379" s="245" t="n">
        <v>96011</v>
      </c>
      <c r="B2379" s="246" t="s">
        <v>17749</v>
      </c>
      <c r="C2379" s="245" t="s">
        <v>17110</v>
      </c>
      <c r="D2379" s="247" t="n">
        <v>0</v>
      </c>
    </row>
    <row r="2380" customFormat="false" ht="12.8" hidden="false" customHeight="false" outlineLevel="0" collapsed="false">
      <c r="A2380" s="245" t="n">
        <v>96012</v>
      </c>
      <c r="B2380" s="246" t="s">
        <v>17750</v>
      </c>
      <c r="C2380" s="245" t="s">
        <v>17110</v>
      </c>
      <c r="D2380" s="247" t="n">
        <v>0</v>
      </c>
    </row>
    <row r="2381" customFormat="false" ht="12.8" hidden="false" customHeight="false" outlineLevel="0" collapsed="false">
      <c r="A2381" s="245" t="n">
        <v>96023</v>
      </c>
      <c r="B2381" s="246" t="s">
        <v>17751</v>
      </c>
      <c r="C2381" s="245" t="s">
        <v>17110</v>
      </c>
      <c r="D2381" s="247" t="n">
        <v>0</v>
      </c>
    </row>
    <row r="2382" customFormat="false" ht="12.8" hidden="false" customHeight="false" outlineLevel="0" collapsed="false">
      <c r="A2382" s="245" t="n">
        <v>96024</v>
      </c>
      <c r="B2382" s="246" t="s">
        <v>17752</v>
      </c>
      <c r="C2382" s="245" t="s">
        <v>17110</v>
      </c>
      <c r="D2382" s="247" t="n">
        <v>0</v>
      </c>
    </row>
    <row r="2383" customFormat="false" ht="12.8" hidden="false" customHeight="false" outlineLevel="0" collapsed="false">
      <c r="A2383" s="245" t="n">
        <v>96026</v>
      </c>
      <c r="B2383" s="246" t="s">
        <v>17753</v>
      </c>
      <c r="C2383" s="245" t="s">
        <v>17110</v>
      </c>
      <c r="D2383" s="247" t="n">
        <v>0</v>
      </c>
    </row>
    <row r="2384" customFormat="false" ht="12.8" hidden="false" customHeight="false" outlineLevel="0" collapsed="false">
      <c r="A2384" s="245" t="n">
        <v>96027</v>
      </c>
      <c r="B2384" s="246" t="s">
        <v>17754</v>
      </c>
      <c r="C2384" s="245" t="s">
        <v>17110</v>
      </c>
      <c r="D2384" s="247" t="n">
        <v>0</v>
      </c>
    </row>
    <row r="2385" customFormat="false" ht="12.8" hidden="false" customHeight="false" outlineLevel="0" collapsed="false">
      <c r="A2385" s="245" t="n">
        <v>96053</v>
      </c>
      <c r="B2385" s="246" t="s">
        <v>17755</v>
      </c>
      <c r="C2385" s="245" t="s">
        <v>17110</v>
      </c>
      <c r="D2385" s="247" t="n">
        <v>0</v>
      </c>
    </row>
    <row r="2386" customFormat="false" ht="12.8" hidden="false" customHeight="false" outlineLevel="0" collapsed="false">
      <c r="A2386" s="245" t="n">
        <v>96055</v>
      </c>
      <c r="B2386" s="246" t="s">
        <v>17756</v>
      </c>
      <c r="C2386" s="245" t="s">
        <v>17110</v>
      </c>
      <c r="D2386" s="247" t="n">
        <v>0</v>
      </c>
    </row>
    <row r="2387" customFormat="false" ht="12.8" hidden="false" customHeight="false" outlineLevel="0" collapsed="false">
      <c r="A2387" s="245" t="n">
        <v>96056</v>
      </c>
      <c r="B2387" s="246" t="s">
        <v>17757</v>
      </c>
      <c r="C2387" s="245" t="s">
        <v>17110</v>
      </c>
      <c r="D2387" s="247" t="n">
        <v>0</v>
      </c>
    </row>
    <row r="2388" customFormat="false" ht="12.8" hidden="false" customHeight="false" outlineLevel="0" collapsed="false">
      <c r="A2388" s="245" t="n">
        <v>96057</v>
      </c>
      <c r="B2388" s="246" t="s">
        <v>17758</v>
      </c>
      <c r="C2388" s="245" t="s">
        <v>17110</v>
      </c>
      <c r="D2388" s="247" t="n">
        <v>0</v>
      </c>
    </row>
    <row r="2389" customFormat="false" ht="12.8" hidden="false" customHeight="false" outlineLevel="0" collapsed="false">
      <c r="A2389" s="245" t="n">
        <v>7063</v>
      </c>
      <c r="B2389" s="246" t="s">
        <v>17759</v>
      </c>
      <c r="C2389" s="245" t="s">
        <v>17110</v>
      </c>
      <c r="D2389" s="247" t="n">
        <v>0</v>
      </c>
    </row>
    <row r="2390" customFormat="false" ht="12.8" hidden="false" customHeight="false" outlineLevel="0" collapsed="false">
      <c r="A2390" s="245" t="n">
        <v>7064</v>
      </c>
      <c r="B2390" s="246" t="s">
        <v>17760</v>
      </c>
      <c r="C2390" s="245" t="s">
        <v>17110</v>
      </c>
      <c r="D2390" s="247" t="n">
        <v>0</v>
      </c>
    </row>
    <row r="2391" customFormat="false" ht="12.8" hidden="false" customHeight="false" outlineLevel="0" collapsed="false">
      <c r="A2391" s="245" t="n">
        <v>7065</v>
      </c>
      <c r="B2391" s="246" t="s">
        <v>17761</v>
      </c>
      <c r="C2391" s="245" t="s">
        <v>17110</v>
      </c>
      <c r="D2391" s="247" t="n">
        <v>0</v>
      </c>
    </row>
    <row r="2392" customFormat="false" ht="12.8" hidden="false" customHeight="false" outlineLevel="0" collapsed="false">
      <c r="A2392" s="245" t="n">
        <v>7066</v>
      </c>
      <c r="B2392" s="246" t="s">
        <v>17762</v>
      </c>
      <c r="C2392" s="245" t="s">
        <v>17110</v>
      </c>
      <c r="D2392" s="247" t="n">
        <v>0</v>
      </c>
    </row>
    <row r="2393" customFormat="false" ht="12.8" hidden="false" customHeight="false" outlineLevel="0" collapsed="false">
      <c r="A2393" s="245" t="n">
        <v>89033</v>
      </c>
      <c r="B2393" s="246" t="s">
        <v>17763</v>
      </c>
      <c r="C2393" s="245" t="s">
        <v>17110</v>
      </c>
      <c r="D2393" s="247" t="n">
        <v>0</v>
      </c>
    </row>
    <row r="2394" customFormat="false" ht="12.8" hidden="false" customHeight="false" outlineLevel="0" collapsed="false">
      <c r="A2394" s="245" t="n">
        <v>89034</v>
      </c>
      <c r="B2394" s="246" t="s">
        <v>17764</v>
      </c>
      <c r="C2394" s="245" t="s">
        <v>17110</v>
      </c>
      <c r="D2394" s="247" t="n">
        <v>0</v>
      </c>
    </row>
    <row r="2395" customFormat="false" ht="12.8" hidden="false" customHeight="false" outlineLevel="0" collapsed="false">
      <c r="A2395" s="245" t="n">
        <v>5714</v>
      </c>
      <c r="B2395" s="246" t="s">
        <v>17765</v>
      </c>
      <c r="C2395" s="245" t="s">
        <v>17110</v>
      </c>
      <c r="D2395" s="247" t="n">
        <v>0</v>
      </c>
    </row>
    <row r="2396" customFormat="false" ht="12.8" hidden="false" customHeight="false" outlineLevel="0" collapsed="false">
      <c r="A2396" s="245" t="n">
        <v>5715</v>
      </c>
      <c r="B2396" s="246" t="s">
        <v>17766</v>
      </c>
      <c r="C2396" s="245" t="s">
        <v>17110</v>
      </c>
      <c r="D2396" s="247" t="n">
        <v>0</v>
      </c>
    </row>
    <row r="2397" customFormat="false" ht="12.8" hidden="false" customHeight="false" outlineLevel="0" collapsed="false">
      <c r="A2397" s="245" t="n">
        <v>102909</v>
      </c>
      <c r="B2397" s="246" t="s">
        <v>17767</v>
      </c>
      <c r="C2397" s="245" t="s">
        <v>17110</v>
      </c>
      <c r="D2397" s="247" t="n">
        <v>0</v>
      </c>
    </row>
    <row r="2398" customFormat="false" ht="12.8" hidden="false" customHeight="false" outlineLevel="0" collapsed="false">
      <c r="A2398" s="245" t="n">
        <v>93435</v>
      </c>
      <c r="B2398" s="246" t="s">
        <v>17768</v>
      </c>
      <c r="C2398" s="245" t="s">
        <v>17110</v>
      </c>
      <c r="D2398" s="247" t="n">
        <v>0</v>
      </c>
    </row>
    <row r="2399" customFormat="false" ht="12.8" hidden="false" customHeight="false" outlineLevel="0" collapsed="false">
      <c r="A2399" s="245" t="n">
        <v>93436</v>
      </c>
      <c r="B2399" s="246" t="s">
        <v>17769</v>
      </c>
      <c r="C2399" s="245" t="s">
        <v>17110</v>
      </c>
      <c r="D2399" s="247" t="n">
        <v>0</v>
      </c>
    </row>
    <row r="2400" customFormat="false" ht="12.8" hidden="false" customHeight="false" outlineLevel="0" collapsed="false">
      <c r="A2400" s="245" t="n">
        <v>93437</v>
      </c>
      <c r="B2400" s="246" t="s">
        <v>17770</v>
      </c>
      <c r="C2400" s="245" t="s">
        <v>17110</v>
      </c>
      <c r="D2400" s="247" t="n">
        <v>0</v>
      </c>
    </row>
    <row r="2401" customFormat="false" ht="12.8" hidden="false" customHeight="false" outlineLevel="0" collapsed="false">
      <c r="A2401" s="245" t="n">
        <v>93438</v>
      </c>
      <c r="B2401" s="246" t="s">
        <v>17771</v>
      </c>
      <c r="C2401" s="245" t="s">
        <v>17110</v>
      </c>
      <c r="D2401" s="247" t="n">
        <v>0</v>
      </c>
    </row>
    <row r="2402" customFormat="false" ht="12.8" hidden="false" customHeight="false" outlineLevel="0" collapsed="false">
      <c r="A2402" s="245" t="n">
        <v>100643</v>
      </c>
      <c r="B2402" s="246" t="s">
        <v>17772</v>
      </c>
      <c r="C2402" s="245" t="s">
        <v>17110</v>
      </c>
      <c r="D2402" s="247" t="n">
        <v>0</v>
      </c>
    </row>
    <row r="2403" customFormat="false" ht="12.8" hidden="false" customHeight="false" outlineLevel="0" collapsed="false">
      <c r="A2403" s="245" t="n">
        <v>100644</v>
      </c>
      <c r="B2403" s="246" t="s">
        <v>17773</v>
      </c>
      <c r="C2403" s="245" t="s">
        <v>17110</v>
      </c>
      <c r="D2403" s="247" t="n">
        <v>0</v>
      </c>
    </row>
    <row r="2404" customFormat="false" ht="12.8" hidden="false" customHeight="false" outlineLevel="0" collapsed="false">
      <c r="A2404" s="245" t="n">
        <v>100645</v>
      </c>
      <c r="B2404" s="246" t="s">
        <v>17774</v>
      </c>
      <c r="C2404" s="245" t="s">
        <v>17110</v>
      </c>
      <c r="D2404" s="247" t="n">
        <v>0</v>
      </c>
    </row>
    <row r="2405" customFormat="false" ht="12.8" hidden="false" customHeight="false" outlineLevel="0" collapsed="false">
      <c r="A2405" s="245" t="n">
        <v>100646</v>
      </c>
      <c r="B2405" s="246" t="s">
        <v>17775</v>
      </c>
      <c r="C2405" s="245" t="s">
        <v>17110</v>
      </c>
      <c r="D2405" s="247" t="n">
        <v>0</v>
      </c>
    </row>
    <row r="2406" customFormat="false" ht="12.8" hidden="false" customHeight="false" outlineLevel="0" collapsed="false">
      <c r="A2406" s="245" t="n">
        <v>95116</v>
      </c>
      <c r="B2406" s="246" t="s">
        <v>17776</v>
      </c>
      <c r="C2406" s="245" t="s">
        <v>17110</v>
      </c>
      <c r="D2406" s="247" t="n">
        <v>0</v>
      </c>
    </row>
    <row r="2407" customFormat="false" ht="12.8" hidden="false" customHeight="false" outlineLevel="0" collapsed="false">
      <c r="A2407" s="245" t="n">
        <v>95117</v>
      </c>
      <c r="B2407" s="246" t="s">
        <v>17777</v>
      </c>
      <c r="C2407" s="245" t="s">
        <v>17110</v>
      </c>
      <c r="D2407" s="247" t="n">
        <v>0</v>
      </c>
    </row>
    <row r="2408" customFormat="false" ht="12.8" hidden="false" customHeight="false" outlineLevel="0" collapsed="false">
      <c r="A2408" s="245" t="n">
        <v>53794</v>
      </c>
      <c r="B2408" s="246" t="s">
        <v>17778</v>
      </c>
      <c r="C2408" s="245" t="s">
        <v>17110</v>
      </c>
      <c r="D2408" s="247" t="n">
        <v>0</v>
      </c>
    </row>
    <row r="2409" customFormat="false" ht="12.8" hidden="false" customHeight="false" outlineLevel="0" collapsed="false">
      <c r="A2409" s="245" t="n">
        <v>5703</v>
      </c>
      <c r="B2409" s="246" t="s">
        <v>17779</v>
      </c>
      <c r="C2409" s="245" t="s">
        <v>17110</v>
      </c>
      <c r="D2409" s="247" t="n">
        <v>0</v>
      </c>
    </row>
    <row r="2410" customFormat="false" ht="12.8" hidden="false" customHeight="false" outlineLevel="0" collapsed="false">
      <c r="A2410" s="245" t="n">
        <v>106089</v>
      </c>
      <c r="B2410" s="246" t="s">
        <v>17780</v>
      </c>
      <c r="C2410" s="245" t="s">
        <v>17110</v>
      </c>
      <c r="D2410" s="247" t="n">
        <v>0</v>
      </c>
    </row>
    <row r="2411" customFormat="false" ht="12.8" hidden="false" customHeight="false" outlineLevel="0" collapsed="false">
      <c r="A2411" s="245" t="n">
        <v>106092</v>
      </c>
      <c r="B2411" s="246" t="s">
        <v>17781</v>
      </c>
      <c r="C2411" s="245" t="s">
        <v>17110</v>
      </c>
      <c r="D2411" s="247" t="n">
        <v>0</v>
      </c>
    </row>
    <row r="2412" customFormat="false" ht="12.8" hidden="false" customHeight="false" outlineLevel="0" collapsed="false">
      <c r="A2412" s="245" t="n">
        <v>106090</v>
      </c>
      <c r="B2412" s="246" t="s">
        <v>17782</v>
      </c>
      <c r="C2412" s="245" t="s">
        <v>17110</v>
      </c>
      <c r="D2412" s="247" t="n">
        <v>0</v>
      </c>
    </row>
    <row r="2413" customFormat="false" ht="12.8" hidden="false" customHeight="false" outlineLevel="0" collapsed="false">
      <c r="A2413" s="245" t="n">
        <v>106091</v>
      </c>
      <c r="B2413" s="246" t="s">
        <v>17783</v>
      </c>
      <c r="C2413" s="245" t="s">
        <v>17110</v>
      </c>
      <c r="D2413" s="247" t="n">
        <v>0</v>
      </c>
    </row>
    <row r="2414" customFormat="false" ht="12.8" hidden="false" customHeight="false" outlineLevel="0" collapsed="false">
      <c r="A2414" s="245" t="n">
        <v>106093</v>
      </c>
      <c r="B2414" s="246" t="s">
        <v>17784</v>
      </c>
      <c r="C2414" s="245" t="s">
        <v>17110</v>
      </c>
      <c r="D2414" s="247" t="n">
        <v>0</v>
      </c>
    </row>
    <row r="2415" customFormat="false" ht="12.8" hidden="false" customHeight="false" outlineLevel="0" collapsed="false">
      <c r="A2415" s="245" t="n">
        <v>100637</v>
      </c>
      <c r="B2415" s="246" t="s">
        <v>17785</v>
      </c>
      <c r="C2415" s="245" t="s">
        <v>17110</v>
      </c>
      <c r="D2415" s="247" t="n">
        <v>0</v>
      </c>
    </row>
    <row r="2416" customFormat="false" ht="12.8" hidden="false" customHeight="false" outlineLevel="0" collapsed="false">
      <c r="A2416" s="245" t="n">
        <v>100638</v>
      </c>
      <c r="B2416" s="246" t="s">
        <v>17786</v>
      </c>
      <c r="C2416" s="245" t="s">
        <v>17110</v>
      </c>
      <c r="D2416" s="247" t="n">
        <v>0</v>
      </c>
    </row>
    <row r="2417" customFormat="false" ht="12.8" hidden="false" customHeight="false" outlineLevel="0" collapsed="false">
      <c r="A2417" s="245" t="n">
        <v>100639</v>
      </c>
      <c r="B2417" s="246" t="s">
        <v>17787</v>
      </c>
      <c r="C2417" s="245" t="s">
        <v>17110</v>
      </c>
      <c r="D2417" s="247" t="n">
        <v>0</v>
      </c>
    </row>
    <row r="2418" customFormat="false" ht="12.8" hidden="false" customHeight="false" outlineLevel="0" collapsed="false">
      <c r="A2418" s="245" t="n">
        <v>100640</v>
      </c>
      <c r="B2418" s="246" t="s">
        <v>17788</v>
      </c>
      <c r="C2418" s="245" t="s">
        <v>17110</v>
      </c>
      <c r="D2418" s="247" t="n">
        <v>0</v>
      </c>
    </row>
    <row r="2419" customFormat="false" ht="12.8" hidden="false" customHeight="false" outlineLevel="0" collapsed="false">
      <c r="A2419" s="245" t="n">
        <v>93429</v>
      </c>
      <c r="B2419" s="246" t="s">
        <v>17789</v>
      </c>
      <c r="C2419" s="245" t="s">
        <v>17110</v>
      </c>
      <c r="D2419" s="247" t="n">
        <v>0</v>
      </c>
    </row>
    <row r="2420" customFormat="false" ht="12.8" hidden="false" customHeight="false" outlineLevel="0" collapsed="false">
      <c r="A2420" s="245" t="n">
        <v>93430</v>
      </c>
      <c r="B2420" s="246" t="s">
        <v>17790</v>
      </c>
      <c r="C2420" s="245" t="s">
        <v>17110</v>
      </c>
      <c r="D2420" s="247" t="n">
        <v>0</v>
      </c>
    </row>
    <row r="2421" customFormat="false" ht="12.8" hidden="false" customHeight="false" outlineLevel="0" collapsed="false">
      <c r="A2421" s="245" t="n">
        <v>93431</v>
      </c>
      <c r="B2421" s="246" t="s">
        <v>17791</v>
      </c>
      <c r="C2421" s="245" t="s">
        <v>17110</v>
      </c>
      <c r="D2421" s="247" t="n">
        <v>0</v>
      </c>
    </row>
    <row r="2422" customFormat="false" ht="12.8" hidden="false" customHeight="false" outlineLevel="0" collapsed="false">
      <c r="A2422" s="245" t="n">
        <v>93432</v>
      </c>
      <c r="B2422" s="246" t="s">
        <v>17792</v>
      </c>
      <c r="C2422" s="245" t="s">
        <v>17110</v>
      </c>
      <c r="D2422" s="247" t="n">
        <v>0</v>
      </c>
    </row>
    <row r="2423" customFormat="false" ht="12.8" hidden="false" customHeight="false" outlineLevel="0" collapsed="false">
      <c r="A2423" s="245" t="n">
        <v>95118</v>
      </c>
      <c r="B2423" s="246" t="s">
        <v>17793</v>
      </c>
      <c r="C2423" s="245" t="s">
        <v>17110</v>
      </c>
      <c r="D2423" s="247" t="n">
        <v>0</v>
      </c>
    </row>
    <row r="2424" customFormat="false" ht="12.8" hidden="false" customHeight="false" outlineLevel="0" collapsed="false">
      <c r="A2424" s="245" t="n">
        <v>95119</v>
      </c>
      <c r="B2424" s="246" t="s">
        <v>17794</v>
      </c>
      <c r="C2424" s="245" t="s">
        <v>17110</v>
      </c>
      <c r="D2424" s="247" t="n">
        <v>0</v>
      </c>
    </row>
    <row r="2425" customFormat="false" ht="12.8" hidden="false" customHeight="false" outlineLevel="0" collapsed="false">
      <c r="A2425" s="245" t="n">
        <v>5707</v>
      </c>
      <c r="B2425" s="246" t="s">
        <v>17795</v>
      </c>
      <c r="C2425" s="245" t="s">
        <v>17110</v>
      </c>
      <c r="D2425" s="247" t="n">
        <v>0</v>
      </c>
    </row>
    <row r="2426" customFormat="false" ht="12.8" hidden="false" customHeight="false" outlineLevel="0" collapsed="false">
      <c r="A2426" s="245" t="n">
        <v>95120</v>
      </c>
      <c r="B2426" s="246" t="s">
        <v>17796</v>
      </c>
      <c r="C2426" s="245" t="s">
        <v>17110</v>
      </c>
      <c r="D2426" s="247" t="n">
        <v>0</v>
      </c>
    </row>
    <row r="2427" customFormat="false" ht="12.8" hidden="false" customHeight="false" outlineLevel="0" collapsed="false">
      <c r="A2427" s="245" t="n">
        <v>103660</v>
      </c>
      <c r="B2427" s="246" t="s">
        <v>17797</v>
      </c>
      <c r="C2427" s="245" t="s">
        <v>17110</v>
      </c>
      <c r="D2427" s="247" t="n">
        <v>0</v>
      </c>
    </row>
    <row r="2428" customFormat="false" ht="12.8" hidden="false" customHeight="false" outlineLevel="0" collapsed="false">
      <c r="A2428" s="245" t="n">
        <v>89015</v>
      </c>
      <c r="B2428" s="246" t="s">
        <v>17798</v>
      </c>
      <c r="C2428" s="245" t="s">
        <v>17110</v>
      </c>
      <c r="D2428" s="247" t="n">
        <v>0</v>
      </c>
    </row>
    <row r="2429" customFormat="false" ht="12.8" hidden="false" customHeight="false" outlineLevel="0" collapsed="false">
      <c r="A2429" s="245" t="n">
        <v>89016</v>
      </c>
      <c r="B2429" s="246" t="s">
        <v>17799</v>
      </c>
      <c r="C2429" s="245" t="s">
        <v>17110</v>
      </c>
      <c r="D2429" s="247" t="n">
        <v>0</v>
      </c>
    </row>
    <row r="2430" customFormat="false" ht="12.8" hidden="false" customHeight="false" outlineLevel="0" collapsed="false">
      <c r="A2430" s="245" t="n">
        <v>53804</v>
      </c>
      <c r="B2430" s="246" t="s">
        <v>17800</v>
      </c>
      <c r="C2430" s="245" t="s">
        <v>17110</v>
      </c>
      <c r="D2430" s="247" t="n">
        <v>0</v>
      </c>
    </row>
    <row r="2431" customFormat="false" ht="12.8" hidden="false" customHeight="false" outlineLevel="0" collapsed="false">
      <c r="A2431" s="245" t="n">
        <v>90582</v>
      </c>
      <c r="B2431" s="246" t="s">
        <v>17801</v>
      </c>
      <c r="C2431" s="245" t="s">
        <v>17110</v>
      </c>
      <c r="D2431" s="247" t="n">
        <v>0</v>
      </c>
    </row>
    <row r="2432" customFormat="false" ht="12.8" hidden="false" customHeight="false" outlineLevel="0" collapsed="false">
      <c r="A2432" s="245" t="n">
        <v>90583</v>
      </c>
      <c r="B2432" s="246" t="s">
        <v>17802</v>
      </c>
      <c r="C2432" s="245" t="s">
        <v>17110</v>
      </c>
      <c r="D2432" s="247" t="n">
        <v>0</v>
      </c>
    </row>
    <row r="2433" customFormat="false" ht="12.8" hidden="false" customHeight="false" outlineLevel="0" collapsed="false">
      <c r="A2433" s="245" t="n">
        <v>90584</v>
      </c>
      <c r="B2433" s="246" t="s">
        <v>17803</v>
      </c>
      <c r="C2433" s="245" t="s">
        <v>17110</v>
      </c>
      <c r="D2433" s="247" t="n">
        <v>0</v>
      </c>
    </row>
    <row r="2434" customFormat="false" ht="12.8" hidden="false" customHeight="false" outlineLevel="0" collapsed="false">
      <c r="A2434" s="245" t="n">
        <v>90585</v>
      </c>
      <c r="B2434" s="246" t="s">
        <v>17804</v>
      </c>
      <c r="C2434" s="245" t="s">
        <v>17110</v>
      </c>
      <c r="D2434" s="247" t="n">
        <v>0</v>
      </c>
    </row>
    <row r="2435" customFormat="false" ht="12.8" hidden="false" customHeight="false" outlineLevel="0" collapsed="false">
      <c r="A2435" s="245" t="n">
        <v>106380</v>
      </c>
      <c r="B2435" s="246" t="s">
        <v>17805</v>
      </c>
      <c r="C2435" s="245" t="s">
        <v>17110</v>
      </c>
      <c r="D2435" s="247" t="n">
        <v>0</v>
      </c>
    </row>
    <row r="2436" customFormat="false" ht="12.8" hidden="false" customHeight="false" outlineLevel="0" collapsed="false">
      <c r="A2436" s="245" t="n">
        <v>106381</v>
      </c>
      <c r="B2436" s="246" t="s">
        <v>17806</v>
      </c>
      <c r="C2436" s="245" t="s">
        <v>17110</v>
      </c>
      <c r="D2436" s="247" t="n">
        <v>0</v>
      </c>
    </row>
    <row r="2437" customFormat="false" ht="12.8" hidden="false" customHeight="false" outlineLevel="0" collapsed="false">
      <c r="A2437" s="245" t="n">
        <v>106382</v>
      </c>
      <c r="B2437" s="246" t="s">
        <v>17807</v>
      </c>
      <c r="C2437" s="245" t="s">
        <v>17110</v>
      </c>
      <c r="D2437" s="247" t="n">
        <v>0</v>
      </c>
    </row>
    <row r="2438" customFormat="false" ht="12.8" hidden="false" customHeight="false" outlineLevel="0" collapsed="false">
      <c r="A2438" s="245" t="n">
        <v>106383</v>
      </c>
      <c r="B2438" s="246" t="s">
        <v>17808</v>
      </c>
      <c r="C2438" s="245" t="s">
        <v>17110</v>
      </c>
      <c r="D2438" s="247" t="n">
        <v>0</v>
      </c>
    </row>
    <row r="2439" customFormat="false" ht="12.8" hidden="false" customHeight="false" outlineLevel="0" collapsed="false">
      <c r="A2439" s="245" t="n">
        <v>106376</v>
      </c>
      <c r="B2439" s="246" t="s">
        <v>17809</v>
      </c>
      <c r="C2439" s="245" t="s">
        <v>17110</v>
      </c>
      <c r="D2439" s="247" t="n">
        <v>0</v>
      </c>
    </row>
    <row r="2440" customFormat="false" ht="12.8" hidden="false" customHeight="false" outlineLevel="0" collapsed="false">
      <c r="A2440" s="245" t="n">
        <v>106377</v>
      </c>
      <c r="B2440" s="246" t="s">
        <v>17810</v>
      </c>
      <c r="C2440" s="245" t="s">
        <v>17110</v>
      </c>
      <c r="D2440" s="247" t="n">
        <v>0</v>
      </c>
    </row>
    <row r="2441" customFormat="false" ht="12.8" hidden="false" customHeight="false" outlineLevel="0" collapsed="false">
      <c r="A2441" s="245" t="n">
        <v>106378</v>
      </c>
      <c r="B2441" s="246" t="s">
        <v>17811</v>
      </c>
      <c r="C2441" s="245" t="s">
        <v>17110</v>
      </c>
      <c r="D2441" s="247" t="n">
        <v>0</v>
      </c>
    </row>
    <row r="2442" customFormat="false" ht="12.8" hidden="false" customHeight="false" outlineLevel="0" collapsed="false">
      <c r="A2442" s="245" t="n">
        <v>106379</v>
      </c>
      <c r="B2442" s="246" t="s">
        <v>17812</v>
      </c>
      <c r="C2442" s="245" t="s">
        <v>17110</v>
      </c>
      <c r="D2442" s="247" t="n">
        <v>0</v>
      </c>
    </row>
    <row r="2443" customFormat="false" ht="12.8" hidden="false" customHeight="false" outlineLevel="0" collapsed="false">
      <c r="A2443" s="245" t="n">
        <v>89240</v>
      </c>
      <c r="B2443" s="246" t="s">
        <v>17813</v>
      </c>
      <c r="C2443" s="245" t="s">
        <v>17110</v>
      </c>
      <c r="D2443" s="247" t="n">
        <v>0</v>
      </c>
    </row>
    <row r="2444" customFormat="false" ht="12.8" hidden="false" customHeight="false" outlineLevel="0" collapsed="false">
      <c r="A2444" s="245" t="n">
        <v>89241</v>
      </c>
      <c r="B2444" s="246" t="s">
        <v>17814</v>
      </c>
      <c r="C2444" s="245" t="s">
        <v>17110</v>
      </c>
      <c r="D2444" s="247" t="n">
        <v>0</v>
      </c>
    </row>
    <row r="2445" customFormat="false" ht="12.8" hidden="false" customHeight="false" outlineLevel="0" collapsed="false">
      <c r="A2445" s="245" t="n">
        <v>5710</v>
      </c>
      <c r="B2445" s="246" t="s">
        <v>17815</v>
      </c>
      <c r="C2445" s="245" t="s">
        <v>17110</v>
      </c>
      <c r="D2445" s="247" t="n">
        <v>0</v>
      </c>
    </row>
    <row r="2446" customFormat="false" ht="12.8" hidden="false" customHeight="false" outlineLevel="0" collapsed="false">
      <c r="A2446" s="245" t="n">
        <v>5711</v>
      </c>
      <c r="B2446" s="246" t="s">
        <v>17816</v>
      </c>
      <c r="C2446" s="245" t="s">
        <v>17110</v>
      </c>
      <c r="D2446" s="247" t="n">
        <v>0</v>
      </c>
    </row>
    <row r="2447" customFormat="false" ht="12.8" hidden="false" customHeight="false" outlineLevel="0" collapsed="false">
      <c r="A2447" s="245" t="n">
        <v>89253</v>
      </c>
      <c r="B2447" s="246" t="s">
        <v>17817</v>
      </c>
      <c r="C2447" s="245" t="s">
        <v>17110</v>
      </c>
      <c r="D2447" s="247" t="n">
        <v>0</v>
      </c>
    </row>
    <row r="2448" customFormat="false" ht="12.8" hidden="false" customHeight="false" outlineLevel="0" collapsed="false">
      <c r="A2448" s="245" t="n">
        <v>89254</v>
      </c>
      <c r="B2448" s="246" t="s">
        <v>17818</v>
      </c>
      <c r="C2448" s="245" t="s">
        <v>17110</v>
      </c>
      <c r="D2448" s="247" t="n">
        <v>0</v>
      </c>
    </row>
    <row r="2449" customFormat="false" ht="12.8" hidden="false" customHeight="false" outlineLevel="0" collapsed="false">
      <c r="A2449" s="245" t="n">
        <v>89255</v>
      </c>
      <c r="B2449" s="246" t="s">
        <v>17819</v>
      </c>
      <c r="C2449" s="245" t="s">
        <v>17110</v>
      </c>
      <c r="D2449" s="247" t="n">
        <v>0</v>
      </c>
    </row>
    <row r="2450" customFormat="false" ht="12.8" hidden="false" customHeight="false" outlineLevel="0" collapsed="false">
      <c r="A2450" s="245" t="n">
        <v>89256</v>
      </c>
      <c r="B2450" s="246" t="s">
        <v>17820</v>
      </c>
      <c r="C2450" s="245" t="s">
        <v>17110</v>
      </c>
      <c r="D2450" s="247" t="n">
        <v>0</v>
      </c>
    </row>
    <row r="2451" customFormat="false" ht="12.8" hidden="false" customHeight="false" outlineLevel="0" collapsed="false">
      <c r="A2451" s="245" t="n">
        <v>106384</v>
      </c>
      <c r="B2451" s="246" t="s">
        <v>17821</v>
      </c>
      <c r="C2451" s="245" t="s">
        <v>17110</v>
      </c>
      <c r="D2451" s="247" t="n">
        <v>0</v>
      </c>
    </row>
    <row r="2452" customFormat="false" ht="12.8" hidden="false" customHeight="false" outlineLevel="0" collapsed="false">
      <c r="A2452" s="245" t="n">
        <v>106385</v>
      </c>
      <c r="B2452" s="246" t="s">
        <v>17822</v>
      </c>
      <c r="C2452" s="245" t="s">
        <v>17110</v>
      </c>
      <c r="D2452" s="247" t="n">
        <v>0</v>
      </c>
    </row>
    <row r="2453" customFormat="false" ht="12.8" hidden="false" customHeight="false" outlineLevel="0" collapsed="false">
      <c r="A2453" s="245" t="n">
        <v>106386</v>
      </c>
      <c r="B2453" s="246" t="s">
        <v>17823</v>
      </c>
      <c r="C2453" s="245" t="s">
        <v>17110</v>
      </c>
      <c r="D2453" s="247" t="n">
        <v>0</v>
      </c>
    </row>
    <row r="2454" customFormat="false" ht="12.8" hidden="false" customHeight="false" outlineLevel="0" collapsed="false">
      <c r="A2454" s="245" t="n">
        <v>106387</v>
      </c>
      <c r="B2454" s="246" t="s">
        <v>17824</v>
      </c>
      <c r="C2454" s="245" t="s">
        <v>17110</v>
      </c>
      <c r="D2454" s="247" t="n">
        <v>0</v>
      </c>
    </row>
    <row r="2455" customFormat="false" ht="12.8" hidden="false" customHeight="false" outlineLevel="0" collapsed="false">
      <c r="A2455" s="245" t="n">
        <v>103797</v>
      </c>
      <c r="B2455" s="246" t="s">
        <v>17825</v>
      </c>
      <c r="C2455" s="245" t="s">
        <v>15608</v>
      </c>
      <c r="D2455" s="247" t="n">
        <v>0.4682</v>
      </c>
    </row>
    <row r="2456" customFormat="false" ht="12.8" hidden="false" customHeight="false" outlineLevel="0" collapsed="false">
      <c r="A2456" s="245" t="n">
        <v>103930</v>
      </c>
      <c r="B2456" s="246" t="s">
        <v>17826</v>
      </c>
      <c r="C2456" s="245" t="s">
        <v>15451</v>
      </c>
      <c r="D2456" s="247" t="n">
        <v>0.3479</v>
      </c>
    </row>
    <row r="2457" customFormat="false" ht="12.8" hidden="false" customHeight="false" outlineLevel="0" collapsed="false">
      <c r="A2457" s="245" t="n">
        <v>103931</v>
      </c>
      <c r="B2457" s="246" t="s">
        <v>17827</v>
      </c>
      <c r="C2457" s="245" t="s">
        <v>15451</v>
      </c>
      <c r="D2457" s="247" t="n">
        <v>0.3613</v>
      </c>
    </row>
    <row r="2458" customFormat="false" ht="12.8" hidden="false" customHeight="false" outlineLevel="0" collapsed="false">
      <c r="A2458" s="245" t="n">
        <v>103932</v>
      </c>
      <c r="B2458" s="246" t="s">
        <v>17828</v>
      </c>
      <c r="C2458" s="245" t="s">
        <v>15451</v>
      </c>
      <c r="D2458" s="247" t="n">
        <v>0.3641</v>
      </c>
    </row>
    <row r="2459" customFormat="false" ht="12.8" hidden="false" customHeight="false" outlineLevel="0" collapsed="false">
      <c r="A2459" s="245" t="n">
        <v>103929</v>
      </c>
      <c r="B2459" s="246" t="s">
        <v>17829</v>
      </c>
      <c r="C2459" s="245" t="s">
        <v>15451</v>
      </c>
      <c r="D2459" s="247" t="n">
        <v>0.3285</v>
      </c>
    </row>
    <row r="2460" customFormat="false" ht="12.8" hidden="false" customHeight="false" outlineLevel="0" collapsed="false">
      <c r="A2460" s="245" t="n">
        <v>103928</v>
      </c>
      <c r="B2460" s="246" t="s">
        <v>17830</v>
      </c>
      <c r="C2460" s="245" t="s">
        <v>15451</v>
      </c>
      <c r="D2460" s="247" t="n">
        <v>0.4142</v>
      </c>
    </row>
    <row r="2461" customFormat="false" ht="12.8" hidden="false" customHeight="false" outlineLevel="0" collapsed="false">
      <c r="A2461" s="245" t="n">
        <v>103798</v>
      </c>
      <c r="B2461" s="246" t="s">
        <v>17831</v>
      </c>
      <c r="C2461" s="245" t="s">
        <v>15451</v>
      </c>
      <c r="D2461" s="247" t="n">
        <v>0.0948</v>
      </c>
    </row>
    <row r="2462" customFormat="false" ht="12.8" hidden="false" customHeight="false" outlineLevel="0" collapsed="false">
      <c r="A2462" s="245" t="n">
        <v>103801</v>
      </c>
      <c r="B2462" s="246" t="s">
        <v>17832</v>
      </c>
      <c r="C2462" s="245" t="s">
        <v>15451</v>
      </c>
      <c r="D2462" s="247" t="n">
        <v>0.3352</v>
      </c>
    </row>
    <row r="2463" customFormat="false" ht="12.8" hidden="false" customHeight="false" outlineLevel="0" collapsed="false">
      <c r="A2463" s="245" t="n">
        <v>103933</v>
      </c>
      <c r="B2463" s="246" t="s">
        <v>17833</v>
      </c>
      <c r="C2463" s="245" t="s">
        <v>15451</v>
      </c>
      <c r="D2463" s="247" t="n">
        <v>0.2555</v>
      </c>
    </row>
    <row r="2464" customFormat="false" ht="12.8" hidden="false" customHeight="false" outlineLevel="0" collapsed="false">
      <c r="A2464" s="245" t="n">
        <v>103925</v>
      </c>
      <c r="B2464" s="246" t="s">
        <v>17834</v>
      </c>
      <c r="C2464" s="245" t="s">
        <v>15451</v>
      </c>
      <c r="D2464" s="247" t="n">
        <v>0.337</v>
      </c>
    </row>
    <row r="2465" customFormat="false" ht="12.8" hidden="false" customHeight="false" outlineLevel="0" collapsed="false">
      <c r="A2465" s="245" t="n">
        <v>103926</v>
      </c>
      <c r="B2465" s="246" t="s">
        <v>17835</v>
      </c>
      <c r="C2465" s="245" t="s">
        <v>15451</v>
      </c>
      <c r="D2465" s="247" t="n">
        <v>0.2993</v>
      </c>
    </row>
    <row r="2466" customFormat="false" ht="12.8" hidden="false" customHeight="false" outlineLevel="0" collapsed="false">
      <c r="A2466" s="245" t="n">
        <v>103796</v>
      </c>
      <c r="B2466" s="246" t="s">
        <v>17836</v>
      </c>
      <c r="C2466" s="245" t="s">
        <v>15370</v>
      </c>
      <c r="D2466" s="247" t="n">
        <v>0.3198</v>
      </c>
    </row>
    <row r="2467" customFormat="false" ht="12.8" hidden="false" customHeight="false" outlineLevel="0" collapsed="false">
      <c r="A2467" s="245" t="n">
        <v>103795</v>
      </c>
      <c r="B2467" s="246" t="s">
        <v>17837</v>
      </c>
      <c r="C2467" s="245" t="s">
        <v>15370</v>
      </c>
      <c r="D2467" s="247" t="n">
        <v>0.5209</v>
      </c>
    </row>
    <row r="2468" customFormat="false" ht="12.8" hidden="false" customHeight="false" outlineLevel="0" collapsed="false">
      <c r="A2468" s="245" t="n">
        <v>103800</v>
      </c>
      <c r="B2468" s="246" t="s">
        <v>17838</v>
      </c>
      <c r="C2468" s="245" t="s">
        <v>15451</v>
      </c>
      <c r="D2468" s="247" t="n">
        <v>0.4142</v>
      </c>
    </row>
    <row r="2469" customFormat="false" ht="12.8" hidden="false" customHeight="false" outlineLevel="0" collapsed="false">
      <c r="A2469" s="245" t="n">
        <v>103799</v>
      </c>
      <c r="B2469" s="246" t="s">
        <v>17839</v>
      </c>
      <c r="C2469" s="245" t="s">
        <v>15451</v>
      </c>
      <c r="D2469" s="247" t="n">
        <v>0.3915</v>
      </c>
    </row>
    <row r="2470" customFormat="false" ht="12.8" hidden="false" customHeight="false" outlineLevel="0" collapsed="false">
      <c r="A2470" s="245" t="n">
        <v>104948</v>
      </c>
      <c r="B2470" s="246" t="s">
        <v>17840</v>
      </c>
      <c r="C2470" s="245" t="s">
        <v>15451</v>
      </c>
      <c r="D2470" s="247" t="n">
        <v>0.3445</v>
      </c>
    </row>
    <row r="2471" customFormat="false" ht="12.8" hidden="false" customHeight="false" outlineLevel="0" collapsed="false">
      <c r="A2471" s="245" t="n">
        <v>104949</v>
      </c>
      <c r="B2471" s="246" t="s">
        <v>17841</v>
      </c>
      <c r="C2471" s="245" t="s">
        <v>15451</v>
      </c>
      <c r="D2471" s="247" t="n">
        <v>0.2846</v>
      </c>
    </row>
    <row r="2472" customFormat="false" ht="12.8" hidden="false" customHeight="false" outlineLevel="0" collapsed="false">
      <c r="A2472" s="245" t="n">
        <v>104947</v>
      </c>
      <c r="B2472" s="246" t="s">
        <v>17842</v>
      </c>
      <c r="C2472" s="245" t="s">
        <v>15451</v>
      </c>
      <c r="D2472" s="247" t="n">
        <v>0.4689</v>
      </c>
    </row>
    <row r="2473" customFormat="false" ht="12.8" hidden="false" customHeight="false" outlineLevel="0" collapsed="false">
      <c r="A2473" s="245" t="n">
        <v>106545</v>
      </c>
      <c r="B2473" s="246" t="s">
        <v>17843</v>
      </c>
      <c r="C2473" s="245" t="s">
        <v>15376</v>
      </c>
      <c r="D2473" s="247" t="n">
        <v>0.0063</v>
      </c>
    </row>
    <row r="2474" customFormat="false" ht="12.8" hidden="false" customHeight="false" outlineLevel="0" collapsed="false">
      <c r="A2474" s="245" t="n">
        <v>106543</v>
      </c>
      <c r="B2474" s="246" t="s">
        <v>17844</v>
      </c>
      <c r="C2474" s="245" t="s">
        <v>15376</v>
      </c>
      <c r="D2474" s="247" t="n">
        <v>0.0031</v>
      </c>
    </row>
    <row r="2475" customFormat="false" ht="12.8" hidden="false" customHeight="false" outlineLevel="0" collapsed="false">
      <c r="A2475" s="245" t="n">
        <v>106544</v>
      </c>
      <c r="B2475" s="246" t="s">
        <v>17845</v>
      </c>
      <c r="C2475" s="245" t="s">
        <v>15376</v>
      </c>
      <c r="D2475" s="247" t="n">
        <v>0.0018</v>
      </c>
    </row>
    <row r="2476" customFormat="false" ht="12.8" hidden="false" customHeight="false" outlineLevel="0" collapsed="false">
      <c r="A2476" s="245" t="n">
        <v>106546</v>
      </c>
      <c r="B2476" s="246" t="s">
        <v>17846</v>
      </c>
      <c r="C2476" s="245" t="s">
        <v>15376</v>
      </c>
      <c r="D2476" s="247" t="n">
        <v>0.0101</v>
      </c>
    </row>
    <row r="2477" customFormat="false" ht="12.8" hidden="false" customHeight="false" outlineLevel="0" collapsed="false">
      <c r="A2477" s="245" t="n">
        <v>106547</v>
      </c>
      <c r="B2477" s="246" t="s">
        <v>17847</v>
      </c>
      <c r="C2477" s="245" t="s">
        <v>14</v>
      </c>
      <c r="D2477" s="247" t="n">
        <v>1</v>
      </c>
    </row>
    <row r="2478" customFormat="false" ht="12.8" hidden="false" customHeight="false" outlineLevel="0" collapsed="false">
      <c r="A2478" s="245" t="n">
        <v>104318</v>
      </c>
      <c r="B2478" s="246" t="s">
        <v>17848</v>
      </c>
      <c r="C2478" s="245" t="s">
        <v>14</v>
      </c>
      <c r="D2478" s="247" t="n">
        <v>0.6775</v>
      </c>
    </row>
    <row r="2479" customFormat="false" ht="12.8" hidden="false" customHeight="false" outlineLevel="0" collapsed="false">
      <c r="A2479" s="245" t="n">
        <v>89867</v>
      </c>
      <c r="B2479" s="246" t="s">
        <v>17849</v>
      </c>
      <c r="C2479" s="245" t="s">
        <v>14</v>
      </c>
      <c r="D2479" s="247" t="n">
        <v>0.6287</v>
      </c>
    </row>
    <row r="2480" customFormat="false" ht="12.8" hidden="false" customHeight="false" outlineLevel="0" collapsed="false">
      <c r="A2480" s="245" t="n">
        <v>104320</v>
      </c>
      <c r="B2480" s="246" t="s">
        <v>17850</v>
      </c>
      <c r="C2480" s="245" t="s">
        <v>14</v>
      </c>
      <c r="D2480" s="247" t="n">
        <v>0.4547</v>
      </c>
    </row>
    <row r="2481" customFormat="false" ht="12.8" hidden="false" customHeight="false" outlineLevel="0" collapsed="false">
      <c r="A2481" s="245" t="n">
        <v>104317</v>
      </c>
      <c r="B2481" s="246" t="s">
        <v>17851</v>
      </c>
      <c r="C2481" s="245" t="s">
        <v>14</v>
      </c>
      <c r="D2481" s="247" t="n">
        <v>0.7422</v>
      </c>
    </row>
    <row r="2482" customFormat="false" ht="12.8" hidden="false" customHeight="false" outlineLevel="0" collapsed="false">
      <c r="A2482" s="245" t="n">
        <v>89866</v>
      </c>
      <c r="B2482" s="246" t="s">
        <v>17852</v>
      </c>
      <c r="C2482" s="245" t="s">
        <v>14</v>
      </c>
      <c r="D2482" s="247" t="n">
        <v>0.7078</v>
      </c>
    </row>
    <row r="2483" customFormat="false" ht="12.8" hidden="false" customHeight="false" outlineLevel="0" collapsed="false">
      <c r="A2483" s="245" t="n">
        <v>104319</v>
      </c>
      <c r="B2483" s="246" t="s">
        <v>17853</v>
      </c>
      <c r="C2483" s="245" t="s">
        <v>14</v>
      </c>
      <c r="D2483" s="247" t="n">
        <v>0.5459</v>
      </c>
    </row>
    <row r="2484" customFormat="false" ht="12.8" hidden="false" customHeight="false" outlineLevel="0" collapsed="false">
      <c r="A2484" s="245" t="n">
        <v>104321</v>
      </c>
      <c r="B2484" s="246" t="s">
        <v>17854</v>
      </c>
      <c r="C2484" s="245" t="s">
        <v>14</v>
      </c>
      <c r="D2484" s="247" t="n">
        <v>0.6319</v>
      </c>
    </row>
    <row r="2485" customFormat="false" ht="12.8" hidden="false" customHeight="false" outlineLevel="0" collapsed="false">
      <c r="A2485" s="245" t="n">
        <v>89868</v>
      </c>
      <c r="B2485" s="246" t="s">
        <v>17855</v>
      </c>
      <c r="C2485" s="245" t="s">
        <v>14</v>
      </c>
      <c r="D2485" s="247" t="n">
        <v>0.6054</v>
      </c>
    </row>
    <row r="2486" customFormat="false" ht="12.8" hidden="false" customHeight="false" outlineLevel="0" collapsed="false">
      <c r="A2486" s="245" t="n">
        <v>104322</v>
      </c>
      <c r="B2486" s="246" t="s">
        <v>17856</v>
      </c>
      <c r="C2486" s="245" t="s">
        <v>14</v>
      </c>
      <c r="D2486" s="247" t="n">
        <v>0.4739</v>
      </c>
    </row>
    <row r="2487" customFormat="false" ht="12.8" hidden="false" customHeight="false" outlineLevel="0" collapsed="false">
      <c r="A2487" s="245" t="n">
        <v>104323</v>
      </c>
      <c r="B2487" s="246" t="s">
        <v>17857</v>
      </c>
      <c r="C2487" s="245" t="s">
        <v>14</v>
      </c>
      <c r="D2487" s="247" t="n">
        <v>0.7028</v>
      </c>
    </row>
    <row r="2488" customFormat="false" ht="12.8" hidden="false" customHeight="false" outlineLevel="0" collapsed="false">
      <c r="A2488" s="245" t="n">
        <v>89869</v>
      </c>
      <c r="B2488" s="246" t="s">
        <v>17858</v>
      </c>
      <c r="C2488" s="245" t="s">
        <v>14</v>
      </c>
      <c r="D2488" s="247" t="n">
        <v>0.6734</v>
      </c>
    </row>
    <row r="2489" customFormat="false" ht="12.8" hidden="false" customHeight="false" outlineLevel="0" collapsed="false">
      <c r="A2489" s="245" t="n">
        <v>104324</v>
      </c>
      <c r="B2489" s="246" t="s">
        <v>17859</v>
      </c>
      <c r="C2489" s="245" t="s">
        <v>14</v>
      </c>
      <c r="D2489" s="247" t="n">
        <v>0.5112</v>
      </c>
    </row>
    <row r="2490" customFormat="false" ht="12.8" hidden="false" customHeight="false" outlineLevel="0" collapsed="false">
      <c r="A2490" s="245" t="n">
        <v>104315</v>
      </c>
      <c r="B2490" s="246" t="s">
        <v>17860</v>
      </c>
      <c r="C2490" s="245" t="s">
        <v>15376</v>
      </c>
      <c r="D2490" s="247" t="n">
        <v>0.7113</v>
      </c>
    </row>
    <row r="2491" customFormat="false" ht="12.8" hidden="false" customHeight="false" outlineLevel="0" collapsed="false">
      <c r="A2491" s="245" t="n">
        <v>89865</v>
      </c>
      <c r="B2491" s="246" t="s">
        <v>17861</v>
      </c>
      <c r="C2491" s="245" t="s">
        <v>15376</v>
      </c>
      <c r="D2491" s="247" t="n">
        <v>0.697</v>
      </c>
    </row>
    <row r="2492" customFormat="false" ht="12.8" hidden="false" customHeight="false" outlineLevel="0" collapsed="false">
      <c r="A2492" s="245" t="n">
        <v>104316</v>
      </c>
      <c r="B2492" s="246" t="s">
        <v>17862</v>
      </c>
      <c r="C2492" s="245" t="s">
        <v>15376</v>
      </c>
      <c r="D2492" s="247" t="n">
        <v>0.5329</v>
      </c>
    </row>
    <row r="2493" customFormat="false" ht="12.8" hidden="false" customHeight="false" outlineLevel="0" collapsed="false">
      <c r="A2493" s="245" t="n">
        <v>102724</v>
      </c>
      <c r="B2493" s="246" t="s">
        <v>17863</v>
      </c>
      <c r="C2493" s="245" t="s">
        <v>14</v>
      </c>
      <c r="D2493" s="247" t="n">
        <v>0.3784</v>
      </c>
    </row>
    <row r="2494" customFormat="false" ht="12.8" hidden="false" customHeight="false" outlineLevel="0" collapsed="false">
      <c r="A2494" s="245" t="n">
        <v>102726</v>
      </c>
      <c r="B2494" s="246" t="s">
        <v>17864</v>
      </c>
      <c r="C2494" s="245" t="s">
        <v>14</v>
      </c>
      <c r="D2494" s="247" t="n">
        <v>0.4157</v>
      </c>
    </row>
    <row r="2495" customFormat="false" ht="12.8" hidden="false" customHeight="false" outlineLevel="0" collapsed="false">
      <c r="A2495" s="245" t="n">
        <v>102725</v>
      </c>
      <c r="B2495" s="246" t="s">
        <v>17865</v>
      </c>
      <c r="C2495" s="245" t="s">
        <v>14</v>
      </c>
      <c r="D2495" s="247" t="n">
        <v>0.3867</v>
      </c>
    </row>
    <row r="2496" customFormat="false" ht="12.8" hidden="false" customHeight="false" outlineLevel="0" collapsed="false">
      <c r="A2496" s="245" t="n">
        <v>102722</v>
      </c>
      <c r="B2496" s="246" t="s">
        <v>17866</v>
      </c>
      <c r="C2496" s="245" t="s">
        <v>15376</v>
      </c>
      <c r="D2496" s="247" t="n">
        <v>0.2247</v>
      </c>
    </row>
    <row r="2497" customFormat="false" ht="12.8" hidden="false" customHeight="false" outlineLevel="0" collapsed="false">
      <c r="A2497" s="245" t="n">
        <v>102723</v>
      </c>
      <c r="B2497" s="246" t="s">
        <v>17867</v>
      </c>
      <c r="C2497" s="245" t="s">
        <v>15376</v>
      </c>
      <c r="D2497" s="247" t="n">
        <v>0.1072</v>
      </c>
    </row>
    <row r="2498" customFormat="false" ht="12.8" hidden="false" customHeight="false" outlineLevel="0" collapsed="false">
      <c r="A2498" s="245" t="n">
        <v>102690</v>
      </c>
      <c r="B2498" s="246" t="s">
        <v>17868</v>
      </c>
      <c r="C2498" s="245" t="s">
        <v>15376</v>
      </c>
      <c r="D2498" s="247" t="n">
        <v>0.1693</v>
      </c>
    </row>
    <row r="2499" customFormat="false" ht="12.8" hidden="false" customHeight="false" outlineLevel="0" collapsed="false">
      <c r="A2499" s="245" t="n">
        <v>102688</v>
      </c>
      <c r="B2499" s="246" t="s">
        <v>17869</v>
      </c>
      <c r="C2499" s="245" t="s">
        <v>15376</v>
      </c>
      <c r="D2499" s="247" t="n">
        <v>0.2569</v>
      </c>
    </row>
    <row r="2500" customFormat="false" ht="12.8" hidden="false" customHeight="false" outlineLevel="0" collapsed="false">
      <c r="A2500" s="245" t="n">
        <v>102689</v>
      </c>
      <c r="B2500" s="246" t="s">
        <v>17870</v>
      </c>
      <c r="C2500" s="245" t="s">
        <v>15376</v>
      </c>
      <c r="D2500" s="247" t="n">
        <v>0.1125</v>
      </c>
    </row>
    <row r="2501" customFormat="false" ht="12.8" hidden="false" customHeight="false" outlineLevel="0" collapsed="false">
      <c r="A2501" s="245" t="n">
        <v>102693</v>
      </c>
      <c r="B2501" s="246" t="s">
        <v>17871</v>
      </c>
      <c r="C2501" s="245" t="s">
        <v>15376</v>
      </c>
      <c r="D2501" s="247" t="n">
        <v>0.0947</v>
      </c>
    </row>
    <row r="2502" customFormat="false" ht="12.8" hidden="false" customHeight="false" outlineLevel="0" collapsed="false">
      <c r="A2502" s="245" t="n">
        <v>102694</v>
      </c>
      <c r="B2502" s="246" t="s">
        <v>17872</v>
      </c>
      <c r="C2502" s="245" t="s">
        <v>15376</v>
      </c>
      <c r="D2502" s="247" t="n">
        <v>0.1757</v>
      </c>
    </row>
    <row r="2503" customFormat="false" ht="12.8" hidden="false" customHeight="false" outlineLevel="0" collapsed="false">
      <c r="A2503" s="245" t="n">
        <v>102697</v>
      </c>
      <c r="B2503" s="246" t="s">
        <v>17873</v>
      </c>
      <c r="C2503" s="245" t="s">
        <v>15376</v>
      </c>
      <c r="D2503" s="247" t="n">
        <v>0.1293</v>
      </c>
    </row>
    <row r="2504" customFormat="false" ht="12.8" hidden="false" customHeight="false" outlineLevel="0" collapsed="false">
      <c r="A2504" s="245" t="n">
        <v>102696</v>
      </c>
      <c r="B2504" s="246" t="s">
        <v>17874</v>
      </c>
      <c r="C2504" s="245" t="s">
        <v>15376</v>
      </c>
      <c r="D2504" s="247" t="n">
        <v>0.1089</v>
      </c>
    </row>
    <row r="2505" customFormat="false" ht="12.8" hidden="false" customHeight="false" outlineLevel="0" collapsed="false">
      <c r="A2505" s="245" t="n">
        <v>102703</v>
      </c>
      <c r="B2505" s="246" t="s">
        <v>17875</v>
      </c>
      <c r="C2505" s="245" t="s">
        <v>15376</v>
      </c>
      <c r="D2505" s="247" t="n">
        <v>0.0922</v>
      </c>
    </row>
    <row r="2506" customFormat="false" ht="12.8" hidden="false" customHeight="false" outlineLevel="0" collapsed="false">
      <c r="A2506" s="245" t="n">
        <v>102678</v>
      </c>
      <c r="B2506" s="246" t="s">
        <v>17876</v>
      </c>
      <c r="C2506" s="245" t="s">
        <v>15376</v>
      </c>
      <c r="D2506" s="247" t="n">
        <v>0.1007</v>
      </c>
    </row>
    <row r="2507" customFormat="false" ht="12.8" hidden="false" customHeight="false" outlineLevel="0" collapsed="false">
      <c r="A2507" s="245" t="n">
        <v>102679</v>
      </c>
      <c r="B2507" s="246" t="s">
        <v>17877</v>
      </c>
      <c r="C2507" s="245" t="s">
        <v>15376</v>
      </c>
      <c r="D2507" s="247" t="n">
        <v>0.0806</v>
      </c>
    </row>
    <row r="2508" customFormat="false" ht="12.8" hidden="false" customHeight="false" outlineLevel="0" collapsed="false">
      <c r="A2508" s="245" t="n">
        <v>102673</v>
      </c>
      <c r="B2508" s="246" t="s">
        <v>17878</v>
      </c>
      <c r="C2508" s="245" t="s">
        <v>15376</v>
      </c>
      <c r="D2508" s="247" t="n">
        <v>0.2158</v>
      </c>
    </row>
    <row r="2509" customFormat="false" ht="12.8" hidden="false" customHeight="false" outlineLevel="0" collapsed="false">
      <c r="A2509" s="245" t="n">
        <v>102677</v>
      </c>
      <c r="B2509" s="246" t="s">
        <v>17879</v>
      </c>
      <c r="C2509" s="245" t="s">
        <v>15376</v>
      </c>
      <c r="D2509" s="247" t="n">
        <v>0.1372</v>
      </c>
    </row>
    <row r="2510" customFormat="false" ht="12.8" hidden="false" customHeight="false" outlineLevel="0" collapsed="false">
      <c r="A2510" s="245" t="n">
        <v>102683</v>
      </c>
      <c r="B2510" s="246" t="s">
        <v>17880</v>
      </c>
      <c r="C2510" s="245" t="s">
        <v>15376</v>
      </c>
      <c r="D2510" s="247" t="n">
        <v>0.1274</v>
      </c>
    </row>
    <row r="2511" customFormat="false" ht="12.8" hidden="false" customHeight="false" outlineLevel="0" collapsed="false">
      <c r="A2511" s="245" t="n">
        <v>102687</v>
      </c>
      <c r="B2511" s="246" t="s">
        <v>17881</v>
      </c>
      <c r="C2511" s="245" t="s">
        <v>15376</v>
      </c>
      <c r="D2511" s="247" t="n">
        <v>0.1064</v>
      </c>
    </row>
    <row r="2512" customFormat="false" ht="12.8" hidden="false" customHeight="false" outlineLevel="0" collapsed="false">
      <c r="A2512" s="245" t="n">
        <v>102670</v>
      </c>
      <c r="B2512" s="246" t="s">
        <v>17882</v>
      </c>
      <c r="C2512" s="245" t="s">
        <v>15376</v>
      </c>
      <c r="D2512" s="247" t="n">
        <v>0.1372</v>
      </c>
    </row>
    <row r="2513" customFormat="false" ht="12.8" hidden="false" customHeight="false" outlineLevel="0" collapsed="false">
      <c r="A2513" s="245" t="n">
        <v>102674</v>
      </c>
      <c r="B2513" s="246" t="s">
        <v>17883</v>
      </c>
      <c r="C2513" s="245" t="s">
        <v>15376</v>
      </c>
      <c r="D2513" s="247" t="n">
        <v>0.1128</v>
      </c>
    </row>
    <row r="2514" customFormat="false" ht="12.8" hidden="false" customHeight="false" outlineLevel="0" collapsed="false">
      <c r="A2514" s="245" t="n">
        <v>102680</v>
      </c>
      <c r="B2514" s="246" t="s">
        <v>17884</v>
      </c>
      <c r="C2514" s="245" t="s">
        <v>15376</v>
      </c>
      <c r="D2514" s="247" t="n">
        <v>0.1018</v>
      </c>
    </row>
    <row r="2515" customFormat="false" ht="12.8" hidden="false" customHeight="false" outlineLevel="0" collapsed="false">
      <c r="A2515" s="245" t="n">
        <v>102684</v>
      </c>
      <c r="B2515" s="246" t="s">
        <v>17885</v>
      </c>
      <c r="C2515" s="245" t="s">
        <v>15376</v>
      </c>
      <c r="D2515" s="247" t="n">
        <v>0.083</v>
      </c>
    </row>
    <row r="2516" customFormat="false" ht="12.8" hidden="false" customHeight="false" outlineLevel="0" collapsed="false">
      <c r="A2516" s="245" t="n">
        <v>102672</v>
      </c>
      <c r="B2516" s="246" t="s">
        <v>17886</v>
      </c>
      <c r="C2516" s="245" t="s">
        <v>15376</v>
      </c>
      <c r="D2516" s="247" t="n">
        <v>0.1417</v>
      </c>
    </row>
    <row r="2517" customFormat="false" ht="12.8" hidden="false" customHeight="false" outlineLevel="0" collapsed="false">
      <c r="A2517" s="245" t="n">
        <v>102676</v>
      </c>
      <c r="B2517" s="246" t="s">
        <v>17887</v>
      </c>
      <c r="C2517" s="245" t="s">
        <v>15376</v>
      </c>
      <c r="D2517" s="247" t="n">
        <v>0.0962</v>
      </c>
    </row>
    <row r="2518" customFormat="false" ht="12.8" hidden="false" customHeight="false" outlineLevel="0" collapsed="false">
      <c r="A2518" s="245" t="n">
        <v>102681</v>
      </c>
      <c r="B2518" s="246" t="s">
        <v>17888</v>
      </c>
      <c r="C2518" s="245" t="s">
        <v>15376</v>
      </c>
      <c r="D2518" s="247" t="n">
        <v>0.0915</v>
      </c>
    </row>
    <row r="2519" customFormat="false" ht="12.8" hidden="false" customHeight="false" outlineLevel="0" collapsed="false">
      <c r="A2519" s="245" t="n">
        <v>102685</v>
      </c>
      <c r="B2519" s="246" t="s">
        <v>17889</v>
      </c>
      <c r="C2519" s="245" t="s">
        <v>15376</v>
      </c>
      <c r="D2519" s="247" t="n">
        <v>0.0788</v>
      </c>
    </row>
    <row r="2520" customFormat="false" ht="12.8" hidden="false" customHeight="false" outlineLevel="0" collapsed="false">
      <c r="A2520" s="245" t="n">
        <v>102664</v>
      </c>
      <c r="B2520" s="246" t="s">
        <v>17890</v>
      </c>
      <c r="C2520" s="245" t="s">
        <v>15376</v>
      </c>
      <c r="D2520" s="247" t="n">
        <v>0.1428</v>
      </c>
    </row>
    <row r="2521" customFormat="false" ht="12.8" hidden="false" customHeight="false" outlineLevel="0" collapsed="false">
      <c r="A2521" s="245" t="n">
        <v>102665</v>
      </c>
      <c r="B2521" s="246" t="s">
        <v>17891</v>
      </c>
      <c r="C2521" s="245" t="s">
        <v>15376</v>
      </c>
      <c r="D2521" s="247" t="n">
        <v>0.2612</v>
      </c>
    </row>
    <row r="2522" customFormat="false" ht="12.8" hidden="false" customHeight="false" outlineLevel="0" collapsed="false">
      <c r="A2522" s="245" t="n">
        <v>102663</v>
      </c>
      <c r="B2522" s="246" t="s">
        <v>17892</v>
      </c>
      <c r="C2522" s="245" t="s">
        <v>15376</v>
      </c>
      <c r="D2522" s="247" t="n">
        <v>0.172</v>
      </c>
    </row>
    <row r="2523" customFormat="false" ht="12.8" hidden="false" customHeight="false" outlineLevel="0" collapsed="false">
      <c r="A2523" s="245" t="n">
        <v>102669</v>
      </c>
      <c r="B2523" s="246" t="s">
        <v>17893</v>
      </c>
      <c r="C2523" s="245" t="s">
        <v>15376</v>
      </c>
      <c r="D2523" s="247" t="n">
        <v>0.1297</v>
      </c>
    </row>
    <row r="2524" customFormat="false" ht="12.8" hidden="false" customHeight="false" outlineLevel="0" collapsed="false">
      <c r="A2524" s="245" t="n">
        <v>102661</v>
      </c>
      <c r="B2524" s="246" t="s">
        <v>17894</v>
      </c>
      <c r="C2524" s="245" t="s">
        <v>15376</v>
      </c>
      <c r="D2524" s="247" t="n">
        <v>0.2007</v>
      </c>
    </row>
    <row r="2525" customFormat="false" ht="12.8" hidden="false" customHeight="false" outlineLevel="0" collapsed="false">
      <c r="A2525" s="245" t="n">
        <v>102666</v>
      </c>
      <c r="B2525" s="246" t="s">
        <v>17895</v>
      </c>
      <c r="C2525" s="245" t="s">
        <v>15376</v>
      </c>
      <c r="D2525" s="247" t="n">
        <v>0.1266</v>
      </c>
    </row>
    <row r="2526" customFormat="false" ht="12.8" hidden="false" customHeight="false" outlineLevel="0" collapsed="false">
      <c r="A2526" s="245" t="n">
        <v>102662</v>
      </c>
      <c r="B2526" s="246" t="s">
        <v>17896</v>
      </c>
      <c r="C2526" s="245" t="s">
        <v>15376</v>
      </c>
      <c r="D2526" s="247" t="n">
        <v>0.0987</v>
      </c>
    </row>
    <row r="2527" customFormat="false" ht="12.8" hidden="false" customHeight="false" outlineLevel="0" collapsed="false">
      <c r="A2527" s="245" t="n">
        <v>102668</v>
      </c>
      <c r="B2527" s="246" t="s">
        <v>17897</v>
      </c>
      <c r="C2527" s="245" t="s">
        <v>15376</v>
      </c>
      <c r="D2527" s="247" t="n">
        <v>0.0832</v>
      </c>
    </row>
    <row r="2528" customFormat="false" ht="12.8" hidden="false" customHeight="false" outlineLevel="0" collapsed="false">
      <c r="A2528" s="245" t="n">
        <v>102718</v>
      </c>
      <c r="B2528" s="246" t="s">
        <v>17898</v>
      </c>
      <c r="C2528" s="245" t="s">
        <v>15451</v>
      </c>
      <c r="D2528" s="247" t="n">
        <v>0.2568</v>
      </c>
    </row>
    <row r="2529" customFormat="false" ht="12.8" hidden="false" customHeight="false" outlineLevel="0" collapsed="false">
      <c r="A2529" s="245" t="n">
        <v>102716</v>
      </c>
      <c r="B2529" s="246" t="s">
        <v>17899</v>
      </c>
      <c r="C2529" s="245" t="s">
        <v>15451</v>
      </c>
      <c r="D2529" s="247" t="n">
        <v>0.1112</v>
      </c>
    </row>
    <row r="2530" customFormat="false" ht="12.8" hidden="false" customHeight="false" outlineLevel="0" collapsed="false">
      <c r="A2530" s="245" t="n">
        <v>102719</v>
      </c>
      <c r="B2530" s="246" t="s">
        <v>17900</v>
      </c>
      <c r="C2530" s="245" t="s">
        <v>15451</v>
      </c>
      <c r="D2530" s="247" t="n">
        <v>0.2509</v>
      </c>
    </row>
    <row r="2531" customFormat="false" ht="12.8" hidden="false" customHeight="false" outlineLevel="0" collapsed="false">
      <c r="A2531" s="245" t="n">
        <v>102717</v>
      </c>
      <c r="B2531" s="246" t="s">
        <v>17901</v>
      </c>
      <c r="C2531" s="245" t="s">
        <v>15451</v>
      </c>
      <c r="D2531" s="247" t="n">
        <v>0.1085</v>
      </c>
    </row>
    <row r="2532" customFormat="false" ht="12.8" hidden="false" customHeight="false" outlineLevel="0" collapsed="false">
      <c r="A2532" s="245" t="n">
        <v>102713</v>
      </c>
      <c r="B2532" s="246" t="s">
        <v>17902</v>
      </c>
      <c r="C2532" s="245" t="s">
        <v>15370</v>
      </c>
      <c r="D2532" s="247" t="n">
        <v>0.0369</v>
      </c>
    </row>
    <row r="2533" customFormat="false" ht="12.8" hidden="false" customHeight="false" outlineLevel="0" collapsed="false">
      <c r="A2533" s="245" t="n">
        <v>102715</v>
      </c>
      <c r="B2533" s="246" t="s">
        <v>17903</v>
      </c>
      <c r="C2533" s="245" t="s">
        <v>15370</v>
      </c>
      <c r="D2533" s="247" t="n">
        <v>0.0187</v>
      </c>
    </row>
    <row r="2534" customFormat="false" ht="12.8" hidden="false" customHeight="false" outlineLevel="0" collapsed="false">
      <c r="A2534" s="245" t="n">
        <v>103653</v>
      </c>
      <c r="B2534" s="246" t="s">
        <v>17904</v>
      </c>
      <c r="C2534" s="245" t="s">
        <v>15370</v>
      </c>
      <c r="D2534" s="247" t="n">
        <v>0.0156</v>
      </c>
    </row>
    <row r="2535" customFormat="false" ht="12.8" hidden="false" customHeight="false" outlineLevel="0" collapsed="false">
      <c r="A2535" s="245" t="n">
        <v>102712</v>
      </c>
      <c r="B2535" s="246" t="s">
        <v>17905</v>
      </c>
      <c r="C2535" s="245" t="s">
        <v>15370</v>
      </c>
      <c r="D2535" s="247" t="n">
        <v>0.0506</v>
      </c>
    </row>
    <row r="2536" customFormat="false" ht="12.8" hidden="false" customHeight="false" outlineLevel="0" collapsed="false">
      <c r="A2536" s="245" t="n">
        <v>102711</v>
      </c>
      <c r="B2536" s="246" t="s">
        <v>17906</v>
      </c>
      <c r="C2536" s="245" t="s">
        <v>14</v>
      </c>
      <c r="D2536" s="247" t="n">
        <v>0.4366</v>
      </c>
    </row>
    <row r="2537" customFormat="false" ht="12.8" hidden="false" customHeight="false" outlineLevel="0" collapsed="false">
      <c r="A2537" s="245" t="n">
        <v>102710</v>
      </c>
      <c r="B2537" s="246" t="s">
        <v>17907</v>
      </c>
      <c r="C2537" s="245" t="s">
        <v>14</v>
      </c>
      <c r="D2537" s="247" t="n">
        <v>0.5747</v>
      </c>
    </row>
    <row r="2538" customFormat="false" ht="12.8" hidden="false" customHeight="false" outlineLevel="0" collapsed="false">
      <c r="A2538" s="245" t="n">
        <v>102708</v>
      </c>
      <c r="B2538" s="246" t="s">
        <v>17908</v>
      </c>
      <c r="C2538" s="245" t="s">
        <v>14</v>
      </c>
      <c r="D2538" s="247" t="n">
        <v>0.7122</v>
      </c>
    </row>
    <row r="2539" customFormat="false" ht="12.8" hidden="false" customHeight="false" outlineLevel="0" collapsed="false">
      <c r="A2539" s="245" t="n">
        <v>102707</v>
      </c>
      <c r="B2539" s="246" t="s">
        <v>17909</v>
      </c>
      <c r="C2539" s="245" t="s">
        <v>15376</v>
      </c>
      <c r="D2539" s="247" t="n">
        <v>0.1276</v>
      </c>
    </row>
    <row r="2540" customFormat="false" ht="12.8" hidden="false" customHeight="false" outlineLevel="0" collapsed="false">
      <c r="A2540" s="245" t="n">
        <v>102704</v>
      </c>
      <c r="B2540" s="246" t="s">
        <v>17910</v>
      </c>
      <c r="C2540" s="245" t="s">
        <v>15376</v>
      </c>
      <c r="D2540" s="247" t="n">
        <v>0.0408</v>
      </c>
    </row>
    <row r="2541" customFormat="false" ht="12.8" hidden="false" customHeight="false" outlineLevel="0" collapsed="false">
      <c r="A2541" s="245" t="n">
        <v>102705</v>
      </c>
      <c r="B2541" s="246" t="s">
        <v>17911</v>
      </c>
      <c r="C2541" s="245" t="s">
        <v>15376</v>
      </c>
      <c r="D2541" s="247" t="n">
        <v>0.0066</v>
      </c>
    </row>
    <row r="2542" customFormat="false" ht="12.8" hidden="false" customHeight="false" outlineLevel="0" collapsed="false">
      <c r="A2542" s="245" t="n">
        <v>98397</v>
      </c>
      <c r="B2542" s="246" t="s">
        <v>17912</v>
      </c>
      <c r="C2542" s="245" t="s">
        <v>15370</v>
      </c>
      <c r="D2542" s="247" t="n">
        <v>0.6335</v>
      </c>
    </row>
    <row r="2543" customFormat="false" ht="12.8" hidden="false" customHeight="false" outlineLevel="0" collapsed="false">
      <c r="A2543" s="245" t="n">
        <v>97280</v>
      </c>
      <c r="B2543" s="246" t="s">
        <v>17913</v>
      </c>
      <c r="C2543" s="245" t="s">
        <v>14</v>
      </c>
      <c r="D2543" s="247" t="n">
        <v>0.2163</v>
      </c>
    </row>
    <row r="2544" customFormat="false" ht="12.8" hidden="false" customHeight="false" outlineLevel="0" collapsed="false">
      <c r="A2544" s="245" t="n">
        <v>97275</v>
      </c>
      <c r="B2544" s="246" t="s">
        <v>17914</v>
      </c>
      <c r="C2544" s="245" t="s">
        <v>14</v>
      </c>
      <c r="D2544" s="247" t="n">
        <v>0.1778</v>
      </c>
    </row>
    <row r="2545" customFormat="false" ht="12.8" hidden="false" customHeight="false" outlineLevel="0" collapsed="false">
      <c r="A2545" s="245" t="n">
        <v>97279</v>
      </c>
      <c r="B2545" s="246" t="s">
        <v>17915</v>
      </c>
      <c r="C2545" s="245" t="s">
        <v>14</v>
      </c>
      <c r="D2545" s="247" t="n">
        <v>0.1998</v>
      </c>
    </row>
    <row r="2546" customFormat="false" ht="12.8" hidden="false" customHeight="false" outlineLevel="0" collapsed="false">
      <c r="A2546" s="245" t="n">
        <v>97285</v>
      </c>
      <c r="B2546" s="246" t="s">
        <v>17916</v>
      </c>
      <c r="C2546" s="245" t="s">
        <v>14</v>
      </c>
      <c r="D2546" s="247" t="n">
        <v>0.2362</v>
      </c>
    </row>
    <row r="2547" customFormat="false" ht="12.8" hidden="false" customHeight="false" outlineLevel="0" collapsed="false">
      <c r="A2547" s="245" t="n">
        <v>97286</v>
      </c>
      <c r="B2547" s="246" t="s">
        <v>17917</v>
      </c>
      <c r="C2547" s="245" t="s">
        <v>14</v>
      </c>
      <c r="D2547" s="247" t="n">
        <v>0.2519</v>
      </c>
    </row>
    <row r="2548" customFormat="false" ht="12.8" hidden="false" customHeight="false" outlineLevel="0" collapsed="false">
      <c r="A2548" s="245" t="n">
        <v>97291</v>
      </c>
      <c r="B2548" s="246" t="s">
        <v>17918</v>
      </c>
      <c r="C2548" s="245" t="s">
        <v>14</v>
      </c>
      <c r="D2548" s="247" t="n">
        <v>0.2729</v>
      </c>
    </row>
    <row r="2549" customFormat="false" ht="12.8" hidden="false" customHeight="false" outlineLevel="0" collapsed="false">
      <c r="A2549" s="245" t="n">
        <v>97292</v>
      </c>
      <c r="B2549" s="246" t="s">
        <v>17919</v>
      </c>
      <c r="C2549" s="245" t="s">
        <v>14</v>
      </c>
      <c r="D2549" s="247" t="n">
        <v>0.2918</v>
      </c>
    </row>
    <row r="2550" customFormat="false" ht="12.8" hidden="false" customHeight="false" outlineLevel="0" collapsed="false">
      <c r="A2550" s="245" t="n">
        <v>97297</v>
      </c>
      <c r="B2550" s="246" t="s">
        <v>17920</v>
      </c>
      <c r="C2550" s="245" t="s">
        <v>14</v>
      </c>
      <c r="D2550" s="247" t="n">
        <v>0.2858</v>
      </c>
    </row>
    <row r="2551" customFormat="false" ht="12.8" hidden="false" customHeight="false" outlineLevel="0" collapsed="false">
      <c r="A2551" s="245" t="n">
        <v>97298</v>
      </c>
      <c r="B2551" s="246" t="s">
        <v>17921</v>
      </c>
      <c r="C2551" s="245" t="s">
        <v>14</v>
      </c>
      <c r="D2551" s="247" t="n">
        <v>0.2972</v>
      </c>
    </row>
    <row r="2552" customFormat="false" ht="12.8" hidden="false" customHeight="false" outlineLevel="0" collapsed="false">
      <c r="A2552" s="245" t="n">
        <v>97303</v>
      </c>
      <c r="B2552" s="246" t="s">
        <v>17922</v>
      </c>
      <c r="C2552" s="245" t="s">
        <v>14</v>
      </c>
      <c r="D2552" s="247" t="n">
        <v>0.2895</v>
      </c>
    </row>
    <row r="2553" customFormat="false" ht="12.8" hidden="false" customHeight="false" outlineLevel="0" collapsed="false">
      <c r="A2553" s="245" t="n">
        <v>97304</v>
      </c>
      <c r="B2553" s="246" t="s">
        <v>17923</v>
      </c>
      <c r="C2553" s="245" t="s">
        <v>14</v>
      </c>
      <c r="D2553" s="247" t="n">
        <v>0.2765</v>
      </c>
    </row>
    <row r="2554" customFormat="false" ht="12.8" hidden="false" customHeight="false" outlineLevel="0" collapsed="false">
      <c r="A2554" s="245" t="n">
        <v>97309</v>
      </c>
      <c r="B2554" s="246" t="s">
        <v>17924</v>
      </c>
      <c r="C2554" s="245" t="s">
        <v>14</v>
      </c>
      <c r="D2554" s="247" t="n">
        <v>0.2212</v>
      </c>
    </row>
    <row r="2555" customFormat="false" ht="12.8" hidden="false" customHeight="false" outlineLevel="0" collapsed="false">
      <c r="A2555" s="245" t="n">
        <v>97310</v>
      </c>
      <c r="B2555" s="246" t="s">
        <v>17925</v>
      </c>
      <c r="C2555" s="245" t="s">
        <v>14</v>
      </c>
      <c r="D2555" s="247" t="n">
        <v>0.2115</v>
      </c>
    </row>
    <row r="2556" customFormat="false" ht="12.8" hidden="false" customHeight="false" outlineLevel="0" collapsed="false">
      <c r="A2556" s="245" t="n">
        <v>97282</v>
      </c>
      <c r="B2556" s="246" t="s">
        <v>17926</v>
      </c>
      <c r="C2556" s="245" t="s">
        <v>14</v>
      </c>
      <c r="D2556" s="247" t="n">
        <v>0.2163</v>
      </c>
    </row>
    <row r="2557" customFormat="false" ht="12.8" hidden="false" customHeight="false" outlineLevel="0" collapsed="false">
      <c r="A2557" s="245" t="n">
        <v>97276</v>
      </c>
      <c r="B2557" s="246" t="s">
        <v>17927</v>
      </c>
      <c r="C2557" s="245" t="s">
        <v>14</v>
      </c>
      <c r="D2557" s="247" t="n">
        <v>0.1756</v>
      </c>
    </row>
    <row r="2558" customFormat="false" ht="12.8" hidden="false" customHeight="false" outlineLevel="0" collapsed="false">
      <c r="A2558" s="245" t="n">
        <v>97281</v>
      </c>
      <c r="B2558" s="246" t="s">
        <v>17928</v>
      </c>
      <c r="C2558" s="245" t="s">
        <v>14</v>
      </c>
      <c r="D2558" s="247" t="n">
        <v>0.1988</v>
      </c>
    </row>
    <row r="2559" customFormat="false" ht="12.8" hidden="false" customHeight="false" outlineLevel="0" collapsed="false">
      <c r="A2559" s="245" t="n">
        <v>97287</v>
      </c>
      <c r="B2559" s="246" t="s">
        <v>17929</v>
      </c>
      <c r="C2559" s="245" t="s">
        <v>14</v>
      </c>
      <c r="D2559" s="247" t="n">
        <v>0.235</v>
      </c>
    </row>
    <row r="2560" customFormat="false" ht="12.8" hidden="false" customHeight="false" outlineLevel="0" collapsed="false">
      <c r="A2560" s="245" t="n">
        <v>97288</v>
      </c>
      <c r="B2560" s="246" t="s">
        <v>17930</v>
      </c>
      <c r="C2560" s="245" t="s">
        <v>14</v>
      </c>
      <c r="D2560" s="247" t="n">
        <v>0.244</v>
      </c>
    </row>
    <row r="2561" customFormat="false" ht="12.8" hidden="false" customHeight="false" outlineLevel="0" collapsed="false">
      <c r="A2561" s="245" t="n">
        <v>97293</v>
      </c>
      <c r="B2561" s="246" t="s">
        <v>17931</v>
      </c>
      <c r="C2561" s="245" t="s">
        <v>14</v>
      </c>
      <c r="D2561" s="247" t="n">
        <v>0.2729</v>
      </c>
    </row>
    <row r="2562" customFormat="false" ht="12.8" hidden="false" customHeight="false" outlineLevel="0" collapsed="false">
      <c r="A2562" s="245" t="n">
        <v>97294</v>
      </c>
      <c r="B2562" s="246" t="s">
        <v>17932</v>
      </c>
      <c r="C2562" s="245" t="s">
        <v>14</v>
      </c>
      <c r="D2562" s="247" t="n">
        <v>0.2918</v>
      </c>
    </row>
    <row r="2563" customFormat="false" ht="12.8" hidden="false" customHeight="false" outlineLevel="0" collapsed="false">
      <c r="A2563" s="245" t="n">
        <v>97299</v>
      </c>
      <c r="B2563" s="246" t="s">
        <v>17933</v>
      </c>
      <c r="C2563" s="245" t="s">
        <v>14</v>
      </c>
      <c r="D2563" s="247" t="n">
        <v>0.2858</v>
      </c>
    </row>
    <row r="2564" customFormat="false" ht="12.8" hidden="false" customHeight="false" outlineLevel="0" collapsed="false">
      <c r="A2564" s="245" t="n">
        <v>97300</v>
      </c>
      <c r="B2564" s="246" t="s">
        <v>17934</v>
      </c>
      <c r="C2564" s="245" t="s">
        <v>14</v>
      </c>
      <c r="D2564" s="247" t="n">
        <v>0.2972</v>
      </c>
    </row>
    <row r="2565" customFormat="false" ht="12.8" hidden="false" customHeight="false" outlineLevel="0" collapsed="false">
      <c r="A2565" s="245" t="n">
        <v>97305</v>
      </c>
      <c r="B2565" s="246" t="s">
        <v>17935</v>
      </c>
      <c r="C2565" s="245" t="s">
        <v>14</v>
      </c>
      <c r="D2565" s="247" t="n">
        <v>0.2979</v>
      </c>
    </row>
    <row r="2566" customFormat="false" ht="12.8" hidden="false" customHeight="false" outlineLevel="0" collapsed="false">
      <c r="A2566" s="245" t="n">
        <v>97306</v>
      </c>
      <c r="B2566" s="246" t="s">
        <v>17936</v>
      </c>
      <c r="C2566" s="245" t="s">
        <v>14</v>
      </c>
      <c r="D2566" s="247" t="n">
        <v>0.2633</v>
      </c>
    </row>
    <row r="2567" customFormat="false" ht="12.8" hidden="false" customHeight="false" outlineLevel="0" collapsed="false">
      <c r="A2567" s="245" t="n">
        <v>97311</v>
      </c>
      <c r="B2567" s="246" t="s">
        <v>17937</v>
      </c>
      <c r="C2567" s="245" t="s">
        <v>14</v>
      </c>
      <c r="D2567" s="247" t="n">
        <v>0.2477</v>
      </c>
    </row>
    <row r="2568" customFormat="false" ht="12.8" hidden="false" customHeight="false" outlineLevel="0" collapsed="false">
      <c r="A2568" s="245" t="n">
        <v>97312</v>
      </c>
      <c r="B2568" s="246" t="s">
        <v>17938</v>
      </c>
      <c r="C2568" s="245" t="s">
        <v>14</v>
      </c>
      <c r="D2568" s="247" t="n">
        <v>0.2115</v>
      </c>
    </row>
    <row r="2569" customFormat="false" ht="12.8" hidden="false" customHeight="false" outlineLevel="0" collapsed="false">
      <c r="A2569" s="245" t="n">
        <v>97278</v>
      </c>
      <c r="B2569" s="246" t="s">
        <v>17939</v>
      </c>
      <c r="C2569" s="245" t="s">
        <v>14</v>
      </c>
      <c r="D2569" s="247" t="n">
        <v>0.2075</v>
      </c>
    </row>
    <row r="2570" customFormat="false" ht="12.8" hidden="false" customHeight="false" outlineLevel="0" collapsed="false">
      <c r="A2570" s="245" t="n">
        <v>97274</v>
      </c>
      <c r="B2570" s="246" t="s">
        <v>17940</v>
      </c>
      <c r="C2570" s="245" t="s">
        <v>14</v>
      </c>
      <c r="D2570" s="247" t="n">
        <v>0.1708</v>
      </c>
    </row>
    <row r="2571" customFormat="false" ht="12.8" hidden="false" customHeight="false" outlineLevel="0" collapsed="false">
      <c r="A2571" s="245" t="n">
        <v>97283</v>
      </c>
      <c r="B2571" s="246" t="s">
        <v>17941</v>
      </c>
      <c r="C2571" s="245" t="s">
        <v>14</v>
      </c>
      <c r="D2571" s="247" t="n">
        <v>0.2298</v>
      </c>
    </row>
    <row r="2572" customFormat="false" ht="12.8" hidden="false" customHeight="false" outlineLevel="0" collapsed="false">
      <c r="A2572" s="245" t="n">
        <v>97284</v>
      </c>
      <c r="B2572" s="246" t="s">
        <v>17942</v>
      </c>
      <c r="C2572" s="245" t="s">
        <v>14</v>
      </c>
      <c r="D2572" s="247" t="n">
        <v>0.2275</v>
      </c>
    </row>
    <row r="2573" customFormat="false" ht="12.8" hidden="false" customHeight="false" outlineLevel="0" collapsed="false">
      <c r="A2573" s="245" t="n">
        <v>97289</v>
      </c>
      <c r="B2573" s="246" t="s">
        <v>17943</v>
      </c>
      <c r="C2573" s="245" t="s">
        <v>14</v>
      </c>
      <c r="D2573" s="247" t="n">
        <v>0.2445</v>
      </c>
    </row>
    <row r="2574" customFormat="false" ht="12.8" hidden="false" customHeight="false" outlineLevel="0" collapsed="false">
      <c r="A2574" s="245" t="n">
        <v>97290</v>
      </c>
      <c r="B2574" s="246" t="s">
        <v>17944</v>
      </c>
      <c r="C2574" s="245" t="s">
        <v>14</v>
      </c>
      <c r="D2574" s="247" t="n">
        <v>0.2807</v>
      </c>
    </row>
    <row r="2575" customFormat="false" ht="12.8" hidden="false" customHeight="false" outlineLevel="0" collapsed="false">
      <c r="A2575" s="245" t="n">
        <v>97295</v>
      </c>
      <c r="B2575" s="246" t="s">
        <v>17945</v>
      </c>
      <c r="C2575" s="245" t="s">
        <v>14</v>
      </c>
      <c r="D2575" s="247" t="n">
        <v>0.261</v>
      </c>
    </row>
    <row r="2576" customFormat="false" ht="12.8" hidden="false" customHeight="false" outlineLevel="0" collapsed="false">
      <c r="A2576" s="245" t="n">
        <v>97296</v>
      </c>
      <c r="B2576" s="246" t="s">
        <v>17946</v>
      </c>
      <c r="C2576" s="245" t="s">
        <v>14</v>
      </c>
      <c r="D2576" s="247" t="n">
        <v>0.2705</v>
      </c>
    </row>
    <row r="2577" customFormat="false" ht="12.8" hidden="false" customHeight="false" outlineLevel="0" collapsed="false">
      <c r="A2577" s="245" t="n">
        <v>97301</v>
      </c>
      <c r="B2577" s="246" t="s">
        <v>17947</v>
      </c>
      <c r="C2577" s="245" t="s">
        <v>14</v>
      </c>
      <c r="D2577" s="247" t="n">
        <v>0.2531</v>
      </c>
    </row>
    <row r="2578" customFormat="false" ht="12.8" hidden="false" customHeight="false" outlineLevel="0" collapsed="false">
      <c r="A2578" s="245" t="n">
        <v>97302</v>
      </c>
      <c r="B2578" s="246" t="s">
        <v>17948</v>
      </c>
      <c r="C2578" s="245" t="s">
        <v>14</v>
      </c>
      <c r="D2578" s="247" t="n">
        <v>0.2514</v>
      </c>
    </row>
    <row r="2579" customFormat="false" ht="12.8" hidden="false" customHeight="false" outlineLevel="0" collapsed="false">
      <c r="A2579" s="245" t="n">
        <v>97307</v>
      </c>
      <c r="B2579" s="246" t="s">
        <v>17949</v>
      </c>
      <c r="C2579" s="245" t="s">
        <v>14</v>
      </c>
      <c r="D2579" s="247" t="n">
        <v>0.2236</v>
      </c>
    </row>
    <row r="2580" customFormat="false" ht="12.8" hidden="false" customHeight="false" outlineLevel="0" collapsed="false">
      <c r="A2580" s="245" t="n">
        <v>97277</v>
      </c>
      <c r="B2580" s="246" t="s">
        <v>17950</v>
      </c>
      <c r="C2580" s="245" t="s">
        <v>14</v>
      </c>
      <c r="D2580" s="247" t="n">
        <v>0.1906</v>
      </c>
    </row>
    <row r="2581" customFormat="false" ht="12.8" hidden="false" customHeight="false" outlineLevel="0" collapsed="false">
      <c r="A2581" s="245" t="n">
        <v>97308</v>
      </c>
      <c r="B2581" s="246" t="s">
        <v>17951</v>
      </c>
      <c r="C2581" s="245" t="s">
        <v>14</v>
      </c>
      <c r="D2581" s="247" t="n">
        <v>0.2215</v>
      </c>
    </row>
    <row r="2582" customFormat="false" ht="12.8" hidden="false" customHeight="false" outlineLevel="0" collapsed="false">
      <c r="A2582" s="245" t="n">
        <v>97238</v>
      </c>
      <c r="B2582" s="246" t="s">
        <v>17952</v>
      </c>
      <c r="C2582" s="245" t="s">
        <v>15376</v>
      </c>
      <c r="D2582" s="247" t="n">
        <v>0.3558</v>
      </c>
    </row>
    <row r="2583" customFormat="false" ht="12.8" hidden="false" customHeight="false" outlineLevel="0" collapsed="false">
      <c r="A2583" s="245" t="n">
        <v>97239</v>
      </c>
      <c r="B2583" s="246" t="s">
        <v>17953</v>
      </c>
      <c r="C2583" s="245" t="s">
        <v>15376</v>
      </c>
      <c r="D2583" s="247" t="n">
        <v>0.3535</v>
      </c>
    </row>
    <row r="2584" customFormat="false" ht="12.8" hidden="false" customHeight="false" outlineLevel="0" collapsed="false">
      <c r="A2584" s="245" t="n">
        <v>97240</v>
      </c>
      <c r="B2584" s="246" t="s">
        <v>17954</v>
      </c>
      <c r="C2584" s="245" t="s">
        <v>15376</v>
      </c>
      <c r="D2584" s="247" t="n">
        <v>0.3557</v>
      </c>
    </row>
    <row r="2585" customFormat="false" ht="12.8" hidden="false" customHeight="false" outlineLevel="0" collapsed="false">
      <c r="A2585" s="245" t="n">
        <v>97241</v>
      </c>
      <c r="B2585" s="246" t="s">
        <v>17955</v>
      </c>
      <c r="C2585" s="245" t="s">
        <v>15376</v>
      </c>
      <c r="D2585" s="247" t="n">
        <v>0.3568</v>
      </c>
    </row>
    <row r="2586" customFormat="false" ht="12.8" hidden="false" customHeight="false" outlineLevel="0" collapsed="false">
      <c r="A2586" s="245" t="n">
        <v>97242</v>
      </c>
      <c r="B2586" s="246" t="s">
        <v>17956</v>
      </c>
      <c r="C2586" s="245" t="s">
        <v>15376</v>
      </c>
      <c r="D2586" s="247" t="n">
        <v>0.3561</v>
      </c>
    </row>
    <row r="2587" customFormat="false" ht="12.8" hidden="false" customHeight="false" outlineLevel="0" collapsed="false">
      <c r="A2587" s="245" t="n">
        <v>97243</v>
      </c>
      <c r="B2587" s="246" t="s">
        <v>17957</v>
      </c>
      <c r="C2587" s="245" t="s">
        <v>15376</v>
      </c>
      <c r="D2587" s="247" t="n">
        <v>0.3152</v>
      </c>
    </row>
    <row r="2588" customFormat="false" ht="12.8" hidden="false" customHeight="false" outlineLevel="0" collapsed="false">
      <c r="A2588" s="245" t="n">
        <v>97244</v>
      </c>
      <c r="B2588" s="246" t="s">
        <v>17958</v>
      </c>
      <c r="C2588" s="245" t="s">
        <v>15376</v>
      </c>
      <c r="D2588" s="247" t="n">
        <v>0.311</v>
      </c>
    </row>
    <row r="2589" customFormat="false" ht="12.8" hidden="false" customHeight="false" outlineLevel="0" collapsed="false">
      <c r="A2589" s="245" t="n">
        <v>97245</v>
      </c>
      <c r="B2589" s="246" t="s">
        <v>17959</v>
      </c>
      <c r="C2589" s="245" t="s">
        <v>15376</v>
      </c>
      <c r="D2589" s="247" t="n">
        <v>0.2846</v>
      </c>
    </row>
    <row r="2590" customFormat="false" ht="12.8" hidden="false" customHeight="false" outlineLevel="0" collapsed="false">
      <c r="A2590" s="245" t="n">
        <v>97236</v>
      </c>
      <c r="B2590" s="246" t="s">
        <v>17960</v>
      </c>
      <c r="C2590" s="245" t="s">
        <v>15376</v>
      </c>
      <c r="D2590" s="247" t="n">
        <v>0.3558</v>
      </c>
    </row>
    <row r="2591" customFormat="false" ht="12.8" hidden="false" customHeight="false" outlineLevel="0" collapsed="false">
      <c r="A2591" s="245" t="n">
        <v>97246</v>
      </c>
      <c r="B2591" s="246" t="s">
        <v>17961</v>
      </c>
      <c r="C2591" s="245" t="s">
        <v>15376</v>
      </c>
      <c r="D2591" s="247" t="n">
        <v>0.282</v>
      </c>
    </row>
    <row r="2592" customFormat="false" ht="12.8" hidden="false" customHeight="false" outlineLevel="0" collapsed="false">
      <c r="A2592" s="245" t="n">
        <v>97247</v>
      </c>
      <c r="B2592" s="246" t="s">
        <v>17962</v>
      </c>
      <c r="C2592" s="245" t="s">
        <v>15376</v>
      </c>
      <c r="D2592" s="247" t="n">
        <v>0.2587</v>
      </c>
    </row>
    <row r="2593" customFormat="false" ht="12.8" hidden="false" customHeight="false" outlineLevel="0" collapsed="false">
      <c r="A2593" s="245" t="n">
        <v>97237</v>
      </c>
      <c r="B2593" s="246" t="s">
        <v>17963</v>
      </c>
      <c r="C2593" s="245" t="s">
        <v>15376</v>
      </c>
      <c r="D2593" s="247" t="n">
        <v>0.356</v>
      </c>
    </row>
    <row r="2594" customFormat="false" ht="12.8" hidden="false" customHeight="false" outlineLevel="0" collapsed="false">
      <c r="A2594" s="245" t="n">
        <v>97248</v>
      </c>
      <c r="B2594" s="246" t="s">
        <v>17964</v>
      </c>
      <c r="C2594" s="245" t="s">
        <v>15376</v>
      </c>
      <c r="D2594" s="247" t="n">
        <v>0.2499</v>
      </c>
    </row>
    <row r="2595" customFormat="false" ht="12.8" hidden="false" customHeight="false" outlineLevel="0" collapsed="false">
      <c r="A2595" s="245" t="n">
        <v>97251</v>
      </c>
      <c r="B2595" s="246" t="s">
        <v>17965</v>
      </c>
      <c r="C2595" s="245" t="s">
        <v>14</v>
      </c>
      <c r="D2595" s="247" t="n">
        <v>0.1717</v>
      </c>
    </row>
    <row r="2596" customFormat="false" ht="12.8" hidden="false" customHeight="false" outlineLevel="0" collapsed="false">
      <c r="A2596" s="245" t="n">
        <v>97254</v>
      </c>
      <c r="B2596" s="246" t="s">
        <v>17966</v>
      </c>
      <c r="C2596" s="245" t="s">
        <v>14</v>
      </c>
      <c r="D2596" s="247" t="n">
        <v>0.1883</v>
      </c>
    </row>
    <row r="2597" customFormat="false" ht="12.8" hidden="false" customHeight="false" outlineLevel="0" collapsed="false">
      <c r="A2597" s="245" t="n">
        <v>97255</v>
      </c>
      <c r="B2597" s="246" t="s">
        <v>17967</v>
      </c>
      <c r="C2597" s="245" t="s">
        <v>14</v>
      </c>
      <c r="D2597" s="247" t="n">
        <v>0.2058</v>
      </c>
    </row>
    <row r="2598" customFormat="false" ht="12.8" hidden="false" customHeight="false" outlineLevel="0" collapsed="false">
      <c r="A2598" s="245" t="n">
        <v>97249</v>
      </c>
      <c r="B2598" s="246" t="s">
        <v>17968</v>
      </c>
      <c r="C2598" s="245" t="s">
        <v>14</v>
      </c>
      <c r="D2598" s="247" t="n">
        <v>0.1327</v>
      </c>
    </row>
    <row r="2599" customFormat="false" ht="12.8" hidden="false" customHeight="false" outlineLevel="0" collapsed="false">
      <c r="A2599" s="245" t="n">
        <v>97250</v>
      </c>
      <c r="B2599" s="246" t="s">
        <v>17969</v>
      </c>
      <c r="C2599" s="245" t="s">
        <v>14</v>
      </c>
      <c r="D2599" s="247" t="n">
        <v>0.1525</v>
      </c>
    </row>
    <row r="2600" customFormat="false" ht="12.8" hidden="false" customHeight="false" outlineLevel="0" collapsed="false">
      <c r="A2600" s="245" t="n">
        <v>97258</v>
      </c>
      <c r="B2600" s="246" t="s">
        <v>17970</v>
      </c>
      <c r="C2600" s="245" t="s">
        <v>14</v>
      </c>
      <c r="D2600" s="247" t="n">
        <v>0.2382</v>
      </c>
    </row>
    <row r="2601" customFormat="false" ht="12.8" hidden="false" customHeight="false" outlineLevel="0" collapsed="false">
      <c r="A2601" s="245" t="n">
        <v>97259</v>
      </c>
      <c r="B2601" s="246" t="s">
        <v>17971</v>
      </c>
      <c r="C2601" s="245" t="s">
        <v>14</v>
      </c>
      <c r="D2601" s="247" t="n">
        <v>0.2655</v>
      </c>
    </row>
    <row r="2602" customFormat="false" ht="12.8" hidden="false" customHeight="false" outlineLevel="0" collapsed="false">
      <c r="A2602" s="245" t="n">
        <v>97262</v>
      </c>
      <c r="B2602" s="246" t="s">
        <v>17972</v>
      </c>
      <c r="C2602" s="245" t="s">
        <v>14</v>
      </c>
      <c r="D2602" s="247" t="n">
        <v>0.2823</v>
      </c>
    </row>
    <row r="2603" customFormat="false" ht="12.8" hidden="false" customHeight="false" outlineLevel="0" collapsed="false">
      <c r="A2603" s="245" t="n">
        <v>97263</v>
      </c>
      <c r="B2603" s="246" t="s">
        <v>17973</v>
      </c>
      <c r="C2603" s="245" t="s">
        <v>14</v>
      </c>
      <c r="D2603" s="247" t="n">
        <v>0.3264</v>
      </c>
    </row>
    <row r="2604" customFormat="false" ht="12.8" hidden="false" customHeight="false" outlineLevel="0" collapsed="false">
      <c r="A2604" s="245" t="n">
        <v>97266</v>
      </c>
      <c r="B2604" s="246" t="s">
        <v>17974</v>
      </c>
      <c r="C2604" s="245" t="s">
        <v>14</v>
      </c>
      <c r="D2604" s="247" t="n">
        <v>0.3533</v>
      </c>
    </row>
    <row r="2605" customFormat="false" ht="12.8" hidden="false" customHeight="false" outlineLevel="0" collapsed="false">
      <c r="A2605" s="245" t="n">
        <v>97267</v>
      </c>
      <c r="B2605" s="246" t="s">
        <v>17975</v>
      </c>
      <c r="C2605" s="245" t="s">
        <v>14</v>
      </c>
      <c r="D2605" s="247" t="n">
        <v>0.3829</v>
      </c>
    </row>
    <row r="2606" customFormat="false" ht="12.8" hidden="false" customHeight="false" outlineLevel="0" collapsed="false">
      <c r="A2606" s="245" t="n">
        <v>97270</v>
      </c>
      <c r="B2606" s="246" t="s">
        <v>17976</v>
      </c>
      <c r="C2606" s="245" t="s">
        <v>14</v>
      </c>
      <c r="D2606" s="247" t="n">
        <v>0.4039</v>
      </c>
    </row>
    <row r="2607" customFormat="false" ht="12.8" hidden="false" customHeight="false" outlineLevel="0" collapsed="false">
      <c r="A2607" s="245" t="n">
        <v>97271</v>
      </c>
      <c r="B2607" s="246" t="s">
        <v>17977</v>
      </c>
      <c r="C2607" s="245" t="s">
        <v>14</v>
      </c>
      <c r="D2607" s="247" t="n">
        <v>0.4278</v>
      </c>
    </row>
    <row r="2608" customFormat="false" ht="12.8" hidden="false" customHeight="false" outlineLevel="0" collapsed="false">
      <c r="A2608" s="245" t="n">
        <v>97252</v>
      </c>
      <c r="B2608" s="246" t="s">
        <v>17978</v>
      </c>
      <c r="C2608" s="245" t="s">
        <v>14</v>
      </c>
      <c r="D2608" s="247" t="n">
        <v>0.15</v>
      </c>
    </row>
    <row r="2609" customFormat="false" ht="12.8" hidden="false" customHeight="false" outlineLevel="0" collapsed="false">
      <c r="A2609" s="245" t="n">
        <v>97257</v>
      </c>
      <c r="B2609" s="246" t="s">
        <v>17979</v>
      </c>
      <c r="C2609" s="245" t="s">
        <v>14</v>
      </c>
      <c r="D2609" s="247" t="n">
        <v>0.1648</v>
      </c>
    </row>
    <row r="2610" customFormat="false" ht="12.8" hidden="false" customHeight="false" outlineLevel="0" collapsed="false">
      <c r="A2610" s="245" t="n">
        <v>97256</v>
      </c>
      <c r="B2610" s="246" t="s">
        <v>17980</v>
      </c>
      <c r="C2610" s="245" t="s">
        <v>14</v>
      </c>
      <c r="D2610" s="247" t="n">
        <v>0.1792</v>
      </c>
    </row>
    <row r="2611" customFormat="false" ht="12.8" hidden="false" customHeight="false" outlineLevel="0" collapsed="false">
      <c r="A2611" s="245" t="n">
        <v>97253</v>
      </c>
      <c r="B2611" s="246" t="s">
        <v>17981</v>
      </c>
      <c r="C2611" s="245" t="s">
        <v>14</v>
      </c>
      <c r="D2611" s="247" t="n">
        <v>0.1332</v>
      </c>
    </row>
    <row r="2612" customFormat="false" ht="12.8" hidden="false" customHeight="false" outlineLevel="0" collapsed="false">
      <c r="A2612" s="245" t="n">
        <v>97261</v>
      </c>
      <c r="B2612" s="246" t="s">
        <v>17982</v>
      </c>
      <c r="C2612" s="245" t="s">
        <v>14</v>
      </c>
      <c r="D2612" s="247" t="n">
        <v>0.1984</v>
      </c>
    </row>
    <row r="2613" customFormat="false" ht="12.8" hidden="false" customHeight="false" outlineLevel="0" collapsed="false">
      <c r="A2613" s="245" t="n">
        <v>97260</v>
      </c>
      <c r="B2613" s="246" t="s">
        <v>17983</v>
      </c>
      <c r="C2613" s="245" t="s">
        <v>14</v>
      </c>
      <c r="D2613" s="247" t="n">
        <v>0.2228</v>
      </c>
    </row>
    <row r="2614" customFormat="false" ht="12.8" hidden="false" customHeight="false" outlineLevel="0" collapsed="false">
      <c r="A2614" s="245" t="n">
        <v>97265</v>
      </c>
      <c r="B2614" s="246" t="s">
        <v>17984</v>
      </c>
      <c r="C2614" s="245" t="s">
        <v>14</v>
      </c>
      <c r="D2614" s="247" t="n">
        <v>0.2255</v>
      </c>
    </row>
    <row r="2615" customFormat="false" ht="12.8" hidden="false" customHeight="false" outlineLevel="0" collapsed="false">
      <c r="A2615" s="245" t="n">
        <v>97264</v>
      </c>
      <c r="B2615" s="246" t="s">
        <v>17985</v>
      </c>
      <c r="C2615" s="245" t="s">
        <v>14</v>
      </c>
      <c r="D2615" s="247" t="n">
        <v>0.2407</v>
      </c>
    </row>
    <row r="2616" customFormat="false" ht="12.8" hidden="false" customHeight="false" outlineLevel="0" collapsed="false">
      <c r="A2616" s="245" t="n">
        <v>97269</v>
      </c>
      <c r="B2616" s="246" t="s">
        <v>17986</v>
      </c>
      <c r="C2616" s="245" t="s">
        <v>14</v>
      </c>
      <c r="D2616" s="247" t="n">
        <v>0.2632</v>
      </c>
    </row>
    <row r="2617" customFormat="false" ht="12.8" hidden="false" customHeight="false" outlineLevel="0" collapsed="false">
      <c r="A2617" s="245" t="n">
        <v>97268</v>
      </c>
      <c r="B2617" s="246" t="s">
        <v>17987</v>
      </c>
      <c r="C2617" s="245" t="s">
        <v>14</v>
      </c>
      <c r="D2617" s="247" t="n">
        <v>0.2836</v>
      </c>
    </row>
    <row r="2618" customFormat="false" ht="12.8" hidden="false" customHeight="false" outlineLevel="0" collapsed="false">
      <c r="A2618" s="245" t="n">
        <v>97273</v>
      </c>
      <c r="B2618" s="246" t="s">
        <v>17988</v>
      </c>
      <c r="C2618" s="245" t="s">
        <v>14</v>
      </c>
      <c r="D2618" s="247" t="n">
        <v>0.276</v>
      </c>
    </row>
    <row r="2619" customFormat="false" ht="12.8" hidden="false" customHeight="false" outlineLevel="0" collapsed="false">
      <c r="A2619" s="245" t="n">
        <v>97272</v>
      </c>
      <c r="B2619" s="246" t="s">
        <v>17989</v>
      </c>
      <c r="C2619" s="245" t="s">
        <v>14</v>
      </c>
      <c r="D2619" s="247" t="n">
        <v>0.2763</v>
      </c>
    </row>
    <row r="2620" customFormat="false" ht="12.8" hidden="false" customHeight="false" outlineLevel="0" collapsed="false">
      <c r="A2620" s="245" t="n">
        <v>97315</v>
      </c>
      <c r="B2620" s="246" t="s">
        <v>17990</v>
      </c>
      <c r="C2620" s="245" t="s">
        <v>14</v>
      </c>
      <c r="D2620" s="247" t="n">
        <v>0.1911</v>
      </c>
    </row>
    <row r="2621" customFormat="false" ht="12.8" hidden="false" customHeight="false" outlineLevel="0" collapsed="false">
      <c r="A2621" s="245" t="n">
        <v>97316</v>
      </c>
      <c r="B2621" s="246" t="s">
        <v>17991</v>
      </c>
      <c r="C2621" s="245" t="s">
        <v>14</v>
      </c>
      <c r="D2621" s="247" t="n">
        <v>0.2092</v>
      </c>
    </row>
    <row r="2622" customFormat="false" ht="12.8" hidden="false" customHeight="false" outlineLevel="0" collapsed="false">
      <c r="A2622" s="245" t="n">
        <v>97317</v>
      </c>
      <c r="B2622" s="246" t="s">
        <v>17992</v>
      </c>
      <c r="C2622" s="245" t="s">
        <v>14</v>
      </c>
      <c r="D2622" s="247" t="n">
        <v>0.2215</v>
      </c>
    </row>
    <row r="2623" customFormat="false" ht="12.8" hidden="false" customHeight="false" outlineLevel="0" collapsed="false">
      <c r="A2623" s="245" t="n">
        <v>97318</v>
      </c>
      <c r="B2623" s="246" t="s">
        <v>17993</v>
      </c>
      <c r="C2623" s="245" t="s">
        <v>14</v>
      </c>
      <c r="D2623" s="247" t="n">
        <v>0.2467</v>
      </c>
    </row>
    <row r="2624" customFormat="false" ht="12.8" hidden="false" customHeight="false" outlineLevel="0" collapsed="false">
      <c r="A2624" s="245" t="n">
        <v>97319</v>
      </c>
      <c r="B2624" s="246" t="s">
        <v>17994</v>
      </c>
      <c r="C2624" s="245" t="s">
        <v>14</v>
      </c>
      <c r="D2624" s="247" t="n">
        <v>0.2707</v>
      </c>
    </row>
    <row r="2625" customFormat="false" ht="12.8" hidden="false" customHeight="false" outlineLevel="0" collapsed="false">
      <c r="A2625" s="245" t="n">
        <v>97320</v>
      </c>
      <c r="B2625" s="246" t="s">
        <v>17995</v>
      </c>
      <c r="C2625" s="245" t="s">
        <v>14</v>
      </c>
      <c r="D2625" s="247" t="n">
        <v>0.2765</v>
      </c>
    </row>
    <row r="2626" customFormat="false" ht="12.8" hidden="false" customHeight="false" outlineLevel="0" collapsed="false">
      <c r="A2626" s="245" t="n">
        <v>97321</v>
      </c>
      <c r="B2626" s="246" t="s">
        <v>17996</v>
      </c>
      <c r="C2626" s="245" t="s">
        <v>14</v>
      </c>
      <c r="D2626" s="247" t="n">
        <v>0.2975</v>
      </c>
    </row>
    <row r="2627" customFormat="false" ht="12.8" hidden="false" customHeight="false" outlineLevel="0" collapsed="false">
      <c r="A2627" s="245" t="n">
        <v>97322</v>
      </c>
      <c r="B2627" s="246" t="s">
        <v>17997</v>
      </c>
      <c r="C2627" s="245" t="s">
        <v>14</v>
      </c>
      <c r="D2627" s="247" t="n">
        <v>0.2721</v>
      </c>
    </row>
    <row r="2628" customFormat="false" ht="12.8" hidden="false" customHeight="false" outlineLevel="0" collapsed="false">
      <c r="A2628" s="245" t="n">
        <v>97313</v>
      </c>
      <c r="B2628" s="246" t="s">
        <v>17998</v>
      </c>
      <c r="C2628" s="245" t="s">
        <v>14</v>
      </c>
      <c r="D2628" s="247" t="n">
        <v>0.1544</v>
      </c>
    </row>
    <row r="2629" customFormat="false" ht="12.8" hidden="false" customHeight="false" outlineLevel="0" collapsed="false">
      <c r="A2629" s="245" t="n">
        <v>97323</v>
      </c>
      <c r="B2629" s="246" t="s">
        <v>17999</v>
      </c>
      <c r="C2629" s="245" t="s">
        <v>14</v>
      </c>
      <c r="D2629" s="247" t="n">
        <v>0.2738</v>
      </c>
    </row>
    <row r="2630" customFormat="false" ht="12.8" hidden="false" customHeight="false" outlineLevel="0" collapsed="false">
      <c r="A2630" s="245" t="n">
        <v>97324</v>
      </c>
      <c r="B2630" s="246" t="s">
        <v>18000</v>
      </c>
      <c r="C2630" s="245" t="s">
        <v>14</v>
      </c>
      <c r="D2630" s="247" t="n">
        <v>0.2636</v>
      </c>
    </row>
    <row r="2631" customFormat="false" ht="12.8" hidden="false" customHeight="false" outlineLevel="0" collapsed="false">
      <c r="A2631" s="245" t="n">
        <v>97314</v>
      </c>
      <c r="B2631" s="246" t="s">
        <v>18001</v>
      </c>
      <c r="C2631" s="245" t="s">
        <v>14</v>
      </c>
      <c r="D2631" s="247" t="n">
        <v>0.1729</v>
      </c>
    </row>
    <row r="2632" customFormat="false" ht="12.8" hidden="false" customHeight="false" outlineLevel="0" collapsed="false">
      <c r="A2632" s="245" t="n">
        <v>97325</v>
      </c>
      <c r="B2632" s="246" t="s">
        <v>18002</v>
      </c>
      <c r="C2632" s="245" t="s">
        <v>14</v>
      </c>
      <c r="D2632" s="247" t="n">
        <v>0.2524</v>
      </c>
    </row>
    <row r="2633" customFormat="false" ht="12.8" hidden="false" customHeight="false" outlineLevel="0" collapsed="false">
      <c r="A2633" s="245" t="n">
        <v>103517</v>
      </c>
      <c r="B2633" s="246" t="s">
        <v>18003</v>
      </c>
      <c r="C2633" s="245" t="s">
        <v>14</v>
      </c>
      <c r="D2633" s="247" t="n">
        <v>0.015</v>
      </c>
    </row>
    <row r="2634" customFormat="false" ht="12.8" hidden="false" customHeight="false" outlineLevel="0" collapsed="false">
      <c r="A2634" s="245" t="n">
        <v>103519</v>
      </c>
      <c r="B2634" s="246" t="s">
        <v>18004</v>
      </c>
      <c r="C2634" s="245" t="s">
        <v>14</v>
      </c>
      <c r="D2634" s="247" t="n">
        <v>0.434</v>
      </c>
    </row>
    <row r="2635" customFormat="false" ht="12.8" hidden="false" customHeight="false" outlineLevel="0" collapsed="false">
      <c r="A2635" s="245" t="n">
        <v>103523</v>
      </c>
      <c r="B2635" s="246" t="s">
        <v>18005</v>
      </c>
      <c r="C2635" s="245" t="s">
        <v>14</v>
      </c>
      <c r="D2635" s="247" t="n">
        <v>0.012</v>
      </c>
    </row>
    <row r="2636" customFormat="false" ht="12.8" hidden="false" customHeight="false" outlineLevel="0" collapsed="false">
      <c r="A2636" s="245" t="n">
        <v>103520</v>
      </c>
      <c r="B2636" s="246" t="s">
        <v>18006</v>
      </c>
      <c r="C2636" s="245" t="s">
        <v>14</v>
      </c>
      <c r="D2636" s="247" t="n">
        <v>0.0023</v>
      </c>
    </row>
    <row r="2637" customFormat="false" ht="12.8" hidden="false" customHeight="false" outlineLevel="0" collapsed="false">
      <c r="A2637" s="245" t="n">
        <v>103521</v>
      </c>
      <c r="B2637" s="246" t="s">
        <v>18007</v>
      </c>
      <c r="C2637" s="245" t="s">
        <v>14</v>
      </c>
      <c r="D2637" s="247" t="n">
        <v>0.0025</v>
      </c>
    </row>
    <row r="2638" customFormat="false" ht="12.8" hidden="false" customHeight="false" outlineLevel="0" collapsed="false">
      <c r="A2638" s="245" t="n">
        <v>103522</v>
      </c>
      <c r="B2638" s="246" t="s">
        <v>18008</v>
      </c>
      <c r="C2638" s="245" t="s">
        <v>14</v>
      </c>
      <c r="D2638" s="247" t="n">
        <v>0.0177</v>
      </c>
    </row>
    <row r="2639" customFormat="false" ht="12.8" hidden="false" customHeight="false" outlineLevel="0" collapsed="false">
      <c r="A2639" s="245" t="n">
        <v>97062</v>
      </c>
      <c r="B2639" s="246" t="s">
        <v>18009</v>
      </c>
      <c r="C2639" s="245" t="s">
        <v>15370</v>
      </c>
      <c r="D2639" s="247" t="n">
        <v>0.4453</v>
      </c>
    </row>
    <row r="2640" customFormat="false" ht="12.8" hidden="false" customHeight="false" outlineLevel="0" collapsed="false">
      <c r="A2640" s="245" t="n">
        <v>97040</v>
      </c>
      <c r="B2640" s="246" t="s">
        <v>18010</v>
      </c>
      <c r="C2640" s="245" t="s">
        <v>15370</v>
      </c>
      <c r="D2640" s="247" t="n">
        <v>0.7076</v>
      </c>
    </row>
    <row r="2641" customFormat="false" ht="12.8" hidden="false" customHeight="false" outlineLevel="0" collapsed="false">
      <c r="A2641" s="245" t="n">
        <v>97041</v>
      </c>
      <c r="B2641" s="246" t="s">
        <v>18011</v>
      </c>
      <c r="C2641" s="245" t="s">
        <v>15370</v>
      </c>
      <c r="D2641" s="247" t="n">
        <v>0.2562</v>
      </c>
    </row>
    <row r="2642" customFormat="false" ht="12.8" hidden="false" customHeight="false" outlineLevel="0" collapsed="false">
      <c r="A2642" s="245" t="n">
        <v>97039</v>
      </c>
      <c r="B2642" s="246" t="s">
        <v>18012</v>
      </c>
      <c r="C2642" s="245" t="s">
        <v>15370</v>
      </c>
      <c r="D2642" s="247" t="n">
        <v>0.2699</v>
      </c>
    </row>
    <row r="2643" customFormat="false" ht="12.8" hidden="false" customHeight="false" outlineLevel="0" collapsed="false">
      <c r="A2643" s="245" t="n">
        <v>102655</v>
      </c>
      <c r="B2643" s="246" t="s">
        <v>18013</v>
      </c>
      <c r="C2643" s="245" t="s">
        <v>15376</v>
      </c>
      <c r="D2643" s="247" t="n">
        <v>0.8438</v>
      </c>
    </row>
    <row r="2644" customFormat="false" ht="12.8" hidden="false" customHeight="false" outlineLevel="0" collapsed="false">
      <c r="A2644" s="245" t="n">
        <v>97032</v>
      </c>
      <c r="B2644" s="246" t="s">
        <v>18014</v>
      </c>
      <c r="C2644" s="245" t="s">
        <v>15376</v>
      </c>
      <c r="D2644" s="247" t="n">
        <v>0.3217</v>
      </c>
    </row>
    <row r="2645" customFormat="false" ht="12.8" hidden="false" customHeight="false" outlineLevel="0" collapsed="false">
      <c r="A2645" s="245" t="n">
        <v>97031</v>
      </c>
      <c r="B2645" s="246" t="s">
        <v>18015</v>
      </c>
      <c r="C2645" s="245" t="s">
        <v>15376</v>
      </c>
      <c r="D2645" s="247" t="n">
        <v>0.198</v>
      </c>
    </row>
    <row r="2646" customFormat="false" ht="12.8" hidden="false" customHeight="false" outlineLevel="0" collapsed="false">
      <c r="A2646" s="245" t="n">
        <v>97034</v>
      </c>
      <c r="B2646" s="246" t="s">
        <v>18016</v>
      </c>
      <c r="C2646" s="245" t="s">
        <v>15376</v>
      </c>
      <c r="D2646" s="247" t="n">
        <v>0.4302</v>
      </c>
    </row>
    <row r="2647" customFormat="false" ht="12.8" hidden="false" customHeight="false" outlineLevel="0" collapsed="false">
      <c r="A2647" s="245" t="n">
        <v>97033</v>
      </c>
      <c r="B2647" s="246" t="s">
        <v>18017</v>
      </c>
      <c r="C2647" s="245" t="s">
        <v>15376</v>
      </c>
      <c r="D2647" s="247" t="n">
        <v>0.2806</v>
      </c>
    </row>
    <row r="2648" customFormat="false" ht="12.8" hidden="false" customHeight="false" outlineLevel="0" collapsed="false">
      <c r="A2648" s="245" t="n">
        <v>97014</v>
      </c>
      <c r="B2648" s="246" t="s">
        <v>18018</v>
      </c>
      <c r="C2648" s="245" t="s">
        <v>15376</v>
      </c>
      <c r="D2648" s="247" t="n">
        <v>0.2584</v>
      </c>
    </row>
    <row r="2649" customFormat="false" ht="12.8" hidden="false" customHeight="false" outlineLevel="0" collapsed="false">
      <c r="A2649" s="245" t="n">
        <v>97015</v>
      </c>
      <c r="B2649" s="246" t="s">
        <v>18019</v>
      </c>
      <c r="C2649" s="245" t="s">
        <v>15376</v>
      </c>
      <c r="D2649" s="247" t="n">
        <v>0.3135</v>
      </c>
    </row>
    <row r="2650" customFormat="false" ht="12.8" hidden="false" customHeight="false" outlineLevel="0" collapsed="false">
      <c r="A2650" s="245" t="n">
        <v>97013</v>
      </c>
      <c r="B2650" s="246" t="s">
        <v>18020</v>
      </c>
      <c r="C2650" s="245" t="s">
        <v>15376</v>
      </c>
      <c r="D2650" s="247" t="n">
        <v>0.1911</v>
      </c>
    </row>
    <row r="2651" customFormat="false" ht="12.8" hidden="false" customHeight="false" outlineLevel="0" collapsed="false">
      <c r="A2651" s="245" t="n">
        <v>97017</v>
      </c>
      <c r="B2651" s="246" t="s">
        <v>18021</v>
      </c>
      <c r="C2651" s="245" t="s">
        <v>15376</v>
      </c>
      <c r="D2651" s="247" t="n">
        <v>0.2988</v>
      </c>
    </row>
    <row r="2652" customFormat="false" ht="12.8" hidden="false" customHeight="false" outlineLevel="0" collapsed="false">
      <c r="A2652" s="245" t="n">
        <v>97018</v>
      </c>
      <c r="B2652" s="246" t="s">
        <v>18022</v>
      </c>
      <c r="C2652" s="245" t="s">
        <v>15376</v>
      </c>
      <c r="D2652" s="247" t="n">
        <v>0.358</v>
      </c>
    </row>
    <row r="2653" customFormat="false" ht="12.8" hidden="false" customHeight="false" outlineLevel="0" collapsed="false">
      <c r="A2653" s="245" t="n">
        <v>97016</v>
      </c>
      <c r="B2653" s="246" t="s">
        <v>18023</v>
      </c>
      <c r="C2653" s="245" t="s">
        <v>15376</v>
      </c>
      <c r="D2653" s="247" t="n">
        <v>0.2241</v>
      </c>
    </row>
    <row r="2654" customFormat="false" ht="12.8" hidden="false" customHeight="false" outlineLevel="0" collapsed="false">
      <c r="A2654" s="245" t="n">
        <v>104990</v>
      </c>
      <c r="B2654" s="246" t="s">
        <v>18024</v>
      </c>
      <c r="C2654" s="245" t="s">
        <v>15376</v>
      </c>
      <c r="D2654" s="247" t="n">
        <v>0.55</v>
      </c>
    </row>
    <row r="2655" customFormat="false" ht="12.8" hidden="false" customHeight="false" outlineLevel="0" collapsed="false">
      <c r="A2655" s="245" t="n">
        <v>97054</v>
      </c>
      <c r="B2655" s="246" t="s">
        <v>18025</v>
      </c>
      <c r="C2655" s="245" t="s">
        <v>14</v>
      </c>
      <c r="D2655" s="247" t="n">
        <v>0.3883</v>
      </c>
    </row>
    <row r="2656" customFormat="false" ht="12.8" hidden="false" customHeight="false" outlineLevel="0" collapsed="false">
      <c r="A2656" s="245" t="n">
        <v>97063</v>
      </c>
      <c r="B2656" s="246" t="s">
        <v>18026</v>
      </c>
      <c r="C2656" s="245" t="s">
        <v>15370</v>
      </c>
      <c r="D2656" s="247" t="n">
        <v>1</v>
      </c>
    </row>
    <row r="2657" customFormat="false" ht="12.8" hidden="false" customHeight="false" outlineLevel="0" collapsed="false">
      <c r="A2657" s="245" t="n">
        <v>97065</v>
      </c>
      <c r="B2657" s="246" t="s">
        <v>18027</v>
      </c>
      <c r="C2657" s="245" t="s">
        <v>15451</v>
      </c>
      <c r="D2657" s="247" t="n">
        <v>1</v>
      </c>
    </row>
    <row r="2658" customFormat="false" ht="12.8" hidden="false" customHeight="false" outlineLevel="0" collapsed="false">
      <c r="A2658" s="245" t="n">
        <v>97064</v>
      </c>
      <c r="B2658" s="246" t="s">
        <v>18028</v>
      </c>
      <c r="C2658" s="245" t="s">
        <v>15376</v>
      </c>
      <c r="D2658" s="247" t="n">
        <v>1</v>
      </c>
    </row>
    <row r="2659" customFormat="false" ht="12.8" hidden="false" customHeight="false" outlineLevel="0" collapsed="false">
      <c r="A2659" s="245" t="n">
        <v>97067</v>
      </c>
      <c r="B2659" s="246" t="s">
        <v>18029</v>
      </c>
      <c r="C2659" s="245" t="s">
        <v>15376</v>
      </c>
      <c r="D2659" s="247" t="n">
        <v>0.2926</v>
      </c>
    </row>
    <row r="2660" customFormat="false" ht="12.8" hidden="false" customHeight="false" outlineLevel="0" collapsed="false">
      <c r="A2660" s="245" t="n">
        <v>97048</v>
      </c>
      <c r="B2660" s="246" t="s">
        <v>18030</v>
      </c>
      <c r="C2660" s="245" t="s">
        <v>15370</v>
      </c>
      <c r="D2660" s="247" t="n">
        <v>0.3333</v>
      </c>
    </row>
    <row r="2661" customFormat="false" ht="12.8" hidden="false" customHeight="false" outlineLevel="0" collapsed="false">
      <c r="A2661" s="245" t="n">
        <v>97047</v>
      </c>
      <c r="B2661" s="246" t="s">
        <v>18031</v>
      </c>
      <c r="C2661" s="245" t="s">
        <v>15370</v>
      </c>
      <c r="D2661" s="247" t="n">
        <v>0.3333</v>
      </c>
    </row>
    <row r="2662" customFormat="false" ht="12.8" hidden="false" customHeight="false" outlineLevel="0" collapsed="false">
      <c r="A2662" s="245" t="n">
        <v>97046</v>
      </c>
      <c r="B2662" s="246" t="s">
        <v>18032</v>
      </c>
      <c r="C2662" s="245" t="s">
        <v>15370</v>
      </c>
      <c r="D2662" s="247" t="n">
        <v>0.3333</v>
      </c>
    </row>
    <row r="2663" customFormat="false" ht="12.8" hidden="false" customHeight="false" outlineLevel="0" collapsed="false">
      <c r="A2663" s="245" t="n">
        <v>104989</v>
      </c>
      <c r="B2663" s="246" t="s">
        <v>18033</v>
      </c>
      <c r="C2663" s="245" t="s">
        <v>14</v>
      </c>
      <c r="D2663" s="247" t="n">
        <v>0.7556</v>
      </c>
    </row>
    <row r="2664" customFormat="false" ht="12.8" hidden="false" customHeight="false" outlineLevel="0" collapsed="false">
      <c r="A2664" s="245" t="n">
        <v>97066</v>
      </c>
      <c r="B2664" s="246" t="s">
        <v>18034</v>
      </c>
      <c r="C2664" s="245" t="s">
        <v>15370</v>
      </c>
      <c r="D2664" s="247" t="n">
        <v>0.3875</v>
      </c>
    </row>
    <row r="2665" customFormat="false" ht="12.8" hidden="false" customHeight="false" outlineLevel="0" collapsed="false">
      <c r="A2665" s="245" t="n">
        <v>102656</v>
      </c>
      <c r="B2665" s="246" t="s">
        <v>18035</v>
      </c>
      <c r="C2665" s="245" t="s">
        <v>15376</v>
      </c>
      <c r="D2665" s="247" t="n">
        <v>0.5256</v>
      </c>
    </row>
    <row r="2666" customFormat="false" ht="12.8" hidden="false" customHeight="false" outlineLevel="0" collapsed="false">
      <c r="A2666" s="245" t="n">
        <v>95946</v>
      </c>
      <c r="B2666" s="246" t="s">
        <v>18036</v>
      </c>
      <c r="C2666" s="245" t="s">
        <v>15608</v>
      </c>
      <c r="D2666" s="247" t="n">
        <v>0.2523</v>
      </c>
    </row>
    <row r="2667" customFormat="false" ht="12.8" hidden="false" customHeight="false" outlineLevel="0" collapsed="false">
      <c r="A2667" s="245" t="n">
        <v>95947</v>
      </c>
      <c r="B2667" s="246" t="s">
        <v>18037</v>
      </c>
      <c r="C2667" s="245" t="s">
        <v>15608</v>
      </c>
      <c r="D2667" s="247" t="n">
        <v>0.1499</v>
      </c>
    </row>
    <row r="2668" customFormat="false" ht="12.8" hidden="false" customHeight="false" outlineLevel="0" collapsed="false">
      <c r="A2668" s="245" t="n">
        <v>95948</v>
      </c>
      <c r="B2668" s="246" t="s">
        <v>18038</v>
      </c>
      <c r="C2668" s="245" t="s">
        <v>15608</v>
      </c>
      <c r="D2668" s="247" t="n">
        <v>0.0312</v>
      </c>
    </row>
    <row r="2669" customFormat="false" ht="12.8" hidden="false" customHeight="false" outlineLevel="0" collapsed="false">
      <c r="A2669" s="245" t="n">
        <v>95944</v>
      </c>
      <c r="B2669" s="246" t="s">
        <v>18039</v>
      </c>
      <c r="C2669" s="245" t="s">
        <v>15608</v>
      </c>
      <c r="D2669" s="247" t="n">
        <v>0.5143</v>
      </c>
    </row>
    <row r="2670" customFormat="false" ht="12.8" hidden="false" customHeight="false" outlineLevel="0" collapsed="false">
      <c r="A2670" s="245" t="n">
        <v>95945</v>
      </c>
      <c r="B2670" s="246" t="s">
        <v>18040</v>
      </c>
      <c r="C2670" s="245" t="s">
        <v>15608</v>
      </c>
      <c r="D2670" s="247" t="n">
        <v>0.3729</v>
      </c>
    </row>
    <row r="2671" customFormat="false" ht="12.8" hidden="false" customHeight="false" outlineLevel="0" collapsed="false">
      <c r="A2671" s="245" t="n">
        <v>95943</v>
      </c>
      <c r="B2671" s="246" t="s">
        <v>18041</v>
      </c>
      <c r="C2671" s="245" t="s">
        <v>15608</v>
      </c>
      <c r="D2671" s="247" t="n">
        <v>0.602</v>
      </c>
    </row>
    <row r="2672" customFormat="false" ht="12.8" hidden="false" customHeight="false" outlineLevel="0" collapsed="false">
      <c r="A2672" s="245" t="n">
        <v>102077</v>
      </c>
      <c r="B2672" s="246" t="s">
        <v>18042</v>
      </c>
      <c r="C2672" s="245" t="s">
        <v>15451</v>
      </c>
      <c r="D2672" s="247" t="n">
        <v>0.394</v>
      </c>
    </row>
    <row r="2673" customFormat="false" ht="12.8" hidden="false" customHeight="false" outlineLevel="0" collapsed="false">
      <c r="A2673" s="245" t="n">
        <v>102073</v>
      </c>
      <c r="B2673" s="246" t="s">
        <v>18043</v>
      </c>
      <c r="C2673" s="245" t="s">
        <v>15451</v>
      </c>
      <c r="D2673" s="247" t="n">
        <v>0.3615</v>
      </c>
    </row>
    <row r="2674" customFormat="false" ht="12.8" hidden="false" customHeight="false" outlineLevel="0" collapsed="false">
      <c r="A2674" s="245" t="n">
        <v>102079</v>
      </c>
      <c r="B2674" s="246" t="s">
        <v>18044</v>
      </c>
      <c r="C2674" s="245" t="s">
        <v>15451</v>
      </c>
      <c r="D2674" s="247" t="n">
        <v>0.3778</v>
      </c>
    </row>
    <row r="2675" customFormat="false" ht="12.8" hidden="false" customHeight="false" outlineLevel="0" collapsed="false">
      <c r="A2675" s="245" t="n">
        <v>102075</v>
      </c>
      <c r="B2675" s="246" t="s">
        <v>18045</v>
      </c>
      <c r="C2675" s="245" t="s">
        <v>15451</v>
      </c>
      <c r="D2675" s="247" t="n">
        <v>0.3424</v>
      </c>
    </row>
    <row r="2676" customFormat="false" ht="12.8" hidden="false" customHeight="false" outlineLevel="0" collapsed="false">
      <c r="A2676" s="245" t="n">
        <v>102078</v>
      </c>
      <c r="B2676" s="246" t="s">
        <v>18046</v>
      </c>
      <c r="C2676" s="245" t="s">
        <v>15451</v>
      </c>
      <c r="D2676" s="247" t="n">
        <v>0.3757</v>
      </c>
    </row>
    <row r="2677" customFormat="false" ht="12.8" hidden="false" customHeight="false" outlineLevel="0" collapsed="false">
      <c r="A2677" s="245" t="n">
        <v>102074</v>
      </c>
      <c r="B2677" s="246" t="s">
        <v>18047</v>
      </c>
      <c r="C2677" s="245" t="s">
        <v>15451</v>
      </c>
      <c r="D2677" s="247" t="n">
        <v>0.3403</v>
      </c>
    </row>
    <row r="2678" customFormat="false" ht="12.8" hidden="false" customHeight="false" outlineLevel="0" collapsed="false">
      <c r="A2678" s="245" t="n">
        <v>102080</v>
      </c>
      <c r="B2678" s="246" t="s">
        <v>18048</v>
      </c>
      <c r="C2678" s="245" t="s">
        <v>15451</v>
      </c>
      <c r="D2678" s="247" t="n">
        <v>0.3454</v>
      </c>
    </row>
    <row r="2679" customFormat="false" ht="12.8" hidden="false" customHeight="false" outlineLevel="0" collapsed="false">
      <c r="A2679" s="245" t="n">
        <v>102076</v>
      </c>
      <c r="B2679" s="246" t="s">
        <v>18049</v>
      </c>
      <c r="C2679" s="245" t="s">
        <v>15451</v>
      </c>
      <c r="D2679" s="247" t="n">
        <v>0.3246</v>
      </c>
    </row>
    <row r="2680" customFormat="false" ht="12.8" hidden="false" customHeight="false" outlineLevel="0" collapsed="false">
      <c r="A2680" s="245" t="n">
        <v>102089</v>
      </c>
      <c r="B2680" s="246" t="s">
        <v>18050</v>
      </c>
      <c r="C2680" s="245" t="s">
        <v>15370</v>
      </c>
      <c r="D2680" s="247" t="n">
        <v>0.1713</v>
      </c>
    </row>
    <row r="2681" customFormat="false" ht="12.8" hidden="false" customHeight="false" outlineLevel="0" collapsed="false">
      <c r="A2681" s="245" t="n">
        <v>102090</v>
      </c>
      <c r="B2681" s="246" t="s">
        <v>18051</v>
      </c>
      <c r="C2681" s="245" t="s">
        <v>15370</v>
      </c>
      <c r="D2681" s="247" t="n">
        <v>0.2386</v>
      </c>
    </row>
    <row r="2682" customFormat="false" ht="12.8" hidden="false" customHeight="false" outlineLevel="0" collapsed="false">
      <c r="A2682" s="245" t="n">
        <v>102086</v>
      </c>
      <c r="B2682" s="246" t="s">
        <v>18052</v>
      </c>
      <c r="C2682" s="245" t="s">
        <v>15370</v>
      </c>
      <c r="D2682" s="247" t="n">
        <v>0.1546</v>
      </c>
    </row>
    <row r="2683" customFormat="false" ht="12.8" hidden="false" customHeight="false" outlineLevel="0" collapsed="false">
      <c r="A2683" s="245" t="n">
        <v>102087</v>
      </c>
      <c r="B2683" s="246" t="s">
        <v>18053</v>
      </c>
      <c r="C2683" s="245" t="s">
        <v>15370</v>
      </c>
      <c r="D2683" s="247" t="n">
        <v>0.204</v>
      </c>
    </row>
    <row r="2684" customFormat="false" ht="12.8" hidden="false" customHeight="false" outlineLevel="0" collapsed="false">
      <c r="A2684" s="245" t="n">
        <v>102091</v>
      </c>
      <c r="B2684" s="246" t="s">
        <v>18054</v>
      </c>
      <c r="C2684" s="245" t="s">
        <v>15370</v>
      </c>
      <c r="D2684" s="247" t="n">
        <v>0.1529</v>
      </c>
    </row>
    <row r="2685" customFormat="false" ht="12.8" hidden="false" customHeight="false" outlineLevel="0" collapsed="false">
      <c r="A2685" s="245" t="n">
        <v>102088</v>
      </c>
      <c r="B2685" s="246" t="s">
        <v>18055</v>
      </c>
      <c r="C2685" s="245" t="s">
        <v>15370</v>
      </c>
      <c r="D2685" s="247" t="n">
        <v>0.1699</v>
      </c>
    </row>
    <row r="2686" customFormat="false" ht="12.8" hidden="false" customHeight="false" outlineLevel="0" collapsed="false">
      <c r="A2686" s="245" t="n">
        <v>101997</v>
      </c>
      <c r="B2686" s="246" t="s">
        <v>18056</v>
      </c>
      <c r="C2686" s="245" t="s">
        <v>15370</v>
      </c>
      <c r="D2686" s="247" t="n">
        <v>0.1784</v>
      </c>
    </row>
    <row r="2687" customFormat="false" ht="12.8" hidden="false" customHeight="false" outlineLevel="0" collapsed="false">
      <c r="A2687" s="245" t="n">
        <v>101998</v>
      </c>
      <c r="B2687" s="246" t="s">
        <v>18057</v>
      </c>
      <c r="C2687" s="245" t="s">
        <v>15370</v>
      </c>
      <c r="D2687" s="247" t="n">
        <v>0.2487</v>
      </c>
    </row>
    <row r="2688" customFormat="false" ht="12.8" hidden="false" customHeight="false" outlineLevel="0" collapsed="false">
      <c r="A2688" s="245" t="n">
        <v>101999</v>
      </c>
      <c r="B2688" s="246" t="s">
        <v>18058</v>
      </c>
      <c r="C2688" s="245" t="s">
        <v>15370</v>
      </c>
      <c r="D2688" s="247" t="n">
        <v>0.1337</v>
      </c>
    </row>
    <row r="2689" customFormat="false" ht="12.8" hidden="false" customHeight="false" outlineLevel="0" collapsed="false">
      <c r="A2689" s="245" t="n">
        <v>101994</v>
      </c>
      <c r="B2689" s="246" t="s">
        <v>18059</v>
      </c>
      <c r="C2689" s="245" t="s">
        <v>15370</v>
      </c>
      <c r="D2689" s="247" t="n">
        <v>0.1472</v>
      </c>
    </row>
    <row r="2690" customFormat="false" ht="12.8" hidden="false" customHeight="false" outlineLevel="0" collapsed="false">
      <c r="A2690" s="245" t="n">
        <v>101995</v>
      </c>
      <c r="B2690" s="246" t="s">
        <v>18060</v>
      </c>
      <c r="C2690" s="245" t="s">
        <v>15370</v>
      </c>
      <c r="D2690" s="247" t="n">
        <v>0.1957</v>
      </c>
    </row>
    <row r="2691" customFormat="false" ht="12.8" hidden="false" customHeight="false" outlineLevel="0" collapsed="false">
      <c r="A2691" s="245" t="n">
        <v>101996</v>
      </c>
      <c r="B2691" s="246" t="s">
        <v>18061</v>
      </c>
      <c r="C2691" s="245" t="s">
        <v>15370</v>
      </c>
      <c r="D2691" s="247" t="n">
        <v>0.1591</v>
      </c>
    </row>
    <row r="2692" customFormat="false" ht="12.8" hidden="false" customHeight="false" outlineLevel="0" collapsed="false">
      <c r="A2692" s="245" t="n">
        <v>101991</v>
      </c>
      <c r="B2692" s="246" t="s">
        <v>18062</v>
      </c>
      <c r="C2692" s="245" t="s">
        <v>15370</v>
      </c>
      <c r="D2692" s="247" t="n">
        <v>0.1808</v>
      </c>
    </row>
    <row r="2693" customFormat="false" ht="12.8" hidden="false" customHeight="false" outlineLevel="0" collapsed="false">
      <c r="A2693" s="245" t="n">
        <v>101992</v>
      </c>
      <c r="B2693" s="246" t="s">
        <v>18063</v>
      </c>
      <c r="C2693" s="245" t="s">
        <v>15370</v>
      </c>
      <c r="D2693" s="247" t="n">
        <v>0.25</v>
      </c>
    </row>
    <row r="2694" customFormat="false" ht="12.8" hidden="false" customHeight="false" outlineLevel="0" collapsed="false">
      <c r="A2694" s="245" t="n">
        <v>101993</v>
      </c>
      <c r="B2694" s="246" t="s">
        <v>18064</v>
      </c>
      <c r="C2694" s="245" t="s">
        <v>15370</v>
      </c>
      <c r="D2694" s="247" t="n">
        <v>0.1399</v>
      </c>
    </row>
    <row r="2695" customFormat="false" ht="12.8" hidden="false" customHeight="false" outlineLevel="0" collapsed="false">
      <c r="A2695" s="245" t="n">
        <v>101988</v>
      </c>
      <c r="B2695" s="246" t="s">
        <v>18065</v>
      </c>
      <c r="C2695" s="245" t="s">
        <v>15370</v>
      </c>
      <c r="D2695" s="247" t="n">
        <v>0.1689</v>
      </c>
    </row>
    <row r="2696" customFormat="false" ht="12.8" hidden="false" customHeight="false" outlineLevel="0" collapsed="false">
      <c r="A2696" s="245" t="n">
        <v>101989</v>
      </c>
      <c r="B2696" s="246" t="s">
        <v>18066</v>
      </c>
      <c r="C2696" s="245" t="s">
        <v>15370</v>
      </c>
      <c r="D2696" s="247" t="n">
        <v>0.221</v>
      </c>
    </row>
    <row r="2697" customFormat="false" ht="12.8" hidden="false" customHeight="false" outlineLevel="0" collapsed="false">
      <c r="A2697" s="245" t="n">
        <v>101990</v>
      </c>
      <c r="B2697" s="246" t="s">
        <v>18067</v>
      </c>
      <c r="C2697" s="245" t="s">
        <v>15370</v>
      </c>
      <c r="D2697" s="247" t="n">
        <v>0.1713</v>
      </c>
    </row>
    <row r="2698" customFormat="false" ht="12.8" hidden="false" customHeight="false" outlineLevel="0" collapsed="false">
      <c r="A2698" s="245" t="n">
        <v>101985</v>
      </c>
      <c r="B2698" s="246" t="s">
        <v>18068</v>
      </c>
      <c r="C2698" s="245" t="s">
        <v>15370</v>
      </c>
      <c r="D2698" s="247" t="n">
        <v>0.157</v>
      </c>
    </row>
    <row r="2699" customFormat="false" ht="12.8" hidden="false" customHeight="false" outlineLevel="0" collapsed="false">
      <c r="A2699" s="245" t="n">
        <v>101986</v>
      </c>
      <c r="B2699" s="246" t="s">
        <v>18069</v>
      </c>
      <c r="C2699" s="245" t="s">
        <v>15370</v>
      </c>
      <c r="D2699" s="247" t="n">
        <v>0.2206</v>
      </c>
    </row>
    <row r="2700" customFormat="false" ht="12.8" hidden="false" customHeight="false" outlineLevel="0" collapsed="false">
      <c r="A2700" s="245" t="n">
        <v>101987</v>
      </c>
      <c r="B2700" s="246" t="s">
        <v>18070</v>
      </c>
      <c r="C2700" s="245" t="s">
        <v>15370</v>
      </c>
      <c r="D2700" s="247" t="n">
        <v>0.152</v>
      </c>
    </row>
    <row r="2701" customFormat="false" ht="12.8" hidden="false" customHeight="false" outlineLevel="0" collapsed="false">
      <c r="A2701" s="245" t="n">
        <v>101969</v>
      </c>
      <c r="B2701" s="246" t="s">
        <v>18071</v>
      </c>
      <c r="C2701" s="245" t="s">
        <v>15370</v>
      </c>
      <c r="D2701" s="247" t="n">
        <v>0.1455</v>
      </c>
    </row>
    <row r="2702" customFormat="false" ht="12.8" hidden="false" customHeight="false" outlineLevel="0" collapsed="false">
      <c r="A2702" s="245" t="n">
        <v>101971</v>
      </c>
      <c r="B2702" s="246" t="s">
        <v>18072</v>
      </c>
      <c r="C2702" s="245" t="s">
        <v>15370</v>
      </c>
      <c r="D2702" s="247" t="n">
        <v>0.1931</v>
      </c>
    </row>
    <row r="2703" customFormat="false" ht="12.8" hidden="false" customHeight="false" outlineLevel="0" collapsed="false">
      <c r="A2703" s="245" t="n">
        <v>101973</v>
      </c>
      <c r="B2703" s="246" t="s">
        <v>18073</v>
      </c>
      <c r="C2703" s="245" t="s">
        <v>15370</v>
      </c>
      <c r="D2703" s="247" t="n">
        <v>0.1696</v>
      </c>
    </row>
    <row r="2704" customFormat="false" ht="12.8" hidden="false" customHeight="false" outlineLevel="0" collapsed="false">
      <c r="A2704" s="245" t="n">
        <v>102072</v>
      </c>
      <c r="B2704" s="246" t="s">
        <v>18074</v>
      </c>
      <c r="C2704" s="245" t="s">
        <v>15370</v>
      </c>
      <c r="D2704" s="247" t="n">
        <v>0.4572</v>
      </c>
    </row>
    <row r="2705" customFormat="false" ht="12.8" hidden="false" customHeight="false" outlineLevel="0" collapsed="false">
      <c r="A2705" s="245" t="n">
        <v>102070</v>
      </c>
      <c r="B2705" s="246" t="s">
        <v>18075</v>
      </c>
      <c r="C2705" s="245" t="s">
        <v>15370</v>
      </c>
      <c r="D2705" s="247" t="n">
        <v>0.4388</v>
      </c>
    </row>
    <row r="2706" customFormat="false" ht="12.8" hidden="false" customHeight="false" outlineLevel="0" collapsed="false">
      <c r="A2706" s="245" t="n">
        <v>102071</v>
      </c>
      <c r="B2706" s="246" t="s">
        <v>18076</v>
      </c>
      <c r="C2706" s="245" t="s">
        <v>15370</v>
      </c>
      <c r="D2706" s="247" t="n">
        <v>0.4572</v>
      </c>
    </row>
    <row r="2707" customFormat="false" ht="12.8" hidden="false" customHeight="false" outlineLevel="0" collapsed="false">
      <c r="A2707" s="245" t="n">
        <v>102068</v>
      </c>
      <c r="B2707" s="246" t="s">
        <v>18077</v>
      </c>
      <c r="C2707" s="245" t="s">
        <v>15370</v>
      </c>
      <c r="D2707" s="247" t="n">
        <v>0.5402</v>
      </c>
    </row>
    <row r="2708" customFormat="false" ht="12.8" hidden="false" customHeight="false" outlineLevel="0" collapsed="false">
      <c r="A2708" s="245" t="n">
        <v>102069</v>
      </c>
      <c r="B2708" s="246" t="s">
        <v>18078</v>
      </c>
      <c r="C2708" s="245" t="s">
        <v>15370</v>
      </c>
      <c r="D2708" s="247" t="n">
        <v>0.4739</v>
      </c>
    </row>
    <row r="2709" customFormat="false" ht="12.8" hidden="false" customHeight="false" outlineLevel="0" collapsed="false">
      <c r="A2709" s="245" t="n">
        <v>102066</v>
      </c>
      <c r="B2709" s="246" t="s">
        <v>18079</v>
      </c>
      <c r="C2709" s="245" t="s">
        <v>15370</v>
      </c>
      <c r="D2709" s="247" t="n">
        <v>0.4732</v>
      </c>
    </row>
    <row r="2710" customFormat="false" ht="12.8" hidden="false" customHeight="false" outlineLevel="0" collapsed="false">
      <c r="A2710" s="245" t="n">
        <v>102067</v>
      </c>
      <c r="B2710" s="246" t="s">
        <v>18080</v>
      </c>
      <c r="C2710" s="245" t="s">
        <v>15370</v>
      </c>
      <c r="D2710" s="247" t="n">
        <v>0.4421</v>
      </c>
    </row>
    <row r="2711" customFormat="false" ht="12.8" hidden="false" customHeight="false" outlineLevel="0" collapsed="false">
      <c r="A2711" s="245" t="n">
        <v>102065</v>
      </c>
      <c r="B2711" s="246" t="s">
        <v>18081</v>
      </c>
      <c r="C2711" s="245" t="s">
        <v>15370</v>
      </c>
      <c r="D2711" s="247" t="n">
        <v>0.4323</v>
      </c>
    </row>
    <row r="2712" customFormat="false" ht="12.8" hidden="false" customHeight="false" outlineLevel="0" collapsed="false">
      <c r="A2712" s="245" t="n">
        <v>102063</v>
      </c>
      <c r="B2712" s="246" t="s">
        <v>18082</v>
      </c>
      <c r="C2712" s="245" t="s">
        <v>15370</v>
      </c>
      <c r="D2712" s="247" t="n">
        <v>0.4069</v>
      </c>
    </row>
    <row r="2713" customFormat="false" ht="12.8" hidden="false" customHeight="false" outlineLevel="0" collapsed="false">
      <c r="A2713" s="245" t="n">
        <v>102064</v>
      </c>
      <c r="B2713" s="246" t="s">
        <v>18083</v>
      </c>
      <c r="C2713" s="245" t="s">
        <v>15370</v>
      </c>
      <c r="D2713" s="247" t="n">
        <v>0.4226</v>
      </c>
    </row>
    <row r="2714" customFormat="false" ht="12.8" hidden="false" customHeight="false" outlineLevel="0" collapsed="false">
      <c r="A2714" s="245" t="n">
        <v>102061</v>
      </c>
      <c r="B2714" s="246" t="s">
        <v>18084</v>
      </c>
      <c r="C2714" s="245" t="s">
        <v>15370</v>
      </c>
      <c r="D2714" s="247" t="n">
        <v>0.497</v>
      </c>
    </row>
    <row r="2715" customFormat="false" ht="12.8" hidden="false" customHeight="false" outlineLevel="0" collapsed="false">
      <c r="A2715" s="245" t="n">
        <v>102062</v>
      </c>
      <c r="B2715" s="246" t="s">
        <v>18085</v>
      </c>
      <c r="C2715" s="245" t="s">
        <v>15370</v>
      </c>
      <c r="D2715" s="247" t="n">
        <v>0.4281</v>
      </c>
    </row>
    <row r="2716" customFormat="false" ht="12.8" hidden="false" customHeight="false" outlineLevel="0" collapsed="false">
      <c r="A2716" s="245" t="n">
        <v>102059</v>
      </c>
      <c r="B2716" s="246" t="s">
        <v>18086</v>
      </c>
      <c r="C2716" s="245" t="s">
        <v>15370</v>
      </c>
      <c r="D2716" s="247" t="n">
        <v>0.503</v>
      </c>
    </row>
    <row r="2717" customFormat="false" ht="12.8" hidden="false" customHeight="false" outlineLevel="0" collapsed="false">
      <c r="A2717" s="245" t="n">
        <v>102060</v>
      </c>
      <c r="B2717" s="246" t="s">
        <v>18087</v>
      </c>
      <c r="C2717" s="245" t="s">
        <v>15370</v>
      </c>
      <c r="D2717" s="247" t="n">
        <v>0.4775</v>
      </c>
    </row>
    <row r="2718" customFormat="false" ht="12.8" hidden="false" customHeight="false" outlineLevel="0" collapsed="false">
      <c r="A2718" s="245" t="n">
        <v>102052</v>
      </c>
      <c r="B2718" s="246" t="s">
        <v>18088</v>
      </c>
      <c r="C2718" s="245" t="s">
        <v>15370</v>
      </c>
      <c r="D2718" s="247" t="n">
        <v>0.5292</v>
      </c>
    </row>
    <row r="2719" customFormat="false" ht="12.8" hidden="false" customHeight="false" outlineLevel="0" collapsed="false">
      <c r="A2719" s="245" t="n">
        <v>102050</v>
      </c>
      <c r="B2719" s="246" t="s">
        <v>18089</v>
      </c>
      <c r="C2719" s="245" t="s">
        <v>15370</v>
      </c>
      <c r="D2719" s="247" t="n">
        <v>0.4907</v>
      </c>
    </row>
    <row r="2720" customFormat="false" ht="12.8" hidden="false" customHeight="false" outlineLevel="0" collapsed="false">
      <c r="A2720" s="245" t="n">
        <v>102051</v>
      </c>
      <c r="B2720" s="246" t="s">
        <v>18090</v>
      </c>
      <c r="C2720" s="245" t="s">
        <v>15370</v>
      </c>
      <c r="D2720" s="247" t="n">
        <v>0.5141</v>
      </c>
    </row>
    <row r="2721" customFormat="false" ht="12.8" hidden="false" customHeight="false" outlineLevel="0" collapsed="false">
      <c r="A2721" s="245" t="n">
        <v>102048</v>
      </c>
      <c r="B2721" s="246" t="s">
        <v>18091</v>
      </c>
      <c r="C2721" s="245" t="s">
        <v>15370</v>
      </c>
      <c r="D2721" s="247" t="n">
        <v>0.5852</v>
      </c>
    </row>
    <row r="2722" customFormat="false" ht="12.8" hidden="false" customHeight="false" outlineLevel="0" collapsed="false">
      <c r="A2722" s="245" t="n">
        <v>102049</v>
      </c>
      <c r="B2722" s="246" t="s">
        <v>18092</v>
      </c>
      <c r="C2722" s="245" t="s">
        <v>15370</v>
      </c>
      <c r="D2722" s="247" t="n">
        <v>0.525</v>
      </c>
    </row>
    <row r="2723" customFormat="false" ht="12.8" hidden="false" customHeight="false" outlineLevel="0" collapsed="false">
      <c r="A2723" s="245" t="n">
        <v>102046</v>
      </c>
      <c r="B2723" s="246" t="s">
        <v>18093</v>
      </c>
      <c r="C2723" s="245" t="s">
        <v>15370</v>
      </c>
      <c r="D2723" s="247" t="n">
        <v>0.4624</v>
      </c>
    </row>
    <row r="2724" customFormat="false" ht="12.8" hidden="false" customHeight="false" outlineLevel="0" collapsed="false">
      <c r="A2724" s="245" t="n">
        <v>102047</v>
      </c>
      <c r="B2724" s="246" t="s">
        <v>18094</v>
      </c>
      <c r="C2724" s="245" t="s">
        <v>15370</v>
      </c>
      <c r="D2724" s="247" t="n">
        <v>0.4313</v>
      </c>
    </row>
    <row r="2725" customFormat="false" ht="12.8" hidden="false" customHeight="false" outlineLevel="0" collapsed="false">
      <c r="A2725" s="245" t="n">
        <v>102045</v>
      </c>
      <c r="B2725" s="246" t="s">
        <v>18095</v>
      </c>
      <c r="C2725" s="245" t="s">
        <v>15370</v>
      </c>
      <c r="D2725" s="247" t="n">
        <v>0.4758</v>
      </c>
    </row>
    <row r="2726" customFormat="false" ht="12.8" hidden="false" customHeight="false" outlineLevel="0" collapsed="false">
      <c r="A2726" s="245" t="n">
        <v>102043</v>
      </c>
      <c r="B2726" s="246" t="s">
        <v>18096</v>
      </c>
      <c r="C2726" s="245" t="s">
        <v>15370</v>
      </c>
      <c r="D2726" s="247" t="n">
        <v>0.4466</v>
      </c>
    </row>
    <row r="2727" customFormat="false" ht="12.8" hidden="false" customHeight="false" outlineLevel="0" collapsed="false">
      <c r="A2727" s="245" t="n">
        <v>102044</v>
      </c>
      <c r="B2727" s="246" t="s">
        <v>18097</v>
      </c>
      <c r="C2727" s="245" t="s">
        <v>15370</v>
      </c>
      <c r="D2727" s="247" t="n">
        <v>0.4635</v>
      </c>
    </row>
    <row r="2728" customFormat="false" ht="12.8" hidden="false" customHeight="false" outlineLevel="0" collapsed="false">
      <c r="A2728" s="245" t="n">
        <v>102041</v>
      </c>
      <c r="B2728" s="246" t="s">
        <v>18098</v>
      </c>
      <c r="C2728" s="245" t="s">
        <v>15370</v>
      </c>
      <c r="D2728" s="247" t="n">
        <v>0.5321</v>
      </c>
    </row>
    <row r="2729" customFormat="false" ht="12.8" hidden="false" customHeight="false" outlineLevel="0" collapsed="false">
      <c r="A2729" s="245" t="n">
        <v>102042</v>
      </c>
      <c r="B2729" s="246" t="s">
        <v>18099</v>
      </c>
      <c r="C2729" s="245" t="s">
        <v>15370</v>
      </c>
      <c r="D2729" s="247" t="n">
        <v>0.4648</v>
      </c>
    </row>
    <row r="2730" customFormat="false" ht="12.8" hidden="false" customHeight="false" outlineLevel="0" collapsed="false">
      <c r="A2730" s="245" t="n">
        <v>102039</v>
      </c>
      <c r="B2730" s="246" t="s">
        <v>18100</v>
      </c>
      <c r="C2730" s="245" t="s">
        <v>15370</v>
      </c>
      <c r="D2730" s="247" t="n">
        <v>0.513</v>
      </c>
    </row>
    <row r="2731" customFormat="false" ht="12.8" hidden="false" customHeight="false" outlineLevel="0" collapsed="false">
      <c r="A2731" s="245" t="n">
        <v>102040</v>
      </c>
      <c r="B2731" s="246" t="s">
        <v>18101</v>
      </c>
      <c r="C2731" s="245" t="s">
        <v>15370</v>
      </c>
      <c r="D2731" s="247" t="n">
        <v>0.4884</v>
      </c>
    </row>
    <row r="2732" customFormat="false" ht="12.8" hidden="false" customHeight="false" outlineLevel="0" collapsed="false">
      <c r="A2732" s="245" t="n">
        <v>102038</v>
      </c>
      <c r="B2732" s="246" t="s">
        <v>18102</v>
      </c>
      <c r="C2732" s="245" t="s">
        <v>15370</v>
      </c>
      <c r="D2732" s="247" t="n">
        <v>0.5035</v>
      </c>
    </row>
    <row r="2733" customFormat="false" ht="12.8" hidden="false" customHeight="false" outlineLevel="0" collapsed="false">
      <c r="A2733" s="245" t="n">
        <v>102036</v>
      </c>
      <c r="B2733" s="246" t="s">
        <v>18103</v>
      </c>
      <c r="C2733" s="245" t="s">
        <v>15370</v>
      </c>
      <c r="D2733" s="247" t="n">
        <v>0.4719</v>
      </c>
    </row>
    <row r="2734" customFormat="false" ht="12.8" hidden="false" customHeight="false" outlineLevel="0" collapsed="false">
      <c r="A2734" s="245" t="n">
        <v>102037</v>
      </c>
      <c r="B2734" s="246" t="s">
        <v>18104</v>
      </c>
      <c r="C2734" s="245" t="s">
        <v>15370</v>
      </c>
      <c r="D2734" s="247" t="n">
        <v>0.4912</v>
      </c>
    </row>
    <row r="2735" customFormat="false" ht="12.8" hidden="false" customHeight="false" outlineLevel="0" collapsed="false">
      <c r="A2735" s="245" t="n">
        <v>102016</v>
      </c>
      <c r="B2735" s="246" t="s">
        <v>18105</v>
      </c>
      <c r="C2735" s="245" t="s">
        <v>15370</v>
      </c>
      <c r="D2735" s="247" t="n">
        <v>0.5714</v>
      </c>
    </row>
    <row r="2736" customFormat="false" ht="12.8" hidden="false" customHeight="false" outlineLevel="0" collapsed="false">
      <c r="A2736" s="245" t="n">
        <v>102017</v>
      </c>
      <c r="B2736" s="246" t="s">
        <v>18106</v>
      </c>
      <c r="C2736" s="245" t="s">
        <v>15370</v>
      </c>
      <c r="D2736" s="247" t="n">
        <v>0.5052</v>
      </c>
    </row>
    <row r="2737" customFormat="false" ht="12.8" hidden="false" customHeight="false" outlineLevel="0" collapsed="false">
      <c r="A2737" s="245" t="n">
        <v>102014</v>
      </c>
      <c r="B2737" s="246" t="s">
        <v>18107</v>
      </c>
      <c r="C2737" s="245" t="s">
        <v>15370</v>
      </c>
      <c r="D2737" s="247" t="n">
        <v>0.4741</v>
      </c>
    </row>
    <row r="2738" customFormat="false" ht="12.8" hidden="false" customHeight="false" outlineLevel="0" collapsed="false">
      <c r="A2738" s="245" t="n">
        <v>102015</v>
      </c>
      <c r="B2738" s="246" t="s">
        <v>18108</v>
      </c>
      <c r="C2738" s="245" t="s">
        <v>15370</v>
      </c>
      <c r="D2738" s="247" t="n">
        <v>0.4511</v>
      </c>
    </row>
    <row r="2739" customFormat="false" ht="12.8" hidden="false" customHeight="false" outlineLevel="0" collapsed="false">
      <c r="A2739" s="245" t="n">
        <v>102013</v>
      </c>
      <c r="B2739" s="246" t="s">
        <v>18109</v>
      </c>
      <c r="C2739" s="245" t="s">
        <v>15370</v>
      </c>
      <c r="D2739" s="247" t="n">
        <v>0.4782</v>
      </c>
    </row>
    <row r="2740" customFormat="false" ht="12.8" hidden="false" customHeight="false" outlineLevel="0" collapsed="false">
      <c r="A2740" s="245" t="n">
        <v>102011</v>
      </c>
      <c r="B2740" s="246" t="s">
        <v>18110</v>
      </c>
      <c r="C2740" s="245" t="s">
        <v>15370</v>
      </c>
      <c r="D2740" s="247" t="n">
        <v>0.4521</v>
      </c>
    </row>
    <row r="2741" customFormat="false" ht="12.8" hidden="false" customHeight="false" outlineLevel="0" collapsed="false">
      <c r="A2741" s="245" t="n">
        <v>102012</v>
      </c>
      <c r="B2741" s="246" t="s">
        <v>18111</v>
      </c>
      <c r="C2741" s="245" t="s">
        <v>15370</v>
      </c>
      <c r="D2741" s="247" t="n">
        <v>0.4683</v>
      </c>
    </row>
    <row r="2742" customFormat="false" ht="12.8" hidden="false" customHeight="false" outlineLevel="0" collapsed="false">
      <c r="A2742" s="245" t="n">
        <v>102009</v>
      </c>
      <c r="B2742" s="246" t="s">
        <v>18112</v>
      </c>
      <c r="C2742" s="245" t="s">
        <v>15370</v>
      </c>
      <c r="D2742" s="247" t="n">
        <v>0.5424</v>
      </c>
    </row>
    <row r="2743" customFormat="false" ht="12.8" hidden="false" customHeight="false" outlineLevel="0" collapsed="false">
      <c r="A2743" s="245" t="n">
        <v>102010</v>
      </c>
      <c r="B2743" s="246" t="s">
        <v>18113</v>
      </c>
      <c r="C2743" s="245" t="s">
        <v>15370</v>
      </c>
      <c r="D2743" s="247" t="n">
        <v>0.4716</v>
      </c>
    </row>
    <row r="2744" customFormat="false" ht="12.8" hidden="false" customHeight="false" outlineLevel="0" collapsed="false">
      <c r="A2744" s="245" t="n">
        <v>102007</v>
      </c>
      <c r="B2744" s="246" t="s">
        <v>18114</v>
      </c>
      <c r="C2744" s="245" t="s">
        <v>15370</v>
      </c>
      <c r="D2744" s="247" t="n">
        <v>0.5362</v>
      </c>
    </row>
    <row r="2745" customFormat="false" ht="12.8" hidden="false" customHeight="false" outlineLevel="0" collapsed="false">
      <c r="A2745" s="245" t="n">
        <v>102008</v>
      </c>
      <c r="B2745" s="246" t="s">
        <v>18115</v>
      </c>
      <c r="C2745" s="245" t="s">
        <v>15370</v>
      </c>
      <c r="D2745" s="247" t="n">
        <v>0.5101</v>
      </c>
    </row>
    <row r="2746" customFormat="false" ht="12.8" hidden="false" customHeight="false" outlineLevel="0" collapsed="false">
      <c r="A2746" s="245" t="n">
        <v>102006</v>
      </c>
      <c r="B2746" s="246" t="s">
        <v>18116</v>
      </c>
      <c r="C2746" s="245" t="s">
        <v>15370</v>
      </c>
      <c r="D2746" s="247" t="n">
        <v>0.483</v>
      </c>
    </row>
    <row r="2747" customFormat="false" ht="12.8" hidden="false" customHeight="false" outlineLevel="0" collapsed="false">
      <c r="A2747" s="245" t="n">
        <v>102004</v>
      </c>
      <c r="B2747" s="246" t="s">
        <v>18117</v>
      </c>
      <c r="C2747" s="245" t="s">
        <v>15370</v>
      </c>
      <c r="D2747" s="247" t="n">
        <v>0.4495</v>
      </c>
    </row>
    <row r="2748" customFormat="false" ht="12.8" hidden="false" customHeight="false" outlineLevel="0" collapsed="false">
      <c r="A2748" s="245" t="n">
        <v>102005</v>
      </c>
      <c r="B2748" s="246" t="s">
        <v>18118</v>
      </c>
      <c r="C2748" s="245" t="s">
        <v>15370</v>
      </c>
      <c r="D2748" s="247" t="n">
        <v>0.468</v>
      </c>
    </row>
    <row r="2749" customFormat="false" ht="12.8" hidden="false" customHeight="false" outlineLevel="0" collapsed="false">
      <c r="A2749" s="245" t="n">
        <v>102002</v>
      </c>
      <c r="B2749" s="246" t="s">
        <v>18119</v>
      </c>
      <c r="C2749" s="245" t="s">
        <v>15370</v>
      </c>
      <c r="D2749" s="247" t="n">
        <v>0.5526</v>
      </c>
    </row>
    <row r="2750" customFormat="false" ht="12.8" hidden="false" customHeight="false" outlineLevel="0" collapsed="false">
      <c r="A2750" s="245" t="n">
        <v>102003</v>
      </c>
      <c r="B2750" s="246" t="s">
        <v>18120</v>
      </c>
      <c r="C2750" s="245" t="s">
        <v>15370</v>
      </c>
      <c r="D2750" s="247" t="n">
        <v>0.4828</v>
      </c>
    </row>
    <row r="2751" customFormat="false" ht="12.8" hidden="false" customHeight="false" outlineLevel="0" collapsed="false">
      <c r="A2751" s="245" t="n">
        <v>102000</v>
      </c>
      <c r="B2751" s="246" t="s">
        <v>18121</v>
      </c>
      <c r="C2751" s="245" t="s">
        <v>15370</v>
      </c>
      <c r="D2751" s="247" t="n">
        <v>0.5083</v>
      </c>
    </row>
    <row r="2752" customFormat="false" ht="12.8" hidden="false" customHeight="false" outlineLevel="0" collapsed="false">
      <c r="A2752" s="245" t="n">
        <v>102001</v>
      </c>
      <c r="B2752" s="246" t="s">
        <v>18122</v>
      </c>
      <c r="C2752" s="245" t="s">
        <v>15370</v>
      </c>
      <c r="D2752" s="247" t="n">
        <v>0.4723</v>
      </c>
    </row>
    <row r="2753" customFormat="false" ht="12.8" hidden="false" customHeight="false" outlineLevel="0" collapsed="false">
      <c r="A2753" s="245" t="n">
        <v>101983</v>
      </c>
      <c r="B2753" s="246" t="s">
        <v>18123</v>
      </c>
      <c r="C2753" s="245" t="s">
        <v>15370</v>
      </c>
      <c r="D2753" s="247" t="n">
        <v>0.4597</v>
      </c>
    </row>
    <row r="2754" customFormat="false" ht="12.8" hidden="false" customHeight="false" outlineLevel="0" collapsed="false">
      <c r="A2754" s="245" t="n">
        <v>101981</v>
      </c>
      <c r="B2754" s="246" t="s">
        <v>18124</v>
      </c>
      <c r="C2754" s="245" t="s">
        <v>15370</v>
      </c>
      <c r="D2754" s="247" t="n">
        <v>0.4329</v>
      </c>
    </row>
    <row r="2755" customFormat="false" ht="12.8" hidden="false" customHeight="false" outlineLevel="0" collapsed="false">
      <c r="A2755" s="245" t="n">
        <v>101982</v>
      </c>
      <c r="B2755" s="246" t="s">
        <v>18125</v>
      </c>
      <c r="C2755" s="245" t="s">
        <v>15370</v>
      </c>
      <c r="D2755" s="247" t="n">
        <v>0.4477</v>
      </c>
    </row>
    <row r="2756" customFormat="false" ht="12.8" hidden="false" customHeight="false" outlineLevel="0" collapsed="false">
      <c r="A2756" s="245" t="n">
        <v>101977</v>
      </c>
      <c r="B2756" s="246" t="s">
        <v>18126</v>
      </c>
      <c r="C2756" s="245" t="s">
        <v>15370</v>
      </c>
      <c r="D2756" s="247" t="n">
        <v>0.528</v>
      </c>
    </row>
    <row r="2757" customFormat="false" ht="12.8" hidden="false" customHeight="false" outlineLevel="0" collapsed="false">
      <c r="A2757" s="245" t="n">
        <v>101980</v>
      </c>
      <c r="B2757" s="246" t="s">
        <v>18127</v>
      </c>
      <c r="C2757" s="245" t="s">
        <v>15370</v>
      </c>
      <c r="D2757" s="247" t="n">
        <v>0.4524</v>
      </c>
    </row>
    <row r="2758" customFormat="false" ht="12.8" hidden="false" customHeight="false" outlineLevel="0" collapsed="false">
      <c r="A2758" s="245" t="n">
        <v>101974</v>
      </c>
      <c r="B2758" s="246" t="s">
        <v>18128</v>
      </c>
      <c r="C2758" s="245" t="s">
        <v>15370</v>
      </c>
      <c r="D2758" s="247" t="n">
        <v>0.5327</v>
      </c>
    </row>
    <row r="2759" customFormat="false" ht="12.8" hidden="false" customHeight="false" outlineLevel="0" collapsed="false">
      <c r="A2759" s="245" t="n">
        <v>101975</v>
      </c>
      <c r="B2759" s="246" t="s">
        <v>18129</v>
      </c>
      <c r="C2759" s="245" t="s">
        <v>15370</v>
      </c>
      <c r="D2759" s="247" t="n">
        <v>0.5011</v>
      </c>
    </row>
    <row r="2760" customFormat="false" ht="12.8" hidden="false" customHeight="false" outlineLevel="0" collapsed="false">
      <c r="A2760" s="245" t="n">
        <v>101114</v>
      </c>
      <c r="B2760" s="246" t="s">
        <v>18130</v>
      </c>
      <c r="C2760" s="245" t="s">
        <v>15451</v>
      </c>
      <c r="D2760" s="247" t="n">
        <v>0.3922</v>
      </c>
    </row>
    <row r="2761" customFormat="false" ht="12.8" hidden="false" customHeight="false" outlineLevel="0" collapsed="false">
      <c r="A2761" s="245" t="n">
        <v>101118</v>
      </c>
      <c r="B2761" s="246" t="s">
        <v>18131</v>
      </c>
      <c r="C2761" s="245" t="s">
        <v>15451</v>
      </c>
      <c r="D2761" s="247" t="n">
        <v>0.3703</v>
      </c>
    </row>
    <row r="2762" customFormat="false" ht="12.8" hidden="false" customHeight="false" outlineLevel="0" collapsed="false">
      <c r="A2762" s="245" t="n">
        <v>101115</v>
      </c>
      <c r="B2762" s="246" t="s">
        <v>18132</v>
      </c>
      <c r="C2762" s="245" t="s">
        <v>15451</v>
      </c>
      <c r="D2762" s="247" t="n">
        <v>0.3264</v>
      </c>
    </row>
    <row r="2763" customFormat="false" ht="12.8" hidden="false" customHeight="false" outlineLevel="0" collapsed="false">
      <c r="A2763" s="245" t="n">
        <v>101116</v>
      </c>
      <c r="B2763" s="246" t="s">
        <v>18133</v>
      </c>
      <c r="C2763" s="245" t="s">
        <v>15451</v>
      </c>
      <c r="D2763" s="247" t="n">
        <v>0.3154</v>
      </c>
    </row>
    <row r="2764" customFormat="false" ht="12.8" hidden="false" customHeight="false" outlineLevel="0" collapsed="false">
      <c r="A2764" s="245" t="n">
        <v>101117</v>
      </c>
      <c r="B2764" s="246" t="s">
        <v>18134</v>
      </c>
      <c r="C2764" s="245" t="s">
        <v>15451</v>
      </c>
      <c r="D2764" s="247" t="n">
        <v>0.1355</v>
      </c>
    </row>
    <row r="2765" customFormat="false" ht="12.8" hidden="false" customHeight="false" outlineLevel="0" collapsed="false">
      <c r="A2765" s="245" t="n">
        <v>101124</v>
      </c>
      <c r="B2765" s="246" t="s">
        <v>18135</v>
      </c>
      <c r="C2765" s="245" t="s">
        <v>15451</v>
      </c>
      <c r="D2765" s="247" t="n">
        <v>0.2359</v>
      </c>
    </row>
    <row r="2766" customFormat="false" ht="12.8" hidden="false" customHeight="false" outlineLevel="0" collapsed="false">
      <c r="A2766" s="245" t="n">
        <v>101128</v>
      </c>
      <c r="B2766" s="246" t="s">
        <v>18136</v>
      </c>
      <c r="C2766" s="245" t="s">
        <v>15451</v>
      </c>
      <c r="D2766" s="247" t="n">
        <v>0.2228</v>
      </c>
    </row>
    <row r="2767" customFormat="false" ht="12.8" hidden="false" customHeight="false" outlineLevel="0" collapsed="false">
      <c r="A2767" s="245" t="n">
        <v>101125</v>
      </c>
      <c r="B2767" s="246" t="s">
        <v>18137</v>
      </c>
      <c r="C2767" s="245" t="s">
        <v>15451</v>
      </c>
      <c r="D2767" s="247" t="n">
        <v>0.2101</v>
      </c>
    </row>
    <row r="2768" customFormat="false" ht="12.8" hidden="false" customHeight="false" outlineLevel="0" collapsed="false">
      <c r="A2768" s="245" t="n">
        <v>101126</v>
      </c>
      <c r="B2768" s="246" t="s">
        <v>18138</v>
      </c>
      <c r="C2768" s="245" t="s">
        <v>15451</v>
      </c>
      <c r="D2768" s="247" t="n">
        <v>0.1953</v>
      </c>
    </row>
    <row r="2769" customFormat="false" ht="12.8" hidden="false" customHeight="false" outlineLevel="0" collapsed="false">
      <c r="A2769" s="245" t="n">
        <v>101127</v>
      </c>
      <c r="B2769" s="246" t="s">
        <v>18139</v>
      </c>
      <c r="C2769" s="245" t="s">
        <v>15451</v>
      </c>
      <c r="D2769" s="247" t="n">
        <v>0.1606</v>
      </c>
    </row>
    <row r="2770" customFormat="false" ht="12.8" hidden="false" customHeight="false" outlineLevel="0" collapsed="false">
      <c r="A2770" s="245" t="n">
        <v>101134</v>
      </c>
      <c r="B2770" s="246" t="s">
        <v>18140</v>
      </c>
      <c r="C2770" s="245" t="s">
        <v>15451</v>
      </c>
      <c r="D2770" s="247" t="n">
        <v>0.2299</v>
      </c>
    </row>
    <row r="2771" customFormat="false" ht="12.8" hidden="false" customHeight="false" outlineLevel="0" collapsed="false">
      <c r="A2771" s="245" t="n">
        <v>101144</v>
      </c>
      <c r="B2771" s="246" t="s">
        <v>18141</v>
      </c>
      <c r="C2771" s="245" t="s">
        <v>15451</v>
      </c>
      <c r="D2771" s="247" t="n">
        <v>0.2132</v>
      </c>
    </row>
    <row r="2772" customFormat="false" ht="12.8" hidden="false" customHeight="false" outlineLevel="0" collapsed="false">
      <c r="A2772" s="245" t="n">
        <v>101138</v>
      </c>
      <c r="B2772" s="246" t="s">
        <v>18142</v>
      </c>
      <c r="C2772" s="245" t="s">
        <v>15451</v>
      </c>
      <c r="D2772" s="247" t="n">
        <v>0.2172</v>
      </c>
    </row>
    <row r="2773" customFormat="false" ht="12.8" hidden="false" customHeight="false" outlineLevel="0" collapsed="false">
      <c r="A2773" s="245" t="n">
        <v>101148</v>
      </c>
      <c r="B2773" s="246" t="s">
        <v>18143</v>
      </c>
      <c r="C2773" s="245" t="s">
        <v>15451</v>
      </c>
      <c r="D2773" s="247" t="n">
        <v>0.1996</v>
      </c>
    </row>
    <row r="2774" customFormat="false" ht="12.8" hidden="false" customHeight="false" outlineLevel="0" collapsed="false">
      <c r="A2774" s="245" t="n">
        <v>101135</v>
      </c>
      <c r="B2774" s="246" t="s">
        <v>18144</v>
      </c>
      <c r="C2774" s="245" t="s">
        <v>15451</v>
      </c>
      <c r="D2774" s="247" t="n">
        <v>0.2051</v>
      </c>
    </row>
    <row r="2775" customFormat="false" ht="12.8" hidden="false" customHeight="false" outlineLevel="0" collapsed="false">
      <c r="A2775" s="245" t="n">
        <v>101145</v>
      </c>
      <c r="B2775" s="246" t="s">
        <v>18145</v>
      </c>
      <c r="C2775" s="245" t="s">
        <v>15451</v>
      </c>
      <c r="D2775" s="247" t="n">
        <v>0.1872</v>
      </c>
    </row>
    <row r="2776" customFormat="false" ht="12.8" hidden="false" customHeight="false" outlineLevel="0" collapsed="false">
      <c r="A2776" s="245" t="n">
        <v>101136</v>
      </c>
      <c r="B2776" s="246" t="s">
        <v>18146</v>
      </c>
      <c r="C2776" s="245" t="s">
        <v>15451</v>
      </c>
      <c r="D2776" s="247" t="n">
        <v>0.1905</v>
      </c>
    </row>
    <row r="2777" customFormat="false" ht="12.8" hidden="false" customHeight="false" outlineLevel="0" collapsed="false">
      <c r="A2777" s="245" t="n">
        <v>101146</v>
      </c>
      <c r="B2777" s="246" t="s">
        <v>18147</v>
      </c>
      <c r="C2777" s="245" t="s">
        <v>15451</v>
      </c>
      <c r="D2777" s="247" t="n">
        <v>0.1706</v>
      </c>
    </row>
    <row r="2778" customFormat="false" ht="12.8" hidden="false" customHeight="false" outlineLevel="0" collapsed="false">
      <c r="A2778" s="245" t="n">
        <v>101137</v>
      </c>
      <c r="B2778" s="246" t="s">
        <v>18148</v>
      </c>
      <c r="C2778" s="245" t="s">
        <v>15451</v>
      </c>
      <c r="D2778" s="247" t="n">
        <v>0.1579</v>
      </c>
    </row>
    <row r="2779" customFormat="false" ht="12.8" hidden="false" customHeight="false" outlineLevel="0" collapsed="false">
      <c r="A2779" s="245" t="n">
        <v>101147</v>
      </c>
      <c r="B2779" s="246" t="s">
        <v>18149</v>
      </c>
      <c r="C2779" s="245" t="s">
        <v>15451</v>
      </c>
      <c r="D2779" s="247" t="n">
        <v>0.1388</v>
      </c>
    </row>
    <row r="2780" customFormat="false" ht="12.8" hidden="false" customHeight="false" outlineLevel="0" collapsed="false">
      <c r="A2780" s="245" t="n">
        <v>101119</v>
      </c>
      <c r="B2780" s="246" t="s">
        <v>18150</v>
      </c>
      <c r="C2780" s="245" t="s">
        <v>15451</v>
      </c>
      <c r="D2780" s="247" t="n">
        <v>0.3944</v>
      </c>
    </row>
    <row r="2781" customFormat="false" ht="12.8" hidden="false" customHeight="false" outlineLevel="0" collapsed="false">
      <c r="A2781" s="245" t="n">
        <v>101123</v>
      </c>
      <c r="B2781" s="246" t="s">
        <v>18151</v>
      </c>
      <c r="C2781" s="245" t="s">
        <v>15451</v>
      </c>
      <c r="D2781" s="247" t="n">
        <v>0.3724</v>
      </c>
    </row>
    <row r="2782" customFormat="false" ht="12.8" hidden="false" customHeight="false" outlineLevel="0" collapsed="false">
      <c r="A2782" s="245" t="n">
        <v>101120</v>
      </c>
      <c r="B2782" s="246" t="s">
        <v>18152</v>
      </c>
      <c r="C2782" s="245" t="s">
        <v>15451</v>
      </c>
      <c r="D2782" s="247" t="n">
        <v>0.3248</v>
      </c>
    </row>
    <row r="2783" customFormat="false" ht="12.8" hidden="false" customHeight="false" outlineLevel="0" collapsed="false">
      <c r="A2783" s="245" t="n">
        <v>101121</v>
      </c>
      <c r="B2783" s="246" t="s">
        <v>18153</v>
      </c>
      <c r="C2783" s="245" t="s">
        <v>15451</v>
      </c>
      <c r="D2783" s="247" t="n">
        <v>0.3167</v>
      </c>
    </row>
    <row r="2784" customFormat="false" ht="12.8" hidden="false" customHeight="false" outlineLevel="0" collapsed="false">
      <c r="A2784" s="245" t="n">
        <v>101122</v>
      </c>
      <c r="B2784" s="246" t="s">
        <v>18154</v>
      </c>
      <c r="C2784" s="245" t="s">
        <v>15451</v>
      </c>
      <c r="D2784" s="247" t="n">
        <v>0.1359</v>
      </c>
    </row>
    <row r="2785" customFormat="false" ht="12.8" hidden="false" customHeight="false" outlineLevel="0" collapsed="false">
      <c r="A2785" s="245" t="n">
        <v>101129</v>
      </c>
      <c r="B2785" s="246" t="s">
        <v>18155</v>
      </c>
      <c r="C2785" s="245" t="s">
        <v>15451</v>
      </c>
      <c r="D2785" s="247" t="n">
        <v>0.2681</v>
      </c>
    </row>
    <row r="2786" customFormat="false" ht="12.8" hidden="false" customHeight="false" outlineLevel="0" collapsed="false">
      <c r="A2786" s="245" t="n">
        <v>101133</v>
      </c>
      <c r="B2786" s="246" t="s">
        <v>18156</v>
      </c>
      <c r="C2786" s="245" t="s">
        <v>15451</v>
      </c>
      <c r="D2786" s="247" t="n">
        <v>0.2508</v>
      </c>
    </row>
    <row r="2787" customFormat="false" ht="12.8" hidden="false" customHeight="false" outlineLevel="0" collapsed="false">
      <c r="A2787" s="245" t="n">
        <v>101130</v>
      </c>
      <c r="B2787" s="246" t="s">
        <v>18157</v>
      </c>
      <c r="C2787" s="245" t="s">
        <v>15451</v>
      </c>
      <c r="D2787" s="247" t="n">
        <v>0.2305</v>
      </c>
    </row>
    <row r="2788" customFormat="false" ht="12.8" hidden="false" customHeight="false" outlineLevel="0" collapsed="false">
      <c r="A2788" s="245" t="n">
        <v>101131</v>
      </c>
      <c r="B2788" s="246" t="s">
        <v>18158</v>
      </c>
      <c r="C2788" s="245" t="s">
        <v>15451</v>
      </c>
      <c r="D2788" s="247" t="n">
        <v>0.2115</v>
      </c>
    </row>
    <row r="2789" customFormat="false" ht="12.8" hidden="false" customHeight="false" outlineLevel="0" collapsed="false">
      <c r="A2789" s="245" t="n">
        <v>101132</v>
      </c>
      <c r="B2789" s="246" t="s">
        <v>18159</v>
      </c>
      <c r="C2789" s="245" t="s">
        <v>15451</v>
      </c>
      <c r="D2789" s="247" t="n">
        <v>0.1565</v>
      </c>
    </row>
    <row r="2790" customFormat="false" ht="12.8" hidden="false" customHeight="false" outlineLevel="0" collapsed="false">
      <c r="A2790" s="245" t="n">
        <v>101139</v>
      </c>
      <c r="B2790" s="246" t="s">
        <v>18160</v>
      </c>
      <c r="C2790" s="245" t="s">
        <v>15451</v>
      </c>
      <c r="D2790" s="247" t="n">
        <v>0.2624</v>
      </c>
    </row>
    <row r="2791" customFormat="false" ht="12.8" hidden="false" customHeight="false" outlineLevel="0" collapsed="false">
      <c r="A2791" s="245" t="n">
        <v>101149</v>
      </c>
      <c r="B2791" s="246" t="s">
        <v>18161</v>
      </c>
      <c r="C2791" s="245" t="s">
        <v>15451</v>
      </c>
      <c r="D2791" s="247" t="n">
        <v>0.249</v>
      </c>
    </row>
    <row r="2792" customFormat="false" ht="12.8" hidden="false" customHeight="false" outlineLevel="0" collapsed="false">
      <c r="A2792" s="245" t="n">
        <v>101143</v>
      </c>
      <c r="B2792" s="246" t="s">
        <v>18162</v>
      </c>
      <c r="C2792" s="245" t="s">
        <v>15451</v>
      </c>
      <c r="D2792" s="247" t="n">
        <v>0.2454</v>
      </c>
    </row>
    <row r="2793" customFormat="false" ht="12.8" hidden="false" customHeight="false" outlineLevel="0" collapsed="false">
      <c r="A2793" s="245" t="n">
        <v>101153</v>
      </c>
      <c r="B2793" s="246" t="s">
        <v>18163</v>
      </c>
      <c r="C2793" s="245" t="s">
        <v>15451</v>
      </c>
      <c r="D2793" s="247" t="n">
        <v>0.231</v>
      </c>
    </row>
    <row r="2794" customFormat="false" ht="12.8" hidden="false" customHeight="false" outlineLevel="0" collapsed="false">
      <c r="A2794" s="245" t="n">
        <v>101140</v>
      </c>
      <c r="B2794" s="246" t="s">
        <v>18164</v>
      </c>
      <c r="C2794" s="245" t="s">
        <v>15451</v>
      </c>
      <c r="D2794" s="247" t="n">
        <v>0.2258</v>
      </c>
    </row>
    <row r="2795" customFormat="false" ht="12.8" hidden="false" customHeight="false" outlineLevel="0" collapsed="false">
      <c r="A2795" s="245" t="n">
        <v>101150</v>
      </c>
      <c r="B2795" s="246" t="s">
        <v>18165</v>
      </c>
      <c r="C2795" s="245" t="s">
        <v>15451</v>
      </c>
      <c r="D2795" s="247" t="n">
        <v>0.2111</v>
      </c>
    </row>
    <row r="2796" customFormat="false" ht="12.8" hidden="false" customHeight="false" outlineLevel="0" collapsed="false">
      <c r="A2796" s="245" t="n">
        <v>101141</v>
      </c>
      <c r="B2796" s="246" t="s">
        <v>18166</v>
      </c>
      <c r="C2796" s="245" t="s">
        <v>15451</v>
      </c>
      <c r="D2796" s="247" t="n">
        <v>0.207</v>
      </c>
    </row>
    <row r="2797" customFormat="false" ht="12.8" hidden="false" customHeight="false" outlineLevel="0" collapsed="false">
      <c r="A2797" s="245" t="n">
        <v>101151</v>
      </c>
      <c r="B2797" s="246" t="s">
        <v>18167</v>
      </c>
      <c r="C2797" s="245" t="s">
        <v>15451</v>
      </c>
      <c r="D2797" s="247" t="n">
        <v>0.1895</v>
      </c>
    </row>
    <row r="2798" customFormat="false" ht="12.8" hidden="false" customHeight="false" outlineLevel="0" collapsed="false">
      <c r="A2798" s="245" t="n">
        <v>101142</v>
      </c>
      <c r="B2798" s="246" t="s">
        <v>18168</v>
      </c>
      <c r="C2798" s="245" t="s">
        <v>15451</v>
      </c>
      <c r="D2798" s="247" t="n">
        <v>0.1547</v>
      </c>
    </row>
    <row r="2799" customFormat="false" ht="12.8" hidden="false" customHeight="false" outlineLevel="0" collapsed="false">
      <c r="A2799" s="245" t="n">
        <v>101152</v>
      </c>
      <c r="B2799" s="246" t="s">
        <v>18169</v>
      </c>
      <c r="C2799" s="245" t="s">
        <v>15451</v>
      </c>
      <c r="D2799" s="247" t="n">
        <v>0.1383</v>
      </c>
    </row>
    <row r="2800" customFormat="false" ht="12.8" hidden="false" customHeight="false" outlineLevel="0" collapsed="false">
      <c r="A2800" s="245" t="n">
        <v>101207</v>
      </c>
      <c r="B2800" s="246" t="s">
        <v>18170</v>
      </c>
      <c r="C2800" s="245" t="s">
        <v>15451</v>
      </c>
      <c r="D2800" s="247" t="n">
        <v>0.127</v>
      </c>
    </row>
    <row r="2801" customFormat="false" ht="12.8" hidden="false" customHeight="false" outlineLevel="0" collapsed="false">
      <c r="A2801" s="245" t="n">
        <v>101206</v>
      </c>
      <c r="B2801" s="246" t="s">
        <v>18171</v>
      </c>
      <c r="C2801" s="245" t="s">
        <v>15451</v>
      </c>
      <c r="D2801" s="247" t="n">
        <v>0.1449</v>
      </c>
    </row>
    <row r="2802" customFormat="false" ht="12.8" hidden="false" customHeight="false" outlineLevel="0" collapsed="false">
      <c r="A2802" s="245" t="n">
        <v>101210</v>
      </c>
      <c r="B2802" s="246" t="s">
        <v>18172</v>
      </c>
      <c r="C2802" s="245" t="s">
        <v>15451</v>
      </c>
      <c r="D2802" s="247" t="n">
        <v>0.1185</v>
      </c>
    </row>
    <row r="2803" customFormat="false" ht="12.8" hidden="false" customHeight="false" outlineLevel="0" collapsed="false">
      <c r="A2803" s="245" t="n">
        <v>101211</v>
      </c>
      <c r="B2803" s="246" t="s">
        <v>18173</v>
      </c>
      <c r="C2803" s="245" t="s">
        <v>15451</v>
      </c>
      <c r="D2803" s="247" t="n">
        <v>0.1158</v>
      </c>
    </row>
    <row r="2804" customFormat="false" ht="12.8" hidden="false" customHeight="false" outlineLevel="0" collapsed="false">
      <c r="A2804" s="245" t="n">
        <v>101215</v>
      </c>
      <c r="B2804" s="246" t="s">
        <v>18174</v>
      </c>
      <c r="C2804" s="245" t="s">
        <v>15451</v>
      </c>
      <c r="D2804" s="247" t="n">
        <v>0.1214</v>
      </c>
    </row>
    <row r="2805" customFormat="false" ht="12.8" hidden="false" customHeight="false" outlineLevel="0" collapsed="false">
      <c r="A2805" s="245" t="n">
        <v>101216</v>
      </c>
      <c r="B2805" s="246" t="s">
        <v>18175</v>
      </c>
      <c r="C2805" s="245" t="s">
        <v>15451</v>
      </c>
      <c r="D2805" s="247" t="n">
        <v>0.1158</v>
      </c>
    </row>
    <row r="2806" customFormat="false" ht="12.8" hidden="false" customHeight="false" outlineLevel="0" collapsed="false">
      <c r="A2806" s="245" t="n">
        <v>101212</v>
      </c>
      <c r="B2806" s="246" t="s">
        <v>18176</v>
      </c>
      <c r="C2806" s="245" t="s">
        <v>15451</v>
      </c>
      <c r="D2806" s="247" t="n">
        <v>0.1156</v>
      </c>
    </row>
    <row r="2807" customFormat="false" ht="12.8" hidden="false" customHeight="false" outlineLevel="0" collapsed="false">
      <c r="A2807" s="245" t="n">
        <v>101217</v>
      </c>
      <c r="B2807" s="246" t="s">
        <v>18177</v>
      </c>
      <c r="C2807" s="245" t="s">
        <v>15451</v>
      </c>
      <c r="D2807" s="247" t="n">
        <v>0.1164</v>
      </c>
    </row>
    <row r="2808" customFormat="false" ht="12.8" hidden="false" customHeight="false" outlineLevel="0" collapsed="false">
      <c r="A2808" s="245" t="n">
        <v>101218</v>
      </c>
      <c r="B2808" s="246" t="s">
        <v>18178</v>
      </c>
      <c r="C2808" s="245" t="s">
        <v>15451</v>
      </c>
      <c r="D2808" s="247" t="n">
        <v>0.11</v>
      </c>
    </row>
    <row r="2809" customFormat="false" ht="12.8" hidden="false" customHeight="false" outlineLevel="0" collapsed="false">
      <c r="A2809" s="245" t="n">
        <v>101213</v>
      </c>
      <c r="B2809" s="246" t="s">
        <v>18179</v>
      </c>
      <c r="C2809" s="245" t="s">
        <v>15451</v>
      </c>
      <c r="D2809" s="247" t="n">
        <v>0.1182</v>
      </c>
    </row>
    <row r="2810" customFormat="false" ht="12.8" hidden="false" customHeight="false" outlineLevel="0" collapsed="false">
      <c r="A2810" s="245" t="n">
        <v>101219</v>
      </c>
      <c r="B2810" s="246" t="s">
        <v>18180</v>
      </c>
      <c r="C2810" s="245" t="s">
        <v>15451</v>
      </c>
      <c r="D2810" s="247" t="n">
        <v>0.1033</v>
      </c>
    </row>
    <row r="2811" customFormat="false" ht="12.8" hidden="false" customHeight="false" outlineLevel="0" collapsed="false">
      <c r="A2811" s="245" t="n">
        <v>101214</v>
      </c>
      <c r="B2811" s="246" t="s">
        <v>18181</v>
      </c>
      <c r="C2811" s="245" t="s">
        <v>15451</v>
      </c>
      <c r="D2811" s="247" t="n">
        <v>0.1097</v>
      </c>
    </row>
    <row r="2812" customFormat="false" ht="12.8" hidden="false" customHeight="false" outlineLevel="0" collapsed="false">
      <c r="A2812" s="245" t="n">
        <v>101254</v>
      </c>
      <c r="B2812" s="246" t="s">
        <v>18182</v>
      </c>
      <c r="C2812" s="245" t="s">
        <v>15451</v>
      </c>
      <c r="D2812" s="247" t="n">
        <v>0.1593</v>
      </c>
    </row>
    <row r="2813" customFormat="false" ht="12.8" hidden="false" customHeight="false" outlineLevel="0" collapsed="false">
      <c r="A2813" s="245" t="n">
        <v>101256</v>
      </c>
      <c r="B2813" s="246" t="s">
        <v>18183</v>
      </c>
      <c r="C2813" s="245" t="s">
        <v>15451</v>
      </c>
      <c r="D2813" s="247" t="n">
        <v>0.1433</v>
      </c>
    </row>
    <row r="2814" customFormat="false" ht="12.8" hidden="false" customHeight="false" outlineLevel="0" collapsed="false">
      <c r="A2814" s="245" t="n">
        <v>101257</v>
      </c>
      <c r="B2814" s="246" t="s">
        <v>18184</v>
      </c>
      <c r="C2814" s="245" t="s">
        <v>15451</v>
      </c>
      <c r="D2814" s="247" t="n">
        <v>0.136</v>
      </c>
    </row>
    <row r="2815" customFormat="false" ht="12.8" hidden="false" customHeight="false" outlineLevel="0" collapsed="false">
      <c r="A2815" s="245" t="n">
        <v>101258</v>
      </c>
      <c r="B2815" s="246" t="s">
        <v>18185</v>
      </c>
      <c r="C2815" s="245" t="s">
        <v>15451</v>
      </c>
      <c r="D2815" s="247" t="n">
        <v>0.134</v>
      </c>
    </row>
    <row r="2816" customFormat="false" ht="12.8" hidden="false" customHeight="false" outlineLevel="0" collapsed="false">
      <c r="A2816" s="245" t="n">
        <v>101259</v>
      </c>
      <c r="B2816" s="246" t="s">
        <v>18186</v>
      </c>
      <c r="C2816" s="245" t="s">
        <v>15451</v>
      </c>
      <c r="D2816" s="247" t="n">
        <v>0.1354</v>
      </c>
    </row>
    <row r="2817" customFormat="false" ht="12.8" hidden="false" customHeight="false" outlineLevel="0" collapsed="false">
      <c r="A2817" s="245" t="n">
        <v>101260</v>
      </c>
      <c r="B2817" s="246" t="s">
        <v>18187</v>
      </c>
      <c r="C2817" s="245" t="s">
        <v>15451</v>
      </c>
      <c r="D2817" s="247" t="n">
        <v>0.1319</v>
      </c>
    </row>
    <row r="2818" customFormat="false" ht="12.8" hidden="false" customHeight="false" outlineLevel="0" collapsed="false">
      <c r="A2818" s="245" t="n">
        <v>101208</v>
      </c>
      <c r="B2818" s="246" t="s">
        <v>18188</v>
      </c>
      <c r="C2818" s="245" t="s">
        <v>15451</v>
      </c>
      <c r="D2818" s="247" t="n">
        <v>0.1296</v>
      </c>
    </row>
    <row r="2819" customFormat="false" ht="12.8" hidden="false" customHeight="false" outlineLevel="0" collapsed="false">
      <c r="A2819" s="245" t="n">
        <v>101209</v>
      </c>
      <c r="B2819" s="246" t="s">
        <v>18189</v>
      </c>
      <c r="C2819" s="245" t="s">
        <v>15451</v>
      </c>
      <c r="D2819" s="247" t="n">
        <v>0.1254</v>
      </c>
    </row>
    <row r="2820" customFormat="false" ht="12.8" hidden="false" customHeight="false" outlineLevel="0" collapsed="false">
      <c r="A2820" s="245" t="n">
        <v>101220</v>
      </c>
      <c r="B2820" s="246" t="s">
        <v>18190</v>
      </c>
      <c r="C2820" s="245" t="s">
        <v>15451</v>
      </c>
      <c r="D2820" s="247" t="n">
        <v>0.1165</v>
      </c>
    </row>
    <row r="2821" customFormat="false" ht="12.8" hidden="false" customHeight="false" outlineLevel="0" collapsed="false">
      <c r="A2821" s="245" t="n">
        <v>101221</v>
      </c>
      <c r="B2821" s="246" t="s">
        <v>18191</v>
      </c>
      <c r="C2821" s="245" t="s">
        <v>15451</v>
      </c>
      <c r="D2821" s="247" t="n">
        <v>0.1097</v>
      </c>
    </row>
    <row r="2822" customFormat="false" ht="12.8" hidden="false" customHeight="false" outlineLevel="0" collapsed="false">
      <c r="A2822" s="245" t="n">
        <v>101225</v>
      </c>
      <c r="B2822" s="246" t="s">
        <v>18192</v>
      </c>
      <c r="C2822" s="245" t="s">
        <v>15451</v>
      </c>
      <c r="D2822" s="247" t="n">
        <v>0.1132</v>
      </c>
    </row>
    <row r="2823" customFormat="false" ht="12.8" hidden="false" customHeight="false" outlineLevel="0" collapsed="false">
      <c r="A2823" s="245" t="n">
        <v>101226</v>
      </c>
      <c r="B2823" s="246" t="s">
        <v>18193</v>
      </c>
      <c r="C2823" s="245" t="s">
        <v>15451</v>
      </c>
      <c r="D2823" s="247" t="n">
        <v>0.1076</v>
      </c>
    </row>
    <row r="2824" customFormat="false" ht="12.8" hidden="false" customHeight="false" outlineLevel="0" collapsed="false">
      <c r="A2824" s="245" t="n">
        <v>101222</v>
      </c>
      <c r="B2824" s="246" t="s">
        <v>18194</v>
      </c>
      <c r="C2824" s="245" t="s">
        <v>15451</v>
      </c>
      <c r="D2824" s="247" t="n">
        <v>0.1075</v>
      </c>
    </row>
    <row r="2825" customFormat="false" ht="12.8" hidden="false" customHeight="false" outlineLevel="0" collapsed="false">
      <c r="A2825" s="245" t="n">
        <v>101227</v>
      </c>
      <c r="B2825" s="246" t="s">
        <v>18195</v>
      </c>
      <c r="C2825" s="245" t="s">
        <v>15451</v>
      </c>
      <c r="D2825" s="247" t="n">
        <v>0.1056</v>
      </c>
    </row>
    <row r="2826" customFormat="false" ht="12.8" hidden="false" customHeight="false" outlineLevel="0" collapsed="false">
      <c r="A2826" s="245" t="n">
        <v>101228</v>
      </c>
      <c r="B2826" s="246" t="s">
        <v>18196</v>
      </c>
      <c r="C2826" s="245" t="s">
        <v>15451</v>
      </c>
      <c r="D2826" s="247" t="n">
        <v>0.0996</v>
      </c>
    </row>
    <row r="2827" customFormat="false" ht="12.8" hidden="false" customHeight="false" outlineLevel="0" collapsed="false">
      <c r="A2827" s="245" t="n">
        <v>101223</v>
      </c>
      <c r="B2827" s="246" t="s">
        <v>18197</v>
      </c>
      <c r="C2827" s="245" t="s">
        <v>15451</v>
      </c>
      <c r="D2827" s="247" t="n">
        <v>0.1087</v>
      </c>
    </row>
    <row r="2828" customFormat="false" ht="12.8" hidden="false" customHeight="false" outlineLevel="0" collapsed="false">
      <c r="A2828" s="245" t="n">
        <v>101229</v>
      </c>
      <c r="B2828" s="246" t="s">
        <v>18198</v>
      </c>
      <c r="C2828" s="245" t="s">
        <v>15451</v>
      </c>
      <c r="D2828" s="247" t="n">
        <v>0.0984</v>
      </c>
    </row>
    <row r="2829" customFormat="false" ht="12.8" hidden="false" customHeight="false" outlineLevel="0" collapsed="false">
      <c r="A2829" s="245" t="n">
        <v>101224</v>
      </c>
      <c r="B2829" s="246" t="s">
        <v>18199</v>
      </c>
      <c r="C2829" s="245" t="s">
        <v>15451</v>
      </c>
      <c r="D2829" s="247" t="n">
        <v>0.1059</v>
      </c>
    </row>
    <row r="2830" customFormat="false" ht="12.8" hidden="false" customHeight="false" outlineLevel="0" collapsed="false">
      <c r="A2830" s="245" t="n">
        <v>101265</v>
      </c>
      <c r="B2830" s="246" t="s">
        <v>18200</v>
      </c>
      <c r="C2830" s="245" t="s">
        <v>15451</v>
      </c>
      <c r="D2830" s="247" t="n">
        <v>0.1216</v>
      </c>
    </row>
    <row r="2831" customFormat="false" ht="12.8" hidden="false" customHeight="false" outlineLevel="0" collapsed="false">
      <c r="A2831" s="245" t="n">
        <v>101255</v>
      </c>
      <c r="B2831" s="246" t="s">
        <v>18201</v>
      </c>
      <c r="C2831" s="245" t="s">
        <v>15451</v>
      </c>
      <c r="D2831" s="247" t="n">
        <v>0.1433</v>
      </c>
    </row>
    <row r="2832" customFormat="false" ht="12.8" hidden="false" customHeight="false" outlineLevel="0" collapsed="false">
      <c r="A2832" s="245" t="n">
        <v>101261</v>
      </c>
      <c r="B2832" s="246" t="s">
        <v>18202</v>
      </c>
      <c r="C2832" s="245" t="s">
        <v>15451</v>
      </c>
      <c r="D2832" s="247" t="n">
        <v>0.1374</v>
      </c>
    </row>
    <row r="2833" customFormat="false" ht="12.8" hidden="false" customHeight="false" outlineLevel="0" collapsed="false">
      <c r="A2833" s="245" t="n">
        <v>101262</v>
      </c>
      <c r="B2833" s="246" t="s">
        <v>18203</v>
      </c>
      <c r="C2833" s="245" t="s">
        <v>15451</v>
      </c>
      <c r="D2833" s="247" t="n">
        <v>0.1302</v>
      </c>
    </row>
    <row r="2834" customFormat="false" ht="12.8" hidden="false" customHeight="false" outlineLevel="0" collapsed="false">
      <c r="A2834" s="245" t="n">
        <v>101263</v>
      </c>
      <c r="B2834" s="246" t="s">
        <v>18204</v>
      </c>
      <c r="C2834" s="245" t="s">
        <v>15451</v>
      </c>
      <c r="D2834" s="247" t="n">
        <v>0.1264</v>
      </c>
    </row>
    <row r="2835" customFormat="false" ht="12.8" hidden="false" customHeight="false" outlineLevel="0" collapsed="false">
      <c r="A2835" s="245" t="n">
        <v>101264</v>
      </c>
      <c r="B2835" s="246" t="s">
        <v>18205</v>
      </c>
      <c r="C2835" s="245" t="s">
        <v>15451</v>
      </c>
      <c r="D2835" s="247" t="n">
        <v>0.1267</v>
      </c>
    </row>
    <row r="2836" customFormat="false" ht="12.8" hidden="false" customHeight="false" outlineLevel="0" collapsed="false">
      <c r="A2836" s="245" t="n">
        <v>101230</v>
      </c>
      <c r="B2836" s="246" t="s">
        <v>18206</v>
      </c>
      <c r="C2836" s="245" t="s">
        <v>15451</v>
      </c>
      <c r="D2836" s="247" t="n">
        <v>0.1393</v>
      </c>
    </row>
    <row r="2837" customFormat="false" ht="12.8" hidden="false" customHeight="false" outlineLevel="0" collapsed="false">
      <c r="A2837" s="245" t="n">
        <v>101231</v>
      </c>
      <c r="B2837" s="246" t="s">
        <v>18207</v>
      </c>
      <c r="C2837" s="245" t="s">
        <v>15451</v>
      </c>
      <c r="D2837" s="247" t="n">
        <v>0.1356</v>
      </c>
    </row>
    <row r="2838" customFormat="false" ht="12.8" hidden="false" customHeight="false" outlineLevel="0" collapsed="false">
      <c r="A2838" s="245" t="n">
        <v>101272</v>
      </c>
      <c r="B2838" s="246" t="s">
        <v>18208</v>
      </c>
      <c r="C2838" s="245" t="s">
        <v>15451</v>
      </c>
      <c r="D2838" s="247" t="n">
        <v>0.1277</v>
      </c>
    </row>
    <row r="2839" customFormat="false" ht="12.8" hidden="false" customHeight="false" outlineLevel="0" collapsed="false">
      <c r="A2839" s="245" t="n">
        <v>101266</v>
      </c>
      <c r="B2839" s="246" t="s">
        <v>18209</v>
      </c>
      <c r="C2839" s="245" t="s">
        <v>15451</v>
      </c>
      <c r="D2839" s="247" t="n">
        <v>0.1514</v>
      </c>
    </row>
    <row r="2840" customFormat="false" ht="12.8" hidden="false" customHeight="false" outlineLevel="0" collapsed="false">
      <c r="A2840" s="245" t="n">
        <v>101239</v>
      </c>
      <c r="B2840" s="246" t="s">
        <v>18210</v>
      </c>
      <c r="C2840" s="245" t="s">
        <v>15451</v>
      </c>
      <c r="D2840" s="247" t="n">
        <v>0.1128</v>
      </c>
    </row>
    <row r="2841" customFormat="false" ht="12.8" hidden="false" customHeight="false" outlineLevel="0" collapsed="false">
      <c r="A2841" s="245" t="n">
        <v>101240</v>
      </c>
      <c r="B2841" s="246" t="s">
        <v>18211</v>
      </c>
      <c r="C2841" s="245" t="s">
        <v>15451</v>
      </c>
      <c r="D2841" s="247" t="n">
        <v>0.107</v>
      </c>
    </row>
    <row r="2842" customFormat="false" ht="12.8" hidden="false" customHeight="false" outlineLevel="0" collapsed="false">
      <c r="A2842" s="245" t="n">
        <v>101268</v>
      </c>
      <c r="B2842" s="246" t="s">
        <v>18212</v>
      </c>
      <c r="C2842" s="245" t="s">
        <v>15451</v>
      </c>
      <c r="D2842" s="247" t="n">
        <v>0.134</v>
      </c>
    </row>
    <row r="2843" customFormat="false" ht="12.8" hidden="false" customHeight="false" outlineLevel="0" collapsed="false">
      <c r="A2843" s="245" t="n">
        <v>101234</v>
      </c>
      <c r="B2843" s="246" t="s">
        <v>18213</v>
      </c>
      <c r="C2843" s="245" t="s">
        <v>15451</v>
      </c>
      <c r="D2843" s="247" t="n">
        <v>0.1243</v>
      </c>
    </row>
    <row r="2844" customFormat="false" ht="12.8" hidden="false" customHeight="false" outlineLevel="0" collapsed="false">
      <c r="A2844" s="245" t="n">
        <v>101235</v>
      </c>
      <c r="B2844" s="246" t="s">
        <v>18214</v>
      </c>
      <c r="C2844" s="245" t="s">
        <v>15451</v>
      </c>
      <c r="D2844" s="247" t="n">
        <v>0.118</v>
      </c>
    </row>
    <row r="2845" customFormat="false" ht="12.8" hidden="false" customHeight="false" outlineLevel="0" collapsed="false">
      <c r="A2845" s="245" t="n">
        <v>101241</v>
      </c>
      <c r="B2845" s="246" t="s">
        <v>18215</v>
      </c>
      <c r="C2845" s="245" t="s">
        <v>15451</v>
      </c>
      <c r="D2845" s="247" t="n">
        <v>0.1068</v>
      </c>
    </row>
    <row r="2846" customFormat="false" ht="12.8" hidden="false" customHeight="false" outlineLevel="0" collapsed="false">
      <c r="A2846" s="245" t="n">
        <v>101269</v>
      </c>
      <c r="B2846" s="246" t="s">
        <v>18216</v>
      </c>
      <c r="C2846" s="245" t="s">
        <v>15451</v>
      </c>
      <c r="D2846" s="247" t="n">
        <v>0.137</v>
      </c>
    </row>
    <row r="2847" customFormat="false" ht="12.8" hidden="false" customHeight="false" outlineLevel="0" collapsed="false">
      <c r="A2847" s="245" t="n">
        <v>101236</v>
      </c>
      <c r="B2847" s="246" t="s">
        <v>18217</v>
      </c>
      <c r="C2847" s="245" t="s">
        <v>15451</v>
      </c>
      <c r="D2847" s="247" t="n">
        <v>0.1157</v>
      </c>
    </row>
    <row r="2848" customFormat="false" ht="12.8" hidden="false" customHeight="false" outlineLevel="0" collapsed="false">
      <c r="A2848" s="245" t="n">
        <v>101237</v>
      </c>
      <c r="B2848" s="246" t="s">
        <v>18218</v>
      </c>
      <c r="C2848" s="245" t="s">
        <v>15451</v>
      </c>
      <c r="D2848" s="247" t="n">
        <v>0.1087</v>
      </c>
    </row>
    <row r="2849" customFormat="false" ht="12.8" hidden="false" customHeight="false" outlineLevel="0" collapsed="false">
      <c r="A2849" s="245" t="n">
        <v>101242</v>
      </c>
      <c r="B2849" s="246" t="s">
        <v>18219</v>
      </c>
      <c r="C2849" s="245" t="s">
        <v>15451</v>
      </c>
      <c r="D2849" s="247" t="n">
        <v>0.1091</v>
      </c>
    </row>
    <row r="2850" customFormat="false" ht="12.8" hidden="false" customHeight="false" outlineLevel="0" collapsed="false">
      <c r="A2850" s="245" t="n">
        <v>101270</v>
      </c>
      <c r="B2850" s="246" t="s">
        <v>18220</v>
      </c>
      <c r="C2850" s="245" t="s">
        <v>15451</v>
      </c>
      <c r="D2850" s="247" t="n">
        <v>0.133</v>
      </c>
    </row>
    <row r="2851" customFormat="false" ht="12.8" hidden="false" customHeight="false" outlineLevel="0" collapsed="false">
      <c r="A2851" s="245" t="n">
        <v>101243</v>
      </c>
      <c r="B2851" s="246" t="s">
        <v>18221</v>
      </c>
      <c r="C2851" s="245" t="s">
        <v>15451</v>
      </c>
      <c r="D2851" s="247" t="n">
        <v>0.101</v>
      </c>
    </row>
    <row r="2852" customFormat="false" ht="12.8" hidden="false" customHeight="false" outlineLevel="0" collapsed="false">
      <c r="A2852" s="245" t="n">
        <v>101271</v>
      </c>
      <c r="B2852" s="246" t="s">
        <v>18222</v>
      </c>
      <c r="C2852" s="245" t="s">
        <v>15451</v>
      </c>
      <c r="D2852" s="247" t="n">
        <v>0.1332</v>
      </c>
    </row>
    <row r="2853" customFormat="false" ht="12.8" hidden="false" customHeight="false" outlineLevel="0" collapsed="false">
      <c r="A2853" s="245" t="n">
        <v>101238</v>
      </c>
      <c r="B2853" s="246" t="s">
        <v>18223</v>
      </c>
      <c r="C2853" s="245" t="s">
        <v>15451</v>
      </c>
      <c r="D2853" s="247" t="n">
        <v>0.1073</v>
      </c>
    </row>
    <row r="2854" customFormat="false" ht="12.8" hidden="false" customHeight="false" outlineLevel="0" collapsed="false">
      <c r="A2854" s="245" t="n">
        <v>101232</v>
      </c>
      <c r="B2854" s="246" t="s">
        <v>18224</v>
      </c>
      <c r="C2854" s="245" t="s">
        <v>15451</v>
      </c>
      <c r="D2854" s="247" t="n">
        <v>0.1225</v>
      </c>
    </row>
    <row r="2855" customFormat="false" ht="12.8" hidden="false" customHeight="false" outlineLevel="0" collapsed="false">
      <c r="A2855" s="245" t="n">
        <v>101233</v>
      </c>
      <c r="B2855" s="246" t="s">
        <v>18225</v>
      </c>
      <c r="C2855" s="245" t="s">
        <v>15451</v>
      </c>
      <c r="D2855" s="247" t="n">
        <v>0.1189</v>
      </c>
    </row>
    <row r="2856" customFormat="false" ht="12.8" hidden="false" customHeight="false" outlineLevel="0" collapsed="false">
      <c r="A2856" s="245" t="n">
        <v>101248</v>
      </c>
      <c r="B2856" s="246" t="s">
        <v>18226</v>
      </c>
      <c r="C2856" s="245" t="s">
        <v>15451</v>
      </c>
      <c r="D2856" s="247" t="n">
        <v>0.102</v>
      </c>
    </row>
    <row r="2857" customFormat="false" ht="12.8" hidden="false" customHeight="false" outlineLevel="0" collapsed="false">
      <c r="A2857" s="245" t="n">
        <v>101277</v>
      </c>
      <c r="B2857" s="246" t="s">
        <v>18227</v>
      </c>
      <c r="C2857" s="245" t="s">
        <v>15451</v>
      </c>
      <c r="D2857" s="247" t="n">
        <v>0.1232</v>
      </c>
    </row>
    <row r="2858" customFormat="false" ht="12.8" hidden="false" customHeight="false" outlineLevel="0" collapsed="false">
      <c r="A2858" s="245" t="n">
        <v>101267</v>
      </c>
      <c r="B2858" s="246" t="s">
        <v>18228</v>
      </c>
      <c r="C2858" s="245" t="s">
        <v>15451</v>
      </c>
      <c r="D2858" s="247" t="n">
        <v>0.1501</v>
      </c>
    </row>
    <row r="2859" customFormat="false" ht="12.8" hidden="false" customHeight="false" outlineLevel="0" collapsed="false">
      <c r="A2859" s="245" t="n">
        <v>101249</v>
      </c>
      <c r="B2859" s="246" t="s">
        <v>18229</v>
      </c>
      <c r="C2859" s="245" t="s">
        <v>15451</v>
      </c>
      <c r="D2859" s="247" t="n">
        <v>0.1058</v>
      </c>
    </row>
    <row r="2860" customFormat="false" ht="12.8" hidden="false" customHeight="false" outlineLevel="0" collapsed="false">
      <c r="A2860" s="245" t="n">
        <v>101273</v>
      </c>
      <c r="B2860" s="246" t="s">
        <v>18230</v>
      </c>
      <c r="C2860" s="245" t="s">
        <v>15451</v>
      </c>
      <c r="D2860" s="247" t="n">
        <v>0.1282</v>
      </c>
    </row>
    <row r="2861" customFormat="false" ht="12.8" hidden="false" customHeight="false" outlineLevel="0" collapsed="false">
      <c r="A2861" s="245" t="n">
        <v>101245</v>
      </c>
      <c r="B2861" s="246" t="s">
        <v>18231</v>
      </c>
      <c r="C2861" s="245" t="s">
        <v>15451</v>
      </c>
      <c r="D2861" s="247" t="n">
        <v>0.1095</v>
      </c>
    </row>
    <row r="2862" customFormat="false" ht="12.8" hidden="false" customHeight="false" outlineLevel="0" collapsed="false">
      <c r="A2862" s="245" t="n">
        <v>101250</v>
      </c>
      <c r="B2862" s="246" t="s">
        <v>18232</v>
      </c>
      <c r="C2862" s="245" t="s">
        <v>15451</v>
      </c>
      <c r="D2862" s="247" t="n">
        <v>0.1078</v>
      </c>
    </row>
    <row r="2863" customFormat="false" ht="12.8" hidden="false" customHeight="false" outlineLevel="0" collapsed="false">
      <c r="A2863" s="245" t="n">
        <v>101251</v>
      </c>
      <c r="B2863" s="246" t="s">
        <v>18233</v>
      </c>
      <c r="C2863" s="245" t="s">
        <v>15451</v>
      </c>
      <c r="D2863" s="247" t="n">
        <v>0.1033</v>
      </c>
    </row>
    <row r="2864" customFormat="false" ht="12.8" hidden="false" customHeight="false" outlineLevel="0" collapsed="false">
      <c r="A2864" s="245" t="n">
        <v>101274</v>
      </c>
      <c r="B2864" s="246" t="s">
        <v>18234</v>
      </c>
      <c r="C2864" s="245" t="s">
        <v>15451</v>
      </c>
      <c r="D2864" s="247" t="n">
        <v>0.13</v>
      </c>
    </row>
    <row r="2865" customFormat="false" ht="12.8" hidden="false" customHeight="false" outlineLevel="0" collapsed="false">
      <c r="A2865" s="245" t="n">
        <v>101246</v>
      </c>
      <c r="B2865" s="246" t="s">
        <v>18235</v>
      </c>
      <c r="C2865" s="245" t="s">
        <v>15451</v>
      </c>
      <c r="D2865" s="247" t="n">
        <v>0.1064</v>
      </c>
    </row>
    <row r="2866" customFormat="false" ht="12.8" hidden="false" customHeight="false" outlineLevel="0" collapsed="false">
      <c r="A2866" s="245" t="n">
        <v>101252</v>
      </c>
      <c r="B2866" s="246" t="s">
        <v>18236</v>
      </c>
      <c r="C2866" s="245" t="s">
        <v>15451</v>
      </c>
      <c r="D2866" s="247" t="n">
        <v>0.0984</v>
      </c>
    </row>
    <row r="2867" customFormat="false" ht="12.8" hidden="false" customHeight="false" outlineLevel="0" collapsed="false">
      <c r="A2867" s="245" t="n">
        <v>101275</v>
      </c>
      <c r="B2867" s="246" t="s">
        <v>18237</v>
      </c>
      <c r="C2867" s="245" t="s">
        <v>15451</v>
      </c>
      <c r="D2867" s="247" t="n">
        <v>0.1249</v>
      </c>
    </row>
    <row r="2868" customFormat="false" ht="12.8" hidden="false" customHeight="false" outlineLevel="0" collapsed="false">
      <c r="A2868" s="245" t="n">
        <v>101247</v>
      </c>
      <c r="B2868" s="246" t="s">
        <v>18238</v>
      </c>
      <c r="C2868" s="245" t="s">
        <v>15451</v>
      </c>
      <c r="D2868" s="247" t="n">
        <v>0.106</v>
      </c>
    </row>
    <row r="2869" customFormat="false" ht="12.8" hidden="false" customHeight="false" outlineLevel="0" collapsed="false">
      <c r="A2869" s="245" t="n">
        <v>101276</v>
      </c>
      <c r="B2869" s="246" t="s">
        <v>18239</v>
      </c>
      <c r="C2869" s="245" t="s">
        <v>15451</v>
      </c>
      <c r="D2869" s="247" t="n">
        <v>0.124</v>
      </c>
    </row>
    <row r="2870" customFormat="false" ht="12.8" hidden="false" customHeight="false" outlineLevel="0" collapsed="false">
      <c r="A2870" s="245" t="n">
        <v>101253</v>
      </c>
      <c r="B2870" s="246" t="s">
        <v>18240</v>
      </c>
      <c r="C2870" s="245" t="s">
        <v>15451</v>
      </c>
      <c r="D2870" s="247" t="n">
        <v>0.0954</v>
      </c>
    </row>
    <row r="2871" customFormat="false" ht="12.8" hidden="false" customHeight="false" outlineLevel="0" collapsed="false">
      <c r="A2871" s="245" t="n">
        <v>101244</v>
      </c>
      <c r="B2871" s="246" t="s">
        <v>18241</v>
      </c>
      <c r="C2871" s="245" t="s">
        <v>15451</v>
      </c>
      <c r="D2871" s="247" t="n">
        <v>0.1163</v>
      </c>
    </row>
    <row r="2872" customFormat="false" ht="12.8" hidden="false" customHeight="false" outlineLevel="0" collapsed="false">
      <c r="A2872" s="245" t="n">
        <v>93358</v>
      </c>
      <c r="B2872" s="246" t="s">
        <v>18242</v>
      </c>
      <c r="C2872" s="245" t="s">
        <v>15451</v>
      </c>
      <c r="D2872" s="247" t="n">
        <v>1</v>
      </c>
    </row>
    <row r="2873" customFormat="false" ht="12.8" hidden="false" customHeight="false" outlineLevel="0" collapsed="false">
      <c r="A2873" s="245" t="n">
        <v>90082</v>
      </c>
      <c r="B2873" s="246" t="s">
        <v>18243</v>
      </c>
      <c r="C2873" s="245" t="s">
        <v>15451</v>
      </c>
      <c r="D2873" s="247" t="n">
        <v>0.304</v>
      </c>
    </row>
    <row r="2874" customFormat="false" ht="12.8" hidden="false" customHeight="false" outlineLevel="0" collapsed="false">
      <c r="A2874" s="245" t="n">
        <v>90091</v>
      </c>
      <c r="B2874" s="246" t="s">
        <v>18244</v>
      </c>
      <c r="C2874" s="245" t="s">
        <v>15451</v>
      </c>
      <c r="D2874" s="247" t="n">
        <v>0.3039</v>
      </c>
    </row>
    <row r="2875" customFormat="false" ht="12.8" hidden="false" customHeight="false" outlineLevel="0" collapsed="false">
      <c r="A2875" s="245" t="n">
        <v>102307</v>
      </c>
      <c r="B2875" s="246" t="s">
        <v>18245</v>
      </c>
      <c r="C2875" s="245" t="s">
        <v>15451</v>
      </c>
      <c r="D2875" s="247" t="n">
        <v>0.3045</v>
      </c>
    </row>
    <row r="2876" customFormat="false" ht="12.8" hidden="false" customHeight="false" outlineLevel="0" collapsed="false">
      <c r="A2876" s="245" t="n">
        <v>102315</v>
      </c>
      <c r="B2876" s="246" t="s">
        <v>18246</v>
      </c>
      <c r="C2876" s="245" t="s">
        <v>15451</v>
      </c>
      <c r="D2876" s="247" t="n">
        <v>0.3033</v>
      </c>
    </row>
    <row r="2877" customFormat="false" ht="12.8" hidden="false" customHeight="false" outlineLevel="0" collapsed="false">
      <c r="A2877" s="245" t="n">
        <v>102283</v>
      </c>
      <c r="B2877" s="246" t="s">
        <v>18247</v>
      </c>
      <c r="C2877" s="245" t="s">
        <v>15451</v>
      </c>
      <c r="D2877" s="247" t="n">
        <v>0.3047</v>
      </c>
    </row>
    <row r="2878" customFormat="false" ht="12.8" hidden="false" customHeight="false" outlineLevel="0" collapsed="false">
      <c r="A2878" s="245" t="n">
        <v>102291</v>
      </c>
      <c r="B2878" s="246" t="s">
        <v>18248</v>
      </c>
      <c r="C2878" s="245" t="s">
        <v>15451</v>
      </c>
      <c r="D2878" s="247" t="n">
        <v>0.3043</v>
      </c>
    </row>
    <row r="2879" customFormat="false" ht="12.8" hidden="false" customHeight="false" outlineLevel="0" collapsed="false">
      <c r="A2879" s="245" t="n">
        <v>102276</v>
      </c>
      <c r="B2879" s="246" t="s">
        <v>18249</v>
      </c>
      <c r="C2879" s="245" t="s">
        <v>15451</v>
      </c>
      <c r="D2879" s="247" t="n">
        <v>0.3049</v>
      </c>
    </row>
    <row r="2880" customFormat="false" ht="12.8" hidden="false" customHeight="false" outlineLevel="0" collapsed="false">
      <c r="A2880" s="245" t="n">
        <v>102306</v>
      </c>
      <c r="B2880" s="246" t="s">
        <v>18250</v>
      </c>
      <c r="C2880" s="245" t="s">
        <v>15451</v>
      </c>
      <c r="D2880" s="247" t="n">
        <v>0.3048</v>
      </c>
    </row>
    <row r="2881" customFormat="false" ht="12.8" hidden="false" customHeight="false" outlineLevel="0" collapsed="false">
      <c r="A2881" s="245" t="n">
        <v>102279</v>
      </c>
      <c r="B2881" s="246" t="s">
        <v>18251</v>
      </c>
      <c r="C2881" s="245" t="s">
        <v>15451</v>
      </c>
      <c r="D2881" s="247" t="n">
        <v>0.3029</v>
      </c>
    </row>
    <row r="2882" customFormat="false" ht="12.8" hidden="false" customHeight="false" outlineLevel="0" collapsed="false">
      <c r="A2882" s="245" t="n">
        <v>102282</v>
      </c>
      <c r="B2882" s="246" t="s">
        <v>18252</v>
      </c>
      <c r="C2882" s="245" t="s">
        <v>15451</v>
      </c>
      <c r="D2882" s="247" t="n">
        <v>0.3045</v>
      </c>
    </row>
    <row r="2883" customFormat="false" ht="12.8" hidden="false" customHeight="false" outlineLevel="0" collapsed="false">
      <c r="A2883" s="245" t="n">
        <v>102290</v>
      </c>
      <c r="B2883" s="246" t="s">
        <v>18253</v>
      </c>
      <c r="C2883" s="245" t="s">
        <v>15451</v>
      </c>
      <c r="D2883" s="247" t="n">
        <v>0.3043</v>
      </c>
    </row>
    <row r="2884" customFormat="false" ht="12.8" hidden="false" customHeight="false" outlineLevel="0" collapsed="false">
      <c r="A2884" s="245" t="n">
        <v>90100</v>
      </c>
      <c r="B2884" s="246" t="s">
        <v>18254</v>
      </c>
      <c r="C2884" s="245" t="s">
        <v>15451</v>
      </c>
      <c r="D2884" s="247" t="n">
        <v>0.4434</v>
      </c>
    </row>
    <row r="2885" customFormat="false" ht="12.8" hidden="false" customHeight="false" outlineLevel="0" collapsed="false">
      <c r="A2885" s="245" t="n">
        <v>102323</v>
      </c>
      <c r="B2885" s="246" t="s">
        <v>18255</v>
      </c>
      <c r="C2885" s="245" t="s">
        <v>15451</v>
      </c>
      <c r="D2885" s="247" t="n">
        <v>0.4434</v>
      </c>
    </row>
    <row r="2886" customFormat="false" ht="12.8" hidden="false" customHeight="false" outlineLevel="0" collapsed="false">
      <c r="A2886" s="245" t="n">
        <v>102327</v>
      </c>
      <c r="B2886" s="246" t="s">
        <v>18256</v>
      </c>
      <c r="C2886" s="245" t="s">
        <v>15451</v>
      </c>
      <c r="D2886" s="247" t="n">
        <v>0.4434</v>
      </c>
    </row>
    <row r="2887" customFormat="false" ht="12.8" hidden="false" customHeight="false" outlineLevel="0" collapsed="false">
      <c r="A2887" s="245" t="n">
        <v>102299</v>
      </c>
      <c r="B2887" s="246" t="s">
        <v>18257</v>
      </c>
      <c r="C2887" s="245" t="s">
        <v>15451</v>
      </c>
      <c r="D2887" s="247" t="n">
        <v>0.443</v>
      </c>
    </row>
    <row r="2888" customFormat="false" ht="12.8" hidden="false" customHeight="false" outlineLevel="0" collapsed="false">
      <c r="A2888" s="245" t="n">
        <v>102303</v>
      </c>
      <c r="B2888" s="246" t="s">
        <v>18258</v>
      </c>
      <c r="C2888" s="245" t="s">
        <v>15451</v>
      </c>
      <c r="D2888" s="247" t="n">
        <v>0.4423</v>
      </c>
    </row>
    <row r="2889" customFormat="false" ht="12.8" hidden="false" customHeight="false" outlineLevel="0" collapsed="false">
      <c r="A2889" s="245" t="n">
        <v>90099</v>
      </c>
      <c r="B2889" s="246" t="s">
        <v>18259</v>
      </c>
      <c r="C2889" s="245" t="s">
        <v>15451</v>
      </c>
      <c r="D2889" s="247" t="n">
        <v>0.4429</v>
      </c>
    </row>
    <row r="2890" customFormat="false" ht="12.8" hidden="false" customHeight="false" outlineLevel="0" collapsed="false">
      <c r="A2890" s="245" t="n">
        <v>102322</v>
      </c>
      <c r="B2890" s="246" t="s">
        <v>18260</v>
      </c>
      <c r="C2890" s="245" t="s">
        <v>15451</v>
      </c>
      <c r="D2890" s="247" t="n">
        <v>0.443</v>
      </c>
    </row>
    <row r="2891" customFormat="false" ht="12.8" hidden="false" customHeight="false" outlineLevel="0" collapsed="false">
      <c r="A2891" s="245" t="n">
        <v>102298</v>
      </c>
      <c r="B2891" s="246" t="s">
        <v>18261</v>
      </c>
      <c r="C2891" s="245" t="s">
        <v>15451</v>
      </c>
      <c r="D2891" s="247" t="n">
        <v>0.4431</v>
      </c>
    </row>
    <row r="2892" customFormat="false" ht="12.8" hidden="false" customHeight="false" outlineLevel="0" collapsed="false">
      <c r="A2892" s="245" t="n">
        <v>102302</v>
      </c>
      <c r="B2892" s="246" t="s">
        <v>18262</v>
      </c>
      <c r="C2892" s="245" t="s">
        <v>15451</v>
      </c>
      <c r="D2892" s="247" t="n">
        <v>0.4439</v>
      </c>
    </row>
    <row r="2893" customFormat="false" ht="12.8" hidden="false" customHeight="false" outlineLevel="0" collapsed="false">
      <c r="A2893" s="245" t="n">
        <v>102326</v>
      </c>
      <c r="B2893" s="246" t="s">
        <v>18263</v>
      </c>
      <c r="C2893" s="245" t="s">
        <v>15451</v>
      </c>
      <c r="D2893" s="247" t="n">
        <v>0.4434</v>
      </c>
    </row>
    <row r="2894" customFormat="false" ht="12.8" hidden="false" customHeight="false" outlineLevel="0" collapsed="false">
      <c r="A2894" s="245" t="n">
        <v>102314</v>
      </c>
      <c r="B2894" s="246" t="s">
        <v>18264</v>
      </c>
      <c r="C2894" s="245" t="s">
        <v>15451</v>
      </c>
      <c r="D2894" s="247" t="n">
        <v>0.304</v>
      </c>
    </row>
    <row r="2895" customFormat="false" ht="12.8" hidden="false" customHeight="false" outlineLevel="0" collapsed="false">
      <c r="A2895" s="245" t="n">
        <v>102312</v>
      </c>
      <c r="B2895" s="246" t="s">
        <v>18265</v>
      </c>
      <c r="C2895" s="245" t="s">
        <v>15451</v>
      </c>
      <c r="D2895" s="247" t="n">
        <v>0.2668</v>
      </c>
    </row>
    <row r="2896" customFormat="false" ht="12.8" hidden="false" customHeight="false" outlineLevel="0" collapsed="false">
      <c r="A2896" s="245" t="n">
        <v>102288</v>
      </c>
      <c r="B2896" s="246" t="s">
        <v>18266</v>
      </c>
      <c r="C2896" s="245" t="s">
        <v>15451</v>
      </c>
      <c r="D2896" s="247" t="n">
        <v>0.2655</v>
      </c>
    </row>
    <row r="2897" customFormat="false" ht="12.8" hidden="false" customHeight="false" outlineLevel="0" collapsed="false">
      <c r="A2897" s="245" t="n">
        <v>90087</v>
      </c>
      <c r="B2897" s="246" t="s">
        <v>18267</v>
      </c>
      <c r="C2897" s="245" t="s">
        <v>15451</v>
      </c>
      <c r="D2897" s="247" t="n">
        <v>0.2655</v>
      </c>
    </row>
    <row r="2898" customFormat="false" ht="12.8" hidden="false" customHeight="false" outlineLevel="0" collapsed="false">
      <c r="A2898" s="245" t="n">
        <v>102308</v>
      </c>
      <c r="B2898" s="246" t="s">
        <v>18268</v>
      </c>
      <c r="C2898" s="245" t="s">
        <v>15451</v>
      </c>
      <c r="D2898" s="247" t="n">
        <v>0.3049</v>
      </c>
    </row>
    <row r="2899" customFormat="false" ht="12.8" hidden="false" customHeight="false" outlineLevel="0" collapsed="false">
      <c r="A2899" s="245" t="n">
        <v>90084</v>
      </c>
      <c r="B2899" s="246" t="s">
        <v>18269</v>
      </c>
      <c r="C2899" s="245" t="s">
        <v>15451</v>
      </c>
      <c r="D2899" s="247" t="n">
        <v>0.3051</v>
      </c>
    </row>
    <row r="2900" customFormat="false" ht="12.8" hidden="false" customHeight="false" outlineLevel="0" collapsed="false">
      <c r="A2900" s="245" t="n">
        <v>102284</v>
      </c>
      <c r="B2900" s="246" t="s">
        <v>18270</v>
      </c>
      <c r="C2900" s="245" t="s">
        <v>15451</v>
      </c>
      <c r="D2900" s="247" t="n">
        <v>0.3051</v>
      </c>
    </row>
    <row r="2901" customFormat="false" ht="12.8" hidden="false" customHeight="false" outlineLevel="0" collapsed="false">
      <c r="A2901" s="245" t="n">
        <v>102325</v>
      </c>
      <c r="B2901" s="246" t="s">
        <v>18271</v>
      </c>
      <c r="C2901" s="245" t="s">
        <v>15451</v>
      </c>
      <c r="D2901" s="247" t="n">
        <v>0.443</v>
      </c>
    </row>
    <row r="2902" customFormat="false" ht="12.8" hidden="false" customHeight="false" outlineLevel="0" collapsed="false">
      <c r="A2902" s="245" t="n">
        <v>102329</v>
      </c>
      <c r="B2902" s="246" t="s">
        <v>18272</v>
      </c>
      <c r="C2902" s="245" t="s">
        <v>15451</v>
      </c>
      <c r="D2902" s="247" t="n">
        <v>0.4437</v>
      </c>
    </row>
    <row r="2903" customFormat="false" ht="12.8" hidden="false" customHeight="false" outlineLevel="0" collapsed="false">
      <c r="A2903" s="245" t="n">
        <v>102301</v>
      </c>
      <c r="B2903" s="246" t="s">
        <v>18273</v>
      </c>
      <c r="C2903" s="245" t="s">
        <v>15451</v>
      </c>
      <c r="D2903" s="247" t="n">
        <v>0.443</v>
      </c>
    </row>
    <row r="2904" customFormat="false" ht="12.8" hidden="false" customHeight="false" outlineLevel="0" collapsed="false">
      <c r="A2904" s="245" t="n">
        <v>102305</v>
      </c>
      <c r="B2904" s="246" t="s">
        <v>18274</v>
      </c>
      <c r="C2904" s="245" t="s">
        <v>15451</v>
      </c>
      <c r="D2904" s="247" t="n">
        <v>0.4432</v>
      </c>
    </row>
    <row r="2905" customFormat="false" ht="12.8" hidden="false" customHeight="false" outlineLevel="0" collapsed="false">
      <c r="A2905" s="245" t="n">
        <v>90101</v>
      </c>
      <c r="B2905" s="246" t="s">
        <v>18275</v>
      </c>
      <c r="C2905" s="245" t="s">
        <v>15451</v>
      </c>
      <c r="D2905" s="247" t="n">
        <v>0.4435</v>
      </c>
    </row>
    <row r="2906" customFormat="false" ht="12.8" hidden="false" customHeight="false" outlineLevel="0" collapsed="false">
      <c r="A2906" s="245" t="n">
        <v>102324</v>
      </c>
      <c r="B2906" s="246" t="s">
        <v>18276</v>
      </c>
      <c r="C2906" s="245" t="s">
        <v>15451</v>
      </c>
      <c r="D2906" s="247" t="n">
        <v>0.4427</v>
      </c>
    </row>
    <row r="2907" customFormat="false" ht="12.8" hidden="false" customHeight="false" outlineLevel="0" collapsed="false">
      <c r="A2907" s="245" t="n">
        <v>102300</v>
      </c>
      <c r="B2907" s="246" t="s">
        <v>18277</v>
      </c>
      <c r="C2907" s="245" t="s">
        <v>15451</v>
      </c>
      <c r="D2907" s="247" t="n">
        <v>0.4432</v>
      </c>
    </row>
    <row r="2908" customFormat="false" ht="12.8" hidden="false" customHeight="false" outlineLevel="0" collapsed="false">
      <c r="A2908" s="245" t="n">
        <v>90102</v>
      </c>
      <c r="B2908" s="246" t="s">
        <v>18278</v>
      </c>
      <c r="C2908" s="245" t="s">
        <v>15451</v>
      </c>
      <c r="D2908" s="247" t="n">
        <v>0.4429</v>
      </c>
    </row>
    <row r="2909" customFormat="false" ht="12.8" hidden="false" customHeight="false" outlineLevel="0" collapsed="false">
      <c r="A2909" s="245" t="n">
        <v>102328</v>
      </c>
      <c r="B2909" s="246" t="s">
        <v>18279</v>
      </c>
      <c r="C2909" s="245" t="s">
        <v>15451</v>
      </c>
      <c r="D2909" s="247" t="n">
        <v>0.4427</v>
      </c>
    </row>
    <row r="2910" customFormat="false" ht="12.8" hidden="false" customHeight="false" outlineLevel="0" collapsed="false">
      <c r="A2910" s="245" t="n">
        <v>102304</v>
      </c>
      <c r="B2910" s="246" t="s">
        <v>18280</v>
      </c>
      <c r="C2910" s="245" t="s">
        <v>15451</v>
      </c>
      <c r="D2910" s="247" t="n">
        <v>0.4421</v>
      </c>
    </row>
    <row r="2911" customFormat="false" ht="12.8" hidden="false" customHeight="false" outlineLevel="0" collapsed="false">
      <c r="A2911" s="245" t="n">
        <v>102295</v>
      </c>
      <c r="B2911" s="246" t="s">
        <v>18281</v>
      </c>
      <c r="C2911" s="245" t="s">
        <v>15451</v>
      </c>
      <c r="D2911" s="247" t="n">
        <v>0.2661</v>
      </c>
    </row>
    <row r="2912" customFormat="false" ht="12.8" hidden="false" customHeight="false" outlineLevel="0" collapsed="false">
      <c r="A2912" s="245" t="n">
        <v>102281</v>
      </c>
      <c r="B2912" s="246" t="s">
        <v>18282</v>
      </c>
      <c r="C2912" s="245" t="s">
        <v>15451</v>
      </c>
      <c r="D2912" s="247" t="n">
        <v>0.2659</v>
      </c>
    </row>
    <row r="2913" customFormat="false" ht="12.8" hidden="false" customHeight="false" outlineLevel="0" collapsed="false">
      <c r="A2913" s="245" t="n">
        <v>102311</v>
      </c>
      <c r="B2913" s="246" t="s">
        <v>18283</v>
      </c>
      <c r="C2913" s="245" t="s">
        <v>15451</v>
      </c>
      <c r="D2913" s="247" t="n">
        <v>0.2664</v>
      </c>
    </row>
    <row r="2914" customFormat="false" ht="12.8" hidden="false" customHeight="false" outlineLevel="0" collapsed="false">
      <c r="A2914" s="245" t="n">
        <v>102319</v>
      </c>
      <c r="B2914" s="246" t="s">
        <v>18284</v>
      </c>
      <c r="C2914" s="245" t="s">
        <v>15451</v>
      </c>
      <c r="D2914" s="247" t="n">
        <v>0.2661</v>
      </c>
    </row>
    <row r="2915" customFormat="false" ht="12.8" hidden="false" customHeight="false" outlineLevel="0" collapsed="false">
      <c r="A2915" s="245" t="n">
        <v>102287</v>
      </c>
      <c r="B2915" s="246" t="s">
        <v>18285</v>
      </c>
      <c r="C2915" s="245" t="s">
        <v>15451</v>
      </c>
      <c r="D2915" s="247" t="n">
        <v>0.2661</v>
      </c>
    </row>
    <row r="2916" customFormat="false" ht="12.8" hidden="false" customHeight="false" outlineLevel="0" collapsed="false">
      <c r="A2916" s="245" t="n">
        <v>102316</v>
      </c>
      <c r="B2916" s="246" t="s">
        <v>18286</v>
      </c>
      <c r="C2916" s="245" t="s">
        <v>15451</v>
      </c>
      <c r="D2916" s="247" t="n">
        <v>0.3041</v>
      </c>
    </row>
    <row r="2917" customFormat="false" ht="12.8" hidden="false" customHeight="false" outlineLevel="0" collapsed="false">
      <c r="A2917" s="245" t="n">
        <v>102292</v>
      </c>
      <c r="B2917" s="246" t="s">
        <v>18287</v>
      </c>
      <c r="C2917" s="245" t="s">
        <v>15451</v>
      </c>
      <c r="D2917" s="247" t="n">
        <v>0.3033</v>
      </c>
    </row>
    <row r="2918" customFormat="false" ht="12.8" hidden="false" customHeight="false" outlineLevel="0" collapsed="false">
      <c r="A2918" s="245" t="n">
        <v>90092</v>
      </c>
      <c r="B2918" s="246" t="s">
        <v>18288</v>
      </c>
      <c r="C2918" s="245" t="s">
        <v>15451</v>
      </c>
      <c r="D2918" s="247" t="n">
        <v>0.3023</v>
      </c>
    </row>
    <row r="2919" customFormat="false" ht="12.8" hidden="false" customHeight="false" outlineLevel="0" collapsed="false">
      <c r="A2919" s="245" t="n">
        <v>102278</v>
      </c>
      <c r="B2919" s="246" t="s">
        <v>18289</v>
      </c>
      <c r="C2919" s="245" t="s">
        <v>15451</v>
      </c>
      <c r="D2919" s="247" t="n">
        <v>0.2657</v>
      </c>
    </row>
    <row r="2920" customFormat="false" ht="12.8" hidden="false" customHeight="false" outlineLevel="0" collapsed="false">
      <c r="A2920" s="245" t="n">
        <v>90094</v>
      </c>
      <c r="B2920" s="246" t="s">
        <v>18290</v>
      </c>
      <c r="C2920" s="245" t="s">
        <v>15451</v>
      </c>
      <c r="D2920" s="247" t="n">
        <v>0.3035</v>
      </c>
    </row>
    <row r="2921" customFormat="false" ht="12.8" hidden="false" customHeight="false" outlineLevel="0" collapsed="false">
      <c r="A2921" s="245" t="n">
        <v>102309</v>
      </c>
      <c r="B2921" s="246" t="s">
        <v>18291</v>
      </c>
      <c r="C2921" s="245" t="s">
        <v>15451</v>
      </c>
      <c r="D2921" s="247" t="n">
        <v>0.3042</v>
      </c>
    </row>
    <row r="2922" customFormat="false" ht="12.8" hidden="false" customHeight="false" outlineLevel="0" collapsed="false">
      <c r="A2922" s="245" t="n">
        <v>102285</v>
      </c>
      <c r="B2922" s="246" t="s">
        <v>18292</v>
      </c>
      <c r="C2922" s="245" t="s">
        <v>15451</v>
      </c>
      <c r="D2922" s="247" t="n">
        <v>0.3049</v>
      </c>
    </row>
    <row r="2923" customFormat="false" ht="12.8" hidden="false" customHeight="false" outlineLevel="0" collapsed="false">
      <c r="A2923" s="245" t="n">
        <v>90095</v>
      </c>
      <c r="B2923" s="246" t="s">
        <v>18293</v>
      </c>
      <c r="C2923" s="245" t="s">
        <v>15451</v>
      </c>
      <c r="D2923" s="247" t="n">
        <v>0.2643</v>
      </c>
    </row>
    <row r="2924" customFormat="false" ht="12.8" hidden="false" customHeight="false" outlineLevel="0" collapsed="false">
      <c r="A2924" s="245" t="n">
        <v>102320</v>
      </c>
      <c r="B2924" s="246" t="s">
        <v>18294</v>
      </c>
      <c r="C2924" s="245" t="s">
        <v>15451</v>
      </c>
      <c r="D2924" s="247" t="n">
        <v>0.2639</v>
      </c>
    </row>
    <row r="2925" customFormat="false" ht="12.8" hidden="false" customHeight="false" outlineLevel="0" collapsed="false">
      <c r="A2925" s="245" t="n">
        <v>102296</v>
      </c>
      <c r="B2925" s="246" t="s">
        <v>18295</v>
      </c>
      <c r="C2925" s="245" t="s">
        <v>15451</v>
      </c>
      <c r="D2925" s="247" t="n">
        <v>0.2647</v>
      </c>
    </row>
    <row r="2926" customFormat="false" ht="12.8" hidden="false" customHeight="false" outlineLevel="0" collapsed="false">
      <c r="A2926" s="245" t="n">
        <v>90086</v>
      </c>
      <c r="B2926" s="246" t="s">
        <v>18296</v>
      </c>
      <c r="C2926" s="245" t="s">
        <v>15451</v>
      </c>
      <c r="D2926" s="247" t="n">
        <v>0.3039</v>
      </c>
    </row>
    <row r="2927" customFormat="false" ht="12.8" hidden="false" customHeight="false" outlineLevel="0" collapsed="false">
      <c r="A2927" s="245" t="n">
        <v>102277</v>
      </c>
      <c r="B2927" s="246" t="s">
        <v>18297</v>
      </c>
      <c r="C2927" s="245" t="s">
        <v>15451</v>
      </c>
      <c r="D2927" s="247" t="n">
        <v>0.3038</v>
      </c>
    </row>
    <row r="2928" customFormat="false" ht="12.8" hidden="false" customHeight="false" outlineLevel="0" collapsed="false">
      <c r="A2928" s="245" t="n">
        <v>102286</v>
      </c>
      <c r="B2928" s="246" t="s">
        <v>18298</v>
      </c>
      <c r="C2928" s="245" t="s">
        <v>15451</v>
      </c>
      <c r="D2928" s="247" t="n">
        <v>0.3041</v>
      </c>
    </row>
    <row r="2929" customFormat="false" ht="12.8" hidden="false" customHeight="false" outlineLevel="0" collapsed="false">
      <c r="A2929" s="245" t="n">
        <v>90098</v>
      </c>
      <c r="B2929" s="246" t="s">
        <v>18299</v>
      </c>
      <c r="C2929" s="245" t="s">
        <v>15451</v>
      </c>
      <c r="D2929" s="247" t="n">
        <v>0.2659</v>
      </c>
    </row>
    <row r="2930" customFormat="false" ht="12.8" hidden="false" customHeight="false" outlineLevel="0" collapsed="false">
      <c r="A2930" s="245" t="n">
        <v>102313</v>
      </c>
      <c r="B2930" s="246" t="s">
        <v>18300</v>
      </c>
      <c r="C2930" s="245" t="s">
        <v>15451</v>
      </c>
      <c r="D2930" s="247" t="n">
        <v>0.2661</v>
      </c>
    </row>
    <row r="2931" customFormat="false" ht="12.8" hidden="false" customHeight="false" outlineLevel="0" collapsed="false">
      <c r="A2931" s="245" t="n">
        <v>102321</v>
      </c>
      <c r="B2931" s="246" t="s">
        <v>18301</v>
      </c>
      <c r="C2931" s="245" t="s">
        <v>15451</v>
      </c>
      <c r="D2931" s="247" t="n">
        <v>0.2649</v>
      </c>
    </row>
    <row r="2932" customFormat="false" ht="12.8" hidden="false" customHeight="false" outlineLevel="0" collapsed="false">
      <c r="A2932" s="245" t="n">
        <v>102289</v>
      </c>
      <c r="B2932" s="246" t="s">
        <v>18302</v>
      </c>
      <c r="C2932" s="245" t="s">
        <v>15451</v>
      </c>
      <c r="D2932" s="247" t="n">
        <v>0.2662</v>
      </c>
    </row>
    <row r="2933" customFormat="false" ht="12.8" hidden="false" customHeight="false" outlineLevel="0" collapsed="false">
      <c r="A2933" s="245" t="n">
        <v>102297</v>
      </c>
      <c r="B2933" s="246" t="s">
        <v>18303</v>
      </c>
      <c r="C2933" s="245" t="s">
        <v>15451</v>
      </c>
      <c r="D2933" s="247" t="n">
        <v>0.2646</v>
      </c>
    </row>
    <row r="2934" customFormat="false" ht="12.8" hidden="false" customHeight="false" outlineLevel="0" collapsed="false">
      <c r="A2934" s="245" t="n">
        <v>102280</v>
      </c>
      <c r="B2934" s="246" t="s">
        <v>18304</v>
      </c>
      <c r="C2934" s="245" t="s">
        <v>15451</v>
      </c>
      <c r="D2934" s="247" t="n">
        <v>0.3038</v>
      </c>
    </row>
    <row r="2935" customFormat="false" ht="12.8" hidden="false" customHeight="false" outlineLevel="0" collapsed="false">
      <c r="A2935" s="245" t="n">
        <v>102294</v>
      </c>
      <c r="B2935" s="246" t="s">
        <v>18305</v>
      </c>
      <c r="C2935" s="245" t="s">
        <v>15451</v>
      </c>
      <c r="D2935" s="247" t="n">
        <v>0.3039</v>
      </c>
    </row>
    <row r="2936" customFormat="false" ht="12.8" hidden="false" customHeight="false" outlineLevel="0" collapsed="false">
      <c r="A2936" s="245" t="n">
        <v>90090</v>
      </c>
      <c r="B2936" s="246" t="s">
        <v>18306</v>
      </c>
      <c r="C2936" s="245" t="s">
        <v>15451</v>
      </c>
      <c r="D2936" s="247" t="n">
        <v>0.2652</v>
      </c>
    </row>
    <row r="2937" customFormat="false" ht="12.8" hidden="false" customHeight="false" outlineLevel="0" collapsed="false">
      <c r="A2937" s="245" t="n">
        <v>102317</v>
      </c>
      <c r="B2937" s="246" t="s">
        <v>18307</v>
      </c>
      <c r="C2937" s="245" t="s">
        <v>15451</v>
      </c>
      <c r="D2937" s="247" t="n">
        <v>0.3034</v>
      </c>
    </row>
    <row r="2938" customFormat="false" ht="12.8" hidden="false" customHeight="false" outlineLevel="0" collapsed="false">
      <c r="A2938" s="245" t="n">
        <v>102293</v>
      </c>
      <c r="B2938" s="246" t="s">
        <v>18308</v>
      </c>
      <c r="C2938" s="245" t="s">
        <v>15451</v>
      </c>
      <c r="D2938" s="247" t="n">
        <v>0.3043</v>
      </c>
    </row>
    <row r="2939" customFormat="false" ht="12.8" hidden="false" customHeight="false" outlineLevel="0" collapsed="false">
      <c r="A2939" s="245" t="n">
        <v>102310</v>
      </c>
      <c r="B2939" s="246" t="s">
        <v>18309</v>
      </c>
      <c r="C2939" s="245" t="s">
        <v>15451</v>
      </c>
      <c r="D2939" s="247" t="n">
        <v>0.3042</v>
      </c>
    </row>
    <row r="2940" customFormat="false" ht="12.8" hidden="false" customHeight="false" outlineLevel="0" collapsed="false">
      <c r="A2940" s="245" t="n">
        <v>102318</v>
      </c>
      <c r="B2940" s="246" t="s">
        <v>18310</v>
      </c>
      <c r="C2940" s="245" t="s">
        <v>15451</v>
      </c>
      <c r="D2940" s="247" t="n">
        <v>0.3035</v>
      </c>
    </row>
    <row r="2941" customFormat="false" ht="12.8" hidden="false" customHeight="false" outlineLevel="0" collapsed="false">
      <c r="A2941" s="245" t="n">
        <v>90106</v>
      </c>
      <c r="B2941" s="246" t="s">
        <v>18311</v>
      </c>
      <c r="C2941" s="245" t="s">
        <v>15451</v>
      </c>
      <c r="D2941" s="247" t="n">
        <v>0.4423</v>
      </c>
    </row>
    <row r="2942" customFormat="false" ht="12.8" hidden="false" customHeight="false" outlineLevel="0" collapsed="false">
      <c r="A2942" s="245" t="n">
        <v>90105</v>
      </c>
      <c r="B2942" s="246" t="s">
        <v>18312</v>
      </c>
      <c r="C2942" s="245" t="s">
        <v>15451</v>
      </c>
      <c r="D2942" s="247" t="n">
        <v>0.4507</v>
      </c>
    </row>
    <row r="2943" customFormat="false" ht="12.8" hidden="false" customHeight="false" outlineLevel="0" collapsed="false">
      <c r="A2943" s="245" t="n">
        <v>90108</v>
      </c>
      <c r="B2943" s="246" t="s">
        <v>18313</v>
      </c>
      <c r="C2943" s="245" t="s">
        <v>15451</v>
      </c>
      <c r="D2943" s="247" t="n">
        <v>0.4421</v>
      </c>
    </row>
    <row r="2944" customFormat="false" ht="12.8" hidden="false" customHeight="false" outlineLevel="0" collapsed="false">
      <c r="A2944" s="245" t="n">
        <v>90107</v>
      </c>
      <c r="B2944" s="246" t="s">
        <v>18314</v>
      </c>
      <c r="C2944" s="245" t="s">
        <v>15451</v>
      </c>
      <c r="D2944" s="247" t="n">
        <v>0.4434</v>
      </c>
    </row>
    <row r="2945" customFormat="false" ht="12.8" hidden="false" customHeight="false" outlineLevel="0" collapsed="false">
      <c r="A2945" s="245" t="n">
        <v>102354</v>
      </c>
      <c r="B2945" s="246" t="s">
        <v>18315</v>
      </c>
      <c r="C2945" s="245" t="s">
        <v>15451</v>
      </c>
      <c r="D2945" s="247" t="n">
        <v>0.4525</v>
      </c>
    </row>
    <row r="2946" customFormat="false" ht="12.8" hidden="false" customHeight="false" outlineLevel="0" collapsed="false">
      <c r="A2946" s="245" t="n">
        <v>102355</v>
      </c>
      <c r="B2946" s="246" t="s">
        <v>18316</v>
      </c>
      <c r="C2946" s="245" t="s">
        <v>15451</v>
      </c>
      <c r="D2946" s="247" t="n">
        <v>0.5085</v>
      </c>
    </row>
    <row r="2947" customFormat="false" ht="12.8" hidden="false" customHeight="false" outlineLevel="0" collapsed="false">
      <c r="A2947" s="245" t="n">
        <v>102360</v>
      </c>
      <c r="B2947" s="246" t="s">
        <v>18317</v>
      </c>
      <c r="C2947" s="245" t="s">
        <v>15451</v>
      </c>
      <c r="D2947" s="247" t="n">
        <v>0.3165</v>
      </c>
    </row>
    <row r="2948" customFormat="false" ht="12.8" hidden="false" customHeight="false" outlineLevel="0" collapsed="false">
      <c r="A2948" s="245" t="n">
        <v>102361</v>
      </c>
      <c r="B2948" s="246" t="s">
        <v>18318</v>
      </c>
      <c r="C2948" s="245" t="s">
        <v>15451</v>
      </c>
      <c r="D2948" s="247" t="n">
        <v>0.4534</v>
      </c>
    </row>
    <row r="2949" customFormat="false" ht="12.8" hidden="false" customHeight="false" outlineLevel="0" collapsed="false">
      <c r="A2949" s="245" t="n">
        <v>101601</v>
      </c>
      <c r="B2949" s="246" t="s">
        <v>18319</v>
      </c>
      <c r="C2949" s="245" t="s">
        <v>15370</v>
      </c>
      <c r="D2949" s="247" t="n">
        <v>0.5038</v>
      </c>
    </row>
    <row r="2950" customFormat="false" ht="12.8" hidden="false" customHeight="false" outlineLevel="0" collapsed="false">
      <c r="A2950" s="245" t="n">
        <v>101600</v>
      </c>
      <c r="B2950" s="246" t="s">
        <v>18320</v>
      </c>
      <c r="C2950" s="245" t="s">
        <v>15370</v>
      </c>
      <c r="D2950" s="247" t="n">
        <v>0.5033</v>
      </c>
    </row>
    <row r="2951" customFormat="false" ht="12.8" hidden="false" customHeight="false" outlineLevel="0" collapsed="false">
      <c r="A2951" s="245" t="n">
        <v>101603</v>
      </c>
      <c r="B2951" s="246" t="s">
        <v>18321</v>
      </c>
      <c r="C2951" s="245" t="s">
        <v>15370</v>
      </c>
      <c r="D2951" s="247" t="n">
        <v>0.5033</v>
      </c>
    </row>
    <row r="2952" customFormat="false" ht="12.8" hidden="false" customHeight="false" outlineLevel="0" collapsed="false">
      <c r="A2952" s="245" t="n">
        <v>101602</v>
      </c>
      <c r="B2952" s="246" t="s">
        <v>18322</v>
      </c>
      <c r="C2952" s="245" t="s">
        <v>15370</v>
      </c>
      <c r="D2952" s="247" t="n">
        <v>0.5027</v>
      </c>
    </row>
    <row r="2953" customFormat="false" ht="12.8" hidden="false" customHeight="false" outlineLevel="0" collapsed="false">
      <c r="A2953" s="245" t="n">
        <v>101605</v>
      </c>
      <c r="B2953" s="246" t="s">
        <v>18323</v>
      </c>
      <c r="C2953" s="245" t="s">
        <v>15370</v>
      </c>
      <c r="D2953" s="247" t="n">
        <v>0.5038</v>
      </c>
    </row>
    <row r="2954" customFormat="false" ht="12.8" hidden="false" customHeight="false" outlineLevel="0" collapsed="false">
      <c r="A2954" s="245" t="n">
        <v>101604</v>
      </c>
      <c r="B2954" s="246" t="s">
        <v>18324</v>
      </c>
      <c r="C2954" s="245" t="s">
        <v>15370</v>
      </c>
      <c r="D2954" s="247" t="n">
        <v>0.5039</v>
      </c>
    </row>
    <row r="2955" customFormat="false" ht="12.8" hidden="false" customHeight="false" outlineLevel="0" collapsed="false">
      <c r="A2955" s="245" t="n">
        <v>101588</v>
      </c>
      <c r="B2955" s="246" t="s">
        <v>18325</v>
      </c>
      <c r="C2955" s="245" t="s">
        <v>15370</v>
      </c>
      <c r="D2955" s="247" t="n">
        <v>0.4756</v>
      </c>
    </row>
    <row r="2956" customFormat="false" ht="12.8" hidden="false" customHeight="false" outlineLevel="0" collapsed="false">
      <c r="A2956" s="245" t="n">
        <v>101591</v>
      </c>
      <c r="B2956" s="246" t="s">
        <v>18326</v>
      </c>
      <c r="C2956" s="245" t="s">
        <v>15370</v>
      </c>
      <c r="D2956" s="247" t="n">
        <v>0.4765</v>
      </c>
    </row>
    <row r="2957" customFormat="false" ht="12.8" hidden="false" customHeight="false" outlineLevel="0" collapsed="false">
      <c r="A2957" s="245" t="n">
        <v>101590</v>
      </c>
      <c r="B2957" s="246" t="s">
        <v>18327</v>
      </c>
      <c r="C2957" s="245" t="s">
        <v>15370</v>
      </c>
      <c r="D2957" s="247" t="n">
        <v>0.4676</v>
      </c>
    </row>
    <row r="2958" customFormat="false" ht="12.8" hidden="false" customHeight="false" outlineLevel="0" collapsed="false">
      <c r="A2958" s="245" t="n">
        <v>101593</v>
      </c>
      <c r="B2958" s="246" t="s">
        <v>18328</v>
      </c>
      <c r="C2958" s="245" t="s">
        <v>15370</v>
      </c>
      <c r="D2958" s="247" t="n">
        <v>0.4601</v>
      </c>
    </row>
    <row r="2959" customFormat="false" ht="12.8" hidden="false" customHeight="false" outlineLevel="0" collapsed="false">
      <c r="A2959" s="245" t="n">
        <v>101592</v>
      </c>
      <c r="B2959" s="246" t="s">
        <v>18329</v>
      </c>
      <c r="C2959" s="245" t="s">
        <v>15370</v>
      </c>
      <c r="D2959" s="247" t="n">
        <v>0.4391</v>
      </c>
    </row>
    <row r="2960" customFormat="false" ht="12.8" hidden="false" customHeight="false" outlineLevel="0" collapsed="false">
      <c r="A2960" s="245" t="n">
        <v>101583</v>
      </c>
      <c r="B2960" s="246" t="s">
        <v>18330</v>
      </c>
      <c r="C2960" s="245" t="s">
        <v>15370</v>
      </c>
      <c r="D2960" s="247" t="n">
        <v>0.6074</v>
      </c>
    </row>
    <row r="2961" customFormat="false" ht="12.8" hidden="false" customHeight="false" outlineLevel="0" collapsed="false">
      <c r="A2961" s="245" t="n">
        <v>101582</v>
      </c>
      <c r="B2961" s="246" t="s">
        <v>18331</v>
      </c>
      <c r="C2961" s="245" t="s">
        <v>15370</v>
      </c>
      <c r="D2961" s="247" t="n">
        <v>0.5287</v>
      </c>
    </row>
    <row r="2962" customFormat="false" ht="12.8" hidden="false" customHeight="false" outlineLevel="0" collapsed="false">
      <c r="A2962" s="245" t="n">
        <v>101585</v>
      </c>
      <c r="B2962" s="246" t="s">
        <v>18332</v>
      </c>
      <c r="C2962" s="245" t="s">
        <v>15370</v>
      </c>
      <c r="D2962" s="247" t="n">
        <v>0.5887</v>
      </c>
    </row>
    <row r="2963" customFormat="false" ht="12.8" hidden="false" customHeight="false" outlineLevel="0" collapsed="false">
      <c r="A2963" s="245" t="n">
        <v>101584</v>
      </c>
      <c r="B2963" s="246" t="s">
        <v>18333</v>
      </c>
      <c r="C2963" s="245" t="s">
        <v>15370</v>
      </c>
      <c r="D2963" s="247" t="n">
        <v>0.4885</v>
      </c>
    </row>
    <row r="2964" customFormat="false" ht="12.8" hidden="false" customHeight="false" outlineLevel="0" collapsed="false">
      <c r="A2964" s="245" t="n">
        <v>101587</v>
      </c>
      <c r="B2964" s="246" t="s">
        <v>18334</v>
      </c>
      <c r="C2964" s="245" t="s">
        <v>15370</v>
      </c>
      <c r="D2964" s="247" t="n">
        <v>0.5233</v>
      </c>
    </row>
    <row r="2965" customFormat="false" ht="12.8" hidden="false" customHeight="false" outlineLevel="0" collapsed="false">
      <c r="A2965" s="245" t="n">
        <v>101586</v>
      </c>
      <c r="B2965" s="246" t="s">
        <v>18335</v>
      </c>
      <c r="C2965" s="245" t="s">
        <v>15370</v>
      </c>
      <c r="D2965" s="247" t="n">
        <v>0.3901</v>
      </c>
    </row>
    <row r="2966" customFormat="false" ht="12.8" hidden="false" customHeight="false" outlineLevel="0" collapsed="false">
      <c r="A2966" s="245" t="n">
        <v>101577</v>
      </c>
      <c r="B2966" s="246" t="s">
        <v>18336</v>
      </c>
      <c r="C2966" s="245" t="s">
        <v>15370</v>
      </c>
      <c r="D2966" s="247" t="n">
        <v>0.6181</v>
      </c>
    </row>
    <row r="2967" customFormat="false" ht="12.8" hidden="false" customHeight="false" outlineLevel="0" collapsed="false">
      <c r="A2967" s="245" t="n">
        <v>101576</v>
      </c>
      <c r="B2967" s="246" t="s">
        <v>18337</v>
      </c>
      <c r="C2967" s="245" t="s">
        <v>15370</v>
      </c>
      <c r="D2967" s="247" t="n">
        <v>0.5445</v>
      </c>
    </row>
    <row r="2968" customFormat="false" ht="12.8" hidden="false" customHeight="false" outlineLevel="0" collapsed="false">
      <c r="A2968" s="245" t="n">
        <v>101579</v>
      </c>
      <c r="B2968" s="246" t="s">
        <v>18338</v>
      </c>
      <c r="C2968" s="245" t="s">
        <v>15370</v>
      </c>
      <c r="D2968" s="247" t="n">
        <v>0.5952</v>
      </c>
    </row>
    <row r="2969" customFormat="false" ht="12.8" hidden="false" customHeight="false" outlineLevel="0" collapsed="false">
      <c r="A2969" s="245" t="n">
        <v>101578</v>
      </c>
      <c r="B2969" s="246" t="s">
        <v>18339</v>
      </c>
      <c r="C2969" s="245" t="s">
        <v>15370</v>
      </c>
      <c r="D2969" s="247" t="n">
        <v>0.5</v>
      </c>
    </row>
    <row r="2970" customFormat="false" ht="12.8" hidden="false" customHeight="false" outlineLevel="0" collapsed="false">
      <c r="A2970" s="245" t="n">
        <v>101581</v>
      </c>
      <c r="B2970" s="246" t="s">
        <v>18340</v>
      </c>
      <c r="C2970" s="245" t="s">
        <v>15370</v>
      </c>
      <c r="D2970" s="247" t="n">
        <v>0.5174</v>
      </c>
    </row>
    <row r="2971" customFormat="false" ht="12.8" hidden="false" customHeight="false" outlineLevel="0" collapsed="false">
      <c r="A2971" s="245" t="n">
        <v>101580</v>
      </c>
      <c r="B2971" s="246" t="s">
        <v>18341</v>
      </c>
      <c r="C2971" s="245" t="s">
        <v>15370</v>
      </c>
      <c r="D2971" s="247" t="n">
        <v>0.3898</v>
      </c>
    </row>
    <row r="2972" customFormat="false" ht="12.8" hidden="false" customHeight="false" outlineLevel="0" collapsed="false">
      <c r="A2972" s="245" t="n">
        <v>101571</v>
      </c>
      <c r="B2972" s="246" t="s">
        <v>18342</v>
      </c>
      <c r="C2972" s="245" t="s">
        <v>15370</v>
      </c>
      <c r="D2972" s="247" t="n">
        <v>0.7586</v>
      </c>
    </row>
    <row r="2973" customFormat="false" ht="12.8" hidden="false" customHeight="false" outlineLevel="0" collapsed="false">
      <c r="A2973" s="245" t="n">
        <v>101570</v>
      </c>
      <c r="B2973" s="246" t="s">
        <v>18343</v>
      </c>
      <c r="C2973" s="245" t="s">
        <v>15370</v>
      </c>
      <c r="D2973" s="247" t="n">
        <v>0.7151</v>
      </c>
    </row>
    <row r="2974" customFormat="false" ht="12.8" hidden="false" customHeight="false" outlineLevel="0" collapsed="false">
      <c r="A2974" s="245" t="n">
        <v>101573</v>
      </c>
      <c r="B2974" s="246" t="s">
        <v>18344</v>
      </c>
      <c r="C2974" s="245" t="s">
        <v>15370</v>
      </c>
      <c r="D2974" s="247" t="n">
        <v>0.7432</v>
      </c>
    </row>
    <row r="2975" customFormat="false" ht="12.8" hidden="false" customHeight="false" outlineLevel="0" collapsed="false">
      <c r="A2975" s="245" t="n">
        <v>101572</v>
      </c>
      <c r="B2975" s="246" t="s">
        <v>18345</v>
      </c>
      <c r="C2975" s="245" t="s">
        <v>15370</v>
      </c>
      <c r="D2975" s="247" t="n">
        <v>0.6827</v>
      </c>
    </row>
    <row r="2976" customFormat="false" ht="12.8" hidden="false" customHeight="false" outlineLevel="0" collapsed="false">
      <c r="A2976" s="245" t="n">
        <v>101575</v>
      </c>
      <c r="B2976" s="246" t="s">
        <v>18346</v>
      </c>
      <c r="C2976" s="245" t="s">
        <v>15370</v>
      </c>
      <c r="D2976" s="247" t="n">
        <v>0.687</v>
      </c>
    </row>
    <row r="2977" customFormat="false" ht="12.8" hidden="false" customHeight="false" outlineLevel="0" collapsed="false">
      <c r="A2977" s="245" t="n">
        <v>101574</v>
      </c>
      <c r="B2977" s="246" t="s">
        <v>18347</v>
      </c>
      <c r="C2977" s="245" t="s">
        <v>15370</v>
      </c>
      <c r="D2977" s="247" t="n">
        <v>0.5956</v>
      </c>
    </row>
    <row r="2978" customFormat="false" ht="12.8" hidden="false" customHeight="false" outlineLevel="0" collapsed="false">
      <c r="A2978" s="245" t="n">
        <v>101589</v>
      </c>
      <c r="B2978" s="246" t="s">
        <v>18348</v>
      </c>
      <c r="C2978" s="245" t="s">
        <v>15370</v>
      </c>
      <c r="D2978" s="247" t="n">
        <v>0.4808</v>
      </c>
    </row>
    <row r="2979" customFormat="false" ht="12.8" hidden="false" customHeight="false" outlineLevel="0" collapsed="false">
      <c r="A2979" s="245" t="n">
        <v>106673</v>
      </c>
      <c r="B2979" s="246" t="s">
        <v>18349</v>
      </c>
      <c r="C2979" s="245" t="s">
        <v>15370</v>
      </c>
      <c r="D2979" s="247" t="n">
        <v>0.9904</v>
      </c>
    </row>
    <row r="2980" customFormat="false" ht="12.8" hidden="false" customHeight="false" outlineLevel="0" collapsed="false">
      <c r="A2980" s="245" t="n">
        <v>101617</v>
      </c>
      <c r="B2980" s="246" t="s">
        <v>18350</v>
      </c>
      <c r="C2980" s="245" t="s">
        <v>15370</v>
      </c>
      <c r="D2980" s="247" t="n">
        <v>0.9834</v>
      </c>
    </row>
    <row r="2981" customFormat="false" ht="12.8" hidden="false" customHeight="false" outlineLevel="0" collapsed="false">
      <c r="A2981" s="245" t="n">
        <v>101620</v>
      </c>
      <c r="B2981" s="246" t="s">
        <v>18351</v>
      </c>
      <c r="C2981" s="245" t="s">
        <v>15451</v>
      </c>
      <c r="D2981" s="247" t="n">
        <v>0.4899</v>
      </c>
    </row>
    <row r="2982" customFormat="false" ht="12.8" hidden="false" customHeight="false" outlineLevel="0" collapsed="false">
      <c r="A2982" s="245" t="n">
        <v>101625</v>
      </c>
      <c r="B2982" s="246" t="s">
        <v>18352</v>
      </c>
      <c r="C2982" s="245" t="s">
        <v>15451</v>
      </c>
      <c r="D2982" s="247" t="n">
        <v>0.2946</v>
      </c>
    </row>
    <row r="2983" customFormat="false" ht="12.8" hidden="false" customHeight="false" outlineLevel="0" collapsed="false">
      <c r="A2983" s="245" t="n">
        <v>101621</v>
      </c>
      <c r="B2983" s="246" t="s">
        <v>18353</v>
      </c>
      <c r="C2983" s="245" t="s">
        <v>15451</v>
      </c>
      <c r="D2983" s="247" t="n">
        <v>0.483</v>
      </c>
    </row>
    <row r="2984" customFormat="false" ht="12.8" hidden="false" customHeight="false" outlineLevel="0" collapsed="false">
      <c r="A2984" s="245" t="n">
        <v>101624</v>
      </c>
      <c r="B2984" s="246" t="s">
        <v>18354</v>
      </c>
      <c r="C2984" s="245" t="s">
        <v>15451</v>
      </c>
      <c r="D2984" s="247" t="n">
        <v>0.2888</v>
      </c>
    </row>
    <row r="2985" customFormat="false" ht="12.8" hidden="false" customHeight="false" outlineLevel="0" collapsed="false">
      <c r="A2985" s="245" t="n">
        <v>106672</v>
      </c>
      <c r="B2985" s="246" t="s">
        <v>18355</v>
      </c>
      <c r="C2985" s="245" t="s">
        <v>15370</v>
      </c>
      <c r="D2985" s="247" t="n">
        <v>0.9943</v>
      </c>
    </row>
    <row r="2986" customFormat="false" ht="12.8" hidden="false" customHeight="false" outlineLevel="0" collapsed="false">
      <c r="A2986" s="245" t="n">
        <v>101616</v>
      </c>
      <c r="B2986" s="246" t="s">
        <v>18356</v>
      </c>
      <c r="C2986" s="245" t="s">
        <v>15370</v>
      </c>
      <c r="D2986" s="247" t="n">
        <v>0.9924</v>
      </c>
    </row>
    <row r="2987" customFormat="false" ht="12.8" hidden="false" customHeight="false" outlineLevel="0" collapsed="false">
      <c r="A2987" s="245" t="n">
        <v>101618</v>
      </c>
      <c r="B2987" s="246" t="s">
        <v>18357</v>
      </c>
      <c r="C2987" s="245" t="s">
        <v>15451</v>
      </c>
      <c r="D2987" s="247" t="n">
        <v>0.5465</v>
      </c>
    </row>
    <row r="2988" customFormat="false" ht="12.8" hidden="false" customHeight="false" outlineLevel="0" collapsed="false">
      <c r="A2988" s="245" t="n">
        <v>101622</v>
      </c>
      <c r="B2988" s="246" t="s">
        <v>18358</v>
      </c>
      <c r="C2988" s="245" t="s">
        <v>15451</v>
      </c>
      <c r="D2988" s="247" t="n">
        <v>0.3689</v>
      </c>
    </row>
    <row r="2989" customFormat="false" ht="12.8" hidden="false" customHeight="false" outlineLevel="0" collapsed="false">
      <c r="A2989" s="245" t="n">
        <v>101619</v>
      </c>
      <c r="B2989" s="246" t="s">
        <v>18359</v>
      </c>
      <c r="C2989" s="245" t="s">
        <v>15451</v>
      </c>
      <c r="D2989" s="247" t="n">
        <v>0.5324</v>
      </c>
    </row>
    <row r="2990" customFormat="false" ht="12.8" hidden="false" customHeight="false" outlineLevel="0" collapsed="false">
      <c r="A2990" s="245" t="n">
        <v>101623</v>
      </c>
      <c r="B2990" s="246" t="s">
        <v>18360</v>
      </c>
      <c r="C2990" s="245" t="s">
        <v>15451</v>
      </c>
      <c r="D2990" s="247" t="n">
        <v>0.3591</v>
      </c>
    </row>
    <row r="2991" customFormat="false" ht="12.8" hidden="false" customHeight="false" outlineLevel="0" collapsed="false">
      <c r="A2991" s="245" t="n">
        <v>104482</v>
      </c>
      <c r="B2991" s="246" t="s">
        <v>18361</v>
      </c>
      <c r="C2991" s="245" t="s">
        <v>17110</v>
      </c>
      <c r="D2991" s="247" t="n">
        <v>0.9577</v>
      </c>
    </row>
    <row r="2992" customFormat="false" ht="12.8" hidden="false" customHeight="false" outlineLevel="0" collapsed="false">
      <c r="A2992" s="245" t="n">
        <v>104189</v>
      </c>
      <c r="B2992" s="246" t="s">
        <v>18362</v>
      </c>
      <c r="C2992" s="245" t="s">
        <v>15451</v>
      </c>
      <c r="D2992" s="247" t="n">
        <v>0.2885</v>
      </c>
    </row>
    <row r="2993" customFormat="false" ht="12.8" hidden="false" customHeight="false" outlineLevel="0" collapsed="false">
      <c r="A2993" s="245" t="n">
        <v>104185</v>
      </c>
      <c r="B2993" s="246" t="s">
        <v>18363</v>
      </c>
      <c r="C2993" s="245" t="s">
        <v>14</v>
      </c>
      <c r="D2993" s="247" t="n">
        <v>1</v>
      </c>
    </row>
    <row r="2994" customFormat="false" ht="12.8" hidden="false" customHeight="false" outlineLevel="0" collapsed="false">
      <c r="A2994" s="245" t="n">
        <v>104184</v>
      </c>
      <c r="B2994" s="246" t="s">
        <v>18364</v>
      </c>
      <c r="C2994" s="245" t="s">
        <v>14</v>
      </c>
      <c r="D2994" s="247" t="n">
        <v>0.6122</v>
      </c>
    </row>
    <row r="2995" customFormat="false" ht="12.8" hidden="false" customHeight="false" outlineLevel="0" collapsed="false">
      <c r="A2995" s="245" t="n">
        <v>104190</v>
      </c>
      <c r="B2995" s="246" t="s">
        <v>18365</v>
      </c>
      <c r="C2995" s="245" t="s">
        <v>14</v>
      </c>
      <c r="D2995" s="247" t="n">
        <v>1</v>
      </c>
    </row>
    <row r="2996" customFormat="false" ht="12.8" hidden="false" customHeight="false" outlineLevel="0" collapsed="false">
      <c r="A2996" s="245" t="n">
        <v>104183</v>
      </c>
      <c r="B2996" s="246" t="s">
        <v>18366</v>
      </c>
      <c r="C2996" s="245" t="s">
        <v>15376</v>
      </c>
      <c r="D2996" s="247" t="n">
        <v>0.075</v>
      </c>
    </row>
    <row r="2997" customFormat="false" ht="12.8" hidden="false" customHeight="false" outlineLevel="0" collapsed="false">
      <c r="A2997" s="245" t="n">
        <v>104187</v>
      </c>
      <c r="B2997" s="246" t="s">
        <v>18367</v>
      </c>
      <c r="C2997" s="245" t="s">
        <v>15376</v>
      </c>
      <c r="D2997" s="247" t="n">
        <v>0.0362</v>
      </c>
    </row>
    <row r="2998" customFormat="false" ht="12.8" hidden="false" customHeight="false" outlineLevel="0" collapsed="false">
      <c r="A2998" s="245" t="n">
        <v>104186</v>
      </c>
      <c r="B2998" s="246" t="s">
        <v>18368</v>
      </c>
      <c r="C2998" s="245" t="s">
        <v>15376</v>
      </c>
      <c r="D2998" s="247" t="n">
        <v>0.1954</v>
      </c>
    </row>
    <row r="2999" customFormat="false" ht="12.8" hidden="false" customHeight="false" outlineLevel="0" collapsed="false">
      <c r="A2999" s="245" t="n">
        <v>100674</v>
      </c>
      <c r="B2999" s="246" t="s">
        <v>18369</v>
      </c>
      <c r="C2999" s="245" t="s">
        <v>15370</v>
      </c>
      <c r="D2999" s="247" t="n">
        <v>0.0325</v>
      </c>
    </row>
    <row r="3000" customFormat="false" ht="12.8" hidden="false" customHeight="false" outlineLevel="0" collapsed="false">
      <c r="A3000" s="245" t="n">
        <v>94589</v>
      </c>
      <c r="B3000" s="246" t="s">
        <v>18370</v>
      </c>
      <c r="C3000" s="245" t="s">
        <v>15376</v>
      </c>
      <c r="D3000" s="247" t="n">
        <v>0.5517</v>
      </c>
    </row>
    <row r="3001" customFormat="false" ht="12.8" hidden="false" customHeight="false" outlineLevel="0" collapsed="false">
      <c r="A3001" s="245" t="n">
        <v>94590</v>
      </c>
      <c r="B3001" s="246" t="s">
        <v>18371</v>
      </c>
      <c r="C3001" s="245" t="s">
        <v>15376</v>
      </c>
      <c r="D3001" s="247" t="n">
        <v>0.5058</v>
      </c>
    </row>
    <row r="3002" customFormat="false" ht="12.8" hidden="false" customHeight="false" outlineLevel="0" collapsed="false">
      <c r="A3002" s="245" t="n">
        <v>94587</v>
      </c>
      <c r="B3002" s="246" t="s">
        <v>18372</v>
      </c>
      <c r="C3002" s="245" t="s">
        <v>15376</v>
      </c>
      <c r="D3002" s="247" t="n">
        <v>0.4183</v>
      </c>
    </row>
    <row r="3003" customFormat="false" ht="12.8" hidden="false" customHeight="false" outlineLevel="0" collapsed="false">
      <c r="A3003" s="245" t="n">
        <v>94588</v>
      </c>
      <c r="B3003" s="246" t="s">
        <v>18373</v>
      </c>
      <c r="C3003" s="245" t="s">
        <v>15376</v>
      </c>
      <c r="D3003" s="247" t="n">
        <v>0.4463</v>
      </c>
    </row>
    <row r="3004" customFormat="false" ht="12.8" hidden="false" customHeight="false" outlineLevel="0" collapsed="false">
      <c r="A3004" s="245" t="n">
        <v>105812</v>
      </c>
      <c r="B3004" s="246" t="s">
        <v>18374</v>
      </c>
      <c r="C3004" s="245" t="s">
        <v>15376</v>
      </c>
      <c r="D3004" s="247" t="n">
        <v>0.0696</v>
      </c>
    </row>
    <row r="3005" customFormat="false" ht="12.8" hidden="false" customHeight="false" outlineLevel="0" collapsed="false">
      <c r="A3005" s="245" t="n">
        <v>94570</v>
      </c>
      <c r="B3005" s="246" t="s">
        <v>18375</v>
      </c>
      <c r="C3005" s="245" t="s">
        <v>15370</v>
      </c>
      <c r="D3005" s="247" t="n">
        <v>0.0298</v>
      </c>
    </row>
    <row r="3006" customFormat="false" ht="12.8" hidden="false" customHeight="false" outlineLevel="0" collapsed="false">
      <c r="A3006" s="245" t="n">
        <v>94572</v>
      </c>
      <c r="B3006" s="246" t="s">
        <v>18376</v>
      </c>
      <c r="C3006" s="245" t="s">
        <v>15370</v>
      </c>
      <c r="D3006" s="247" t="n">
        <v>0.0309</v>
      </c>
    </row>
    <row r="3007" customFormat="false" ht="12.8" hidden="false" customHeight="false" outlineLevel="0" collapsed="false">
      <c r="A3007" s="245" t="n">
        <v>94573</v>
      </c>
      <c r="B3007" s="246" t="s">
        <v>18377</v>
      </c>
      <c r="C3007" s="245" t="s">
        <v>15370</v>
      </c>
      <c r="D3007" s="247" t="n">
        <v>0.0266</v>
      </c>
    </row>
    <row r="3008" customFormat="false" ht="12.8" hidden="false" customHeight="false" outlineLevel="0" collapsed="false">
      <c r="A3008" s="245" t="n">
        <v>94569</v>
      </c>
      <c r="B3008" s="246" t="s">
        <v>18378</v>
      </c>
      <c r="C3008" s="245" t="s">
        <v>15370</v>
      </c>
      <c r="D3008" s="247" t="n">
        <v>0.0512</v>
      </c>
    </row>
    <row r="3009" customFormat="false" ht="12.8" hidden="false" customHeight="false" outlineLevel="0" collapsed="false">
      <c r="A3009" s="245" t="n">
        <v>94562</v>
      </c>
      <c r="B3009" s="246" t="s">
        <v>18379</v>
      </c>
      <c r="C3009" s="245" t="s">
        <v>15370</v>
      </c>
      <c r="D3009" s="247" t="n">
        <v>0.1059</v>
      </c>
    </row>
    <row r="3010" customFormat="false" ht="12.8" hidden="false" customHeight="false" outlineLevel="0" collapsed="false">
      <c r="A3010" s="245" t="n">
        <v>105813</v>
      </c>
      <c r="B3010" s="246" t="s">
        <v>18380</v>
      </c>
      <c r="C3010" s="245" t="s">
        <v>15370</v>
      </c>
      <c r="D3010" s="247" t="n">
        <v>0.2264</v>
      </c>
    </row>
    <row r="3011" customFormat="false" ht="12.8" hidden="false" customHeight="false" outlineLevel="0" collapsed="false">
      <c r="A3011" s="245" t="n">
        <v>94559</v>
      </c>
      <c r="B3011" s="246" t="s">
        <v>18381</v>
      </c>
      <c r="C3011" s="245" t="s">
        <v>15370</v>
      </c>
      <c r="D3011" s="247" t="n">
        <v>0.3215</v>
      </c>
    </row>
    <row r="3012" customFormat="false" ht="12.8" hidden="false" customHeight="false" outlineLevel="0" collapsed="false">
      <c r="A3012" s="245" t="n">
        <v>100668</v>
      </c>
      <c r="B3012" s="246" t="s">
        <v>18382</v>
      </c>
      <c r="C3012" s="245" t="s">
        <v>15370</v>
      </c>
      <c r="D3012" s="247" t="n">
        <v>0.0911</v>
      </c>
    </row>
    <row r="3013" customFormat="false" ht="12.8" hidden="false" customHeight="false" outlineLevel="0" collapsed="false">
      <c r="A3013" s="245" t="n">
        <v>100670</v>
      </c>
      <c r="B3013" s="246" t="s">
        <v>18383</v>
      </c>
      <c r="C3013" s="245" t="s">
        <v>15370</v>
      </c>
      <c r="D3013" s="247" t="n">
        <v>0.0435</v>
      </c>
    </row>
    <row r="3014" customFormat="false" ht="12.8" hidden="false" customHeight="false" outlineLevel="0" collapsed="false">
      <c r="A3014" s="245" t="n">
        <v>100665</v>
      </c>
      <c r="B3014" s="246" t="s">
        <v>18384</v>
      </c>
      <c r="C3014" s="245" t="s">
        <v>15370</v>
      </c>
      <c r="D3014" s="247" t="n">
        <v>0.0606</v>
      </c>
    </row>
    <row r="3015" customFormat="false" ht="12.8" hidden="false" customHeight="false" outlineLevel="0" collapsed="false">
      <c r="A3015" s="245" t="n">
        <v>100671</v>
      </c>
      <c r="B3015" s="246" t="s">
        <v>18385</v>
      </c>
      <c r="C3015" s="245" t="s">
        <v>15370</v>
      </c>
      <c r="D3015" s="247" t="n">
        <v>0.035</v>
      </c>
    </row>
    <row r="3016" customFormat="false" ht="12.8" hidden="false" customHeight="false" outlineLevel="0" collapsed="false">
      <c r="A3016" s="245" t="n">
        <v>100667</v>
      </c>
      <c r="B3016" s="246" t="s">
        <v>18386</v>
      </c>
      <c r="C3016" s="245" t="s">
        <v>15370</v>
      </c>
      <c r="D3016" s="247" t="n">
        <v>0.047</v>
      </c>
    </row>
    <row r="3017" customFormat="false" ht="12.8" hidden="false" customHeight="false" outlineLevel="0" collapsed="false">
      <c r="A3017" s="245" t="n">
        <v>100669</v>
      </c>
      <c r="B3017" s="246" t="s">
        <v>18387</v>
      </c>
      <c r="C3017" s="245" t="s">
        <v>15370</v>
      </c>
      <c r="D3017" s="247" t="n">
        <v>0.128</v>
      </c>
    </row>
    <row r="3018" customFormat="false" ht="12.8" hidden="false" customHeight="false" outlineLevel="0" collapsed="false">
      <c r="A3018" s="245" t="n">
        <v>100672</v>
      </c>
      <c r="B3018" s="246" t="s">
        <v>18388</v>
      </c>
      <c r="C3018" s="245" t="s">
        <v>15370</v>
      </c>
      <c r="D3018" s="247" t="n">
        <v>0.0543</v>
      </c>
    </row>
    <row r="3019" customFormat="false" ht="12.8" hidden="false" customHeight="false" outlineLevel="0" collapsed="false">
      <c r="A3019" s="245" t="n">
        <v>100666</v>
      </c>
      <c r="B3019" s="246" t="s">
        <v>18389</v>
      </c>
      <c r="C3019" s="245" t="s">
        <v>15370</v>
      </c>
      <c r="D3019" s="247" t="n">
        <v>0.0762</v>
      </c>
    </row>
    <row r="3020" customFormat="false" ht="12.8" hidden="false" customHeight="false" outlineLevel="0" collapsed="false">
      <c r="A3020" s="245" t="n">
        <v>105925</v>
      </c>
      <c r="B3020" s="246" t="s">
        <v>18390</v>
      </c>
      <c r="C3020" s="245" t="s">
        <v>15376</v>
      </c>
      <c r="D3020" s="247" t="n">
        <v>0.9625</v>
      </c>
    </row>
    <row r="3021" customFormat="false" ht="12.8" hidden="false" customHeight="false" outlineLevel="0" collapsed="false">
      <c r="A3021" s="245" t="n">
        <v>100659</v>
      </c>
      <c r="B3021" s="246" t="s">
        <v>18391</v>
      </c>
      <c r="C3021" s="245" t="s">
        <v>15376</v>
      </c>
      <c r="D3021" s="247" t="n">
        <v>0.1382</v>
      </c>
    </row>
    <row r="3022" customFormat="false" ht="12.8" hidden="false" customHeight="false" outlineLevel="0" collapsed="false">
      <c r="A3022" s="245" t="n">
        <v>100660</v>
      </c>
      <c r="B3022" s="246" t="s">
        <v>18392</v>
      </c>
      <c r="C3022" s="245" t="s">
        <v>15376</v>
      </c>
      <c r="D3022" s="247" t="n">
        <v>0.2112</v>
      </c>
    </row>
    <row r="3023" customFormat="false" ht="12.8" hidden="false" customHeight="false" outlineLevel="0" collapsed="false">
      <c r="A3023" s="245" t="n">
        <v>100676</v>
      </c>
      <c r="B3023" s="246" t="s">
        <v>18393</v>
      </c>
      <c r="C3023" s="245" t="s">
        <v>14</v>
      </c>
      <c r="D3023" s="247" t="n">
        <v>0.3589</v>
      </c>
    </row>
    <row r="3024" customFormat="false" ht="12.8" hidden="false" customHeight="false" outlineLevel="0" collapsed="false">
      <c r="A3024" s="245" t="n">
        <v>90806</v>
      </c>
      <c r="B3024" s="246" t="s">
        <v>18394</v>
      </c>
      <c r="C3024" s="245" t="s">
        <v>14</v>
      </c>
      <c r="D3024" s="247" t="n">
        <v>0.3709</v>
      </c>
    </row>
    <row r="3025" customFormat="false" ht="12.8" hidden="false" customHeight="false" outlineLevel="0" collapsed="false">
      <c r="A3025" s="245" t="n">
        <v>91292</v>
      </c>
      <c r="B3025" s="246" t="s">
        <v>18395</v>
      </c>
      <c r="C3025" s="245" t="s">
        <v>14</v>
      </c>
      <c r="D3025" s="247" t="n">
        <v>0.4773</v>
      </c>
    </row>
    <row r="3026" customFormat="false" ht="12.8" hidden="false" customHeight="false" outlineLevel="0" collapsed="false">
      <c r="A3026" s="245" t="n">
        <v>90801</v>
      </c>
      <c r="B3026" s="246" t="s">
        <v>18396</v>
      </c>
      <c r="C3026" s="245" t="s">
        <v>14</v>
      </c>
      <c r="D3026" s="247" t="n">
        <v>0.2765</v>
      </c>
    </row>
    <row r="3027" customFormat="false" ht="12.8" hidden="false" customHeight="false" outlineLevel="0" collapsed="false">
      <c r="A3027" s="245" t="n">
        <v>91287</v>
      </c>
      <c r="B3027" s="246" t="s">
        <v>18397</v>
      </c>
      <c r="C3027" s="245" t="s">
        <v>14</v>
      </c>
      <c r="D3027" s="247" t="n">
        <v>0.3813</v>
      </c>
    </row>
    <row r="3028" customFormat="false" ht="12.8" hidden="false" customHeight="false" outlineLevel="0" collapsed="false">
      <c r="A3028" s="245" t="n">
        <v>100706</v>
      </c>
      <c r="B3028" s="246" t="s">
        <v>18398</v>
      </c>
      <c r="C3028" s="245" t="s">
        <v>14</v>
      </c>
      <c r="D3028" s="247" t="n">
        <v>0.6493</v>
      </c>
    </row>
    <row r="3029" customFormat="false" ht="12.8" hidden="false" customHeight="false" outlineLevel="0" collapsed="false">
      <c r="A3029" s="245" t="n">
        <v>100709</v>
      </c>
      <c r="B3029" s="246" t="s">
        <v>18399</v>
      </c>
      <c r="C3029" s="245" t="s">
        <v>14</v>
      </c>
      <c r="D3029" s="247" t="n">
        <v>0.6926</v>
      </c>
    </row>
    <row r="3030" customFormat="false" ht="12.8" hidden="false" customHeight="false" outlineLevel="0" collapsed="false">
      <c r="A3030" s="245" t="n">
        <v>100710</v>
      </c>
      <c r="B3030" s="246" t="s">
        <v>18400</v>
      </c>
      <c r="C3030" s="245" t="s">
        <v>14</v>
      </c>
      <c r="D3030" s="247" t="n">
        <v>0.3619</v>
      </c>
    </row>
    <row r="3031" customFormat="false" ht="12.8" hidden="false" customHeight="false" outlineLevel="0" collapsed="false">
      <c r="A3031" s="245" t="n">
        <v>90830</v>
      </c>
      <c r="B3031" s="246" t="s">
        <v>18401</v>
      </c>
      <c r="C3031" s="245" t="s">
        <v>14</v>
      </c>
      <c r="D3031" s="247" t="n">
        <v>0.2173</v>
      </c>
    </row>
    <row r="3032" customFormat="false" ht="12.8" hidden="false" customHeight="false" outlineLevel="0" collapsed="false">
      <c r="A3032" s="245" t="n">
        <v>91304</v>
      </c>
      <c r="B3032" s="246" t="s">
        <v>18402</v>
      </c>
      <c r="C3032" s="245" t="s">
        <v>14</v>
      </c>
      <c r="D3032" s="247" t="n">
        <v>0.3545</v>
      </c>
    </row>
    <row r="3033" customFormat="false" ht="12.8" hidden="false" customHeight="false" outlineLevel="0" collapsed="false">
      <c r="A3033" s="245" t="n">
        <v>90831</v>
      </c>
      <c r="B3033" s="246" t="s">
        <v>18403</v>
      </c>
      <c r="C3033" s="245" t="s">
        <v>14</v>
      </c>
      <c r="D3033" s="247" t="n">
        <v>0.19</v>
      </c>
    </row>
    <row r="3034" customFormat="false" ht="12.8" hidden="false" customHeight="false" outlineLevel="0" collapsed="false">
      <c r="A3034" s="245" t="n">
        <v>91305</v>
      </c>
      <c r="B3034" s="246" t="s">
        <v>18404</v>
      </c>
      <c r="C3034" s="245" t="s">
        <v>14</v>
      </c>
      <c r="D3034" s="247" t="n">
        <v>0.2731</v>
      </c>
    </row>
    <row r="3035" customFormat="false" ht="12.8" hidden="false" customHeight="false" outlineLevel="0" collapsed="false">
      <c r="A3035" s="245" t="n">
        <v>91306</v>
      </c>
      <c r="B3035" s="246" t="s">
        <v>18405</v>
      </c>
      <c r="C3035" s="245" t="s">
        <v>14</v>
      </c>
      <c r="D3035" s="247" t="n">
        <v>0.19</v>
      </c>
    </row>
    <row r="3036" customFormat="false" ht="12.8" hidden="false" customHeight="false" outlineLevel="0" collapsed="false">
      <c r="A3036" s="245" t="n">
        <v>91307</v>
      </c>
      <c r="B3036" s="246" t="s">
        <v>18406</v>
      </c>
      <c r="C3036" s="245" t="s">
        <v>14</v>
      </c>
      <c r="D3036" s="247" t="n">
        <v>0.3203</v>
      </c>
    </row>
    <row r="3037" customFormat="false" ht="12.8" hidden="false" customHeight="false" outlineLevel="0" collapsed="false">
      <c r="A3037" s="245" t="n">
        <v>100707</v>
      </c>
      <c r="B3037" s="246" t="s">
        <v>18407</v>
      </c>
      <c r="C3037" s="245" t="s">
        <v>14</v>
      </c>
      <c r="D3037" s="247" t="n">
        <v>0.3177</v>
      </c>
    </row>
    <row r="3038" customFormat="false" ht="12.8" hidden="false" customHeight="false" outlineLevel="0" collapsed="false">
      <c r="A3038" s="245" t="n">
        <v>100708</v>
      </c>
      <c r="B3038" s="246" t="s">
        <v>18408</v>
      </c>
      <c r="C3038" s="245" t="s">
        <v>14</v>
      </c>
      <c r="D3038" s="247" t="n">
        <v>0.283</v>
      </c>
    </row>
    <row r="3039" customFormat="false" ht="12.8" hidden="false" customHeight="false" outlineLevel="0" collapsed="false">
      <c r="A3039" s="245" t="n">
        <v>91328</v>
      </c>
      <c r="B3039" s="246" t="s">
        <v>18409</v>
      </c>
      <c r="C3039" s="245" t="s">
        <v>14</v>
      </c>
      <c r="D3039" s="247" t="n">
        <v>0.2497</v>
      </c>
    </row>
    <row r="3040" customFormat="false" ht="12.8" hidden="false" customHeight="false" outlineLevel="0" collapsed="false">
      <c r="A3040" s="245" t="n">
        <v>100687</v>
      </c>
      <c r="B3040" s="246" t="s">
        <v>18410</v>
      </c>
      <c r="C3040" s="245" t="s">
        <v>14</v>
      </c>
      <c r="D3040" s="247" t="n">
        <v>0.2414</v>
      </c>
    </row>
    <row r="3041" customFormat="false" ht="12.8" hidden="false" customHeight="false" outlineLevel="0" collapsed="false">
      <c r="A3041" s="245" t="n">
        <v>100681</v>
      </c>
      <c r="B3041" s="246" t="s">
        <v>18411</v>
      </c>
      <c r="C3041" s="245" t="s">
        <v>14</v>
      </c>
      <c r="D3041" s="247" t="n">
        <v>0.2402</v>
      </c>
    </row>
    <row r="3042" customFormat="false" ht="12.8" hidden="false" customHeight="false" outlineLevel="0" collapsed="false">
      <c r="A3042" s="245" t="n">
        <v>91330</v>
      </c>
      <c r="B3042" s="246" t="s">
        <v>18412</v>
      </c>
      <c r="C3042" s="245" t="s">
        <v>14</v>
      </c>
      <c r="D3042" s="247" t="n">
        <v>0.2481</v>
      </c>
    </row>
    <row r="3043" customFormat="false" ht="12.8" hidden="false" customHeight="false" outlineLevel="0" collapsed="false">
      <c r="A3043" s="245" t="n">
        <v>100689</v>
      </c>
      <c r="B3043" s="246" t="s">
        <v>18413</v>
      </c>
      <c r="C3043" s="245" t="s">
        <v>14</v>
      </c>
      <c r="D3043" s="247" t="n">
        <v>0.2398</v>
      </c>
    </row>
    <row r="3044" customFormat="false" ht="12.8" hidden="false" customHeight="false" outlineLevel="0" collapsed="false">
      <c r="A3044" s="245" t="n">
        <v>91332</v>
      </c>
      <c r="B3044" s="246" t="s">
        <v>18414</v>
      </c>
      <c r="C3044" s="245" t="s">
        <v>14</v>
      </c>
      <c r="D3044" s="247" t="n">
        <v>0.2437</v>
      </c>
    </row>
    <row r="3045" customFormat="false" ht="12.8" hidden="false" customHeight="false" outlineLevel="0" collapsed="false">
      <c r="A3045" s="245" t="n">
        <v>100688</v>
      </c>
      <c r="B3045" s="246" t="s">
        <v>18415</v>
      </c>
      <c r="C3045" s="245" t="s">
        <v>14</v>
      </c>
      <c r="D3045" s="247" t="n">
        <v>0.2927</v>
      </c>
    </row>
    <row r="3046" customFormat="false" ht="12.8" hidden="false" customHeight="false" outlineLevel="0" collapsed="false">
      <c r="A3046" s="245" t="n">
        <v>91329</v>
      </c>
      <c r="B3046" s="246" t="s">
        <v>18416</v>
      </c>
      <c r="C3046" s="245" t="s">
        <v>14</v>
      </c>
      <c r="D3046" s="247" t="n">
        <v>0.2953</v>
      </c>
    </row>
    <row r="3047" customFormat="false" ht="12.8" hidden="false" customHeight="false" outlineLevel="0" collapsed="false">
      <c r="A3047" s="245" t="n">
        <v>100682</v>
      </c>
      <c r="B3047" s="246" t="s">
        <v>18417</v>
      </c>
      <c r="C3047" s="245" t="s">
        <v>14</v>
      </c>
      <c r="D3047" s="247" t="n">
        <v>0.2951</v>
      </c>
    </row>
    <row r="3048" customFormat="false" ht="12.8" hidden="false" customHeight="false" outlineLevel="0" collapsed="false">
      <c r="A3048" s="245" t="n">
        <v>91331</v>
      </c>
      <c r="B3048" s="246" t="s">
        <v>18418</v>
      </c>
      <c r="C3048" s="245" t="s">
        <v>14</v>
      </c>
      <c r="D3048" s="247" t="n">
        <v>0.2923</v>
      </c>
    </row>
    <row r="3049" customFormat="false" ht="12.8" hidden="false" customHeight="false" outlineLevel="0" collapsed="false">
      <c r="A3049" s="245" t="n">
        <v>100690</v>
      </c>
      <c r="B3049" s="246" t="s">
        <v>18419</v>
      </c>
      <c r="C3049" s="245" t="s">
        <v>14</v>
      </c>
      <c r="D3049" s="247" t="n">
        <v>0.293</v>
      </c>
    </row>
    <row r="3050" customFormat="false" ht="12.8" hidden="false" customHeight="false" outlineLevel="0" collapsed="false">
      <c r="A3050" s="245" t="n">
        <v>91333</v>
      </c>
      <c r="B3050" s="246" t="s">
        <v>18420</v>
      </c>
      <c r="C3050" s="245" t="s">
        <v>14</v>
      </c>
      <c r="D3050" s="247" t="n">
        <v>0.2853</v>
      </c>
    </row>
    <row r="3051" customFormat="false" ht="12.8" hidden="false" customHeight="false" outlineLevel="0" collapsed="false">
      <c r="A3051" s="245" t="n">
        <v>90845</v>
      </c>
      <c r="B3051" s="246" t="s">
        <v>18421</v>
      </c>
      <c r="C3051" s="245" t="s">
        <v>14</v>
      </c>
      <c r="D3051" s="247" t="n">
        <v>0.2194</v>
      </c>
    </row>
    <row r="3052" customFormat="false" ht="12.8" hidden="false" customHeight="false" outlineLevel="0" collapsed="false">
      <c r="A3052" s="245" t="n">
        <v>90846</v>
      </c>
      <c r="B3052" s="246" t="s">
        <v>18422</v>
      </c>
      <c r="C3052" s="245" t="s">
        <v>14</v>
      </c>
      <c r="D3052" s="247" t="n">
        <v>0.2135</v>
      </c>
    </row>
    <row r="3053" customFormat="false" ht="12.8" hidden="false" customHeight="false" outlineLevel="0" collapsed="false">
      <c r="A3053" s="245" t="n">
        <v>91316</v>
      </c>
      <c r="B3053" s="246" t="s">
        <v>18423</v>
      </c>
      <c r="C3053" s="245" t="s">
        <v>14</v>
      </c>
      <c r="D3053" s="247" t="n">
        <v>0.2592</v>
      </c>
    </row>
    <row r="3054" customFormat="false" ht="12.8" hidden="false" customHeight="false" outlineLevel="0" collapsed="false">
      <c r="A3054" s="245" t="n">
        <v>91317</v>
      </c>
      <c r="B3054" s="246" t="s">
        <v>18424</v>
      </c>
      <c r="C3054" s="245" t="s">
        <v>14</v>
      </c>
      <c r="D3054" s="247" t="n">
        <v>0.2502</v>
      </c>
    </row>
    <row r="3055" customFormat="false" ht="12.8" hidden="false" customHeight="false" outlineLevel="0" collapsed="false">
      <c r="A3055" s="245" t="n">
        <v>90841</v>
      </c>
      <c r="B3055" s="246" t="s">
        <v>18425</v>
      </c>
      <c r="C3055" s="245" t="s">
        <v>14</v>
      </c>
      <c r="D3055" s="247" t="n">
        <v>0.2461</v>
      </c>
    </row>
    <row r="3056" customFormat="false" ht="12.8" hidden="false" customHeight="false" outlineLevel="0" collapsed="false">
      <c r="A3056" s="245" t="n">
        <v>90847</v>
      </c>
      <c r="B3056" s="246" t="s">
        <v>18426</v>
      </c>
      <c r="C3056" s="245" t="s">
        <v>14</v>
      </c>
      <c r="D3056" s="247" t="n">
        <v>0.2554</v>
      </c>
    </row>
    <row r="3057" customFormat="false" ht="12.8" hidden="false" customHeight="false" outlineLevel="0" collapsed="false">
      <c r="A3057" s="245" t="n">
        <v>90842</v>
      </c>
      <c r="B3057" s="246" t="s">
        <v>18427</v>
      </c>
      <c r="C3057" s="245" t="s">
        <v>14</v>
      </c>
      <c r="D3057" s="247" t="n">
        <v>0.2489</v>
      </c>
    </row>
    <row r="3058" customFormat="false" ht="12.8" hidden="false" customHeight="false" outlineLevel="0" collapsed="false">
      <c r="A3058" s="245" t="n">
        <v>90848</v>
      </c>
      <c r="B3058" s="246" t="s">
        <v>18428</v>
      </c>
      <c r="C3058" s="245" t="s">
        <v>14</v>
      </c>
      <c r="D3058" s="247" t="n">
        <v>0.2585</v>
      </c>
    </row>
    <row r="3059" customFormat="false" ht="12.8" hidden="false" customHeight="false" outlineLevel="0" collapsed="false">
      <c r="A3059" s="245" t="n">
        <v>90843</v>
      </c>
      <c r="B3059" s="246" t="s">
        <v>18429</v>
      </c>
      <c r="C3059" s="245" t="s">
        <v>14</v>
      </c>
      <c r="D3059" s="247" t="n">
        <v>0.2509</v>
      </c>
    </row>
    <row r="3060" customFormat="false" ht="12.8" hidden="false" customHeight="false" outlineLevel="0" collapsed="false">
      <c r="A3060" s="245" t="n">
        <v>90849</v>
      </c>
      <c r="B3060" s="246" t="s">
        <v>18430</v>
      </c>
      <c r="C3060" s="245" t="s">
        <v>14</v>
      </c>
      <c r="D3060" s="247" t="n">
        <v>0.2569</v>
      </c>
    </row>
    <row r="3061" customFormat="false" ht="12.8" hidden="false" customHeight="false" outlineLevel="0" collapsed="false">
      <c r="A3061" s="245" t="n">
        <v>90844</v>
      </c>
      <c r="B3061" s="246" t="s">
        <v>18431</v>
      </c>
      <c r="C3061" s="245" t="s">
        <v>14</v>
      </c>
      <c r="D3061" s="247" t="n">
        <v>0.2381</v>
      </c>
    </row>
    <row r="3062" customFormat="false" ht="12.8" hidden="false" customHeight="false" outlineLevel="0" collapsed="false">
      <c r="A3062" s="245" t="n">
        <v>90850</v>
      </c>
      <c r="B3062" s="246" t="s">
        <v>18432</v>
      </c>
      <c r="C3062" s="245" t="s">
        <v>14</v>
      </c>
      <c r="D3062" s="247" t="n">
        <v>0.2416</v>
      </c>
    </row>
    <row r="3063" customFormat="false" ht="12.8" hidden="false" customHeight="false" outlineLevel="0" collapsed="false">
      <c r="A3063" s="245" t="n">
        <v>91312</v>
      </c>
      <c r="B3063" s="246" t="s">
        <v>18433</v>
      </c>
      <c r="C3063" s="245" t="s">
        <v>14</v>
      </c>
      <c r="D3063" s="247" t="n">
        <v>0.2997</v>
      </c>
    </row>
    <row r="3064" customFormat="false" ht="12.8" hidden="false" customHeight="false" outlineLevel="0" collapsed="false">
      <c r="A3064" s="245" t="n">
        <v>91318</v>
      </c>
      <c r="B3064" s="246" t="s">
        <v>18434</v>
      </c>
      <c r="C3064" s="245" t="s">
        <v>14</v>
      </c>
      <c r="D3064" s="247" t="n">
        <v>0.3033</v>
      </c>
    </row>
    <row r="3065" customFormat="false" ht="12.8" hidden="false" customHeight="false" outlineLevel="0" collapsed="false">
      <c r="A3065" s="245" t="n">
        <v>91313</v>
      </c>
      <c r="B3065" s="246" t="s">
        <v>18435</v>
      </c>
      <c r="C3065" s="245" t="s">
        <v>14</v>
      </c>
      <c r="D3065" s="247" t="n">
        <v>0.3082</v>
      </c>
    </row>
    <row r="3066" customFormat="false" ht="12.8" hidden="false" customHeight="false" outlineLevel="0" collapsed="false">
      <c r="A3066" s="245" t="n">
        <v>91319</v>
      </c>
      <c r="B3066" s="246" t="s">
        <v>18436</v>
      </c>
      <c r="C3066" s="245" t="s">
        <v>14</v>
      </c>
      <c r="D3066" s="247" t="n">
        <v>0.3068</v>
      </c>
    </row>
    <row r="3067" customFormat="false" ht="12.8" hidden="false" customHeight="false" outlineLevel="0" collapsed="false">
      <c r="A3067" s="245" t="n">
        <v>91314</v>
      </c>
      <c r="B3067" s="246" t="s">
        <v>18437</v>
      </c>
      <c r="C3067" s="245" t="s">
        <v>14</v>
      </c>
      <c r="D3067" s="247" t="n">
        <v>0.3096</v>
      </c>
    </row>
    <row r="3068" customFormat="false" ht="12.8" hidden="false" customHeight="false" outlineLevel="0" collapsed="false">
      <c r="A3068" s="245" t="n">
        <v>91320</v>
      </c>
      <c r="B3068" s="246" t="s">
        <v>18438</v>
      </c>
      <c r="C3068" s="245" t="s">
        <v>14</v>
      </c>
      <c r="D3068" s="247" t="n">
        <v>0.3037</v>
      </c>
    </row>
    <row r="3069" customFormat="false" ht="12.8" hidden="false" customHeight="false" outlineLevel="0" collapsed="false">
      <c r="A3069" s="245" t="n">
        <v>91315</v>
      </c>
      <c r="B3069" s="246" t="s">
        <v>18439</v>
      </c>
      <c r="C3069" s="245" t="s">
        <v>14</v>
      </c>
      <c r="D3069" s="247" t="n">
        <v>0.2896</v>
      </c>
    </row>
    <row r="3070" customFormat="false" ht="12.8" hidden="false" customHeight="false" outlineLevel="0" collapsed="false">
      <c r="A3070" s="245" t="n">
        <v>91321</v>
      </c>
      <c r="B3070" s="246" t="s">
        <v>18440</v>
      </c>
      <c r="C3070" s="245" t="s">
        <v>14</v>
      </c>
      <c r="D3070" s="247" t="n">
        <v>0.2818</v>
      </c>
    </row>
    <row r="3071" customFormat="false" ht="12.8" hidden="false" customHeight="false" outlineLevel="0" collapsed="false">
      <c r="A3071" s="245" t="n">
        <v>90851</v>
      </c>
      <c r="B3071" s="246" t="s">
        <v>18441</v>
      </c>
      <c r="C3071" s="245" t="s">
        <v>14</v>
      </c>
      <c r="D3071" s="247" t="n">
        <v>0.2197</v>
      </c>
    </row>
    <row r="3072" customFormat="false" ht="12.8" hidden="false" customHeight="false" outlineLevel="0" collapsed="false">
      <c r="A3072" s="245" t="n">
        <v>90852</v>
      </c>
      <c r="B3072" s="246" t="s">
        <v>18442</v>
      </c>
      <c r="C3072" s="245" t="s">
        <v>14</v>
      </c>
      <c r="D3072" s="247" t="n">
        <v>0.213</v>
      </c>
    </row>
    <row r="3073" customFormat="false" ht="12.8" hidden="false" customHeight="false" outlineLevel="0" collapsed="false">
      <c r="A3073" s="245" t="n">
        <v>91322</v>
      </c>
      <c r="B3073" s="246" t="s">
        <v>18443</v>
      </c>
      <c r="C3073" s="245" t="s">
        <v>14</v>
      </c>
      <c r="D3073" s="247" t="n">
        <v>0.2498</v>
      </c>
    </row>
    <row r="3074" customFormat="false" ht="12.8" hidden="false" customHeight="false" outlineLevel="0" collapsed="false">
      <c r="A3074" s="245" t="n">
        <v>91323</v>
      </c>
      <c r="B3074" s="246" t="s">
        <v>18444</v>
      </c>
      <c r="C3074" s="245" t="s">
        <v>14</v>
      </c>
      <c r="D3074" s="247" t="n">
        <v>0.2405</v>
      </c>
    </row>
    <row r="3075" customFormat="false" ht="12.8" hidden="false" customHeight="false" outlineLevel="0" collapsed="false">
      <c r="A3075" s="245" t="n">
        <v>100678</v>
      </c>
      <c r="B3075" s="246" t="s">
        <v>18445</v>
      </c>
      <c r="C3075" s="245" t="s">
        <v>14</v>
      </c>
      <c r="D3075" s="247" t="n">
        <v>0.2436</v>
      </c>
    </row>
    <row r="3076" customFormat="false" ht="12.8" hidden="false" customHeight="false" outlineLevel="0" collapsed="false">
      <c r="A3076" s="245" t="n">
        <v>91013</v>
      </c>
      <c r="B3076" s="246" t="s">
        <v>18446</v>
      </c>
      <c r="C3076" s="245" t="s">
        <v>14</v>
      </c>
      <c r="D3076" s="247" t="n">
        <v>0.2523</v>
      </c>
    </row>
    <row r="3077" customFormat="false" ht="12.8" hidden="false" customHeight="false" outlineLevel="0" collapsed="false">
      <c r="A3077" s="245" t="n">
        <v>100680</v>
      </c>
      <c r="B3077" s="246" t="s">
        <v>18447</v>
      </c>
      <c r="C3077" s="245" t="s">
        <v>14</v>
      </c>
      <c r="D3077" s="247" t="n">
        <v>0.2462</v>
      </c>
    </row>
    <row r="3078" customFormat="false" ht="12.8" hidden="false" customHeight="false" outlineLevel="0" collapsed="false">
      <c r="A3078" s="245" t="n">
        <v>91014</v>
      </c>
      <c r="B3078" s="246" t="s">
        <v>18448</v>
      </c>
      <c r="C3078" s="245" t="s">
        <v>14</v>
      </c>
      <c r="D3078" s="247" t="n">
        <v>0.2553</v>
      </c>
    </row>
    <row r="3079" customFormat="false" ht="12.8" hidden="false" customHeight="false" outlineLevel="0" collapsed="false">
      <c r="A3079" s="245" t="n">
        <v>100683</v>
      </c>
      <c r="B3079" s="246" t="s">
        <v>18449</v>
      </c>
      <c r="C3079" s="245" t="s">
        <v>14</v>
      </c>
      <c r="D3079" s="247" t="n">
        <v>0.2411</v>
      </c>
    </row>
    <row r="3080" customFormat="false" ht="12.8" hidden="false" customHeight="false" outlineLevel="0" collapsed="false">
      <c r="A3080" s="245" t="n">
        <v>91015</v>
      </c>
      <c r="B3080" s="246" t="s">
        <v>18450</v>
      </c>
      <c r="C3080" s="245" t="s">
        <v>14</v>
      </c>
      <c r="D3080" s="247" t="n">
        <v>0.2452</v>
      </c>
    </row>
    <row r="3081" customFormat="false" ht="12.8" hidden="false" customHeight="false" outlineLevel="0" collapsed="false">
      <c r="A3081" s="245" t="n">
        <v>100685</v>
      </c>
      <c r="B3081" s="246" t="s">
        <v>18451</v>
      </c>
      <c r="C3081" s="245" t="s">
        <v>14</v>
      </c>
      <c r="D3081" s="247" t="n">
        <v>0.2362</v>
      </c>
    </row>
    <row r="3082" customFormat="false" ht="12.8" hidden="false" customHeight="false" outlineLevel="0" collapsed="false">
      <c r="A3082" s="245" t="n">
        <v>91016</v>
      </c>
      <c r="B3082" s="246" t="s">
        <v>18452</v>
      </c>
      <c r="C3082" s="245" t="s">
        <v>14</v>
      </c>
      <c r="D3082" s="247" t="n">
        <v>0.2393</v>
      </c>
    </row>
    <row r="3083" customFormat="false" ht="12.8" hidden="false" customHeight="false" outlineLevel="0" collapsed="false">
      <c r="A3083" s="245" t="n">
        <v>100679</v>
      </c>
      <c r="B3083" s="246" t="s">
        <v>18453</v>
      </c>
      <c r="C3083" s="245" t="s">
        <v>14</v>
      </c>
      <c r="D3083" s="247" t="n">
        <v>0.2959</v>
      </c>
    </row>
    <row r="3084" customFormat="false" ht="12.8" hidden="false" customHeight="false" outlineLevel="0" collapsed="false">
      <c r="A3084" s="245" t="n">
        <v>91324</v>
      </c>
      <c r="B3084" s="246" t="s">
        <v>18454</v>
      </c>
      <c r="C3084" s="245" t="s">
        <v>14</v>
      </c>
      <c r="D3084" s="247" t="n">
        <v>0.299</v>
      </c>
    </row>
    <row r="3085" customFormat="false" ht="12.8" hidden="false" customHeight="false" outlineLevel="0" collapsed="false">
      <c r="A3085" s="245" t="n">
        <v>100712</v>
      </c>
      <c r="B3085" s="246" t="s">
        <v>18455</v>
      </c>
      <c r="C3085" s="245" t="s">
        <v>14</v>
      </c>
      <c r="D3085" s="247" t="n">
        <v>0.3041</v>
      </c>
    </row>
    <row r="3086" customFormat="false" ht="12.8" hidden="false" customHeight="false" outlineLevel="0" collapsed="false">
      <c r="A3086" s="245" t="n">
        <v>91325</v>
      </c>
      <c r="B3086" s="246" t="s">
        <v>18456</v>
      </c>
      <c r="C3086" s="245" t="s">
        <v>14</v>
      </c>
      <c r="D3086" s="247" t="n">
        <v>0.3023</v>
      </c>
    </row>
    <row r="3087" customFormat="false" ht="12.8" hidden="false" customHeight="false" outlineLevel="0" collapsed="false">
      <c r="A3087" s="245" t="n">
        <v>100684</v>
      </c>
      <c r="B3087" s="246" t="s">
        <v>18457</v>
      </c>
      <c r="C3087" s="245" t="s">
        <v>14</v>
      </c>
      <c r="D3087" s="247" t="n">
        <v>0.2949</v>
      </c>
    </row>
    <row r="3088" customFormat="false" ht="12.8" hidden="false" customHeight="false" outlineLevel="0" collapsed="false">
      <c r="A3088" s="245" t="n">
        <v>91326</v>
      </c>
      <c r="B3088" s="246" t="s">
        <v>18458</v>
      </c>
      <c r="C3088" s="245" t="s">
        <v>14</v>
      </c>
      <c r="D3088" s="247" t="n">
        <v>0.2875</v>
      </c>
    </row>
    <row r="3089" customFormat="false" ht="12.8" hidden="false" customHeight="false" outlineLevel="0" collapsed="false">
      <c r="A3089" s="245" t="n">
        <v>100686</v>
      </c>
      <c r="B3089" s="246" t="s">
        <v>18459</v>
      </c>
      <c r="C3089" s="245" t="s">
        <v>14</v>
      </c>
      <c r="D3089" s="247" t="n">
        <v>0.2867</v>
      </c>
    </row>
    <row r="3090" customFormat="false" ht="12.8" hidden="false" customHeight="false" outlineLevel="0" collapsed="false">
      <c r="A3090" s="245" t="n">
        <v>91327</v>
      </c>
      <c r="B3090" s="246" t="s">
        <v>18460</v>
      </c>
      <c r="C3090" s="245" t="s">
        <v>14</v>
      </c>
      <c r="D3090" s="247" t="n">
        <v>0.2787</v>
      </c>
    </row>
    <row r="3091" customFormat="false" ht="12.8" hidden="false" customHeight="false" outlineLevel="0" collapsed="false">
      <c r="A3091" s="245" t="n">
        <v>100693</v>
      </c>
      <c r="B3091" s="246" t="s">
        <v>18461</v>
      </c>
      <c r="C3091" s="245" t="s">
        <v>14</v>
      </c>
      <c r="D3091" s="247" t="n">
        <v>0.1708</v>
      </c>
    </row>
    <row r="3092" customFormat="false" ht="12.8" hidden="false" customHeight="false" outlineLevel="0" collapsed="false">
      <c r="A3092" s="245" t="n">
        <v>91336</v>
      </c>
      <c r="B3092" s="246" t="s">
        <v>18462</v>
      </c>
      <c r="C3092" s="245" t="s">
        <v>14</v>
      </c>
      <c r="D3092" s="247" t="n">
        <v>0.1658</v>
      </c>
    </row>
    <row r="3093" customFormat="false" ht="12.8" hidden="false" customHeight="false" outlineLevel="0" collapsed="false">
      <c r="A3093" s="245" t="n">
        <v>100694</v>
      </c>
      <c r="B3093" s="246" t="s">
        <v>18463</v>
      </c>
      <c r="C3093" s="245" t="s">
        <v>14</v>
      </c>
      <c r="D3093" s="247" t="n">
        <v>0.194</v>
      </c>
    </row>
    <row r="3094" customFormat="false" ht="12.8" hidden="false" customHeight="false" outlineLevel="0" collapsed="false">
      <c r="A3094" s="245" t="n">
        <v>91337</v>
      </c>
      <c r="B3094" s="246" t="s">
        <v>18464</v>
      </c>
      <c r="C3094" s="245" t="s">
        <v>14</v>
      </c>
      <c r="D3094" s="247" t="n">
        <v>0.1824</v>
      </c>
    </row>
    <row r="3095" customFormat="false" ht="12.8" hidden="false" customHeight="false" outlineLevel="0" collapsed="false">
      <c r="A3095" s="245" t="n">
        <v>100691</v>
      </c>
      <c r="B3095" s="246" t="s">
        <v>18465</v>
      </c>
      <c r="C3095" s="245" t="s">
        <v>14</v>
      </c>
      <c r="D3095" s="247" t="n">
        <v>0.1882</v>
      </c>
    </row>
    <row r="3096" customFormat="false" ht="12.8" hidden="false" customHeight="false" outlineLevel="0" collapsed="false">
      <c r="A3096" s="245" t="n">
        <v>100692</v>
      </c>
      <c r="B3096" s="246" t="s">
        <v>18466</v>
      </c>
      <c r="C3096" s="245" t="s">
        <v>14</v>
      </c>
      <c r="D3096" s="247" t="n">
        <v>0.2195</v>
      </c>
    </row>
    <row r="3097" customFormat="false" ht="12.8" hidden="false" customHeight="false" outlineLevel="0" collapsed="false">
      <c r="A3097" s="245" t="n">
        <v>91334</v>
      </c>
      <c r="B3097" s="246" t="s">
        <v>18467</v>
      </c>
      <c r="C3097" s="245" t="s">
        <v>14</v>
      </c>
      <c r="D3097" s="247" t="n">
        <v>0.1844</v>
      </c>
    </row>
    <row r="3098" customFormat="false" ht="12.8" hidden="false" customHeight="false" outlineLevel="0" collapsed="false">
      <c r="A3098" s="245" t="n">
        <v>91335</v>
      </c>
      <c r="B3098" s="246" t="s">
        <v>18468</v>
      </c>
      <c r="C3098" s="245" t="s">
        <v>14</v>
      </c>
      <c r="D3098" s="247" t="n">
        <v>0.2074</v>
      </c>
    </row>
    <row r="3099" customFormat="false" ht="12.8" hidden="false" customHeight="false" outlineLevel="0" collapsed="false">
      <c r="A3099" s="245" t="n">
        <v>90788</v>
      </c>
      <c r="B3099" s="246" t="s">
        <v>18469</v>
      </c>
      <c r="C3099" s="245" t="s">
        <v>14</v>
      </c>
      <c r="D3099" s="247" t="n">
        <v>0.0428</v>
      </c>
    </row>
    <row r="3100" customFormat="false" ht="12.8" hidden="false" customHeight="false" outlineLevel="0" collapsed="false">
      <c r="A3100" s="245" t="n">
        <v>90789</v>
      </c>
      <c r="B3100" s="246" t="s">
        <v>18470</v>
      </c>
      <c r="C3100" s="245" t="s">
        <v>14</v>
      </c>
      <c r="D3100" s="247" t="n">
        <v>0.0444</v>
      </c>
    </row>
    <row r="3101" customFormat="false" ht="12.8" hidden="false" customHeight="false" outlineLevel="0" collapsed="false">
      <c r="A3101" s="245" t="n">
        <v>90790</v>
      </c>
      <c r="B3101" s="246" t="s">
        <v>18471</v>
      </c>
      <c r="C3101" s="245" t="s">
        <v>14</v>
      </c>
      <c r="D3101" s="247" t="n">
        <v>0.0446</v>
      </c>
    </row>
    <row r="3102" customFormat="false" ht="12.8" hidden="false" customHeight="false" outlineLevel="0" collapsed="false">
      <c r="A3102" s="245" t="n">
        <v>100675</v>
      </c>
      <c r="B3102" s="246" t="s">
        <v>18472</v>
      </c>
      <c r="C3102" s="245" t="s">
        <v>14</v>
      </c>
      <c r="D3102" s="247" t="n">
        <v>0.0427</v>
      </c>
    </row>
    <row r="3103" customFormat="false" ht="12.8" hidden="false" customHeight="false" outlineLevel="0" collapsed="false">
      <c r="A3103" s="245" t="n">
        <v>90794</v>
      </c>
      <c r="B3103" s="246" t="s">
        <v>18473</v>
      </c>
      <c r="C3103" s="245" t="s">
        <v>14</v>
      </c>
      <c r="D3103" s="247" t="n">
        <v>0.1174</v>
      </c>
    </row>
    <row r="3104" customFormat="false" ht="12.8" hidden="false" customHeight="false" outlineLevel="0" collapsed="false">
      <c r="A3104" s="245" t="n">
        <v>90796</v>
      </c>
      <c r="B3104" s="246" t="s">
        <v>18474</v>
      </c>
      <c r="C3104" s="245" t="s">
        <v>14</v>
      </c>
      <c r="D3104" s="247" t="n">
        <v>0.1267</v>
      </c>
    </row>
    <row r="3105" customFormat="false" ht="12.8" hidden="false" customHeight="false" outlineLevel="0" collapsed="false">
      <c r="A3105" s="245" t="n">
        <v>90797</v>
      </c>
      <c r="B3105" s="246" t="s">
        <v>18475</v>
      </c>
      <c r="C3105" s="245" t="s">
        <v>14</v>
      </c>
      <c r="D3105" s="247" t="n">
        <v>0.1313</v>
      </c>
    </row>
    <row r="3106" customFormat="false" ht="12.8" hidden="false" customHeight="false" outlineLevel="0" collapsed="false">
      <c r="A3106" s="245" t="n">
        <v>90791</v>
      </c>
      <c r="B3106" s="246" t="s">
        <v>18476</v>
      </c>
      <c r="C3106" s="245" t="s">
        <v>14</v>
      </c>
      <c r="D3106" s="247" t="n">
        <v>0.0457</v>
      </c>
    </row>
    <row r="3107" customFormat="false" ht="12.8" hidden="false" customHeight="false" outlineLevel="0" collapsed="false">
      <c r="A3107" s="245" t="n">
        <v>90793</v>
      </c>
      <c r="B3107" s="246" t="s">
        <v>18477</v>
      </c>
      <c r="C3107" s="245" t="s">
        <v>14</v>
      </c>
      <c r="D3107" s="247" t="n">
        <v>0.0513</v>
      </c>
    </row>
    <row r="3108" customFormat="false" ht="12.8" hidden="false" customHeight="false" outlineLevel="0" collapsed="false">
      <c r="A3108" s="245" t="n">
        <v>90798</v>
      </c>
      <c r="B3108" s="246" t="s">
        <v>18478</v>
      </c>
      <c r="C3108" s="245" t="s">
        <v>14</v>
      </c>
      <c r="D3108" s="247" t="n">
        <v>0.0964</v>
      </c>
    </row>
    <row r="3109" customFormat="false" ht="12.8" hidden="false" customHeight="false" outlineLevel="0" collapsed="false">
      <c r="A3109" s="245" t="n">
        <v>90799</v>
      </c>
      <c r="B3109" s="246" t="s">
        <v>18479</v>
      </c>
      <c r="C3109" s="245" t="s">
        <v>14</v>
      </c>
      <c r="D3109" s="247" t="n">
        <v>0.0977</v>
      </c>
    </row>
    <row r="3110" customFormat="false" ht="12.8" hidden="false" customHeight="false" outlineLevel="0" collapsed="false">
      <c r="A3110" s="245" t="n">
        <v>100704</v>
      </c>
      <c r="B3110" s="246" t="s">
        <v>18480</v>
      </c>
      <c r="C3110" s="245" t="s">
        <v>14</v>
      </c>
      <c r="D3110" s="247" t="n">
        <v>0.3167</v>
      </c>
    </row>
    <row r="3111" customFormat="false" ht="12.8" hidden="false" customHeight="false" outlineLevel="0" collapsed="false">
      <c r="A3111" s="245" t="n">
        <v>90838</v>
      </c>
      <c r="B3111" s="246" t="s">
        <v>18481</v>
      </c>
      <c r="C3111" s="245" t="s">
        <v>14</v>
      </c>
      <c r="D3111" s="247" t="n">
        <v>0.1014</v>
      </c>
    </row>
    <row r="3112" customFormat="false" ht="12.8" hidden="false" customHeight="false" outlineLevel="0" collapsed="false">
      <c r="A3112" s="245" t="n">
        <v>94805</v>
      </c>
      <c r="B3112" s="246" t="s">
        <v>18482</v>
      </c>
      <c r="C3112" s="245" t="s">
        <v>14</v>
      </c>
      <c r="D3112" s="247" t="n">
        <v>0.0279</v>
      </c>
    </row>
    <row r="3113" customFormat="false" ht="12.8" hidden="false" customHeight="false" outlineLevel="0" collapsed="false">
      <c r="A3113" s="245" t="n">
        <v>106145</v>
      </c>
      <c r="B3113" s="246" t="s">
        <v>18483</v>
      </c>
      <c r="C3113" s="245" t="s">
        <v>14</v>
      </c>
      <c r="D3113" s="247" t="n">
        <v>0.0663</v>
      </c>
    </row>
    <row r="3114" customFormat="false" ht="12.8" hidden="false" customHeight="false" outlineLevel="0" collapsed="false">
      <c r="A3114" s="245" t="n">
        <v>106146</v>
      </c>
      <c r="B3114" s="246" t="s">
        <v>18484</v>
      </c>
      <c r="C3114" s="245" t="s">
        <v>14</v>
      </c>
      <c r="D3114" s="247" t="n">
        <v>0.1198</v>
      </c>
    </row>
    <row r="3115" customFormat="false" ht="12.8" hidden="false" customHeight="false" outlineLevel="0" collapsed="false">
      <c r="A3115" s="245" t="n">
        <v>100702</v>
      </c>
      <c r="B3115" s="246" t="s">
        <v>18485</v>
      </c>
      <c r="C3115" s="245" t="s">
        <v>15370</v>
      </c>
      <c r="D3115" s="247" t="n">
        <v>0.0216</v>
      </c>
    </row>
    <row r="3116" customFormat="false" ht="12.8" hidden="false" customHeight="false" outlineLevel="0" collapsed="false">
      <c r="A3116" s="245" t="n">
        <v>100701</v>
      </c>
      <c r="B3116" s="246" t="s">
        <v>18486</v>
      </c>
      <c r="C3116" s="245" t="s">
        <v>15370</v>
      </c>
      <c r="D3116" s="247" t="n">
        <v>0.074</v>
      </c>
    </row>
    <row r="3117" customFormat="false" ht="12.8" hidden="false" customHeight="false" outlineLevel="0" collapsed="false">
      <c r="A3117" s="245" t="n">
        <v>100700</v>
      </c>
      <c r="B3117" s="246" t="s">
        <v>18487</v>
      </c>
      <c r="C3117" s="245" t="s">
        <v>14</v>
      </c>
      <c r="D3117" s="247" t="n">
        <v>0.1969</v>
      </c>
    </row>
    <row r="3118" customFormat="false" ht="12.8" hidden="false" customHeight="false" outlineLevel="0" collapsed="false">
      <c r="A3118" s="245" t="n">
        <v>91295</v>
      </c>
      <c r="B3118" s="246" t="s">
        <v>18488</v>
      </c>
      <c r="C3118" s="245" t="s">
        <v>14</v>
      </c>
      <c r="D3118" s="247" t="n">
        <v>0.1347</v>
      </c>
    </row>
    <row r="3119" customFormat="false" ht="12.8" hidden="false" customHeight="false" outlineLevel="0" collapsed="false">
      <c r="A3119" s="245" t="n">
        <v>91296</v>
      </c>
      <c r="B3119" s="246" t="s">
        <v>18489</v>
      </c>
      <c r="C3119" s="245" t="s">
        <v>14</v>
      </c>
      <c r="D3119" s="247" t="n">
        <v>0.139</v>
      </c>
    </row>
    <row r="3120" customFormat="false" ht="12.8" hidden="false" customHeight="false" outlineLevel="0" collapsed="false">
      <c r="A3120" s="245" t="n">
        <v>91297</v>
      </c>
      <c r="B3120" s="246" t="s">
        <v>18490</v>
      </c>
      <c r="C3120" s="245" t="s">
        <v>14</v>
      </c>
      <c r="D3120" s="247" t="n">
        <v>0.1386</v>
      </c>
    </row>
    <row r="3121" customFormat="false" ht="12.8" hidden="false" customHeight="false" outlineLevel="0" collapsed="false">
      <c r="A3121" s="245" t="n">
        <v>90820</v>
      </c>
      <c r="B3121" s="246" t="s">
        <v>18491</v>
      </c>
      <c r="C3121" s="245" t="s">
        <v>14</v>
      </c>
      <c r="D3121" s="247" t="n">
        <v>0.1431</v>
      </c>
    </row>
    <row r="3122" customFormat="false" ht="12.8" hidden="false" customHeight="false" outlineLevel="0" collapsed="false">
      <c r="A3122" s="245" t="n">
        <v>90821</v>
      </c>
      <c r="B3122" s="246" t="s">
        <v>18492</v>
      </c>
      <c r="C3122" s="245" t="s">
        <v>14</v>
      </c>
      <c r="D3122" s="247" t="n">
        <v>0.1547</v>
      </c>
    </row>
    <row r="3123" customFormat="false" ht="12.8" hidden="false" customHeight="false" outlineLevel="0" collapsed="false">
      <c r="A3123" s="245" t="n">
        <v>90822</v>
      </c>
      <c r="B3123" s="246" t="s">
        <v>18493</v>
      </c>
      <c r="C3123" s="245" t="s">
        <v>14</v>
      </c>
      <c r="D3123" s="247" t="n">
        <v>0.1582</v>
      </c>
    </row>
    <row r="3124" customFormat="false" ht="12.8" hidden="false" customHeight="false" outlineLevel="0" collapsed="false">
      <c r="A3124" s="245" t="n">
        <v>90823</v>
      </c>
      <c r="B3124" s="246" t="s">
        <v>18494</v>
      </c>
      <c r="C3124" s="245" t="s">
        <v>14</v>
      </c>
      <c r="D3124" s="247" t="n">
        <v>0.141</v>
      </c>
    </row>
    <row r="3125" customFormat="false" ht="12.8" hidden="false" customHeight="false" outlineLevel="0" collapsed="false">
      <c r="A3125" s="245" t="n">
        <v>90824</v>
      </c>
      <c r="B3125" s="246" t="s">
        <v>18495</v>
      </c>
      <c r="C3125" s="245" t="s">
        <v>14</v>
      </c>
      <c r="D3125" s="247" t="n">
        <v>0.1276</v>
      </c>
    </row>
    <row r="3126" customFormat="false" ht="12.8" hidden="false" customHeight="false" outlineLevel="0" collapsed="false">
      <c r="A3126" s="245" t="n">
        <v>91009</v>
      </c>
      <c r="B3126" s="246" t="s">
        <v>18496</v>
      </c>
      <c r="C3126" s="245" t="s">
        <v>14</v>
      </c>
      <c r="D3126" s="247" t="n">
        <v>0.1385</v>
      </c>
    </row>
    <row r="3127" customFormat="false" ht="12.8" hidden="false" customHeight="false" outlineLevel="0" collapsed="false">
      <c r="A3127" s="245" t="n">
        <v>91010</v>
      </c>
      <c r="B3127" s="246" t="s">
        <v>18497</v>
      </c>
      <c r="C3127" s="245" t="s">
        <v>14</v>
      </c>
      <c r="D3127" s="247" t="n">
        <v>0.1496</v>
      </c>
    </row>
    <row r="3128" customFormat="false" ht="12.8" hidden="false" customHeight="false" outlineLevel="0" collapsed="false">
      <c r="A3128" s="245" t="n">
        <v>91011</v>
      </c>
      <c r="B3128" s="246" t="s">
        <v>18498</v>
      </c>
      <c r="C3128" s="245" t="s">
        <v>14</v>
      </c>
      <c r="D3128" s="247" t="n">
        <v>0.1407</v>
      </c>
    </row>
    <row r="3129" customFormat="false" ht="12.8" hidden="false" customHeight="false" outlineLevel="0" collapsed="false">
      <c r="A3129" s="245" t="n">
        <v>91012</v>
      </c>
      <c r="B3129" s="246" t="s">
        <v>18499</v>
      </c>
      <c r="C3129" s="245" t="s">
        <v>14</v>
      </c>
      <c r="D3129" s="247" t="n">
        <v>0.138</v>
      </c>
    </row>
    <row r="3130" customFormat="false" ht="12.8" hidden="false" customHeight="false" outlineLevel="0" collapsed="false">
      <c r="A3130" s="245" t="n">
        <v>91298</v>
      </c>
      <c r="B3130" s="246" t="s">
        <v>18500</v>
      </c>
      <c r="C3130" s="245" t="s">
        <v>14</v>
      </c>
      <c r="D3130" s="247" t="n">
        <v>0.0783</v>
      </c>
    </row>
    <row r="3131" customFormat="false" ht="12.8" hidden="false" customHeight="false" outlineLevel="0" collapsed="false">
      <c r="A3131" s="245" t="n">
        <v>90825</v>
      </c>
      <c r="B3131" s="246" t="s">
        <v>18501</v>
      </c>
      <c r="C3131" s="245" t="s">
        <v>14</v>
      </c>
      <c r="D3131" s="247" t="n">
        <v>0.1248</v>
      </c>
    </row>
    <row r="3132" customFormat="false" ht="12.8" hidden="false" customHeight="false" outlineLevel="0" collapsed="false">
      <c r="A3132" s="245" t="n">
        <v>91299</v>
      </c>
      <c r="B3132" s="246" t="s">
        <v>18502</v>
      </c>
      <c r="C3132" s="245" t="s">
        <v>14</v>
      </c>
      <c r="D3132" s="247" t="n">
        <v>0.0785</v>
      </c>
    </row>
    <row r="3133" customFormat="false" ht="12.8" hidden="false" customHeight="false" outlineLevel="0" collapsed="false">
      <c r="A3133" s="245" t="n">
        <v>91341</v>
      </c>
      <c r="B3133" s="246" t="s">
        <v>18503</v>
      </c>
      <c r="C3133" s="245" t="s">
        <v>15370</v>
      </c>
      <c r="D3133" s="247" t="n">
        <v>0.0215</v>
      </c>
    </row>
    <row r="3134" customFormat="false" ht="12.8" hidden="false" customHeight="false" outlineLevel="0" collapsed="false">
      <c r="A3134" s="245" t="n">
        <v>94806</v>
      </c>
      <c r="B3134" s="246" t="s">
        <v>18504</v>
      </c>
      <c r="C3134" s="245" t="s">
        <v>14</v>
      </c>
      <c r="D3134" s="247" t="n">
        <v>0.0635</v>
      </c>
    </row>
    <row r="3135" customFormat="false" ht="12.8" hidden="false" customHeight="false" outlineLevel="0" collapsed="false">
      <c r="A3135" s="245" t="n">
        <v>94807</v>
      </c>
      <c r="B3135" s="246" t="s">
        <v>18505</v>
      </c>
      <c r="C3135" s="245" t="s">
        <v>14</v>
      </c>
      <c r="D3135" s="247" t="n">
        <v>0.073</v>
      </c>
    </row>
    <row r="3136" customFormat="false" ht="12.8" hidden="false" customHeight="false" outlineLevel="0" collapsed="false">
      <c r="A3136" s="245" t="n">
        <v>106142</v>
      </c>
      <c r="B3136" s="246" t="s">
        <v>18506</v>
      </c>
      <c r="C3136" s="245" t="s">
        <v>14</v>
      </c>
      <c r="D3136" s="247" t="n">
        <v>0.0282</v>
      </c>
    </row>
    <row r="3137" customFormat="false" ht="12.8" hidden="false" customHeight="false" outlineLevel="0" collapsed="false">
      <c r="A3137" s="245" t="n">
        <v>106143</v>
      </c>
      <c r="B3137" s="246" t="s">
        <v>18507</v>
      </c>
      <c r="C3137" s="245" t="s">
        <v>14</v>
      </c>
      <c r="D3137" s="247" t="n">
        <v>0.0287</v>
      </c>
    </row>
    <row r="3138" customFormat="false" ht="12.8" hidden="false" customHeight="false" outlineLevel="0" collapsed="false">
      <c r="A3138" s="245" t="n">
        <v>106144</v>
      </c>
      <c r="B3138" s="246" t="s">
        <v>18508</v>
      </c>
      <c r="C3138" s="245" t="s">
        <v>14</v>
      </c>
      <c r="D3138" s="247" t="n">
        <v>0.0337</v>
      </c>
    </row>
    <row r="3139" customFormat="false" ht="12.8" hidden="false" customHeight="false" outlineLevel="0" collapsed="false">
      <c r="A3139" s="245" t="n">
        <v>100703</v>
      </c>
      <c r="B3139" s="246" t="s">
        <v>18509</v>
      </c>
      <c r="C3139" s="245" t="s">
        <v>14</v>
      </c>
      <c r="D3139" s="247" t="n">
        <v>0.3354</v>
      </c>
    </row>
    <row r="3140" customFormat="false" ht="12.8" hidden="false" customHeight="false" outlineLevel="0" collapsed="false">
      <c r="A3140" s="245" t="n">
        <v>106147</v>
      </c>
      <c r="B3140" s="246" t="s">
        <v>18510</v>
      </c>
      <c r="C3140" s="245" t="s">
        <v>14</v>
      </c>
      <c r="D3140" s="247" t="n">
        <v>0.9644</v>
      </c>
    </row>
    <row r="3141" customFormat="false" ht="12.8" hidden="false" customHeight="false" outlineLevel="0" collapsed="false">
      <c r="A3141" s="245" t="n">
        <v>100695</v>
      </c>
      <c r="B3141" s="246" t="s">
        <v>18511</v>
      </c>
      <c r="C3141" s="245" t="s">
        <v>14</v>
      </c>
      <c r="D3141" s="247" t="n">
        <v>0.9495</v>
      </c>
    </row>
    <row r="3142" customFormat="false" ht="12.8" hidden="false" customHeight="false" outlineLevel="0" collapsed="false">
      <c r="A3142" s="245" t="n">
        <v>100696</v>
      </c>
      <c r="B3142" s="246" t="s">
        <v>18512</v>
      </c>
      <c r="C3142" s="245" t="s">
        <v>14</v>
      </c>
      <c r="D3142" s="247" t="n">
        <v>0.9544</v>
      </c>
    </row>
    <row r="3143" customFormat="false" ht="12.8" hidden="false" customHeight="false" outlineLevel="0" collapsed="false">
      <c r="A3143" s="245" t="n">
        <v>100697</v>
      </c>
      <c r="B3143" s="246" t="s">
        <v>18513</v>
      </c>
      <c r="C3143" s="245" t="s">
        <v>14</v>
      </c>
      <c r="D3143" s="247" t="n">
        <v>0.9585</v>
      </c>
    </row>
    <row r="3144" customFormat="false" ht="12.8" hidden="false" customHeight="false" outlineLevel="0" collapsed="false">
      <c r="A3144" s="245" t="n">
        <v>100698</v>
      </c>
      <c r="B3144" s="246" t="s">
        <v>18514</v>
      </c>
      <c r="C3144" s="245" t="s">
        <v>14</v>
      </c>
      <c r="D3144" s="247" t="n">
        <v>0.9619</v>
      </c>
    </row>
    <row r="3145" customFormat="false" ht="12.8" hidden="false" customHeight="false" outlineLevel="0" collapsed="false">
      <c r="A3145" s="245" t="n">
        <v>100699</v>
      </c>
      <c r="B3145" s="246" t="s">
        <v>18515</v>
      </c>
      <c r="C3145" s="245" t="s">
        <v>14</v>
      </c>
      <c r="D3145" s="247" t="n">
        <v>0.9681</v>
      </c>
    </row>
    <row r="3146" customFormat="false" ht="12.8" hidden="false" customHeight="false" outlineLevel="0" collapsed="false">
      <c r="A3146" s="245" t="n">
        <v>100705</v>
      </c>
      <c r="B3146" s="246" t="s">
        <v>18516</v>
      </c>
      <c r="C3146" s="245" t="s">
        <v>14</v>
      </c>
      <c r="D3146" s="247" t="n">
        <v>0.3325</v>
      </c>
    </row>
    <row r="3147" customFormat="false" ht="12.8" hidden="false" customHeight="false" outlineLevel="0" collapsed="false">
      <c r="A3147" s="245" t="n">
        <v>101173</v>
      </c>
      <c r="B3147" s="246" t="s">
        <v>18517</v>
      </c>
      <c r="C3147" s="245" t="s">
        <v>15376</v>
      </c>
      <c r="D3147" s="247" t="n">
        <v>0.5231</v>
      </c>
    </row>
    <row r="3148" customFormat="false" ht="12.8" hidden="false" customHeight="false" outlineLevel="0" collapsed="false">
      <c r="A3148" s="245" t="n">
        <v>101174</v>
      </c>
      <c r="B3148" s="246" t="s">
        <v>18518</v>
      </c>
      <c r="C3148" s="245" t="s">
        <v>15376</v>
      </c>
      <c r="D3148" s="247" t="n">
        <v>0.5729</v>
      </c>
    </row>
    <row r="3149" customFormat="false" ht="12.8" hidden="false" customHeight="false" outlineLevel="0" collapsed="false">
      <c r="A3149" s="245" t="n">
        <v>101175</v>
      </c>
      <c r="B3149" s="246" t="s">
        <v>18519</v>
      </c>
      <c r="C3149" s="245" t="s">
        <v>15376</v>
      </c>
      <c r="D3149" s="247" t="n">
        <v>0.5697</v>
      </c>
    </row>
    <row r="3150" customFormat="false" ht="12.8" hidden="false" customHeight="false" outlineLevel="0" collapsed="false">
      <c r="A3150" s="245" t="n">
        <v>101176</v>
      </c>
      <c r="B3150" s="246" t="s">
        <v>18520</v>
      </c>
      <c r="C3150" s="245" t="s">
        <v>15376</v>
      </c>
      <c r="D3150" s="247" t="n">
        <v>0.5105</v>
      </c>
    </row>
    <row r="3151" customFormat="false" ht="12.8" hidden="false" customHeight="false" outlineLevel="0" collapsed="false">
      <c r="A3151" s="245" t="n">
        <v>100899</v>
      </c>
      <c r="B3151" s="246" t="s">
        <v>18521</v>
      </c>
      <c r="C3151" s="245" t="s">
        <v>15376</v>
      </c>
      <c r="D3151" s="247" t="n">
        <v>0.3963</v>
      </c>
    </row>
    <row r="3152" customFormat="false" ht="12.8" hidden="false" customHeight="false" outlineLevel="0" collapsed="false">
      <c r="A3152" s="245" t="n">
        <v>100896</v>
      </c>
      <c r="B3152" s="246" t="s">
        <v>18522</v>
      </c>
      <c r="C3152" s="245" t="s">
        <v>15376</v>
      </c>
      <c r="D3152" s="247" t="n">
        <v>0.1419</v>
      </c>
    </row>
    <row r="3153" customFormat="false" ht="12.8" hidden="false" customHeight="false" outlineLevel="0" collapsed="false">
      <c r="A3153" s="245" t="n">
        <v>100897</v>
      </c>
      <c r="B3153" s="246" t="s">
        <v>18523</v>
      </c>
      <c r="C3153" s="245" t="s">
        <v>15376</v>
      </c>
      <c r="D3153" s="247" t="n">
        <v>0.091</v>
      </c>
    </row>
    <row r="3154" customFormat="false" ht="12.8" hidden="false" customHeight="false" outlineLevel="0" collapsed="false">
      <c r="A3154" s="245" t="n">
        <v>100900</v>
      </c>
      <c r="B3154" s="246" t="s">
        <v>18524</v>
      </c>
      <c r="C3154" s="245" t="s">
        <v>15376</v>
      </c>
      <c r="D3154" s="247" t="n">
        <v>0.0677</v>
      </c>
    </row>
    <row r="3155" customFormat="false" ht="12.8" hidden="false" customHeight="false" outlineLevel="0" collapsed="false">
      <c r="A3155" s="245" t="n">
        <v>100898</v>
      </c>
      <c r="B3155" s="246" t="s">
        <v>18525</v>
      </c>
      <c r="C3155" s="245" t="s">
        <v>15376</v>
      </c>
      <c r="D3155" s="247" t="n">
        <v>0.0579</v>
      </c>
    </row>
    <row r="3156" customFormat="false" ht="12.8" hidden="false" customHeight="false" outlineLevel="0" collapsed="false">
      <c r="A3156" s="245" t="n">
        <v>100892</v>
      </c>
      <c r="B3156" s="246" t="s">
        <v>18526</v>
      </c>
      <c r="C3156" s="245" t="s">
        <v>15608</v>
      </c>
      <c r="D3156" s="247" t="n">
        <v>0.0768</v>
      </c>
    </row>
    <row r="3157" customFormat="false" ht="12.8" hidden="false" customHeight="false" outlineLevel="0" collapsed="false">
      <c r="A3157" s="245" t="n">
        <v>100893</v>
      </c>
      <c r="B3157" s="246" t="s">
        <v>18527</v>
      </c>
      <c r="C3157" s="245" t="s">
        <v>15608</v>
      </c>
      <c r="D3157" s="247" t="n">
        <v>0.0672</v>
      </c>
    </row>
    <row r="3158" customFormat="false" ht="12.8" hidden="false" customHeight="false" outlineLevel="0" collapsed="false">
      <c r="A3158" s="245" t="n">
        <v>100894</v>
      </c>
      <c r="B3158" s="246" t="s">
        <v>18528</v>
      </c>
      <c r="C3158" s="245" t="s">
        <v>15608</v>
      </c>
      <c r="D3158" s="247" t="n">
        <v>0.0575</v>
      </c>
    </row>
    <row r="3159" customFormat="false" ht="12.8" hidden="false" customHeight="false" outlineLevel="0" collapsed="false">
      <c r="A3159" s="245" t="n">
        <v>100889</v>
      </c>
      <c r="B3159" s="246" t="s">
        <v>18529</v>
      </c>
      <c r="C3159" s="245" t="s">
        <v>15608</v>
      </c>
      <c r="D3159" s="247" t="n">
        <v>0.0497</v>
      </c>
    </row>
    <row r="3160" customFormat="false" ht="12.8" hidden="false" customHeight="false" outlineLevel="0" collapsed="false">
      <c r="A3160" s="245" t="n">
        <v>100890</v>
      </c>
      <c r="B3160" s="246" t="s">
        <v>18530</v>
      </c>
      <c r="C3160" s="245" t="s">
        <v>15608</v>
      </c>
      <c r="D3160" s="247" t="n">
        <v>0.0408</v>
      </c>
    </row>
    <row r="3161" customFormat="false" ht="12.8" hidden="false" customHeight="false" outlineLevel="0" collapsed="false">
      <c r="A3161" s="245" t="n">
        <v>100658</v>
      </c>
      <c r="B3161" s="246" t="s">
        <v>18531</v>
      </c>
      <c r="C3161" s="245" t="s">
        <v>15376</v>
      </c>
      <c r="D3161" s="247" t="n">
        <v>0.0741</v>
      </c>
    </row>
    <row r="3162" customFormat="false" ht="12.8" hidden="false" customHeight="false" outlineLevel="0" collapsed="false">
      <c r="A3162" s="245" t="n">
        <v>100657</v>
      </c>
      <c r="B3162" s="246" t="s">
        <v>18532</v>
      </c>
      <c r="C3162" s="245" t="s">
        <v>15376</v>
      </c>
      <c r="D3162" s="247" t="n">
        <v>0.1263</v>
      </c>
    </row>
    <row r="3163" customFormat="false" ht="12.8" hidden="false" customHeight="false" outlineLevel="0" collapsed="false">
      <c r="A3163" s="245" t="n">
        <v>100656</v>
      </c>
      <c r="B3163" s="246" t="s">
        <v>18533</v>
      </c>
      <c r="C3163" s="245" t="s">
        <v>15376</v>
      </c>
      <c r="D3163" s="247" t="n">
        <v>0.1548</v>
      </c>
    </row>
    <row r="3164" customFormat="false" ht="12.8" hidden="false" customHeight="false" outlineLevel="0" collapsed="false">
      <c r="A3164" s="245" t="n">
        <v>102649</v>
      </c>
      <c r="B3164" s="246" t="s">
        <v>18534</v>
      </c>
      <c r="C3164" s="245" t="s">
        <v>15376</v>
      </c>
      <c r="D3164" s="247" t="n">
        <v>0.2691</v>
      </c>
    </row>
    <row r="3165" customFormat="false" ht="12.8" hidden="false" customHeight="false" outlineLevel="0" collapsed="false">
      <c r="A3165" s="245" t="n">
        <v>102645</v>
      </c>
      <c r="B3165" s="246" t="s">
        <v>18535</v>
      </c>
      <c r="C3165" s="245" t="s">
        <v>15376</v>
      </c>
      <c r="D3165" s="247" t="n">
        <v>0.2346</v>
      </c>
    </row>
    <row r="3166" customFormat="false" ht="12.8" hidden="false" customHeight="false" outlineLevel="0" collapsed="false">
      <c r="A3166" s="245" t="n">
        <v>102650</v>
      </c>
      <c r="B3166" s="246" t="s">
        <v>18536</v>
      </c>
      <c r="C3166" s="245" t="s">
        <v>15376</v>
      </c>
      <c r="D3166" s="247" t="n">
        <v>0.2664</v>
      </c>
    </row>
    <row r="3167" customFormat="false" ht="12.8" hidden="false" customHeight="false" outlineLevel="0" collapsed="false">
      <c r="A3167" s="245" t="n">
        <v>102646</v>
      </c>
      <c r="B3167" s="246" t="s">
        <v>18537</v>
      </c>
      <c r="C3167" s="245" t="s">
        <v>15376</v>
      </c>
      <c r="D3167" s="247" t="n">
        <v>0.2366</v>
      </c>
    </row>
    <row r="3168" customFormat="false" ht="12.8" hidden="false" customHeight="false" outlineLevel="0" collapsed="false">
      <c r="A3168" s="245" t="n">
        <v>102651</v>
      </c>
      <c r="B3168" s="246" t="s">
        <v>18538</v>
      </c>
      <c r="C3168" s="245" t="s">
        <v>15376</v>
      </c>
      <c r="D3168" s="247" t="n">
        <v>0.2756</v>
      </c>
    </row>
    <row r="3169" customFormat="false" ht="12.8" hidden="false" customHeight="false" outlineLevel="0" collapsed="false">
      <c r="A3169" s="245" t="n">
        <v>102647</v>
      </c>
      <c r="B3169" s="246" t="s">
        <v>18539</v>
      </c>
      <c r="C3169" s="245" t="s">
        <v>15376</v>
      </c>
      <c r="D3169" s="247" t="n">
        <v>0.2502</v>
      </c>
    </row>
    <row r="3170" customFormat="false" ht="12.8" hidden="false" customHeight="false" outlineLevel="0" collapsed="false">
      <c r="A3170" s="245" t="n">
        <v>102652</v>
      </c>
      <c r="B3170" s="246" t="s">
        <v>18540</v>
      </c>
      <c r="C3170" s="245" t="s">
        <v>15376</v>
      </c>
      <c r="D3170" s="247" t="n">
        <v>0.2592</v>
      </c>
    </row>
    <row r="3171" customFormat="false" ht="12.8" hidden="false" customHeight="false" outlineLevel="0" collapsed="false">
      <c r="A3171" s="245" t="n">
        <v>102648</v>
      </c>
      <c r="B3171" s="246" t="s">
        <v>18541</v>
      </c>
      <c r="C3171" s="245" t="s">
        <v>15376</v>
      </c>
      <c r="D3171" s="247" t="n">
        <v>0.2319</v>
      </c>
    </row>
    <row r="3172" customFormat="false" ht="12.8" hidden="false" customHeight="false" outlineLevel="0" collapsed="false">
      <c r="A3172" s="245" t="n">
        <v>100651</v>
      </c>
      <c r="B3172" s="246" t="s">
        <v>18542</v>
      </c>
      <c r="C3172" s="245" t="s">
        <v>15376</v>
      </c>
      <c r="D3172" s="247" t="n">
        <v>0.1254</v>
      </c>
    </row>
    <row r="3173" customFormat="false" ht="12.8" hidden="false" customHeight="false" outlineLevel="0" collapsed="false">
      <c r="A3173" s="245" t="n">
        <v>100652</v>
      </c>
      <c r="B3173" s="246" t="s">
        <v>18543</v>
      </c>
      <c r="C3173" s="245" t="s">
        <v>15376</v>
      </c>
      <c r="D3173" s="247" t="n">
        <v>0.0862</v>
      </c>
    </row>
    <row r="3174" customFormat="false" ht="12.8" hidden="false" customHeight="false" outlineLevel="0" collapsed="false">
      <c r="A3174" s="245" t="n">
        <v>100653</v>
      </c>
      <c r="B3174" s="246" t="s">
        <v>18544</v>
      </c>
      <c r="C3174" s="245" t="s">
        <v>15376</v>
      </c>
      <c r="D3174" s="247" t="n">
        <v>0.0646</v>
      </c>
    </row>
    <row r="3175" customFormat="false" ht="12.8" hidden="false" customHeight="false" outlineLevel="0" collapsed="false">
      <c r="A3175" s="245" t="n">
        <v>100654</v>
      </c>
      <c r="B3175" s="246" t="s">
        <v>18545</v>
      </c>
      <c r="C3175" s="245" t="s">
        <v>15376</v>
      </c>
      <c r="D3175" s="247" t="n">
        <v>0.0554</v>
      </c>
    </row>
    <row r="3176" customFormat="false" ht="12.8" hidden="false" customHeight="false" outlineLevel="0" collapsed="false">
      <c r="A3176" s="245" t="n">
        <v>100655</v>
      </c>
      <c r="B3176" s="246" t="s">
        <v>18546</v>
      </c>
      <c r="C3176" s="245" t="s">
        <v>15376</v>
      </c>
      <c r="D3176" s="247" t="n">
        <v>0.0404</v>
      </c>
    </row>
    <row r="3177" customFormat="false" ht="12.8" hidden="false" customHeight="false" outlineLevel="0" collapsed="false">
      <c r="A3177" s="245" t="n">
        <v>100364</v>
      </c>
      <c r="B3177" s="246" t="s">
        <v>18547</v>
      </c>
      <c r="C3177" s="245" t="s">
        <v>14</v>
      </c>
      <c r="D3177" s="247" t="n">
        <v>0.4066</v>
      </c>
    </row>
    <row r="3178" customFormat="false" ht="12.8" hidden="false" customHeight="false" outlineLevel="0" collapsed="false">
      <c r="A3178" s="245" t="n">
        <v>100374</v>
      </c>
      <c r="B3178" s="246" t="s">
        <v>18548</v>
      </c>
      <c r="C3178" s="245" t="s">
        <v>14</v>
      </c>
      <c r="D3178" s="247" t="n">
        <v>0.4348</v>
      </c>
    </row>
    <row r="3179" customFormat="false" ht="12.8" hidden="false" customHeight="false" outlineLevel="0" collapsed="false">
      <c r="A3179" s="245" t="n">
        <v>100365</v>
      </c>
      <c r="B3179" s="246" t="s">
        <v>18549</v>
      </c>
      <c r="C3179" s="245" t="s">
        <v>14</v>
      </c>
      <c r="D3179" s="247" t="n">
        <v>0.4291</v>
      </c>
    </row>
    <row r="3180" customFormat="false" ht="12.8" hidden="false" customHeight="false" outlineLevel="0" collapsed="false">
      <c r="A3180" s="245" t="n">
        <v>100375</v>
      </c>
      <c r="B3180" s="246" t="s">
        <v>18550</v>
      </c>
      <c r="C3180" s="245" t="s">
        <v>14</v>
      </c>
      <c r="D3180" s="247" t="n">
        <v>0.4671</v>
      </c>
    </row>
    <row r="3181" customFormat="false" ht="12.8" hidden="false" customHeight="false" outlineLevel="0" collapsed="false">
      <c r="A3181" s="245" t="n">
        <v>100366</v>
      </c>
      <c r="B3181" s="246" t="s">
        <v>18551</v>
      </c>
      <c r="C3181" s="245" t="s">
        <v>14</v>
      </c>
      <c r="D3181" s="247" t="n">
        <v>0.4042</v>
      </c>
    </row>
    <row r="3182" customFormat="false" ht="12.8" hidden="false" customHeight="false" outlineLevel="0" collapsed="false">
      <c r="A3182" s="245" t="n">
        <v>100376</v>
      </c>
      <c r="B3182" s="246" t="s">
        <v>18552</v>
      </c>
      <c r="C3182" s="245" t="s">
        <v>14</v>
      </c>
      <c r="D3182" s="247" t="n">
        <v>0.4549</v>
      </c>
    </row>
    <row r="3183" customFormat="false" ht="12.8" hidden="false" customHeight="false" outlineLevel="0" collapsed="false">
      <c r="A3183" s="245" t="n">
        <v>100357</v>
      </c>
      <c r="B3183" s="246" t="s">
        <v>18553</v>
      </c>
      <c r="C3183" s="245" t="s">
        <v>14</v>
      </c>
      <c r="D3183" s="247" t="n">
        <v>0.4118</v>
      </c>
    </row>
    <row r="3184" customFormat="false" ht="12.8" hidden="false" customHeight="false" outlineLevel="0" collapsed="false">
      <c r="A3184" s="245" t="n">
        <v>100367</v>
      </c>
      <c r="B3184" s="246" t="s">
        <v>18554</v>
      </c>
      <c r="C3184" s="245" t="s">
        <v>14</v>
      </c>
      <c r="D3184" s="247" t="n">
        <v>0.4234</v>
      </c>
    </row>
    <row r="3185" customFormat="false" ht="12.8" hidden="false" customHeight="false" outlineLevel="0" collapsed="false">
      <c r="A3185" s="245" t="n">
        <v>100358</v>
      </c>
      <c r="B3185" s="246" t="s">
        <v>18555</v>
      </c>
      <c r="C3185" s="245" t="s">
        <v>14</v>
      </c>
      <c r="D3185" s="247" t="n">
        <v>0.489</v>
      </c>
    </row>
    <row r="3186" customFormat="false" ht="12.8" hidden="false" customHeight="false" outlineLevel="0" collapsed="false">
      <c r="A3186" s="245" t="n">
        <v>100368</v>
      </c>
      <c r="B3186" s="246" t="s">
        <v>18556</v>
      </c>
      <c r="C3186" s="245" t="s">
        <v>14</v>
      </c>
      <c r="D3186" s="247" t="n">
        <v>0.5013</v>
      </c>
    </row>
    <row r="3187" customFormat="false" ht="12.8" hidden="false" customHeight="false" outlineLevel="0" collapsed="false">
      <c r="A3187" s="245" t="n">
        <v>100359</v>
      </c>
      <c r="B3187" s="246" t="s">
        <v>18557</v>
      </c>
      <c r="C3187" s="245" t="s">
        <v>14</v>
      </c>
      <c r="D3187" s="247" t="n">
        <v>0.4668</v>
      </c>
    </row>
    <row r="3188" customFormat="false" ht="12.8" hidden="false" customHeight="false" outlineLevel="0" collapsed="false">
      <c r="A3188" s="245" t="n">
        <v>100369</v>
      </c>
      <c r="B3188" s="246" t="s">
        <v>18558</v>
      </c>
      <c r="C3188" s="245" t="s">
        <v>14</v>
      </c>
      <c r="D3188" s="247" t="n">
        <v>0.4781</v>
      </c>
    </row>
    <row r="3189" customFormat="false" ht="12.8" hidden="false" customHeight="false" outlineLevel="0" collapsed="false">
      <c r="A3189" s="245" t="n">
        <v>100360</v>
      </c>
      <c r="B3189" s="246" t="s">
        <v>18559</v>
      </c>
      <c r="C3189" s="245" t="s">
        <v>14</v>
      </c>
      <c r="D3189" s="247" t="n">
        <v>0.4653</v>
      </c>
    </row>
    <row r="3190" customFormat="false" ht="12.8" hidden="false" customHeight="false" outlineLevel="0" collapsed="false">
      <c r="A3190" s="245" t="n">
        <v>100370</v>
      </c>
      <c r="B3190" s="246" t="s">
        <v>18560</v>
      </c>
      <c r="C3190" s="245" t="s">
        <v>14</v>
      </c>
      <c r="D3190" s="247" t="n">
        <v>0.4483</v>
      </c>
    </row>
    <row r="3191" customFormat="false" ht="12.8" hidden="false" customHeight="false" outlineLevel="0" collapsed="false">
      <c r="A3191" s="245" t="n">
        <v>100361</v>
      </c>
      <c r="B3191" s="246" t="s">
        <v>18561</v>
      </c>
      <c r="C3191" s="245" t="s">
        <v>14</v>
      </c>
      <c r="D3191" s="247" t="n">
        <v>0.5012</v>
      </c>
    </row>
    <row r="3192" customFormat="false" ht="12.8" hidden="false" customHeight="false" outlineLevel="0" collapsed="false">
      <c r="A3192" s="245" t="n">
        <v>100371</v>
      </c>
      <c r="B3192" s="246" t="s">
        <v>18562</v>
      </c>
      <c r="C3192" s="245" t="s">
        <v>14</v>
      </c>
      <c r="D3192" s="247" t="n">
        <v>0.5238</v>
      </c>
    </row>
    <row r="3193" customFormat="false" ht="12.8" hidden="false" customHeight="false" outlineLevel="0" collapsed="false">
      <c r="A3193" s="245" t="n">
        <v>100362</v>
      </c>
      <c r="B3193" s="246" t="s">
        <v>18563</v>
      </c>
      <c r="C3193" s="245" t="s">
        <v>14</v>
      </c>
      <c r="D3193" s="247" t="n">
        <v>0.4124</v>
      </c>
    </row>
    <row r="3194" customFormat="false" ht="12.8" hidden="false" customHeight="false" outlineLevel="0" collapsed="false">
      <c r="A3194" s="245" t="n">
        <v>100372</v>
      </c>
      <c r="B3194" s="246" t="s">
        <v>18564</v>
      </c>
      <c r="C3194" s="245" t="s">
        <v>14</v>
      </c>
      <c r="D3194" s="247" t="n">
        <v>0.4367</v>
      </c>
    </row>
    <row r="3195" customFormat="false" ht="12.8" hidden="false" customHeight="false" outlineLevel="0" collapsed="false">
      <c r="A3195" s="245" t="n">
        <v>100363</v>
      </c>
      <c r="B3195" s="246" t="s">
        <v>18565</v>
      </c>
      <c r="C3195" s="245" t="s">
        <v>14</v>
      </c>
      <c r="D3195" s="247" t="n">
        <v>0.4</v>
      </c>
    </row>
    <row r="3196" customFormat="false" ht="12.8" hidden="false" customHeight="false" outlineLevel="0" collapsed="false">
      <c r="A3196" s="245" t="n">
        <v>100373</v>
      </c>
      <c r="B3196" s="246" t="s">
        <v>18566</v>
      </c>
      <c r="C3196" s="245" t="s">
        <v>14</v>
      </c>
      <c r="D3196" s="247" t="n">
        <v>0.4233</v>
      </c>
    </row>
    <row r="3197" customFormat="false" ht="12.8" hidden="false" customHeight="false" outlineLevel="0" collapsed="false">
      <c r="A3197" s="245" t="n">
        <v>100381</v>
      </c>
      <c r="B3197" s="246" t="s">
        <v>18567</v>
      </c>
      <c r="C3197" s="245" t="s">
        <v>15370</v>
      </c>
      <c r="D3197" s="247" t="n">
        <v>0.544</v>
      </c>
    </row>
    <row r="3198" customFormat="false" ht="12.8" hidden="false" customHeight="false" outlineLevel="0" collapsed="false">
      <c r="A3198" s="245" t="n">
        <v>100380</v>
      </c>
      <c r="B3198" s="246" t="s">
        <v>18568</v>
      </c>
      <c r="C3198" s="245" t="s">
        <v>15370</v>
      </c>
      <c r="D3198" s="247" t="n">
        <v>0.4962</v>
      </c>
    </row>
    <row r="3199" customFormat="false" ht="12.8" hidden="false" customHeight="false" outlineLevel="0" collapsed="false">
      <c r="A3199" s="245" t="n">
        <v>100379</v>
      </c>
      <c r="B3199" s="246" t="s">
        <v>18569</v>
      </c>
      <c r="C3199" s="245" t="s">
        <v>15370</v>
      </c>
      <c r="D3199" s="247" t="n">
        <v>0.4232</v>
      </c>
    </row>
    <row r="3200" customFormat="false" ht="12.8" hidden="false" customHeight="false" outlineLevel="0" collapsed="false">
      <c r="A3200" s="245" t="n">
        <v>100384</v>
      </c>
      <c r="B3200" s="246" t="s">
        <v>18570</v>
      </c>
      <c r="C3200" s="245" t="s">
        <v>15370</v>
      </c>
      <c r="D3200" s="247" t="n">
        <v>0.3478</v>
      </c>
    </row>
    <row r="3201" customFormat="false" ht="12.8" hidden="false" customHeight="false" outlineLevel="0" collapsed="false">
      <c r="A3201" s="245" t="n">
        <v>100383</v>
      </c>
      <c r="B3201" s="246" t="s">
        <v>18571</v>
      </c>
      <c r="C3201" s="245" t="s">
        <v>15370</v>
      </c>
      <c r="D3201" s="247" t="n">
        <v>0.2948</v>
      </c>
    </row>
    <row r="3202" customFormat="false" ht="12.8" hidden="false" customHeight="false" outlineLevel="0" collapsed="false">
      <c r="A3202" s="245" t="n">
        <v>100382</v>
      </c>
      <c r="B3202" s="246" t="s">
        <v>18572</v>
      </c>
      <c r="C3202" s="245" t="s">
        <v>15370</v>
      </c>
      <c r="D3202" s="247" t="n">
        <v>0.2783</v>
      </c>
    </row>
    <row r="3203" customFormat="false" ht="12.8" hidden="false" customHeight="false" outlineLevel="0" collapsed="false">
      <c r="A3203" s="245" t="n">
        <v>100387</v>
      </c>
      <c r="B3203" s="246" t="s">
        <v>18573</v>
      </c>
      <c r="C3203" s="245" t="s">
        <v>15370</v>
      </c>
      <c r="D3203" s="247" t="n">
        <v>0.4364</v>
      </c>
    </row>
    <row r="3204" customFormat="false" ht="12.8" hidden="false" customHeight="false" outlineLevel="0" collapsed="false">
      <c r="A3204" s="245" t="n">
        <v>100386</v>
      </c>
      <c r="B3204" s="246" t="s">
        <v>18574</v>
      </c>
      <c r="C3204" s="245" t="s">
        <v>15370</v>
      </c>
      <c r="D3204" s="247" t="n">
        <v>0.42</v>
      </c>
    </row>
    <row r="3205" customFormat="false" ht="12.8" hidden="false" customHeight="false" outlineLevel="0" collapsed="false">
      <c r="A3205" s="245" t="n">
        <v>100385</v>
      </c>
      <c r="B3205" s="246" t="s">
        <v>18575</v>
      </c>
      <c r="C3205" s="245" t="s">
        <v>15370</v>
      </c>
      <c r="D3205" s="247" t="n">
        <v>0.3647</v>
      </c>
    </row>
    <row r="3206" customFormat="false" ht="12.8" hidden="false" customHeight="false" outlineLevel="0" collapsed="false">
      <c r="A3206" s="245" t="n">
        <v>100377</v>
      </c>
      <c r="B3206" s="246" t="s">
        <v>18576</v>
      </c>
      <c r="C3206" s="245" t="s">
        <v>15608</v>
      </c>
      <c r="D3206" s="247" t="n">
        <v>0.2496</v>
      </c>
    </row>
    <row r="3207" customFormat="false" ht="12.8" hidden="false" customHeight="false" outlineLevel="0" collapsed="false">
      <c r="A3207" s="245" t="n">
        <v>100378</v>
      </c>
      <c r="B3207" s="246" t="s">
        <v>18577</v>
      </c>
      <c r="C3207" s="245" t="s">
        <v>15608</v>
      </c>
      <c r="D3207" s="247" t="n">
        <v>0.2213</v>
      </c>
    </row>
    <row r="3208" customFormat="false" ht="12.8" hidden="false" customHeight="false" outlineLevel="0" collapsed="false">
      <c r="A3208" s="245" t="n">
        <v>92596</v>
      </c>
      <c r="B3208" s="246" t="s">
        <v>18578</v>
      </c>
      <c r="C3208" s="245" t="s">
        <v>14</v>
      </c>
      <c r="D3208" s="247" t="n">
        <v>0.2549</v>
      </c>
    </row>
    <row r="3209" customFormat="false" ht="12.8" hidden="false" customHeight="false" outlineLevel="0" collapsed="false">
      <c r="A3209" s="245" t="n">
        <v>92616</v>
      </c>
      <c r="B3209" s="246" t="s">
        <v>18579</v>
      </c>
      <c r="C3209" s="245" t="s">
        <v>14</v>
      </c>
      <c r="D3209" s="247" t="n">
        <v>0.2765</v>
      </c>
    </row>
    <row r="3210" customFormat="false" ht="12.8" hidden="false" customHeight="false" outlineLevel="0" collapsed="false">
      <c r="A3210" s="245" t="n">
        <v>92598</v>
      </c>
      <c r="B3210" s="246" t="s">
        <v>18580</v>
      </c>
      <c r="C3210" s="245" t="s">
        <v>14</v>
      </c>
      <c r="D3210" s="247" t="n">
        <v>0.2388</v>
      </c>
    </row>
    <row r="3211" customFormat="false" ht="12.8" hidden="false" customHeight="false" outlineLevel="0" collapsed="false">
      <c r="A3211" s="245" t="n">
        <v>92618</v>
      </c>
      <c r="B3211" s="246" t="s">
        <v>18581</v>
      </c>
      <c r="C3211" s="245" t="s">
        <v>14</v>
      </c>
      <c r="D3211" s="247" t="n">
        <v>0.2531</v>
      </c>
    </row>
    <row r="3212" customFormat="false" ht="12.8" hidden="false" customHeight="false" outlineLevel="0" collapsed="false">
      <c r="A3212" s="245" t="n">
        <v>92600</v>
      </c>
      <c r="B3212" s="246" t="s">
        <v>18582</v>
      </c>
      <c r="C3212" s="245" t="s">
        <v>14</v>
      </c>
      <c r="D3212" s="247" t="n">
        <v>0.2244</v>
      </c>
    </row>
    <row r="3213" customFormat="false" ht="12.8" hidden="false" customHeight="false" outlineLevel="0" collapsed="false">
      <c r="A3213" s="245" t="n">
        <v>92620</v>
      </c>
      <c r="B3213" s="246" t="s">
        <v>18583</v>
      </c>
      <c r="C3213" s="245" t="s">
        <v>14</v>
      </c>
      <c r="D3213" s="247" t="n">
        <v>0.2439</v>
      </c>
    </row>
    <row r="3214" customFormat="false" ht="12.8" hidden="false" customHeight="false" outlineLevel="0" collapsed="false">
      <c r="A3214" s="245" t="n">
        <v>92582</v>
      </c>
      <c r="B3214" s="246" t="s">
        <v>18584</v>
      </c>
      <c r="C3214" s="245" t="s">
        <v>14</v>
      </c>
      <c r="D3214" s="247" t="n">
        <v>0.3077</v>
      </c>
    </row>
    <row r="3215" customFormat="false" ht="12.8" hidden="false" customHeight="false" outlineLevel="0" collapsed="false">
      <c r="A3215" s="245" t="n">
        <v>92602</v>
      </c>
      <c r="B3215" s="246" t="s">
        <v>18585</v>
      </c>
      <c r="C3215" s="245" t="s">
        <v>14</v>
      </c>
      <c r="D3215" s="247" t="n">
        <v>0.3181</v>
      </c>
    </row>
    <row r="3216" customFormat="false" ht="12.8" hidden="false" customHeight="false" outlineLevel="0" collapsed="false">
      <c r="A3216" s="245" t="n">
        <v>92584</v>
      </c>
      <c r="B3216" s="246" t="s">
        <v>18586</v>
      </c>
      <c r="C3216" s="245" t="s">
        <v>14</v>
      </c>
      <c r="D3216" s="247" t="n">
        <v>0.2592</v>
      </c>
    </row>
    <row r="3217" customFormat="false" ht="12.8" hidden="false" customHeight="false" outlineLevel="0" collapsed="false">
      <c r="A3217" s="245" t="n">
        <v>92604</v>
      </c>
      <c r="B3217" s="246" t="s">
        <v>18587</v>
      </c>
      <c r="C3217" s="245" t="s">
        <v>14</v>
      </c>
      <c r="D3217" s="247" t="n">
        <v>0.2696</v>
      </c>
    </row>
    <row r="3218" customFormat="false" ht="12.8" hidden="false" customHeight="false" outlineLevel="0" collapsed="false">
      <c r="A3218" s="245" t="n">
        <v>92586</v>
      </c>
      <c r="B3218" s="246" t="s">
        <v>18588</v>
      </c>
      <c r="C3218" s="245" t="s">
        <v>14</v>
      </c>
      <c r="D3218" s="247" t="n">
        <v>0.2248</v>
      </c>
    </row>
    <row r="3219" customFormat="false" ht="12.8" hidden="false" customHeight="false" outlineLevel="0" collapsed="false">
      <c r="A3219" s="245" t="n">
        <v>92606</v>
      </c>
      <c r="B3219" s="246" t="s">
        <v>18589</v>
      </c>
      <c r="C3219" s="245" t="s">
        <v>14</v>
      </c>
      <c r="D3219" s="247" t="n">
        <v>0.2338</v>
      </c>
    </row>
    <row r="3220" customFormat="false" ht="12.8" hidden="false" customHeight="false" outlineLevel="0" collapsed="false">
      <c r="A3220" s="245" t="n">
        <v>92588</v>
      </c>
      <c r="B3220" s="246" t="s">
        <v>18590</v>
      </c>
      <c r="C3220" s="245" t="s">
        <v>14</v>
      </c>
      <c r="D3220" s="247" t="n">
        <v>0.255</v>
      </c>
    </row>
    <row r="3221" customFormat="false" ht="12.8" hidden="false" customHeight="false" outlineLevel="0" collapsed="false">
      <c r="A3221" s="245" t="n">
        <v>92608</v>
      </c>
      <c r="B3221" s="246" t="s">
        <v>18591</v>
      </c>
      <c r="C3221" s="245" t="s">
        <v>14</v>
      </c>
      <c r="D3221" s="247" t="n">
        <v>0.2693</v>
      </c>
    </row>
    <row r="3222" customFormat="false" ht="12.8" hidden="false" customHeight="false" outlineLevel="0" collapsed="false">
      <c r="A3222" s="245" t="n">
        <v>92590</v>
      </c>
      <c r="B3222" s="246" t="s">
        <v>18592</v>
      </c>
      <c r="C3222" s="245" t="s">
        <v>14</v>
      </c>
      <c r="D3222" s="247" t="n">
        <v>0.2301</v>
      </c>
    </row>
    <row r="3223" customFormat="false" ht="12.8" hidden="false" customHeight="false" outlineLevel="0" collapsed="false">
      <c r="A3223" s="245" t="n">
        <v>92610</v>
      </c>
      <c r="B3223" s="246" t="s">
        <v>18593</v>
      </c>
      <c r="C3223" s="245" t="s">
        <v>14</v>
      </c>
      <c r="D3223" s="247" t="n">
        <v>0.2432</v>
      </c>
    </row>
    <row r="3224" customFormat="false" ht="12.8" hidden="false" customHeight="false" outlineLevel="0" collapsed="false">
      <c r="A3224" s="245" t="n">
        <v>92592</v>
      </c>
      <c r="B3224" s="246" t="s">
        <v>18594</v>
      </c>
      <c r="C3224" s="245" t="s">
        <v>14</v>
      </c>
      <c r="D3224" s="247" t="n">
        <v>0.2485</v>
      </c>
    </row>
    <row r="3225" customFormat="false" ht="12.8" hidden="false" customHeight="false" outlineLevel="0" collapsed="false">
      <c r="A3225" s="245" t="n">
        <v>92612</v>
      </c>
      <c r="B3225" s="246" t="s">
        <v>18595</v>
      </c>
      <c r="C3225" s="245" t="s">
        <v>14</v>
      </c>
      <c r="D3225" s="247" t="n">
        <v>0.2759</v>
      </c>
    </row>
    <row r="3226" customFormat="false" ht="12.8" hidden="false" customHeight="false" outlineLevel="0" collapsed="false">
      <c r="A3226" s="245" t="n">
        <v>92594</v>
      </c>
      <c r="B3226" s="246" t="s">
        <v>18596</v>
      </c>
      <c r="C3226" s="245" t="s">
        <v>14</v>
      </c>
      <c r="D3226" s="247" t="n">
        <v>0.2273</v>
      </c>
    </row>
    <row r="3227" customFormat="false" ht="12.8" hidden="false" customHeight="false" outlineLevel="0" collapsed="false">
      <c r="A3227" s="245" t="n">
        <v>92614</v>
      </c>
      <c r="B3227" s="246" t="s">
        <v>18597</v>
      </c>
      <c r="C3227" s="245" t="s">
        <v>14</v>
      </c>
      <c r="D3227" s="247" t="n">
        <v>0.2455</v>
      </c>
    </row>
    <row r="3228" customFormat="false" ht="12.8" hidden="false" customHeight="false" outlineLevel="0" collapsed="false">
      <c r="A3228" s="245" t="n">
        <v>92552</v>
      </c>
      <c r="B3228" s="246" t="s">
        <v>18598</v>
      </c>
      <c r="C3228" s="245" t="s">
        <v>14</v>
      </c>
      <c r="D3228" s="247" t="n">
        <v>0.4349</v>
      </c>
    </row>
    <row r="3229" customFormat="false" ht="12.8" hidden="false" customHeight="false" outlineLevel="0" collapsed="false">
      <c r="A3229" s="245" t="n">
        <v>92562</v>
      </c>
      <c r="B3229" s="246" t="s">
        <v>18599</v>
      </c>
      <c r="C3229" s="245" t="s">
        <v>14</v>
      </c>
      <c r="D3229" s="247" t="n">
        <v>0.4457</v>
      </c>
    </row>
    <row r="3230" customFormat="false" ht="12.8" hidden="false" customHeight="false" outlineLevel="0" collapsed="false">
      <c r="A3230" s="245" t="n">
        <v>92553</v>
      </c>
      <c r="B3230" s="246" t="s">
        <v>18600</v>
      </c>
      <c r="C3230" s="245" t="s">
        <v>14</v>
      </c>
      <c r="D3230" s="247" t="n">
        <v>0.4688</v>
      </c>
    </row>
    <row r="3231" customFormat="false" ht="12.8" hidden="false" customHeight="false" outlineLevel="0" collapsed="false">
      <c r="A3231" s="245" t="n">
        <v>92563</v>
      </c>
      <c r="B3231" s="246" t="s">
        <v>18601</v>
      </c>
      <c r="C3231" s="245" t="s">
        <v>14</v>
      </c>
      <c r="D3231" s="247" t="n">
        <v>0.4792</v>
      </c>
    </row>
    <row r="3232" customFormat="false" ht="12.8" hidden="false" customHeight="false" outlineLevel="0" collapsed="false">
      <c r="A3232" s="245" t="n">
        <v>92554</v>
      </c>
      <c r="B3232" s="246" t="s">
        <v>18602</v>
      </c>
      <c r="C3232" s="245" t="s">
        <v>14</v>
      </c>
      <c r="D3232" s="247" t="n">
        <v>0.4538</v>
      </c>
    </row>
    <row r="3233" customFormat="false" ht="12.8" hidden="false" customHeight="false" outlineLevel="0" collapsed="false">
      <c r="A3233" s="245" t="n">
        <v>92564</v>
      </c>
      <c r="B3233" s="246" t="s">
        <v>18603</v>
      </c>
      <c r="C3233" s="245" t="s">
        <v>14</v>
      </c>
      <c r="D3233" s="247" t="n">
        <v>0.4659</v>
      </c>
    </row>
    <row r="3234" customFormat="false" ht="12.8" hidden="false" customHeight="false" outlineLevel="0" collapsed="false">
      <c r="A3234" s="245" t="n">
        <v>92545</v>
      </c>
      <c r="B3234" s="246" t="s">
        <v>18604</v>
      </c>
      <c r="C3234" s="245" t="s">
        <v>14</v>
      </c>
      <c r="D3234" s="247" t="n">
        <v>0.4339</v>
      </c>
    </row>
    <row r="3235" customFormat="false" ht="12.8" hidden="false" customHeight="false" outlineLevel="0" collapsed="false">
      <c r="A3235" s="245" t="n">
        <v>92555</v>
      </c>
      <c r="B3235" s="246" t="s">
        <v>18605</v>
      </c>
      <c r="C3235" s="245" t="s">
        <v>14</v>
      </c>
      <c r="D3235" s="247" t="n">
        <v>0.4348</v>
      </c>
    </row>
    <row r="3236" customFormat="false" ht="12.8" hidden="false" customHeight="false" outlineLevel="0" collapsed="false">
      <c r="A3236" s="245" t="n">
        <v>92546</v>
      </c>
      <c r="B3236" s="246" t="s">
        <v>18606</v>
      </c>
      <c r="C3236" s="245" t="s">
        <v>14</v>
      </c>
      <c r="D3236" s="247" t="n">
        <v>0.4559</v>
      </c>
    </row>
    <row r="3237" customFormat="false" ht="12.8" hidden="false" customHeight="false" outlineLevel="0" collapsed="false">
      <c r="A3237" s="245" t="n">
        <v>92556</v>
      </c>
      <c r="B3237" s="246" t="s">
        <v>18607</v>
      </c>
      <c r="C3237" s="245" t="s">
        <v>14</v>
      </c>
      <c r="D3237" s="247" t="n">
        <v>0.4656</v>
      </c>
    </row>
    <row r="3238" customFormat="false" ht="12.8" hidden="false" customHeight="false" outlineLevel="0" collapsed="false">
      <c r="A3238" s="245" t="n">
        <v>92547</v>
      </c>
      <c r="B3238" s="246" t="s">
        <v>18608</v>
      </c>
      <c r="C3238" s="245" t="s">
        <v>14</v>
      </c>
      <c r="D3238" s="247" t="n">
        <v>0.4327</v>
      </c>
    </row>
    <row r="3239" customFormat="false" ht="12.8" hidden="false" customHeight="false" outlineLevel="0" collapsed="false">
      <c r="A3239" s="245" t="n">
        <v>92557</v>
      </c>
      <c r="B3239" s="246" t="s">
        <v>18609</v>
      </c>
      <c r="C3239" s="245" t="s">
        <v>14</v>
      </c>
      <c r="D3239" s="247" t="n">
        <v>0.4417</v>
      </c>
    </row>
    <row r="3240" customFormat="false" ht="12.8" hidden="false" customHeight="false" outlineLevel="0" collapsed="false">
      <c r="A3240" s="245" t="n">
        <v>92548</v>
      </c>
      <c r="B3240" s="246" t="s">
        <v>18610</v>
      </c>
      <c r="C3240" s="245" t="s">
        <v>14</v>
      </c>
      <c r="D3240" s="247" t="n">
        <v>0.4394</v>
      </c>
    </row>
    <row r="3241" customFormat="false" ht="12.8" hidden="false" customHeight="false" outlineLevel="0" collapsed="false">
      <c r="A3241" s="245" t="n">
        <v>92558</v>
      </c>
      <c r="B3241" s="246" t="s">
        <v>18611</v>
      </c>
      <c r="C3241" s="245" t="s">
        <v>14</v>
      </c>
      <c r="D3241" s="247" t="n">
        <v>0.4446</v>
      </c>
    </row>
    <row r="3242" customFormat="false" ht="12.8" hidden="false" customHeight="false" outlineLevel="0" collapsed="false">
      <c r="A3242" s="245" t="n">
        <v>92549</v>
      </c>
      <c r="B3242" s="246" t="s">
        <v>18612</v>
      </c>
      <c r="C3242" s="245" t="s">
        <v>14</v>
      </c>
      <c r="D3242" s="247" t="n">
        <v>0.4944</v>
      </c>
    </row>
    <row r="3243" customFormat="false" ht="12.8" hidden="false" customHeight="false" outlineLevel="0" collapsed="false">
      <c r="A3243" s="245" t="n">
        <v>92559</v>
      </c>
      <c r="B3243" s="246" t="s">
        <v>18613</v>
      </c>
      <c r="C3243" s="245" t="s">
        <v>14</v>
      </c>
      <c r="D3243" s="247" t="n">
        <v>0.5023</v>
      </c>
    </row>
    <row r="3244" customFormat="false" ht="12.8" hidden="false" customHeight="false" outlineLevel="0" collapsed="false">
      <c r="A3244" s="245" t="n">
        <v>92550</v>
      </c>
      <c r="B3244" s="246" t="s">
        <v>18614</v>
      </c>
      <c r="C3244" s="245" t="s">
        <v>14</v>
      </c>
      <c r="D3244" s="247" t="n">
        <v>0.44</v>
      </c>
    </row>
    <row r="3245" customFormat="false" ht="12.8" hidden="false" customHeight="false" outlineLevel="0" collapsed="false">
      <c r="A3245" s="245" t="n">
        <v>92560</v>
      </c>
      <c r="B3245" s="246" t="s">
        <v>18615</v>
      </c>
      <c r="C3245" s="245" t="s">
        <v>14</v>
      </c>
      <c r="D3245" s="247" t="n">
        <v>0.4477</v>
      </c>
    </row>
    <row r="3246" customFormat="false" ht="12.8" hidden="false" customHeight="false" outlineLevel="0" collapsed="false">
      <c r="A3246" s="245" t="n">
        <v>92551</v>
      </c>
      <c r="B3246" s="246" t="s">
        <v>18616</v>
      </c>
      <c r="C3246" s="245" t="s">
        <v>14</v>
      </c>
      <c r="D3246" s="247" t="n">
        <v>0.424</v>
      </c>
    </row>
    <row r="3247" customFormat="false" ht="12.8" hidden="false" customHeight="false" outlineLevel="0" collapsed="false">
      <c r="A3247" s="245" t="n">
        <v>92561</v>
      </c>
      <c r="B3247" s="246" t="s">
        <v>18617</v>
      </c>
      <c r="C3247" s="245" t="s">
        <v>14</v>
      </c>
      <c r="D3247" s="247" t="n">
        <v>0.4311</v>
      </c>
    </row>
    <row r="3248" customFormat="false" ht="12.8" hidden="false" customHeight="false" outlineLevel="0" collapsed="false">
      <c r="A3248" s="245" t="n">
        <v>92262</v>
      </c>
      <c r="B3248" s="246" t="s">
        <v>18618</v>
      </c>
      <c r="C3248" s="245" t="s">
        <v>14</v>
      </c>
      <c r="D3248" s="247" t="n">
        <v>0.5984</v>
      </c>
    </row>
    <row r="3249" customFormat="false" ht="12.8" hidden="false" customHeight="false" outlineLevel="0" collapsed="false">
      <c r="A3249" s="245" t="n">
        <v>106149</v>
      </c>
      <c r="B3249" s="246" t="s">
        <v>18619</v>
      </c>
      <c r="C3249" s="245" t="s">
        <v>14</v>
      </c>
      <c r="D3249" s="247" t="n">
        <v>0.6559</v>
      </c>
    </row>
    <row r="3250" customFormat="false" ht="12.8" hidden="false" customHeight="false" outlineLevel="0" collapsed="false">
      <c r="A3250" s="245" t="n">
        <v>106150</v>
      </c>
      <c r="B3250" s="246" t="s">
        <v>18620</v>
      </c>
      <c r="C3250" s="245" t="s">
        <v>14</v>
      </c>
      <c r="D3250" s="247" t="n">
        <v>0.7049</v>
      </c>
    </row>
    <row r="3251" customFormat="false" ht="12.8" hidden="false" customHeight="false" outlineLevel="0" collapsed="false">
      <c r="A3251" s="245" t="n">
        <v>106151</v>
      </c>
      <c r="B3251" s="246" t="s">
        <v>18621</v>
      </c>
      <c r="C3251" s="245" t="s">
        <v>14</v>
      </c>
      <c r="D3251" s="247" t="n">
        <v>0.7461</v>
      </c>
    </row>
    <row r="3252" customFormat="false" ht="12.8" hidden="false" customHeight="false" outlineLevel="0" collapsed="false">
      <c r="A3252" s="245" t="n">
        <v>92259</v>
      </c>
      <c r="B3252" s="246" t="s">
        <v>18622</v>
      </c>
      <c r="C3252" s="245" t="s">
        <v>14</v>
      </c>
      <c r="D3252" s="247" t="n">
        <v>0.3421</v>
      </c>
    </row>
    <row r="3253" customFormat="false" ht="12.8" hidden="false" customHeight="false" outlineLevel="0" collapsed="false">
      <c r="A3253" s="245" t="n">
        <v>92260</v>
      </c>
      <c r="B3253" s="246" t="s">
        <v>18623</v>
      </c>
      <c r="C3253" s="245" t="s">
        <v>14</v>
      </c>
      <c r="D3253" s="247" t="n">
        <v>0.4428</v>
      </c>
    </row>
    <row r="3254" customFormat="false" ht="12.8" hidden="false" customHeight="false" outlineLevel="0" collapsed="false">
      <c r="A3254" s="245" t="n">
        <v>92261</v>
      </c>
      <c r="B3254" s="246" t="s">
        <v>18624</v>
      </c>
      <c r="C3254" s="245" t="s">
        <v>14</v>
      </c>
      <c r="D3254" s="247" t="n">
        <v>0.5148</v>
      </c>
    </row>
    <row r="3255" customFormat="false" ht="12.8" hidden="false" customHeight="false" outlineLevel="0" collapsed="false">
      <c r="A3255" s="245" t="n">
        <v>92258</v>
      </c>
      <c r="B3255" s="246" t="s">
        <v>18625</v>
      </c>
      <c r="C3255" s="245" t="s">
        <v>14</v>
      </c>
      <c r="D3255" s="247" t="n">
        <v>0.8903</v>
      </c>
    </row>
    <row r="3256" customFormat="false" ht="12.8" hidden="false" customHeight="false" outlineLevel="0" collapsed="false">
      <c r="A3256" s="245" t="n">
        <v>92255</v>
      </c>
      <c r="B3256" s="246" t="s">
        <v>18626</v>
      </c>
      <c r="C3256" s="245" t="s">
        <v>14</v>
      </c>
      <c r="D3256" s="247" t="n">
        <v>0.7374</v>
      </c>
    </row>
    <row r="3257" customFormat="false" ht="12.8" hidden="false" customHeight="false" outlineLevel="0" collapsed="false">
      <c r="A3257" s="245" t="n">
        <v>92256</v>
      </c>
      <c r="B3257" s="246" t="s">
        <v>18627</v>
      </c>
      <c r="C3257" s="245" t="s">
        <v>14</v>
      </c>
      <c r="D3257" s="247" t="n">
        <v>0.8117</v>
      </c>
    </row>
    <row r="3258" customFormat="false" ht="12.8" hidden="false" customHeight="false" outlineLevel="0" collapsed="false">
      <c r="A3258" s="245" t="n">
        <v>92257</v>
      </c>
      <c r="B3258" s="246" t="s">
        <v>18628</v>
      </c>
      <c r="C3258" s="245" t="s">
        <v>14</v>
      </c>
      <c r="D3258" s="247" t="n">
        <v>0.8522</v>
      </c>
    </row>
    <row r="3259" customFormat="false" ht="12.8" hidden="false" customHeight="false" outlineLevel="0" collapsed="false">
      <c r="A3259" s="245" t="n">
        <v>100393</v>
      </c>
      <c r="B3259" s="246" t="s">
        <v>18629</v>
      </c>
      <c r="C3259" s="245" t="s">
        <v>15370</v>
      </c>
      <c r="D3259" s="247" t="n">
        <v>0.6682</v>
      </c>
    </row>
    <row r="3260" customFormat="false" ht="12.8" hidden="false" customHeight="false" outlineLevel="0" collapsed="false">
      <c r="A3260" s="245" t="n">
        <v>100389</v>
      </c>
      <c r="B3260" s="246" t="s">
        <v>18630</v>
      </c>
      <c r="C3260" s="245" t="s">
        <v>15370</v>
      </c>
      <c r="D3260" s="247" t="n">
        <v>0.6598</v>
      </c>
    </row>
    <row r="3261" customFormat="false" ht="12.8" hidden="false" customHeight="false" outlineLevel="0" collapsed="false">
      <c r="A3261" s="245" t="n">
        <v>100395</v>
      </c>
      <c r="B3261" s="246" t="s">
        <v>18631</v>
      </c>
      <c r="C3261" s="245" t="s">
        <v>15370</v>
      </c>
      <c r="D3261" s="247" t="n">
        <v>0.6967</v>
      </c>
    </row>
    <row r="3262" customFormat="false" ht="12.8" hidden="false" customHeight="false" outlineLevel="0" collapsed="false">
      <c r="A3262" s="245" t="n">
        <v>100391</v>
      </c>
      <c r="B3262" s="246" t="s">
        <v>18632</v>
      </c>
      <c r="C3262" s="245" t="s">
        <v>15370</v>
      </c>
      <c r="D3262" s="247" t="n">
        <v>0.6899</v>
      </c>
    </row>
    <row r="3263" customFormat="false" ht="12.8" hidden="false" customHeight="false" outlineLevel="0" collapsed="false">
      <c r="A3263" s="245" t="n">
        <v>100392</v>
      </c>
      <c r="B3263" s="246" t="s">
        <v>18633</v>
      </c>
      <c r="C3263" s="245" t="s">
        <v>15370</v>
      </c>
      <c r="D3263" s="247" t="n">
        <v>0.5988</v>
      </c>
    </row>
    <row r="3264" customFormat="false" ht="12.8" hidden="false" customHeight="false" outlineLevel="0" collapsed="false">
      <c r="A3264" s="245" t="n">
        <v>100388</v>
      </c>
      <c r="B3264" s="246" t="s">
        <v>18634</v>
      </c>
      <c r="C3264" s="245" t="s">
        <v>15370</v>
      </c>
      <c r="D3264" s="247" t="n">
        <v>0.6022</v>
      </c>
    </row>
    <row r="3265" customFormat="false" ht="12.8" hidden="false" customHeight="false" outlineLevel="0" collapsed="false">
      <c r="A3265" s="245" t="n">
        <v>100394</v>
      </c>
      <c r="B3265" s="246" t="s">
        <v>18635</v>
      </c>
      <c r="C3265" s="245" t="s">
        <v>15370</v>
      </c>
      <c r="D3265" s="247" t="n">
        <v>0.6572</v>
      </c>
    </row>
    <row r="3266" customFormat="false" ht="12.8" hidden="false" customHeight="false" outlineLevel="0" collapsed="false">
      <c r="A3266" s="245" t="n">
        <v>100390</v>
      </c>
      <c r="B3266" s="246" t="s">
        <v>18636</v>
      </c>
      <c r="C3266" s="245" t="s">
        <v>15370</v>
      </c>
      <c r="D3266" s="247" t="n">
        <v>0.6603</v>
      </c>
    </row>
    <row r="3267" customFormat="false" ht="12.8" hidden="false" customHeight="false" outlineLevel="0" collapsed="false">
      <c r="A3267" s="245" t="n">
        <v>92575</v>
      </c>
      <c r="B3267" s="246" t="s">
        <v>18637</v>
      </c>
      <c r="C3267" s="245" t="s">
        <v>15370</v>
      </c>
      <c r="D3267" s="247" t="n">
        <v>0.1183</v>
      </c>
    </row>
    <row r="3268" customFormat="false" ht="12.8" hidden="false" customHeight="false" outlineLevel="0" collapsed="false">
      <c r="A3268" s="245" t="n">
        <v>92569</v>
      </c>
      <c r="B3268" s="246" t="s">
        <v>18638</v>
      </c>
      <c r="C3268" s="245" t="s">
        <v>15370</v>
      </c>
      <c r="D3268" s="247" t="n">
        <v>0.1103</v>
      </c>
    </row>
    <row r="3269" customFormat="false" ht="12.8" hidden="false" customHeight="false" outlineLevel="0" collapsed="false">
      <c r="A3269" s="245" t="n">
        <v>92578</v>
      </c>
      <c r="B3269" s="246" t="s">
        <v>18639</v>
      </c>
      <c r="C3269" s="245" t="s">
        <v>15370</v>
      </c>
      <c r="D3269" s="247" t="n">
        <v>0.147</v>
      </c>
    </row>
    <row r="3270" customFormat="false" ht="12.8" hidden="false" customHeight="false" outlineLevel="0" collapsed="false">
      <c r="A3270" s="245" t="n">
        <v>92572</v>
      </c>
      <c r="B3270" s="246" t="s">
        <v>18640</v>
      </c>
      <c r="C3270" s="245" t="s">
        <v>15370</v>
      </c>
      <c r="D3270" s="247" t="n">
        <v>0.1417</v>
      </c>
    </row>
    <row r="3271" customFormat="false" ht="12.8" hidden="false" customHeight="false" outlineLevel="0" collapsed="false">
      <c r="A3271" s="245" t="n">
        <v>92576</v>
      </c>
      <c r="B3271" s="246" t="s">
        <v>18641</v>
      </c>
      <c r="C3271" s="245" t="s">
        <v>15370</v>
      </c>
      <c r="D3271" s="247" t="n">
        <v>0.083</v>
      </c>
    </row>
    <row r="3272" customFormat="false" ht="12.8" hidden="false" customHeight="false" outlineLevel="0" collapsed="false">
      <c r="A3272" s="245" t="n">
        <v>92570</v>
      </c>
      <c r="B3272" s="246" t="s">
        <v>18642</v>
      </c>
      <c r="C3272" s="245" t="s">
        <v>15370</v>
      </c>
      <c r="D3272" s="247" t="n">
        <v>0.0827</v>
      </c>
    </row>
    <row r="3273" customFormat="false" ht="12.8" hidden="false" customHeight="false" outlineLevel="0" collapsed="false">
      <c r="A3273" s="245" t="n">
        <v>92579</v>
      </c>
      <c r="B3273" s="246" t="s">
        <v>18643</v>
      </c>
      <c r="C3273" s="245" t="s">
        <v>15370</v>
      </c>
      <c r="D3273" s="247" t="n">
        <v>0.1218</v>
      </c>
    </row>
    <row r="3274" customFormat="false" ht="12.8" hidden="false" customHeight="false" outlineLevel="0" collapsed="false">
      <c r="A3274" s="245" t="n">
        <v>92573</v>
      </c>
      <c r="B3274" s="246" t="s">
        <v>18644</v>
      </c>
      <c r="C3274" s="245" t="s">
        <v>15370</v>
      </c>
      <c r="D3274" s="247" t="n">
        <v>0.1211</v>
      </c>
    </row>
    <row r="3275" customFormat="false" ht="12.8" hidden="false" customHeight="false" outlineLevel="0" collapsed="false">
      <c r="A3275" s="245" t="n">
        <v>92574</v>
      </c>
      <c r="B3275" s="246" t="s">
        <v>18645</v>
      </c>
      <c r="C3275" s="245" t="s">
        <v>15370</v>
      </c>
      <c r="D3275" s="247" t="n">
        <v>0.1516</v>
      </c>
    </row>
    <row r="3276" customFormat="false" ht="12.8" hidden="false" customHeight="false" outlineLevel="0" collapsed="false">
      <c r="A3276" s="245" t="n">
        <v>92568</v>
      </c>
      <c r="B3276" s="246" t="s">
        <v>18646</v>
      </c>
      <c r="C3276" s="245" t="s">
        <v>15370</v>
      </c>
      <c r="D3276" s="247" t="n">
        <v>0.1351</v>
      </c>
    </row>
    <row r="3277" customFormat="false" ht="12.8" hidden="false" customHeight="false" outlineLevel="0" collapsed="false">
      <c r="A3277" s="245" t="n">
        <v>92577</v>
      </c>
      <c r="B3277" s="246" t="s">
        <v>18647</v>
      </c>
      <c r="C3277" s="245" t="s">
        <v>15370</v>
      </c>
      <c r="D3277" s="247" t="n">
        <v>0.1616</v>
      </c>
    </row>
    <row r="3278" customFormat="false" ht="12.8" hidden="false" customHeight="false" outlineLevel="0" collapsed="false">
      <c r="A3278" s="245" t="n">
        <v>92571</v>
      </c>
      <c r="B3278" s="246" t="s">
        <v>18648</v>
      </c>
      <c r="C3278" s="245" t="s">
        <v>15370</v>
      </c>
      <c r="D3278" s="247" t="n">
        <v>0.1552</v>
      </c>
    </row>
    <row r="3279" customFormat="false" ht="12.8" hidden="false" customHeight="false" outlineLevel="0" collapsed="false">
      <c r="A3279" s="245" t="n">
        <v>92581</v>
      </c>
      <c r="B3279" s="246" t="s">
        <v>18649</v>
      </c>
      <c r="C3279" s="245" t="s">
        <v>15370</v>
      </c>
      <c r="D3279" s="247" t="n">
        <v>0.1964</v>
      </c>
    </row>
    <row r="3280" customFormat="false" ht="12.8" hidden="false" customHeight="false" outlineLevel="0" collapsed="false">
      <c r="A3280" s="245" t="n">
        <v>104314</v>
      </c>
      <c r="B3280" s="246" t="s">
        <v>18650</v>
      </c>
      <c r="C3280" s="245" t="s">
        <v>15608</v>
      </c>
      <c r="D3280" s="247" t="n">
        <v>0.2194</v>
      </c>
    </row>
    <row r="3281" customFormat="false" ht="12.8" hidden="false" customHeight="false" outlineLevel="0" collapsed="false">
      <c r="A3281" s="245" t="n">
        <v>92580</v>
      </c>
      <c r="B3281" s="246" t="s">
        <v>18651</v>
      </c>
      <c r="C3281" s="245" t="s">
        <v>15370</v>
      </c>
      <c r="D3281" s="247" t="n">
        <v>0.2195</v>
      </c>
    </row>
    <row r="3282" customFormat="false" ht="12.8" hidden="false" customHeight="false" outlineLevel="0" collapsed="false">
      <c r="A3282" s="245" t="n">
        <v>92539</v>
      </c>
      <c r="B3282" s="246" t="s">
        <v>18652</v>
      </c>
      <c r="C3282" s="245" t="s">
        <v>15370</v>
      </c>
      <c r="D3282" s="247" t="n">
        <v>0.3794</v>
      </c>
    </row>
    <row r="3283" customFormat="false" ht="12.8" hidden="false" customHeight="false" outlineLevel="0" collapsed="false">
      <c r="A3283" s="245" t="n">
        <v>92540</v>
      </c>
      <c r="B3283" s="246" t="s">
        <v>18653</v>
      </c>
      <c r="C3283" s="245" t="s">
        <v>15370</v>
      </c>
      <c r="D3283" s="247" t="n">
        <v>0.4121</v>
      </c>
    </row>
    <row r="3284" customFormat="false" ht="12.8" hidden="false" customHeight="false" outlineLevel="0" collapsed="false">
      <c r="A3284" s="245" t="n">
        <v>92544</v>
      </c>
      <c r="B3284" s="246" t="s">
        <v>18654</v>
      </c>
      <c r="C3284" s="245" t="s">
        <v>15370</v>
      </c>
      <c r="D3284" s="247" t="n">
        <v>0.3251</v>
      </c>
    </row>
    <row r="3285" customFormat="false" ht="12.8" hidden="false" customHeight="false" outlineLevel="0" collapsed="false">
      <c r="A3285" s="245" t="n">
        <v>92543</v>
      </c>
      <c r="B3285" s="246" t="s">
        <v>18655</v>
      </c>
      <c r="C3285" s="245" t="s">
        <v>15370</v>
      </c>
      <c r="D3285" s="247" t="n">
        <v>0.3226</v>
      </c>
    </row>
    <row r="3286" customFormat="false" ht="12.8" hidden="false" customHeight="false" outlineLevel="0" collapsed="false">
      <c r="A3286" s="245" t="n">
        <v>97740</v>
      </c>
      <c r="B3286" s="246" t="s">
        <v>18656</v>
      </c>
      <c r="C3286" s="245" t="s">
        <v>15451</v>
      </c>
      <c r="D3286" s="247" t="n">
        <v>0.3552</v>
      </c>
    </row>
    <row r="3287" customFormat="false" ht="12.8" hidden="false" customHeight="false" outlineLevel="0" collapsed="false">
      <c r="A3287" s="245" t="n">
        <v>97738</v>
      </c>
      <c r="B3287" s="246" t="s">
        <v>18657</v>
      </c>
      <c r="C3287" s="245" t="s">
        <v>15451</v>
      </c>
      <c r="D3287" s="247" t="n">
        <v>0.602</v>
      </c>
    </row>
    <row r="3288" customFormat="false" ht="12.8" hidden="false" customHeight="false" outlineLevel="0" collapsed="false">
      <c r="A3288" s="245" t="n">
        <v>97739</v>
      </c>
      <c r="B3288" s="246" t="s">
        <v>18658</v>
      </c>
      <c r="C3288" s="245" t="s">
        <v>15451</v>
      </c>
      <c r="D3288" s="247" t="n">
        <v>0.5477</v>
      </c>
    </row>
    <row r="3289" customFormat="false" ht="12.8" hidden="false" customHeight="false" outlineLevel="0" collapsed="false">
      <c r="A3289" s="245" t="n">
        <v>97736</v>
      </c>
      <c r="B3289" s="246" t="s">
        <v>18659</v>
      </c>
      <c r="C3289" s="245" t="s">
        <v>15451</v>
      </c>
      <c r="D3289" s="247" t="n">
        <v>0.3808</v>
      </c>
    </row>
    <row r="3290" customFormat="false" ht="12.8" hidden="false" customHeight="false" outlineLevel="0" collapsed="false">
      <c r="A3290" s="245" t="n">
        <v>97734</v>
      </c>
      <c r="B3290" s="246" t="s">
        <v>18660</v>
      </c>
      <c r="C3290" s="245" t="s">
        <v>15451</v>
      </c>
      <c r="D3290" s="247" t="n">
        <v>0.6876</v>
      </c>
    </row>
    <row r="3291" customFormat="false" ht="12.8" hidden="false" customHeight="false" outlineLevel="0" collapsed="false">
      <c r="A3291" s="245" t="n">
        <v>97735</v>
      </c>
      <c r="B3291" s="246" t="s">
        <v>18661</v>
      </c>
      <c r="C3291" s="245" t="s">
        <v>15451</v>
      </c>
      <c r="D3291" s="247" t="n">
        <v>0.6259</v>
      </c>
    </row>
    <row r="3292" customFormat="false" ht="12.8" hidden="false" customHeight="false" outlineLevel="0" collapsed="false">
      <c r="A3292" s="245" t="n">
        <v>97737</v>
      </c>
      <c r="B3292" s="246" t="s">
        <v>18662</v>
      </c>
      <c r="C3292" s="245" t="s">
        <v>15451</v>
      </c>
      <c r="D3292" s="247" t="n">
        <v>0.5665</v>
      </c>
    </row>
    <row r="3293" customFormat="false" ht="12.8" hidden="false" customHeight="false" outlineLevel="0" collapsed="false">
      <c r="A3293" s="245" t="n">
        <v>97733</v>
      </c>
      <c r="B3293" s="246" t="s">
        <v>18663</v>
      </c>
      <c r="C3293" s="245" t="s">
        <v>15451</v>
      </c>
      <c r="D3293" s="247" t="n">
        <v>0.6723</v>
      </c>
    </row>
    <row r="3294" customFormat="false" ht="12.8" hidden="false" customHeight="false" outlineLevel="0" collapsed="false">
      <c r="A3294" s="245" t="n">
        <v>98616</v>
      </c>
      <c r="B3294" s="246" t="s">
        <v>18664</v>
      </c>
      <c r="C3294" s="245" t="s">
        <v>15370</v>
      </c>
      <c r="D3294" s="247" t="n">
        <v>0.1428</v>
      </c>
    </row>
    <row r="3295" customFormat="false" ht="12.8" hidden="false" customHeight="false" outlineLevel="0" collapsed="false">
      <c r="A3295" s="245" t="n">
        <v>98619</v>
      </c>
      <c r="B3295" s="246" t="s">
        <v>18665</v>
      </c>
      <c r="C3295" s="245" t="s">
        <v>15370</v>
      </c>
      <c r="D3295" s="247" t="n">
        <v>0.1091</v>
      </c>
    </row>
    <row r="3296" customFormat="false" ht="12.8" hidden="false" customHeight="false" outlineLevel="0" collapsed="false">
      <c r="A3296" s="245" t="n">
        <v>98622</v>
      </c>
      <c r="B3296" s="246" t="s">
        <v>18666</v>
      </c>
      <c r="C3296" s="245" t="s">
        <v>15370</v>
      </c>
      <c r="D3296" s="247" t="n">
        <v>0.1095</v>
      </c>
    </row>
    <row r="3297" customFormat="false" ht="12.8" hidden="false" customHeight="false" outlineLevel="0" collapsed="false">
      <c r="A3297" s="245" t="n">
        <v>98625</v>
      </c>
      <c r="B3297" s="246" t="s">
        <v>18667</v>
      </c>
      <c r="C3297" s="245" t="s">
        <v>15370</v>
      </c>
      <c r="D3297" s="247" t="n">
        <v>0.0797</v>
      </c>
    </row>
    <row r="3298" customFormat="false" ht="12.8" hidden="false" customHeight="false" outlineLevel="0" collapsed="false">
      <c r="A3298" s="245" t="n">
        <v>98657</v>
      </c>
      <c r="B3298" s="246" t="s">
        <v>18668</v>
      </c>
      <c r="C3298" s="245" t="s">
        <v>15376</v>
      </c>
      <c r="D3298" s="247" t="n">
        <v>0.3523</v>
      </c>
    </row>
    <row r="3299" customFormat="false" ht="12.8" hidden="false" customHeight="false" outlineLevel="0" collapsed="false">
      <c r="A3299" s="245" t="n">
        <v>100344</v>
      </c>
      <c r="B3299" s="246" t="s">
        <v>18669</v>
      </c>
      <c r="C3299" s="245" t="s">
        <v>15608</v>
      </c>
      <c r="D3299" s="247" t="n">
        <v>0.2288</v>
      </c>
    </row>
    <row r="3300" customFormat="false" ht="12.8" hidden="false" customHeight="false" outlineLevel="0" collapsed="false">
      <c r="A3300" s="245" t="n">
        <v>100345</v>
      </c>
      <c r="B3300" s="246" t="s">
        <v>18670</v>
      </c>
      <c r="C3300" s="245" t="s">
        <v>15608</v>
      </c>
      <c r="D3300" s="247" t="n">
        <v>0.141</v>
      </c>
    </row>
    <row r="3301" customFormat="false" ht="12.8" hidden="false" customHeight="false" outlineLevel="0" collapsed="false">
      <c r="A3301" s="245" t="n">
        <v>100346</v>
      </c>
      <c r="B3301" s="246" t="s">
        <v>18671</v>
      </c>
      <c r="C3301" s="245" t="s">
        <v>15608</v>
      </c>
      <c r="D3301" s="247" t="n">
        <v>0.1057</v>
      </c>
    </row>
    <row r="3302" customFormat="false" ht="12.8" hidden="false" customHeight="false" outlineLevel="0" collapsed="false">
      <c r="A3302" s="245" t="n">
        <v>100347</v>
      </c>
      <c r="B3302" s="246" t="s">
        <v>18672</v>
      </c>
      <c r="C3302" s="245" t="s">
        <v>15608</v>
      </c>
      <c r="D3302" s="247" t="n">
        <v>0.0718</v>
      </c>
    </row>
    <row r="3303" customFormat="false" ht="12.8" hidden="false" customHeight="false" outlineLevel="0" collapsed="false">
      <c r="A3303" s="245" t="n">
        <v>100348</v>
      </c>
      <c r="B3303" s="246" t="s">
        <v>18673</v>
      </c>
      <c r="C3303" s="245" t="s">
        <v>15608</v>
      </c>
      <c r="D3303" s="247" t="n">
        <v>0.0585</v>
      </c>
    </row>
    <row r="3304" customFormat="false" ht="12.8" hidden="false" customHeight="false" outlineLevel="0" collapsed="false">
      <c r="A3304" s="245" t="n">
        <v>100342</v>
      </c>
      <c r="B3304" s="246" t="s">
        <v>18674</v>
      </c>
      <c r="C3304" s="245" t="s">
        <v>15608</v>
      </c>
      <c r="D3304" s="247" t="n">
        <v>0.4214</v>
      </c>
    </row>
    <row r="3305" customFormat="false" ht="12.8" hidden="false" customHeight="false" outlineLevel="0" collapsed="false">
      <c r="A3305" s="245" t="n">
        <v>100343</v>
      </c>
      <c r="B3305" s="246" t="s">
        <v>18675</v>
      </c>
      <c r="C3305" s="245" t="s">
        <v>15608</v>
      </c>
      <c r="D3305" s="247" t="n">
        <v>0.3248</v>
      </c>
    </row>
    <row r="3306" customFormat="false" ht="12.8" hidden="false" customHeight="false" outlineLevel="0" collapsed="false">
      <c r="A3306" s="245" t="n">
        <v>100349</v>
      </c>
      <c r="B3306" s="246" t="s">
        <v>18676</v>
      </c>
      <c r="C3306" s="245" t="s">
        <v>15451</v>
      </c>
      <c r="D3306" s="247" t="n">
        <v>0.042</v>
      </c>
    </row>
    <row r="3307" customFormat="false" ht="12.8" hidden="false" customHeight="false" outlineLevel="0" collapsed="false">
      <c r="A3307" s="245" t="n">
        <v>105805</v>
      </c>
      <c r="B3307" s="246" t="s">
        <v>18677</v>
      </c>
      <c r="C3307" s="245" t="s">
        <v>15370</v>
      </c>
      <c r="D3307" s="247" t="n">
        <v>0.1244</v>
      </c>
    </row>
    <row r="3308" customFormat="false" ht="12.8" hidden="false" customHeight="false" outlineLevel="0" collapsed="false">
      <c r="A3308" s="245" t="n">
        <v>105806</v>
      </c>
      <c r="B3308" s="246" t="s">
        <v>18678</v>
      </c>
      <c r="C3308" s="245" t="s">
        <v>15370</v>
      </c>
      <c r="D3308" s="247" t="n">
        <v>0.1538</v>
      </c>
    </row>
    <row r="3309" customFormat="false" ht="12.8" hidden="false" customHeight="false" outlineLevel="0" collapsed="false">
      <c r="A3309" s="245" t="n">
        <v>105807</v>
      </c>
      <c r="B3309" s="246" t="s">
        <v>18679</v>
      </c>
      <c r="C3309" s="245" t="s">
        <v>15370</v>
      </c>
      <c r="D3309" s="247" t="n">
        <v>0.1328</v>
      </c>
    </row>
    <row r="3310" customFormat="false" ht="12.8" hidden="false" customHeight="false" outlineLevel="0" collapsed="false">
      <c r="A3310" s="245" t="n">
        <v>105808</v>
      </c>
      <c r="B3310" s="246" t="s">
        <v>18680</v>
      </c>
      <c r="C3310" s="245" t="s">
        <v>15370</v>
      </c>
      <c r="D3310" s="247" t="n">
        <v>0.1645</v>
      </c>
    </row>
    <row r="3311" customFormat="false" ht="12.8" hidden="false" customHeight="false" outlineLevel="0" collapsed="false">
      <c r="A3311" s="245" t="n">
        <v>100341</v>
      </c>
      <c r="B3311" s="246" t="s">
        <v>18681</v>
      </c>
      <c r="C3311" s="245" t="s">
        <v>15370</v>
      </c>
      <c r="D3311" s="247" t="n">
        <v>0.4636</v>
      </c>
    </row>
    <row r="3312" customFormat="false" ht="12.8" hidden="false" customHeight="false" outlineLevel="0" collapsed="false">
      <c r="A3312" s="245" t="n">
        <v>105042</v>
      </c>
      <c r="B3312" s="246" t="s">
        <v>18682</v>
      </c>
      <c r="C3312" s="245" t="s">
        <v>15376</v>
      </c>
      <c r="D3312" s="247" t="n">
        <v>0.27</v>
      </c>
    </row>
    <row r="3313" customFormat="false" ht="12.8" hidden="false" customHeight="false" outlineLevel="0" collapsed="false">
      <c r="A3313" s="245" t="n">
        <v>105046</v>
      </c>
      <c r="B3313" s="246" t="s">
        <v>18683</v>
      </c>
      <c r="C3313" s="245" t="s">
        <v>15376</v>
      </c>
      <c r="D3313" s="247" t="n">
        <v>0.1893</v>
      </c>
    </row>
    <row r="3314" customFormat="false" ht="12.8" hidden="false" customHeight="false" outlineLevel="0" collapsed="false">
      <c r="A3314" s="245" t="n">
        <v>105095</v>
      </c>
      <c r="B3314" s="246" t="s">
        <v>18684</v>
      </c>
      <c r="C3314" s="245" t="s">
        <v>15376</v>
      </c>
      <c r="D3314" s="247" t="n">
        <v>0.1716</v>
      </c>
    </row>
    <row r="3315" customFormat="false" ht="12.8" hidden="false" customHeight="false" outlineLevel="0" collapsed="false">
      <c r="A3315" s="245" t="n">
        <v>105098</v>
      </c>
      <c r="B3315" s="246" t="s">
        <v>18685</v>
      </c>
      <c r="C3315" s="245" t="s">
        <v>15376</v>
      </c>
      <c r="D3315" s="247" t="n">
        <v>0.115</v>
      </c>
    </row>
    <row r="3316" customFormat="false" ht="12.8" hidden="false" customHeight="false" outlineLevel="0" collapsed="false">
      <c r="A3316" s="245" t="n">
        <v>105050</v>
      </c>
      <c r="B3316" s="246" t="s">
        <v>18686</v>
      </c>
      <c r="C3316" s="245" t="s">
        <v>15376</v>
      </c>
      <c r="D3316" s="247" t="n">
        <v>0.0787</v>
      </c>
    </row>
    <row r="3317" customFormat="false" ht="12.8" hidden="false" customHeight="false" outlineLevel="0" collapsed="false">
      <c r="A3317" s="245" t="n">
        <v>105053</v>
      </c>
      <c r="B3317" s="246" t="s">
        <v>18687</v>
      </c>
      <c r="C3317" s="245" t="s">
        <v>15376</v>
      </c>
      <c r="D3317" s="247" t="n">
        <v>0.0513</v>
      </c>
    </row>
    <row r="3318" customFormat="false" ht="12.8" hidden="false" customHeight="false" outlineLevel="0" collapsed="false">
      <c r="A3318" s="245" t="n">
        <v>105056</v>
      </c>
      <c r="B3318" s="246" t="s">
        <v>18688</v>
      </c>
      <c r="C3318" s="245" t="s">
        <v>15376</v>
      </c>
      <c r="D3318" s="247" t="n">
        <v>0.0572</v>
      </c>
    </row>
    <row r="3319" customFormat="false" ht="12.8" hidden="false" customHeight="false" outlineLevel="0" collapsed="false">
      <c r="A3319" s="245" t="n">
        <v>105058</v>
      </c>
      <c r="B3319" s="246" t="s">
        <v>18689</v>
      </c>
      <c r="C3319" s="245" t="s">
        <v>15376</v>
      </c>
      <c r="D3319" s="247" t="n">
        <v>0.0389</v>
      </c>
    </row>
    <row r="3320" customFormat="false" ht="12.8" hidden="false" customHeight="false" outlineLevel="0" collapsed="false">
      <c r="A3320" s="245" t="n">
        <v>105061</v>
      </c>
      <c r="B3320" s="246" t="s">
        <v>18690</v>
      </c>
      <c r="C3320" s="245" t="s">
        <v>15376</v>
      </c>
      <c r="D3320" s="247" t="n">
        <v>0.3062</v>
      </c>
    </row>
    <row r="3321" customFormat="false" ht="12.8" hidden="false" customHeight="false" outlineLevel="0" collapsed="false">
      <c r="A3321" s="245" t="n">
        <v>105064</v>
      </c>
      <c r="B3321" s="246" t="s">
        <v>18691</v>
      </c>
      <c r="C3321" s="245" t="s">
        <v>15376</v>
      </c>
      <c r="D3321" s="247" t="n">
        <v>0.2112</v>
      </c>
    </row>
    <row r="3322" customFormat="false" ht="12.8" hidden="false" customHeight="false" outlineLevel="0" collapsed="false">
      <c r="A3322" s="245" t="n">
        <v>105068</v>
      </c>
      <c r="B3322" s="246" t="s">
        <v>18692</v>
      </c>
      <c r="C3322" s="245" t="s">
        <v>15376</v>
      </c>
      <c r="D3322" s="247" t="n">
        <v>0.1904</v>
      </c>
    </row>
    <row r="3323" customFormat="false" ht="12.8" hidden="false" customHeight="false" outlineLevel="0" collapsed="false">
      <c r="A3323" s="245" t="n">
        <v>105071</v>
      </c>
      <c r="B3323" s="246" t="s">
        <v>18693</v>
      </c>
      <c r="C3323" s="245" t="s">
        <v>15376</v>
      </c>
      <c r="D3323" s="247" t="n">
        <v>0.1242</v>
      </c>
    </row>
    <row r="3324" customFormat="false" ht="12.8" hidden="false" customHeight="false" outlineLevel="0" collapsed="false">
      <c r="A3324" s="245" t="n">
        <v>105074</v>
      </c>
      <c r="B3324" s="246" t="s">
        <v>18694</v>
      </c>
      <c r="C3324" s="245" t="s">
        <v>15376</v>
      </c>
      <c r="D3324" s="247" t="n">
        <v>0.125</v>
      </c>
    </row>
    <row r="3325" customFormat="false" ht="12.8" hidden="false" customHeight="false" outlineLevel="0" collapsed="false">
      <c r="A3325" s="245" t="n">
        <v>105077</v>
      </c>
      <c r="B3325" s="246" t="s">
        <v>18695</v>
      </c>
      <c r="C3325" s="245" t="s">
        <v>15376</v>
      </c>
      <c r="D3325" s="247" t="n">
        <v>0.0796</v>
      </c>
    </row>
    <row r="3326" customFormat="false" ht="12.8" hidden="false" customHeight="false" outlineLevel="0" collapsed="false">
      <c r="A3326" s="245" t="n">
        <v>105090</v>
      </c>
      <c r="B3326" s="246" t="s">
        <v>18696</v>
      </c>
      <c r="C3326" s="245" t="s">
        <v>15370</v>
      </c>
      <c r="D3326" s="247" t="n">
        <v>0.0617</v>
      </c>
    </row>
    <row r="3327" customFormat="false" ht="12.8" hidden="false" customHeight="false" outlineLevel="0" collapsed="false">
      <c r="A3327" s="245" t="n">
        <v>105099</v>
      </c>
      <c r="B3327" s="246" t="s">
        <v>18697</v>
      </c>
      <c r="C3327" s="245" t="s">
        <v>15376</v>
      </c>
      <c r="D3327" s="247" t="n">
        <v>0.3404</v>
      </c>
    </row>
    <row r="3328" customFormat="false" ht="12.8" hidden="false" customHeight="false" outlineLevel="0" collapsed="false">
      <c r="A3328" s="245" t="n">
        <v>105100</v>
      </c>
      <c r="B3328" s="246" t="s">
        <v>18698</v>
      </c>
      <c r="C3328" s="245" t="s">
        <v>15376</v>
      </c>
      <c r="D3328" s="247" t="n">
        <v>0.2375</v>
      </c>
    </row>
    <row r="3329" customFormat="false" ht="12.8" hidden="false" customHeight="false" outlineLevel="0" collapsed="false">
      <c r="A3329" s="245" t="n">
        <v>105101</v>
      </c>
      <c r="B3329" s="246" t="s">
        <v>18699</v>
      </c>
      <c r="C3329" s="245" t="s">
        <v>15376</v>
      </c>
      <c r="D3329" s="247" t="n">
        <v>0.1292</v>
      </c>
    </row>
    <row r="3330" customFormat="false" ht="12.8" hidden="false" customHeight="false" outlineLevel="0" collapsed="false">
      <c r="A3330" s="245" t="n">
        <v>105102</v>
      </c>
      <c r="B3330" s="246" t="s">
        <v>18700</v>
      </c>
      <c r="C3330" s="245" t="s">
        <v>15376</v>
      </c>
      <c r="D3330" s="247" t="n">
        <v>0.1097</v>
      </c>
    </row>
    <row r="3331" customFormat="false" ht="12.8" hidden="false" customHeight="false" outlineLevel="0" collapsed="false">
      <c r="A3331" s="245" t="n">
        <v>105080</v>
      </c>
      <c r="B3331" s="246" t="s">
        <v>18701</v>
      </c>
      <c r="C3331" s="245" t="s">
        <v>15376</v>
      </c>
      <c r="D3331" s="247" t="n">
        <v>0.3243</v>
      </c>
    </row>
    <row r="3332" customFormat="false" ht="12.8" hidden="false" customHeight="false" outlineLevel="0" collapsed="false">
      <c r="A3332" s="245" t="n">
        <v>105081</v>
      </c>
      <c r="B3332" s="246" t="s">
        <v>18702</v>
      </c>
      <c r="C3332" s="245" t="s">
        <v>15376</v>
      </c>
      <c r="D3332" s="247" t="n">
        <v>0.2909</v>
      </c>
    </row>
    <row r="3333" customFormat="false" ht="12.8" hidden="false" customHeight="false" outlineLevel="0" collapsed="false">
      <c r="A3333" s="245" t="n">
        <v>105091</v>
      </c>
      <c r="B3333" s="246" t="s">
        <v>18703</v>
      </c>
      <c r="C3333" s="245" t="s">
        <v>15376</v>
      </c>
      <c r="D3333" s="247" t="n">
        <v>0.1859</v>
      </c>
    </row>
    <row r="3334" customFormat="false" ht="12.8" hidden="false" customHeight="false" outlineLevel="0" collapsed="false">
      <c r="A3334" s="245" t="n">
        <v>105089</v>
      </c>
      <c r="B3334" s="246" t="s">
        <v>18704</v>
      </c>
      <c r="C3334" s="245" t="s">
        <v>15376</v>
      </c>
      <c r="D3334" s="247" t="n">
        <v>0.1606</v>
      </c>
    </row>
    <row r="3335" customFormat="false" ht="12.8" hidden="false" customHeight="false" outlineLevel="0" collapsed="false">
      <c r="A3335" s="245" t="n">
        <v>105082</v>
      </c>
      <c r="B3335" s="246" t="s">
        <v>18705</v>
      </c>
      <c r="C3335" s="245" t="s">
        <v>15376</v>
      </c>
      <c r="D3335" s="247" t="n">
        <v>0.3111</v>
      </c>
    </row>
    <row r="3336" customFormat="false" ht="12.8" hidden="false" customHeight="false" outlineLevel="0" collapsed="false">
      <c r="A3336" s="245" t="n">
        <v>105083</v>
      </c>
      <c r="B3336" s="246" t="s">
        <v>18706</v>
      </c>
      <c r="C3336" s="245" t="s">
        <v>15376</v>
      </c>
      <c r="D3336" s="247" t="n">
        <v>0.286</v>
      </c>
    </row>
    <row r="3337" customFormat="false" ht="12.8" hidden="false" customHeight="false" outlineLevel="0" collapsed="false">
      <c r="A3337" s="245" t="n">
        <v>105084</v>
      </c>
      <c r="B3337" s="246" t="s">
        <v>18707</v>
      </c>
      <c r="C3337" s="245" t="s">
        <v>15376</v>
      </c>
      <c r="D3337" s="247" t="n">
        <v>0.2386</v>
      </c>
    </row>
    <row r="3338" customFormat="false" ht="12.8" hidden="false" customHeight="false" outlineLevel="0" collapsed="false">
      <c r="A3338" s="245" t="n">
        <v>105086</v>
      </c>
      <c r="B3338" s="246" t="s">
        <v>18708</v>
      </c>
      <c r="C3338" s="245" t="s">
        <v>15376</v>
      </c>
      <c r="D3338" s="247" t="n">
        <v>0.2679</v>
      </c>
    </row>
    <row r="3339" customFormat="false" ht="12.8" hidden="false" customHeight="false" outlineLevel="0" collapsed="false">
      <c r="A3339" s="245" t="n">
        <v>105087</v>
      </c>
      <c r="B3339" s="246" t="s">
        <v>18709</v>
      </c>
      <c r="C3339" s="245" t="s">
        <v>15376</v>
      </c>
      <c r="D3339" s="247" t="n">
        <v>0.2484</v>
      </c>
    </row>
    <row r="3340" customFormat="false" ht="12.8" hidden="false" customHeight="false" outlineLevel="0" collapsed="false">
      <c r="A3340" s="245" t="n">
        <v>105088</v>
      </c>
      <c r="B3340" s="246" t="s">
        <v>18710</v>
      </c>
      <c r="C3340" s="245" t="s">
        <v>15376</v>
      </c>
      <c r="D3340" s="247" t="n">
        <v>0.1482</v>
      </c>
    </row>
    <row r="3341" customFormat="false" ht="12.8" hidden="false" customHeight="false" outlineLevel="0" collapsed="false">
      <c r="A3341" s="245" t="n">
        <v>105092</v>
      </c>
      <c r="B3341" s="246" t="s">
        <v>18711</v>
      </c>
      <c r="C3341" s="245" t="s">
        <v>15376</v>
      </c>
      <c r="D3341" s="247" t="n">
        <v>0.1709</v>
      </c>
    </row>
    <row r="3342" customFormat="false" ht="12.8" hidden="false" customHeight="false" outlineLevel="0" collapsed="false">
      <c r="A3342" s="245" t="n">
        <v>105085</v>
      </c>
      <c r="B3342" s="246" t="s">
        <v>18712</v>
      </c>
      <c r="C3342" s="245" t="s">
        <v>15376</v>
      </c>
      <c r="D3342" s="247" t="n">
        <v>0.2309</v>
      </c>
    </row>
    <row r="3343" customFormat="false" ht="12.8" hidden="false" customHeight="false" outlineLevel="0" collapsed="false">
      <c r="A3343" s="245" t="n">
        <v>105093</v>
      </c>
      <c r="B3343" s="246" t="s">
        <v>18713</v>
      </c>
      <c r="C3343" s="245" t="s">
        <v>15376</v>
      </c>
      <c r="D3343" s="247" t="n">
        <v>0.1835</v>
      </c>
    </row>
    <row r="3344" customFormat="false" ht="12.8" hidden="false" customHeight="false" outlineLevel="0" collapsed="false">
      <c r="A3344" s="245" t="n">
        <v>105041</v>
      </c>
      <c r="B3344" s="246" t="s">
        <v>18714</v>
      </c>
      <c r="C3344" s="245" t="s">
        <v>15376</v>
      </c>
      <c r="D3344" s="247" t="n">
        <v>0.3993</v>
      </c>
    </row>
    <row r="3345" customFormat="false" ht="12.8" hidden="false" customHeight="false" outlineLevel="0" collapsed="false">
      <c r="A3345" s="245" t="n">
        <v>105045</v>
      </c>
      <c r="B3345" s="246" t="s">
        <v>18715</v>
      </c>
      <c r="C3345" s="245" t="s">
        <v>15376</v>
      </c>
      <c r="D3345" s="247" t="n">
        <v>0.3699</v>
      </c>
    </row>
    <row r="3346" customFormat="false" ht="12.8" hidden="false" customHeight="false" outlineLevel="0" collapsed="false">
      <c r="A3346" s="245" t="n">
        <v>93961</v>
      </c>
      <c r="B3346" s="246" t="s">
        <v>18716</v>
      </c>
      <c r="C3346" s="245" t="s">
        <v>15376</v>
      </c>
      <c r="D3346" s="247" t="n">
        <v>0.6222</v>
      </c>
    </row>
    <row r="3347" customFormat="false" ht="12.8" hidden="false" customHeight="false" outlineLevel="0" collapsed="false">
      <c r="A3347" s="245" t="n">
        <v>93971</v>
      </c>
      <c r="B3347" s="246" t="s">
        <v>18717</v>
      </c>
      <c r="C3347" s="245" t="s">
        <v>15376</v>
      </c>
      <c r="D3347" s="247" t="n">
        <v>0.5949</v>
      </c>
    </row>
    <row r="3348" customFormat="false" ht="12.8" hidden="false" customHeight="false" outlineLevel="0" collapsed="false">
      <c r="A3348" s="245" t="n">
        <v>93959</v>
      </c>
      <c r="B3348" s="246" t="s">
        <v>18718</v>
      </c>
      <c r="C3348" s="245" t="s">
        <v>15376</v>
      </c>
      <c r="D3348" s="247" t="n">
        <v>0.6303</v>
      </c>
    </row>
    <row r="3349" customFormat="false" ht="12.8" hidden="false" customHeight="false" outlineLevel="0" collapsed="false">
      <c r="A3349" s="245" t="n">
        <v>93969</v>
      </c>
      <c r="B3349" s="246" t="s">
        <v>18719</v>
      </c>
      <c r="C3349" s="245" t="s">
        <v>15376</v>
      </c>
      <c r="D3349" s="247" t="n">
        <v>0.6061</v>
      </c>
    </row>
    <row r="3350" customFormat="false" ht="12.8" hidden="false" customHeight="false" outlineLevel="0" collapsed="false">
      <c r="A3350" s="245" t="n">
        <v>93957</v>
      </c>
      <c r="B3350" s="246" t="s">
        <v>18720</v>
      </c>
      <c r="C3350" s="245" t="s">
        <v>15376</v>
      </c>
      <c r="D3350" s="247" t="n">
        <v>0.6461</v>
      </c>
    </row>
    <row r="3351" customFormat="false" ht="12.8" hidden="false" customHeight="false" outlineLevel="0" collapsed="false">
      <c r="A3351" s="245" t="n">
        <v>93967</v>
      </c>
      <c r="B3351" s="246" t="s">
        <v>18721</v>
      </c>
      <c r="C3351" s="245" t="s">
        <v>15376</v>
      </c>
      <c r="D3351" s="247" t="n">
        <v>0.6284</v>
      </c>
    </row>
    <row r="3352" customFormat="false" ht="12.8" hidden="false" customHeight="false" outlineLevel="0" collapsed="false">
      <c r="A3352" s="245" t="n">
        <v>104878</v>
      </c>
      <c r="B3352" s="246" t="s">
        <v>18722</v>
      </c>
      <c r="C3352" s="245" t="s">
        <v>14</v>
      </c>
      <c r="D3352" s="247" t="n">
        <v>0.0496</v>
      </c>
    </row>
    <row r="3353" customFormat="false" ht="12.8" hidden="false" customHeight="false" outlineLevel="0" collapsed="false">
      <c r="A3353" s="245" t="n">
        <v>104877</v>
      </c>
      <c r="B3353" s="246" t="s">
        <v>18723</v>
      </c>
      <c r="C3353" s="245" t="s">
        <v>14</v>
      </c>
      <c r="D3353" s="247" t="n">
        <v>0.1778</v>
      </c>
    </row>
    <row r="3354" customFormat="false" ht="12.8" hidden="false" customHeight="false" outlineLevel="0" collapsed="false">
      <c r="A3354" s="245" t="n">
        <v>104841</v>
      </c>
      <c r="B3354" s="246" t="s">
        <v>18724</v>
      </c>
      <c r="C3354" s="245" t="s">
        <v>15376</v>
      </c>
      <c r="D3354" s="247" t="n">
        <v>0.3262</v>
      </c>
    </row>
    <row r="3355" customFormat="false" ht="12.8" hidden="false" customHeight="false" outlineLevel="0" collapsed="false">
      <c r="A3355" s="245" t="n">
        <v>104849</v>
      </c>
      <c r="B3355" s="246" t="s">
        <v>18725</v>
      </c>
      <c r="C3355" s="245" t="s">
        <v>15376</v>
      </c>
      <c r="D3355" s="247" t="n">
        <v>0.3211</v>
      </c>
    </row>
    <row r="3356" customFormat="false" ht="12.8" hidden="false" customHeight="false" outlineLevel="0" collapsed="false">
      <c r="A3356" s="245" t="n">
        <v>104887</v>
      </c>
      <c r="B3356" s="246" t="s">
        <v>18726</v>
      </c>
      <c r="C3356" s="245" t="s">
        <v>15376</v>
      </c>
      <c r="D3356" s="247" t="n">
        <v>0.2427</v>
      </c>
    </row>
    <row r="3357" customFormat="false" ht="12.8" hidden="false" customHeight="false" outlineLevel="0" collapsed="false">
      <c r="A3357" s="245" t="n">
        <v>104844</v>
      </c>
      <c r="B3357" s="246" t="s">
        <v>18727</v>
      </c>
      <c r="C3357" s="245" t="s">
        <v>15376</v>
      </c>
      <c r="D3357" s="247" t="n">
        <v>0.335</v>
      </c>
    </row>
    <row r="3358" customFormat="false" ht="12.8" hidden="false" customHeight="false" outlineLevel="0" collapsed="false">
      <c r="A3358" s="245" t="n">
        <v>104852</v>
      </c>
      <c r="B3358" s="246" t="s">
        <v>18728</v>
      </c>
      <c r="C3358" s="245" t="s">
        <v>15376</v>
      </c>
      <c r="D3358" s="247" t="n">
        <v>0.335</v>
      </c>
    </row>
    <row r="3359" customFormat="false" ht="12.8" hidden="false" customHeight="false" outlineLevel="0" collapsed="false">
      <c r="A3359" s="245" t="n">
        <v>104846</v>
      </c>
      <c r="B3359" s="246" t="s">
        <v>18729</v>
      </c>
      <c r="C3359" s="245" t="s">
        <v>15376</v>
      </c>
      <c r="D3359" s="247" t="n">
        <v>0.3451</v>
      </c>
    </row>
    <row r="3360" customFormat="false" ht="12.8" hidden="false" customHeight="false" outlineLevel="0" collapsed="false">
      <c r="A3360" s="245" t="n">
        <v>104854</v>
      </c>
      <c r="B3360" s="246" t="s">
        <v>18730</v>
      </c>
      <c r="C3360" s="245" t="s">
        <v>15376</v>
      </c>
      <c r="D3360" s="247" t="n">
        <v>0.3514</v>
      </c>
    </row>
    <row r="3361" customFormat="false" ht="12.8" hidden="false" customHeight="false" outlineLevel="0" collapsed="false">
      <c r="A3361" s="245" t="n">
        <v>104890</v>
      </c>
      <c r="B3361" s="246" t="s">
        <v>18731</v>
      </c>
      <c r="C3361" s="245" t="s">
        <v>15376</v>
      </c>
      <c r="D3361" s="247" t="n">
        <v>0.2649</v>
      </c>
    </row>
    <row r="3362" customFormat="false" ht="12.8" hidden="false" customHeight="false" outlineLevel="0" collapsed="false">
      <c r="A3362" s="245" t="n">
        <v>104842</v>
      </c>
      <c r="B3362" s="246" t="s">
        <v>18732</v>
      </c>
      <c r="C3362" s="245" t="s">
        <v>15376</v>
      </c>
      <c r="D3362" s="247" t="n">
        <v>0.3098</v>
      </c>
    </row>
    <row r="3363" customFormat="false" ht="12.8" hidden="false" customHeight="false" outlineLevel="0" collapsed="false">
      <c r="A3363" s="245" t="n">
        <v>104850</v>
      </c>
      <c r="B3363" s="246" t="s">
        <v>18733</v>
      </c>
      <c r="C3363" s="245" t="s">
        <v>15376</v>
      </c>
      <c r="D3363" s="247" t="n">
        <v>0.302</v>
      </c>
    </row>
    <row r="3364" customFormat="false" ht="12.8" hidden="false" customHeight="false" outlineLevel="0" collapsed="false">
      <c r="A3364" s="245" t="n">
        <v>104888</v>
      </c>
      <c r="B3364" s="246" t="s">
        <v>18734</v>
      </c>
      <c r="C3364" s="245" t="s">
        <v>15376</v>
      </c>
      <c r="D3364" s="247" t="n">
        <v>0.2243</v>
      </c>
    </row>
    <row r="3365" customFormat="false" ht="12.8" hidden="false" customHeight="false" outlineLevel="0" collapsed="false">
      <c r="A3365" s="245" t="n">
        <v>104879</v>
      </c>
      <c r="B3365" s="246" t="s">
        <v>18735</v>
      </c>
      <c r="C3365" s="245" t="s">
        <v>15376</v>
      </c>
      <c r="D3365" s="247" t="n">
        <v>0.32</v>
      </c>
    </row>
    <row r="3366" customFormat="false" ht="12.8" hidden="false" customHeight="false" outlineLevel="0" collapsed="false">
      <c r="A3366" s="245" t="n">
        <v>104853</v>
      </c>
      <c r="B3366" s="246" t="s">
        <v>18736</v>
      </c>
      <c r="C3366" s="245" t="s">
        <v>15376</v>
      </c>
      <c r="D3366" s="247" t="n">
        <v>0.3168</v>
      </c>
    </row>
    <row r="3367" customFormat="false" ht="12.8" hidden="false" customHeight="false" outlineLevel="0" collapsed="false">
      <c r="A3367" s="245" t="n">
        <v>104847</v>
      </c>
      <c r="B3367" s="246" t="s">
        <v>18737</v>
      </c>
      <c r="C3367" s="245" t="s">
        <v>15376</v>
      </c>
      <c r="D3367" s="247" t="n">
        <v>0.3318</v>
      </c>
    </row>
    <row r="3368" customFormat="false" ht="12.8" hidden="false" customHeight="false" outlineLevel="0" collapsed="false">
      <c r="A3368" s="245" t="n">
        <v>104855</v>
      </c>
      <c r="B3368" s="246" t="s">
        <v>18738</v>
      </c>
      <c r="C3368" s="245" t="s">
        <v>15376</v>
      </c>
      <c r="D3368" s="247" t="n">
        <v>0.3344</v>
      </c>
    </row>
    <row r="3369" customFormat="false" ht="12.8" hidden="false" customHeight="false" outlineLevel="0" collapsed="false">
      <c r="A3369" s="245" t="n">
        <v>104891</v>
      </c>
      <c r="B3369" s="246" t="s">
        <v>18739</v>
      </c>
      <c r="C3369" s="245" t="s">
        <v>15376</v>
      </c>
      <c r="D3369" s="247" t="n">
        <v>0.2472</v>
      </c>
    </row>
    <row r="3370" customFormat="false" ht="12.8" hidden="false" customHeight="false" outlineLevel="0" collapsed="false">
      <c r="A3370" s="245" t="n">
        <v>104892</v>
      </c>
      <c r="B3370" s="246" t="s">
        <v>18740</v>
      </c>
      <c r="C3370" s="245" t="s">
        <v>15376</v>
      </c>
      <c r="D3370" s="247" t="n">
        <v>0.3447</v>
      </c>
    </row>
    <row r="3371" customFormat="false" ht="12.8" hidden="false" customHeight="false" outlineLevel="0" collapsed="false">
      <c r="A3371" s="245" t="n">
        <v>104848</v>
      </c>
      <c r="B3371" s="246" t="s">
        <v>18741</v>
      </c>
      <c r="C3371" s="245" t="s">
        <v>15376</v>
      </c>
      <c r="D3371" s="247" t="n">
        <v>0.3433</v>
      </c>
    </row>
    <row r="3372" customFormat="false" ht="12.8" hidden="false" customHeight="false" outlineLevel="0" collapsed="false">
      <c r="A3372" s="245" t="n">
        <v>104886</v>
      </c>
      <c r="B3372" s="246" t="s">
        <v>18742</v>
      </c>
      <c r="C3372" s="245" t="s">
        <v>15376</v>
      </c>
      <c r="D3372" s="247" t="n">
        <v>0.2645</v>
      </c>
    </row>
    <row r="3373" customFormat="false" ht="12.8" hidden="false" customHeight="false" outlineLevel="0" collapsed="false">
      <c r="A3373" s="245" t="n">
        <v>104843</v>
      </c>
      <c r="B3373" s="246" t="s">
        <v>18743</v>
      </c>
      <c r="C3373" s="245" t="s">
        <v>15376</v>
      </c>
      <c r="D3373" s="247" t="n">
        <v>0.3516</v>
      </c>
    </row>
    <row r="3374" customFormat="false" ht="12.8" hidden="false" customHeight="false" outlineLevel="0" collapsed="false">
      <c r="A3374" s="245" t="n">
        <v>104851</v>
      </c>
      <c r="B3374" s="246" t="s">
        <v>18744</v>
      </c>
      <c r="C3374" s="245" t="s">
        <v>15376</v>
      </c>
      <c r="D3374" s="247" t="n">
        <v>0.3556</v>
      </c>
    </row>
    <row r="3375" customFormat="false" ht="12.8" hidden="false" customHeight="false" outlineLevel="0" collapsed="false">
      <c r="A3375" s="245" t="n">
        <v>104845</v>
      </c>
      <c r="B3375" s="246" t="s">
        <v>18745</v>
      </c>
      <c r="C3375" s="245" t="s">
        <v>15376</v>
      </c>
      <c r="D3375" s="247" t="n">
        <v>0.36</v>
      </c>
    </row>
    <row r="3376" customFormat="false" ht="12.8" hidden="false" customHeight="false" outlineLevel="0" collapsed="false">
      <c r="A3376" s="245" t="n">
        <v>104880</v>
      </c>
      <c r="B3376" s="246" t="s">
        <v>18746</v>
      </c>
      <c r="C3376" s="245" t="s">
        <v>15376</v>
      </c>
      <c r="D3376" s="247" t="n">
        <v>0.3703</v>
      </c>
    </row>
    <row r="3377" customFormat="false" ht="12.8" hidden="false" customHeight="false" outlineLevel="0" collapsed="false">
      <c r="A3377" s="245" t="n">
        <v>104889</v>
      </c>
      <c r="B3377" s="246" t="s">
        <v>18747</v>
      </c>
      <c r="C3377" s="245" t="s">
        <v>15376</v>
      </c>
      <c r="D3377" s="247" t="n">
        <v>0.2854</v>
      </c>
    </row>
    <row r="3378" customFormat="false" ht="12.8" hidden="false" customHeight="false" outlineLevel="0" collapsed="false">
      <c r="A3378" s="245" t="n">
        <v>95108</v>
      </c>
      <c r="B3378" s="246" t="s">
        <v>18748</v>
      </c>
      <c r="C3378" s="245" t="s">
        <v>14</v>
      </c>
      <c r="D3378" s="247" t="n">
        <v>0.7394</v>
      </c>
    </row>
    <row r="3379" customFormat="false" ht="12.8" hidden="false" customHeight="false" outlineLevel="0" collapsed="false">
      <c r="A3379" s="245" t="n">
        <v>104876</v>
      </c>
      <c r="B3379" s="246" t="s">
        <v>18749</v>
      </c>
      <c r="C3379" s="245" t="s">
        <v>14</v>
      </c>
      <c r="D3379" s="247" t="n">
        <v>0.9854</v>
      </c>
    </row>
    <row r="3380" customFormat="false" ht="12.8" hidden="false" customHeight="false" outlineLevel="0" collapsed="false">
      <c r="A3380" s="245" t="n">
        <v>104875</v>
      </c>
      <c r="B3380" s="246" t="s">
        <v>18750</v>
      </c>
      <c r="C3380" s="245" t="s">
        <v>15376</v>
      </c>
      <c r="D3380" s="247" t="n">
        <v>0.9454</v>
      </c>
    </row>
    <row r="3381" customFormat="false" ht="12.8" hidden="false" customHeight="false" outlineLevel="0" collapsed="false">
      <c r="A3381" s="245" t="n">
        <v>96120</v>
      </c>
      <c r="B3381" s="246" t="s">
        <v>18751</v>
      </c>
      <c r="C3381" s="245" t="s">
        <v>15376</v>
      </c>
      <c r="D3381" s="247" t="n">
        <v>0.5719</v>
      </c>
    </row>
    <row r="3382" customFormat="false" ht="12.8" hidden="false" customHeight="false" outlineLevel="0" collapsed="false">
      <c r="A3382" s="245" t="n">
        <v>96123</v>
      </c>
      <c r="B3382" s="246" t="s">
        <v>18752</v>
      </c>
      <c r="C3382" s="245" t="s">
        <v>15376</v>
      </c>
      <c r="D3382" s="247" t="n">
        <v>0.3788</v>
      </c>
    </row>
    <row r="3383" customFormat="false" ht="12.8" hidden="false" customHeight="false" outlineLevel="0" collapsed="false">
      <c r="A3383" s="245" t="n">
        <v>96122</v>
      </c>
      <c r="B3383" s="246" t="s">
        <v>18753</v>
      </c>
      <c r="C3383" s="245" t="s">
        <v>15376</v>
      </c>
      <c r="D3383" s="247" t="n">
        <v>0.3052</v>
      </c>
    </row>
    <row r="3384" customFormat="false" ht="12.8" hidden="false" customHeight="false" outlineLevel="0" collapsed="false">
      <c r="A3384" s="245" t="n">
        <v>96121</v>
      </c>
      <c r="B3384" s="246" t="s">
        <v>18754</v>
      </c>
      <c r="C3384" s="245" t="s">
        <v>15376</v>
      </c>
      <c r="D3384" s="247" t="n">
        <v>0.4465</v>
      </c>
    </row>
    <row r="3385" customFormat="false" ht="12.8" hidden="false" customHeight="false" outlineLevel="0" collapsed="false">
      <c r="A3385" s="245" t="n">
        <v>99054</v>
      </c>
      <c r="B3385" s="246" t="s">
        <v>18755</v>
      </c>
      <c r="C3385" s="245" t="s">
        <v>15370</v>
      </c>
      <c r="D3385" s="247" t="n">
        <v>0.723</v>
      </c>
    </row>
    <row r="3386" customFormat="false" ht="12.8" hidden="false" customHeight="false" outlineLevel="0" collapsed="false">
      <c r="A3386" s="245" t="n">
        <v>96110</v>
      </c>
      <c r="B3386" s="246" t="s">
        <v>18756</v>
      </c>
      <c r="C3386" s="245" t="s">
        <v>15370</v>
      </c>
      <c r="D3386" s="247" t="n">
        <v>0.3521</v>
      </c>
    </row>
    <row r="3387" customFormat="false" ht="12.8" hidden="false" customHeight="false" outlineLevel="0" collapsed="false">
      <c r="A3387" s="245" t="n">
        <v>96114</v>
      </c>
      <c r="B3387" s="246" t="s">
        <v>18757</v>
      </c>
      <c r="C3387" s="245" t="s">
        <v>15370</v>
      </c>
      <c r="D3387" s="247" t="n">
        <v>0.3059</v>
      </c>
    </row>
    <row r="3388" customFormat="false" ht="12.8" hidden="false" customHeight="false" outlineLevel="0" collapsed="false">
      <c r="A3388" s="245" t="n">
        <v>104757</v>
      </c>
      <c r="B3388" s="246" t="s">
        <v>18758</v>
      </c>
      <c r="C3388" s="245" t="s">
        <v>15370</v>
      </c>
      <c r="D3388" s="247" t="n">
        <v>0.1978</v>
      </c>
    </row>
    <row r="3389" customFormat="false" ht="12.8" hidden="false" customHeight="false" outlineLevel="0" collapsed="false">
      <c r="A3389" s="245" t="n">
        <v>104756</v>
      </c>
      <c r="B3389" s="246" t="s">
        <v>18759</v>
      </c>
      <c r="C3389" s="245" t="s">
        <v>15370</v>
      </c>
      <c r="D3389" s="247" t="n">
        <v>0.3011</v>
      </c>
    </row>
    <row r="3390" customFormat="false" ht="12.8" hidden="false" customHeight="false" outlineLevel="0" collapsed="false">
      <c r="A3390" s="245" t="n">
        <v>96112</v>
      </c>
      <c r="B3390" s="246" t="s">
        <v>18760</v>
      </c>
      <c r="C3390" s="245" t="s">
        <v>15370</v>
      </c>
      <c r="D3390" s="247" t="n">
        <v>0.4284</v>
      </c>
    </row>
    <row r="3391" customFormat="false" ht="12.8" hidden="false" customHeight="false" outlineLevel="0" collapsed="false">
      <c r="A3391" s="245" t="n">
        <v>96113</v>
      </c>
      <c r="B3391" s="246" t="s">
        <v>18761</v>
      </c>
      <c r="C3391" s="245" t="s">
        <v>15370</v>
      </c>
      <c r="D3391" s="247" t="n">
        <v>0.6528</v>
      </c>
    </row>
    <row r="3392" customFormat="false" ht="12.8" hidden="false" customHeight="false" outlineLevel="0" collapsed="false">
      <c r="A3392" s="245" t="n">
        <v>96109</v>
      </c>
      <c r="B3392" s="246" t="s">
        <v>18762</v>
      </c>
      <c r="C3392" s="245" t="s">
        <v>15370</v>
      </c>
      <c r="D3392" s="247" t="n">
        <v>0.6856</v>
      </c>
    </row>
    <row r="3393" customFormat="false" ht="12.8" hidden="false" customHeight="false" outlineLevel="0" collapsed="false">
      <c r="A3393" s="245" t="n">
        <v>96116</v>
      </c>
      <c r="B3393" s="246" t="s">
        <v>18763</v>
      </c>
      <c r="C3393" s="245" t="s">
        <v>15370</v>
      </c>
      <c r="D3393" s="247" t="n">
        <v>0.2352</v>
      </c>
    </row>
    <row r="3394" customFormat="false" ht="12.8" hidden="false" customHeight="false" outlineLevel="0" collapsed="false">
      <c r="A3394" s="245" t="n">
        <v>96111</v>
      </c>
      <c r="B3394" s="246" t="s">
        <v>18764</v>
      </c>
      <c r="C3394" s="245" t="s">
        <v>15370</v>
      </c>
      <c r="D3394" s="247" t="n">
        <v>0.2811</v>
      </c>
    </row>
    <row r="3395" customFormat="false" ht="12.8" hidden="false" customHeight="false" outlineLevel="0" collapsed="false">
      <c r="A3395" s="245" t="n">
        <v>96486</v>
      </c>
      <c r="B3395" s="246" t="s">
        <v>18765</v>
      </c>
      <c r="C3395" s="245" t="s">
        <v>15370</v>
      </c>
      <c r="D3395" s="247" t="n">
        <v>0.2</v>
      </c>
    </row>
    <row r="3396" customFormat="false" ht="12.8" hidden="false" customHeight="false" outlineLevel="0" collapsed="false">
      <c r="A3396" s="245" t="n">
        <v>96485</v>
      </c>
      <c r="B3396" s="246" t="s">
        <v>18766</v>
      </c>
      <c r="C3396" s="245" t="s">
        <v>15370</v>
      </c>
      <c r="D3396" s="247" t="n">
        <v>0.238</v>
      </c>
    </row>
    <row r="3397" customFormat="false" ht="12.8" hidden="false" customHeight="false" outlineLevel="0" collapsed="false">
      <c r="A3397" s="245" t="n">
        <v>101807</v>
      </c>
      <c r="B3397" s="246" t="s">
        <v>18767</v>
      </c>
      <c r="C3397" s="245" t="s">
        <v>14</v>
      </c>
      <c r="D3397" s="247" t="n">
        <v>0.5754</v>
      </c>
    </row>
    <row r="3398" customFormat="false" ht="12.8" hidden="false" customHeight="false" outlineLevel="0" collapsed="false">
      <c r="A3398" s="245" t="n">
        <v>101806</v>
      </c>
      <c r="B3398" s="246" t="s">
        <v>18768</v>
      </c>
      <c r="C3398" s="245" t="s">
        <v>14</v>
      </c>
      <c r="D3398" s="247" t="n">
        <v>0.6072</v>
      </c>
    </row>
    <row r="3399" customFormat="false" ht="12.8" hidden="false" customHeight="false" outlineLevel="0" collapsed="false">
      <c r="A3399" s="245" t="n">
        <v>101808</v>
      </c>
      <c r="B3399" s="246" t="s">
        <v>18769</v>
      </c>
      <c r="C3399" s="245" t="s">
        <v>14</v>
      </c>
      <c r="D3399" s="247" t="n">
        <v>0.1346</v>
      </c>
    </row>
    <row r="3400" customFormat="false" ht="12.8" hidden="false" customHeight="false" outlineLevel="0" collapsed="false">
      <c r="A3400" s="245" t="n">
        <v>98058</v>
      </c>
      <c r="B3400" s="246" t="s">
        <v>18770</v>
      </c>
      <c r="C3400" s="245" t="s">
        <v>14</v>
      </c>
      <c r="D3400" s="247" t="n">
        <v>0.194</v>
      </c>
    </row>
    <row r="3401" customFormat="false" ht="12.8" hidden="false" customHeight="false" outlineLevel="0" collapsed="false">
      <c r="A3401" s="245" t="n">
        <v>98059</v>
      </c>
      <c r="B3401" s="246" t="s">
        <v>18771</v>
      </c>
      <c r="C3401" s="245" t="s">
        <v>14</v>
      </c>
      <c r="D3401" s="247" t="n">
        <v>0.1326</v>
      </c>
    </row>
    <row r="3402" customFormat="false" ht="12.8" hidden="false" customHeight="false" outlineLevel="0" collapsed="false">
      <c r="A3402" s="245" t="n">
        <v>98060</v>
      </c>
      <c r="B3402" s="246" t="s">
        <v>18772</v>
      </c>
      <c r="C3402" s="245" t="s">
        <v>14</v>
      </c>
      <c r="D3402" s="247" t="n">
        <v>0.1381</v>
      </c>
    </row>
    <row r="3403" customFormat="false" ht="12.8" hidden="false" customHeight="false" outlineLevel="0" collapsed="false">
      <c r="A3403" s="245" t="n">
        <v>98061</v>
      </c>
      <c r="B3403" s="246" t="s">
        <v>18773</v>
      </c>
      <c r="C3403" s="245" t="s">
        <v>14</v>
      </c>
      <c r="D3403" s="247" t="n">
        <v>0.1363</v>
      </c>
    </row>
    <row r="3404" customFormat="false" ht="12.8" hidden="false" customHeight="false" outlineLevel="0" collapsed="false">
      <c r="A3404" s="245" t="n">
        <v>98088</v>
      </c>
      <c r="B3404" s="246" t="s">
        <v>18774</v>
      </c>
      <c r="C3404" s="245" t="s">
        <v>14</v>
      </c>
      <c r="D3404" s="247" t="n">
        <v>0.4468</v>
      </c>
    </row>
    <row r="3405" customFormat="false" ht="12.8" hidden="false" customHeight="false" outlineLevel="0" collapsed="false">
      <c r="A3405" s="245" t="n">
        <v>98089</v>
      </c>
      <c r="B3405" s="246" t="s">
        <v>18775</v>
      </c>
      <c r="C3405" s="245" t="s">
        <v>14</v>
      </c>
      <c r="D3405" s="247" t="n">
        <v>0.4528</v>
      </c>
    </row>
    <row r="3406" customFormat="false" ht="12.8" hidden="false" customHeight="false" outlineLevel="0" collapsed="false">
      <c r="A3406" s="245" t="n">
        <v>98090</v>
      </c>
      <c r="B3406" s="246" t="s">
        <v>18776</v>
      </c>
      <c r="C3406" s="245" t="s">
        <v>14</v>
      </c>
      <c r="D3406" s="247" t="n">
        <v>0.4562</v>
      </c>
    </row>
    <row r="3407" customFormat="false" ht="12.8" hidden="false" customHeight="false" outlineLevel="0" collapsed="false">
      <c r="A3407" s="245" t="n">
        <v>98091</v>
      </c>
      <c r="B3407" s="246" t="s">
        <v>18777</v>
      </c>
      <c r="C3407" s="245" t="s">
        <v>14</v>
      </c>
      <c r="D3407" s="247" t="n">
        <v>0.4572</v>
      </c>
    </row>
    <row r="3408" customFormat="false" ht="12.8" hidden="false" customHeight="false" outlineLevel="0" collapsed="false">
      <c r="A3408" s="245" t="n">
        <v>98092</v>
      </c>
      <c r="B3408" s="246" t="s">
        <v>18778</v>
      </c>
      <c r="C3408" s="245" t="s">
        <v>14</v>
      </c>
      <c r="D3408" s="247" t="n">
        <v>0.4585</v>
      </c>
    </row>
    <row r="3409" customFormat="false" ht="12.8" hidden="false" customHeight="false" outlineLevel="0" collapsed="false">
      <c r="A3409" s="245" t="n">
        <v>98093</v>
      </c>
      <c r="B3409" s="246" t="s">
        <v>18779</v>
      </c>
      <c r="C3409" s="245" t="s">
        <v>14</v>
      </c>
      <c r="D3409" s="247" t="n">
        <v>0.459</v>
      </c>
    </row>
    <row r="3410" customFormat="false" ht="12.8" hidden="false" customHeight="false" outlineLevel="0" collapsed="false">
      <c r="A3410" s="245" t="n">
        <v>98072</v>
      </c>
      <c r="B3410" s="246" t="s">
        <v>18780</v>
      </c>
      <c r="C3410" s="245" t="s">
        <v>14</v>
      </c>
      <c r="D3410" s="247" t="n">
        <v>0.4866</v>
      </c>
    </row>
    <row r="3411" customFormat="false" ht="12.8" hidden="false" customHeight="false" outlineLevel="0" collapsed="false">
      <c r="A3411" s="245" t="n">
        <v>98073</v>
      </c>
      <c r="B3411" s="246" t="s">
        <v>18781</v>
      </c>
      <c r="C3411" s="245" t="s">
        <v>14</v>
      </c>
      <c r="D3411" s="247" t="n">
        <v>0.4873</v>
      </c>
    </row>
    <row r="3412" customFormat="false" ht="12.8" hidden="false" customHeight="false" outlineLevel="0" collapsed="false">
      <c r="A3412" s="245" t="n">
        <v>98074</v>
      </c>
      <c r="B3412" s="246" t="s">
        <v>18782</v>
      </c>
      <c r="C3412" s="245" t="s">
        <v>14</v>
      </c>
      <c r="D3412" s="247" t="n">
        <v>0.4867</v>
      </c>
    </row>
    <row r="3413" customFormat="false" ht="12.8" hidden="false" customHeight="false" outlineLevel="0" collapsed="false">
      <c r="A3413" s="245" t="n">
        <v>98075</v>
      </c>
      <c r="B3413" s="246" t="s">
        <v>18783</v>
      </c>
      <c r="C3413" s="245" t="s">
        <v>14</v>
      </c>
      <c r="D3413" s="247" t="n">
        <v>0.4862</v>
      </c>
    </row>
    <row r="3414" customFormat="false" ht="12.8" hidden="false" customHeight="false" outlineLevel="0" collapsed="false">
      <c r="A3414" s="245" t="n">
        <v>98076</v>
      </c>
      <c r="B3414" s="246" t="s">
        <v>18784</v>
      </c>
      <c r="C3414" s="245" t="s">
        <v>14</v>
      </c>
      <c r="D3414" s="247" t="n">
        <v>0.486</v>
      </c>
    </row>
    <row r="3415" customFormat="false" ht="12.8" hidden="false" customHeight="false" outlineLevel="0" collapsed="false">
      <c r="A3415" s="245" t="n">
        <v>98077</v>
      </c>
      <c r="B3415" s="246" t="s">
        <v>18785</v>
      </c>
      <c r="C3415" s="245" t="s">
        <v>14</v>
      </c>
      <c r="D3415" s="247" t="n">
        <v>0.4857</v>
      </c>
    </row>
    <row r="3416" customFormat="false" ht="12.8" hidden="false" customHeight="false" outlineLevel="0" collapsed="false">
      <c r="A3416" s="245" t="n">
        <v>98062</v>
      </c>
      <c r="B3416" s="246" t="s">
        <v>18786</v>
      </c>
      <c r="C3416" s="245" t="s">
        <v>14</v>
      </c>
      <c r="D3416" s="247" t="n">
        <v>0.1083</v>
      </c>
    </row>
    <row r="3417" customFormat="false" ht="12.8" hidden="false" customHeight="false" outlineLevel="0" collapsed="false">
      <c r="A3417" s="245" t="n">
        <v>98063</v>
      </c>
      <c r="B3417" s="246" t="s">
        <v>18787</v>
      </c>
      <c r="C3417" s="245" t="s">
        <v>14</v>
      </c>
      <c r="D3417" s="247" t="n">
        <v>0.1049</v>
      </c>
    </row>
    <row r="3418" customFormat="false" ht="12.8" hidden="false" customHeight="false" outlineLevel="0" collapsed="false">
      <c r="A3418" s="245" t="n">
        <v>98064</v>
      </c>
      <c r="B3418" s="246" t="s">
        <v>18788</v>
      </c>
      <c r="C3418" s="245" t="s">
        <v>14</v>
      </c>
      <c r="D3418" s="247" t="n">
        <v>0.0951</v>
      </c>
    </row>
    <row r="3419" customFormat="false" ht="12.8" hidden="false" customHeight="false" outlineLevel="0" collapsed="false">
      <c r="A3419" s="245" t="n">
        <v>98065</v>
      </c>
      <c r="B3419" s="246" t="s">
        <v>18789</v>
      </c>
      <c r="C3419" s="245" t="s">
        <v>14</v>
      </c>
      <c r="D3419" s="247" t="n">
        <v>0.0909</v>
      </c>
    </row>
    <row r="3420" customFormat="false" ht="12.8" hidden="false" customHeight="false" outlineLevel="0" collapsed="false">
      <c r="A3420" s="245" t="n">
        <v>98094</v>
      </c>
      <c r="B3420" s="246" t="s">
        <v>18790</v>
      </c>
      <c r="C3420" s="245" t="s">
        <v>14</v>
      </c>
      <c r="D3420" s="247" t="n">
        <v>0.4148</v>
      </c>
    </row>
    <row r="3421" customFormat="false" ht="12.8" hidden="false" customHeight="false" outlineLevel="0" collapsed="false">
      <c r="A3421" s="245" t="n">
        <v>98099</v>
      </c>
      <c r="B3421" s="246" t="s">
        <v>18791</v>
      </c>
      <c r="C3421" s="245" t="s">
        <v>14</v>
      </c>
      <c r="D3421" s="247" t="n">
        <v>0.4173</v>
      </c>
    </row>
    <row r="3422" customFormat="false" ht="12.8" hidden="false" customHeight="false" outlineLevel="0" collapsed="false">
      <c r="A3422" s="245" t="n">
        <v>98100</v>
      </c>
      <c r="B3422" s="246" t="s">
        <v>18792</v>
      </c>
      <c r="C3422" s="245" t="s">
        <v>14</v>
      </c>
      <c r="D3422" s="247" t="n">
        <v>0.4227</v>
      </c>
    </row>
    <row r="3423" customFormat="false" ht="12.8" hidden="false" customHeight="false" outlineLevel="0" collapsed="false">
      <c r="A3423" s="245" t="n">
        <v>98101</v>
      </c>
      <c r="B3423" s="246" t="s">
        <v>18793</v>
      </c>
      <c r="C3423" s="245" t="s">
        <v>14</v>
      </c>
      <c r="D3423" s="247" t="n">
        <v>0.4262</v>
      </c>
    </row>
    <row r="3424" customFormat="false" ht="12.8" hidden="false" customHeight="false" outlineLevel="0" collapsed="false">
      <c r="A3424" s="245" t="n">
        <v>98078</v>
      </c>
      <c r="B3424" s="246" t="s">
        <v>18794</v>
      </c>
      <c r="C3424" s="245" t="s">
        <v>14</v>
      </c>
      <c r="D3424" s="247" t="n">
        <v>0.4574</v>
      </c>
    </row>
    <row r="3425" customFormat="false" ht="12.8" hidden="false" customHeight="false" outlineLevel="0" collapsed="false">
      <c r="A3425" s="245" t="n">
        <v>98079</v>
      </c>
      <c r="B3425" s="246" t="s">
        <v>18795</v>
      </c>
      <c r="C3425" s="245" t="s">
        <v>14</v>
      </c>
      <c r="D3425" s="247" t="n">
        <v>0.4571</v>
      </c>
    </row>
    <row r="3426" customFormat="false" ht="12.8" hidden="false" customHeight="false" outlineLevel="0" collapsed="false">
      <c r="A3426" s="245" t="n">
        <v>98080</v>
      </c>
      <c r="B3426" s="246" t="s">
        <v>18796</v>
      </c>
      <c r="C3426" s="245" t="s">
        <v>14</v>
      </c>
      <c r="D3426" s="247" t="n">
        <v>0.4587</v>
      </c>
    </row>
    <row r="3427" customFormat="false" ht="12.8" hidden="false" customHeight="false" outlineLevel="0" collapsed="false">
      <c r="A3427" s="245" t="n">
        <v>98081</v>
      </c>
      <c r="B3427" s="246" t="s">
        <v>18797</v>
      </c>
      <c r="C3427" s="245" t="s">
        <v>14</v>
      </c>
      <c r="D3427" s="247" t="n">
        <v>0.4596</v>
      </c>
    </row>
    <row r="3428" customFormat="false" ht="12.8" hidden="false" customHeight="false" outlineLevel="0" collapsed="false">
      <c r="A3428" s="245" t="n">
        <v>98052</v>
      </c>
      <c r="B3428" s="246" t="s">
        <v>18798</v>
      </c>
      <c r="C3428" s="245" t="s">
        <v>14</v>
      </c>
      <c r="D3428" s="247" t="n">
        <v>0.142</v>
      </c>
    </row>
    <row r="3429" customFormat="false" ht="12.8" hidden="false" customHeight="false" outlineLevel="0" collapsed="false">
      <c r="A3429" s="245" t="n">
        <v>98053</v>
      </c>
      <c r="B3429" s="246" t="s">
        <v>18799</v>
      </c>
      <c r="C3429" s="245" t="s">
        <v>14</v>
      </c>
      <c r="D3429" s="247" t="n">
        <v>0.1389</v>
      </c>
    </row>
    <row r="3430" customFormat="false" ht="12.8" hidden="false" customHeight="false" outlineLevel="0" collapsed="false">
      <c r="A3430" s="245" t="n">
        <v>98054</v>
      </c>
      <c r="B3430" s="246" t="s">
        <v>18800</v>
      </c>
      <c r="C3430" s="245" t="s">
        <v>14</v>
      </c>
      <c r="D3430" s="247" t="n">
        <v>0.0899</v>
      </c>
    </row>
    <row r="3431" customFormat="false" ht="12.8" hidden="false" customHeight="false" outlineLevel="0" collapsed="false">
      <c r="A3431" s="245" t="n">
        <v>98055</v>
      </c>
      <c r="B3431" s="246" t="s">
        <v>18801</v>
      </c>
      <c r="C3431" s="245" t="s">
        <v>14</v>
      </c>
      <c r="D3431" s="247" t="n">
        <v>0.0911</v>
      </c>
    </row>
    <row r="3432" customFormat="false" ht="12.8" hidden="false" customHeight="false" outlineLevel="0" collapsed="false">
      <c r="A3432" s="245" t="n">
        <v>98056</v>
      </c>
      <c r="B3432" s="246" t="s">
        <v>18802</v>
      </c>
      <c r="C3432" s="245" t="s">
        <v>14</v>
      </c>
      <c r="D3432" s="247" t="n">
        <v>0.0834</v>
      </c>
    </row>
    <row r="3433" customFormat="false" ht="12.8" hidden="false" customHeight="false" outlineLevel="0" collapsed="false">
      <c r="A3433" s="245" t="n">
        <v>98057</v>
      </c>
      <c r="B3433" s="246" t="s">
        <v>18803</v>
      </c>
      <c r="C3433" s="245" t="s">
        <v>14</v>
      </c>
      <c r="D3433" s="247" t="n">
        <v>0.0867</v>
      </c>
    </row>
    <row r="3434" customFormat="false" ht="12.8" hidden="false" customHeight="false" outlineLevel="0" collapsed="false">
      <c r="A3434" s="245" t="n">
        <v>98082</v>
      </c>
      <c r="B3434" s="246" t="s">
        <v>18804</v>
      </c>
      <c r="C3434" s="245" t="s">
        <v>14</v>
      </c>
      <c r="D3434" s="247" t="n">
        <v>0.4506</v>
      </c>
    </row>
    <row r="3435" customFormat="false" ht="12.8" hidden="false" customHeight="false" outlineLevel="0" collapsed="false">
      <c r="A3435" s="245" t="n">
        <v>98083</v>
      </c>
      <c r="B3435" s="246" t="s">
        <v>18805</v>
      </c>
      <c r="C3435" s="245" t="s">
        <v>14</v>
      </c>
      <c r="D3435" s="247" t="n">
        <v>0.454</v>
      </c>
    </row>
    <row r="3436" customFormat="false" ht="12.8" hidden="false" customHeight="false" outlineLevel="0" collapsed="false">
      <c r="A3436" s="245" t="n">
        <v>98084</v>
      </c>
      <c r="B3436" s="246" t="s">
        <v>18806</v>
      </c>
      <c r="C3436" s="245" t="s">
        <v>14</v>
      </c>
      <c r="D3436" s="247" t="n">
        <v>0.458</v>
      </c>
    </row>
    <row r="3437" customFormat="false" ht="12.8" hidden="false" customHeight="false" outlineLevel="0" collapsed="false">
      <c r="A3437" s="245" t="n">
        <v>98085</v>
      </c>
      <c r="B3437" s="246" t="s">
        <v>18807</v>
      </c>
      <c r="C3437" s="245" t="s">
        <v>14</v>
      </c>
      <c r="D3437" s="247" t="n">
        <v>0.4628</v>
      </c>
    </row>
    <row r="3438" customFormat="false" ht="12.8" hidden="false" customHeight="false" outlineLevel="0" collapsed="false">
      <c r="A3438" s="245" t="n">
        <v>98087</v>
      </c>
      <c r="B3438" s="246" t="s">
        <v>18808</v>
      </c>
      <c r="C3438" s="245" t="s">
        <v>14</v>
      </c>
      <c r="D3438" s="247" t="n">
        <v>0.4602</v>
      </c>
    </row>
    <row r="3439" customFormat="false" ht="12.8" hidden="false" customHeight="false" outlineLevel="0" collapsed="false">
      <c r="A3439" s="245" t="n">
        <v>98086</v>
      </c>
      <c r="B3439" s="246" t="s">
        <v>18809</v>
      </c>
      <c r="C3439" s="245" t="s">
        <v>14</v>
      </c>
      <c r="D3439" s="247" t="n">
        <v>0.4624</v>
      </c>
    </row>
    <row r="3440" customFormat="false" ht="12.8" hidden="false" customHeight="false" outlineLevel="0" collapsed="false">
      <c r="A3440" s="245" t="n">
        <v>98066</v>
      </c>
      <c r="B3440" s="246" t="s">
        <v>18810</v>
      </c>
      <c r="C3440" s="245" t="s">
        <v>14</v>
      </c>
      <c r="D3440" s="247" t="n">
        <v>0.4842</v>
      </c>
    </row>
    <row r="3441" customFormat="false" ht="12.8" hidden="false" customHeight="false" outlineLevel="0" collapsed="false">
      <c r="A3441" s="245" t="n">
        <v>98067</v>
      </c>
      <c r="B3441" s="246" t="s">
        <v>18811</v>
      </c>
      <c r="C3441" s="245" t="s">
        <v>14</v>
      </c>
      <c r="D3441" s="247" t="n">
        <v>0.4861</v>
      </c>
    </row>
    <row r="3442" customFormat="false" ht="12.8" hidden="false" customHeight="false" outlineLevel="0" collapsed="false">
      <c r="A3442" s="245" t="n">
        <v>98068</v>
      </c>
      <c r="B3442" s="246" t="s">
        <v>18812</v>
      </c>
      <c r="C3442" s="245" t="s">
        <v>14</v>
      </c>
      <c r="D3442" s="247" t="n">
        <v>0.4881</v>
      </c>
    </row>
    <row r="3443" customFormat="false" ht="12.8" hidden="false" customHeight="false" outlineLevel="0" collapsed="false">
      <c r="A3443" s="245" t="n">
        <v>98069</v>
      </c>
      <c r="B3443" s="246" t="s">
        <v>18813</v>
      </c>
      <c r="C3443" s="245" t="s">
        <v>14</v>
      </c>
      <c r="D3443" s="247" t="n">
        <v>0.4904</v>
      </c>
    </row>
    <row r="3444" customFormat="false" ht="12.8" hidden="false" customHeight="false" outlineLevel="0" collapsed="false">
      <c r="A3444" s="245" t="n">
        <v>98071</v>
      </c>
      <c r="B3444" s="246" t="s">
        <v>18814</v>
      </c>
      <c r="C3444" s="245" t="s">
        <v>14</v>
      </c>
      <c r="D3444" s="247" t="n">
        <v>0.4895</v>
      </c>
    </row>
    <row r="3445" customFormat="false" ht="12.8" hidden="false" customHeight="false" outlineLevel="0" collapsed="false">
      <c r="A3445" s="245" t="n">
        <v>98070</v>
      </c>
      <c r="B3445" s="246" t="s">
        <v>18815</v>
      </c>
      <c r="C3445" s="245" t="s">
        <v>14</v>
      </c>
      <c r="D3445" s="247" t="n">
        <v>0.4903</v>
      </c>
    </row>
    <row r="3446" customFormat="false" ht="12.8" hidden="false" customHeight="false" outlineLevel="0" collapsed="false">
      <c r="A3446" s="245" t="n">
        <v>104915</v>
      </c>
      <c r="B3446" s="246" t="s">
        <v>18816</v>
      </c>
      <c r="C3446" s="245" t="s">
        <v>15608</v>
      </c>
      <c r="D3446" s="247" t="n">
        <v>0.0466</v>
      </c>
    </row>
    <row r="3447" customFormat="false" ht="12.8" hidden="false" customHeight="false" outlineLevel="0" collapsed="false">
      <c r="A3447" s="245" t="n">
        <v>96546</v>
      </c>
      <c r="B3447" s="246" t="s">
        <v>18817</v>
      </c>
      <c r="C3447" s="245" t="s">
        <v>15608</v>
      </c>
      <c r="D3447" s="247" t="n">
        <v>0.3228</v>
      </c>
    </row>
    <row r="3448" customFormat="false" ht="12.8" hidden="false" customHeight="false" outlineLevel="0" collapsed="false">
      <c r="A3448" s="245" t="n">
        <v>96544</v>
      </c>
      <c r="B3448" s="246" t="s">
        <v>18818</v>
      </c>
      <c r="C3448" s="245" t="s">
        <v>15608</v>
      </c>
      <c r="D3448" s="247" t="n">
        <v>0.4573</v>
      </c>
    </row>
    <row r="3449" customFormat="false" ht="12.8" hidden="false" customHeight="false" outlineLevel="0" collapsed="false">
      <c r="A3449" s="245" t="n">
        <v>96545</v>
      </c>
      <c r="B3449" s="246" t="s">
        <v>18819</v>
      </c>
      <c r="C3449" s="245" t="s">
        <v>15608</v>
      </c>
      <c r="D3449" s="247" t="n">
        <v>0.374</v>
      </c>
    </row>
    <row r="3450" customFormat="false" ht="12.8" hidden="false" customHeight="false" outlineLevel="0" collapsed="false">
      <c r="A3450" s="245" t="n">
        <v>96543</v>
      </c>
      <c r="B3450" s="246" t="s">
        <v>18820</v>
      </c>
      <c r="C3450" s="245" t="s">
        <v>15608</v>
      </c>
      <c r="D3450" s="247" t="n">
        <v>0.5579</v>
      </c>
    </row>
    <row r="3451" customFormat="false" ht="12.8" hidden="false" customHeight="false" outlineLevel="0" collapsed="false">
      <c r="A3451" s="245" t="n">
        <v>104922</v>
      </c>
      <c r="B3451" s="246" t="s">
        <v>18821</v>
      </c>
      <c r="C3451" s="245" t="s">
        <v>15608</v>
      </c>
      <c r="D3451" s="247" t="n">
        <v>0.1301</v>
      </c>
    </row>
    <row r="3452" customFormat="false" ht="12.8" hidden="false" customHeight="false" outlineLevel="0" collapsed="false">
      <c r="A3452" s="245" t="n">
        <v>104920</v>
      </c>
      <c r="B3452" s="246" t="s">
        <v>18822</v>
      </c>
      <c r="C3452" s="245" t="s">
        <v>15608</v>
      </c>
      <c r="D3452" s="247" t="n">
        <v>0.2315</v>
      </c>
    </row>
    <row r="3453" customFormat="false" ht="12.8" hidden="false" customHeight="false" outlineLevel="0" collapsed="false">
      <c r="A3453" s="245" t="n">
        <v>104921</v>
      </c>
      <c r="B3453" s="246" t="s">
        <v>18823</v>
      </c>
      <c r="C3453" s="245" t="s">
        <v>15608</v>
      </c>
      <c r="D3453" s="247" t="n">
        <v>0.1831</v>
      </c>
    </row>
    <row r="3454" customFormat="false" ht="12.8" hidden="false" customHeight="false" outlineLevel="0" collapsed="false">
      <c r="A3454" s="245" t="n">
        <v>104919</v>
      </c>
      <c r="B3454" s="246" t="s">
        <v>18824</v>
      </c>
      <c r="C3454" s="245" t="s">
        <v>15608</v>
      </c>
      <c r="D3454" s="247" t="n">
        <v>0.2548</v>
      </c>
    </row>
    <row r="3455" customFormat="false" ht="12.8" hidden="false" customHeight="false" outlineLevel="0" collapsed="false">
      <c r="A3455" s="245" t="n">
        <v>104917</v>
      </c>
      <c r="B3455" s="246" t="s">
        <v>18825</v>
      </c>
      <c r="C3455" s="245" t="s">
        <v>15608</v>
      </c>
      <c r="D3455" s="247" t="n">
        <v>0.3741</v>
      </c>
    </row>
    <row r="3456" customFormat="false" ht="12.8" hidden="false" customHeight="false" outlineLevel="0" collapsed="false">
      <c r="A3456" s="245" t="n">
        <v>104918</v>
      </c>
      <c r="B3456" s="246" t="s">
        <v>18826</v>
      </c>
      <c r="C3456" s="245" t="s">
        <v>15608</v>
      </c>
      <c r="D3456" s="247" t="n">
        <v>0.297</v>
      </c>
    </row>
    <row r="3457" customFormat="false" ht="12.8" hidden="false" customHeight="false" outlineLevel="0" collapsed="false">
      <c r="A3457" s="245" t="n">
        <v>104916</v>
      </c>
      <c r="B3457" s="246" t="s">
        <v>18827</v>
      </c>
      <c r="C3457" s="245" t="s">
        <v>15608</v>
      </c>
      <c r="D3457" s="247" t="n">
        <v>0.4752</v>
      </c>
    </row>
    <row r="3458" customFormat="false" ht="12.8" hidden="false" customHeight="false" outlineLevel="0" collapsed="false">
      <c r="A3458" s="245" t="n">
        <v>96557</v>
      </c>
      <c r="B3458" s="246" t="s">
        <v>18828</v>
      </c>
      <c r="C3458" s="245" t="s">
        <v>15451</v>
      </c>
      <c r="D3458" s="247" t="n">
        <v>0.0271</v>
      </c>
    </row>
    <row r="3459" customFormat="false" ht="12.8" hidden="false" customHeight="false" outlineLevel="0" collapsed="false">
      <c r="A3459" s="245" t="n">
        <v>96555</v>
      </c>
      <c r="B3459" s="246" t="s">
        <v>18829</v>
      </c>
      <c r="C3459" s="245" t="s">
        <v>15451</v>
      </c>
      <c r="D3459" s="247" t="n">
        <v>0.2981</v>
      </c>
    </row>
    <row r="3460" customFormat="false" ht="12.8" hidden="false" customHeight="false" outlineLevel="0" collapsed="false">
      <c r="A3460" s="245" t="n">
        <v>104924</v>
      </c>
      <c r="B3460" s="246" t="s">
        <v>18830</v>
      </c>
      <c r="C3460" s="245" t="s">
        <v>15451</v>
      </c>
      <c r="D3460" s="247" t="n">
        <v>0.0346</v>
      </c>
    </row>
    <row r="3461" customFormat="false" ht="12.8" hidden="false" customHeight="false" outlineLevel="0" collapsed="false">
      <c r="A3461" s="245" t="n">
        <v>104923</v>
      </c>
      <c r="B3461" s="246" t="s">
        <v>18831</v>
      </c>
      <c r="C3461" s="245" t="s">
        <v>15451</v>
      </c>
      <c r="D3461" s="247" t="n">
        <v>0.3294</v>
      </c>
    </row>
    <row r="3462" customFormat="false" ht="12.8" hidden="false" customHeight="false" outlineLevel="0" collapsed="false">
      <c r="A3462" s="245" t="n">
        <v>96558</v>
      </c>
      <c r="B3462" s="246" t="s">
        <v>18832</v>
      </c>
      <c r="C3462" s="245" t="s">
        <v>15451</v>
      </c>
      <c r="D3462" s="247" t="n">
        <v>0.0456</v>
      </c>
    </row>
    <row r="3463" customFormat="false" ht="12.8" hidden="false" customHeight="false" outlineLevel="0" collapsed="false">
      <c r="A3463" s="245" t="n">
        <v>96556</v>
      </c>
      <c r="B3463" s="246" t="s">
        <v>18833</v>
      </c>
      <c r="C3463" s="245" t="s">
        <v>15451</v>
      </c>
      <c r="D3463" s="247" t="n">
        <v>0.3998</v>
      </c>
    </row>
    <row r="3464" customFormat="false" ht="12.8" hidden="false" customHeight="false" outlineLevel="0" collapsed="false">
      <c r="A3464" s="245" t="n">
        <v>96523</v>
      </c>
      <c r="B3464" s="246" t="s">
        <v>18834</v>
      </c>
      <c r="C3464" s="245" t="s">
        <v>15451</v>
      </c>
      <c r="D3464" s="247" t="n">
        <v>1</v>
      </c>
    </row>
    <row r="3465" customFormat="false" ht="12.8" hidden="false" customHeight="false" outlineLevel="0" collapsed="false">
      <c r="A3465" s="245" t="n">
        <v>96522</v>
      </c>
      <c r="B3465" s="246" t="s">
        <v>18835</v>
      </c>
      <c r="C3465" s="245" t="s">
        <v>15451</v>
      </c>
      <c r="D3465" s="247" t="n">
        <v>1</v>
      </c>
    </row>
    <row r="3466" customFormat="false" ht="12.8" hidden="false" customHeight="false" outlineLevel="0" collapsed="false">
      <c r="A3466" s="245" t="n">
        <v>96527</v>
      </c>
      <c r="B3466" s="246" t="s">
        <v>18836</v>
      </c>
      <c r="C3466" s="245" t="s">
        <v>15451</v>
      </c>
      <c r="D3466" s="247" t="n">
        <v>1</v>
      </c>
    </row>
    <row r="3467" customFormat="false" ht="12.8" hidden="false" customHeight="false" outlineLevel="0" collapsed="false">
      <c r="A3467" s="245" t="n">
        <v>96526</v>
      </c>
      <c r="B3467" s="246" t="s">
        <v>18837</v>
      </c>
      <c r="C3467" s="245" t="s">
        <v>15451</v>
      </c>
      <c r="D3467" s="247" t="n">
        <v>1</v>
      </c>
    </row>
    <row r="3468" customFormat="false" ht="12.8" hidden="false" customHeight="false" outlineLevel="0" collapsed="false">
      <c r="A3468" s="245" t="n">
        <v>96521</v>
      </c>
      <c r="B3468" s="246" t="s">
        <v>18838</v>
      </c>
      <c r="C3468" s="245" t="s">
        <v>15451</v>
      </c>
      <c r="D3468" s="247" t="n">
        <v>0.3942</v>
      </c>
    </row>
    <row r="3469" customFormat="false" ht="12.8" hidden="false" customHeight="false" outlineLevel="0" collapsed="false">
      <c r="A3469" s="245" t="n">
        <v>96520</v>
      </c>
      <c r="B3469" s="246" t="s">
        <v>18839</v>
      </c>
      <c r="C3469" s="245" t="s">
        <v>15451</v>
      </c>
      <c r="D3469" s="247" t="n">
        <v>0.6453</v>
      </c>
    </row>
    <row r="3470" customFormat="false" ht="12.8" hidden="false" customHeight="false" outlineLevel="0" collapsed="false">
      <c r="A3470" s="245" t="n">
        <v>96525</v>
      </c>
      <c r="B3470" s="246" t="s">
        <v>18840</v>
      </c>
      <c r="C3470" s="245" t="s">
        <v>15451</v>
      </c>
      <c r="D3470" s="247" t="n">
        <v>0.3952</v>
      </c>
    </row>
    <row r="3471" customFormat="false" ht="12.8" hidden="false" customHeight="false" outlineLevel="0" collapsed="false">
      <c r="A3471" s="245" t="n">
        <v>96524</v>
      </c>
      <c r="B3471" s="246" t="s">
        <v>18841</v>
      </c>
      <c r="C3471" s="245" t="s">
        <v>15451</v>
      </c>
      <c r="D3471" s="247" t="n">
        <v>0.7142</v>
      </c>
    </row>
    <row r="3472" customFormat="false" ht="12.8" hidden="false" customHeight="false" outlineLevel="0" collapsed="false">
      <c r="A3472" s="245" t="n">
        <v>96537</v>
      </c>
      <c r="B3472" s="246" t="s">
        <v>18842</v>
      </c>
      <c r="C3472" s="245" t="s">
        <v>15370</v>
      </c>
      <c r="D3472" s="247" t="n">
        <v>0.5383</v>
      </c>
    </row>
    <row r="3473" customFormat="false" ht="12.8" hidden="false" customHeight="false" outlineLevel="0" collapsed="false">
      <c r="A3473" s="245" t="n">
        <v>96540</v>
      </c>
      <c r="B3473" s="246" t="s">
        <v>18843</v>
      </c>
      <c r="C3473" s="245" t="s">
        <v>15370</v>
      </c>
      <c r="D3473" s="247" t="n">
        <v>0.6492</v>
      </c>
    </row>
    <row r="3474" customFormat="false" ht="12.8" hidden="false" customHeight="false" outlineLevel="0" collapsed="false">
      <c r="A3474" s="245" t="n">
        <v>96528</v>
      </c>
      <c r="B3474" s="246" t="s">
        <v>18844</v>
      </c>
      <c r="C3474" s="245" t="s">
        <v>15370</v>
      </c>
      <c r="D3474" s="247" t="n">
        <v>0.4532</v>
      </c>
    </row>
    <row r="3475" customFormat="false" ht="12.8" hidden="false" customHeight="false" outlineLevel="0" collapsed="false">
      <c r="A3475" s="245" t="n">
        <v>96531</v>
      </c>
      <c r="B3475" s="246" t="s">
        <v>18845</v>
      </c>
      <c r="C3475" s="245" t="s">
        <v>15370</v>
      </c>
      <c r="D3475" s="247" t="n">
        <v>0.577</v>
      </c>
    </row>
    <row r="3476" customFormat="false" ht="12.8" hidden="false" customHeight="false" outlineLevel="0" collapsed="false">
      <c r="A3476" s="245" t="n">
        <v>96534</v>
      </c>
      <c r="B3476" s="246" t="s">
        <v>18846</v>
      </c>
      <c r="C3476" s="245" t="s">
        <v>15370</v>
      </c>
      <c r="D3476" s="247" t="n">
        <v>0.7038</v>
      </c>
    </row>
    <row r="3477" customFormat="false" ht="12.8" hidden="false" customHeight="false" outlineLevel="0" collapsed="false">
      <c r="A3477" s="245" t="n">
        <v>104928</v>
      </c>
      <c r="B3477" s="246" t="s">
        <v>18847</v>
      </c>
      <c r="C3477" s="245" t="s">
        <v>15370</v>
      </c>
      <c r="D3477" s="247" t="n">
        <v>0.5828</v>
      </c>
    </row>
    <row r="3478" customFormat="false" ht="12.8" hidden="false" customHeight="false" outlineLevel="0" collapsed="false">
      <c r="A3478" s="245" t="n">
        <v>104929</v>
      </c>
      <c r="B3478" s="246" t="s">
        <v>18848</v>
      </c>
      <c r="C3478" s="245" t="s">
        <v>15370</v>
      </c>
      <c r="D3478" s="247" t="n">
        <v>0.626</v>
      </c>
    </row>
    <row r="3479" customFormat="false" ht="12.8" hidden="false" customHeight="false" outlineLevel="0" collapsed="false">
      <c r="A3479" s="245" t="n">
        <v>104925</v>
      </c>
      <c r="B3479" s="246" t="s">
        <v>18849</v>
      </c>
      <c r="C3479" s="245" t="s">
        <v>15370</v>
      </c>
      <c r="D3479" s="247" t="n">
        <v>0.4248</v>
      </c>
    </row>
    <row r="3480" customFormat="false" ht="12.8" hidden="false" customHeight="false" outlineLevel="0" collapsed="false">
      <c r="A3480" s="245" t="n">
        <v>104926</v>
      </c>
      <c r="B3480" s="246" t="s">
        <v>18850</v>
      </c>
      <c r="C3480" s="245" t="s">
        <v>15370</v>
      </c>
      <c r="D3480" s="247" t="n">
        <v>0.5288</v>
      </c>
    </row>
    <row r="3481" customFormat="false" ht="12.8" hidden="false" customHeight="false" outlineLevel="0" collapsed="false">
      <c r="A3481" s="245" t="n">
        <v>104927</v>
      </c>
      <c r="B3481" s="246" t="s">
        <v>18851</v>
      </c>
      <c r="C3481" s="245" t="s">
        <v>15370</v>
      </c>
      <c r="D3481" s="247" t="n">
        <v>0.6466</v>
      </c>
    </row>
    <row r="3482" customFormat="false" ht="12.8" hidden="false" customHeight="false" outlineLevel="0" collapsed="false">
      <c r="A3482" s="245" t="n">
        <v>96538</v>
      </c>
      <c r="B3482" s="246" t="s">
        <v>18852</v>
      </c>
      <c r="C3482" s="245" t="s">
        <v>15370</v>
      </c>
      <c r="D3482" s="247" t="n">
        <v>0.6752</v>
      </c>
    </row>
    <row r="3483" customFormat="false" ht="12.8" hidden="false" customHeight="false" outlineLevel="0" collapsed="false">
      <c r="A3483" s="245" t="n">
        <v>96541</v>
      </c>
      <c r="B3483" s="246" t="s">
        <v>18853</v>
      </c>
      <c r="C3483" s="245" t="s">
        <v>15370</v>
      </c>
      <c r="D3483" s="247" t="n">
        <v>0.7582</v>
      </c>
    </row>
    <row r="3484" customFormat="false" ht="12.8" hidden="false" customHeight="false" outlineLevel="0" collapsed="false">
      <c r="A3484" s="245" t="n">
        <v>96529</v>
      </c>
      <c r="B3484" s="246" t="s">
        <v>18854</v>
      </c>
      <c r="C3484" s="245" t="s">
        <v>15370</v>
      </c>
      <c r="D3484" s="247" t="n">
        <v>0.6328</v>
      </c>
    </row>
    <row r="3485" customFormat="false" ht="12.8" hidden="false" customHeight="false" outlineLevel="0" collapsed="false">
      <c r="A3485" s="245" t="n">
        <v>96532</v>
      </c>
      <c r="B3485" s="246" t="s">
        <v>18855</v>
      </c>
      <c r="C3485" s="245" t="s">
        <v>15370</v>
      </c>
      <c r="D3485" s="247" t="n">
        <v>0.7162</v>
      </c>
    </row>
    <row r="3486" customFormat="false" ht="12.8" hidden="false" customHeight="false" outlineLevel="0" collapsed="false">
      <c r="A3486" s="245" t="n">
        <v>96535</v>
      </c>
      <c r="B3486" s="246" t="s">
        <v>18856</v>
      </c>
      <c r="C3486" s="245" t="s">
        <v>15370</v>
      </c>
      <c r="D3486" s="247" t="n">
        <v>0.8011</v>
      </c>
    </row>
    <row r="3487" customFormat="false" ht="12.8" hidden="false" customHeight="false" outlineLevel="0" collapsed="false">
      <c r="A3487" s="245" t="n">
        <v>96539</v>
      </c>
      <c r="B3487" s="246" t="s">
        <v>18857</v>
      </c>
      <c r="C3487" s="245" t="s">
        <v>15370</v>
      </c>
      <c r="D3487" s="247" t="n">
        <v>0.5648</v>
      </c>
    </row>
    <row r="3488" customFormat="false" ht="12.8" hidden="false" customHeight="false" outlineLevel="0" collapsed="false">
      <c r="A3488" s="245" t="n">
        <v>96542</v>
      </c>
      <c r="B3488" s="246" t="s">
        <v>18858</v>
      </c>
      <c r="C3488" s="245" t="s">
        <v>15370</v>
      </c>
      <c r="D3488" s="247" t="n">
        <v>0.6835</v>
      </c>
    </row>
    <row r="3489" customFormat="false" ht="12.8" hidden="false" customHeight="false" outlineLevel="0" collapsed="false">
      <c r="A3489" s="245" t="n">
        <v>96530</v>
      </c>
      <c r="B3489" s="246" t="s">
        <v>18859</v>
      </c>
      <c r="C3489" s="245" t="s">
        <v>15370</v>
      </c>
      <c r="D3489" s="247" t="n">
        <v>0.4402</v>
      </c>
    </row>
    <row r="3490" customFormat="false" ht="12.8" hidden="false" customHeight="false" outlineLevel="0" collapsed="false">
      <c r="A3490" s="245" t="n">
        <v>96533</v>
      </c>
      <c r="B3490" s="246" t="s">
        <v>18860</v>
      </c>
      <c r="C3490" s="245" t="s">
        <v>15370</v>
      </c>
      <c r="D3490" s="247" t="n">
        <v>0.5531</v>
      </c>
    </row>
    <row r="3491" customFormat="false" ht="12.8" hidden="false" customHeight="false" outlineLevel="0" collapsed="false">
      <c r="A3491" s="245" t="n">
        <v>96536</v>
      </c>
      <c r="B3491" s="246" t="s">
        <v>18861</v>
      </c>
      <c r="C3491" s="245" t="s">
        <v>15370</v>
      </c>
      <c r="D3491" s="247" t="n">
        <v>0.6749</v>
      </c>
    </row>
    <row r="3492" customFormat="false" ht="12.8" hidden="false" customHeight="false" outlineLevel="0" collapsed="false">
      <c r="A3492" s="245" t="n">
        <v>101793</v>
      </c>
      <c r="B3492" s="246" t="s">
        <v>18862</v>
      </c>
      <c r="C3492" s="245" t="s">
        <v>15451</v>
      </c>
      <c r="D3492" s="247" t="n">
        <v>0.4419</v>
      </c>
    </row>
    <row r="3493" customFormat="false" ht="12.8" hidden="false" customHeight="false" outlineLevel="0" collapsed="false">
      <c r="A3493" s="245" t="n">
        <v>101792</v>
      </c>
      <c r="B3493" s="246" t="s">
        <v>18863</v>
      </c>
      <c r="C3493" s="245" t="s">
        <v>15451</v>
      </c>
      <c r="D3493" s="247" t="n">
        <v>0.4957</v>
      </c>
    </row>
    <row r="3494" customFormat="false" ht="12.8" hidden="false" customHeight="false" outlineLevel="0" collapsed="false">
      <c r="A3494" s="245" t="n">
        <v>92272</v>
      </c>
      <c r="B3494" s="246" t="s">
        <v>18864</v>
      </c>
      <c r="C3494" s="245" t="s">
        <v>15376</v>
      </c>
      <c r="D3494" s="247" t="n">
        <v>0.1792</v>
      </c>
    </row>
    <row r="3495" customFormat="false" ht="12.8" hidden="false" customHeight="false" outlineLevel="0" collapsed="false">
      <c r="A3495" s="245" t="n">
        <v>101791</v>
      </c>
      <c r="B3495" s="246" t="s">
        <v>18865</v>
      </c>
      <c r="C3495" s="245" t="s">
        <v>15376</v>
      </c>
      <c r="D3495" s="247" t="n">
        <v>0.103</v>
      </c>
    </row>
    <row r="3496" customFormat="false" ht="12.8" hidden="false" customHeight="false" outlineLevel="0" collapsed="false">
      <c r="A3496" s="245" t="n">
        <v>92273</v>
      </c>
      <c r="B3496" s="246" t="s">
        <v>18866</v>
      </c>
      <c r="C3496" s="245" t="s">
        <v>15376</v>
      </c>
      <c r="D3496" s="247" t="n">
        <v>0.3021</v>
      </c>
    </row>
    <row r="3497" customFormat="false" ht="12.8" hidden="false" customHeight="false" outlineLevel="0" collapsed="false">
      <c r="A3497" s="245" t="n">
        <v>92268</v>
      </c>
      <c r="B3497" s="246" t="s">
        <v>18867</v>
      </c>
      <c r="C3497" s="245" t="s">
        <v>15370</v>
      </c>
      <c r="D3497" s="247" t="n">
        <v>0.0106</v>
      </c>
    </row>
    <row r="3498" customFormat="false" ht="12.8" hidden="false" customHeight="false" outlineLevel="0" collapsed="false">
      <c r="A3498" s="245" t="n">
        <v>92267</v>
      </c>
      <c r="B3498" s="246" t="s">
        <v>18868</v>
      </c>
      <c r="C3498" s="245" t="s">
        <v>15370</v>
      </c>
      <c r="D3498" s="247" t="n">
        <v>0.0178</v>
      </c>
    </row>
    <row r="3499" customFormat="false" ht="12.8" hidden="false" customHeight="false" outlineLevel="0" collapsed="false">
      <c r="A3499" s="245" t="n">
        <v>92271</v>
      </c>
      <c r="B3499" s="246" t="s">
        <v>18869</v>
      </c>
      <c r="C3499" s="245" t="s">
        <v>15370</v>
      </c>
      <c r="D3499" s="247" t="n">
        <v>0.0062</v>
      </c>
    </row>
    <row r="3500" customFormat="false" ht="12.8" hidden="false" customHeight="false" outlineLevel="0" collapsed="false">
      <c r="A3500" s="245" t="n">
        <v>92264</v>
      </c>
      <c r="B3500" s="246" t="s">
        <v>18870</v>
      </c>
      <c r="C3500" s="245" t="s">
        <v>15370</v>
      </c>
      <c r="D3500" s="247" t="n">
        <v>0.2113</v>
      </c>
    </row>
    <row r="3501" customFormat="false" ht="12.8" hidden="false" customHeight="false" outlineLevel="0" collapsed="false">
      <c r="A3501" s="245" t="n">
        <v>92263</v>
      </c>
      <c r="B3501" s="246" t="s">
        <v>18871</v>
      </c>
      <c r="C3501" s="245" t="s">
        <v>15370</v>
      </c>
      <c r="D3501" s="247" t="n">
        <v>0.2806</v>
      </c>
    </row>
    <row r="3502" customFormat="false" ht="12.8" hidden="false" customHeight="false" outlineLevel="0" collapsed="false">
      <c r="A3502" s="245" t="n">
        <v>92269</v>
      </c>
      <c r="B3502" s="246" t="s">
        <v>18872</v>
      </c>
      <c r="C3502" s="245" t="s">
        <v>15370</v>
      </c>
      <c r="D3502" s="247" t="n">
        <v>0.2395</v>
      </c>
    </row>
    <row r="3503" customFormat="false" ht="12.8" hidden="false" customHeight="false" outlineLevel="0" collapsed="false">
      <c r="A3503" s="245" t="n">
        <v>92270</v>
      </c>
      <c r="B3503" s="246" t="s">
        <v>18873</v>
      </c>
      <c r="C3503" s="245" t="s">
        <v>15370</v>
      </c>
      <c r="D3503" s="247" t="n">
        <v>0.2205</v>
      </c>
    </row>
    <row r="3504" customFormat="false" ht="12.8" hidden="false" customHeight="false" outlineLevel="0" collapsed="false">
      <c r="A3504" s="245" t="n">
        <v>92266</v>
      </c>
      <c r="B3504" s="246" t="s">
        <v>18874</v>
      </c>
      <c r="C3504" s="245" t="s">
        <v>15370</v>
      </c>
      <c r="D3504" s="247" t="n">
        <v>0.2188</v>
      </c>
    </row>
    <row r="3505" customFormat="false" ht="12.8" hidden="false" customHeight="false" outlineLevel="0" collapsed="false">
      <c r="A3505" s="245" t="n">
        <v>92265</v>
      </c>
      <c r="B3505" s="246" t="s">
        <v>18875</v>
      </c>
      <c r="C3505" s="245" t="s">
        <v>15370</v>
      </c>
      <c r="D3505" s="247" t="n">
        <v>0.3006</v>
      </c>
    </row>
    <row r="3506" customFormat="false" ht="12.8" hidden="false" customHeight="false" outlineLevel="0" collapsed="false">
      <c r="A3506" s="245" t="n">
        <v>92524</v>
      </c>
      <c r="B3506" s="246" t="s">
        <v>18876</v>
      </c>
      <c r="C3506" s="245" t="s">
        <v>15370</v>
      </c>
      <c r="D3506" s="247" t="n">
        <v>0.3254</v>
      </c>
    </row>
    <row r="3507" customFormat="false" ht="12.8" hidden="false" customHeight="false" outlineLevel="0" collapsed="false">
      <c r="A3507" s="245" t="n">
        <v>92528</v>
      </c>
      <c r="B3507" s="246" t="s">
        <v>18877</v>
      </c>
      <c r="C3507" s="245" t="s">
        <v>15370</v>
      </c>
      <c r="D3507" s="247" t="n">
        <v>0.3142</v>
      </c>
    </row>
    <row r="3508" customFormat="false" ht="12.8" hidden="false" customHeight="false" outlineLevel="0" collapsed="false">
      <c r="A3508" s="245" t="n">
        <v>92532</v>
      </c>
      <c r="B3508" s="246" t="s">
        <v>18878</v>
      </c>
      <c r="C3508" s="245" t="s">
        <v>15370</v>
      </c>
      <c r="D3508" s="247" t="n">
        <v>0.3024</v>
      </c>
    </row>
    <row r="3509" customFormat="false" ht="12.8" hidden="false" customHeight="false" outlineLevel="0" collapsed="false">
      <c r="A3509" s="245" t="n">
        <v>92536</v>
      </c>
      <c r="B3509" s="246" t="s">
        <v>18879</v>
      </c>
      <c r="C3509" s="245" t="s">
        <v>15370</v>
      </c>
      <c r="D3509" s="247" t="n">
        <v>0.2801</v>
      </c>
    </row>
    <row r="3510" customFormat="false" ht="12.8" hidden="false" customHeight="false" outlineLevel="0" collapsed="false">
      <c r="A3510" s="245" t="n">
        <v>92508</v>
      </c>
      <c r="B3510" s="246" t="s">
        <v>18880</v>
      </c>
      <c r="C3510" s="245" t="s">
        <v>15370</v>
      </c>
      <c r="D3510" s="247" t="n">
        <v>0.3238</v>
      </c>
    </row>
    <row r="3511" customFormat="false" ht="12.8" hidden="false" customHeight="false" outlineLevel="0" collapsed="false">
      <c r="A3511" s="245" t="n">
        <v>92512</v>
      </c>
      <c r="B3511" s="246" t="s">
        <v>18881</v>
      </c>
      <c r="C3511" s="245" t="s">
        <v>15370</v>
      </c>
      <c r="D3511" s="247" t="n">
        <v>0.3527</v>
      </c>
    </row>
    <row r="3512" customFormat="false" ht="12.8" hidden="false" customHeight="false" outlineLevel="0" collapsed="false">
      <c r="A3512" s="245" t="n">
        <v>92515</v>
      </c>
      <c r="B3512" s="246" t="s">
        <v>18882</v>
      </c>
      <c r="C3512" s="245" t="s">
        <v>15370</v>
      </c>
      <c r="D3512" s="247" t="n">
        <v>0.3577</v>
      </c>
    </row>
    <row r="3513" customFormat="false" ht="12.8" hidden="false" customHeight="false" outlineLevel="0" collapsed="false">
      <c r="A3513" s="245" t="n">
        <v>92520</v>
      </c>
      <c r="B3513" s="246" t="s">
        <v>18883</v>
      </c>
      <c r="C3513" s="245" t="s">
        <v>15370</v>
      </c>
      <c r="D3513" s="247" t="n">
        <v>0.3526</v>
      </c>
    </row>
    <row r="3514" customFormat="false" ht="12.8" hidden="false" customHeight="false" outlineLevel="0" collapsed="false">
      <c r="A3514" s="245" t="n">
        <v>92526</v>
      </c>
      <c r="B3514" s="246" t="s">
        <v>18884</v>
      </c>
      <c r="C3514" s="245" t="s">
        <v>15370</v>
      </c>
      <c r="D3514" s="247" t="n">
        <v>0.3443</v>
      </c>
    </row>
    <row r="3515" customFormat="false" ht="12.8" hidden="false" customHeight="false" outlineLevel="0" collapsed="false">
      <c r="A3515" s="245" t="n">
        <v>92530</v>
      </c>
      <c r="B3515" s="246" t="s">
        <v>18885</v>
      </c>
      <c r="C3515" s="245" t="s">
        <v>15370</v>
      </c>
      <c r="D3515" s="247" t="n">
        <v>0.3381</v>
      </c>
    </row>
    <row r="3516" customFormat="false" ht="12.8" hidden="false" customHeight="false" outlineLevel="0" collapsed="false">
      <c r="A3516" s="245" t="n">
        <v>92534</v>
      </c>
      <c r="B3516" s="246" t="s">
        <v>18886</v>
      </c>
      <c r="C3516" s="245" t="s">
        <v>15370</v>
      </c>
      <c r="D3516" s="247" t="n">
        <v>0.3304</v>
      </c>
    </row>
    <row r="3517" customFormat="false" ht="12.8" hidden="false" customHeight="false" outlineLevel="0" collapsed="false">
      <c r="A3517" s="245" t="n">
        <v>92538</v>
      </c>
      <c r="B3517" s="246" t="s">
        <v>18887</v>
      </c>
      <c r="C3517" s="245" t="s">
        <v>15370</v>
      </c>
      <c r="D3517" s="247" t="n">
        <v>0.3171</v>
      </c>
    </row>
    <row r="3518" customFormat="false" ht="12.8" hidden="false" customHeight="false" outlineLevel="0" collapsed="false">
      <c r="A3518" s="245" t="n">
        <v>103760</v>
      </c>
      <c r="B3518" s="246" t="s">
        <v>18888</v>
      </c>
      <c r="C3518" s="245" t="s">
        <v>15370</v>
      </c>
      <c r="D3518" s="247" t="n">
        <v>0.3046</v>
      </c>
    </row>
    <row r="3519" customFormat="false" ht="12.8" hidden="false" customHeight="false" outlineLevel="0" collapsed="false">
      <c r="A3519" s="245" t="n">
        <v>103761</v>
      </c>
      <c r="B3519" s="246" t="s">
        <v>18889</v>
      </c>
      <c r="C3519" s="245" t="s">
        <v>15370</v>
      </c>
      <c r="D3519" s="247" t="n">
        <v>0.4144</v>
      </c>
    </row>
    <row r="3520" customFormat="false" ht="12.8" hidden="false" customHeight="false" outlineLevel="0" collapsed="false">
      <c r="A3520" s="245" t="n">
        <v>103762</v>
      </c>
      <c r="B3520" s="246" t="s">
        <v>18890</v>
      </c>
      <c r="C3520" s="245" t="s">
        <v>15370</v>
      </c>
      <c r="D3520" s="247" t="n">
        <v>0.4502</v>
      </c>
    </row>
    <row r="3521" customFormat="false" ht="12.8" hidden="false" customHeight="false" outlineLevel="0" collapsed="false">
      <c r="A3521" s="245" t="n">
        <v>103763</v>
      </c>
      <c r="B3521" s="246" t="s">
        <v>18891</v>
      </c>
      <c r="C3521" s="245" t="s">
        <v>15370</v>
      </c>
      <c r="D3521" s="247" t="n">
        <v>0.4758</v>
      </c>
    </row>
    <row r="3522" customFormat="false" ht="12.8" hidden="false" customHeight="false" outlineLevel="0" collapsed="false">
      <c r="A3522" s="245" t="n">
        <v>92510</v>
      </c>
      <c r="B3522" s="246" t="s">
        <v>18892</v>
      </c>
      <c r="C3522" s="245" t="s">
        <v>15370</v>
      </c>
      <c r="D3522" s="247" t="n">
        <v>0.296</v>
      </c>
    </row>
    <row r="3523" customFormat="false" ht="12.8" hidden="false" customHeight="false" outlineLevel="0" collapsed="false">
      <c r="A3523" s="245" t="n">
        <v>92514</v>
      </c>
      <c r="B3523" s="246" t="s">
        <v>18893</v>
      </c>
      <c r="C3523" s="245" t="s">
        <v>15370</v>
      </c>
      <c r="D3523" s="247" t="n">
        <v>0.351</v>
      </c>
    </row>
    <row r="3524" customFormat="false" ht="12.8" hidden="false" customHeight="false" outlineLevel="0" collapsed="false">
      <c r="A3524" s="245" t="n">
        <v>92518</v>
      </c>
      <c r="B3524" s="246" t="s">
        <v>18894</v>
      </c>
      <c r="C3524" s="245" t="s">
        <v>15370</v>
      </c>
      <c r="D3524" s="247" t="n">
        <v>0.3741</v>
      </c>
    </row>
    <row r="3525" customFormat="false" ht="12.8" hidden="false" customHeight="false" outlineLevel="0" collapsed="false">
      <c r="A3525" s="245" t="n">
        <v>92522</v>
      </c>
      <c r="B3525" s="246" t="s">
        <v>18895</v>
      </c>
      <c r="C3525" s="245" t="s">
        <v>15370</v>
      </c>
      <c r="D3525" s="247" t="n">
        <v>0.3807</v>
      </c>
    </row>
    <row r="3526" customFormat="false" ht="12.8" hidden="false" customHeight="false" outlineLevel="0" collapsed="false">
      <c r="A3526" s="245" t="n">
        <v>92482</v>
      </c>
      <c r="B3526" s="246" t="s">
        <v>18896</v>
      </c>
      <c r="C3526" s="245" t="s">
        <v>15370</v>
      </c>
      <c r="D3526" s="247" t="n">
        <v>0.4203</v>
      </c>
    </row>
    <row r="3527" customFormat="false" ht="12.8" hidden="false" customHeight="false" outlineLevel="0" collapsed="false">
      <c r="A3527" s="245" t="n">
        <v>92484</v>
      </c>
      <c r="B3527" s="246" t="s">
        <v>18897</v>
      </c>
      <c r="C3527" s="245" t="s">
        <v>15370</v>
      </c>
      <c r="D3527" s="247" t="n">
        <v>0.4999</v>
      </c>
    </row>
    <row r="3528" customFormat="false" ht="12.8" hidden="false" customHeight="false" outlineLevel="0" collapsed="false">
      <c r="A3528" s="245" t="n">
        <v>92486</v>
      </c>
      <c r="B3528" s="246" t="s">
        <v>18898</v>
      </c>
      <c r="C3528" s="245" t="s">
        <v>15370</v>
      </c>
      <c r="D3528" s="247" t="n">
        <v>0.5752</v>
      </c>
    </row>
    <row r="3529" customFormat="false" ht="12.8" hidden="false" customHeight="false" outlineLevel="0" collapsed="false">
      <c r="A3529" s="245" t="n">
        <v>92492</v>
      </c>
      <c r="B3529" s="246" t="s">
        <v>18899</v>
      </c>
      <c r="C3529" s="245" t="s">
        <v>15370</v>
      </c>
      <c r="D3529" s="247" t="n">
        <v>0.405</v>
      </c>
    </row>
    <row r="3530" customFormat="false" ht="12.8" hidden="false" customHeight="false" outlineLevel="0" collapsed="false">
      <c r="A3530" s="245" t="n">
        <v>92496</v>
      </c>
      <c r="B3530" s="246" t="s">
        <v>18900</v>
      </c>
      <c r="C3530" s="245" t="s">
        <v>15370</v>
      </c>
      <c r="D3530" s="247" t="n">
        <v>0.3922</v>
      </c>
    </row>
    <row r="3531" customFormat="false" ht="12.8" hidden="false" customHeight="false" outlineLevel="0" collapsed="false">
      <c r="A3531" s="245" t="n">
        <v>92500</v>
      </c>
      <c r="B3531" s="246" t="s">
        <v>18901</v>
      </c>
      <c r="C3531" s="245" t="s">
        <v>15370</v>
      </c>
      <c r="D3531" s="247" t="n">
        <v>0.3761</v>
      </c>
    </row>
    <row r="3532" customFormat="false" ht="12.8" hidden="false" customHeight="false" outlineLevel="0" collapsed="false">
      <c r="A3532" s="245" t="n">
        <v>92504</v>
      </c>
      <c r="B3532" s="246" t="s">
        <v>18902</v>
      </c>
      <c r="C3532" s="245" t="s">
        <v>15370</v>
      </c>
      <c r="D3532" s="247" t="n">
        <v>0.3456</v>
      </c>
    </row>
    <row r="3533" customFormat="false" ht="12.8" hidden="false" customHeight="false" outlineLevel="0" collapsed="false">
      <c r="A3533" s="245" t="n">
        <v>92488</v>
      </c>
      <c r="B3533" s="246" t="s">
        <v>18903</v>
      </c>
      <c r="C3533" s="245" t="s">
        <v>15370</v>
      </c>
      <c r="D3533" s="247" t="n">
        <v>0.4158</v>
      </c>
    </row>
    <row r="3534" customFormat="false" ht="12.8" hidden="false" customHeight="false" outlineLevel="0" collapsed="false">
      <c r="A3534" s="245" t="n">
        <v>92494</v>
      </c>
      <c r="B3534" s="246" t="s">
        <v>18904</v>
      </c>
      <c r="C3534" s="245" t="s">
        <v>15370</v>
      </c>
      <c r="D3534" s="247" t="n">
        <v>0.4485</v>
      </c>
    </row>
    <row r="3535" customFormat="false" ht="12.8" hidden="false" customHeight="false" outlineLevel="0" collapsed="false">
      <c r="A3535" s="245" t="n">
        <v>92498</v>
      </c>
      <c r="B3535" s="246" t="s">
        <v>18905</v>
      </c>
      <c r="C3535" s="245" t="s">
        <v>15370</v>
      </c>
      <c r="D3535" s="247" t="n">
        <v>0.4394</v>
      </c>
    </row>
    <row r="3536" customFormat="false" ht="12.8" hidden="false" customHeight="false" outlineLevel="0" collapsed="false">
      <c r="A3536" s="245" t="n">
        <v>92502</v>
      </c>
      <c r="B3536" s="246" t="s">
        <v>18906</v>
      </c>
      <c r="C3536" s="245" t="s">
        <v>15370</v>
      </c>
      <c r="D3536" s="247" t="n">
        <v>0.4246</v>
      </c>
    </row>
    <row r="3537" customFormat="false" ht="12.8" hidden="false" customHeight="false" outlineLevel="0" collapsed="false">
      <c r="A3537" s="245" t="n">
        <v>92506</v>
      </c>
      <c r="B3537" s="246" t="s">
        <v>18907</v>
      </c>
      <c r="C3537" s="245" t="s">
        <v>15370</v>
      </c>
      <c r="D3537" s="247" t="n">
        <v>0.3967</v>
      </c>
    </row>
    <row r="3538" customFormat="false" ht="12.8" hidden="false" customHeight="false" outlineLevel="0" collapsed="false">
      <c r="A3538" s="245" t="n">
        <v>92490</v>
      </c>
      <c r="B3538" s="246" t="s">
        <v>18908</v>
      </c>
      <c r="C3538" s="245" t="s">
        <v>15370</v>
      </c>
      <c r="D3538" s="247" t="n">
        <v>0.4538</v>
      </c>
    </row>
    <row r="3539" customFormat="false" ht="12.8" hidden="false" customHeight="false" outlineLevel="0" collapsed="false">
      <c r="A3539" s="245" t="n">
        <v>92433</v>
      </c>
      <c r="B3539" s="246" t="s">
        <v>18909</v>
      </c>
      <c r="C3539" s="245" t="s">
        <v>15370</v>
      </c>
      <c r="D3539" s="247" t="n">
        <v>0.4952</v>
      </c>
    </row>
    <row r="3540" customFormat="false" ht="12.8" hidden="false" customHeight="false" outlineLevel="0" collapsed="false">
      <c r="A3540" s="245" t="n">
        <v>92437</v>
      </c>
      <c r="B3540" s="246" t="s">
        <v>18910</v>
      </c>
      <c r="C3540" s="245" t="s">
        <v>15370</v>
      </c>
      <c r="D3540" s="247" t="n">
        <v>0.4969</v>
      </c>
    </row>
    <row r="3541" customFormat="false" ht="12.8" hidden="false" customHeight="false" outlineLevel="0" collapsed="false">
      <c r="A3541" s="245" t="n">
        <v>92441</v>
      </c>
      <c r="B3541" s="246" t="s">
        <v>18911</v>
      </c>
      <c r="C3541" s="245" t="s">
        <v>15370</v>
      </c>
      <c r="D3541" s="247" t="n">
        <v>0.4986</v>
      </c>
    </row>
    <row r="3542" customFormat="false" ht="12.8" hidden="false" customHeight="false" outlineLevel="0" collapsed="false">
      <c r="A3542" s="245" t="n">
        <v>92445</v>
      </c>
      <c r="B3542" s="246" t="s">
        <v>18912</v>
      </c>
      <c r="C3542" s="245" t="s">
        <v>15370</v>
      </c>
      <c r="D3542" s="247" t="n">
        <v>0.5088</v>
      </c>
    </row>
    <row r="3543" customFormat="false" ht="12.8" hidden="false" customHeight="false" outlineLevel="0" collapsed="false">
      <c r="A3543" s="245" t="n">
        <v>92417</v>
      </c>
      <c r="B3543" s="246" t="s">
        <v>18913</v>
      </c>
      <c r="C3543" s="245" t="s">
        <v>15370</v>
      </c>
      <c r="D3543" s="247" t="n">
        <v>0.4912</v>
      </c>
    </row>
    <row r="3544" customFormat="false" ht="12.8" hidden="false" customHeight="false" outlineLevel="0" collapsed="false">
      <c r="A3544" s="245" t="n">
        <v>92421</v>
      </c>
      <c r="B3544" s="246" t="s">
        <v>18914</v>
      </c>
      <c r="C3544" s="245" t="s">
        <v>15370</v>
      </c>
      <c r="D3544" s="247" t="n">
        <v>0.5163</v>
      </c>
    </row>
    <row r="3545" customFormat="false" ht="12.8" hidden="false" customHeight="false" outlineLevel="0" collapsed="false">
      <c r="A3545" s="245" t="n">
        <v>92425</v>
      </c>
      <c r="B3545" s="246" t="s">
        <v>18915</v>
      </c>
      <c r="C3545" s="245" t="s">
        <v>15370</v>
      </c>
      <c r="D3545" s="247" t="n">
        <v>0.519</v>
      </c>
    </row>
    <row r="3546" customFormat="false" ht="12.8" hidden="false" customHeight="false" outlineLevel="0" collapsed="false">
      <c r="A3546" s="245" t="n">
        <v>92429</v>
      </c>
      <c r="B3546" s="246" t="s">
        <v>18916</v>
      </c>
      <c r="C3546" s="245" t="s">
        <v>15370</v>
      </c>
      <c r="D3546" s="247" t="n">
        <v>0.5212</v>
      </c>
    </row>
    <row r="3547" customFormat="false" ht="12.8" hidden="false" customHeight="false" outlineLevel="0" collapsed="false">
      <c r="A3547" s="245" t="n">
        <v>92431</v>
      </c>
      <c r="B3547" s="246" t="s">
        <v>18917</v>
      </c>
      <c r="C3547" s="245" t="s">
        <v>15370</v>
      </c>
      <c r="D3547" s="247" t="n">
        <v>0.3926</v>
      </c>
    </row>
    <row r="3548" customFormat="false" ht="12.8" hidden="false" customHeight="false" outlineLevel="0" collapsed="false">
      <c r="A3548" s="245" t="n">
        <v>92435</v>
      </c>
      <c r="B3548" s="246" t="s">
        <v>18918</v>
      </c>
      <c r="C3548" s="245" t="s">
        <v>15370</v>
      </c>
      <c r="D3548" s="247" t="n">
        <v>0.393</v>
      </c>
    </row>
    <row r="3549" customFormat="false" ht="12.8" hidden="false" customHeight="false" outlineLevel="0" collapsed="false">
      <c r="A3549" s="245" t="n">
        <v>92439</v>
      </c>
      <c r="B3549" s="246" t="s">
        <v>18919</v>
      </c>
      <c r="C3549" s="245" t="s">
        <v>15370</v>
      </c>
      <c r="D3549" s="247" t="n">
        <v>0.3935</v>
      </c>
    </row>
    <row r="3550" customFormat="false" ht="12.8" hidden="false" customHeight="false" outlineLevel="0" collapsed="false">
      <c r="A3550" s="245" t="n">
        <v>92443</v>
      </c>
      <c r="B3550" s="246" t="s">
        <v>18920</v>
      </c>
      <c r="C3550" s="245" t="s">
        <v>15370</v>
      </c>
      <c r="D3550" s="247" t="n">
        <v>0.4004</v>
      </c>
    </row>
    <row r="3551" customFormat="false" ht="12.8" hidden="false" customHeight="false" outlineLevel="0" collapsed="false">
      <c r="A3551" s="245" t="n">
        <v>92415</v>
      </c>
      <c r="B3551" s="246" t="s">
        <v>18921</v>
      </c>
      <c r="C3551" s="245" t="s">
        <v>15370</v>
      </c>
      <c r="D3551" s="247" t="n">
        <v>0.4126</v>
      </c>
    </row>
    <row r="3552" customFormat="false" ht="12.8" hidden="false" customHeight="false" outlineLevel="0" collapsed="false">
      <c r="A3552" s="245" t="n">
        <v>92419</v>
      </c>
      <c r="B3552" s="246" t="s">
        <v>18922</v>
      </c>
      <c r="C3552" s="245" t="s">
        <v>15370</v>
      </c>
      <c r="D3552" s="247" t="n">
        <v>0.4262</v>
      </c>
    </row>
    <row r="3553" customFormat="false" ht="12.8" hidden="false" customHeight="false" outlineLevel="0" collapsed="false">
      <c r="A3553" s="245" t="n">
        <v>92423</v>
      </c>
      <c r="B3553" s="246" t="s">
        <v>18923</v>
      </c>
      <c r="C3553" s="245" t="s">
        <v>15370</v>
      </c>
      <c r="D3553" s="247" t="n">
        <v>0.4243</v>
      </c>
    </row>
    <row r="3554" customFormat="false" ht="12.8" hidden="false" customHeight="false" outlineLevel="0" collapsed="false">
      <c r="A3554" s="245" t="n">
        <v>92427</v>
      </c>
      <c r="B3554" s="246" t="s">
        <v>18924</v>
      </c>
      <c r="C3554" s="245" t="s">
        <v>15370</v>
      </c>
      <c r="D3554" s="247" t="n">
        <v>0.4231</v>
      </c>
    </row>
    <row r="3555" customFormat="false" ht="12.8" hidden="false" customHeight="false" outlineLevel="0" collapsed="false">
      <c r="A3555" s="245" t="n">
        <v>92409</v>
      </c>
      <c r="B3555" s="246" t="s">
        <v>18925</v>
      </c>
      <c r="C3555" s="245" t="s">
        <v>15370</v>
      </c>
      <c r="D3555" s="247" t="n">
        <v>0.5709</v>
      </c>
    </row>
    <row r="3556" customFormat="false" ht="12.8" hidden="false" customHeight="false" outlineLevel="0" collapsed="false">
      <c r="A3556" s="245" t="n">
        <v>92411</v>
      </c>
      <c r="B3556" s="246" t="s">
        <v>18926</v>
      </c>
      <c r="C3556" s="245" t="s">
        <v>15370</v>
      </c>
      <c r="D3556" s="247" t="n">
        <v>0.6698</v>
      </c>
    </row>
    <row r="3557" customFormat="false" ht="12.8" hidden="false" customHeight="false" outlineLevel="0" collapsed="false">
      <c r="A3557" s="245" t="n">
        <v>92413</v>
      </c>
      <c r="B3557" s="246" t="s">
        <v>18927</v>
      </c>
      <c r="C3557" s="245" t="s">
        <v>15370</v>
      </c>
      <c r="D3557" s="247" t="n">
        <v>0.7387</v>
      </c>
    </row>
    <row r="3558" customFormat="false" ht="12.8" hidden="false" customHeight="false" outlineLevel="0" collapsed="false">
      <c r="A3558" s="245" t="n">
        <v>92465</v>
      </c>
      <c r="B3558" s="246" t="s">
        <v>18928</v>
      </c>
      <c r="C3558" s="245" t="s">
        <v>15370</v>
      </c>
      <c r="D3558" s="247" t="n">
        <v>0.3752</v>
      </c>
    </row>
    <row r="3559" customFormat="false" ht="12.8" hidden="false" customHeight="false" outlineLevel="0" collapsed="false">
      <c r="A3559" s="245" t="n">
        <v>92469</v>
      </c>
      <c r="B3559" s="246" t="s">
        <v>18929</v>
      </c>
      <c r="C3559" s="245" t="s">
        <v>15370</v>
      </c>
      <c r="D3559" s="247" t="n">
        <v>0.3771</v>
      </c>
    </row>
    <row r="3560" customFormat="false" ht="12.8" hidden="false" customHeight="false" outlineLevel="0" collapsed="false">
      <c r="A3560" s="245" t="n">
        <v>92473</v>
      </c>
      <c r="B3560" s="246" t="s">
        <v>18930</v>
      </c>
      <c r="C3560" s="245" t="s">
        <v>15370</v>
      </c>
      <c r="D3560" s="247" t="n">
        <v>0.377</v>
      </c>
    </row>
    <row r="3561" customFormat="false" ht="12.8" hidden="false" customHeight="false" outlineLevel="0" collapsed="false">
      <c r="A3561" s="245" t="n">
        <v>92477</v>
      </c>
      <c r="B3561" s="246" t="s">
        <v>18931</v>
      </c>
      <c r="C3561" s="245" t="s">
        <v>15370</v>
      </c>
      <c r="D3561" s="247" t="n">
        <v>0.3842</v>
      </c>
    </row>
    <row r="3562" customFormat="false" ht="12.8" hidden="false" customHeight="false" outlineLevel="0" collapsed="false">
      <c r="A3562" s="245" t="n">
        <v>92449</v>
      </c>
      <c r="B3562" s="246" t="s">
        <v>18932</v>
      </c>
      <c r="C3562" s="245" t="s">
        <v>15370</v>
      </c>
      <c r="D3562" s="247" t="n">
        <v>0.3549</v>
      </c>
    </row>
    <row r="3563" customFormat="false" ht="12.8" hidden="false" customHeight="false" outlineLevel="0" collapsed="false">
      <c r="A3563" s="245" t="n">
        <v>92453</v>
      </c>
      <c r="B3563" s="246" t="s">
        <v>18933</v>
      </c>
      <c r="C3563" s="245" t="s">
        <v>15370</v>
      </c>
      <c r="D3563" s="247" t="n">
        <v>0.361</v>
      </c>
    </row>
    <row r="3564" customFormat="false" ht="12.8" hidden="false" customHeight="false" outlineLevel="0" collapsed="false">
      <c r="A3564" s="245" t="n">
        <v>92457</v>
      </c>
      <c r="B3564" s="246" t="s">
        <v>18934</v>
      </c>
      <c r="C3564" s="245" t="s">
        <v>15370</v>
      </c>
      <c r="D3564" s="247" t="n">
        <v>0.3661</v>
      </c>
    </row>
    <row r="3565" customFormat="false" ht="12.8" hidden="false" customHeight="false" outlineLevel="0" collapsed="false">
      <c r="A3565" s="245" t="n">
        <v>92461</v>
      </c>
      <c r="B3565" s="246" t="s">
        <v>18935</v>
      </c>
      <c r="C3565" s="245" t="s">
        <v>15370</v>
      </c>
      <c r="D3565" s="247" t="n">
        <v>0.3629</v>
      </c>
    </row>
    <row r="3566" customFormat="false" ht="12.8" hidden="false" customHeight="false" outlineLevel="0" collapsed="false">
      <c r="A3566" s="245" t="n">
        <v>92467</v>
      </c>
      <c r="B3566" s="246" t="s">
        <v>18936</v>
      </c>
      <c r="C3566" s="245" t="s">
        <v>15370</v>
      </c>
      <c r="D3566" s="247" t="n">
        <v>0.3861</v>
      </c>
    </row>
    <row r="3567" customFormat="false" ht="12.8" hidden="false" customHeight="false" outlineLevel="0" collapsed="false">
      <c r="A3567" s="245" t="n">
        <v>92471</v>
      </c>
      <c r="B3567" s="246" t="s">
        <v>18937</v>
      </c>
      <c r="C3567" s="245" t="s">
        <v>15370</v>
      </c>
      <c r="D3567" s="247" t="n">
        <v>0.388</v>
      </c>
    </row>
    <row r="3568" customFormat="false" ht="12.8" hidden="false" customHeight="false" outlineLevel="0" collapsed="false">
      <c r="A3568" s="245" t="n">
        <v>92475</v>
      </c>
      <c r="B3568" s="246" t="s">
        <v>18938</v>
      </c>
      <c r="C3568" s="245" t="s">
        <v>15370</v>
      </c>
      <c r="D3568" s="247" t="n">
        <v>0.3876</v>
      </c>
    </row>
    <row r="3569" customFormat="false" ht="12.8" hidden="false" customHeight="false" outlineLevel="0" collapsed="false">
      <c r="A3569" s="245" t="n">
        <v>92479</v>
      </c>
      <c r="B3569" s="246" t="s">
        <v>18939</v>
      </c>
      <c r="C3569" s="245" t="s">
        <v>15370</v>
      </c>
      <c r="D3569" s="247" t="n">
        <v>0.394</v>
      </c>
    </row>
    <row r="3570" customFormat="false" ht="12.8" hidden="false" customHeight="false" outlineLevel="0" collapsed="false">
      <c r="A3570" s="245" t="n">
        <v>92451</v>
      </c>
      <c r="B3570" s="246" t="s">
        <v>18940</v>
      </c>
      <c r="C3570" s="245" t="s">
        <v>15370</v>
      </c>
      <c r="D3570" s="247" t="n">
        <v>0.3689</v>
      </c>
    </row>
    <row r="3571" customFormat="false" ht="12.8" hidden="false" customHeight="false" outlineLevel="0" collapsed="false">
      <c r="A3571" s="245" t="n">
        <v>92455</v>
      </c>
      <c r="B3571" s="246" t="s">
        <v>18941</v>
      </c>
      <c r="C3571" s="245" t="s">
        <v>15370</v>
      </c>
      <c r="D3571" s="247" t="n">
        <v>0.3801</v>
      </c>
    </row>
    <row r="3572" customFormat="false" ht="12.8" hidden="false" customHeight="false" outlineLevel="0" collapsed="false">
      <c r="A3572" s="245" t="n">
        <v>92459</v>
      </c>
      <c r="B3572" s="246" t="s">
        <v>18942</v>
      </c>
      <c r="C3572" s="245" t="s">
        <v>15370</v>
      </c>
      <c r="D3572" s="247" t="n">
        <v>0.388</v>
      </c>
    </row>
    <row r="3573" customFormat="false" ht="12.8" hidden="false" customHeight="false" outlineLevel="0" collapsed="false">
      <c r="A3573" s="245" t="n">
        <v>92463</v>
      </c>
      <c r="B3573" s="246" t="s">
        <v>18943</v>
      </c>
      <c r="C3573" s="245" t="s">
        <v>15370</v>
      </c>
      <c r="D3573" s="247" t="n">
        <v>0.3868</v>
      </c>
    </row>
    <row r="3574" customFormat="false" ht="12.8" hidden="false" customHeight="false" outlineLevel="0" collapsed="false">
      <c r="A3574" s="245" t="n">
        <v>92446</v>
      </c>
      <c r="B3574" s="246" t="s">
        <v>18944</v>
      </c>
      <c r="C3574" s="245" t="s">
        <v>15370</v>
      </c>
      <c r="D3574" s="247" t="n">
        <v>0.4287</v>
      </c>
    </row>
    <row r="3575" customFormat="false" ht="12.8" hidden="false" customHeight="false" outlineLevel="0" collapsed="false">
      <c r="A3575" s="245" t="n">
        <v>92447</v>
      </c>
      <c r="B3575" s="246" t="s">
        <v>18945</v>
      </c>
      <c r="C3575" s="245" t="s">
        <v>15370</v>
      </c>
      <c r="D3575" s="247" t="n">
        <v>0.473</v>
      </c>
    </row>
    <row r="3576" customFormat="false" ht="12.8" hidden="false" customHeight="false" outlineLevel="0" collapsed="false">
      <c r="A3576" s="245" t="n">
        <v>92448</v>
      </c>
      <c r="B3576" s="246" t="s">
        <v>18946</v>
      </c>
      <c r="C3576" s="245" t="s">
        <v>15370</v>
      </c>
      <c r="D3576" s="247" t="n">
        <v>0.4929</v>
      </c>
    </row>
    <row r="3577" customFormat="false" ht="12.8" hidden="false" customHeight="false" outlineLevel="0" collapsed="false">
      <c r="A3577" s="245" t="n">
        <v>92466</v>
      </c>
      <c r="B3577" s="246" t="s">
        <v>18947</v>
      </c>
      <c r="C3577" s="245" t="s">
        <v>15370</v>
      </c>
      <c r="D3577" s="247" t="n">
        <v>0.2197</v>
      </c>
    </row>
    <row r="3578" customFormat="false" ht="12.8" hidden="false" customHeight="false" outlineLevel="0" collapsed="false">
      <c r="A3578" s="245" t="n">
        <v>92470</v>
      </c>
      <c r="B3578" s="246" t="s">
        <v>18948</v>
      </c>
      <c r="C3578" s="245" t="s">
        <v>15370</v>
      </c>
      <c r="D3578" s="247" t="n">
        <v>0.2079</v>
      </c>
    </row>
    <row r="3579" customFormat="false" ht="12.8" hidden="false" customHeight="false" outlineLevel="0" collapsed="false">
      <c r="A3579" s="245" t="n">
        <v>92474</v>
      </c>
      <c r="B3579" s="246" t="s">
        <v>18949</v>
      </c>
      <c r="C3579" s="245" t="s">
        <v>15370</v>
      </c>
      <c r="D3579" s="247" t="n">
        <v>0.1964</v>
      </c>
    </row>
    <row r="3580" customFormat="false" ht="12.8" hidden="false" customHeight="false" outlineLevel="0" collapsed="false">
      <c r="A3580" s="245" t="n">
        <v>92478</v>
      </c>
      <c r="B3580" s="246" t="s">
        <v>18950</v>
      </c>
      <c r="C3580" s="245" t="s">
        <v>15370</v>
      </c>
      <c r="D3580" s="247" t="n">
        <v>0.1742</v>
      </c>
    </row>
    <row r="3581" customFormat="false" ht="12.8" hidden="false" customHeight="false" outlineLevel="0" collapsed="false">
      <c r="A3581" s="245" t="n">
        <v>92450</v>
      </c>
      <c r="B3581" s="246" t="s">
        <v>18951</v>
      </c>
      <c r="C3581" s="245" t="s">
        <v>15370</v>
      </c>
      <c r="D3581" s="247" t="n">
        <v>0.2838</v>
      </c>
    </row>
    <row r="3582" customFormat="false" ht="12.8" hidden="false" customHeight="false" outlineLevel="0" collapsed="false">
      <c r="A3582" s="245" t="n">
        <v>92454</v>
      </c>
      <c r="B3582" s="246" t="s">
        <v>18952</v>
      </c>
      <c r="C3582" s="245" t="s">
        <v>15370</v>
      </c>
      <c r="D3582" s="247" t="n">
        <v>0.2696</v>
      </c>
    </row>
    <row r="3583" customFormat="false" ht="12.8" hidden="false" customHeight="false" outlineLevel="0" collapsed="false">
      <c r="A3583" s="245" t="n">
        <v>92458</v>
      </c>
      <c r="B3583" s="246" t="s">
        <v>18953</v>
      </c>
      <c r="C3583" s="245" t="s">
        <v>15370</v>
      </c>
      <c r="D3583" s="247" t="n">
        <v>0.255</v>
      </c>
    </row>
    <row r="3584" customFormat="false" ht="12.8" hidden="false" customHeight="false" outlineLevel="0" collapsed="false">
      <c r="A3584" s="245" t="n">
        <v>92462</v>
      </c>
      <c r="B3584" s="246" t="s">
        <v>18954</v>
      </c>
      <c r="C3584" s="245" t="s">
        <v>15370</v>
      </c>
      <c r="D3584" s="247" t="n">
        <v>0.241</v>
      </c>
    </row>
    <row r="3585" customFormat="false" ht="12.8" hidden="false" customHeight="false" outlineLevel="0" collapsed="false">
      <c r="A3585" s="245" t="n">
        <v>92468</v>
      </c>
      <c r="B3585" s="246" t="s">
        <v>18955</v>
      </c>
      <c r="C3585" s="245" t="s">
        <v>15370</v>
      </c>
      <c r="D3585" s="247" t="n">
        <v>0.3754</v>
      </c>
    </row>
    <row r="3586" customFormat="false" ht="12.8" hidden="false" customHeight="false" outlineLevel="0" collapsed="false">
      <c r="A3586" s="245" t="n">
        <v>92472</v>
      </c>
      <c r="B3586" s="246" t="s">
        <v>18956</v>
      </c>
      <c r="C3586" s="245" t="s">
        <v>15370</v>
      </c>
      <c r="D3586" s="247" t="n">
        <v>0.3638</v>
      </c>
    </row>
    <row r="3587" customFormat="false" ht="12.8" hidden="false" customHeight="false" outlineLevel="0" collapsed="false">
      <c r="A3587" s="245" t="n">
        <v>92476</v>
      </c>
      <c r="B3587" s="246" t="s">
        <v>18957</v>
      </c>
      <c r="C3587" s="245" t="s">
        <v>15370</v>
      </c>
      <c r="D3587" s="247" t="n">
        <v>0.3514</v>
      </c>
    </row>
    <row r="3588" customFormat="false" ht="12.8" hidden="false" customHeight="false" outlineLevel="0" collapsed="false">
      <c r="A3588" s="245" t="n">
        <v>92480</v>
      </c>
      <c r="B3588" s="246" t="s">
        <v>18958</v>
      </c>
      <c r="C3588" s="245" t="s">
        <v>15370</v>
      </c>
      <c r="D3588" s="247" t="n">
        <v>0.3275</v>
      </c>
    </row>
    <row r="3589" customFormat="false" ht="12.8" hidden="false" customHeight="false" outlineLevel="0" collapsed="false">
      <c r="A3589" s="245" t="n">
        <v>92452</v>
      </c>
      <c r="B3589" s="246" t="s">
        <v>18959</v>
      </c>
      <c r="C3589" s="245" t="s">
        <v>15370</v>
      </c>
      <c r="D3589" s="247" t="n">
        <v>0.4083</v>
      </c>
    </row>
    <row r="3590" customFormat="false" ht="12.8" hidden="false" customHeight="false" outlineLevel="0" collapsed="false">
      <c r="A3590" s="245" t="n">
        <v>92456</v>
      </c>
      <c r="B3590" s="246" t="s">
        <v>18960</v>
      </c>
      <c r="C3590" s="245" t="s">
        <v>15370</v>
      </c>
      <c r="D3590" s="247" t="n">
        <v>0.4152</v>
      </c>
    </row>
    <row r="3591" customFormat="false" ht="12.8" hidden="false" customHeight="false" outlineLevel="0" collapsed="false">
      <c r="A3591" s="245" t="n">
        <v>92460</v>
      </c>
      <c r="B3591" s="246" t="s">
        <v>18961</v>
      </c>
      <c r="C3591" s="245" t="s">
        <v>15370</v>
      </c>
      <c r="D3591" s="247" t="n">
        <v>0.4337</v>
      </c>
    </row>
    <row r="3592" customFormat="false" ht="12.8" hidden="false" customHeight="false" outlineLevel="0" collapsed="false">
      <c r="A3592" s="245" t="n">
        <v>92464</v>
      </c>
      <c r="B3592" s="246" t="s">
        <v>18962</v>
      </c>
      <c r="C3592" s="245" t="s">
        <v>15370</v>
      </c>
      <c r="D3592" s="247" t="n">
        <v>0.4073</v>
      </c>
    </row>
    <row r="3593" customFormat="false" ht="12.8" hidden="false" customHeight="false" outlineLevel="0" collapsed="false">
      <c r="A3593" s="245" t="n">
        <v>105403</v>
      </c>
      <c r="B3593" s="246" t="s">
        <v>18963</v>
      </c>
      <c r="C3593" s="245" t="s">
        <v>15370</v>
      </c>
      <c r="D3593" s="247" t="n">
        <v>0.1515</v>
      </c>
    </row>
    <row r="3594" customFormat="false" ht="12.8" hidden="false" customHeight="false" outlineLevel="0" collapsed="false">
      <c r="A3594" s="245" t="n">
        <v>96252</v>
      </c>
      <c r="B3594" s="246" t="s">
        <v>18964</v>
      </c>
      <c r="C3594" s="245" t="s">
        <v>15370</v>
      </c>
      <c r="D3594" s="247" t="n">
        <v>0.1701</v>
      </c>
    </row>
    <row r="3595" customFormat="false" ht="12.8" hidden="false" customHeight="false" outlineLevel="0" collapsed="false">
      <c r="A3595" s="245" t="n">
        <v>105406</v>
      </c>
      <c r="B3595" s="246" t="s">
        <v>18965</v>
      </c>
      <c r="C3595" s="245" t="s">
        <v>15370</v>
      </c>
      <c r="D3595" s="247" t="n">
        <v>0.4586</v>
      </c>
    </row>
    <row r="3596" customFormat="false" ht="12.8" hidden="false" customHeight="false" outlineLevel="0" collapsed="false">
      <c r="A3596" s="245" t="n">
        <v>96258</v>
      </c>
      <c r="B3596" s="246" t="s">
        <v>18966</v>
      </c>
      <c r="C3596" s="245" t="s">
        <v>15370</v>
      </c>
      <c r="D3596" s="247" t="n">
        <v>0.4754</v>
      </c>
    </row>
    <row r="3597" customFormat="false" ht="12.8" hidden="false" customHeight="false" outlineLevel="0" collapsed="false">
      <c r="A3597" s="245" t="n">
        <v>92751</v>
      </c>
      <c r="B3597" s="246" t="s">
        <v>18967</v>
      </c>
      <c r="C3597" s="245" t="s">
        <v>15451</v>
      </c>
      <c r="D3597" s="247" t="n">
        <v>0.1857</v>
      </c>
    </row>
    <row r="3598" customFormat="false" ht="12.8" hidden="false" customHeight="false" outlineLevel="0" collapsed="false">
      <c r="A3598" s="245" t="n">
        <v>92752</v>
      </c>
      <c r="B3598" s="246" t="s">
        <v>18968</v>
      </c>
      <c r="C3598" s="245" t="s">
        <v>15451</v>
      </c>
      <c r="D3598" s="247" t="n">
        <v>0.1783</v>
      </c>
    </row>
    <row r="3599" customFormat="false" ht="12.8" hidden="false" customHeight="false" outlineLevel="0" collapsed="false">
      <c r="A3599" s="245" t="n">
        <v>92750</v>
      </c>
      <c r="B3599" s="246" t="s">
        <v>18969</v>
      </c>
      <c r="C3599" s="245" t="s">
        <v>15451</v>
      </c>
      <c r="D3599" s="247" t="n">
        <v>0.1957</v>
      </c>
    </row>
    <row r="3600" customFormat="false" ht="12.8" hidden="false" customHeight="false" outlineLevel="0" collapsed="false">
      <c r="A3600" s="245" t="n">
        <v>92749</v>
      </c>
      <c r="B3600" s="246" t="s">
        <v>18970</v>
      </c>
      <c r="C3600" s="245" t="s">
        <v>15451</v>
      </c>
      <c r="D3600" s="247" t="n">
        <v>0.2314</v>
      </c>
    </row>
    <row r="3601" customFormat="false" ht="12.8" hidden="false" customHeight="false" outlineLevel="0" collapsed="false">
      <c r="A3601" s="245" t="n">
        <v>92745</v>
      </c>
      <c r="B3601" s="246" t="s">
        <v>18971</v>
      </c>
      <c r="C3601" s="245" t="s">
        <v>15451</v>
      </c>
      <c r="D3601" s="247" t="n">
        <v>0.2729</v>
      </c>
    </row>
    <row r="3602" customFormat="false" ht="12.8" hidden="false" customHeight="false" outlineLevel="0" collapsed="false">
      <c r="A3602" s="245" t="n">
        <v>92747</v>
      </c>
      <c r="B3602" s="246" t="s">
        <v>18972</v>
      </c>
      <c r="C3602" s="245" t="s">
        <v>15451</v>
      </c>
      <c r="D3602" s="247" t="n">
        <v>0.2729</v>
      </c>
    </row>
    <row r="3603" customFormat="false" ht="12.8" hidden="false" customHeight="false" outlineLevel="0" collapsed="false">
      <c r="A3603" s="245" t="n">
        <v>92743</v>
      </c>
      <c r="B3603" s="246" t="s">
        <v>18973</v>
      </c>
      <c r="C3603" s="245" t="s">
        <v>15451</v>
      </c>
      <c r="D3603" s="247" t="n">
        <v>0.283</v>
      </c>
    </row>
    <row r="3604" customFormat="false" ht="12.8" hidden="false" customHeight="false" outlineLevel="0" collapsed="false">
      <c r="A3604" s="245" t="n">
        <v>92746</v>
      </c>
      <c r="B3604" s="246" t="s">
        <v>18974</v>
      </c>
      <c r="C3604" s="245" t="s">
        <v>15451</v>
      </c>
      <c r="D3604" s="247" t="n">
        <v>0.1954</v>
      </c>
    </row>
    <row r="3605" customFormat="false" ht="12.8" hidden="false" customHeight="false" outlineLevel="0" collapsed="false">
      <c r="A3605" s="245" t="n">
        <v>92748</v>
      </c>
      <c r="B3605" s="246" t="s">
        <v>18975</v>
      </c>
      <c r="C3605" s="245" t="s">
        <v>15451</v>
      </c>
      <c r="D3605" s="247" t="n">
        <v>0.2089</v>
      </c>
    </row>
    <row r="3606" customFormat="false" ht="12.8" hidden="false" customHeight="false" outlineLevel="0" collapsed="false">
      <c r="A3606" s="245" t="n">
        <v>92744</v>
      </c>
      <c r="B3606" s="246" t="s">
        <v>18976</v>
      </c>
      <c r="C3606" s="245" t="s">
        <v>15451</v>
      </c>
      <c r="D3606" s="247" t="n">
        <v>0.1719</v>
      </c>
    </row>
    <row r="3607" customFormat="false" ht="12.8" hidden="false" customHeight="false" outlineLevel="0" collapsed="false">
      <c r="A3607" s="245" t="n">
        <v>92754</v>
      </c>
      <c r="B3607" s="246" t="s">
        <v>18977</v>
      </c>
      <c r="C3607" s="245" t="s">
        <v>15451</v>
      </c>
      <c r="D3607" s="247" t="n">
        <v>0.2673</v>
      </c>
    </row>
    <row r="3608" customFormat="false" ht="12.8" hidden="false" customHeight="false" outlineLevel="0" collapsed="false">
      <c r="A3608" s="245" t="n">
        <v>92753</v>
      </c>
      <c r="B3608" s="246" t="s">
        <v>18978</v>
      </c>
      <c r="C3608" s="245" t="s">
        <v>15451</v>
      </c>
      <c r="D3608" s="247" t="n">
        <v>0.2389</v>
      </c>
    </row>
    <row r="3609" customFormat="false" ht="12.8" hidden="false" customHeight="false" outlineLevel="0" collapsed="false">
      <c r="A3609" s="245" t="n">
        <v>92755</v>
      </c>
      <c r="B3609" s="246" t="s">
        <v>18979</v>
      </c>
      <c r="C3609" s="245" t="s">
        <v>15370</v>
      </c>
      <c r="D3609" s="247" t="n">
        <v>0.2766</v>
      </c>
    </row>
    <row r="3610" customFormat="false" ht="12.8" hidden="false" customHeight="false" outlineLevel="0" collapsed="false">
      <c r="A3610" s="245" t="n">
        <v>92756</v>
      </c>
      <c r="B3610" s="246" t="s">
        <v>18980</v>
      </c>
      <c r="C3610" s="245" t="s">
        <v>15370</v>
      </c>
      <c r="D3610" s="247" t="n">
        <v>0.2868</v>
      </c>
    </row>
    <row r="3611" customFormat="false" ht="12.8" hidden="false" customHeight="false" outlineLevel="0" collapsed="false">
      <c r="A3611" s="245" t="n">
        <v>92757</v>
      </c>
      <c r="B3611" s="246" t="s">
        <v>18981</v>
      </c>
      <c r="C3611" s="245" t="s">
        <v>15370</v>
      </c>
      <c r="D3611" s="247" t="n">
        <v>0.2949</v>
      </c>
    </row>
    <row r="3612" customFormat="false" ht="12.8" hidden="false" customHeight="false" outlineLevel="0" collapsed="false">
      <c r="A3612" s="245" t="n">
        <v>92758</v>
      </c>
      <c r="B3612" s="246" t="s">
        <v>18982</v>
      </c>
      <c r="C3612" s="245" t="s">
        <v>15451</v>
      </c>
      <c r="D3612" s="247" t="n">
        <v>0.1386</v>
      </c>
    </row>
    <row r="3613" customFormat="false" ht="12.8" hidden="false" customHeight="false" outlineLevel="0" collapsed="false">
      <c r="A3613" s="245" t="n">
        <v>104491</v>
      </c>
      <c r="B3613" s="246" t="s">
        <v>18983</v>
      </c>
      <c r="C3613" s="245" t="s">
        <v>15376</v>
      </c>
      <c r="D3613" s="247" t="n">
        <v>0.0179</v>
      </c>
    </row>
    <row r="3614" customFormat="false" ht="12.8" hidden="false" customHeight="false" outlineLevel="0" collapsed="false">
      <c r="A3614" s="245" t="n">
        <v>104492</v>
      </c>
      <c r="B3614" s="246" t="s">
        <v>18984</v>
      </c>
      <c r="C3614" s="245" t="s">
        <v>15376</v>
      </c>
      <c r="D3614" s="247" t="n">
        <v>0.0175</v>
      </c>
    </row>
    <row r="3615" customFormat="false" ht="12.8" hidden="false" customHeight="false" outlineLevel="0" collapsed="false">
      <c r="A3615" s="245" t="n">
        <v>104494</v>
      </c>
      <c r="B3615" s="246" t="s">
        <v>18985</v>
      </c>
      <c r="C3615" s="245" t="s">
        <v>15376</v>
      </c>
      <c r="D3615" s="247" t="n">
        <v>0.0153</v>
      </c>
    </row>
    <row r="3616" customFormat="false" ht="12.8" hidden="false" customHeight="false" outlineLevel="0" collapsed="false">
      <c r="A3616" s="245" t="n">
        <v>104497</v>
      </c>
      <c r="B3616" s="246" t="s">
        <v>18986</v>
      </c>
      <c r="C3616" s="245" t="s">
        <v>15376</v>
      </c>
      <c r="D3616" s="247" t="n">
        <v>0.0175</v>
      </c>
    </row>
    <row r="3617" customFormat="false" ht="12.8" hidden="false" customHeight="false" outlineLevel="0" collapsed="false">
      <c r="A3617" s="245" t="n">
        <v>104515</v>
      </c>
      <c r="B3617" s="246" t="s">
        <v>18987</v>
      </c>
      <c r="C3617" s="245" t="s">
        <v>15370</v>
      </c>
      <c r="D3617" s="247" t="n">
        <v>0.0165</v>
      </c>
    </row>
    <row r="3618" customFormat="false" ht="12.8" hidden="false" customHeight="false" outlineLevel="0" collapsed="false">
      <c r="A3618" s="245" t="n">
        <v>106550</v>
      </c>
      <c r="B3618" s="246" t="s">
        <v>18988</v>
      </c>
      <c r="C3618" s="245" t="s">
        <v>15376</v>
      </c>
      <c r="D3618" s="247" t="n">
        <v>0.3384</v>
      </c>
    </row>
    <row r="3619" customFormat="false" ht="12.8" hidden="false" customHeight="false" outlineLevel="0" collapsed="false">
      <c r="A3619" s="245" t="n">
        <v>87430</v>
      </c>
      <c r="B3619" s="246" t="s">
        <v>18989</v>
      </c>
      <c r="C3619" s="245" t="s">
        <v>15370</v>
      </c>
      <c r="D3619" s="247" t="n">
        <v>0.6045</v>
      </c>
    </row>
    <row r="3620" customFormat="false" ht="12.8" hidden="false" customHeight="false" outlineLevel="0" collapsed="false">
      <c r="A3620" s="245" t="n">
        <v>87433</v>
      </c>
      <c r="B3620" s="246" t="s">
        <v>18990</v>
      </c>
      <c r="C3620" s="245" t="s">
        <v>15370</v>
      </c>
      <c r="D3620" s="247" t="n">
        <v>0.5247</v>
      </c>
    </row>
    <row r="3621" customFormat="false" ht="12.8" hidden="false" customHeight="false" outlineLevel="0" collapsed="false">
      <c r="A3621" s="245" t="n">
        <v>87436</v>
      </c>
      <c r="B3621" s="246" t="s">
        <v>18991</v>
      </c>
      <c r="C3621" s="245" t="s">
        <v>15370</v>
      </c>
      <c r="D3621" s="247" t="n">
        <v>0.5773</v>
      </c>
    </row>
    <row r="3622" customFormat="false" ht="12.8" hidden="false" customHeight="false" outlineLevel="0" collapsed="false">
      <c r="A3622" s="245" t="n">
        <v>87439</v>
      </c>
      <c r="B3622" s="246" t="s">
        <v>18992</v>
      </c>
      <c r="C3622" s="245" t="s">
        <v>15370</v>
      </c>
      <c r="D3622" s="247" t="n">
        <v>0.5529</v>
      </c>
    </row>
    <row r="3623" customFormat="false" ht="12.8" hidden="false" customHeight="false" outlineLevel="0" collapsed="false">
      <c r="A3623" s="245" t="n">
        <v>104633</v>
      </c>
      <c r="B3623" s="246" t="s">
        <v>18993</v>
      </c>
      <c r="C3623" s="245" t="s">
        <v>15370</v>
      </c>
      <c r="D3623" s="247" t="n">
        <v>0.6701</v>
      </c>
    </row>
    <row r="3624" customFormat="false" ht="12.8" hidden="false" customHeight="false" outlineLevel="0" collapsed="false">
      <c r="A3624" s="245" t="n">
        <v>104634</v>
      </c>
      <c r="B3624" s="246" t="s">
        <v>18994</v>
      </c>
      <c r="C3624" s="245" t="s">
        <v>15370</v>
      </c>
      <c r="D3624" s="247" t="n">
        <v>0.6087</v>
      </c>
    </row>
    <row r="3625" customFormat="false" ht="12.8" hidden="false" customHeight="false" outlineLevel="0" collapsed="false">
      <c r="A3625" s="245" t="n">
        <v>87418</v>
      </c>
      <c r="B3625" s="246" t="s">
        <v>18995</v>
      </c>
      <c r="C3625" s="245" t="s">
        <v>15370</v>
      </c>
      <c r="D3625" s="247" t="n">
        <v>0.5544</v>
      </c>
    </row>
    <row r="3626" customFormat="false" ht="12.8" hidden="false" customHeight="false" outlineLevel="0" collapsed="false">
      <c r="A3626" s="245" t="n">
        <v>87421</v>
      </c>
      <c r="B3626" s="246" t="s">
        <v>18996</v>
      </c>
      <c r="C3626" s="245" t="s">
        <v>15370</v>
      </c>
      <c r="D3626" s="247" t="n">
        <v>0.4906</v>
      </c>
    </row>
    <row r="3627" customFormat="false" ht="12.8" hidden="false" customHeight="false" outlineLevel="0" collapsed="false">
      <c r="A3627" s="245" t="n">
        <v>104628</v>
      </c>
      <c r="B3627" s="246" t="s">
        <v>18997</v>
      </c>
      <c r="C3627" s="245" t="s">
        <v>15370</v>
      </c>
      <c r="D3627" s="247" t="n">
        <v>0.7074</v>
      </c>
    </row>
    <row r="3628" customFormat="false" ht="12.8" hidden="false" customHeight="false" outlineLevel="0" collapsed="false">
      <c r="A3628" s="245" t="n">
        <v>104631</v>
      </c>
      <c r="B3628" s="246" t="s">
        <v>18998</v>
      </c>
      <c r="C3628" s="245" t="s">
        <v>15370</v>
      </c>
      <c r="D3628" s="247" t="n">
        <v>0.6258</v>
      </c>
    </row>
    <row r="3629" customFormat="false" ht="12.8" hidden="false" customHeight="false" outlineLevel="0" collapsed="false">
      <c r="A3629" s="245" t="n">
        <v>104627</v>
      </c>
      <c r="B3629" s="246" t="s">
        <v>18999</v>
      </c>
      <c r="C3629" s="245" t="s">
        <v>15370</v>
      </c>
      <c r="D3629" s="247" t="n">
        <v>0.554</v>
      </c>
    </row>
    <row r="3630" customFormat="false" ht="12.8" hidden="false" customHeight="false" outlineLevel="0" collapsed="false">
      <c r="A3630" s="245" t="n">
        <v>104630</v>
      </c>
      <c r="B3630" s="246" t="s">
        <v>19000</v>
      </c>
      <c r="C3630" s="245" t="s">
        <v>15370</v>
      </c>
      <c r="D3630" s="247" t="n">
        <v>0.5021</v>
      </c>
    </row>
    <row r="3631" customFormat="false" ht="12.8" hidden="false" customHeight="false" outlineLevel="0" collapsed="false">
      <c r="A3631" s="245" t="n">
        <v>104629</v>
      </c>
      <c r="B3631" s="246" t="s">
        <v>19001</v>
      </c>
      <c r="C3631" s="245" t="s">
        <v>15370</v>
      </c>
      <c r="D3631" s="247" t="n">
        <v>0.7555</v>
      </c>
    </row>
    <row r="3632" customFormat="false" ht="12.8" hidden="false" customHeight="false" outlineLevel="0" collapsed="false">
      <c r="A3632" s="245" t="n">
        <v>104632</v>
      </c>
      <c r="B3632" s="246" t="s">
        <v>19002</v>
      </c>
      <c r="C3632" s="245" t="s">
        <v>15370</v>
      </c>
      <c r="D3632" s="247" t="n">
        <v>0.6726</v>
      </c>
    </row>
    <row r="3633" customFormat="false" ht="12.8" hidden="false" customHeight="false" outlineLevel="0" collapsed="false">
      <c r="A3633" s="245" t="n">
        <v>87412</v>
      </c>
      <c r="B3633" s="246" t="s">
        <v>19003</v>
      </c>
      <c r="C3633" s="245" t="s">
        <v>15370</v>
      </c>
      <c r="D3633" s="247" t="n">
        <v>0.6505</v>
      </c>
    </row>
    <row r="3634" customFormat="false" ht="12.8" hidden="false" customHeight="false" outlineLevel="0" collapsed="false">
      <c r="A3634" s="245" t="n">
        <v>87415</v>
      </c>
      <c r="B3634" s="246" t="s">
        <v>19004</v>
      </c>
      <c r="C3634" s="245" t="s">
        <v>15370</v>
      </c>
      <c r="D3634" s="247" t="n">
        <v>0.5631</v>
      </c>
    </row>
    <row r="3635" customFormat="false" ht="12.8" hidden="false" customHeight="false" outlineLevel="0" collapsed="false">
      <c r="A3635" s="245" t="n">
        <v>87411</v>
      </c>
      <c r="B3635" s="246" t="s">
        <v>19005</v>
      </c>
      <c r="C3635" s="245" t="s">
        <v>15370</v>
      </c>
      <c r="D3635" s="247" t="n">
        <v>0.4891</v>
      </c>
    </row>
    <row r="3636" customFormat="false" ht="12.8" hidden="false" customHeight="false" outlineLevel="0" collapsed="false">
      <c r="A3636" s="245" t="n">
        <v>87414</v>
      </c>
      <c r="B3636" s="246" t="s">
        <v>19006</v>
      </c>
      <c r="C3636" s="245" t="s">
        <v>15370</v>
      </c>
      <c r="D3636" s="247" t="n">
        <v>0.4373</v>
      </c>
    </row>
    <row r="3637" customFormat="false" ht="12.8" hidden="false" customHeight="false" outlineLevel="0" collapsed="false">
      <c r="A3637" s="245" t="n">
        <v>87413</v>
      </c>
      <c r="B3637" s="246" t="s">
        <v>19007</v>
      </c>
      <c r="C3637" s="245" t="s">
        <v>15370</v>
      </c>
      <c r="D3637" s="247" t="n">
        <v>0.7043</v>
      </c>
    </row>
    <row r="3638" customFormat="false" ht="12.8" hidden="false" customHeight="false" outlineLevel="0" collapsed="false">
      <c r="A3638" s="245" t="n">
        <v>87416</v>
      </c>
      <c r="B3638" s="246" t="s">
        <v>19008</v>
      </c>
      <c r="C3638" s="245" t="s">
        <v>15370</v>
      </c>
      <c r="D3638" s="247" t="n">
        <v>0.6129</v>
      </c>
    </row>
    <row r="3639" customFormat="false" ht="12.8" hidden="false" customHeight="false" outlineLevel="0" collapsed="false">
      <c r="A3639" s="245" t="n">
        <v>104635</v>
      </c>
      <c r="B3639" s="246" t="s">
        <v>19009</v>
      </c>
      <c r="C3639" s="245" t="s">
        <v>15370</v>
      </c>
      <c r="D3639" s="247" t="n">
        <v>0.7127</v>
      </c>
    </row>
    <row r="3640" customFormat="false" ht="12.8" hidden="false" customHeight="false" outlineLevel="0" collapsed="false">
      <c r="A3640" s="245" t="n">
        <v>104636</v>
      </c>
      <c r="B3640" s="246" t="s">
        <v>19010</v>
      </c>
      <c r="C3640" s="245" t="s">
        <v>15370</v>
      </c>
      <c r="D3640" s="247" t="n">
        <v>0.6798</v>
      </c>
    </row>
    <row r="3641" customFormat="false" ht="12.8" hidden="false" customHeight="false" outlineLevel="0" collapsed="false">
      <c r="A3641" s="245" t="n">
        <v>87424</v>
      </c>
      <c r="B3641" s="246" t="s">
        <v>19011</v>
      </c>
      <c r="C3641" s="245" t="s">
        <v>15370</v>
      </c>
      <c r="D3641" s="247" t="n">
        <v>0.6054</v>
      </c>
    </row>
    <row r="3642" customFormat="false" ht="12.8" hidden="false" customHeight="false" outlineLevel="0" collapsed="false">
      <c r="A3642" s="245" t="n">
        <v>87427</v>
      </c>
      <c r="B3642" s="246" t="s">
        <v>19012</v>
      </c>
      <c r="C3642" s="245" t="s">
        <v>15370</v>
      </c>
      <c r="D3642" s="247" t="n">
        <v>0.5685</v>
      </c>
    </row>
    <row r="3643" customFormat="false" ht="12.8" hidden="false" customHeight="false" outlineLevel="0" collapsed="false">
      <c r="A3643" s="245" t="n">
        <v>89998</v>
      </c>
      <c r="B3643" s="246" t="s">
        <v>19013</v>
      </c>
      <c r="C3643" s="245" t="s">
        <v>15608</v>
      </c>
      <c r="D3643" s="247" t="n">
        <v>0.2089</v>
      </c>
    </row>
    <row r="3644" customFormat="false" ht="12.8" hidden="false" customHeight="false" outlineLevel="0" collapsed="false">
      <c r="A3644" s="245" t="n">
        <v>102920</v>
      </c>
      <c r="B3644" s="246" t="s">
        <v>19014</v>
      </c>
      <c r="C3644" s="245" t="s">
        <v>15608</v>
      </c>
      <c r="D3644" s="247" t="n">
        <v>0.1629</v>
      </c>
    </row>
    <row r="3645" customFormat="false" ht="12.8" hidden="false" customHeight="false" outlineLevel="0" collapsed="false">
      <c r="A3645" s="245" t="n">
        <v>102923</v>
      </c>
      <c r="B3645" s="246" t="s">
        <v>19015</v>
      </c>
      <c r="C3645" s="245" t="s">
        <v>15608</v>
      </c>
      <c r="D3645" s="247" t="n">
        <v>0.1059</v>
      </c>
    </row>
    <row r="3646" customFormat="false" ht="12.8" hidden="false" customHeight="false" outlineLevel="0" collapsed="false">
      <c r="A3646" s="245" t="n">
        <v>90000</v>
      </c>
      <c r="B3646" s="246" t="s">
        <v>19016</v>
      </c>
      <c r="C3646" s="245" t="s">
        <v>15608</v>
      </c>
      <c r="D3646" s="247" t="n">
        <v>0.3831</v>
      </c>
    </row>
    <row r="3647" customFormat="false" ht="12.8" hidden="false" customHeight="false" outlineLevel="0" collapsed="false">
      <c r="A3647" s="245" t="n">
        <v>103088</v>
      </c>
      <c r="B3647" s="246" t="s">
        <v>19017</v>
      </c>
      <c r="C3647" s="245" t="s">
        <v>15608</v>
      </c>
      <c r="D3647" s="247" t="n">
        <v>0.3143</v>
      </c>
    </row>
    <row r="3648" customFormat="false" ht="12.8" hidden="false" customHeight="false" outlineLevel="0" collapsed="false">
      <c r="A3648" s="245" t="n">
        <v>102922</v>
      </c>
      <c r="B3648" s="246" t="s">
        <v>19018</v>
      </c>
      <c r="C3648" s="245" t="s">
        <v>15608</v>
      </c>
      <c r="D3648" s="247" t="n">
        <v>0.2183</v>
      </c>
    </row>
    <row r="3649" customFormat="false" ht="12.8" hidden="false" customHeight="false" outlineLevel="0" collapsed="false">
      <c r="A3649" s="245" t="n">
        <v>89999</v>
      </c>
      <c r="B3649" s="246" t="s">
        <v>19019</v>
      </c>
      <c r="C3649" s="245" t="s">
        <v>15608</v>
      </c>
      <c r="D3649" s="247" t="n">
        <v>0.4777</v>
      </c>
    </row>
    <row r="3650" customFormat="false" ht="12.8" hidden="false" customHeight="false" outlineLevel="0" collapsed="false">
      <c r="A3650" s="245" t="n">
        <v>89996</v>
      </c>
      <c r="B3650" s="246" t="s">
        <v>19020</v>
      </c>
      <c r="C3650" s="245" t="s">
        <v>15608</v>
      </c>
      <c r="D3650" s="247" t="n">
        <v>0.2495</v>
      </c>
    </row>
    <row r="3651" customFormat="false" ht="12.8" hidden="false" customHeight="false" outlineLevel="0" collapsed="false">
      <c r="A3651" s="245" t="n">
        <v>89997</v>
      </c>
      <c r="B3651" s="246" t="s">
        <v>19021</v>
      </c>
      <c r="C3651" s="245" t="s">
        <v>15608</v>
      </c>
      <c r="D3651" s="247" t="n">
        <v>0.1971</v>
      </c>
    </row>
    <row r="3652" customFormat="false" ht="12.8" hidden="false" customHeight="false" outlineLevel="0" collapsed="false">
      <c r="A3652" s="245" t="n">
        <v>102921</v>
      </c>
      <c r="B3652" s="246" t="s">
        <v>19022</v>
      </c>
      <c r="C3652" s="245" t="s">
        <v>15608</v>
      </c>
      <c r="D3652" s="247" t="n">
        <v>0.1301</v>
      </c>
    </row>
    <row r="3653" customFormat="false" ht="12.8" hidden="false" customHeight="false" outlineLevel="0" collapsed="false">
      <c r="A3653" s="245" t="n">
        <v>90278</v>
      </c>
      <c r="B3653" s="246" t="s">
        <v>19023</v>
      </c>
      <c r="C3653" s="245" t="s">
        <v>15451</v>
      </c>
      <c r="D3653" s="247" t="n">
        <v>0.1788</v>
      </c>
    </row>
    <row r="3654" customFormat="false" ht="12.8" hidden="false" customHeight="false" outlineLevel="0" collapsed="false">
      <c r="A3654" s="245" t="n">
        <v>90282</v>
      </c>
      <c r="B3654" s="246" t="s">
        <v>19024</v>
      </c>
      <c r="C3654" s="245" t="s">
        <v>15451</v>
      </c>
      <c r="D3654" s="247" t="n">
        <v>0.1761</v>
      </c>
    </row>
    <row r="3655" customFormat="false" ht="12.8" hidden="false" customHeight="false" outlineLevel="0" collapsed="false">
      <c r="A3655" s="245" t="n">
        <v>90279</v>
      </c>
      <c r="B3655" s="246" t="s">
        <v>19025</v>
      </c>
      <c r="C3655" s="245" t="s">
        <v>15451</v>
      </c>
      <c r="D3655" s="247" t="n">
        <v>0.1761</v>
      </c>
    </row>
    <row r="3656" customFormat="false" ht="12.8" hidden="false" customHeight="false" outlineLevel="0" collapsed="false">
      <c r="A3656" s="245" t="n">
        <v>90283</v>
      </c>
      <c r="B3656" s="246" t="s">
        <v>19026</v>
      </c>
      <c r="C3656" s="245" t="s">
        <v>15451</v>
      </c>
      <c r="D3656" s="247" t="n">
        <v>0.1727</v>
      </c>
    </row>
    <row r="3657" customFormat="false" ht="12.8" hidden="false" customHeight="false" outlineLevel="0" collapsed="false">
      <c r="A3657" s="245" t="n">
        <v>90280</v>
      </c>
      <c r="B3657" s="246" t="s">
        <v>19027</v>
      </c>
      <c r="C3657" s="245" t="s">
        <v>15451</v>
      </c>
      <c r="D3657" s="247" t="n">
        <v>0.1575</v>
      </c>
    </row>
    <row r="3658" customFormat="false" ht="12.8" hidden="false" customHeight="false" outlineLevel="0" collapsed="false">
      <c r="A3658" s="245" t="n">
        <v>90284</v>
      </c>
      <c r="B3658" s="246" t="s">
        <v>19028</v>
      </c>
      <c r="C3658" s="245" t="s">
        <v>15451</v>
      </c>
      <c r="D3658" s="247" t="n">
        <v>0.1533</v>
      </c>
    </row>
    <row r="3659" customFormat="false" ht="12.8" hidden="false" customHeight="false" outlineLevel="0" collapsed="false">
      <c r="A3659" s="245" t="n">
        <v>90281</v>
      </c>
      <c r="B3659" s="246" t="s">
        <v>19029</v>
      </c>
      <c r="C3659" s="245" t="s">
        <v>15451</v>
      </c>
      <c r="D3659" s="247" t="n">
        <v>0.1309</v>
      </c>
    </row>
    <row r="3660" customFormat="false" ht="12.8" hidden="false" customHeight="false" outlineLevel="0" collapsed="false">
      <c r="A3660" s="245" t="n">
        <v>90285</v>
      </c>
      <c r="B3660" s="246" t="s">
        <v>19030</v>
      </c>
      <c r="C3660" s="245" t="s">
        <v>15451</v>
      </c>
      <c r="D3660" s="247" t="n">
        <v>0.1275</v>
      </c>
    </row>
    <row r="3661" customFormat="false" ht="12.8" hidden="false" customHeight="false" outlineLevel="0" collapsed="false">
      <c r="A3661" s="245" t="n">
        <v>89994</v>
      </c>
      <c r="B3661" s="246" t="s">
        <v>19031</v>
      </c>
      <c r="C3661" s="245" t="s">
        <v>15451</v>
      </c>
      <c r="D3661" s="247" t="n">
        <v>0.3574</v>
      </c>
    </row>
    <row r="3662" customFormat="false" ht="12.8" hidden="false" customHeight="false" outlineLevel="0" collapsed="false">
      <c r="A3662" s="245" t="n">
        <v>89995</v>
      </c>
      <c r="B3662" s="246" t="s">
        <v>19032</v>
      </c>
      <c r="C3662" s="245" t="s">
        <v>15451</v>
      </c>
      <c r="D3662" s="247" t="n">
        <v>0.4245</v>
      </c>
    </row>
    <row r="3663" customFormat="false" ht="12.8" hidden="false" customHeight="false" outlineLevel="0" collapsed="false">
      <c r="A3663" s="245" t="n">
        <v>89993</v>
      </c>
      <c r="B3663" s="246" t="s">
        <v>19033</v>
      </c>
      <c r="C3663" s="245" t="s">
        <v>15451</v>
      </c>
      <c r="D3663" s="247" t="n">
        <v>0.4444</v>
      </c>
    </row>
    <row r="3664" customFormat="false" ht="12.8" hidden="false" customHeight="false" outlineLevel="0" collapsed="false">
      <c r="A3664" s="245" t="n">
        <v>99857</v>
      </c>
      <c r="B3664" s="246" t="s">
        <v>19034</v>
      </c>
      <c r="C3664" s="245" t="s">
        <v>15376</v>
      </c>
      <c r="D3664" s="247" t="n">
        <v>0.4474</v>
      </c>
    </row>
    <row r="3665" customFormat="false" ht="12.8" hidden="false" customHeight="false" outlineLevel="0" collapsed="false">
      <c r="A3665" s="245" t="n">
        <v>99855</v>
      </c>
      <c r="B3665" s="246" t="s">
        <v>19035</v>
      </c>
      <c r="C3665" s="245" t="s">
        <v>15376</v>
      </c>
      <c r="D3665" s="247" t="n">
        <v>0.2743</v>
      </c>
    </row>
    <row r="3666" customFormat="false" ht="12.8" hidden="false" customHeight="false" outlineLevel="0" collapsed="false">
      <c r="A3666" s="245" t="n">
        <v>99862</v>
      </c>
      <c r="B3666" s="246" t="s">
        <v>19036</v>
      </c>
      <c r="C3666" s="245" t="s">
        <v>15370</v>
      </c>
      <c r="D3666" s="247" t="n">
        <v>0.5107</v>
      </c>
    </row>
    <row r="3667" customFormat="false" ht="12.8" hidden="false" customHeight="false" outlineLevel="0" collapsed="false">
      <c r="A3667" s="245" t="n">
        <v>99861</v>
      </c>
      <c r="B3667" s="246" t="s">
        <v>19037</v>
      </c>
      <c r="C3667" s="245" t="s">
        <v>15370</v>
      </c>
      <c r="D3667" s="247" t="n">
        <v>0.6975</v>
      </c>
    </row>
    <row r="3668" customFormat="false" ht="12.8" hidden="false" customHeight="false" outlineLevel="0" collapsed="false">
      <c r="A3668" s="245" t="n">
        <v>99842</v>
      </c>
      <c r="B3668" s="246" t="s">
        <v>19038</v>
      </c>
      <c r="C3668" s="245" t="s">
        <v>15376</v>
      </c>
      <c r="D3668" s="247" t="n">
        <v>0.3613</v>
      </c>
    </row>
    <row r="3669" customFormat="false" ht="12.8" hidden="false" customHeight="false" outlineLevel="0" collapsed="false">
      <c r="A3669" s="245" t="n">
        <v>94276</v>
      </c>
      <c r="B3669" s="246" t="s">
        <v>19039</v>
      </c>
      <c r="C3669" s="245" t="s">
        <v>15376</v>
      </c>
      <c r="D3669" s="247" t="n">
        <v>0.2896</v>
      </c>
    </row>
    <row r="3670" customFormat="false" ht="12.8" hidden="false" customHeight="false" outlineLevel="0" collapsed="false">
      <c r="A3670" s="245" t="n">
        <v>94274</v>
      </c>
      <c r="B3670" s="246" t="s">
        <v>19040</v>
      </c>
      <c r="C3670" s="245" t="s">
        <v>15376</v>
      </c>
      <c r="D3670" s="247" t="n">
        <v>0.2803</v>
      </c>
    </row>
    <row r="3671" customFormat="false" ht="12.8" hidden="false" customHeight="false" outlineLevel="0" collapsed="false">
      <c r="A3671" s="245" t="n">
        <v>94280</v>
      </c>
      <c r="B3671" s="246" t="s">
        <v>19041</v>
      </c>
      <c r="C3671" s="245" t="s">
        <v>15376</v>
      </c>
      <c r="D3671" s="247" t="n">
        <v>0.2501</v>
      </c>
    </row>
    <row r="3672" customFormat="false" ht="12.8" hidden="false" customHeight="false" outlineLevel="0" collapsed="false">
      <c r="A3672" s="245" t="n">
        <v>94278</v>
      </c>
      <c r="B3672" s="246" t="s">
        <v>19042</v>
      </c>
      <c r="C3672" s="245" t="s">
        <v>15376</v>
      </c>
      <c r="D3672" s="247" t="n">
        <v>0.3114</v>
      </c>
    </row>
    <row r="3673" customFormat="false" ht="12.8" hidden="false" customHeight="false" outlineLevel="0" collapsed="false">
      <c r="A3673" s="245" t="n">
        <v>94275</v>
      </c>
      <c r="B3673" s="246" t="s">
        <v>19043</v>
      </c>
      <c r="C3673" s="245" t="s">
        <v>15376</v>
      </c>
      <c r="D3673" s="247" t="n">
        <v>0.245</v>
      </c>
    </row>
    <row r="3674" customFormat="false" ht="12.8" hidden="false" customHeight="false" outlineLevel="0" collapsed="false">
      <c r="A3674" s="245" t="n">
        <v>94273</v>
      </c>
      <c r="B3674" s="246" t="s">
        <v>19044</v>
      </c>
      <c r="C3674" s="245" t="s">
        <v>15376</v>
      </c>
      <c r="D3674" s="247" t="n">
        <v>0.2394</v>
      </c>
    </row>
    <row r="3675" customFormat="false" ht="12.8" hidden="false" customHeight="false" outlineLevel="0" collapsed="false">
      <c r="A3675" s="245" t="n">
        <v>94279</v>
      </c>
      <c r="B3675" s="246" t="s">
        <v>19045</v>
      </c>
      <c r="C3675" s="245" t="s">
        <v>15376</v>
      </c>
      <c r="D3675" s="247" t="n">
        <v>0.2059</v>
      </c>
    </row>
    <row r="3676" customFormat="false" ht="12.8" hidden="false" customHeight="false" outlineLevel="0" collapsed="false">
      <c r="A3676" s="245" t="n">
        <v>94277</v>
      </c>
      <c r="B3676" s="246" t="s">
        <v>19046</v>
      </c>
      <c r="C3676" s="245" t="s">
        <v>15376</v>
      </c>
      <c r="D3676" s="247" t="n">
        <v>0.2622</v>
      </c>
    </row>
    <row r="3677" customFormat="false" ht="12.8" hidden="false" customHeight="false" outlineLevel="0" collapsed="false">
      <c r="A3677" s="245" t="n">
        <v>94294</v>
      </c>
      <c r="B3677" s="246" t="s">
        <v>19047</v>
      </c>
      <c r="C3677" s="245" t="s">
        <v>15376</v>
      </c>
      <c r="D3677" s="247" t="n">
        <v>0.3113</v>
      </c>
    </row>
    <row r="3678" customFormat="false" ht="12.8" hidden="false" customHeight="false" outlineLevel="0" collapsed="false">
      <c r="A3678" s="245" t="n">
        <v>94288</v>
      </c>
      <c r="B3678" s="246" t="s">
        <v>19048</v>
      </c>
      <c r="C3678" s="245" t="s">
        <v>15376</v>
      </c>
      <c r="D3678" s="247" t="n">
        <v>0.4539</v>
      </c>
    </row>
    <row r="3679" customFormat="false" ht="12.8" hidden="false" customHeight="false" outlineLevel="0" collapsed="false">
      <c r="A3679" s="245" t="n">
        <v>94282</v>
      </c>
      <c r="B3679" s="246" t="s">
        <v>19049</v>
      </c>
      <c r="C3679" s="245" t="s">
        <v>15376</v>
      </c>
      <c r="D3679" s="247" t="n">
        <v>0.3827</v>
      </c>
    </row>
    <row r="3680" customFormat="false" ht="12.8" hidden="false" customHeight="false" outlineLevel="0" collapsed="false">
      <c r="A3680" s="245" t="n">
        <v>94290</v>
      </c>
      <c r="B3680" s="246" t="s">
        <v>19050</v>
      </c>
      <c r="C3680" s="245" t="s">
        <v>15376</v>
      </c>
      <c r="D3680" s="247" t="n">
        <v>0.3654</v>
      </c>
    </row>
    <row r="3681" customFormat="false" ht="12.8" hidden="false" customHeight="false" outlineLevel="0" collapsed="false">
      <c r="A3681" s="245" t="n">
        <v>94284</v>
      </c>
      <c r="B3681" s="246" t="s">
        <v>19051</v>
      </c>
      <c r="C3681" s="245" t="s">
        <v>15376</v>
      </c>
      <c r="D3681" s="247" t="n">
        <v>0.3106</v>
      </c>
    </row>
    <row r="3682" customFormat="false" ht="12.8" hidden="false" customHeight="false" outlineLevel="0" collapsed="false">
      <c r="A3682" s="245" t="n">
        <v>94292</v>
      </c>
      <c r="B3682" s="246" t="s">
        <v>19052</v>
      </c>
      <c r="C3682" s="245" t="s">
        <v>15376</v>
      </c>
      <c r="D3682" s="247" t="n">
        <v>0.3123</v>
      </c>
    </row>
    <row r="3683" customFormat="false" ht="12.8" hidden="false" customHeight="false" outlineLevel="0" collapsed="false">
      <c r="A3683" s="245" t="n">
        <v>94286</v>
      </c>
      <c r="B3683" s="246" t="s">
        <v>19053</v>
      </c>
      <c r="C3683" s="245" t="s">
        <v>15376</v>
      </c>
      <c r="D3683" s="247" t="n">
        <v>0.286</v>
      </c>
    </row>
    <row r="3684" customFormat="false" ht="12.8" hidden="false" customHeight="false" outlineLevel="0" collapsed="false">
      <c r="A3684" s="245" t="n">
        <v>94287</v>
      </c>
      <c r="B3684" s="246" t="s">
        <v>19054</v>
      </c>
      <c r="C3684" s="245" t="s">
        <v>15376</v>
      </c>
      <c r="D3684" s="247" t="n">
        <v>0.3461</v>
      </c>
    </row>
    <row r="3685" customFormat="false" ht="12.8" hidden="false" customHeight="false" outlineLevel="0" collapsed="false">
      <c r="A3685" s="245" t="n">
        <v>94281</v>
      </c>
      <c r="B3685" s="246" t="s">
        <v>19055</v>
      </c>
      <c r="C3685" s="245" t="s">
        <v>15376</v>
      </c>
      <c r="D3685" s="247" t="n">
        <v>0.2798</v>
      </c>
    </row>
    <row r="3686" customFormat="false" ht="12.8" hidden="false" customHeight="false" outlineLevel="0" collapsed="false">
      <c r="A3686" s="245" t="n">
        <v>94289</v>
      </c>
      <c r="B3686" s="246" t="s">
        <v>19056</v>
      </c>
      <c r="C3686" s="245" t="s">
        <v>15376</v>
      </c>
      <c r="D3686" s="247" t="n">
        <v>0.2699</v>
      </c>
    </row>
    <row r="3687" customFormat="false" ht="12.8" hidden="false" customHeight="false" outlineLevel="0" collapsed="false">
      <c r="A3687" s="245" t="n">
        <v>94283</v>
      </c>
      <c r="B3687" s="246" t="s">
        <v>19057</v>
      </c>
      <c r="C3687" s="245" t="s">
        <v>15376</v>
      </c>
      <c r="D3687" s="247" t="n">
        <v>0.2267</v>
      </c>
    </row>
    <row r="3688" customFormat="false" ht="12.8" hidden="false" customHeight="false" outlineLevel="0" collapsed="false">
      <c r="A3688" s="245" t="n">
        <v>94291</v>
      </c>
      <c r="B3688" s="246" t="s">
        <v>19058</v>
      </c>
      <c r="C3688" s="245" t="s">
        <v>15376</v>
      </c>
      <c r="D3688" s="247" t="n">
        <v>0.2294</v>
      </c>
    </row>
    <row r="3689" customFormat="false" ht="12.8" hidden="false" customHeight="false" outlineLevel="0" collapsed="false">
      <c r="A3689" s="245" t="n">
        <v>94285</v>
      </c>
      <c r="B3689" s="246" t="s">
        <v>19059</v>
      </c>
      <c r="C3689" s="245" t="s">
        <v>15376</v>
      </c>
      <c r="D3689" s="247" t="n">
        <v>0.2196</v>
      </c>
    </row>
    <row r="3690" customFormat="false" ht="12.8" hidden="false" customHeight="false" outlineLevel="0" collapsed="false">
      <c r="A3690" s="245" t="n">
        <v>94293</v>
      </c>
      <c r="B3690" s="246" t="s">
        <v>19060</v>
      </c>
      <c r="C3690" s="245" t="s">
        <v>15376</v>
      </c>
      <c r="D3690" s="247" t="n">
        <v>0.2161</v>
      </c>
    </row>
    <row r="3691" customFormat="false" ht="12.8" hidden="false" customHeight="false" outlineLevel="0" collapsed="false">
      <c r="A3691" s="245" t="n">
        <v>94264</v>
      </c>
      <c r="B3691" s="246" t="s">
        <v>19061</v>
      </c>
      <c r="C3691" s="245" t="s">
        <v>15376</v>
      </c>
      <c r="D3691" s="247" t="n">
        <v>0.5363</v>
      </c>
    </row>
    <row r="3692" customFormat="false" ht="12.8" hidden="false" customHeight="false" outlineLevel="0" collapsed="false">
      <c r="A3692" s="245" t="n">
        <v>94266</v>
      </c>
      <c r="B3692" s="246" t="s">
        <v>19062</v>
      </c>
      <c r="C3692" s="245" t="s">
        <v>15376</v>
      </c>
      <c r="D3692" s="247" t="n">
        <v>0.4354</v>
      </c>
    </row>
    <row r="3693" customFormat="false" ht="12.8" hidden="false" customHeight="false" outlineLevel="0" collapsed="false">
      <c r="A3693" s="245" t="n">
        <v>94263</v>
      </c>
      <c r="B3693" s="246" t="s">
        <v>19063</v>
      </c>
      <c r="C3693" s="245" t="s">
        <v>15376</v>
      </c>
      <c r="D3693" s="247" t="n">
        <v>0.4847</v>
      </c>
    </row>
    <row r="3694" customFormat="false" ht="12.8" hidden="false" customHeight="false" outlineLevel="0" collapsed="false">
      <c r="A3694" s="245" t="n">
        <v>94265</v>
      </c>
      <c r="B3694" s="246" t="s">
        <v>19064</v>
      </c>
      <c r="C3694" s="245" t="s">
        <v>15376</v>
      </c>
      <c r="D3694" s="247" t="n">
        <v>0.381</v>
      </c>
    </row>
    <row r="3695" customFormat="false" ht="12.8" hidden="false" customHeight="false" outlineLevel="0" collapsed="false">
      <c r="A3695" s="245" t="n">
        <v>94268</v>
      </c>
      <c r="B3695" s="246" t="s">
        <v>19065</v>
      </c>
      <c r="C3695" s="245" t="s">
        <v>15376</v>
      </c>
      <c r="D3695" s="247" t="n">
        <v>0.3916</v>
      </c>
    </row>
    <row r="3696" customFormat="false" ht="12.8" hidden="false" customHeight="false" outlineLevel="0" collapsed="false">
      <c r="A3696" s="245" t="n">
        <v>94270</v>
      </c>
      <c r="B3696" s="246" t="s">
        <v>19066</v>
      </c>
      <c r="C3696" s="245" t="s">
        <v>15376</v>
      </c>
      <c r="D3696" s="247" t="n">
        <v>0.343</v>
      </c>
    </row>
    <row r="3697" customFormat="false" ht="12.8" hidden="false" customHeight="false" outlineLevel="0" collapsed="false">
      <c r="A3697" s="245" t="n">
        <v>94272</v>
      </c>
      <c r="B3697" s="246" t="s">
        <v>19067</v>
      </c>
      <c r="C3697" s="245" t="s">
        <v>15376</v>
      </c>
      <c r="D3697" s="247" t="n">
        <v>0.3448</v>
      </c>
    </row>
    <row r="3698" customFormat="false" ht="12.8" hidden="false" customHeight="false" outlineLevel="0" collapsed="false">
      <c r="A3698" s="245" t="n">
        <v>94267</v>
      </c>
      <c r="B3698" s="246" t="s">
        <v>19068</v>
      </c>
      <c r="C3698" s="245" t="s">
        <v>15376</v>
      </c>
      <c r="D3698" s="247" t="n">
        <v>0.3374</v>
      </c>
    </row>
    <row r="3699" customFormat="false" ht="12.8" hidden="false" customHeight="false" outlineLevel="0" collapsed="false">
      <c r="A3699" s="245" t="n">
        <v>94269</v>
      </c>
      <c r="B3699" s="246" t="s">
        <v>19069</v>
      </c>
      <c r="C3699" s="245" t="s">
        <v>15376</v>
      </c>
      <c r="D3699" s="247" t="n">
        <v>0.2858</v>
      </c>
    </row>
    <row r="3700" customFormat="false" ht="12.8" hidden="false" customHeight="false" outlineLevel="0" collapsed="false">
      <c r="A3700" s="245" t="n">
        <v>94271</v>
      </c>
      <c r="B3700" s="246" t="s">
        <v>19070</v>
      </c>
      <c r="C3700" s="245" t="s">
        <v>15376</v>
      </c>
      <c r="D3700" s="247" t="n">
        <v>0.2826</v>
      </c>
    </row>
    <row r="3701" customFormat="false" ht="12.8" hidden="false" customHeight="false" outlineLevel="0" collapsed="false">
      <c r="A3701" s="245" t="n">
        <v>97605</v>
      </c>
      <c r="B3701" s="246" t="s">
        <v>19071</v>
      </c>
      <c r="C3701" s="245" t="s">
        <v>14</v>
      </c>
      <c r="D3701" s="247" t="n">
        <v>0.1956</v>
      </c>
    </row>
    <row r="3702" customFormat="false" ht="12.8" hidden="false" customHeight="false" outlineLevel="0" collapsed="false">
      <c r="A3702" s="245" t="n">
        <v>97607</v>
      </c>
      <c r="B3702" s="246" t="s">
        <v>19072</v>
      </c>
      <c r="C3702" s="245" t="s">
        <v>14</v>
      </c>
      <c r="D3702" s="247" t="n">
        <v>0.2306</v>
      </c>
    </row>
    <row r="3703" customFormat="false" ht="12.8" hidden="false" customHeight="false" outlineLevel="0" collapsed="false">
      <c r="A3703" s="245" t="n">
        <v>97599</v>
      </c>
      <c r="B3703" s="246" t="s">
        <v>19073</v>
      </c>
      <c r="C3703" s="245" t="s">
        <v>14</v>
      </c>
      <c r="D3703" s="247" t="n">
        <v>0.3521</v>
      </c>
    </row>
    <row r="3704" customFormat="false" ht="12.8" hidden="false" customHeight="false" outlineLevel="0" collapsed="false">
      <c r="A3704" s="245" t="n">
        <v>103782</v>
      </c>
      <c r="B3704" s="246" t="s">
        <v>19074</v>
      </c>
      <c r="C3704" s="245" t="s">
        <v>14</v>
      </c>
      <c r="D3704" s="247" t="n">
        <v>0.6196</v>
      </c>
    </row>
    <row r="3705" customFormat="false" ht="12.8" hidden="false" customHeight="false" outlineLevel="0" collapsed="false">
      <c r="A3705" s="245" t="n">
        <v>97610</v>
      </c>
      <c r="B3705" s="246" t="s">
        <v>19075</v>
      </c>
      <c r="C3705" s="245" t="s">
        <v>14</v>
      </c>
      <c r="D3705" s="247" t="n">
        <v>0.4039</v>
      </c>
    </row>
    <row r="3706" customFormat="false" ht="12.8" hidden="false" customHeight="false" outlineLevel="0" collapsed="false">
      <c r="A3706" s="245" t="n">
        <v>97609</v>
      </c>
      <c r="B3706" s="246" t="s">
        <v>19076</v>
      </c>
      <c r="C3706" s="245" t="s">
        <v>14</v>
      </c>
      <c r="D3706" s="247" t="n">
        <v>0.4218</v>
      </c>
    </row>
    <row r="3707" customFormat="false" ht="12.8" hidden="false" customHeight="false" outlineLevel="0" collapsed="false">
      <c r="A3707" s="245" t="n">
        <v>105554</v>
      </c>
      <c r="B3707" s="246" t="s">
        <v>19077</v>
      </c>
      <c r="C3707" s="245" t="s">
        <v>14</v>
      </c>
      <c r="D3707" s="247" t="n">
        <v>0.5809</v>
      </c>
    </row>
    <row r="3708" customFormat="false" ht="12.8" hidden="false" customHeight="false" outlineLevel="0" collapsed="false">
      <c r="A3708" s="245" t="n">
        <v>100903</v>
      </c>
      <c r="B3708" s="246" t="s">
        <v>19078</v>
      </c>
      <c r="C3708" s="245" t="s">
        <v>14</v>
      </c>
      <c r="D3708" s="247" t="n">
        <v>0.46</v>
      </c>
    </row>
    <row r="3709" customFormat="false" ht="12.8" hidden="false" customHeight="false" outlineLevel="0" collapsed="false">
      <c r="A3709" s="245" t="n">
        <v>100902</v>
      </c>
      <c r="B3709" s="246" t="s">
        <v>19079</v>
      </c>
      <c r="C3709" s="245" t="s">
        <v>14</v>
      </c>
      <c r="D3709" s="247" t="n">
        <v>0.5033</v>
      </c>
    </row>
    <row r="3710" customFormat="false" ht="12.8" hidden="false" customHeight="false" outlineLevel="0" collapsed="false">
      <c r="A3710" s="245" t="n">
        <v>97595</v>
      </c>
      <c r="B3710" s="246" t="s">
        <v>19080</v>
      </c>
      <c r="C3710" s="245" t="s">
        <v>14</v>
      </c>
      <c r="D3710" s="247" t="n">
        <v>0.2633</v>
      </c>
    </row>
    <row r="3711" customFormat="false" ht="12.8" hidden="false" customHeight="false" outlineLevel="0" collapsed="false">
      <c r="A3711" s="245" t="n">
        <v>97597</v>
      </c>
      <c r="B3711" s="246" t="s">
        <v>19081</v>
      </c>
      <c r="C3711" s="245" t="s">
        <v>14</v>
      </c>
      <c r="D3711" s="247" t="n">
        <v>0.2738</v>
      </c>
    </row>
    <row r="3712" customFormat="false" ht="12.8" hidden="false" customHeight="false" outlineLevel="0" collapsed="false">
      <c r="A3712" s="245" t="n">
        <v>97596</v>
      </c>
      <c r="B3712" s="246" t="s">
        <v>19082</v>
      </c>
      <c r="C3712" s="245" t="s">
        <v>14</v>
      </c>
      <c r="D3712" s="247" t="n">
        <v>0.3662</v>
      </c>
    </row>
    <row r="3713" customFormat="false" ht="12.8" hidden="false" customHeight="false" outlineLevel="0" collapsed="false">
      <c r="A3713" s="245" t="n">
        <v>97598</v>
      </c>
      <c r="B3713" s="246" t="s">
        <v>19083</v>
      </c>
      <c r="C3713" s="245" t="s">
        <v>14</v>
      </c>
      <c r="D3713" s="247" t="n">
        <v>0.2885</v>
      </c>
    </row>
    <row r="3714" customFormat="false" ht="12.8" hidden="false" customHeight="false" outlineLevel="0" collapsed="false">
      <c r="A3714" s="245" t="n">
        <v>98562</v>
      </c>
      <c r="B3714" s="246" t="s">
        <v>19084</v>
      </c>
      <c r="C3714" s="245" t="s">
        <v>15370</v>
      </c>
      <c r="D3714" s="247" t="n">
        <v>0.6942</v>
      </c>
    </row>
    <row r="3715" customFormat="false" ht="12.8" hidden="false" customHeight="false" outlineLevel="0" collapsed="false">
      <c r="A3715" s="245" t="n">
        <v>98555</v>
      </c>
      <c r="B3715" s="246" t="s">
        <v>19085</v>
      </c>
      <c r="C3715" s="245" t="s">
        <v>15370</v>
      </c>
      <c r="D3715" s="247" t="n">
        <v>0.6458</v>
      </c>
    </row>
    <row r="3716" customFormat="false" ht="12.8" hidden="false" customHeight="false" outlineLevel="0" collapsed="false">
      <c r="A3716" s="245" t="n">
        <v>98556</v>
      </c>
      <c r="B3716" s="246" t="s">
        <v>19086</v>
      </c>
      <c r="C3716" s="245" t="s">
        <v>15370</v>
      </c>
      <c r="D3716" s="247" t="n">
        <v>0.5746</v>
      </c>
    </row>
    <row r="3717" customFormat="false" ht="12.8" hidden="false" customHeight="false" outlineLevel="0" collapsed="false">
      <c r="A3717" s="245" t="n">
        <v>98557</v>
      </c>
      <c r="B3717" s="246" t="s">
        <v>19087</v>
      </c>
      <c r="C3717" s="245" t="s">
        <v>15370</v>
      </c>
      <c r="D3717" s="247" t="n">
        <v>0.3116</v>
      </c>
    </row>
    <row r="3718" customFormat="false" ht="12.8" hidden="false" customHeight="false" outlineLevel="0" collapsed="false">
      <c r="A3718" s="245" t="n">
        <v>98547</v>
      </c>
      <c r="B3718" s="246" t="s">
        <v>19088</v>
      </c>
      <c r="C3718" s="245" t="s">
        <v>15370</v>
      </c>
      <c r="D3718" s="247" t="n">
        <v>0.2424</v>
      </c>
    </row>
    <row r="3719" customFormat="false" ht="12.8" hidden="false" customHeight="false" outlineLevel="0" collapsed="false">
      <c r="A3719" s="245" t="n">
        <v>98546</v>
      </c>
      <c r="B3719" s="246" t="s">
        <v>19089</v>
      </c>
      <c r="C3719" s="245" t="s">
        <v>15370</v>
      </c>
      <c r="D3719" s="247" t="n">
        <v>0.2552</v>
      </c>
    </row>
    <row r="3720" customFormat="false" ht="12.8" hidden="false" customHeight="false" outlineLevel="0" collapsed="false">
      <c r="A3720" s="245" t="n">
        <v>98553</v>
      </c>
      <c r="B3720" s="246" t="s">
        <v>19090</v>
      </c>
      <c r="C3720" s="245" t="s">
        <v>15370</v>
      </c>
      <c r="D3720" s="247" t="n">
        <v>0.0989</v>
      </c>
    </row>
    <row r="3721" customFormat="false" ht="12.8" hidden="false" customHeight="false" outlineLevel="0" collapsed="false">
      <c r="A3721" s="245" t="n">
        <v>98554</v>
      </c>
      <c r="B3721" s="246" t="s">
        <v>19091</v>
      </c>
      <c r="C3721" s="245" t="s">
        <v>15370</v>
      </c>
      <c r="D3721" s="247" t="n">
        <v>0.4141</v>
      </c>
    </row>
    <row r="3722" customFormat="false" ht="12.8" hidden="false" customHeight="false" outlineLevel="0" collapsed="false">
      <c r="A3722" s="245" t="n">
        <v>98565</v>
      </c>
      <c r="B3722" s="246" t="s">
        <v>19092</v>
      </c>
      <c r="C3722" s="245" t="s">
        <v>15370</v>
      </c>
      <c r="D3722" s="247" t="n">
        <v>0.5783</v>
      </c>
    </row>
    <row r="3723" customFormat="false" ht="12.8" hidden="false" customHeight="false" outlineLevel="0" collapsed="false">
      <c r="A3723" s="245" t="n">
        <v>98567</v>
      </c>
      <c r="B3723" s="246" t="s">
        <v>19093</v>
      </c>
      <c r="C3723" s="245" t="s">
        <v>15370</v>
      </c>
      <c r="D3723" s="247" t="n">
        <v>0.5945</v>
      </c>
    </row>
    <row r="3724" customFormat="false" ht="12.8" hidden="false" customHeight="false" outlineLevel="0" collapsed="false">
      <c r="A3724" s="245" t="n">
        <v>98569</v>
      </c>
      <c r="B3724" s="246" t="s">
        <v>19094</v>
      </c>
      <c r="C3724" s="245" t="s">
        <v>15370</v>
      </c>
      <c r="D3724" s="247" t="n">
        <v>0.6022</v>
      </c>
    </row>
    <row r="3725" customFormat="false" ht="12.8" hidden="false" customHeight="false" outlineLevel="0" collapsed="false">
      <c r="A3725" s="245" t="n">
        <v>98571</v>
      </c>
      <c r="B3725" s="246" t="s">
        <v>19095</v>
      </c>
      <c r="C3725" s="245" t="s">
        <v>15370</v>
      </c>
      <c r="D3725" s="247" t="n">
        <v>0.471</v>
      </c>
    </row>
    <row r="3726" customFormat="false" ht="12.8" hidden="false" customHeight="false" outlineLevel="0" collapsed="false">
      <c r="A3726" s="245" t="n">
        <v>98572</v>
      </c>
      <c r="B3726" s="246" t="s">
        <v>19096</v>
      </c>
      <c r="C3726" s="245" t="s">
        <v>15370</v>
      </c>
      <c r="D3726" s="247" t="n">
        <v>0.4797</v>
      </c>
    </row>
    <row r="3727" customFormat="false" ht="12.8" hidden="false" customHeight="false" outlineLevel="0" collapsed="false">
      <c r="A3727" s="245" t="n">
        <v>98563</v>
      </c>
      <c r="B3727" s="246" t="s">
        <v>19097</v>
      </c>
      <c r="C3727" s="245" t="s">
        <v>15370</v>
      </c>
      <c r="D3727" s="247" t="n">
        <v>0.5544</v>
      </c>
    </row>
    <row r="3728" customFormat="false" ht="12.8" hidden="false" customHeight="false" outlineLevel="0" collapsed="false">
      <c r="A3728" s="245" t="n">
        <v>98564</v>
      </c>
      <c r="B3728" s="246" t="s">
        <v>19098</v>
      </c>
      <c r="C3728" s="245" t="s">
        <v>15370</v>
      </c>
      <c r="D3728" s="247" t="n">
        <v>0.4402</v>
      </c>
    </row>
    <row r="3729" customFormat="false" ht="12.8" hidden="false" customHeight="false" outlineLevel="0" collapsed="false">
      <c r="A3729" s="245" t="n">
        <v>98566</v>
      </c>
      <c r="B3729" s="246" t="s">
        <v>19099</v>
      </c>
      <c r="C3729" s="245" t="s">
        <v>15370</v>
      </c>
      <c r="D3729" s="247" t="n">
        <v>0.4859</v>
      </c>
    </row>
    <row r="3730" customFormat="false" ht="12.8" hidden="false" customHeight="false" outlineLevel="0" collapsed="false">
      <c r="A3730" s="245" t="n">
        <v>98568</v>
      </c>
      <c r="B3730" s="246" t="s">
        <v>19100</v>
      </c>
      <c r="C3730" s="245" t="s">
        <v>15370</v>
      </c>
      <c r="D3730" s="247" t="n">
        <v>0.5162</v>
      </c>
    </row>
    <row r="3731" customFormat="false" ht="12.8" hidden="false" customHeight="false" outlineLevel="0" collapsed="false">
      <c r="A3731" s="245" t="n">
        <v>98570</v>
      </c>
      <c r="B3731" s="246" t="s">
        <v>19101</v>
      </c>
      <c r="C3731" s="245" t="s">
        <v>15370</v>
      </c>
      <c r="D3731" s="247" t="n">
        <v>0.5353</v>
      </c>
    </row>
    <row r="3732" customFormat="false" ht="12.8" hidden="false" customHeight="false" outlineLevel="0" collapsed="false">
      <c r="A3732" s="245" t="n">
        <v>98573</v>
      </c>
      <c r="B3732" s="246" t="s">
        <v>19102</v>
      </c>
      <c r="C3732" s="245" t="s">
        <v>15370</v>
      </c>
      <c r="D3732" s="247" t="n">
        <v>0.4047</v>
      </c>
    </row>
    <row r="3733" customFormat="false" ht="12.8" hidden="false" customHeight="false" outlineLevel="0" collapsed="false">
      <c r="A3733" s="245" t="n">
        <v>98576</v>
      </c>
      <c r="B3733" s="246" t="s">
        <v>19103</v>
      </c>
      <c r="C3733" s="245" t="s">
        <v>15376</v>
      </c>
      <c r="D3733" s="247" t="n">
        <v>0.0408</v>
      </c>
    </row>
    <row r="3734" customFormat="false" ht="12.8" hidden="false" customHeight="false" outlineLevel="0" collapsed="false">
      <c r="A3734" s="245" t="n">
        <v>98575</v>
      </c>
      <c r="B3734" s="246" t="s">
        <v>19104</v>
      </c>
      <c r="C3734" s="245" t="s">
        <v>15376</v>
      </c>
      <c r="D3734" s="247" t="n">
        <v>0.6175</v>
      </c>
    </row>
    <row r="3735" customFormat="false" ht="12.8" hidden="false" customHeight="false" outlineLevel="0" collapsed="false">
      <c r="A3735" s="245" t="n">
        <v>98577</v>
      </c>
      <c r="B3735" s="246" t="s">
        <v>19105</v>
      </c>
      <c r="C3735" s="245" t="s">
        <v>15376</v>
      </c>
      <c r="D3735" s="247" t="n">
        <v>0.8002</v>
      </c>
    </row>
    <row r="3736" customFormat="false" ht="12.8" hidden="false" customHeight="false" outlineLevel="0" collapsed="false">
      <c r="A3736" s="245" t="n">
        <v>98558</v>
      </c>
      <c r="B3736" s="246" t="s">
        <v>19106</v>
      </c>
      <c r="C3736" s="245" t="s">
        <v>14</v>
      </c>
      <c r="D3736" s="247" t="n">
        <v>0.4799</v>
      </c>
    </row>
    <row r="3737" customFormat="false" ht="12.8" hidden="false" customHeight="false" outlineLevel="0" collapsed="false">
      <c r="A3737" s="245" t="n">
        <v>98559</v>
      </c>
      <c r="B3737" s="246" t="s">
        <v>19107</v>
      </c>
      <c r="C3737" s="245" t="s">
        <v>15376</v>
      </c>
      <c r="D3737" s="247" t="n">
        <v>0.4089</v>
      </c>
    </row>
    <row r="3738" customFormat="false" ht="12.8" hidden="false" customHeight="false" outlineLevel="0" collapsed="false">
      <c r="A3738" s="245" t="n">
        <v>91925</v>
      </c>
      <c r="B3738" s="246" t="s">
        <v>19108</v>
      </c>
      <c r="C3738" s="245" t="s">
        <v>15376</v>
      </c>
      <c r="D3738" s="247" t="n">
        <v>0.3351</v>
      </c>
    </row>
    <row r="3739" customFormat="false" ht="12.8" hidden="false" customHeight="false" outlineLevel="0" collapsed="false">
      <c r="A3739" s="245" t="n">
        <v>91924</v>
      </c>
      <c r="B3739" s="246" t="s">
        <v>19109</v>
      </c>
      <c r="C3739" s="245" t="s">
        <v>15376</v>
      </c>
      <c r="D3739" s="247" t="n">
        <v>0.4026</v>
      </c>
    </row>
    <row r="3740" customFormat="false" ht="12.8" hidden="false" customHeight="false" outlineLevel="0" collapsed="false">
      <c r="A3740" s="245" t="n">
        <v>91933</v>
      </c>
      <c r="B3740" s="246" t="s">
        <v>19110</v>
      </c>
      <c r="C3740" s="245" t="s">
        <v>15376</v>
      </c>
      <c r="D3740" s="247" t="n">
        <v>0.2501</v>
      </c>
    </row>
    <row r="3741" customFormat="false" ht="12.8" hidden="false" customHeight="false" outlineLevel="0" collapsed="false">
      <c r="A3741" s="245" t="n">
        <v>91932</v>
      </c>
      <c r="B3741" s="246" t="s">
        <v>19111</v>
      </c>
      <c r="C3741" s="245" t="s">
        <v>15376</v>
      </c>
      <c r="D3741" s="247" t="n">
        <v>0.2414</v>
      </c>
    </row>
    <row r="3742" customFormat="false" ht="12.8" hidden="false" customHeight="false" outlineLevel="0" collapsed="false">
      <c r="A3742" s="245" t="n">
        <v>91935</v>
      </c>
      <c r="B3742" s="246" t="s">
        <v>19112</v>
      </c>
      <c r="C3742" s="245" t="s">
        <v>15376</v>
      </c>
      <c r="D3742" s="247" t="n">
        <v>0.2398</v>
      </c>
    </row>
    <row r="3743" customFormat="false" ht="12.8" hidden="false" customHeight="false" outlineLevel="0" collapsed="false">
      <c r="A3743" s="245" t="n">
        <v>91934</v>
      </c>
      <c r="B3743" s="246" t="s">
        <v>19113</v>
      </c>
      <c r="C3743" s="245" t="s">
        <v>15376</v>
      </c>
      <c r="D3743" s="247" t="n">
        <v>0.2511</v>
      </c>
    </row>
    <row r="3744" customFormat="false" ht="12.8" hidden="false" customHeight="false" outlineLevel="0" collapsed="false">
      <c r="A3744" s="245" t="n">
        <v>91927</v>
      </c>
      <c r="B3744" s="246" t="s">
        <v>19114</v>
      </c>
      <c r="C3744" s="245" t="s">
        <v>15376</v>
      </c>
      <c r="D3744" s="247" t="n">
        <v>0.3156</v>
      </c>
    </row>
    <row r="3745" customFormat="false" ht="12.8" hidden="false" customHeight="false" outlineLevel="0" collapsed="false">
      <c r="A3745" s="245" t="n">
        <v>91926</v>
      </c>
      <c r="B3745" s="246" t="s">
        <v>19115</v>
      </c>
      <c r="C3745" s="245" t="s">
        <v>15376</v>
      </c>
      <c r="D3745" s="247" t="n">
        <v>0.3532</v>
      </c>
    </row>
    <row r="3746" customFormat="false" ht="12.8" hidden="false" customHeight="false" outlineLevel="0" collapsed="false">
      <c r="A3746" s="245" t="n">
        <v>91929</v>
      </c>
      <c r="B3746" s="246" t="s">
        <v>19116</v>
      </c>
      <c r="C3746" s="245" t="s">
        <v>15376</v>
      </c>
      <c r="D3746" s="247" t="n">
        <v>0.2886</v>
      </c>
    </row>
    <row r="3747" customFormat="false" ht="12.8" hidden="false" customHeight="false" outlineLevel="0" collapsed="false">
      <c r="A3747" s="245" t="n">
        <v>91928</v>
      </c>
      <c r="B3747" s="246" t="s">
        <v>19117</v>
      </c>
      <c r="C3747" s="245" t="s">
        <v>15376</v>
      </c>
      <c r="D3747" s="247" t="n">
        <v>0.308</v>
      </c>
    </row>
    <row r="3748" customFormat="false" ht="12.8" hidden="false" customHeight="false" outlineLevel="0" collapsed="false">
      <c r="A3748" s="245" t="n">
        <v>91931</v>
      </c>
      <c r="B3748" s="246" t="s">
        <v>19118</v>
      </c>
      <c r="C3748" s="245" t="s">
        <v>15376</v>
      </c>
      <c r="D3748" s="247" t="n">
        <v>0.2676</v>
      </c>
    </row>
    <row r="3749" customFormat="false" ht="12.8" hidden="false" customHeight="false" outlineLevel="0" collapsed="false">
      <c r="A3749" s="245" t="n">
        <v>91930</v>
      </c>
      <c r="B3749" s="246" t="s">
        <v>19119</v>
      </c>
      <c r="C3749" s="245" t="s">
        <v>15376</v>
      </c>
      <c r="D3749" s="247" t="n">
        <v>0.2888</v>
      </c>
    </row>
    <row r="3750" customFormat="false" ht="12.8" hidden="false" customHeight="false" outlineLevel="0" collapsed="false">
      <c r="A3750" s="245" t="n">
        <v>91937</v>
      </c>
      <c r="B3750" s="246" t="s">
        <v>19120</v>
      </c>
      <c r="C3750" s="245" t="s">
        <v>14</v>
      </c>
      <c r="D3750" s="247" t="n">
        <v>0.706</v>
      </c>
    </row>
    <row r="3751" customFormat="false" ht="12.8" hidden="false" customHeight="false" outlineLevel="0" collapsed="false">
      <c r="A3751" s="245" t="n">
        <v>92865</v>
      </c>
      <c r="B3751" s="246" t="s">
        <v>19121</v>
      </c>
      <c r="C3751" s="245" t="s">
        <v>14</v>
      </c>
      <c r="D3751" s="247" t="n">
        <v>0.7786</v>
      </c>
    </row>
    <row r="3752" customFormat="false" ht="12.8" hidden="false" customHeight="false" outlineLevel="0" collapsed="false">
      <c r="A3752" s="245" t="n">
        <v>91936</v>
      </c>
      <c r="B3752" s="246" t="s">
        <v>19122</v>
      </c>
      <c r="C3752" s="245" t="s">
        <v>14</v>
      </c>
      <c r="D3752" s="247" t="n">
        <v>0.6241</v>
      </c>
    </row>
    <row r="3753" customFormat="false" ht="12.8" hidden="false" customHeight="false" outlineLevel="0" collapsed="false">
      <c r="A3753" s="245" t="n">
        <v>92867</v>
      </c>
      <c r="B3753" s="246" t="s">
        <v>19123</v>
      </c>
      <c r="C3753" s="245" t="s">
        <v>14</v>
      </c>
      <c r="D3753" s="247" t="n">
        <v>0.9352</v>
      </c>
    </row>
    <row r="3754" customFormat="false" ht="12.8" hidden="false" customHeight="false" outlineLevel="0" collapsed="false">
      <c r="A3754" s="245" t="n">
        <v>91939</v>
      </c>
      <c r="B3754" s="246" t="s">
        <v>19124</v>
      </c>
      <c r="C3754" s="245" t="s">
        <v>14</v>
      </c>
      <c r="D3754" s="247" t="n">
        <v>0.9019</v>
      </c>
    </row>
    <row r="3755" customFormat="false" ht="12.8" hidden="false" customHeight="false" outlineLevel="0" collapsed="false">
      <c r="A3755" s="245" t="n">
        <v>92869</v>
      </c>
      <c r="B3755" s="246" t="s">
        <v>19125</v>
      </c>
      <c r="C3755" s="245" t="s">
        <v>14</v>
      </c>
      <c r="D3755" s="247" t="n">
        <v>0.8134</v>
      </c>
    </row>
    <row r="3756" customFormat="false" ht="12.8" hidden="false" customHeight="false" outlineLevel="0" collapsed="false">
      <c r="A3756" s="245" t="n">
        <v>91941</v>
      </c>
      <c r="B3756" s="246" t="s">
        <v>19126</v>
      </c>
      <c r="C3756" s="245" t="s">
        <v>14</v>
      </c>
      <c r="D3756" s="247" t="n">
        <v>0.7351</v>
      </c>
    </row>
    <row r="3757" customFormat="false" ht="12.8" hidden="false" customHeight="false" outlineLevel="0" collapsed="false">
      <c r="A3757" s="245" t="n">
        <v>92868</v>
      </c>
      <c r="B3757" s="246" t="s">
        <v>19127</v>
      </c>
      <c r="C3757" s="245" t="s">
        <v>14</v>
      </c>
      <c r="D3757" s="247" t="n">
        <v>0.8847</v>
      </c>
    </row>
    <row r="3758" customFormat="false" ht="12.8" hidden="false" customHeight="false" outlineLevel="0" collapsed="false">
      <c r="A3758" s="245" t="n">
        <v>91940</v>
      </c>
      <c r="B3758" s="246" t="s">
        <v>19128</v>
      </c>
      <c r="C3758" s="245" t="s">
        <v>14</v>
      </c>
      <c r="D3758" s="247" t="n">
        <v>0.8301</v>
      </c>
    </row>
    <row r="3759" customFormat="false" ht="12.8" hidden="false" customHeight="false" outlineLevel="0" collapsed="false">
      <c r="A3759" s="245" t="n">
        <v>92870</v>
      </c>
      <c r="B3759" s="246" t="s">
        <v>19129</v>
      </c>
      <c r="C3759" s="245" t="s">
        <v>14</v>
      </c>
      <c r="D3759" s="247" t="n">
        <v>0.885</v>
      </c>
    </row>
    <row r="3760" customFormat="false" ht="12.8" hidden="false" customHeight="false" outlineLevel="0" collapsed="false">
      <c r="A3760" s="245" t="n">
        <v>91942</v>
      </c>
      <c r="B3760" s="246" t="s">
        <v>19130</v>
      </c>
      <c r="C3760" s="245" t="s">
        <v>14</v>
      </c>
      <c r="D3760" s="247" t="n">
        <v>0.834</v>
      </c>
    </row>
    <row r="3761" customFormat="false" ht="12.8" hidden="false" customHeight="false" outlineLevel="0" collapsed="false">
      <c r="A3761" s="245" t="n">
        <v>92872</v>
      </c>
      <c r="B3761" s="246" t="s">
        <v>19131</v>
      </c>
      <c r="C3761" s="245" t="s">
        <v>14</v>
      </c>
      <c r="D3761" s="247" t="n">
        <v>0.6991</v>
      </c>
    </row>
    <row r="3762" customFormat="false" ht="12.8" hidden="false" customHeight="false" outlineLevel="0" collapsed="false">
      <c r="A3762" s="245" t="n">
        <v>91944</v>
      </c>
      <c r="B3762" s="246" t="s">
        <v>19132</v>
      </c>
      <c r="C3762" s="245" t="s">
        <v>14</v>
      </c>
      <c r="D3762" s="247" t="n">
        <v>0.6026</v>
      </c>
    </row>
    <row r="3763" customFormat="false" ht="12.8" hidden="false" customHeight="false" outlineLevel="0" collapsed="false">
      <c r="A3763" s="245" t="n">
        <v>92871</v>
      </c>
      <c r="B3763" s="246" t="s">
        <v>19133</v>
      </c>
      <c r="C3763" s="245" t="s">
        <v>14</v>
      </c>
      <c r="D3763" s="247" t="n">
        <v>0.8038</v>
      </c>
    </row>
    <row r="3764" customFormat="false" ht="12.8" hidden="false" customHeight="false" outlineLevel="0" collapsed="false">
      <c r="A3764" s="245" t="n">
        <v>91943</v>
      </c>
      <c r="B3764" s="246" t="s">
        <v>19134</v>
      </c>
      <c r="C3764" s="245" t="s">
        <v>14</v>
      </c>
      <c r="D3764" s="247" t="n">
        <v>0.7279</v>
      </c>
    </row>
    <row r="3765" customFormat="false" ht="12.8" hidden="false" customHeight="false" outlineLevel="0" collapsed="false">
      <c r="A3765" s="245" t="n">
        <v>92866</v>
      </c>
      <c r="B3765" s="246" t="s">
        <v>19135</v>
      </c>
      <c r="C3765" s="245" t="s">
        <v>14</v>
      </c>
      <c r="D3765" s="247" t="n">
        <v>0.8853</v>
      </c>
    </row>
    <row r="3766" customFormat="false" ht="12.8" hidden="false" customHeight="false" outlineLevel="0" collapsed="false">
      <c r="A3766" s="245" t="n">
        <v>91987</v>
      </c>
      <c r="B3766" s="246" t="s">
        <v>19136</v>
      </c>
      <c r="C3766" s="245" t="s">
        <v>14</v>
      </c>
      <c r="D3766" s="247" t="n">
        <v>0.5233</v>
      </c>
    </row>
    <row r="3767" customFormat="false" ht="12.8" hidden="false" customHeight="false" outlineLevel="0" collapsed="false">
      <c r="A3767" s="245" t="n">
        <v>91986</v>
      </c>
      <c r="B3767" s="246" t="s">
        <v>19137</v>
      </c>
      <c r="C3767" s="245" t="s">
        <v>14</v>
      </c>
      <c r="D3767" s="247" t="n">
        <v>0.5014</v>
      </c>
    </row>
    <row r="3768" customFormat="false" ht="12.8" hidden="false" customHeight="false" outlineLevel="0" collapsed="false">
      <c r="A3768" s="245" t="n">
        <v>97559</v>
      </c>
      <c r="B3768" s="246" t="s">
        <v>19138</v>
      </c>
      <c r="C3768" s="245" t="s">
        <v>14</v>
      </c>
      <c r="D3768" s="247" t="n">
        <v>0.7888</v>
      </c>
    </row>
    <row r="3769" customFormat="false" ht="12.8" hidden="false" customHeight="false" outlineLevel="0" collapsed="false">
      <c r="A3769" s="245" t="n">
        <v>97562</v>
      </c>
      <c r="B3769" s="246" t="s">
        <v>19139</v>
      </c>
      <c r="C3769" s="245" t="s">
        <v>14</v>
      </c>
      <c r="D3769" s="247" t="n">
        <v>0.7458</v>
      </c>
    </row>
    <row r="3770" customFormat="false" ht="12.8" hidden="false" customHeight="false" outlineLevel="0" collapsed="false">
      <c r="A3770" s="245" t="n">
        <v>97564</v>
      </c>
      <c r="B3770" s="246" t="s">
        <v>19140</v>
      </c>
      <c r="C3770" s="245" t="s">
        <v>14</v>
      </c>
      <c r="D3770" s="247" t="n">
        <v>0.8425</v>
      </c>
    </row>
    <row r="3771" customFormat="false" ht="12.8" hidden="false" customHeight="false" outlineLevel="0" collapsed="false">
      <c r="A3771" s="245" t="n">
        <v>91889</v>
      </c>
      <c r="B3771" s="246" t="s">
        <v>19141</v>
      </c>
      <c r="C3771" s="245" t="s">
        <v>14</v>
      </c>
      <c r="D3771" s="247" t="n">
        <v>0.7756</v>
      </c>
    </row>
    <row r="3772" customFormat="false" ht="12.8" hidden="false" customHeight="false" outlineLevel="0" collapsed="false">
      <c r="A3772" s="245" t="n">
        <v>91901</v>
      </c>
      <c r="B3772" s="246" t="s">
        <v>19142</v>
      </c>
      <c r="C3772" s="245" t="s">
        <v>14</v>
      </c>
      <c r="D3772" s="247" t="n">
        <v>0.7236</v>
      </c>
    </row>
    <row r="3773" customFormat="false" ht="12.8" hidden="false" customHeight="false" outlineLevel="0" collapsed="false">
      <c r="A3773" s="245" t="n">
        <v>91913</v>
      </c>
      <c r="B3773" s="246" t="s">
        <v>19143</v>
      </c>
      <c r="C3773" s="245" t="s">
        <v>14</v>
      </c>
      <c r="D3773" s="247" t="n">
        <v>0.8378</v>
      </c>
    </row>
    <row r="3774" customFormat="false" ht="12.8" hidden="false" customHeight="false" outlineLevel="0" collapsed="false">
      <c r="A3774" s="245" t="n">
        <v>91892</v>
      </c>
      <c r="B3774" s="246" t="s">
        <v>19144</v>
      </c>
      <c r="C3774" s="245" t="s">
        <v>14</v>
      </c>
      <c r="D3774" s="247" t="n">
        <v>0.6673</v>
      </c>
    </row>
    <row r="3775" customFormat="false" ht="12.8" hidden="false" customHeight="false" outlineLevel="0" collapsed="false">
      <c r="A3775" s="245" t="n">
        <v>91904</v>
      </c>
      <c r="B3775" s="246" t="s">
        <v>19145</v>
      </c>
      <c r="C3775" s="245" t="s">
        <v>14</v>
      </c>
      <c r="D3775" s="247" t="n">
        <v>0.6118</v>
      </c>
    </row>
    <row r="3776" customFormat="false" ht="12.8" hidden="false" customHeight="false" outlineLevel="0" collapsed="false">
      <c r="A3776" s="245" t="n">
        <v>91916</v>
      </c>
      <c r="B3776" s="246" t="s">
        <v>19146</v>
      </c>
      <c r="C3776" s="245" t="s">
        <v>14</v>
      </c>
      <c r="D3776" s="247" t="n">
        <v>0.7417</v>
      </c>
    </row>
    <row r="3777" customFormat="false" ht="12.8" hidden="false" customHeight="false" outlineLevel="0" collapsed="false">
      <c r="A3777" s="245" t="n">
        <v>91895</v>
      </c>
      <c r="B3777" s="246" t="s">
        <v>19147</v>
      </c>
      <c r="C3777" s="245" t="s">
        <v>14</v>
      </c>
      <c r="D3777" s="247" t="n">
        <v>0.6409</v>
      </c>
    </row>
    <row r="3778" customFormat="false" ht="12.8" hidden="false" customHeight="false" outlineLevel="0" collapsed="false">
      <c r="A3778" s="245" t="n">
        <v>91907</v>
      </c>
      <c r="B3778" s="246" t="s">
        <v>19148</v>
      </c>
      <c r="C3778" s="245" t="s">
        <v>14</v>
      </c>
      <c r="D3778" s="247" t="n">
        <v>0.5931</v>
      </c>
    </row>
    <row r="3779" customFormat="false" ht="12.8" hidden="false" customHeight="false" outlineLevel="0" collapsed="false">
      <c r="A3779" s="245" t="n">
        <v>91919</v>
      </c>
      <c r="B3779" s="246" t="s">
        <v>19149</v>
      </c>
      <c r="C3779" s="245" t="s">
        <v>14</v>
      </c>
      <c r="D3779" s="247" t="n">
        <v>0.7093</v>
      </c>
    </row>
    <row r="3780" customFormat="false" ht="12.8" hidden="false" customHeight="false" outlineLevel="0" collapsed="false">
      <c r="A3780" s="245" t="n">
        <v>91898</v>
      </c>
      <c r="B3780" s="246" t="s">
        <v>19150</v>
      </c>
      <c r="C3780" s="245" t="s">
        <v>14</v>
      </c>
      <c r="D3780" s="247" t="n">
        <v>0.651</v>
      </c>
    </row>
    <row r="3781" customFormat="false" ht="12.8" hidden="false" customHeight="false" outlineLevel="0" collapsed="false">
      <c r="A3781" s="245" t="n">
        <v>91910</v>
      </c>
      <c r="B3781" s="246" t="s">
        <v>19151</v>
      </c>
      <c r="C3781" s="245" t="s">
        <v>14</v>
      </c>
      <c r="D3781" s="247" t="n">
        <v>0.6119</v>
      </c>
    </row>
    <row r="3782" customFormat="false" ht="12.8" hidden="false" customHeight="false" outlineLevel="0" collapsed="false">
      <c r="A3782" s="245" t="n">
        <v>91922</v>
      </c>
      <c r="B3782" s="246" t="s">
        <v>19152</v>
      </c>
      <c r="C3782" s="245" t="s">
        <v>14</v>
      </c>
      <c r="D3782" s="247" t="n">
        <v>0.7101</v>
      </c>
    </row>
    <row r="3783" customFormat="false" ht="12.8" hidden="false" customHeight="false" outlineLevel="0" collapsed="false">
      <c r="A3783" s="245" t="n">
        <v>91887</v>
      </c>
      <c r="B3783" s="246" t="s">
        <v>19153</v>
      </c>
      <c r="C3783" s="245" t="s">
        <v>14</v>
      </c>
      <c r="D3783" s="247" t="n">
        <v>0.7547</v>
      </c>
    </row>
    <row r="3784" customFormat="false" ht="12.8" hidden="false" customHeight="false" outlineLevel="0" collapsed="false">
      <c r="A3784" s="245" t="n">
        <v>91899</v>
      </c>
      <c r="B3784" s="246" t="s">
        <v>19154</v>
      </c>
      <c r="C3784" s="245" t="s">
        <v>14</v>
      </c>
      <c r="D3784" s="247" t="n">
        <v>0.6997</v>
      </c>
    </row>
    <row r="3785" customFormat="false" ht="12.8" hidden="false" customHeight="false" outlineLevel="0" collapsed="false">
      <c r="A3785" s="245" t="n">
        <v>91911</v>
      </c>
      <c r="B3785" s="246" t="s">
        <v>19155</v>
      </c>
      <c r="C3785" s="245" t="s">
        <v>14</v>
      </c>
      <c r="D3785" s="247" t="n">
        <v>0.8213</v>
      </c>
    </row>
    <row r="3786" customFormat="false" ht="12.8" hidden="false" customHeight="false" outlineLevel="0" collapsed="false">
      <c r="A3786" s="245" t="n">
        <v>91890</v>
      </c>
      <c r="B3786" s="246" t="s">
        <v>19156</v>
      </c>
      <c r="C3786" s="245" t="s">
        <v>14</v>
      </c>
      <c r="D3786" s="247" t="n">
        <v>0.7748</v>
      </c>
    </row>
    <row r="3787" customFormat="false" ht="12.8" hidden="false" customHeight="false" outlineLevel="0" collapsed="false">
      <c r="A3787" s="245" t="n">
        <v>91902</v>
      </c>
      <c r="B3787" s="246" t="s">
        <v>19157</v>
      </c>
      <c r="C3787" s="245" t="s">
        <v>14</v>
      </c>
      <c r="D3787" s="247" t="n">
        <v>0.73</v>
      </c>
    </row>
    <row r="3788" customFormat="false" ht="12.8" hidden="false" customHeight="false" outlineLevel="0" collapsed="false">
      <c r="A3788" s="245" t="n">
        <v>91914</v>
      </c>
      <c r="B3788" s="246" t="s">
        <v>19158</v>
      </c>
      <c r="C3788" s="245" t="s">
        <v>14</v>
      </c>
      <c r="D3788" s="247" t="n">
        <v>0.8313</v>
      </c>
    </row>
    <row r="3789" customFormat="false" ht="12.8" hidden="false" customHeight="false" outlineLevel="0" collapsed="false">
      <c r="A3789" s="245" t="n">
        <v>91893</v>
      </c>
      <c r="B3789" s="246" t="s">
        <v>19159</v>
      </c>
      <c r="C3789" s="245" t="s">
        <v>14</v>
      </c>
      <c r="D3789" s="247" t="n">
        <v>0.7254</v>
      </c>
    </row>
    <row r="3790" customFormat="false" ht="12.8" hidden="false" customHeight="false" outlineLevel="0" collapsed="false">
      <c r="A3790" s="245" t="n">
        <v>91905</v>
      </c>
      <c r="B3790" s="246" t="s">
        <v>19160</v>
      </c>
      <c r="C3790" s="245" t="s">
        <v>14</v>
      </c>
      <c r="D3790" s="247" t="n">
        <v>0.6833</v>
      </c>
    </row>
    <row r="3791" customFormat="false" ht="12.8" hidden="false" customHeight="false" outlineLevel="0" collapsed="false">
      <c r="A3791" s="245" t="n">
        <v>91917</v>
      </c>
      <c r="B3791" s="246" t="s">
        <v>19161</v>
      </c>
      <c r="C3791" s="245" t="s">
        <v>14</v>
      </c>
      <c r="D3791" s="247" t="n">
        <v>0.7832</v>
      </c>
    </row>
    <row r="3792" customFormat="false" ht="12.8" hidden="false" customHeight="false" outlineLevel="0" collapsed="false">
      <c r="A3792" s="245" t="n">
        <v>91896</v>
      </c>
      <c r="B3792" s="246" t="s">
        <v>19162</v>
      </c>
      <c r="C3792" s="245" t="s">
        <v>14</v>
      </c>
      <c r="D3792" s="247" t="n">
        <v>0.7309</v>
      </c>
    </row>
    <row r="3793" customFormat="false" ht="12.8" hidden="false" customHeight="false" outlineLevel="0" collapsed="false">
      <c r="A3793" s="245" t="n">
        <v>91908</v>
      </c>
      <c r="B3793" s="246" t="s">
        <v>19163</v>
      </c>
      <c r="C3793" s="245" t="s">
        <v>14</v>
      </c>
      <c r="D3793" s="247" t="n">
        <v>0.6965</v>
      </c>
    </row>
    <row r="3794" customFormat="false" ht="12.8" hidden="false" customHeight="false" outlineLevel="0" collapsed="false">
      <c r="A3794" s="245" t="n">
        <v>91920</v>
      </c>
      <c r="B3794" s="246" t="s">
        <v>19164</v>
      </c>
      <c r="C3794" s="245" t="s">
        <v>14</v>
      </c>
      <c r="D3794" s="247" t="n">
        <v>0.781</v>
      </c>
    </row>
    <row r="3795" customFormat="false" ht="12.8" hidden="false" customHeight="false" outlineLevel="0" collapsed="false">
      <c r="A3795" s="245" t="n">
        <v>91983</v>
      </c>
      <c r="B3795" s="246" t="s">
        <v>19165</v>
      </c>
      <c r="C3795" s="245" t="s">
        <v>14</v>
      </c>
      <c r="D3795" s="247" t="n">
        <v>0.1858</v>
      </c>
    </row>
    <row r="3796" customFormat="false" ht="12.8" hidden="false" customHeight="false" outlineLevel="0" collapsed="false">
      <c r="A3796" s="245" t="n">
        <v>91982</v>
      </c>
      <c r="B3796" s="246" t="s">
        <v>19166</v>
      </c>
      <c r="C3796" s="245" t="s">
        <v>14</v>
      </c>
      <c r="D3796" s="247" t="n">
        <v>0.1346</v>
      </c>
    </row>
    <row r="3797" customFormat="false" ht="12.8" hidden="false" customHeight="false" outlineLevel="0" collapsed="false">
      <c r="A3797" s="245" t="n">
        <v>91833</v>
      </c>
      <c r="B3797" s="246" t="s">
        <v>19167</v>
      </c>
      <c r="C3797" s="245" t="s">
        <v>15376</v>
      </c>
      <c r="D3797" s="247" t="n">
        <v>0.6123</v>
      </c>
    </row>
    <row r="3798" customFormat="false" ht="12.8" hidden="false" customHeight="false" outlineLevel="0" collapsed="false">
      <c r="A3798" s="245" t="n">
        <v>91843</v>
      </c>
      <c r="B3798" s="246" t="s">
        <v>19168</v>
      </c>
      <c r="C3798" s="245" t="s">
        <v>15376</v>
      </c>
      <c r="D3798" s="247" t="n">
        <v>0.4211</v>
      </c>
    </row>
    <row r="3799" customFormat="false" ht="12.8" hidden="false" customHeight="false" outlineLevel="0" collapsed="false">
      <c r="A3799" s="245" t="n">
        <v>91853</v>
      </c>
      <c r="B3799" s="246" t="s">
        <v>19169</v>
      </c>
      <c r="C3799" s="245" t="s">
        <v>15376</v>
      </c>
      <c r="D3799" s="247" t="n">
        <v>0.6171</v>
      </c>
    </row>
    <row r="3800" customFormat="false" ht="12.8" hidden="false" customHeight="false" outlineLevel="0" collapsed="false">
      <c r="A3800" s="245" t="n">
        <v>91835</v>
      </c>
      <c r="B3800" s="246" t="s">
        <v>19170</v>
      </c>
      <c r="C3800" s="245" t="s">
        <v>15376</v>
      </c>
      <c r="D3800" s="247" t="n">
        <v>0.5764</v>
      </c>
    </row>
    <row r="3801" customFormat="false" ht="12.8" hidden="false" customHeight="false" outlineLevel="0" collapsed="false">
      <c r="A3801" s="245" t="n">
        <v>91845</v>
      </c>
      <c r="B3801" s="246" t="s">
        <v>19171</v>
      </c>
      <c r="C3801" s="245" t="s">
        <v>15376</v>
      </c>
      <c r="D3801" s="247" t="n">
        <v>0.3852</v>
      </c>
    </row>
    <row r="3802" customFormat="false" ht="12.8" hidden="false" customHeight="false" outlineLevel="0" collapsed="false">
      <c r="A3802" s="245" t="n">
        <v>91855</v>
      </c>
      <c r="B3802" s="246" t="s">
        <v>19172</v>
      </c>
      <c r="C3802" s="245" t="s">
        <v>15376</v>
      </c>
      <c r="D3802" s="247" t="n">
        <v>0.5632</v>
      </c>
    </row>
    <row r="3803" customFormat="false" ht="12.8" hidden="false" customHeight="false" outlineLevel="0" collapsed="false">
      <c r="A3803" s="245" t="n">
        <v>91837</v>
      </c>
      <c r="B3803" s="246" t="s">
        <v>19173</v>
      </c>
      <c r="C3803" s="245" t="s">
        <v>15376</v>
      </c>
      <c r="D3803" s="247" t="n">
        <v>0.4675</v>
      </c>
    </row>
    <row r="3804" customFormat="false" ht="12.8" hidden="false" customHeight="false" outlineLevel="0" collapsed="false">
      <c r="A3804" s="245" t="n">
        <v>91847</v>
      </c>
      <c r="B3804" s="246" t="s">
        <v>19174</v>
      </c>
      <c r="C3804" s="245" t="s">
        <v>15376</v>
      </c>
      <c r="D3804" s="247" t="n">
        <v>0.2833</v>
      </c>
    </row>
    <row r="3805" customFormat="false" ht="12.8" hidden="false" customHeight="false" outlineLevel="0" collapsed="false">
      <c r="A3805" s="245" t="n">
        <v>91857</v>
      </c>
      <c r="B3805" s="246" t="s">
        <v>19175</v>
      </c>
      <c r="C3805" s="245" t="s">
        <v>15376</v>
      </c>
      <c r="D3805" s="247" t="n">
        <v>0.4269</v>
      </c>
    </row>
    <row r="3806" customFormat="false" ht="12.8" hidden="false" customHeight="false" outlineLevel="0" collapsed="false">
      <c r="A3806" s="245" t="n">
        <v>91840</v>
      </c>
      <c r="B3806" s="246" t="s">
        <v>19176</v>
      </c>
      <c r="C3806" s="245" t="s">
        <v>15376</v>
      </c>
      <c r="D3806" s="247" t="n">
        <v>0.5979</v>
      </c>
    </row>
    <row r="3807" customFormat="false" ht="12.8" hidden="false" customHeight="false" outlineLevel="0" collapsed="false">
      <c r="A3807" s="245" t="n">
        <v>91850</v>
      </c>
      <c r="B3807" s="246" t="s">
        <v>19177</v>
      </c>
      <c r="C3807" s="245" t="s">
        <v>15376</v>
      </c>
      <c r="D3807" s="247" t="n">
        <v>0.46</v>
      </c>
    </row>
    <row r="3808" customFormat="false" ht="12.8" hidden="false" customHeight="false" outlineLevel="0" collapsed="false">
      <c r="A3808" s="245" t="n">
        <v>91860</v>
      </c>
      <c r="B3808" s="246" t="s">
        <v>19178</v>
      </c>
      <c r="C3808" s="245" t="s">
        <v>15376</v>
      </c>
      <c r="D3808" s="247" t="n">
        <v>0.599</v>
      </c>
    </row>
    <row r="3809" customFormat="false" ht="12.8" hidden="false" customHeight="false" outlineLevel="0" collapsed="false">
      <c r="A3809" s="245" t="n">
        <v>91831</v>
      </c>
      <c r="B3809" s="246" t="s">
        <v>19179</v>
      </c>
      <c r="C3809" s="245" t="s">
        <v>15376</v>
      </c>
      <c r="D3809" s="247" t="n">
        <v>0.6409</v>
      </c>
    </row>
    <row r="3810" customFormat="false" ht="12.8" hidden="false" customHeight="false" outlineLevel="0" collapsed="false">
      <c r="A3810" s="245" t="n">
        <v>91852</v>
      </c>
      <c r="B3810" s="246" t="s">
        <v>19180</v>
      </c>
      <c r="C3810" s="245" t="s">
        <v>15376</v>
      </c>
      <c r="D3810" s="247" t="n">
        <v>0.6638</v>
      </c>
    </row>
    <row r="3811" customFormat="false" ht="12.8" hidden="false" customHeight="false" outlineLevel="0" collapsed="false">
      <c r="A3811" s="245" t="n">
        <v>91834</v>
      </c>
      <c r="B3811" s="246" t="s">
        <v>19181</v>
      </c>
      <c r="C3811" s="245" t="s">
        <v>15376</v>
      </c>
      <c r="D3811" s="247" t="n">
        <v>0.6421</v>
      </c>
    </row>
    <row r="3812" customFormat="false" ht="12.8" hidden="false" customHeight="false" outlineLevel="0" collapsed="false">
      <c r="A3812" s="245" t="n">
        <v>91854</v>
      </c>
      <c r="B3812" s="246" t="s">
        <v>19182</v>
      </c>
      <c r="C3812" s="245" t="s">
        <v>15376</v>
      </c>
      <c r="D3812" s="247" t="n">
        <v>0.6631</v>
      </c>
    </row>
    <row r="3813" customFormat="false" ht="12.8" hidden="false" customHeight="false" outlineLevel="0" collapsed="false">
      <c r="A3813" s="245" t="n">
        <v>91836</v>
      </c>
      <c r="B3813" s="246" t="s">
        <v>19183</v>
      </c>
      <c r="C3813" s="245" t="s">
        <v>15376</v>
      </c>
      <c r="D3813" s="247" t="n">
        <v>0.5714</v>
      </c>
    </row>
    <row r="3814" customFormat="false" ht="12.8" hidden="false" customHeight="false" outlineLevel="0" collapsed="false">
      <c r="A3814" s="245" t="n">
        <v>91856</v>
      </c>
      <c r="B3814" s="246" t="s">
        <v>19184</v>
      </c>
      <c r="C3814" s="245" t="s">
        <v>15376</v>
      </c>
      <c r="D3814" s="247" t="n">
        <v>0.561</v>
      </c>
    </row>
    <row r="3815" customFormat="false" ht="12.8" hidden="false" customHeight="false" outlineLevel="0" collapsed="false">
      <c r="A3815" s="245" t="n">
        <v>91839</v>
      </c>
      <c r="B3815" s="246" t="s">
        <v>19185</v>
      </c>
      <c r="C3815" s="245" t="s">
        <v>15376</v>
      </c>
      <c r="D3815" s="247" t="n">
        <v>0.646</v>
      </c>
    </row>
    <row r="3816" customFormat="false" ht="12.8" hidden="false" customHeight="false" outlineLevel="0" collapsed="false">
      <c r="A3816" s="245" t="n">
        <v>91849</v>
      </c>
      <c r="B3816" s="246" t="s">
        <v>19186</v>
      </c>
      <c r="C3816" s="245" t="s">
        <v>15376</v>
      </c>
      <c r="D3816" s="247" t="n">
        <v>0.5175</v>
      </c>
    </row>
    <row r="3817" customFormat="false" ht="12.8" hidden="false" customHeight="false" outlineLevel="0" collapsed="false">
      <c r="A3817" s="245" t="n">
        <v>91859</v>
      </c>
      <c r="B3817" s="246" t="s">
        <v>19187</v>
      </c>
      <c r="C3817" s="245" t="s">
        <v>15376</v>
      </c>
      <c r="D3817" s="247" t="n">
        <v>0.6702</v>
      </c>
    </row>
    <row r="3818" customFormat="false" ht="12.8" hidden="false" customHeight="false" outlineLevel="0" collapsed="false">
      <c r="A3818" s="245" t="n">
        <v>91841</v>
      </c>
      <c r="B3818" s="246" t="s">
        <v>19188</v>
      </c>
      <c r="C3818" s="245" t="s">
        <v>15376</v>
      </c>
      <c r="D3818" s="247" t="n">
        <v>0.6253</v>
      </c>
    </row>
    <row r="3819" customFormat="false" ht="12.8" hidden="false" customHeight="false" outlineLevel="0" collapsed="false">
      <c r="A3819" s="245" t="n">
        <v>91851</v>
      </c>
      <c r="B3819" s="246" t="s">
        <v>19189</v>
      </c>
      <c r="C3819" s="245" t="s">
        <v>15376</v>
      </c>
      <c r="D3819" s="247" t="n">
        <v>0.5009</v>
      </c>
    </row>
    <row r="3820" customFormat="false" ht="12.8" hidden="false" customHeight="false" outlineLevel="0" collapsed="false">
      <c r="A3820" s="245" t="n">
        <v>91861</v>
      </c>
      <c r="B3820" s="246" t="s">
        <v>19190</v>
      </c>
      <c r="C3820" s="245" t="s">
        <v>15376</v>
      </c>
      <c r="D3820" s="247" t="n">
        <v>0.6381</v>
      </c>
    </row>
    <row r="3821" customFormat="false" ht="12.8" hidden="false" customHeight="false" outlineLevel="0" collapsed="false">
      <c r="A3821" s="245" t="n">
        <v>91862</v>
      </c>
      <c r="B3821" s="246" t="s">
        <v>19191</v>
      </c>
      <c r="C3821" s="245" t="s">
        <v>15376</v>
      </c>
      <c r="D3821" s="247" t="n">
        <v>0.5022</v>
      </c>
    </row>
    <row r="3822" customFormat="false" ht="12.8" hidden="false" customHeight="false" outlineLevel="0" collapsed="false">
      <c r="A3822" s="245" t="n">
        <v>91866</v>
      </c>
      <c r="B3822" s="246" t="s">
        <v>19192</v>
      </c>
      <c r="C3822" s="245" t="s">
        <v>15376</v>
      </c>
      <c r="D3822" s="247" t="n">
        <v>0.4328</v>
      </c>
    </row>
    <row r="3823" customFormat="false" ht="12.8" hidden="false" customHeight="false" outlineLevel="0" collapsed="false">
      <c r="A3823" s="245" t="n">
        <v>91870</v>
      </c>
      <c r="B3823" s="246" t="s">
        <v>19193</v>
      </c>
      <c r="C3823" s="245" t="s">
        <v>15376</v>
      </c>
      <c r="D3823" s="247" t="n">
        <v>0.6102</v>
      </c>
    </row>
    <row r="3824" customFormat="false" ht="12.8" hidden="false" customHeight="false" outlineLevel="0" collapsed="false">
      <c r="A3824" s="245" t="n">
        <v>91863</v>
      </c>
      <c r="B3824" s="246" t="s">
        <v>19194</v>
      </c>
      <c r="C3824" s="245" t="s">
        <v>15376</v>
      </c>
      <c r="D3824" s="247" t="n">
        <v>0.4785</v>
      </c>
    </row>
    <row r="3825" customFormat="false" ht="12.8" hidden="false" customHeight="false" outlineLevel="0" collapsed="false">
      <c r="A3825" s="245" t="n">
        <v>91867</v>
      </c>
      <c r="B3825" s="246" t="s">
        <v>19195</v>
      </c>
      <c r="C3825" s="245" t="s">
        <v>15376</v>
      </c>
      <c r="D3825" s="247" t="n">
        <v>0.4192</v>
      </c>
    </row>
    <row r="3826" customFormat="false" ht="12.8" hidden="false" customHeight="false" outlineLevel="0" collapsed="false">
      <c r="A3826" s="245" t="n">
        <v>91871</v>
      </c>
      <c r="B3826" s="246" t="s">
        <v>19196</v>
      </c>
      <c r="C3826" s="245" t="s">
        <v>15376</v>
      </c>
      <c r="D3826" s="247" t="n">
        <v>0.5773</v>
      </c>
    </row>
    <row r="3827" customFormat="false" ht="12.8" hidden="false" customHeight="false" outlineLevel="0" collapsed="false">
      <c r="A3827" s="245" t="n">
        <v>91864</v>
      </c>
      <c r="B3827" s="246" t="s">
        <v>19197</v>
      </c>
      <c r="C3827" s="245" t="s">
        <v>15376</v>
      </c>
      <c r="D3827" s="247" t="n">
        <v>0.407</v>
      </c>
    </row>
    <row r="3828" customFormat="false" ht="12.8" hidden="false" customHeight="false" outlineLevel="0" collapsed="false">
      <c r="A3828" s="245" t="n">
        <v>91868</v>
      </c>
      <c r="B3828" s="246" t="s">
        <v>19198</v>
      </c>
      <c r="C3828" s="245" t="s">
        <v>15376</v>
      </c>
      <c r="D3828" s="247" t="n">
        <v>0.3594</v>
      </c>
    </row>
    <row r="3829" customFormat="false" ht="12.8" hidden="false" customHeight="false" outlineLevel="0" collapsed="false">
      <c r="A3829" s="245" t="n">
        <v>91872</v>
      </c>
      <c r="B3829" s="246" t="s">
        <v>19199</v>
      </c>
      <c r="C3829" s="245" t="s">
        <v>15376</v>
      </c>
      <c r="D3829" s="247" t="n">
        <v>0.4932</v>
      </c>
    </row>
    <row r="3830" customFormat="false" ht="12.8" hidden="false" customHeight="false" outlineLevel="0" collapsed="false">
      <c r="A3830" s="245" t="n">
        <v>91865</v>
      </c>
      <c r="B3830" s="246" t="s">
        <v>19200</v>
      </c>
      <c r="C3830" s="245" t="s">
        <v>15376</v>
      </c>
      <c r="D3830" s="247" t="n">
        <v>0.3753</v>
      </c>
    </row>
    <row r="3831" customFormat="false" ht="12.8" hidden="false" customHeight="false" outlineLevel="0" collapsed="false">
      <c r="A3831" s="245" t="n">
        <v>91869</v>
      </c>
      <c r="B3831" s="246" t="s">
        <v>19201</v>
      </c>
      <c r="C3831" s="245" t="s">
        <v>15376</v>
      </c>
      <c r="D3831" s="247" t="n">
        <v>0.3345</v>
      </c>
    </row>
    <row r="3832" customFormat="false" ht="12.8" hidden="false" customHeight="false" outlineLevel="0" collapsed="false">
      <c r="A3832" s="245" t="n">
        <v>91873</v>
      </c>
      <c r="B3832" s="246" t="s">
        <v>19202</v>
      </c>
      <c r="C3832" s="245" t="s">
        <v>15376</v>
      </c>
      <c r="D3832" s="247" t="n">
        <v>0.4481</v>
      </c>
    </row>
    <row r="3833" customFormat="false" ht="12.8" hidden="false" customHeight="false" outlineLevel="0" collapsed="false">
      <c r="A3833" s="245" t="n">
        <v>91981</v>
      </c>
      <c r="B3833" s="246" t="s">
        <v>19203</v>
      </c>
      <c r="C3833" s="245" t="s">
        <v>14</v>
      </c>
      <c r="D3833" s="247" t="n">
        <v>0.5502</v>
      </c>
    </row>
    <row r="3834" customFormat="false" ht="12.8" hidden="false" customHeight="false" outlineLevel="0" collapsed="false">
      <c r="A3834" s="245" t="n">
        <v>91980</v>
      </c>
      <c r="B3834" s="246" t="s">
        <v>19204</v>
      </c>
      <c r="C3834" s="245" t="s">
        <v>14</v>
      </c>
      <c r="D3834" s="247" t="n">
        <v>0.5368</v>
      </c>
    </row>
    <row r="3835" customFormat="false" ht="12.8" hidden="false" customHeight="false" outlineLevel="0" collapsed="false">
      <c r="A3835" s="245" t="n">
        <v>91979</v>
      </c>
      <c r="B3835" s="246" t="s">
        <v>19205</v>
      </c>
      <c r="C3835" s="245" t="s">
        <v>14</v>
      </c>
      <c r="D3835" s="247" t="n">
        <v>0.5371</v>
      </c>
    </row>
    <row r="3836" customFormat="false" ht="12.8" hidden="false" customHeight="false" outlineLevel="0" collapsed="false">
      <c r="A3836" s="245" t="n">
        <v>91978</v>
      </c>
      <c r="B3836" s="246" t="s">
        <v>19206</v>
      </c>
      <c r="C3836" s="245" t="s">
        <v>14</v>
      </c>
      <c r="D3836" s="247" t="n">
        <v>0.5205</v>
      </c>
    </row>
    <row r="3837" customFormat="false" ht="12.8" hidden="false" customHeight="false" outlineLevel="0" collapsed="false">
      <c r="A3837" s="245" t="n">
        <v>92029</v>
      </c>
      <c r="B3837" s="246" t="s">
        <v>19207</v>
      </c>
      <c r="C3837" s="245" t="s">
        <v>14</v>
      </c>
      <c r="D3837" s="247" t="n">
        <v>0.629</v>
      </c>
    </row>
    <row r="3838" customFormat="false" ht="12.8" hidden="false" customHeight="false" outlineLevel="0" collapsed="false">
      <c r="A3838" s="245" t="n">
        <v>92028</v>
      </c>
      <c r="B3838" s="246" t="s">
        <v>19208</v>
      </c>
      <c r="C3838" s="245" t="s">
        <v>14</v>
      </c>
      <c r="D3838" s="247" t="n">
        <v>0.6365</v>
      </c>
    </row>
    <row r="3839" customFormat="false" ht="12.8" hidden="false" customHeight="false" outlineLevel="0" collapsed="false">
      <c r="A3839" s="245" t="n">
        <v>92031</v>
      </c>
      <c r="B3839" s="246" t="s">
        <v>19209</v>
      </c>
      <c r="C3839" s="245" t="s">
        <v>14</v>
      </c>
      <c r="D3839" s="247" t="n">
        <v>0.628</v>
      </c>
    </row>
    <row r="3840" customFormat="false" ht="12.8" hidden="false" customHeight="false" outlineLevel="0" collapsed="false">
      <c r="A3840" s="245" t="n">
        <v>92030</v>
      </c>
      <c r="B3840" s="246" t="s">
        <v>19210</v>
      </c>
      <c r="C3840" s="245" t="s">
        <v>14</v>
      </c>
      <c r="D3840" s="247" t="n">
        <v>0.633</v>
      </c>
    </row>
    <row r="3841" customFormat="false" ht="12.8" hidden="false" customHeight="false" outlineLevel="0" collapsed="false">
      <c r="A3841" s="245" t="n">
        <v>91955</v>
      </c>
      <c r="B3841" s="246" t="s">
        <v>19211</v>
      </c>
      <c r="C3841" s="245" t="s">
        <v>14</v>
      </c>
      <c r="D3841" s="247" t="n">
        <v>0.6305</v>
      </c>
    </row>
    <row r="3842" customFormat="false" ht="12.8" hidden="false" customHeight="false" outlineLevel="0" collapsed="false">
      <c r="A3842" s="245" t="n">
        <v>91954</v>
      </c>
      <c r="B3842" s="246" t="s">
        <v>19212</v>
      </c>
      <c r="C3842" s="245" t="s">
        <v>14</v>
      </c>
      <c r="D3842" s="247" t="n">
        <v>0.6451</v>
      </c>
    </row>
    <row r="3843" customFormat="false" ht="12.8" hidden="false" customHeight="false" outlineLevel="0" collapsed="false">
      <c r="A3843" s="245" t="n">
        <v>92033</v>
      </c>
      <c r="B3843" s="246" t="s">
        <v>19213</v>
      </c>
      <c r="C3843" s="245" t="s">
        <v>14</v>
      </c>
      <c r="D3843" s="247" t="n">
        <v>0.619</v>
      </c>
    </row>
    <row r="3844" customFormat="false" ht="12.8" hidden="false" customHeight="false" outlineLevel="0" collapsed="false">
      <c r="A3844" s="245" t="n">
        <v>92032</v>
      </c>
      <c r="B3844" s="246" t="s">
        <v>19214</v>
      </c>
      <c r="C3844" s="245" t="s">
        <v>14</v>
      </c>
      <c r="D3844" s="247" t="n">
        <v>0.6225</v>
      </c>
    </row>
    <row r="3845" customFormat="false" ht="12.8" hidden="false" customHeight="false" outlineLevel="0" collapsed="false">
      <c r="A3845" s="245" t="n">
        <v>91961</v>
      </c>
      <c r="B3845" s="246" t="s">
        <v>19215</v>
      </c>
      <c r="C3845" s="245" t="s">
        <v>14</v>
      </c>
      <c r="D3845" s="247" t="n">
        <v>0.6167</v>
      </c>
    </row>
    <row r="3846" customFormat="false" ht="12.8" hidden="false" customHeight="false" outlineLevel="0" collapsed="false">
      <c r="A3846" s="245" t="n">
        <v>91960</v>
      </c>
      <c r="B3846" s="246" t="s">
        <v>19216</v>
      </c>
      <c r="C3846" s="245" t="s">
        <v>14</v>
      </c>
      <c r="D3846" s="247" t="n">
        <v>0.6213</v>
      </c>
    </row>
    <row r="3847" customFormat="false" ht="12.8" hidden="false" customHeight="false" outlineLevel="0" collapsed="false">
      <c r="A3847" s="245" t="n">
        <v>91969</v>
      </c>
      <c r="B3847" s="246" t="s">
        <v>19217</v>
      </c>
      <c r="C3847" s="245" t="s">
        <v>14</v>
      </c>
      <c r="D3847" s="247" t="n">
        <v>0.6102</v>
      </c>
    </row>
    <row r="3848" customFormat="false" ht="12.8" hidden="false" customHeight="false" outlineLevel="0" collapsed="false">
      <c r="A3848" s="245" t="n">
        <v>91968</v>
      </c>
      <c r="B3848" s="246" t="s">
        <v>19218</v>
      </c>
      <c r="C3848" s="245" t="s">
        <v>14</v>
      </c>
      <c r="D3848" s="247" t="n">
        <v>0.6123</v>
      </c>
    </row>
    <row r="3849" customFormat="false" ht="12.8" hidden="false" customHeight="false" outlineLevel="0" collapsed="false">
      <c r="A3849" s="245" t="n">
        <v>91985</v>
      </c>
      <c r="B3849" s="246" t="s">
        <v>19219</v>
      </c>
      <c r="C3849" s="245" t="s">
        <v>14</v>
      </c>
      <c r="D3849" s="247" t="n">
        <v>0.6445</v>
      </c>
    </row>
    <row r="3850" customFormat="false" ht="12.8" hidden="false" customHeight="false" outlineLevel="0" collapsed="false">
      <c r="A3850" s="245" t="n">
        <v>91984</v>
      </c>
      <c r="B3850" s="246" t="s">
        <v>19220</v>
      </c>
      <c r="C3850" s="245" t="s">
        <v>14</v>
      </c>
      <c r="D3850" s="247" t="n">
        <v>0.674</v>
      </c>
    </row>
    <row r="3851" customFormat="false" ht="12.8" hidden="false" customHeight="false" outlineLevel="0" collapsed="false">
      <c r="A3851" s="245" t="n">
        <v>91989</v>
      </c>
      <c r="B3851" s="246" t="s">
        <v>19221</v>
      </c>
      <c r="C3851" s="245" t="s">
        <v>14</v>
      </c>
      <c r="D3851" s="247" t="n">
        <v>0.5647</v>
      </c>
    </row>
    <row r="3852" customFormat="false" ht="12.8" hidden="false" customHeight="false" outlineLevel="0" collapsed="false">
      <c r="A3852" s="245" t="n">
        <v>91988</v>
      </c>
      <c r="B3852" s="246" t="s">
        <v>19222</v>
      </c>
      <c r="C3852" s="245" t="s">
        <v>14</v>
      </c>
      <c r="D3852" s="247" t="n">
        <v>0.5483</v>
      </c>
    </row>
    <row r="3853" customFormat="false" ht="12.8" hidden="false" customHeight="false" outlineLevel="0" collapsed="false">
      <c r="A3853" s="245" t="n">
        <v>92023</v>
      </c>
      <c r="B3853" s="246" t="s">
        <v>19223</v>
      </c>
      <c r="C3853" s="245" t="s">
        <v>14</v>
      </c>
      <c r="D3853" s="247" t="n">
        <v>0.6224</v>
      </c>
    </row>
    <row r="3854" customFormat="false" ht="12.8" hidden="false" customHeight="false" outlineLevel="0" collapsed="false">
      <c r="A3854" s="245" t="n">
        <v>92022</v>
      </c>
      <c r="B3854" s="246" t="s">
        <v>19224</v>
      </c>
      <c r="C3854" s="245" t="s">
        <v>14</v>
      </c>
      <c r="D3854" s="247" t="n">
        <v>0.6294</v>
      </c>
    </row>
    <row r="3855" customFormat="false" ht="12.8" hidden="false" customHeight="false" outlineLevel="0" collapsed="false">
      <c r="A3855" s="245" t="n">
        <v>92025</v>
      </c>
      <c r="B3855" s="246" t="s">
        <v>19225</v>
      </c>
      <c r="C3855" s="245" t="s">
        <v>14</v>
      </c>
      <c r="D3855" s="247" t="n">
        <v>0.6235</v>
      </c>
    </row>
    <row r="3856" customFormat="false" ht="12.8" hidden="false" customHeight="false" outlineLevel="0" collapsed="false">
      <c r="A3856" s="245" t="n">
        <v>92024</v>
      </c>
      <c r="B3856" s="246" t="s">
        <v>19226</v>
      </c>
      <c r="C3856" s="245" t="s">
        <v>14</v>
      </c>
      <c r="D3856" s="247" t="n">
        <v>0.6283</v>
      </c>
    </row>
    <row r="3857" customFormat="false" ht="12.8" hidden="false" customHeight="false" outlineLevel="0" collapsed="false">
      <c r="A3857" s="245" t="n">
        <v>91957</v>
      </c>
      <c r="B3857" s="246" t="s">
        <v>19227</v>
      </c>
      <c r="C3857" s="245" t="s">
        <v>14</v>
      </c>
      <c r="D3857" s="247" t="n">
        <v>0.6088</v>
      </c>
    </row>
    <row r="3858" customFormat="false" ht="12.8" hidden="false" customHeight="false" outlineLevel="0" collapsed="false">
      <c r="A3858" s="245" t="n">
        <v>91956</v>
      </c>
      <c r="B3858" s="246" t="s">
        <v>19228</v>
      </c>
      <c r="C3858" s="245" t="s">
        <v>14</v>
      </c>
      <c r="D3858" s="247" t="n">
        <v>0.6119</v>
      </c>
    </row>
    <row r="3859" customFormat="false" ht="12.8" hidden="false" customHeight="false" outlineLevel="0" collapsed="false">
      <c r="A3859" s="245" t="n">
        <v>91963</v>
      </c>
      <c r="B3859" s="246" t="s">
        <v>19229</v>
      </c>
      <c r="C3859" s="245" t="s">
        <v>14</v>
      </c>
      <c r="D3859" s="247" t="n">
        <v>0.6044</v>
      </c>
    </row>
    <row r="3860" customFormat="false" ht="12.8" hidden="false" customHeight="false" outlineLevel="0" collapsed="false">
      <c r="A3860" s="245" t="n">
        <v>91962</v>
      </c>
      <c r="B3860" s="246" t="s">
        <v>19230</v>
      </c>
      <c r="C3860" s="245" t="s">
        <v>14</v>
      </c>
      <c r="D3860" s="247" t="n">
        <v>0.6057</v>
      </c>
    </row>
    <row r="3861" customFormat="false" ht="12.8" hidden="false" customHeight="false" outlineLevel="0" collapsed="false">
      <c r="A3861" s="245" t="n">
        <v>91953</v>
      </c>
      <c r="B3861" s="246" t="s">
        <v>19231</v>
      </c>
      <c r="C3861" s="245" t="s">
        <v>14</v>
      </c>
      <c r="D3861" s="247" t="n">
        <v>0.6204</v>
      </c>
    </row>
    <row r="3862" customFormat="false" ht="12.8" hidden="false" customHeight="false" outlineLevel="0" collapsed="false">
      <c r="A3862" s="245" t="n">
        <v>91952</v>
      </c>
      <c r="B3862" s="246" t="s">
        <v>19232</v>
      </c>
      <c r="C3862" s="245" t="s">
        <v>14</v>
      </c>
      <c r="D3862" s="247" t="n">
        <v>0.634</v>
      </c>
    </row>
    <row r="3863" customFormat="false" ht="12.8" hidden="false" customHeight="false" outlineLevel="0" collapsed="false">
      <c r="A3863" s="245" t="n">
        <v>92035</v>
      </c>
      <c r="B3863" s="246" t="s">
        <v>19233</v>
      </c>
      <c r="C3863" s="245" t="s">
        <v>14</v>
      </c>
      <c r="D3863" s="247" t="n">
        <v>0.6138</v>
      </c>
    </row>
    <row r="3864" customFormat="false" ht="12.8" hidden="false" customHeight="false" outlineLevel="0" collapsed="false">
      <c r="A3864" s="245" t="n">
        <v>92034</v>
      </c>
      <c r="B3864" s="246" t="s">
        <v>19234</v>
      </c>
      <c r="C3864" s="245" t="s">
        <v>14</v>
      </c>
      <c r="D3864" s="247" t="n">
        <v>0.6168</v>
      </c>
    </row>
    <row r="3865" customFormat="false" ht="12.8" hidden="false" customHeight="false" outlineLevel="0" collapsed="false">
      <c r="A3865" s="245" t="n">
        <v>92027</v>
      </c>
      <c r="B3865" s="246" t="s">
        <v>19235</v>
      </c>
      <c r="C3865" s="245" t="s">
        <v>14</v>
      </c>
      <c r="D3865" s="247" t="n">
        <v>0.6077</v>
      </c>
    </row>
    <row r="3866" customFormat="false" ht="12.8" hidden="false" customHeight="false" outlineLevel="0" collapsed="false">
      <c r="A3866" s="245" t="n">
        <v>92026</v>
      </c>
      <c r="B3866" s="246" t="s">
        <v>19236</v>
      </c>
      <c r="C3866" s="245" t="s">
        <v>14</v>
      </c>
      <c r="D3866" s="247" t="n">
        <v>0.6097</v>
      </c>
    </row>
    <row r="3867" customFormat="false" ht="12.8" hidden="false" customHeight="false" outlineLevel="0" collapsed="false">
      <c r="A3867" s="245" t="n">
        <v>91965</v>
      </c>
      <c r="B3867" s="246" t="s">
        <v>19237</v>
      </c>
      <c r="C3867" s="245" t="s">
        <v>14</v>
      </c>
      <c r="D3867" s="247" t="n">
        <v>0.5974</v>
      </c>
    </row>
    <row r="3868" customFormat="false" ht="12.8" hidden="false" customHeight="false" outlineLevel="0" collapsed="false">
      <c r="A3868" s="245" t="n">
        <v>91964</v>
      </c>
      <c r="B3868" s="246" t="s">
        <v>19238</v>
      </c>
      <c r="C3868" s="245" t="s">
        <v>14</v>
      </c>
      <c r="D3868" s="247" t="n">
        <v>0.5975</v>
      </c>
    </row>
    <row r="3869" customFormat="false" ht="12.8" hidden="false" customHeight="false" outlineLevel="0" collapsed="false">
      <c r="A3869" s="245" t="n">
        <v>91973</v>
      </c>
      <c r="B3869" s="246" t="s">
        <v>19239</v>
      </c>
      <c r="C3869" s="245" t="s">
        <v>14</v>
      </c>
      <c r="D3869" s="247" t="n">
        <v>0.5783</v>
      </c>
    </row>
    <row r="3870" customFormat="false" ht="12.8" hidden="false" customHeight="false" outlineLevel="0" collapsed="false">
      <c r="A3870" s="245" t="n">
        <v>91972</v>
      </c>
      <c r="B3870" s="246" t="s">
        <v>19240</v>
      </c>
      <c r="C3870" s="245" t="s">
        <v>14</v>
      </c>
      <c r="D3870" s="247" t="n">
        <v>0.5986</v>
      </c>
    </row>
    <row r="3871" customFormat="false" ht="12.8" hidden="false" customHeight="false" outlineLevel="0" collapsed="false">
      <c r="A3871" s="245" t="n">
        <v>91959</v>
      </c>
      <c r="B3871" s="246" t="s">
        <v>19241</v>
      </c>
      <c r="C3871" s="245" t="s">
        <v>14</v>
      </c>
      <c r="D3871" s="247" t="n">
        <v>0.5995</v>
      </c>
    </row>
    <row r="3872" customFormat="false" ht="12.8" hidden="false" customHeight="false" outlineLevel="0" collapsed="false">
      <c r="A3872" s="245" t="n">
        <v>91958</v>
      </c>
      <c r="B3872" s="246" t="s">
        <v>19242</v>
      </c>
      <c r="C3872" s="245" t="s">
        <v>14</v>
      </c>
      <c r="D3872" s="247" t="n">
        <v>0.6003</v>
      </c>
    </row>
    <row r="3873" customFormat="false" ht="12.8" hidden="false" customHeight="false" outlineLevel="0" collapsed="false">
      <c r="A3873" s="245" t="n">
        <v>91971</v>
      </c>
      <c r="B3873" s="246" t="s">
        <v>19243</v>
      </c>
      <c r="C3873" s="245" t="s">
        <v>14</v>
      </c>
      <c r="D3873" s="247" t="n">
        <v>0.5708</v>
      </c>
    </row>
    <row r="3874" customFormat="false" ht="12.8" hidden="false" customHeight="false" outlineLevel="0" collapsed="false">
      <c r="A3874" s="245" t="n">
        <v>91970</v>
      </c>
      <c r="B3874" s="246" t="s">
        <v>19244</v>
      </c>
      <c r="C3874" s="245" t="s">
        <v>14</v>
      </c>
      <c r="D3874" s="247" t="n">
        <v>0.5913</v>
      </c>
    </row>
    <row r="3875" customFormat="false" ht="12.8" hidden="false" customHeight="false" outlineLevel="0" collapsed="false">
      <c r="A3875" s="245" t="n">
        <v>91967</v>
      </c>
      <c r="B3875" s="246" t="s">
        <v>19245</v>
      </c>
      <c r="C3875" s="245" t="s">
        <v>14</v>
      </c>
      <c r="D3875" s="247" t="n">
        <v>0.5893</v>
      </c>
    </row>
    <row r="3876" customFormat="false" ht="12.8" hidden="false" customHeight="false" outlineLevel="0" collapsed="false">
      <c r="A3876" s="245" t="n">
        <v>91966</v>
      </c>
      <c r="B3876" s="246" t="s">
        <v>19246</v>
      </c>
      <c r="C3876" s="245" t="s">
        <v>14</v>
      </c>
      <c r="D3876" s="247" t="n">
        <v>0.5876</v>
      </c>
    </row>
    <row r="3877" customFormat="false" ht="12.8" hidden="false" customHeight="false" outlineLevel="0" collapsed="false">
      <c r="A3877" s="245" t="n">
        <v>91975</v>
      </c>
      <c r="B3877" s="246" t="s">
        <v>19247</v>
      </c>
      <c r="C3877" s="245" t="s">
        <v>14</v>
      </c>
      <c r="D3877" s="247" t="n">
        <v>0.5624</v>
      </c>
    </row>
    <row r="3878" customFormat="false" ht="12.8" hidden="false" customHeight="false" outlineLevel="0" collapsed="false">
      <c r="A3878" s="245" t="n">
        <v>91974</v>
      </c>
      <c r="B3878" s="246" t="s">
        <v>19248</v>
      </c>
      <c r="C3878" s="245" t="s">
        <v>14</v>
      </c>
      <c r="D3878" s="247" t="n">
        <v>0.5829</v>
      </c>
    </row>
    <row r="3879" customFormat="false" ht="12.8" hidden="false" customHeight="false" outlineLevel="0" collapsed="false">
      <c r="A3879" s="245" t="n">
        <v>91977</v>
      </c>
      <c r="B3879" s="246" t="s">
        <v>19249</v>
      </c>
      <c r="C3879" s="245" t="s">
        <v>14</v>
      </c>
      <c r="D3879" s="247" t="n">
        <v>0.5618</v>
      </c>
    </row>
    <row r="3880" customFormat="false" ht="12.8" hidden="false" customHeight="false" outlineLevel="0" collapsed="false">
      <c r="A3880" s="245" t="n">
        <v>91976</v>
      </c>
      <c r="B3880" s="246" t="s">
        <v>19250</v>
      </c>
      <c r="C3880" s="245" t="s">
        <v>14</v>
      </c>
      <c r="D3880" s="247" t="n">
        <v>0.5756</v>
      </c>
    </row>
    <row r="3881" customFormat="false" ht="12.8" hidden="false" customHeight="false" outlineLevel="0" collapsed="false">
      <c r="A3881" s="245" t="n">
        <v>91874</v>
      </c>
      <c r="B3881" s="246" t="s">
        <v>19251</v>
      </c>
      <c r="C3881" s="245" t="s">
        <v>14</v>
      </c>
      <c r="D3881" s="247" t="n">
        <v>0.8732</v>
      </c>
    </row>
    <row r="3882" customFormat="false" ht="12.8" hidden="false" customHeight="false" outlineLevel="0" collapsed="false">
      <c r="A3882" s="245" t="n">
        <v>91878</v>
      </c>
      <c r="B3882" s="246" t="s">
        <v>19252</v>
      </c>
      <c r="C3882" s="245" t="s">
        <v>14</v>
      </c>
      <c r="D3882" s="247" t="n">
        <v>0.8397</v>
      </c>
    </row>
    <row r="3883" customFormat="false" ht="12.8" hidden="false" customHeight="false" outlineLevel="0" collapsed="false">
      <c r="A3883" s="245" t="n">
        <v>91882</v>
      </c>
      <c r="B3883" s="246" t="s">
        <v>19253</v>
      </c>
      <c r="C3883" s="245" t="s">
        <v>14</v>
      </c>
      <c r="D3883" s="247" t="n">
        <v>0.9116</v>
      </c>
    </row>
    <row r="3884" customFormat="false" ht="12.8" hidden="false" customHeight="false" outlineLevel="0" collapsed="false">
      <c r="A3884" s="245" t="n">
        <v>91875</v>
      </c>
      <c r="B3884" s="246" t="s">
        <v>19254</v>
      </c>
      <c r="C3884" s="245" t="s">
        <v>14</v>
      </c>
      <c r="D3884" s="247" t="n">
        <v>0.8402</v>
      </c>
    </row>
    <row r="3885" customFormat="false" ht="12.8" hidden="false" customHeight="false" outlineLevel="0" collapsed="false">
      <c r="A3885" s="245" t="n">
        <v>91879</v>
      </c>
      <c r="B3885" s="246" t="s">
        <v>19255</v>
      </c>
      <c r="C3885" s="245" t="s">
        <v>14</v>
      </c>
      <c r="D3885" s="247" t="n">
        <v>0.8057</v>
      </c>
    </row>
    <row r="3886" customFormat="false" ht="12.8" hidden="false" customHeight="false" outlineLevel="0" collapsed="false">
      <c r="A3886" s="245" t="n">
        <v>91884</v>
      </c>
      <c r="B3886" s="246" t="s">
        <v>19256</v>
      </c>
      <c r="C3886" s="245" t="s">
        <v>14</v>
      </c>
      <c r="D3886" s="247" t="n">
        <v>0.8832</v>
      </c>
    </row>
    <row r="3887" customFormat="false" ht="12.8" hidden="false" customHeight="false" outlineLevel="0" collapsed="false">
      <c r="A3887" s="245" t="n">
        <v>91876</v>
      </c>
      <c r="B3887" s="246" t="s">
        <v>19257</v>
      </c>
      <c r="C3887" s="245" t="s">
        <v>14</v>
      </c>
      <c r="D3887" s="247" t="n">
        <v>0.8155</v>
      </c>
    </row>
    <row r="3888" customFormat="false" ht="12.8" hidden="false" customHeight="false" outlineLevel="0" collapsed="false">
      <c r="A3888" s="245" t="n">
        <v>91880</v>
      </c>
      <c r="B3888" s="246" t="s">
        <v>19258</v>
      </c>
      <c r="C3888" s="245" t="s">
        <v>14</v>
      </c>
      <c r="D3888" s="247" t="n">
        <v>0.7835</v>
      </c>
    </row>
    <row r="3889" customFormat="false" ht="12.8" hidden="false" customHeight="false" outlineLevel="0" collapsed="false">
      <c r="A3889" s="245" t="n">
        <v>91885</v>
      </c>
      <c r="B3889" s="246" t="s">
        <v>19259</v>
      </c>
      <c r="C3889" s="245" t="s">
        <v>14</v>
      </c>
      <c r="D3889" s="247" t="n">
        <v>0.8582</v>
      </c>
    </row>
    <row r="3890" customFormat="false" ht="12.8" hidden="false" customHeight="false" outlineLevel="0" collapsed="false">
      <c r="A3890" s="245" t="n">
        <v>91877</v>
      </c>
      <c r="B3890" s="246" t="s">
        <v>19260</v>
      </c>
      <c r="C3890" s="245" t="s">
        <v>14</v>
      </c>
      <c r="D3890" s="247" t="n">
        <v>0.7677</v>
      </c>
    </row>
    <row r="3891" customFormat="false" ht="12.8" hidden="false" customHeight="false" outlineLevel="0" collapsed="false">
      <c r="A3891" s="245" t="n">
        <v>91881</v>
      </c>
      <c r="B3891" s="246" t="s">
        <v>19261</v>
      </c>
      <c r="C3891" s="245" t="s">
        <v>14</v>
      </c>
      <c r="D3891" s="247" t="n">
        <v>0.736</v>
      </c>
    </row>
    <row r="3892" customFormat="false" ht="12.8" hidden="false" customHeight="false" outlineLevel="0" collapsed="false">
      <c r="A3892" s="245" t="n">
        <v>91886</v>
      </c>
      <c r="B3892" s="246" t="s">
        <v>19262</v>
      </c>
      <c r="C3892" s="245" t="s">
        <v>14</v>
      </c>
      <c r="D3892" s="247" t="n">
        <v>0.8125</v>
      </c>
    </row>
    <row r="3893" customFormat="false" ht="12.8" hidden="false" customHeight="false" outlineLevel="0" collapsed="false">
      <c r="A3893" s="245" t="n">
        <v>91945</v>
      </c>
      <c r="B3893" s="246" t="s">
        <v>19263</v>
      </c>
      <c r="C3893" s="245" t="s">
        <v>14</v>
      </c>
      <c r="D3893" s="247" t="n">
        <v>0.6843</v>
      </c>
    </row>
    <row r="3894" customFormat="false" ht="12.8" hidden="false" customHeight="false" outlineLevel="0" collapsed="false">
      <c r="A3894" s="245" t="n">
        <v>91947</v>
      </c>
      <c r="B3894" s="246" t="s">
        <v>19264</v>
      </c>
      <c r="C3894" s="245" t="s">
        <v>14</v>
      </c>
      <c r="D3894" s="247" t="n">
        <v>0.5133</v>
      </c>
    </row>
    <row r="3895" customFormat="false" ht="12.8" hidden="false" customHeight="false" outlineLevel="0" collapsed="false">
      <c r="A3895" s="245" t="n">
        <v>91946</v>
      </c>
      <c r="B3895" s="246" t="s">
        <v>19265</v>
      </c>
      <c r="C3895" s="245" t="s">
        <v>14</v>
      </c>
      <c r="D3895" s="247" t="n">
        <v>0.5971</v>
      </c>
    </row>
    <row r="3896" customFormat="false" ht="12.8" hidden="false" customHeight="false" outlineLevel="0" collapsed="false">
      <c r="A3896" s="245" t="n">
        <v>91949</v>
      </c>
      <c r="B3896" s="246" t="s">
        <v>19266</v>
      </c>
      <c r="C3896" s="245" t="s">
        <v>14</v>
      </c>
      <c r="D3896" s="247" t="n">
        <v>0.5761</v>
      </c>
    </row>
    <row r="3897" customFormat="false" ht="12.8" hidden="false" customHeight="false" outlineLevel="0" collapsed="false">
      <c r="A3897" s="245" t="n">
        <v>91951</v>
      </c>
      <c r="B3897" s="246" t="s">
        <v>19267</v>
      </c>
      <c r="C3897" s="245" t="s">
        <v>14</v>
      </c>
      <c r="D3897" s="247" t="n">
        <v>0.3956</v>
      </c>
    </row>
    <row r="3898" customFormat="false" ht="12.8" hidden="false" customHeight="false" outlineLevel="0" collapsed="false">
      <c r="A3898" s="245" t="n">
        <v>91950</v>
      </c>
      <c r="B3898" s="246" t="s">
        <v>19268</v>
      </c>
      <c r="C3898" s="245" t="s">
        <v>14</v>
      </c>
      <c r="D3898" s="247" t="n">
        <v>0.4786</v>
      </c>
    </row>
    <row r="3899" customFormat="false" ht="12.8" hidden="false" customHeight="false" outlineLevel="0" collapsed="false">
      <c r="A3899" s="245" t="n">
        <v>91992</v>
      </c>
      <c r="B3899" s="246" t="s">
        <v>19269</v>
      </c>
      <c r="C3899" s="245" t="s">
        <v>14</v>
      </c>
      <c r="D3899" s="247" t="n">
        <v>0.7281</v>
      </c>
    </row>
    <row r="3900" customFormat="false" ht="12.8" hidden="false" customHeight="false" outlineLevel="0" collapsed="false">
      <c r="A3900" s="245" t="n">
        <v>91990</v>
      </c>
      <c r="B3900" s="246" t="s">
        <v>19270</v>
      </c>
      <c r="C3900" s="245" t="s">
        <v>14</v>
      </c>
      <c r="D3900" s="247" t="n">
        <v>0.7704</v>
      </c>
    </row>
    <row r="3901" customFormat="false" ht="12.8" hidden="false" customHeight="false" outlineLevel="0" collapsed="false">
      <c r="A3901" s="245" t="n">
        <v>91993</v>
      </c>
      <c r="B3901" s="246" t="s">
        <v>19271</v>
      </c>
      <c r="C3901" s="245" t="s">
        <v>14</v>
      </c>
      <c r="D3901" s="247" t="n">
        <v>0.6943</v>
      </c>
    </row>
    <row r="3902" customFormat="false" ht="12.8" hidden="false" customHeight="false" outlineLevel="0" collapsed="false">
      <c r="A3902" s="245" t="n">
        <v>91991</v>
      </c>
      <c r="B3902" s="246" t="s">
        <v>19272</v>
      </c>
      <c r="C3902" s="245" t="s">
        <v>14</v>
      </c>
      <c r="D3902" s="247" t="n">
        <v>0.7238</v>
      </c>
    </row>
    <row r="3903" customFormat="false" ht="12.8" hidden="false" customHeight="false" outlineLevel="0" collapsed="false">
      <c r="A3903" s="245" t="n">
        <v>92000</v>
      </c>
      <c r="B3903" s="246" t="s">
        <v>19273</v>
      </c>
      <c r="C3903" s="245" t="s">
        <v>14</v>
      </c>
      <c r="D3903" s="247" t="n">
        <v>0.6078</v>
      </c>
    </row>
    <row r="3904" customFormat="false" ht="12.8" hidden="false" customHeight="false" outlineLevel="0" collapsed="false">
      <c r="A3904" s="245" t="n">
        <v>91998</v>
      </c>
      <c r="B3904" s="246" t="s">
        <v>19274</v>
      </c>
      <c r="C3904" s="245" t="s">
        <v>14</v>
      </c>
      <c r="D3904" s="247" t="n">
        <v>0.6136</v>
      </c>
    </row>
    <row r="3905" customFormat="false" ht="12.8" hidden="false" customHeight="false" outlineLevel="0" collapsed="false">
      <c r="A3905" s="245" t="n">
        <v>92001</v>
      </c>
      <c r="B3905" s="246" t="s">
        <v>19275</v>
      </c>
      <c r="C3905" s="245" t="s">
        <v>14</v>
      </c>
      <c r="D3905" s="247" t="n">
        <v>0.5679</v>
      </c>
    </row>
    <row r="3906" customFormat="false" ht="12.8" hidden="false" customHeight="false" outlineLevel="0" collapsed="false">
      <c r="A3906" s="245" t="n">
        <v>91999</v>
      </c>
      <c r="B3906" s="246" t="s">
        <v>19276</v>
      </c>
      <c r="C3906" s="245" t="s">
        <v>14</v>
      </c>
      <c r="D3906" s="247" t="n">
        <v>0.5536</v>
      </c>
    </row>
    <row r="3907" customFormat="false" ht="12.8" hidden="false" customHeight="false" outlineLevel="0" collapsed="false">
      <c r="A3907" s="245" t="n">
        <v>92008</v>
      </c>
      <c r="B3907" s="246" t="s">
        <v>19277</v>
      </c>
      <c r="C3907" s="245" t="s">
        <v>14</v>
      </c>
      <c r="D3907" s="247" t="n">
        <v>0.584</v>
      </c>
    </row>
    <row r="3908" customFormat="false" ht="12.8" hidden="false" customHeight="false" outlineLevel="0" collapsed="false">
      <c r="A3908" s="245" t="n">
        <v>92006</v>
      </c>
      <c r="B3908" s="246" t="s">
        <v>19278</v>
      </c>
      <c r="C3908" s="245" t="s">
        <v>14</v>
      </c>
      <c r="D3908" s="247" t="n">
        <v>0.5802</v>
      </c>
    </row>
    <row r="3909" customFormat="false" ht="12.8" hidden="false" customHeight="false" outlineLevel="0" collapsed="false">
      <c r="A3909" s="245" t="n">
        <v>92009</v>
      </c>
      <c r="B3909" s="246" t="s">
        <v>19279</v>
      </c>
      <c r="C3909" s="245" t="s">
        <v>14</v>
      </c>
      <c r="D3909" s="247" t="n">
        <v>0.5354</v>
      </c>
    </row>
    <row r="3910" customFormat="false" ht="12.8" hidden="false" customHeight="false" outlineLevel="0" collapsed="false">
      <c r="A3910" s="245" t="n">
        <v>92007</v>
      </c>
      <c r="B3910" s="246" t="s">
        <v>19280</v>
      </c>
      <c r="C3910" s="245" t="s">
        <v>14</v>
      </c>
      <c r="D3910" s="247" t="n">
        <v>0.5191</v>
      </c>
    </row>
    <row r="3911" customFormat="false" ht="12.8" hidden="false" customHeight="false" outlineLevel="0" collapsed="false">
      <c r="A3911" s="245" t="n">
        <v>92016</v>
      </c>
      <c r="B3911" s="246" t="s">
        <v>19281</v>
      </c>
      <c r="C3911" s="245" t="s">
        <v>14</v>
      </c>
      <c r="D3911" s="247" t="n">
        <v>0.5727</v>
      </c>
    </row>
    <row r="3912" customFormat="false" ht="12.8" hidden="false" customHeight="false" outlineLevel="0" collapsed="false">
      <c r="A3912" s="245" t="n">
        <v>92014</v>
      </c>
      <c r="B3912" s="246" t="s">
        <v>19282</v>
      </c>
      <c r="C3912" s="245" t="s">
        <v>14</v>
      </c>
      <c r="D3912" s="247" t="n">
        <v>0.5678</v>
      </c>
    </row>
    <row r="3913" customFormat="false" ht="12.8" hidden="false" customHeight="false" outlineLevel="0" collapsed="false">
      <c r="A3913" s="245" t="n">
        <v>92017</v>
      </c>
      <c r="B3913" s="246" t="s">
        <v>19283</v>
      </c>
      <c r="C3913" s="245" t="s">
        <v>14</v>
      </c>
      <c r="D3913" s="247" t="n">
        <v>0.5203</v>
      </c>
    </row>
    <row r="3914" customFormat="false" ht="12.8" hidden="false" customHeight="false" outlineLevel="0" collapsed="false">
      <c r="A3914" s="245" t="n">
        <v>92015</v>
      </c>
      <c r="B3914" s="246" t="s">
        <v>19284</v>
      </c>
      <c r="C3914" s="245" t="s">
        <v>14</v>
      </c>
      <c r="D3914" s="247" t="n">
        <v>0.5064</v>
      </c>
    </row>
    <row r="3915" customFormat="false" ht="12.8" hidden="false" customHeight="false" outlineLevel="0" collapsed="false">
      <c r="A3915" s="245" t="n">
        <v>92019</v>
      </c>
      <c r="B3915" s="246" t="s">
        <v>19285</v>
      </c>
      <c r="C3915" s="245" t="s">
        <v>14</v>
      </c>
      <c r="D3915" s="247" t="n">
        <v>0.5489</v>
      </c>
    </row>
    <row r="3916" customFormat="false" ht="12.8" hidden="false" customHeight="false" outlineLevel="0" collapsed="false">
      <c r="A3916" s="245" t="n">
        <v>92018</v>
      </c>
      <c r="B3916" s="246" t="s">
        <v>19286</v>
      </c>
      <c r="C3916" s="245" t="s">
        <v>14</v>
      </c>
      <c r="D3916" s="247" t="n">
        <v>0.5646</v>
      </c>
    </row>
    <row r="3917" customFormat="false" ht="12.8" hidden="false" customHeight="false" outlineLevel="0" collapsed="false">
      <c r="A3917" s="245" t="n">
        <v>92021</v>
      </c>
      <c r="B3917" s="246" t="s">
        <v>19287</v>
      </c>
      <c r="C3917" s="245" t="s">
        <v>14</v>
      </c>
      <c r="D3917" s="247" t="n">
        <v>0.5475</v>
      </c>
    </row>
    <row r="3918" customFormat="false" ht="12.8" hidden="false" customHeight="false" outlineLevel="0" collapsed="false">
      <c r="A3918" s="245" t="n">
        <v>92020</v>
      </c>
      <c r="B3918" s="246" t="s">
        <v>19288</v>
      </c>
      <c r="C3918" s="245" t="s">
        <v>14</v>
      </c>
      <c r="D3918" s="247" t="n">
        <v>0.5579</v>
      </c>
    </row>
    <row r="3919" customFormat="false" ht="12.8" hidden="false" customHeight="false" outlineLevel="0" collapsed="false">
      <c r="A3919" s="245" t="n">
        <v>91996</v>
      </c>
      <c r="B3919" s="246" t="s">
        <v>19289</v>
      </c>
      <c r="C3919" s="245" t="s">
        <v>14</v>
      </c>
      <c r="D3919" s="247" t="n">
        <v>0.6509</v>
      </c>
    </row>
    <row r="3920" customFormat="false" ht="12.8" hidden="false" customHeight="false" outlineLevel="0" collapsed="false">
      <c r="A3920" s="245" t="n">
        <v>91994</v>
      </c>
      <c r="B3920" s="246" t="s">
        <v>19290</v>
      </c>
      <c r="C3920" s="245" t="s">
        <v>14</v>
      </c>
      <c r="D3920" s="247" t="n">
        <v>0.6754</v>
      </c>
    </row>
    <row r="3921" customFormat="false" ht="12.8" hidden="false" customHeight="false" outlineLevel="0" collapsed="false">
      <c r="A3921" s="245" t="n">
        <v>91997</v>
      </c>
      <c r="B3921" s="246" t="s">
        <v>19291</v>
      </c>
      <c r="C3921" s="245" t="s">
        <v>14</v>
      </c>
      <c r="D3921" s="247" t="n">
        <v>0.6126</v>
      </c>
    </row>
    <row r="3922" customFormat="false" ht="12.8" hidden="false" customHeight="false" outlineLevel="0" collapsed="false">
      <c r="A3922" s="245" t="n">
        <v>91995</v>
      </c>
      <c r="B3922" s="246" t="s">
        <v>19292</v>
      </c>
      <c r="C3922" s="245" t="s">
        <v>14</v>
      </c>
      <c r="D3922" s="247" t="n">
        <v>0.6191</v>
      </c>
    </row>
    <row r="3923" customFormat="false" ht="12.8" hidden="false" customHeight="false" outlineLevel="0" collapsed="false">
      <c r="A3923" s="245" t="n">
        <v>92004</v>
      </c>
      <c r="B3923" s="246" t="s">
        <v>19293</v>
      </c>
      <c r="C3923" s="245" t="s">
        <v>14</v>
      </c>
      <c r="D3923" s="247" t="n">
        <v>0.6417</v>
      </c>
    </row>
    <row r="3924" customFormat="false" ht="12.8" hidden="false" customHeight="false" outlineLevel="0" collapsed="false">
      <c r="A3924" s="245" t="n">
        <v>92002</v>
      </c>
      <c r="B3924" s="246" t="s">
        <v>19294</v>
      </c>
      <c r="C3924" s="245" t="s">
        <v>14</v>
      </c>
      <c r="D3924" s="247" t="n">
        <v>0.6526</v>
      </c>
    </row>
    <row r="3925" customFormat="false" ht="12.8" hidden="false" customHeight="false" outlineLevel="0" collapsed="false">
      <c r="A3925" s="245" t="n">
        <v>92005</v>
      </c>
      <c r="B3925" s="246" t="s">
        <v>19295</v>
      </c>
      <c r="C3925" s="245" t="s">
        <v>14</v>
      </c>
      <c r="D3925" s="247" t="n">
        <v>0.5951</v>
      </c>
    </row>
    <row r="3926" customFormat="false" ht="12.8" hidden="false" customHeight="false" outlineLevel="0" collapsed="false">
      <c r="A3926" s="245" t="n">
        <v>92003</v>
      </c>
      <c r="B3926" s="246" t="s">
        <v>19296</v>
      </c>
      <c r="C3926" s="245" t="s">
        <v>14</v>
      </c>
      <c r="D3926" s="247" t="n">
        <v>0.5947</v>
      </c>
    </row>
    <row r="3927" customFormat="false" ht="12.8" hidden="false" customHeight="false" outlineLevel="0" collapsed="false">
      <c r="A3927" s="245" t="n">
        <v>92012</v>
      </c>
      <c r="B3927" s="246" t="s">
        <v>19297</v>
      </c>
      <c r="C3927" s="245" t="s">
        <v>14</v>
      </c>
      <c r="D3927" s="247" t="n">
        <v>0.6372</v>
      </c>
    </row>
    <row r="3928" customFormat="false" ht="12.8" hidden="false" customHeight="false" outlineLevel="0" collapsed="false">
      <c r="A3928" s="245" t="n">
        <v>92010</v>
      </c>
      <c r="B3928" s="246" t="s">
        <v>19298</v>
      </c>
      <c r="C3928" s="245" t="s">
        <v>14</v>
      </c>
      <c r="D3928" s="247" t="n">
        <v>0.6439</v>
      </c>
    </row>
    <row r="3929" customFormat="false" ht="12.8" hidden="false" customHeight="false" outlineLevel="0" collapsed="false">
      <c r="A3929" s="245" t="n">
        <v>92013</v>
      </c>
      <c r="B3929" s="246" t="s">
        <v>19299</v>
      </c>
      <c r="C3929" s="245" t="s">
        <v>14</v>
      </c>
      <c r="D3929" s="247" t="n">
        <v>0.587</v>
      </c>
    </row>
    <row r="3930" customFormat="false" ht="12.8" hidden="false" customHeight="false" outlineLevel="0" collapsed="false">
      <c r="A3930" s="245" t="n">
        <v>92011</v>
      </c>
      <c r="B3930" s="246" t="s">
        <v>19300</v>
      </c>
      <c r="C3930" s="245" t="s">
        <v>14</v>
      </c>
      <c r="D3930" s="247" t="n">
        <v>0.5855</v>
      </c>
    </row>
    <row r="3931" customFormat="false" ht="12.8" hidden="false" customHeight="false" outlineLevel="0" collapsed="false">
      <c r="A3931" s="245" t="n">
        <v>95777</v>
      </c>
      <c r="B3931" s="246" t="s">
        <v>19301</v>
      </c>
      <c r="C3931" s="245" t="s">
        <v>14</v>
      </c>
      <c r="D3931" s="247" t="n">
        <v>0.3792</v>
      </c>
    </row>
    <row r="3932" customFormat="false" ht="12.8" hidden="false" customHeight="false" outlineLevel="0" collapsed="false">
      <c r="A3932" s="245" t="n">
        <v>95780</v>
      </c>
      <c r="B3932" s="246" t="s">
        <v>19302</v>
      </c>
      <c r="C3932" s="245" t="s">
        <v>14</v>
      </c>
      <c r="D3932" s="247" t="n">
        <v>0.3285</v>
      </c>
    </row>
    <row r="3933" customFormat="false" ht="12.8" hidden="false" customHeight="false" outlineLevel="0" collapsed="false">
      <c r="A3933" s="245" t="n">
        <v>95778</v>
      </c>
      <c r="B3933" s="246" t="s">
        <v>19303</v>
      </c>
      <c r="C3933" s="245" t="s">
        <v>14</v>
      </c>
      <c r="D3933" s="247" t="n">
        <v>0.4255</v>
      </c>
    </row>
    <row r="3934" customFormat="false" ht="12.8" hidden="false" customHeight="false" outlineLevel="0" collapsed="false">
      <c r="A3934" s="245" t="n">
        <v>95781</v>
      </c>
      <c r="B3934" s="246" t="s">
        <v>19304</v>
      </c>
      <c r="C3934" s="245" t="s">
        <v>14</v>
      </c>
      <c r="D3934" s="247" t="n">
        <v>0.3794</v>
      </c>
    </row>
    <row r="3935" customFormat="false" ht="12.8" hidden="false" customHeight="false" outlineLevel="0" collapsed="false">
      <c r="A3935" s="245" t="n">
        <v>95782</v>
      </c>
      <c r="B3935" s="246" t="s">
        <v>19305</v>
      </c>
      <c r="C3935" s="245" t="s">
        <v>14</v>
      </c>
      <c r="D3935" s="247" t="n">
        <v>0.3038</v>
      </c>
    </row>
    <row r="3936" customFormat="false" ht="12.8" hidden="false" customHeight="false" outlineLevel="0" collapsed="false">
      <c r="A3936" s="245" t="n">
        <v>95779</v>
      </c>
      <c r="B3936" s="246" t="s">
        <v>19306</v>
      </c>
      <c r="C3936" s="245" t="s">
        <v>14</v>
      </c>
      <c r="D3936" s="247" t="n">
        <v>0.4134</v>
      </c>
    </row>
    <row r="3937" customFormat="false" ht="12.8" hidden="false" customHeight="false" outlineLevel="0" collapsed="false">
      <c r="A3937" s="245" t="n">
        <v>95785</v>
      </c>
      <c r="B3937" s="246" t="s">
        <v>19307</v>
      </c>
      <c r="C3937" s="245" t="s">
        <v>14</v>
      </c>
      <c r="D3937" s="247" t="n">
        <v>0.2678</v>
      </c>
    </row>
    <row r="3938" customFormat="false" ht="12.8" hidden="false" customHeight="false" outlineLevel="0" collapsed="false">
      <c r="A3938" s="245" t="n">
        <v>95787</v>
      </c>
      <c r="B3938" s="246" t="s">
        <v>19308</v>
      </c>
      <c r="C3938" s="245" t="s">
        <v>14</v>
      </c>
      <c r="D3938" s="247" t="n">
        <v>0.5164</v>
      </c>
    </row>
    <row r="3939" customFormat="false" ht="12.8" hidden="false" customHeight="false" outlineLevel="0" collapsed="false">
      <c r="A3939" s="245" t="n">
        <v>95789</v>
      </c>
      <c r="B3939" s="246" t="s">
        <v>19309</v>
      </c>
      <c r="C3939" s="245" t="s">
        <v>14</v>
      </c>
      <c r="D3939" s="247" t="n">
        <v>0.4165</v>
      </c>
    </row>
    <row r="3940" customFormat="false" ht="12.8" hidden="false" customHeight="false" outlineLevel="0" collapsed="false">
      <c r="A3940" s="245" t="n">
        <v>95791</v>
      </c>
      <c r="B3940" s="246" t="s">
        <v>19310</v>
      </c>
      <c r="C3940" s="245" t="s">
        <v>14</v>
      </c>
      <c r="D3940" s="247" t="n">
        <v>0.3265</v>
      </c>
    </row>
    <row r="3941" customFormat="false" ht="12.8" hidden="false" customHeight="false" outlineLevel="0" collapsed="false">
      <c r="A3941" s="245" t="n">
        <v>95795</v>
      </c>
      <c r="B3941" s="246" t="s">
        <v>19311</v>
      </c>
      <c r="C3941" s="245" t="s">
        <v>14</v>
      </c>
      <c r="D3941" s="247" t="n">
        <v>0.5241</v>
      </c>
    </row>
    <row r="3942" customFormat="false" ht="12.8" hidden="false" customHeight="false" outlineLevel="0" collapsed="false">
      <c r="A3942" s="245" t="n">
        <v>95796</v>
      </c>
      <c r="B3942" s="246" t="s">
        <v>19312</v>
      </c>
      <c r="C3942" s="245" t="s">
        <v>14</v>
      </c>
      <c r="D3942" s="247" t="n">
        <v>0.4184</v>
      </c>
    </row>
    <row r="3943" customFormat="false" ht="12.8" hidden="false" customHeight="false" outlineLevel="0" collapsed="false">
      <c r="A3943" s="245" t="n">
        <v>95797</v>
      </c>
      <c r="B3943" s="246" t="s">
        <v>19313</v>
      </c>
      <c r="C3943" s="245" t="s">
        <v>14</v>
      </c>
      <c r="D3943" s="247" t="n">
        <v>0.3379</v>
      </c>
    </row>
    <row r="3944" customFormat="false" ht="12.8" hidden="false" customHeight="false" outlineLevel="0" collapsed="false">
      <c r="A3944" s="245" t="n">
        <v>95801</v>
      </c>
      <c r="B3944" s="246" t="s">
        <v>19314</v>
      </c>
      <c r="C3944" s="245" t="s">
        <v>14</v>
      </c>
      <c r="D3944" s="247" t="n">
        <v>0.4935</v>
      </c>
    </row>
    <row r="3945" customFormat="false" ht="12.8" hidden="false" customHeight="false" outlineLevel="0" collapsed="false">
      <c r="A3945" s="245" t="n">
        <v>95802</v>
      </c>
      <c r="B3945" s="246" t="s">
        <v>19315</v>
      </c>
      <c r="C3945" s="245" t="s">
        <v>14</v>
      </c>
      <c r="D3945" s="247" t="n">
        <v>0.4645</v>
      </c>
    </row>
    <row r="3946" customFormat="false" ht="12.8" hidden="false" customHeight="false" outlineLevel="0" collapsed="false">
      <c r="A3946" s="245" t="n">
        <v>95803</v>
      </c>
      <c r="B3946" s="246" t="s">
        <v>19316</v>
      </c>
      <c r="C3946" s="245" t="s">
        <v>14</v>
      </c>
      <c r="D3946" s="247" t="n">
        <v>0.359</v>
      </c>
    </row>
    <row r="3947" customFormat="false" ht="12.8" hidden="false" customHeight="false" outlineLevel="0" collapsed="false">
      <c r="A3947" s="245" t="n">
        <v>95804</v>
      </c>
      <c r="B3947" s="246" t="s">
        <v>19317</v>
      </c>
      <c r="C3947" s="245" t="s">
        <v>14</v>
      </c>
      <c r="D3947" s="247" t="n">
        <v>0.4203</v>
      </c>
    </row>
    <row r="3948" customFormat="false" ht="12.8" hidden="false" customHeight="false" outlineLevel="0" collapsed="false">
      <c r="A3948" s="245" t="n">
        <v>95805</v>
      </c>
      <c r="B3948" s="246" t="s">
        <v>19318</v>
      </c>
      <c r="C3948" s="245" t="s">
        <v>14</v>
      </c>
      <c r="D3948" s="247" t="n">
        <v>0.4242</v>
      </c>
    </row>
    <row r="3949" customFormat="false" ht="12.8" hidden="false" customHeight="false" outlineLevel="0" collapsed="false">
      <c r="A3949" s="245" t="n">
        <v>95806</v>
      </c>
      <c r="B3949" s="246" t="s">
        <v>19319</v>
      </c>
      <c r="C3949" s="245" t="s">
        <v>14</v>
      </c>
      <c r="D3949" s="247" t="n">
        <v>0.4199</v>
      </c>
    </row>
    <row r="3950" customFormat="false" ht="12.8" hidden="false" customHeight="false" outlineLevel="0" collapsed="false">
      <c r="A3950" s="245" t="n">
        <v>104401</v>
      </c>
      <c r="B3950" s="246" t="s">
        <v>19320</v>
      </c>
      <c r="C3950" s="245" t="s">
        <v>14</v>
      </c>
      <c r="D3950" s="247" t="n">
        <v>0.4334</v>
      </c>
    </row>
    <row r="3951" customFormat="false" ht="12.8" hidden="false" customHeight="false" outlineLevel="0" collapsed="false">
      <c r="A3951" s="245" t="n">
        <v>104402</v>
      </c>
      <c r="B3951" s="246" t="s">
        <v>19321</v>
      </c>
      <c r="C3951" s="245" t="s">
        <v>14</v>
      </c>
      <c r="D3951" s="247" t="n">
        <v>0.4674</v>
      </c>
    </row>
    <row r="3952" customFormat="false" ht="12.8" hidden="false" customHeight="false" outlineLevel="0" collapsed="false">
      <c r="A3952" s="245" t="n">
        <v>104403</v>
      </c>
      <c r="B3952" s="246" t="s">
        <v>19322</v>
      </c>
      <c r="C3952" s="245" t="s">
        <v>14</v>
      </c>
      <c r="D3952" s="247" t="n">
        <v>0.4248</v>
      </c>
    </row>
    <row r="3953" customFormat="false" ht="12.8" hidden="false" customHeight="false" outlineLevel="0" collapsed="false">
      <c r="A3953" s="245" t="n">
        <v>104395</v>
      </c>
      <c r="B3953" s="246" t="s">
        <v>19323</v>
      </c>
      <c r="C3953" s="245" t="s">
        <v>14</v>
      </c>
      <c r="D3953" s="247" t="n">
        <v>0.4309</v>
      </c>
    </row>
    <row r="3954" customFormat="false" ht="12.8" hidden="false" customHeight="false" outlineLevel="0" collapsed="false">
      <c r="A3954" s="245" t="n">
        <v>104396</v>
      </c>
      <c r="B3954" s="246" t="s">
        <v>19324</v>
      </c>
      <c r="C3954" s="245" t="s">
        <v>14</v>
      </c>
      <c r="D3954" s="247" t="n">
        <v>0.4538</v>
      </c>
    </row>
    <row r="3955" customFormat="false" ht="12.8" hidden="false" customHeight="false" outlineLevel="0" collapsed="false">
      <c r="A3955" s="245" t="n">
        <v>104397</v>
      </c>
      <c r="B3955" s="246" t="s">
        <v>19325</v>
      </c>
      <c r="C3955" s="245" t="s">
        <v>14</v>
      </c>
      <c r="D3955" s="247" t="n">
        <v>0.4077</v>
      </c>
    </row>
    <row r="3956" customFormat="false" ht="12.8" hidden="false" customHeight="false" outlineLevel="0" collapsed="false">
      <c r="A3956" s="245" t="n">
        <v>95810</v>
      </c>
      <c r="B3956" s="246" t="s">
        <v>19326</v>
      </c>
      <c r="C3956" s="245" t="s">
        <v>14</v>
      </c>
      <c r="D3956" s="247" t="n">
        <v>0.2469</v>
      </c>
    </row>
    <row r="3957" customFormat="false" ht="12.8" hidden="false" customHeight="false" outlineLevel="0" collapsed="false">
      <c r="A3957" s="245" t="n">
        <v>95811</v>
      </c>
      <c r="B3957" s="246" t="s">
        <v>19327</v>
      </c>
      <c r="C3957" s="245" t="s">
        <v>14</v>
      </c>
      <c r="D3957" s="247" t="n">
        <v>0.2669</v>
      </c>
    </row>
    <row r="3958" customFormat="false" ht="12.8" hidden="false" customHeight="false" outlineLevel="0" collapsed="false">
      <c r="A3958" s="245" t="n">
        <v>95812</v>
      </c>
      <c r="B3958" s="246" t="s">
        <v>19328</v>
      </c>
      <c r="C3958" s="245" t="s">
        <v>14</v>
      </c>
      <c r="D3958" s="247" t="n">
        <v>0.262</v>
      </c>
    </row>
    <row r="3959" customFormat="false" ht="12.8" hidden="false" customHeight="false" outlineLevel="0" collapsed="false">
      <c r="A3959" s="245" t="n">
        <v>95807</v>
      </c>
      <c r="B3959" s="246" t="s">
        <v>19329</v>
      </c>
      <c r="C3959" s="245" t="s">
        <v>14</v>
      </c>
      <c r="D3959" s="247" t="n">
        <v>0.464</v>
      </c>
    </row>
    <row r="3960" customFormat="false" ht="12.8" hidden="false" customHeight="false" outlineLevel="0" collapsed="false">
      <c r="A3960" s="245" t="n">
        <v>95808</v>
      </c>
      <c r="B3960" s="246" t="s">
        <v>19330</v>
      </c>
      <c r="C3960" s="245" t="s">
        <v>14</v>
      </c>
      <c r="D3960" s="247" t="n">
        <v>0.4735</v>
      </c>
    </row>
    <row r="3961" customFormat="false" ht="12.8" hidden="false" customHeight="false" outlineLevel="0" collapsed="false">
      <c r="A3961" s="245" t="n">
        <v>95809</v>
      </c>
      <c r="B3961" s="246" t="s">
        <v>19331</v>
      </c>
      <c r="C3961" s="245" t="s">
        <v>14</v>
      </c>
      <c r="D3961" s="247" t="n">
        <v>0.4507</v>
      </c>
    </row>
    <row r="3962" customFormat="false" ht="12.8" hidden="false" customHeight="false" outlineLevel="0" collapsed="false">
      <c r="A3962" s="245" t="n">
        <v>104398</v>
      </c>
      <c r="B3962" s="246" t="s">
        <v>19332</v>
      </c>
      <c r="C3962" s="245" t="s">
        <v>14</v>
      </c>
      <c r="D3962" s="247" t="n">
        <v>0.4644</v>
      </c>
    </row>
    <row r="3963" customFormat="false" ht="12.8" hidden="false" customHeight="false" outlineLevel="0" collapsed="false">
      <c r="A3963" s="245" t="n">
        <v>104399</v>
      </c>
      <c r="B3963" s="246" t="s">
        <v>19333</v>
      </c>
      <c r="C3963" s="245" t="s">
        <v>14</v>
      </c>
      <c r="D3963" s="247" t="n">
        <v>0.501</v>
      </c>
    </row>
    <row r="3964" customFormat="false" ht="12.8" hidden="false" customHeight="false" outlineLevel="0" collapsed="false">
      <c r="A3964" s="245" t="n">
        <v>104400</v>
      </c>
      <c r="B3964" s="246" t="s">
        <v>19334</v>
      </c>
      <c r="C3964" s="245" t="s">
        <v>14</v>
      </c>
      <c r="D3964" s="247" t="n">
        <v>0.4606</v>
      </c>
    </row>
    <row r="3965" customFormat="false" ht="12.8" hidden="false" customHeight="false" outlineLevel="0" collapsed="false">
      <c r="A3965" s="245" t="n">
        <v>104404</v>
      </c>
      <c r="B3965" s="246" t="s">
        <v>19335</v>
      </c>
      <c r="C3965" s="245" t="s">
        <v>14</v>
      </c>
      <c r="D3965" s="247" t="n">
        <v>0.4878</v>
      </c>
    </row>
    <row r="3966" customFormat="false" ht="12.8" hidden="false" customHeight="false" outlineLevel="0" collapsed="false">
      <c r="A3966" s="245" t="n">
        <v>104405</v>
      </c>
      <c r="B3966" s="246" t="s">
        <v>19336</v>
      </c>
      <c r="C3966" s="245" t="s">
        <v>14</v>
      </c>
      <c r="D3966" s="247" t="n">
        <v>0.4303</v>
      </c>
    </row>
    <row r="3967" customFormat="false" ht="12.8" hidden="false" customHeight="false" outlineLevel="0" collapsed="false">
      <c r="A3967" s="245" t="n">
        <v>95813</v>
      </c>
      <c r="B3967" s="246" t="s">
        <v>19337</v>
      </c>
      <c r="C3967" s="245" t="s">
        <v>14</v>
      </c>
      <c r="D3967" s="247" t="n">
        <v>0.284</v>
      </c>
    </row>
    <row r="3968" customFormat="false" ht="12.8" hidden="false" customHeight="false" outlineLevel="0" collapsed="false">
      <c r="A3968" s="245" t="n">
        <v>95814</v>
      </c>
      <c r="B3968" s="246" t="s">
        <v>19338</v>
      </c>
      <c r="C3968" s="245" t="s">
        <v>14</v>
      </c>
      <c r="D3968" s="247" t="n">
        <v>0.3054</v>
      </c>
    </row>
    <row r="3969" customFormat="false" ht="12.8" hidden="false" customHeight="false" outlineLevel="0" collapsed="false">
      <c r="A3969" s="245" t="n">
        <v>95815</v>
      </c>
      <c r="B3969" s="246" t="s">
        <v>19339</v>
      </c>
      <c r="C3969" s="245" t="s">
        <v>14</v>
      </c>
      <c r="D3969" s="247" t="n">
        <v>0.275</v>
      </c>
    </row>
    <row r="3970" customFormat="false" ht="12.8" hidden="false" customHeight="false" outlineLevel="0" collapsed="false">
      <c r="A3970" s="245" t="n">
        <v>95816</v>
      </c>
      <c r="B3970" s="246" t="s">
        <v>19340</v>
      </c>
      <c r="C3970" s="245" t="s">
        <v>14</v>
      </c>
      <c r="D3970" s="247" t="n">
        <v>0.4689</v>
      </c>
    </row>
    <row r="3971" customFormat="false" ht="12.8" hidden="false" customHeight="false" outlineLevel="0" collapsed="false">
      <c r="A3971" s="245" t="n">
        <v>95817</v>
      </c>
      <c r="B3971" s="246" t="s">
        <v>19341</v>
      </c>
      <c r="C3971" s="245" t="s">
        <v>14</v>
      </c>
      <c r="D3971" s="247" t="n">
        <v>0.4893</v>
      </c>
    </row>
    <row r="3972" customFormat="false" ht="12.8" hidden="false" customHeight="false" outlineLevel="0" collapsed="false">
      <c r="A3972" s="245" t="n">
        <v>95818</v>
      </c>
      <c r="B3972" s="246" t="s">
        <v>19342</v>
      </c>
      <c r="C3972" s="245" t="s">
        <v>14</v>
      </c>
      <c r="D3972" s="247" t="n">
        <v>0.4266</v>
      </c>
    </row>
    <row r="3973" customFormat="false" ht="12.8" hidden="false" customHeight="false" outlineLevel="0" collapsed="false">
      <c r="A3973" s="245" t="n">
        <v>104391</v>
      </c>
      <c r="B3973" s="246" t="s">
        <v>19343</v>
      </c>
      <c r="C3973" s="245" t="s">
        <v>14</v>
      </c>
      <c r="D3973" s="247" t="n">
        <v>0.4331</v>
      </c>
    </row>
    <row r="3974" customFormat="false" ht="12.8" hidden="false" customHeight="false" outlineLevel="0" collapsed="false">
      <c r="A3974" s="245" t="n">
        <v>104392</v>
      </c>
      <c r="B3974" s="246" t="s">
        <v>19344</v>
      </c>
      <c r="C3974" s="245" t="s">
        <v>14</v>
      </c>
      <c r="D3974" s="247" t="n">
        <v>0.3595</v>
      </c>
    </row>
    <row r="3975" customFormat="false" ht="12.8" hidden="false" customHeight="false" outlineLevel="0" collapsed="false">
      <c r="A3975" s="245" t="n">
        <v>104393</v>
      </c>
      <c r="B3975" s="246" t="s">
        <v>19345</v>
      </c>
      <c r="C3975" s="245" t="s">
        <v>14</v>
      </c>
      <c r="D3975" s="247" t="n">
        <v>0.2299</v>
      </c>
    </row>
    <row r="3976" customFormat="false" ht="12.8" hidden="false" customHeight="false" outlineLevel="0" collapsed="false">
      <c r="A3976" s="245" t="n">
        <v>104394</v>
      </c>
      <c r="B3976" s="246" t="s">
        <v>19346</v>
      </c>
      <c r="C3976" s="245" t="s">
        <v>14</v>
      </c>
      <c r="D3976" s="247" t="n">
        <v>0.1797</v>
      </c>
    </row>
    <row r="3977" customFormat="false" ht="12.8" hidden="false" customHeight="false" outlineLevel="0" collapsed="false">
      <c r="A3977" s="245" t="n">
        <v>95761</v>
      </c>
      <c r="B3977" s="246" t="s">
        <v>19347</v>
      </c>
      <c r="C3977" s="245" t="s">
        <v>14</v>
      </c>
      <c r="D3977" s="247" t="n">
        <v>0.4698</v>
      </c>
    </row>
    <row r="3978" customFormat="false" ht="12.8" hidden="false" customHeight="false" outlineLevel="0" collapsed="false">
      <c r="A3978" s="245" t="n">
        <v>95763</v>
      </c>
      <c r="B3978" s="246" t="s">
        <v>19348</v>
      </c>
      <c r="C3978" s="245" t="s">
        <v>14</v>
      </c>
      <c r="D3978" s="247" t="n">
        <v>0.4272</v>
      </c>
    </row>
    <row r="3979" customFormat="false" ht="12.8" hidden="false" customHeight="false" outlineLevel="0" collapsed="false">
      <c r="A3979" s="245" t="n">
        <v>95767</v>
      </c>
      <c r="B3979" s="246" t="s">
        <v>19349</v>
      </c>
      <c r="C3979" s="245" t="s">
        <v>14</v>
      </c>
      <c r="D3979" s="247" t="n">
        <v>0.2392</v>
      </c>
    </row>
    <row r="3980" customFormat="false" ht="12.8" hidden="false" customHeight="false" outlineLevel="0" collapsed="false">
      <c r="A3980" s="245" t="n">
        <v>95762</v>
      </c>
      <c r="B3980" s="246" t="s">
        <v>19350</v>
      </c>
      <c r="C3980" s="245" t="s">
        <v>14</v>
      </c>
      <c r="D3980" s="247" t="n">
        <v>0.4679</v>
      </c>
    </row>
    <row r="3981" customFormat="false" ht="12.8" hidden="false" customHeight="false" outlineLevel="0" collapsed="false">
      <c r="A3981" s="245" t="n">
        <v>95764</v>
      </c>
      <c r="B3981" s="246" t="s">
        <v>19351</v>
      </c>
      <c r="C3981" s="245" t="s">
        <v>14</v>
      </c>
      <c r="D3981" s="247" t="n">
        <v>0.4201</v>
      </c>
    </row>
    <row r="3982" customFormat="false" ht="12.8" hidden="false" customHeight="false" outlineLevel="0" collapsed="false">
      <c r="A3982" s="245" t="n">
        <v>95766</v>
      </c>
      <c r="B3982" s="246" t="s">
        <v>19352</v>
      </c>
      <c r="C3982" s="245" t="s">
        <v>14</v>
      </c>
      <c r="D3982" s="247" t="n">
        <v>0.2712</v>
      </c>
    </row>
    <row r="3983" customFormat="false" ht="12.8" hidden="false" customHeight="false" outlineLevel="0" collapsed="false">
      <c r="A3983" s="245" t="n">
        <v>95768</v>
      </c>
      <c r="B3983" s="246" t="s">
        <v>19353</v>
      </c>
      <c r="C3983" s="245" t="s">
        <v>14</v>
      </c>
      <c r="D3983" s="247" t="n">
        <v>0.2354</v>
      </c>
    </row>
    <row r="3984" customFormat="false" ht="12.8" hidden="false" customHeight="false" outlineLevel="0" collapsed="false">
      <c r="A3984" s="245" t="n">
        <v>106671</v>
      </c>
      <c r="B3984" s="246" t="s">
        <v>19354</v>
      </c>
      <c r="C3984" s="245" t="s">
        <v>15376</v>
      </c>
      <c r="D3984" s="247" t="n">
        <v>0.065</v>
      </c>
    </row>
    <row r="3985" customFormat="false" ht="12.8" hidden="false" customHeight="false" outlineLevel="0" collapsed="false">
      <c r="A3985" s="245" t="n">
        <v>106670</v>
      </c>
      <c r="B3985" s="246" t="s">
        <v>19355</v>
      </c>
      <c r="C3985" s="245" t="s">
        <v>15376</v>
      </c>
      <c r="D3985" s="247" t="n">
        <v>0.0845</v>
      </c>
    </row>
    <row r="3986" customFormat="false" ht="12.8" hidden="false" customHeight="false" outlineLevel="0" collapsed="false">
      <c r="A3986" s="245" t="n">
        <v>106669</v>
      </c>
      <c r="B3986" s="246" t="s">
        <v>19356</v>
      </c>
      <c r="C3986" s="245" t="s">
        <v>15376</v>
      </c>
      <c r="D3986" s="247" t="n">
        <v>0.0981</v>
      </c>
    </row>
    <row r="3987" customFormat="false" ht="12.8" hidden="false" customHeight="false" outlineLevel="0" collapsed="false">
      <c r="A3987" s="245" t="n">
        <v>95726</v>
      </c>
      <c r="B3987" s="246" t="s">
        <v>19357</v>
      </c>
      <c r="C3987" s="245" t="s">
        <v>15376</v>
      </c>
      <c r="D3987" s="247" t="n">
        <v>0.6402</v>
      </c>
    </row>
    <row r="3988" customFormat="false" ht="12.8" hidden="false" customHeight="false" outlineLevel="0" collapsed="false">
      <c r="A3988" s="245" t="n">
        <v>95727</v>
      </c>
      <c r="B3988" s="246" t="s">
        <v>19358</v>
      </c>
      <c r="C3988" s="245" t="s">
        <v>15376</v>
      </c>
      <c r="D3988" s="247" t="n">
        <v>0.618</v>
      </c>
    </row>
    <row r="3989" customFormat="false" ht="12.8" hidden="false" customHeight="false" outlineLevel="0" collapsed="false">
      <c r="A3989" s="245" t="n">
        <v>95728</v>
      </c>
      <c r="B3989" s="246" t="s">
        <v>19359</v>
      </c>
      <c r="C3989" s="245" t="s">
        <v>15376</v>
      </c>
      <c r="D3989" s="247" t="n">
        <v>0.5594</v>
      </c>
    </row>
    <row r="3990" customFormat="false" ht="12.8" hidden="false" customHeight="false" outlineLevel="0" collapsed="false">
      <c r="A3990" s="245" t="n">
        <v>104452</v>
      </c>
      <c r="B3990" s="246" t="s">
        <v>19360</v>
      </c>
      <c r="C3990" s="245" t="s">
        <v>14</v>
      </c>
      <c r="D3990" s="247" t="n">
        <v>0.7318</v>
      </c>
    </row>
    <row r="3991" customFormat="false" ht="12.8" hidden="false" customHeight="false" outlineLevel="0" collapsed="false">
      <c r="A3991" s="245" t="n">
        <v>104448</v>
      </c>
      <c r="B3991" s="246" t="s">
        <v>19361</v>
      </c>
      <c r="C3991" s="245" t="s">
        <v>14</v>
      </c>
      <c r="D3991" s="247" t="n">
        <v>0.7116</v>
      </c>
    </row>
    <row r="3992" customFormat="false" ht="12.8" hidden="false" customHeight="false" outlineLevel="0" collapsed="false">
      <c r="A3992" s="245" t="n">
        <v>104449</v>
      </c>
      <c r="B3992" s="246" t="s">
        <v>19362</v>
      </c>
      <c r="C3992" s="245" t="s">
        <v>14</v>
      </c>
      <c r="D3992" s="247" t="n">
        <v>0.5976</v>
      </c>
    </row>
    <row r="3993" customFormat="false" ht="12.8" hidden="false" customHeight="false" outlineLevel="0" collapsed="false">
      <c r="A3993" s="245" t="n">
        <v>104450</v>
      </c>
      <c r="B3993" s="246" t="s">
        <v>19363</v>
      </c>
      <c r="C3993" s="245" t="s">
        <v>14</v>
      </c>
      <c r="D3993" s="247" t="n">
        <v>0.5234</v>
      </c>
    </row>
    <row r="3994" customFormat="false" ht="12.8" hidden="false" customHeight="false" outlineLevel="0" collapsed="false">
      <c r="A3994" s="245" t="n">
        <v>101884</v>
      </c>
      <c r="B3994" s="246" t="s">
        <v>19364</v>
      </c>
      <c r="C3994" s="245" t="s">
        <v>15376</v>
      </c>
      <c r="D3994" s="247" t="n">
        <v>0.0171</v>
      </c>
    </row>
    <row r="3995" customFormat="false" ht="12.8" hidden="false" customHeight="false" outlineLevel="0" collapsed="false">
      <c r="A3995" s="245" t="n">
        <v>101886</v>
      </c>
      <c r="B3995" s="246" t="s">
        <v>19365</v>
      </c>
      <c r="C3995" s="245" t="s">
        <v>15376</v>
      </c>
      <c r="D3995" s="247" t="n">
        <v>0.0227</v>
      </c>
    </row>
    <row r="3996" customFormat="false" ht="12.8" hidden="false" customHeight="false" outlineLevel="0" collapsed="false">
      <c r="A3996" s="245" t="n">
        <v>101888</v>
      </c>
      <c r="B3996" s="246" t="s">
        <v>19366</v>
      </c>
      <c r="C3996" s="245" t="s">
        <v>15376</v>
      </c>
      <c r="D3996" s="247" t="n">
        <v>0.0433</v>
      </c>
    </row>
    <row r="3997" customFormat="false" ht="12.8" hidden="false" customHeight="false" outlineLevel="0" collapsed="false">
      <c r="A3997" s="245" t="n">
        <v>101938</v>
      </c>
      <c r="B3997" s="246" t="s">
        <v>19367</v>
      </c>
      <c r="C3997" s="245" t="s">
        <v>14</v>
      </c>
      <c r="D3997" s="247" t="n">
        <v>0.4237</v>
      </c>
    </row>
    <row r="3998" customFormat="false" ht="12.8" hidden="false" customHeight="false" outlineLevel="0" collapsed="false">
      <c r="A3998" s="245" t="n">
        <v>101904</v>
      </c>
      <c r="B3998" s="246" t="s">
        <v>19368</v>
      </c>
      <c r="C3998" s="245" t="s">
        <v>14</v>
      </c>
      <c r="D3998" s="247" t="n">
        <v>0.0215</v>
      </c>
    </row>
    <row r="3999" customFormat="false" ht="12.8" hidden="false" customHeight="false" outlineLevel="0" collapsed="false">
      <c r="A3999" s="245" t="n">
        <v>101901</v>
      </c>
      <c r="B3999" s="246" t="s">
        <v>19369</v>
      </c>
      <c r="C3999" s="245" t="s">
        <v>14</v>
      </c>
      <c r="D3999" s="247" t="n">
        <v>0.0302</v>
      </c>
    </row>
    <row r="4000" customFormat="false" ht="12.8" hidden="false" customHeight="false" outlineLevel="0" collapsed="false">
      <c r="A4000" s="245" t="n">
        <v>101902</v>
      </c>
      <c r="B4000" s="246" t="s">
        <v>19370</v>
      </c>
      <c r="C4000" s="245" t="s">
        <v>14</v>
      </c>
      <c r="D4000" s="247" t="n">
        <v>0.0325</v>
      </c>
    </row>
    <row r="4001" customFormat="false" ht="12.8" hidden="false" customHeight="false" outlineLevel="0" collapsed="false">
      <c r="A4001" s="245" t="n">
        <v>101903</v>
      </c>
      <c r="B4001" s="246" t="s">
        <v>19371</v>
      </c>
      <c r="C4001" s="245" t="s">
        <v>14</v>
      </c>
      <c r="D4001" s="247" t="n">
        <v>0.0292</v>
      </c>
    </row>
    <row r="4002" customFormat="false" ht="12.8" hidden="false" customHeight="false" outlineLevel="0" collapsed="false">
      <c r="A4002" s="245" t="n">
        <v>101900</v>
      </c>
      <c r="B4002" s="246" t="s">
        <v>19372</v>
      </c>
      <c r="C4002" s="245" t="s">
        <v>14</v>
      </c>
      <c r="D4002" s="247" t="n">
        <v>0.0167</v>
      </c>
    </row>
    <row r="4003" customFormat="false" ht="12.8" hidden="false" customHeight="false" outlineLevel="0" collapsed="false">
      <c r="A4003" s="245" t="n">
        <v>106030</v>
      </c>
      <c r="B4003" s="246" t="s">
        <v>19373</v>
      </c>
      <c r="C4003" s="245" t="s">
        <v>14</v>
      </c>
      <c r="D4003" s="247" t="n">
        <v>0.1237</v>
      </c>
    </row>
    <row r="4004" customFormat="false" ht="12.8" hidden="false" customHeight="false" outlineLevel="0" collapsed="false">
      <c r="A4004" s="245" t="n">
        <v>93660</v>
      </c>
      <c r="B4004" s="246" t="s">
        <v>19374</v>
      </c>
      <c r="C4004" s="245" t="s">
        <v>14</v>
      </c>
      <c r="D4004" s="247" t="n">
        <v>0.0752</v>
      </c>
    </row>
    <row r="4005" customFormat="false" ht="12.8" hidden="false" customHeight="false" outlineLevel="0" collapsed="false">
      <c r="A4005" s="245" t="n">
        <v>93661</v>
      </c>
      <c r="B4005" s="246" t="s">
        <v>19375</v>
      </c>
      <c r="C4005" s="245" t="s">
        <v>14</v>
      </c>
      <c r="D4005" s="247" t="n">
        <v>0.0752</v>
      </c>
    </row>
    <row r="4006" customFormat="false" ht="12.8" hidden="false" customHeight="false" outlineLevel="0" collapsed="false">
      <c r="A4006" s="245" t="n">
        <v>93662</v>
      </c>
      <c r="B4006" s="246" t="s">
        <v>19376</v>
      </c>
      <c r="C4006" s="245" t="s">
        <v>14</v>
      </c>
      <c r="D4006" s="247" t="n">
        <v>0.0959</v>
      </c>
    </row>
    <row r="4007" customFormat="false" ht="12.8" hidden="false" customHeight="false" outlineLevel="0" collapsed="false">
      <c r="A4007" s="245" t="n">
        <v>93663</v>
      </c>
      <c r="B4007" s="246" t="s">
        <v>19377</v>
      </c>
      <c r="C4007" s="245" t="s">
        <v>14</v>
      </c>
      <c r="D4007" s="247" t="n">
        <v>0.1265</v>
      </c>
    </row>
    <row r="4008" customFormat="false" ht="12.8" hidden="false" customHeight="false" outlineLevel="0" collapsed="false">
      <c r="A4008" s="245" t="n">
        <v>93664</v>
      </c>
      <c r="B4008" s="246" t="s">
        <v>19378</v>
      </c>
      <c r="C4008" s="245" t="s">
        <v>14</v>
      </c>
      <c r="D4008" s="247" t="n">
        <v>0.1625</v>
      </c>
    </row>
    <row r="4009" customFormat="false" ht="12.8" hidden="false" customHeight="false" outlineLevel="0" collapsed="false">
      <c r="A4009" s="245" t="n">
        <v>93665</v>
      </c>
      <c r="B4009" s="246" t="s">
        <v>19379</v>
      </c>
      <c r="C4009" s="245" t="s">
        <v>14</v>
      </c>
      <c r="D4009" s="247" t="n">
        <v>0.2227</v>
      </c>
    </row>
    <row r="4010" customFormat="false" ht="12.8" hidden="false" customHeight="false" outlineLevel="0" collapsed="false">
      <c r="A4010" s="245" t="n">
        <v>93666</v>
      </c>
      <c r="B4010" s="246" t="s">
        <v>19380</v>
      </c>
      <c r="C4010" s="245" t="s">
        <v>14</v>
      </c>
      <c r="D4010" s="247" t="n">
        <v>0.2816</v>
      </c>
    </row>
    <row r="4011" customFormat="false" ht="12.8" hidden="false" customHeight="false" outlineLevel="0" collapsed="false">
      <c r="A4011" s="245" t="n">
        <v>93674</v>
      </c>
      <c r="B4011" s="246" t="s">
        <v>19381</v>
      </c>
      <c r="C4011" s="245" t="s">
        <v>14</v>
      </c>
      <c r="D4011" s="247" t="n">
        <v>0.0532</v>
      </c>
    </row>
    <row r="4012" customFormat="false" ht="12.8" hidden="false" customHeight="false" outlineLevel="0" collapsed="false">
      <c r="A4012" s="245" t="n">
        <v>93675</v>
      </c>
      <c r="B4012" s="246" t="s">
        <v>19382</v>
      </c>
      <c r="C4012" s="245" t="s">
        <v>14</v>
      </c>
      <c r="D4012" s="247" t="n">
        <v>0.0983</v>
      </c>
    </row>
    <row r="4013" customFormat="false" ht="12.8" hidden="false" customHeight="false" outlineLevel="0" collapsed="false">
      <c r="A4013" s="245" t="n">
        <v>101892</v>
      </c>
      <c r="B4013" s="246" t="s">
        <v>19383</v>
      </c>
      <c r="C4013" s="245" t="s">
        <v>14</v>
      </c>
      <c r="D4013" s="247" t="n">
        <v>0.1075</v>
      </c>
    </row>
    <row r="4014" customFormat="false" ht="12.8" hidden="false" customHeight="false" outlineLevel="0" collapsed="false">
      <c r="A4014" s="245" t="n">
        <v>93653</v>
      </c>
      <c r="B4014" s="246" t="s">
        <v>19384</v>
      </c>
      <c r="C4014" s="245" t="s">
        <v>14</v>
      </c>
      <c r="D4014" s="247" t="n">
        <v>0.175</v>
      </c>
    </row>
    <row r="4015" customFormat="false" ht="12.8" hidden="false" customHeight="false" outlineLevel="0" collapsed="false">
      <c r="A4015" s="245" t="n">
        <v>93654</v>
      </c>
      <c r="B4015" s="246" t="s">
        <v>19385</v>
      </c>
      <c r="C4015" s="245" t="s">
        <v>14</v>
      </c>
      <c r="D4015" s="247" t="n">
        <v>0.175</v>
      </c>
    </row>
    <row r="4016" customFormat="false" ht="12.8" hidden="false" customHeight="false" outlineLevel="0" collapsed="false">
      <c r="A4016" s="245" t="n">
        <v>93655</v>
      </c>
      <c r="B4016" s="246" t="s">
        <v>19386</v>
      </c>
      <c r="C4016" s="245" t="s">
        <v>14</v>
      </c>
      <c r="D4016" s="247" t="n">
        <v>0.2133</v>
      </c>
    </row>
    <row r="4017" customFormat="false" ht="12.8" hidden="false" customHeight="false" outlineLevel="0" collapsed="false">
      <c r="A4017" s="245" t="n">
        <v>93656</v>
      </c>
      <c r="B4017" s="246" t="s">
        <v>19387</v>
      </c>
      <c r="C4017" s="245" t="s">
        <v>14</v>
      </c>
      <c r="D4017" s="247" t="n">
        <v>0.2699</v>
      </c>
    </row>
    <row r="4018" customFormat="false" ht="12.8" hidden="false" customHeight="false" outlineLevel="0" collapsed="false">
      <c r="A4018" s="245" t="n">
        <v>93657</v>
      </c>
      <c r="B4018" s="246" t="s">
        <v>19388</v>
      </c>
      <c r="C4018" s="245" t="s">
        <v>14</v>
      </c>
      <c r="D4018" s="247" t="n">
        <v>0.3297</v>
      </c>
    </row>
    <row r="4019" customFormat="false" ht="12.8" hidden="false" customHeight="false" outlineLevel="0" collapsed="false">
      <c r="A4019" s="245" t="n">
        <v>93658</v>
      </c>
      <c r="B4019" s="246" t="s">
        <v>19389</v>
      </c>
      <c r="C4019" s="245" t="s">
        <v>14</v>
      </c>
      <c r="D4019" s="247" t="n">
        <v>0.3362</v>
      </c>
    </row>
    <row r="4020" customFormat="false" ht="12.8" hidden="false" customHeight="false" outlineLevel="0" collapsed="false">
      <c r="A4020" s="245" t="n">
        <v>93659</v>
      </c>
      <c r="B4020" s="246" t="s">
        <v>19390</v>
      </c>
      <c r="C4020" s="245" t="s">
        <v>14</v>
      </c>
      <c r="D4020" s="247" t="n">
        <v>0.4064</v>
      </c>
    </row>
    <row r="4021" customFormat="false" ht="12.8" hidden="false" customHeight="false" outlineLevel="0" collapsed="false">
      <c r="A4021" s="245" t="n">
        <v>101890</v>
      </c>
      <c r="B4021" s="246" t="s">
        <v>19391</v>
      </c>
      <c r="C4021" s="245" t="s">
        <v>14</v>
      </c>
      <c r="D4021" s="247" t="n">
        <v>0.1787</v>
      </c>
    </row>
    <row r="4022" customFormat="false" ht="12.8" hidden="false" customHeight="false" outlineLevel="0" collapsed="false">
      <c r="A4022" s="245" t="n">
        <v>101891</v>
      </c>
      <c r="B4022" s="246" t="s">
        <v>19392</v>
      </c>
      <c r="C4022" s="245" t="s">
        <v>14</v>
      </c>
      <c r="D4022" s="247" t="n">
        <v>0.2662</v>
      </c>
    </row>
    <row r="4023" customFormat="false" ht="12.8" hidden="false" customHeight="false" outlineLevel="0" collapsed="false">
      <c r="A4023" s="245" t="n">
        <v>101895</v>
      </c>
      <c r="B4023" s="246" t="s">
        <v>19393</v>
      </c>
      <c r="C4023" s="245" t="s">
        <v>14</v>
      </c>
      <c r="D4023" s="247" t="n">
        <v>0.1723</v>
      </c>
    </row>
    <row r="4024" customFormat="false" ht="12.8" hidden="false" customHeight="false" outlineLevel="0" collapsed="false">
      <c r="A4024" s="245" t="n">
        <v>101896</v>
      </c>
      <c r="B4024" s="246" t="s">
        <v>19394</v>
      </c>
      <c r="C4024" s="245" t="s">
        <v>14</v>
      </c>
      <c r="D4024" s="247" t="n">
        <v>0.1158</v>
      </c>
    </row>
    <row r="4025" customFormat="false" ht="12.8" hidden="false" customHeight="false" outlineLevel="0" collapsed="false">
      <c r="A4025" s="245" t="n">
        <v>101897</v>
      </c>
      <c r="B4025" s="246" t="s">
        <v>19395</v>
      </c>
      <c r="C4025" s="245" t="s">
        <v>14</v>
      </c>
      <c r="D4025" s="247" t="n">
        <v>0.0732</v>
      </c>
    </row>
    <row r="4026" customFormat="false" ht="12.8" hidden="false" customHeight="false" outlineLevel="0" collapsed="false">
      <c r="A4026" s="245" t="n">
        <v>101898</v>
      </c>
      <c r="B4026" s="246" t="s">
        <v>19396</v>
      </c>
      <c r="C4026" s="245" t="s">
        <v>14</v>
      </c>
      <c r="D4026" s="247" t="n">
        <v>0.0551</v>
      </c>
    </row>
    <row r="4027" customFormat="false" ht="12.8" hidden="false" customHeight="false" outlineLevel="0" collapsed="false">
      <c r="A4027" s="245" t="n">
        <v>101899</v>
      </c>
      <c r="B4027" s="246" t="s">
        <v>19397</v>
      </c>
      <c r="C4027" s="245" t="s">
        <v>14</v>
      </c>
      <c r="D4027" s="247" t="n">
        <v>0.0347</v>
      </c>
    </row>
    <row r="4028" customFormat="false" ht="12.8" hidden="false" customHeight="false" outlineLevel="0" collapsed="false">
      <c r="A4028" s="245" t="n">
        <v>93676</v>
      </c>
      <c r="B4028" s="246" t="s">
        <v>19398</v>
      </c>
      <c r="C4028" s="245" t="s">
        <v>14</v>
      </c>
      <c r="D4028" s="247" t="n">
        <v>0.0883</v>
      </c>
    </row>
    <row r="4029" customFormat="false" ht="12.8" hidden="false" customHeight="false" outlineLevel="0" collapsed="false">
      <c r="A4029" s="245" t="n">
        <v>97711</v>
      </c>
      <c r="B4029" s="246" t="s">
        <v>19399</v>
      </c>
      <c r="C4029" s="245" t="s">
        <v>14</v>
      </c>
      <c r="D4029" s="247" t="n">
        <v>0.1597</v>
      </c>
    </row>
    <row r="4030" customFormat="false" ht="12.8" hidden="false" customHeight="false" outlineLevel="0" collapsed="false">
      <c r="A4030" s="245" t="n">
        <v>106020</v>
      </c>
      <c r="B4030" s="246" t="s">
        <v>19400</v>
      </c>
      <c r="C4030" s="245" t="s">
        <v>14</v>
      </c>
      <c r="D4030" s="247" t="n">
        <v>0.2833</v>
      </c>
    </row>
    <row r="4031" customFormat="false" ht="12.8" hidden="false" customHeight="false" outlineLevel="0" collapsed="false">
      <c r="A4031" s="245" t="n">
        <v>93667</v>
      </c>
      <c r="B4031" s="246" t="s">
        <v>19401</v>
      </c>
      <c r="C4031" s="245" t="s">
        <v>14</v>
      </c>
      <c r="D4031" s="247" t="n">
        <v>0.0897</v>
      </c>
    </row>
    <row r="4032" customFormat="false" ht="12.8" hidden="false" customHeight="false" outlineLevel="0" collapsed="false">
      <c r="A4032" s="245" t="n">
        <v>93668</v>
      </c>
      <c r="B4032" s="246" t="s">
        <v>19402</v>
      </c>
      <c r="C4032" s="245" t="s">
        <v>14</v>
      </c>
      <c r="D4032" s="247" t="n">
        <v>0.0897</v>
      </c>
    </row>
    <row r="4033" customFormat="false" ht="12.8" hidden="false" customHeight="false" outlineLevel="0" collapsed="false">
      <c r="A4033" s="245" t="n">
        <v>93669</v>
      </c>
      <c r="B4033" s="246" t="s">
        <v>19403</v>
      </c>
      <c r="C4033" s="245" t="s">
        <v>14</v>
      </c>
      <c r="D4033" s="247" t="n">
        <v>0.1135</v>
      </c>
    </row>
    <row r="4034" customFormat="false" ht="12.8" hidden="false" customHeight="false" outlineLevel="0" collapsed="false">
      <c r="A4034" s="245" t="n">
        <v>93670</v>
      </c>
      <c r="B4034" s="246" t="s">
        <v>19404</v>
      </c>
      <c r="C4034" s="245" t="s">
        <v>14</v>
      </c>
      <c r="D4034" s="247" t="n">
        <v>0.1487</v>
      </c>
    </row>
    <row r="4035" customFormat="false" ht="12.8" hidden="false" customHeight="false" outlineLevel="0" collapsed="false">
      <c r="A4035" s="245" t="n">
        <v>93671</v>
      </c>
      <c r="B4035" s="246" t="s">
        <v>19405</v>
      </c>
      <c r="C4035" s="245" t="s">
        <v>14</v>
      </c>
      <c r="D4035" s="247" t="n">
        <v>0.1894</v>
      </c>
    </row>
    <row r="4036" customFormat="false" ht="12.8" hidden="false" customHeight="false" outlineLevel="0" collapsed="false">
      <c r="A4036" s="245" t="n">
        <v>93672</v>
      </c>
      <c r="B4036" s="246" t="s">
        <v>19406</v>
      </c>
      <c r="C4036" s="245" t="s">
        <v>14</v>
      </c>
      <c r="D4036" s="247" t="n">
        <v>0.2536</v>
      </c>
    </row>
    <row r="4037" customFormat="false" ht="12.8" hidden="false" customHeight="false" outlineLevel="0" collapsed="false">
      <c r="A4037" s="245" t="n">
        <v>93673</v>
      </c>
      <c r="B4037" s="246" t="s">
        <v>19407</v>
      </c>
      <c r="C4037" s="245" t="s">
        <v>14</v>
      </c>
      <c r="D4037" s="247" t="n">
        <v>0.3166</v>
      </c>
    </row>
    <row r="4038" customFormat="false" ht="12.8" hidden="false" customHeight="false" outlineLevel="0" collapsed="false">
      <c r="A4038" s="245" t="n">
        <v>101893</v>
      </c>
      <c r="B4038" s="246" t="s">
        <v>19408</v>
      </c>
      <c r="C4038" s="245" t="s">
        <v>14</v>
      </c>
      <c r="D4038" s="247" t="n">
        <v>0.1253</v>
      </c>
    </row>
    <row r="4039" customFormat="false" ht="12.8" hidden="false" customHeight="false" outlineLevel="0" collapsed="false">
      <c r="A4039" s="245" t="n">
        <v>101894</v>
      </c>
      <c r="B4039" s="246" t="s">
        <v>19409</v>
      </c>
      <c r="C4039" s="245" t="s">
        <v>14</v>
      </c>
      <c r="D4039" s="247" t="n">
        <v>0.2719</v>
      </c>
    </row>
    <row r="4040" customFormat="false" ht="12.8" hidden="false" customHeight="false" outlineLevel="0" collapsed="false">
      <c r="A4040" s="245" t="n">
        <v>106027</v>
      </c>
      <c r="B4040" s="246" t="s">
        <v>19410</v>
      </c>
      <c r="C4040" s="245" t="s">
        <v>14</v>
      </c>
      <c r="D4040" s="247" t="n">
        <v>0.1063</v>
      </c>
    </row>
    <row r="4041" customFormat="false" ht="12.8" hidden="false" customHeight="false" outlineLevel="0" collapsed="false">
      <c r="A4041" s="245" t="n">
        <v>101875</v>
      </c>
      <c r="B4041" s="246" t="s">
        <v>19411</v>
      </c>
      <c r="C4041" s="245" t="s">
        <v>14</v>
      </c>
      <c r="D4041" s="247" t="n">
        <v>0.1802</v>
      </c>
    </row>
    <row r="4042" customFormat="false" ht="12.8" hidden="false" customHeight="false" outlineLevel="0" collapsed="false">
      <c r="A4042" s="245" t="n">
        <v>101883</v>
      </c>
      <c r="B4042" s="246" t="s">
        <v>19412</v>
      </c>
      <c r="C4042" s="245" t="s">
        <v>14</v>
      </c>
      <c r="D4042" s="247" t="n">
        <v>0.1519</v>
      </c>
    </row>
    <row r="4043" customFormat="false" ht="12.8" hidden="false" customHeight="false" outlineLevel="0" collapsed="false">
      <c r="A4043" s="245" t="n">
        <v>101879</v>
      </c>
      <c r="B4043" s="246" t="s">
        <v>19413</v>
      </c>
      <c r="C4043" s="245" t="s">
        <v>14</v>
      </c>
      <c r="D4043" s="247" t="n">
        <v>0.1462</v>
      </c>
    </row>
    <row r="4044" customFormat="false" ht="12.8" hidden="false" customHeight="false" outlineLevel="0" collapsed="false">
      <c r="A4044" s="245" t="n">
        <v>101880</v>
      </c>
      <c r="B4044" s="246" t="s">
        <v>19414</v>
      </c>
      <c r="C4044" s="245" t="s">
        <v>14</v>
      </c>
      <c r="D4044" s="247" t="n">
        <v>0.1553</v>
      </c>
    </row>
    <row r="4045" customFormat="false" ht="12.8" hidden="false" customHeight="false" outlineLevel="0" collapsed="false">
      <c r="A4045" s="245" t="n">
        <v>101882</v>
      </c>
      <c r="B4045" s="246" t="s">
        <v>19415</v>
      </c>
      <c r="C4045" s="245" t="s">
        <v>14</v>
      </c>
      <c r="D4045" s="247" t="n">
        <v>0.0808</v>
      </c>
    </row>
    <row r="4046" customFormat="false" ht="12.8" hidden="false" customHeight="false" outlineLevel="0" collapsed="false">
      <c r="A4046" s="245" t="n">
        <v>101881</v>
      </c>
      <c r="B4046" s="246" t="s">
        <v>19416</v>
      </c>
      <c r="C4046" s="245" t="s">
        <v>14</v>
      </c>
      <c r="D4046" s="247" t="n">
        <v>0.1126</v>
      </c>
    </row>
    <row r="4047" customFormat="false" ht="12.8" hidden="false" customHeight="false" outlineLevel="0" collapsed="false">
      <c r="A4047" s="245" t="n">
        <v>101878</v>
      </c>
      <c r="B4047" s="246" t="s">
        <v>19417</v>
      </c>
      <c r="C4047" s="245" t="s">
        <v>14</v>
      </c>
      <c r="D4047" s="247" t="n">
        <v>0.0349</v>
      </c>
    </row>
    <row r="4048" customFormat="false" ht="12.8" hidden="false" customHeight="false" outlineLevel="0" collapsed="false">
      <c r="A4048" s="245" t="n">
        <v>101877</v>
      </c>
      <c r="B4048" s="246" t="s">
        <v>19418</v>
      </c>
      <c r="C4048" s="245" t="s">
        <v>14</v>
      </c>
      <c r="D4048" s="247" t="n">
        <v>0.5009</v>
      </c>
    </row>
    <row r="4049" customFormat="false" ht="12.8" hidden="false" customHeight="false" outlineLevel="0" collapsed="false">
      <c r="A4049" s="245" t="n">
        <v>101876</v>
      </c>
      <c r="B4049" s="246" t="s">
        <v>19419</v>
      </c>
      <c r="C4049" s="245" t="s">
        <v>14</v>
      </c>
      <c r="D4049" s="247" t="n">
        <v>0.4313</v>
      </c>
    </row>
    <row r="4050" customFormat="false" ht="12.8" hidden="false" customHeight="false" outlineLevel="0" collapsed="false">
      <c r="A4050" s="245" t="n">
        <v>97360</v>
      </c>
      <c r="B4050" s="246" t="s">
        <v>19420</v>
      </c>
      <c r="C4050" s="245" t="s">
        <v>14</v>
      </c>
      <c r="D4050" s="247" t="n">
        <v>0.0415</v>
      </c>
    </row>
    <row r="4051" customFormat="false" ht="12.8" hidden="false" customHeight="false" outlineLevel="0" collapsed="false">
      <c r="A4051" s="245" t="n">
        <v>97361</v>
      </c>
      <c r="B4051" s="246" t="s">
        <v>19421</v>
      </c>
      <c r="C4051" s="245" t="s">
        <v>14</v>
      </c>
      <c r="D4051" s="247" t="n">
        <v>0.0415</v>
      </c>
    </row>
    <row r="4052" customFormat="false" ht="12.8" hidden="false" customHeight="false" outlineLevel="0" collapsed="false">
      <c r="A4052" s="245" t="n">
        <v>97359</v>
      </c>
      <c r="B4052" s="246" t="s">
        <v>19422</v>
      </c>
      <c r="C4052" s="245" t="s">
        <v>14</v>
      </c>
      <c r="D4052" s="247" t="n">
        <v>0.0533</v>
      </c>
    </row>
    <row r="4053" customFormat="false" ht="12.8" hidden="false" customHeight="false" outlineLevel="0" collapsed="false">
      <c r="A4053" s="245" t="n">
        <v>101946</v>
      </c>
      <c r="B4053" s="246" t="s">
        <v>19423</v>
      </c>
      <c r="C4053" s="245" t="s">
        <v>14</v>
      </c>
      <c r="D4053" s="247" t="n">
        <v>0.2527</v>
      </c>
    </row>
    <row r="4054" customFormat="false" ht="12.8" hidden="false" customHeight="false" outlineLevel="0" collapsed="false">
      <c r="A4054" s="245" t="n">
        <v>97362</v>
      </c>
      <c r="B4054" s="246" t="s">
        <v>19424</v>
      </c>
      <c r="C4054" s="245" t="s">
        <v>14</v>
      </c>
      <c r="D4054" s="247" t="n">
        <v>0.0236</v>
      </c>
    </row>
    <row r="4055" customFormat="false" ht="12.8" hidden="false" customHeight="false" outlineLevel="0" collapsed="false">
      <c r="A4055" s="245" t="n">
        <v>101553</v>
      </c>
      <c r="B4055" s="246" t="s">
        <v>19425</v>
      </c>
      <c r="C4055" s="245" t="s">
        <v>14</v>
      </c>
      <c r="D4055" s="247" t="n">
        <v>0.3411</v>
      </c>
    </row>
    <row r="4056" customFormat="false" ht="12.8" hidden="false" customHeight="false" outlineLevel="0" collapsed="false">
      <c r="A4056" s="245" t="n">
        <v>101554</v>
      </c>
      <c r="B4056" s="246" t="s">
        <v>19426</v>
      </c>
      <c r="C4056" s="245" t="s">
        <v>14</v>
      </c>
      <c r="D4056" s="247" t="n">
        <v>0.4618</v>
      </c>
    </row>
    <row r="4057" customFormat="false" ht="12.8" hidden="false" customHeight="false" outlineLevel="0" collapsed="false">
      <c r="A4057" s="245" t="n">
        <v>101555</v>
      </c>
      <c r="B4057" s="246" t="s">
        <v>19427</v>
      </c>
      <c r="C4057" s="245" t="s">
        <v>14</v>
      </c>
      <c r="D4057" s="247" t="n">
        <v>0.6813</v>
      </c>
    </row>
    <row r="4058" customFormat="false" ht="12.8" hidden="false" customHeight="false" outlineLevel="0" collapsed="false">
      <c r="A4058" s="245" t="n">
        <v>101556</v>
      </c>
      <c r="B4058" s="246" t="s">
        <v>19428</v>
      </c>
      <c r="C4058" s="245" t="s">
        <v>14</v>
      </c>
      <c r="D4058" s="247" t="n">
        <v>0.737</v>
      </c>
    </row>
    <row r="4059" customFormat="false" ht="12.8" hidden="false" customHeight="false" outlineLevel="0" collapsed="false">
      <c r="A4059" s="245" t="n">
        <v>101537</v>
      </c>
      <c r="B4059" s="246" t="s">
        <v>19429</v>
      </c>
      <c r="C4059" s="245" t="s">
        <v>14</v>
      </c>
      <c r="D4059" s="247" t="n">
        <v>0.4375</v>
      </c>
    </row>
    <row r="4060" customFormat="false" ht="12.8" hidden="false" customHeight="false" outlineLevel="0" collapsed="false">
      <c r="A4060" s="245" t="n">
        <v>101538</v>
      </c>
      <c r="B4060" s="246" t="s">
        <v>19430</v>
      </c>
      <c r="C4060" s="245" t="s">
        <v>14</v>
      </c>
      <c r="D4060" s="247" t="n">
        <v>0.2833</v>
      </c>
    </row>
    <row r="4061" customFormat="false" ht="12.8" hidden="false" customHeight="false" outlineLevel="0" collapsed="false">
      <c r="A4061" s="245" t="n">
        <v>101542</v>
      </c>
      <c r="B4061" s="246" t="s">
        <v>19431</v>
      </c>
      <c r="C4061" s="245" t="s">
        <v>14</v>
      </c>
      <c r="D4061" s="247" t="n">
        <v>0.3089</v>
      </c>
    </row>
    <row r="4062" customFormat="false" ht="12.8" hidden="false" customHeight="false" outlineLevel="0" collapsed="false">
      <c r="A4062" s="245" t="n">
        <v>101539</v>
      </c>
      <c r="B4062" s="246" t="s">
        <v>19432</v>
      </c>
      <c r="C4062" s="245" t="s">
        <v>14</v>
      </c>
      <c r="D4062" s="247" t="n">
        <v>0.3376</v>
      </c>
    </row>
    <row r="4063" customFormat="false" ht="12.8" hidden="false" customHeight="false" outlineLevel="0" collapsed="false">
      <c r="A4063" s="245" t="n">
        <v>101543</v>
      </c>
      <c r="B4063" s="246" t="s">
        <v>19433</v>
      </c>
      <c r="C4063" s="245" t="s">
        <v>14</v>
      </c>
      <c r="D4063" s="247" t="n">
        <v>0.3441</v>
      </c>
    </row>
    <row r="4064" customFormat="false" ht="12.8" hidden="false" customHeight="false" outlineLevel="0" collapsed="false">
      <c r="A4064" s="245" t="n">
        <v>101540</v>
      </c>
      <c r="B4064" s="246" t="s">
        <v>19434</v>
      </c>
      <c r="C4064" s="245" t="s">
        <v>14</v>
      </c>
      <c r="D4064" s="247" t="n">
        <v>0.3033</v>
      </c>
    </row>
    <row r="4065" customFormat="false" ht="12.8" hidden="false" customHeight="false" outlineLevel="0" collapsed="false">
      <c r="A4065" s="245" t="n">
        <v>101544</v>
      </c>
      <c r="B4065" s="246" t="s">
        <v>19435</v>
      </c>
      <c r="C4065" s="245" t="s">
        <v>14</v>
      </c>
      <c r="D4065" s="247" t="n">
        <v>0.3246</v>
      </c>
    </row>
    <row r="4066" customFormat="false" ht="12.8" hidden="false" customHeight="false" outlineLevel="0" collapsed="false">
      <c r="A4066" s="245" t="n">
        <v>101541</v>
      </c>
      <c r="B4066" s="246" t="s">
        <v>19436</v>
      </c>
      <c r="C4066" s="245" t="s">
        <v>14</v>
      </c>
      <c r="D4066" s="247" t="n">
        <v>0.3095</v>
      </c>
    </row>
    <row r="4067" customFormat="false" ht="12.8" hidden="false" customHeight="false" outlineLevel="0" collapsed="false">
      <c r="A4067" s="245" t="n">
        <v>101545</v>
      </c>
      <c r="B4067" s="246" t="s">
        <v>19437</v>
      </c>
      <c r="C4067" s="245" t="s">
        <v>14</v>
      </c>
      <c r="D4067" s="247" t="n">
        <v>0.3005</v>
      </c>
    </row>
    <row r="4068" customFormat="false" ht="12.8" hidden="false" customHeight="false" outlineLevel="0" collapsed="false">
      <c r="A4068" s="245" t="n">
        <v>106502</v>
      </c>
      <c r="B4068" s="246" t="s">
        <v>19438</v>
      </c>
      <c r="C4068" s="245" t="s">
        <v>15376</v>
      </c>
      <c r="D4068" s="247" t="n">
        <v>0.0207</v>
      </c>
    </row>
    <row r="4069" customFormat="false" ht="12.8" hidden="false" customHeight="false" outlineLevel="0" collapsed="false">
      <c r="A4069" s="245" t="n">
        <v>106503</v>
      </c>
      <c r="B4069" s="246" t="s">
        <v>19439</v>
      </c>
      <c r="C4069" s="245" t="s">
        <v>15376</v>
      </c>
      <c r="D4069" s="247" t="n">
        <v>0.0247</v>
      </c>
    </row>
    <row r="4070" customFormat="false" ht="12.8" hidden="false" customHeight="false" outlineLevel="0" collapsed="false">
      <c r="A4070" s="245" t="n">
        <v>106504</v>
      </c>
      <c r="B4070" s="246" t="s">
        <v>19440</v>
      </c>
      <c r="C4070" s="245" t="s">
        <v>15376</v>
      </c>
      <c r="D4070" s="247" t="n">
        <v>0.0226</v>
      </c>
    </row>
    <row r="4071" customFormat="false" ht="12.8" hidden="false" customHeight="false" outlineLevel="0" collapsed="false">
      <c r="A4071" s="245" t="n">
        <v>106505</v>
      </c>
      <c r="B4071" s="246" t="s">
        <v>19441</v>
      </c>
      <c r="C4071" s="245" t="s">
        <v>15376</v>
      </c>
      <c r="D4071" s="247" t="n">
        <v>0.0381</v>
      </c>
    </row>
    <row r="4072" customFormat="false" ht="12.8" hidden="false" customHeight="false" outlineLevel="0" collapsed="false">
      <c r="A4072" s="245" t="n">
        <v>106506</v>
      </c>
      <c r="B4072" s="246" t="s">
        <v>19442</v>
      </c>
      <c r="C4072" s="245" t="s">
        <v>15376</v>
      </c>
      <c r="D4072" s="247" t="n">
        <v>0.0439</v>
      </c>
    </row>
    <row r="4073" customFormat="false" ht="12.8" hidden="false" customHeight="false" outlineLevel="0" collapsed="false">
      <c r="A4073" s="245" t="n">
        <v>106507</v>
      </c>
      <c r="B4073" s="246" t="s">
        <v>19443</v>
      </c>
      <c r="C4073" s="245" t="s">
        <v>15376</v>
      </c>
      <c r="D4073" s="247" t="n">
        <v>0.051</v>
      </c>
    </row>
    <row r="4074" customFormat="false" ht="12.8" hidden="false" customHeight="false" outlineLevel="0" collapsed="false">
      <c r="A4074" s="245" t="n">
        <v>106508</v>
      </c>
      <c r="B4074" s="246" t="s">
        <v>19444</v>
      </c>
      <c r="C4074" s="245" t="s">
        <v>15376</v>
      </c>
      <c r="D4074" s="247" t="n">
        <v>0.0473</v>
      </c>
    </row>
    <row r="4075" customFormat="false" ht="12.8" hidden="false" customHeight="false" outlineLevel="0" collapsed="false">
      <c r="A4075" s="245" t="n">
        <v>106509</v>
      </c>
      <c r="B4075" s="246" t="s">
        <v>19445</v>
      </c>
      <c r="C4075" s="245" t="s">
        <v>15376</v>
      </c>
      <c r="D4075" s="247" t="n">
        <v>0.0788</v>
      </c>
    </row>
    <row r="4076" customFormat="false" ht="12.8" hidden="false" customHeight="false" outlineLevel="0" collapsed="false">
      <c r="A4076" s="245" t="n">
        <v>101560</v>
      </c>
      <c r="B4076" s="246" t="s">
        <v>19446</v>
      </c>
      <c r="C4076" s="245" t="s">
        <v>15376</v>
      </c>
      <c r="D4076" s="247" t="n">
        <v>0.0076</v>
      </c>
    </row>
    <row r="4077" customFormat="false" ht="12.8" hidden="false" customHeight="false" outlineLevel="0" collapsed="false">
      <c r="A4077" s="245" t="n">
        <v>101568</v>
      </c>
      <c r="B4077" s="246" t="s">
        <v>19447</v>
      </c>
      <c r="C4077" s="245" t="s">
        <v>15376</v>
      </c>
      <c r="D4077" s="247" t="n">
        <v>0.0008</v>
      </c>
    </row>
    <row r="4078" customFormat="false" ht="12.8" hidden="false" customHeight="false" outlineLevel="0" collapsed="false">
      <c r="A4078" s="245" t="n">
        <v>101561</v>
      </c>
      <c r="B4078" s="246" t="s">
        <v>19448</v>
      </c>
      <c r="C4078" s="245" t="s">
        <v>15376</v>
      </c>
      <c r="D4078" s="247" t="n">
        <v>0.0048</v>
      </c>
    </row>
    <row r="4079" customFormat="false" ht="12.8" hidden="false" customHeight="false" outlineLevel="0" collapsed="false">
      <c r="A4079" s="245" t="n">
        <v>101562</v>
      </c>
      <c r="B4079" s="246" t="s">
        <v>19449</v>
      </c>
      <c r="C4079" s="245" t="s">
        <v>15376</v>
      </c>
      <c r="D4079" s="247" t="n">
        <v>0.0031</v>
      </c>
    </row>
    <row r="4080" customFormat="false" ht="12.8" hidden="false" customHeight="false" outlineLevel="0" collapsed="false">
      <c r="A4080" s="245" t="n">
        <v>101563</v>
      </c>
      <c r="B4080" s="246" t="s">
        <v>19450</v>
      </c>
      <c r="C4080" s="245" t="s">
        <v>15376</v>
      </c>
      <c r="D4080" s="247" t="n">
        <v>0.0025</v>
      </c>
    </row>
    <row r="4081" customFormat="false" ht="12.8" hidden="false" customHeight="false" outlineLevel="0" collapsed="false">
      <c r="A4081" s="245" t="n">
        <v>101564</v>
      </c>
      <c r="B4081" s="246" t="s">
        <v>19451</v>
      </c>
      <c r="C4081" s="245" t="s">
        <v>15376</v>
      </c>
      <c r="D4081" s="247" t="n">
        <v>0.0017</v>
      </c>
    </row>
    <row r="4082" customFormat="false" ht="12.8" hidden="false" customHeight="false" outlineLevel="0" collapsed="false">
      <c r="A4082" s="245" t="n">
        <v>101565</v>
      </c>
      <c r="B4082" s="246" t="s">
        <v>19452</v>
      </c>
      <c r="C4082" s="245" t="s">
        <v>15376</v>
      </c>
      <c r="D4082" s="247" t="n">
        <v>0.0012</v>
      </c>
    </row>
    <row r="4083" customFormat="false" ht="12.8" hidden="false" customHeight="false" outlineLevel="0" collapsed="false">
      <c r="A4083" s="245" t="n">
        <v>101567</v>
      </c>
      <c r="B4083" s="246" t="s">
        <v>19453</v>
      </c>
      <c r="C4083" s="245" t="s">
        <v>15376</v>
      </c>
      <c r="D4083" s="247" t="n">
        <v>0.0009</v>
      </c>
    </row>
    <row r="4084" customFormat="false" ht="12.8" hidden="false" customHeight="false" outlineLevel="0" collapsed="false">
      <c r="A4084" s="245" t="n">
        <v>101501</v>
      </c>
      <c r="B4084" s="246" t="s">
        <v>19454</v>
      </c>
      <c r="C4084" s="245" t="s">
        <v>14</v>
      </c>
      <c r="D4084" s="247" t="n">
        <v>0.279</v>
      </c>
    </row>
    <row r="4085" customFormat="false" ht="12.8" hidden="false" customHeight="false" outlineLevel="0" collapsed="false">
      <c r="A4085" s="245" t="n">
        <v>101502</v>
      </c>
      <c r="B4085" s="246" t="s">
        <v>19455</v>
      </c>
      <c r="C4085" s="245" t="s">
        <v>14</v>
      </c>
      <c r="D4085" s="247" t="n">
        <v>0.2744</v>
      </c>
    </row>
    <row r="4086" customFormat="false" ht="12.8" hidden="false" customHeight="false" outlineLevel="0" collapsed="false">
      <c r="A4086" s="245" t="n">
        <v>101503</v>
      </c>
      <c r="B4086" s="246" t="s">
        <v>19456</v>
      </c>
      <c r="C4086" s="245" t="s">
        <v>14</v>
      </c>
      <c r="D4086" s="247" t="n">
        <v>0.2452</v>
      </c>
    </row>
    <row r="4087" customFormat="false" ht="12.8" hidden="false" customHeight="false" outlineLevel="0" collapsed="false">
      <c r="A4087" s="245" t="n">
        <v>101504</v>
      </c>
      <c r="B4087" s="246" t="s">
        <v>19457</v>
      </c>
      <c r="C4087" s="245" t="s">
        <v>14</v>
      </c>
      <c r="D4087" s="247" t="n">
        <v>0.2307</v>
      </c>
    </row>
    <row r="4088" customFormat="false" ht="12.8" hidden="false" customHeight="false" outlineLevel="0" collapsed="false">
      <c r="A4088" s="245" t="n">
        <v>101497</v>
      </c>
      <c r="B4088" s="246" t="s">
        <v>19458</v>
      </c>
      <c r="C4088" s="245" t="s">
        <v>14</v>
      </c>
      <c r="D4088" s="247" t="n">
        <v>0.2855</v>
      </c>
    </row>
    <row r="4089" customFormat="false" ht="12.8" hidden="false" customHeight="false" outlineLevel="0" collapsed="false">
      <c r="A4089" s="245" t="n">
        <v>101498</v>
      </c>
      <c r="B4089" s="246" t="s">
        <v>19459</v>
      </c>
      <c r="C4089" s="245" t="s">
        <v>14</v>
      </c>
      <c r="D4089" s="247" t="n">
        <v>0.2805</v>
      </c>
    </row>
    <row r="4090" customFormat="false" ht="12.8" hidden="false" customHeight="false" outlineLevel="0" collapsed="false">
      <c r="A4090" s="245" t="n">
        <v>101499</v>
      </c>
      <c r="B4090" s="246" t="s">
        <v>19460</v>
      </c>
      <c r="C4090" s="245" t="s">
        <v>14</v>
      </c>
      <c r="D4090" s="247" t="n">
        <v>0.2513</v>
      </c>
    </row>
    <row r="4091" customFormat="false" ht="12.8" hidden="false" customHeight="false" outlineLevel="0" collapsed="false">
      <c r="A4091" s="245" t="n">
        <v>101500</v>
      </c>
      <c r="B4091" s="246" t="s">
        <v>19461</v>
      </c>
      <c r="C4091" s="245" t="s">
        <v>14</v>
      </c>
      <c r="D4091" s="247" t="n">
        <v>0.2362</v>
      </c>
    </row>
    <row r="4092" customFormat="false" ht="12.8" hidden="false" customHeight="false" outlineLevel="0" collapsed="false">
      <c r="A4092" s="245" t="n">
        <v>101493</v>
      </c>
      <c r="B4092" s="246" t="s">
        <v>19462</v>
      </c>
      <c r="C4092" s="245" t="s">
        <v>14</v>
      </c>
      <c r="D4092" s="247" t="n">
        <v>0.3014</v>
      </c>
    </row>
    <row r="4093" customFormat="false" ht="12.8" hidden="false" customHeight="false" outlineLevel="0" collapsed="false">
      <c r="A4093" s="245" t="n">
        <v>101494</v>
      </c>
      <c r="B4093" s="246" t="s">
        <v>19463</v>
      </c>
      <c r="C4093" s="245" t="s">
        <v>14</v>
      </c>
      <c r="D4093" s="247" t="n">
        <v>0.2964</v>
      </c>
    </row>
    <row r="4094" customFormat="false" ht="12.8" hidden="false" customHeight="false" outlineLevel="0" collapsed="false">
      <c r="A4094" s="245" t="n">
        <v>101495</v>
      </c>
      <c r="B4094" s="246" t="s">
        <v>19464</v>
      </c>
      <c r="C4094" s="245" t="s">
        <v>14</v>
      </c>
      <c r="D4094" s="247" t="n">
        <v>0.2731</v>
      </c>
    </row>
    <row r="4095" customFormat="false" ht="12.8" hidden="false" customHeight="false" outlineLevel="0" collapsed="false">
      <c r="A4095" s="245" t="n">
        <v>101496</v>
      </c>
      <c r="B4095" s="246" t="s">
        <v>19465</v>
      </c>
      <c r="C4095" s="245" t="s">
        <v>14</v>
      </c>
      <c r="D4095" s="247" t="n">
        <v>0.2598</v>
      </c>
    </row>
    <row r="4096" customFormat="false" ht="12.8" hidden="false" customHeight="false" outlineLevel="0" collapsed="false">
      <c r="A4096" s="245" t="n">
        <v>101489</v>
      </c>
      <c r="B4096" s="246" t="s">
        <v>19466</v>
      </c>
      <c r="C4096" s="245" t="s">
        <v>14</v>
      </c>
      <c r="D4096" s="247" t="n">
        <v>0.3099</v>
      </c>
    </row>
    <row r="4097" customFormat="false" ht="12.8" hidden="false" customHeight="false" outlineLevel="0" collapsed="false">
      <c r="A4097" s="245" t="n">
        <v>101490</v>
      </c>
      <c r="B4097" s="246" t="s">
        <v>19467</v>
      </c>
      <c r="C4097" s="245" t="s">
        <v>14</v>
      </c>
      <c r="D4097" s="247" t="n">
        <v>0.3045</v>
      </c>
    </row>
    <row r="4098" customFormat="false" ht="12.8" hidden="false" customHeight="false" outlineLevel="0" collapsed="false">
      <c r="A4098" s="245" t="n">
        <v>101491</v>
      </c>
      <c r="B4098" s="246" t="s">
        <v>19468</v>
      </c>
      <c r="C4098" s="245" t="s">
        <v>14</v>
      </c>
      <c r="D4098" s="247" t="n">
        <v>0.2813</v>
      </c>
    </row>
    <row r="4099" customFormat="false" ht="12.8" hidden="false" customHeight="false" outlineLevel="0" collapsed="false">
      <c r="A4099" s="245" t="n">
        <v>101492</v>
      </c>
      <c r="B4099" s="246" t="s">
        <v>19469</v>
      </c>
      <c r="C4099" s="245" t="s">
        <v>14</v>
      </c>
      <c r="D4099" s="247" t="n">
        <v>0.2674</v>
      </c>
    </row>
    <row r="4100" customFormat="false" ht="12.8" hidden="false" customHeight="false" outlineLevel="0" collapsed="false">
      <c r="A4100" s="245" t="n">
        <v>101509</v>
      </c>
      <c r="B4100" s="246" t="s">
        <v>19470</v>
      </c>
      <c r="C4100" s="245" t="s">
        <v>14</v>
      </c>
      <c r="D4100" s="247" t="n">
        <v>0.2682</v>
      </c>
    </row>
    <row r="4101" customFormat="false" ht="12.8" hidden="false" customHeight="false" outlineLevel="0" collapsed="false">
      <c r="A4101" s="245" t="n">
        <v>101510</v>
      </c>
      <c r="B4101" s="246" t="s">
        <v>19471</v>
      </c>
      <c r="C4101" s="245" t="s">
        <v>14</v>
      </c>
      <c r="D4101" s="247" t="n">
        <v>0.2638</v>
      </c>
    </row>
    <row r="4102" customFormat="false" ht="12.8" hidden="false" customHeight="false" outlineLevel="0" collapsed="false">
      <c r="A4102" s="245" t="n">
        <v>101511</v>
      </c>
      <c r="B4102" s="246" t="s">
        <v>19472</v>
      </c>
      <c r="C4102" s="245" t="s">
        <v>14</v>
      </c>
      <c r="D4102" s="247" t="n">
        <v>0.2296</v>
      </c>
    </row>
    <row r="4103" customFormat="false" ht="12.8" hidden="false" customHeight="false" outlineLevel="0" collapsed="false">
      <c r="A4103" s="245" t="n">
        <v>101512</v>
      </c>
      <c r="B4103" s="246" t="s">
        <v>19473</v>
      </c>
      <c r="C4103" s="245" t="s">
        <v>14</v>
      </c>
      <c r="D4103" s="247" t="n">
        <v>0.2139</v>
      </c>
    </row>
    <row r="4104" customFormat="false" ht="12.8" hidden="false" customHeight="false" outlineLevel="0" collapsed="false">
      <c r="A4104" s="245" t="n">
        <v>101505</v>
      </c>
      <c r="B4104" s="246" t="s">
        <v>19474</v>
      </c>
      <c r="C4104" s="245" t="s">
        <v>14</v>
      </c>
      <c r="D4104" s="247" t="n">
        <v>0.2854</v>
      </c>
    </row>
    <row r="4105" customFormat="false" ht="12.8" hidden="false" customHeight="false" outlineLevel="0" collapsed="false">
      <c r="A4105" s="245" t="n">
        <v>101506</v>
      </c>
      <c r="B4105" s="246" t="s">
        <v>19475</v>
      </c>
      <c r="C4105" s="245" t="s">
        <v>14</v>
      </c>
      <c r="D4105" s="247" t="n">
        <v>0.2792</v>
      </c>
    </row>
    <row r="4106" customFormat="false" ht="12.8" hidden="false" customHeight="false" outlineLevel="0" collapsed="false">
      <c r="A4106" s="245" t="n">
        <v>101507</v>
      </c>
      <c r="B4106" s="246" t="s">
        <v>19476</v>
      </c>
      <c r="C4106" s="245" t="s">
        <v>14</v>
      </c>
      <c r="D4106" s="247" t="n">
        <v>0.2435</v>
      </c>
    </row>
    <row r="4107" customFormat="false" ht="12.8" hidden="false" customHeight="false" outlineLevel="0" collapsed="false">
      <c r="A4107" s="245" t="n">
        <v>101508</v>
      </c>
      <c r="B4107" s="246" t="s">
        <v>19477</v>
      </c>
      <c r="C4107" s="245" t="s">
        <v>14</v>
      </c>
      <c r="D4107" s="247" t="n">
        <v>0.2258</v>
      </c>
    </row>
    <row r="4108" customFormat="false" ht="12.8" hidden="false" customHeight="false" outlineLevel="0" collapsed="false">
      <c r="A4108" s="245" t="n">
        <v>101525</v>
      </c>
      <c r="B4108" s="246" t="s">
        <v>19478</v>
      </c>
      <c r="C4108" s="245" t="s">
        <v>14</v>
      </c>
      <c r="D4108" s="247" t="n">
        <v>0.2037</v>
      </c>
    </row>
    <row r="4109" customFormat="false" ht="12.8" hidden="false" customHeight="false" outlineLevel="0" collapsed="false">
      <c r="A4109" s="245" t="n">
        <v>101526</v>
      </c>
      <c r="B4109" s="246" t="s">
        <v>19479</v>
      </c>
      <c r="C4109" s="245" t="s">
        <v>14</v>
      </c>
      <c r="D4109" s="247" t="n">
        <v>0.2062</v>
      </c>
    </row>
    <row r="4110" customFormat="false" ht="12.8" hidden="false" customHeight="false" outlineLevel="0" collapsed="false">
      <c r="A4110" s="245" t="n">
        <v>101527</v>
      </c>
      <c r="B4110" s="246" t="s">
        <v>19480</v>
      </c>
      <c r="C4110" s="245" t="s">
        <v>14</v>
      </c>
      <c r="D4110" s="247" t="n">
        <v>0.1568</v>
      </c>
    </row>
    <row r="4111" customFormat="false" ht="12.8" hidden="false" customHeight="false" outlineLevel="0" collapsed="false">
      <c r="A4111" s="245" t="n">
        <v>101528</v>
      </c>
      <c r="B4111" s="246" t="s">
        <v>19481</v>
      </c>
      <c r="C4111" s="245" t="s">
        <v>14</v>
      </c>
      <c r="D4111" s="247" t="n">
        <v>0.1415</v>
      </c>
    </row>
    <row r="4112" customFormat="false" ht="12.8" hidden="false" customHeight="false" outlineLevel="0" collapsed="false">
      <c r="A4112" s="245" t="n">
        <v>101521</v>
      </c>
      <c r="B4112" s="246" t="s">
        <v>19482</v>
      </c>
      <c r="C4112" s="245" t="s">
        <v>14</v>
      </c>
      <c r="D4112" s="247" t="n">
        <v>0.2148</v>
      </c>
    </row>
    <row r="4113" customFormat="false" ht="12.8" hidden="false" customHeight="false" outlineLevel="0" collapsed="false">
      <c r="A4113" s="245" t="n">
        <v>101522</v>
      </c>
      <c r="B4113" s="246" t="s">
        <v>19483</v>
      </c>
      <c r="C4113" s="245" t="s">
        <v>14</v>
      </c>
      <c r="D4113" s="247" t="n">
        <v>0.2157</v>
      </c>
    </row>
    <row r="4114" customFormat="false" ht="12.8" hidden="false" customHeight="false" outlineLevel="0" collapsed="false">
      <c r="A4114" s="245" t="n">
        <v>101523</v>
      </c>
      <c r="B4114" s="246" t="s">
        <v>19484</v>
      </c>
      <c r="C4114" s="245" t="s">
        <v>14</v>
      </c>
      <c r="D4114" s="247" t="n">
        <v>0.1663</v>
      </c>
    </row>
    <row r="4115" customFormat="false" ht="12.8" hidden="false" customHeight="false" outlineLevel="0" collapsed="false">
      <c r="A4115" s="245" t="n">
        <v>101524</v>
      </c>
      <c r="B4115" s="246" t="s">
        <v>19485</v>
      </c>
      <c r="C4115" s="245" t="s">
        <v>14</v>
      </c>
      <c r="D4115" s="247" t="n">
        <v>0.1498</v>
      </c>
    </row>
    <row r="4116" customFormat="false" ht="12.8" hidden="false" customHeight="false" outlineLevel="0" collapsed="false">
      <c r="A4116" s="245" t="n">
        <v>101517</v>
      </c>
      <c r="B4116" s="246" t="s">
        <v>19486</v>
      </c>
      <c r="C4116" s="245" t="s">
        <v>14</v>
      </c>
      <c r="D4116" s="247" t="n">
        <v>0.2211</v>
      </c>
    </row>
    <row r="4117" customFormat="false" ht="12.8" hidden="false" customHeight="false" outlineLevel="0" collapsed="false">
      <c r="A4117" s="245" t="n">
        <v>101518</v>
      </c>
      <c r="B4117" s="246" t="s">
        <v>19487</v>
      </c>
      <c r="C4117" s="245" t="s">
        <v>14</v>
      </c>
      <c r="D4117" s="247" t="n">
        <v>0.2212</v>
      </c>
    </row>
    <row r="4118" customFormat="false" ht="12.8" hidden="false" customHeight="false" outlineLevel="0" collapsed="false">
      <c r="A4118" s="245" t="n">
        <v>101519</v>
      </c>
      <c r="B4118" s="246" t="s">
        <v>19488</v>
      </c>
      <c r="C4118" s="245" t="s">
        <v>14</v>
      </c>
      <c r="D4118" s="247" t="n">
        <v>0.1762</v>
      </c>
    </row>
    <row r="4119" customFormat="false" ht="12.8" hidden="false" customHeight="false" outlineLevel="0" collapsed="false">
      <c r="A4119" s="245" t="n">
        <v>101520</v>
      </c>
      <c r="B4119" s="246" t="s">
        <v>19489</v>
      </c>
      <c r="C4119" s="245" t="s">
        <v>14</v>
      </c>
      <c r="D4119" s="247" t="n">
        <v>0.1598</v>
      </c>
    </row>
    <row r="4120" customFormat="false" ht="12.8" hidden="false" customHeight="false" outlineLevel="0" collapsed="false">
      <c r="A4120" s="245" t="n">
        <v>101513</v>
      </c>
      <c r="B4120" s="246" t="s">
        <v>19490</v>
      </c>
      <c r="C4120" s="245" t="s">
        <v>14</v>
      </c>
      <c r="D4120" s="247" t="n">
        <v>0.2383</v>
      </c>
    </row>
    <row r="4121" customFormat="false" ht="12.8" hidden="false" customHeight="false" outlineLevel="0" collapsed="false">
      <c r="A4121" s="245" t="n">
        <v>101514</v>
      </c>
      <c r="B4121" s="246" t="s">
        <v>19491</v>
      </c>
      <c r="C4121" s="245" t="s">
        <v>14</v>
      </c>
      <c r="D4121" s="247" t="n">
        <v>0.2362</v>
      </c>
    </row>
    <row r="4122" customFormat="false" ht="12.8" hidden="false" customHeight="false" outlineLevel="0" collapsed="false">
      <c r="A4122" s="245" t="n">
        <v>101515</v>
      </c>
      <c r="B4122" s="246" t="s">
        <v>19492</v>
      </c>
      <c r="C4122" s="245" t="s">
        <v>14</v>
      </c>
      <c r="D4122" s="247" t="n">
        <v>0.1915</v>
      </c>
    </row>
    <row r="4123" customFormat="false" ht="12.8" hidden="false" customHeight="false" outlineLevel="0" collapsed="false">
      <c r="A4123" s="245" t="n">
        <v>101516</v>
      </c>
      <c r="B4123" s="246" t="s">
        <v>19493</v>
      </c>
      <c r="C4123" s="245" t="s">
        <v>14</v>
      </c>
      <c r="D4123" s="247" t="n">
        <v>0.1735</v>
      </c>
    </row>
    <row r="4124" customFormat="false" ht="12.8" hidden="false" customHeight="false" outlineLevel="0" collapsed="false">
      <c r="A4124" s="245" t="n">
        <v>101533</v>
      </c>
      <c r="B4124" s="246" t="s">
        <v>19494</v>
      </c>
      <c r="C4124" s="245" t="s">
        <v>14</v>
      </c>
      <c r="D4124" s="247" t="n">
        <v>0.1991</v>
      </c>
    </row>
    <row r="4125" customFormat="false" ht="12.8" hidden="false" customHeight="false" outlineLevel="0" collapsed="false">
      <c r="A4125" s="245" t="n">
        <v>101534</v>
      </c>
      <c r="B4125" s="246" t="s">
        <v>19495</v>
      </c>
      <c r="C4125" s="245" t="s">
        <v>14</v>
      </c>
      <c r="D4125" s="247" t="n">
        <v>0.2026</v>
      </c>
    </row>
    <row r="4126" customFormat="false" ht="12.8" hidden="false" customHeight="false" outlineLevel="0" collapsed="false">
      <c r="A4126" s="245" t="n">
        <v>101535</v>
      </c>
      <c r="B4126" s="246" t="s">
        <v>19496</v>
      </c>
      <c r="C4126" s="245" t="s">
        <v>14</v>
      </c>
      <c r="D4126" s="247" t="n">
        <v>0.1485</v>
      </c>
    </row>
    <row r="4127" customFormat="false" ht="12.8" hidden="false" customHeight="false" outlineLevel="0" collapsed="false">
      <c r="A4127" s="245" t="n">
        <v>101536</v>
      </c>
      <c r="B4127" s="246" t="s">
        <v>19497</v>
      </c>
      <c r="C4127" s="245" t="s">
        <v>14</v>
      </c>
      <c r="D4127" s="247" t="n">
        <v>0.1332</v>
      </c>
    </row>
    <row r="4128" customFormat="false" ht="12.8" hidden="false" customHeight="false" outlineLevel="0" collapsed="false">
      <c r="A4128" s="245" t="n">
        <v>101529</v>
      </c>
      <c r="B4128" s="246" t="s">
        <v>19498</v>
      </c>
      <c r="C4128" s="245" t="s">
        <v>14</v>
      </c>
      <c r="D4128" s="247" t="n">
        <v>0.2216</v>
      </c>
    </row>
    <row r="4129" customFormat="false" ht="12.8" hidden="false" customHeight="false" outlineLevel="0" collapsed="false">
      <c r="A4129" s="245" t="n">
        <v>101530</v>
      </c>
      <c r="B4129" s="246" t="s">
        <v>19499</v>
      </c>
      <c r="C4129" s="245" t="s">
        <v>14</v>
      </c>
      <c r="D4129" s="247" t="n">
        <v>0.2216</v>
      </c>
    </row>
    <row r="4130" customFormat="false" ht="12.8" hidden="false" customHeight="false" outlineLevel="0" collapsed="false">
      <c r="A4130" s="245" t="n">
        <v>101531</v>
      </c>
      <c r="B4130" s="246" t="s">
        <v>19500</v>
      </c>
      <c r="C4130" s="245" t="s">
        <v>14</v>
      </c>
      <c r="D4130" s="247" t="n">
        <v>0.1642</v>
      </c>
    </row>
    <row r="4131" customFormat="false" ht="12.8" hidden="false" customHeight="false" outlineLevel="0" collapsed="false">
      <c r="A4131" s="245" t="n">
        <v>101532</v>
      </c>
      <c r="B4131" s="246" t="s">
        <v>19501</v>
      </c>
      <c r="C4131" s="245" t="s">
        <v>14</v>
      </c>
      <c r="D4131" s="247" t="n">
        <v>0.1458</v>
      </c>
    </row>
    <row r="4132" customFormat="false" ht="12.8" hidden="false" customHeight="false" outlineLevel="0" collapsed="false">
      <c r="A4132" s="245" t="n">
        <v>101549</v>
      </c>
      <c r="B4132" s="246" t="s">
        <v>19502</v>
      </c>
      <c r="C4132" s="245" t="s">
        <v>14</v>
      </c>
      <c r="D4132" s="247" t="n">
        <v>0.2606</v>
      </c>
    </row>
    <row r="4133" customFormat="false" ht="12.8" hidden="false" customHeight="false" outlineLevel="0" collapsed="false">
      <c r="A4133" s="245" t="n">
        <v>101547</v>
      </c>
      <c r="B4133" s="246" t="s">
        <v>19503</v>
      </c>
      <c r="C4133" s="245" t="s">
        <v>14</v>
      </c>
      <c r="D4133" s="247" t="n">
        <v>0.022</v>
      </c>
    </row>
    <row r="4134" customFormat="false" ht="12.8" hidden="false" customHeight="false" outlineLevel="0" collapsed="false">
      <c r="A4134" s="245" t="n">
        <v>101546</v>
      </c>
      <c r="B4134" s="246" t="s">
        <v>19504</v>
      </c>
      <c r="C4134" s="245" t="s">
        <v>14</v>
      </c>
      <c r="D4134" s="247" t="n">
        <v>0.0684</v>
      </c>
    </row>
    <row r="4135" customFormat="false" ht="12.8" hidden="false" customHeight="false" outlineLevel="0" collapsed="false">
      <c r="A4135" s="245" t="n">
        <v>101548</v>
      </c>
      <c r="B4135" s="246" t="s">
        <v>19505</v>
      </c>
      <c r="C4135" s="245" t="s">
        <v>14</v>
      </c>
      <c r="D4135" s="247" t="n">
        <v>0.2682</v>
      </c>
    </row>
    <row r="4136" customFormat="false" ht="12.8" hidden="false" customHeight="false" outlineLevel="0" collapsed="false">
      <c r="A4136" s="245" t="n">
        <v>94764</v>
      </c>
      <c r="B4136" s="246" t="s">
        <v>19506</v>
      </c>
      <c r="C4136" s="245" t="s">
        <v>14</v>
      </c>
      <c r="D4136" s="247" t="n">
        <v>0.1512</v>
      </c>
    </row>
    <row r="4137" customFormat="false" ht="12.8" hidden="false" customHeight="false" outlineLevel="0" collapsed="false">
      <c r="A4137" s="245" t="n">
        <v>94765</v>
      </c>
      <c r="B4137" s="246" t="s">
        <v>19507</v>
      </c>
      <c r="C4137" s="245" t="s">
        <v>14</v>
      </c>
      <c r="D4137" s="247" t="n">
        <v>0.1397</v>
      </c>
    </row>
    <row r="4138" customFormat="false" ht="12.8" hidden="false" customHeight="false" outlineLevel="0" collapsed="false">
      <c r="A4138" s="245" t="n">
        <v>94766</v>
      </c>
      <c r="B4138" s="246" t="s">
        <v>19508</v>
      </c>
      <c r="C4138" s="245" t="s">
        <v>14</v>
      </c>
      <c r="D4138" s="247" t="n">
        <v>0.1271</v>
      </c>
    </row>
    <row r="4139" customFormat="false" ht="12.8" hidden="false" customHeight="false" outlineLevel="0" collapsed="false">
      <c r="A4139" s="245" t="n">
        <v>94767</v>
      </c>
      <c r="B4139" s="246" t="s">
        <v>19509</v>
      </c>
      <c r="C4139" s="245" t="s">
        <v>14</v>
      </c>
      <c r="D4139" s="247" t="n">
        <v>0.0872</v>
      </c>
    </row>
    <row r="4140" customFormat="false" ht="12.8" hidden="false" customHeight="false" outlineLevel="0" collapsed="false">
      <c r="A4140" s="245" t="n">
        <v>94768</v>
      </c>
      <c r="B4140" s="246" t="s">
        <v>19510</v>
      </c>
      <c r="C4140" s="245" t="s">
        <v>14</v>
      </c>
      <c r="D4140" s="247" t="n">
        <v>0.0793</v>
      </c>
    </row>
    <row r="4141" customFormat="false" ht="12.8" hidden="false" customHeight="false" outlineLevel="0" collapsed="false">
      <c r="A4141" s="245" t="n">
        <v>94769</v>
      </c>
      <c r="B4141" s="246" t="s">
        <v>19511</v>
      </c>
      <c r="C4141" s="245" t="s">
        <v>14</v>
      </c>
      <c r="D4141" s="247" t="n">
        <v>0.0614</v>
      </c>
    </row>
    <row r="4142" customFormat="false" ht="12.8" hidden="false" customHeight="false" outlineLevel="0" collapsed="false">
      <c r="A4142" s="245" t="n">
        <v>94783</v>
      </c>
      <c r="B4142" s="246" t="s">
        <v>19512</v>
      </c>
      <c r="C4142" s="245" t="s">
        <v>14</v>
      </c>
      <c r="D4142" s="247" t="n">
        <v>0.3071</v>
      </c>
    </row>
    <row r="4143" customFormat="false" ht="12.8" hidden="false" customHeight="false" outlineLevel="0" collapsed="false">
      <c r="A4143" s="245" t="n">
        <v>94703</v>
      </c>
      <c r="B4143" s="246" t="s">
        <v>19513</v>
      </c>
      <c r="C4143" s="245" t="s">
        <v>14</v>
      </c>
      <c r="D4143" s="247" t="n">
        <v>0.292</v>
      </c>
    </row>
    <row r="4144" customFormat="false" ht="12.8" hidden="false" customHeight="false" outlineLevel="0" collapsed="false">
      <c r="A4144" s="245" t="n">
        <v>94704</v>
      </c>
      <c r="B4144" s="246" t="s">
        <v>19514</v>
      </c>
      <c r="C4144" s="245" t="s">
        <v>14</v>
      </c>
      <c r="D4144" s="247" t="n">
        <v>0.2203</v>
      </c>
    </row>
    <row r="4145" customFormat="false" ht="12.8" hidden="false" customHeight="false" outlineLevel="0" collapsed="false">
      <c r="A4145" s="245" t="n">
        <v>94705</v>
      </c>
      <c r="B4145" s="246" t="s">
        <v>19515</v>
      </c>
      <c r="C4145" s="245" t="s">
        <v>14</v>
      </c>
      <c r="D4145" s="247" t="n">
        <v>0.1638</v>
      </c>
    </row>
    <row r="4146" customFormat="false" ht="12.8" hidden="false" customHeight="false" outlineLevel="0" collapsed="false">
      <c r="A4146" s="245" t="n">
        <v>94706</v>
      </c>
      <c r="B4146" s="246" t="s">
        <v>19516</v>
      </c>
      <c r="C4146" s="245" t="s">
        <v>14</v>
      </c>
      <c r="D4146" s="247" t="n">
        <v>0.1744</v>
      </c>
    </row>
    <row r="4147" customFormat="false" ht="12.8" hidden="false" customHeight="false" outlineLevel="0" collapsed="false">
      <c r="A4147" s="245" t="n">
        <v>94707</v>
      </c>
      <c r="B4147" s="246" t="s">
        <v>19517</v>
      </c>
      <c r="C4147" s="245" t="s">
        <v>14</v>
      </c>
      <c r="D4147" s="247" t="n">
        <v>0.1124</v>
      </c>
    </row>
    <row r="4148" customFormat="false" ht="12.8" hidden="false" customHeight="false" outlineLevel="0" collapsed="false">
      <c r="A4148" s="245" t="n">
        <v>94715</v>
      </c>
      <c r="B4148" s="246" t="s">
        <v>19518</v>
      </c>
      <c r="C4148" s="245" t="s">
        <v>14</v>
      </c>
      <c r="D4148" s="247" t="n">
        <v>0.0425</v>
      </c>
    </row>
    <row r="4149" customFormat="false" ht="12.8" hidden="false" customHeight="false" outlineLevel="0" collapsed="false">
      <c r="A4149" s="245" t="n">
        <v>94713</v>
      </c>
      <c r="B4149" s="246" t="s">
        <v>19519</v>
      </c>
      <c r="C4149" s="245" t="s">
        <v>14</v>
      </c>
      <c r="D4149" s="247" t="n">
        <v>0.0476</v>
      </c>
    </row>
    <row r="4150" customFormat="false" ht="12.8" hidden="false" customHeight="false" outlineLevel="0" collapsed="false">
      <c r="A4150" s="245" t="n">
        <v>94714</v>
      </c>
      <c r="B4150" s="246" t="s">
        <v>19520</v>
      </c>
      <c r="C4150" s="245" t="s">
        <v>14</v>
      </c>
      <c r="D4150" s="247" t="n">
        <v>0.0349</v>
      </c>
    </row>
    <row r="4151" customFormat="false" ht="12.8" hidden="false" customHeight="false" outlineLevel="0" collapsed="false">
      <c r="A4151" s="245" t="n">
        <v>94670</v>
      </c>
      <c r="B4151" s="246" t="s">
        <v>19521</v>
      </c>
      <c r="C4151" s="245" t="s">
        <v>14</v>
      </c>
      <c r="D4151" s="247" t="n">
        <v>0.2357</v>
      </c>
    </row>
    <row r="4152" customFormat="false" ht="12.8" hidden="false" customHeight="false" outlineLevel="0" collapsed="false">
      <c r="A4152" s="245" t="n">
        <v>94656</v>
      </c>
      <c r="B4152" s="246" t="s">
        <v>19522</v>
      </c>
      <c r="C4152" s="245" t="s">
        <v>14</v>
      </c>
      <c r="D4152" s="247" t="n">
        <v>0.5064</v>
      </c>
    </row>
    <row r="4153" customFormat="false" ht="12.8" hidden="false" customHeight="false" outlineLevel="0" collapsed="false">
      <c r="A4153" s="245" t="n">
        <v>94658</v>
      </c>
      <c r="B4153" s="246" t="s">
        <v>19523</v>
      </c>
      <c r="C4153" s="245" t="s">
        <v>14</v>
      </c>
      <c r="D4153" s="247" t="n">
        <v>0.4324</v>
      </c>
    </row>
    <row r="4154" customFormat="false" ht="12.8" hidden="false" customHeight="false" outlineLevel="0" collapsed="false">
      <c r="A4154" s="245" t="n">
        <v>94660</v>
      </c>
      <c r="B4154" s="246" t="s">
        <v>19524</v>
      </c>
      <c r="C4154" s="245" t="s">
        <v>14</v>
      </c>
      <c r="D4154" s="247" t="n">
        <v>0.3592</v>
      </c>
    </row>
    <row r="4155" customFormat="false" ht="12.8" hidden="false" customHeight="false" outlineLevel="0" collapsed="false">
      <c r="A4155" s="245" t="n">
        <v>94662</v>
      </c>
      <c r="B4155" s="246" t="s">
        <v>19525</v>
      </c>
      <c r="C4155" s="245" t="s">
        <v>14</v>
      </c>
      <c r="D4155" s="247" t="n">
        <v>0.3829</v>
      </c>
    </row>
    <row r="4156" customFormat="false" ht="12.8" hidden="false" customHeight="false" outlineLevel="0" collapsed="false">
      <c r="A4156" s="245" t="n">
        <v>94664</v>
      </c>
      <c r="B4156" s="246" t="s">
        <v>19526</v>
      </c>
      <c r="C4156" s="245" t="s">
        <v>14</v>
      </c>
      <c r="D4156" s="247" t="n">
        <v>0.274</v>
      </c>
    </row>
    <row r="4157" customFormat="false" ht="12.8" hidden="false" customHeight="false" outlineLevel="0" collapsed="false">
      <c r="A4157" s="245" t="n">
        <v>94666</v>
      </c>
      <c r="B4157" s="246" t="s">
        <v>19527</v>
      </c>
      <c r="C4157" s="245" t="s">
        <v>14</v>
      </c>
      <c r="D4157" s="247" t="n">
        <v>0.2465</v>
      </c>
    </row>
    <row r="4158" customFormat="false" ht="12.8" hidden="false" customHeight="false" outlineLevel="0" collapsed="false">
      <c r="A4158" s="245" t="n">
        <v>94668</v>
      </c>
      <c r="B4158" s="246" t="s">
        <v>19528</v>
      </c>
      <c r="C4158" s="245" t="s">
        <v>14</v>
      </c>
      <c r="D4158" s="247" t="n">
        <v>0.2316</v>
      </c>
    </row>
    <row r="4159" customFormat="false" ht="12.8" hidden="false" customHeight="false" outlineLevel="0" collapsed="false">
      <c r="A4159" s="245" t="n">
        <v>105215</v>
      </c>
      <c r="B4159" s="246" t="s">
        <v>19529</v>
      </c>
      <c r="C4159" s="245" t="s">
        <v>14</v>
      </c>
      <c r="D4159" s="247" t="n">
        <v>0.1753</v>
      </c>
    </row>
    <row r="4160" customFormat="false" ht="12.8" hidden="false" customHeight="false" outlineLevel="0" collapsed="false">
      <c r="A4160" s="245" t="n">
        <v>105216</v>
      </c>
      <c r="B4160" s="246" t="s">
        <v>19530</v>
      </c>
      <c r="C4160" s="245" t="s">
        <v>14</v>
      </c>
      <c r="D4160" s="247" t="n">
        <v>0.0595</v>
      </c>
    </row>
    <row r="4161" customFormat="false" ht="12.8" hidden="false" customHeight="false" outlineLevel="0" collapsed="false">
      <c r="A4161" s="245" t="n">
        <v>105217</v>
      </c>
      <c r="B4161" s="246" t="s">
        <v>19531</v>
      </c>
      <c r="C4161" s="245" t="s">
        <v>14</v>
      </c>
      <c r="D4161" s="247" t="n">
        <v>0.0563</v>
      </c>
    </row>
    <row r="4162" customFormat="false" ht="12.8" hidden="false" customHeight="false" outlineLevel="0" collapsed="false">
      <c r="A4162" s="245" t="n">
        <v>105214</v>
      </c>
      <c r="B4162" s="246" t="s">
        <v>19532</v>
      </c>
      <c r="C4162" s="245" t="s">
        <v>14</v>
      </c>
      <c r="D4162" s="247" t="n">
        <v>0.076</v>
      </c>
    </row>
    <row r="4163" customFormat="false" ht="12.8" hidden="false" customHeight="false" outlineLevel="0" collapsed="false">
      <c r="A4163" s="245" t="n">
        <v>105218</v>
      </c>
      <c r="B4163" s="246" t="s">
        <v>19533</v>
      </c>
      <c r="C4163" s="245" t="s">
        <v>14</v>
      </c>
      <c r="D4163" s="247" t="n">
        <v>0.0496</v>
      </c>
    </row>
    <row r="4164" customFormat="false" ht="12.8" hidden="false" customHeight="false" outlineLevel="0" collapsed="false">
      <c r="A4164" s="245" t="n">
        <v>105213</v>
      </c>
      <c r="B4164" s="246" t="s">
        <v>19534</v>
      </c>
      <c r="C4164" s="245" t="s">
        <v>14</v>
      </c>
      <c r="D4164" s="247" t="n">
        <v>0.1094</v>
      </c>
    </row>
    <row r="4165" customFormat="false" ht="12.8" hidden="false" customHeight="false" outlineLevel="0" collapsed="false">
      <c r="A4165" s="245" t="n">
        <v>105233</v>
      </c>
      <c r="B4165" s="246" t="s">
        <v>19535</v>
      </c>
      <c r="C4165" s="245" t="s">
        <v>14</v>
      </c>
      <c r="D4165" s="247" t="n">
        <v>0.2884</v>
      </c>
    </row>
    <row r="4166" customFormat="false" ht="12.8" hidden="false" customHeight="false" outlineLevel="0" collapsed="false">
      <c r="A4166" s="245" t="n">
        <v>105234</v>
      </c>
      <c r="B4166" s="246" t="s">
        <v>19536</v>
      </c>
      <c r="C4166" s="245" t="s">
        <v>14</v>
      </c>
      <c r="D4166" s="247" t="n">
        <v>0.2963</v>
      </c>
    </row>
    <row r="4167" customFormat="false" ht="12.8" hidden="false" customHeight="false" outlineLevel="0" collapsed="false">
      <c r="A4167" s="245" t="n">
        <v>105228</v>
      </c>
      <c r="B4167" s="246" t="s">
        <v>19537</v>
      </c>
      <c r="C4167" s="245" t="s">
        <v>14</v>
      </c>
      <c r="D4167" s="247" t="n">
        <v>0.2659</v>
      </c>
    </row>
    <row r="4168" customFormat="false" ht="12.8" hidden="false" customHeight="false" outlineLevel="0" collapsed="false">
      <c r="A4168" s="245" t="n">
        <v>105138</v>
      </c>
      <c r="B4168" s="246" t="s">
        <v>19538</v>
      </c>
      <c r="C4168" s="245" t="s">
        <v>14</v>
      </c>
      <c r="D4168" s="247" t="n">
        <v>0.2046</v>
      </c>
    </row>
    <row r="4169" customFormat="false" ht="12.8" hidden="false" customHeight="false" outlineLevel="0" collapsed="false">
      <c r="A4169" s="245" t="n">
        <v>105139</v>
      </c>
      <c r="B4169" s="246" t="s">
        <v>19539</v>
      </c>
      <c r="C4169" s="245" t="s">
        <v>14</v>
      </c>
      <c r="D4169" s="247" t="n">
        <v>0.186</v>
      </c>
    </row>
    <row r="4170" customFormat="false" ht="12.8" hidden="false" customHeight="false" outlineLevel="0" collapsed="false">
      <c r="A4170" s="245" t="n">
        <v>105140</v>
      </c>
      <c r="B4170" s="246" t="s">
        <v>19540</v>
      </c>
      <c r="C4170" s="245" t="s">
        <v>14</v>
      </c>
      <c r="D4170" s="247" t="n">
        <v>0.1799</v>
      </c>
    </row>
    <row r="4171" customFormat="false" ht="12.8" hidden="false" customHeight="false" outlineLevel="0" collapsed="false">
      <c r="A4171" s="245" t="n">
        <v>105141</v>
      </c>
      <c r="B4171" s="246" t="s">
        <v>19541</v>
      </c>
      <c r="C4171" s="245" t="s">
        <v>14</v>
      </c>
      <c r="D4171" s="247" t="n">
        <v>0.193</v>
      </c>
    </row>
    <row r="4172" customFormat="false" ht="12.8" hidden="false" customHeight="false" outlineLevel="0" collapsed="false">
      <c r="A4172" s="245" t="n">
        <v>105172</v>
      </c>
      <c r="B4172" s="246" t="s">
        <v>19542</v>
      </c>
      <c r="C4172" s="245" t="s">
        <v>14</v>
      </c>
      <c r="D4172" s="247" t="n">
        <v>0.2219</v>
      </c>
    </row>
    <row r="4173" customFormat="false" ht="12.8" hidden="false" customHeight="false" outlineLevel="0" collapsed="false">
      <c r="A4173" s="245" t="n">
        <v>105169</v>
      </c>
      <c r="B4173" s="246" t="s">
        <v>19543</v>
      </c>
      <c r="C4173" s="245" t="s">
        <v>14</v>
      </c>
      <c r="D4173" s="247" t="n">
        <v>0.2379</v>
      </c>
    </row>
    <row r="4174" customFormat="false" ht="12.8" hidden="false" customHeight="false" outlineLevel="0" collapsed="false">
      <c r="A4174" s="245" t="n">
        <v>105230</v>
      </c>
      <c r="B4174" s="246" t="s">
        <v>19544</v>
      </c>
      <c r="C4174" s="245" t="s">
        <v>14</v>
      </c>
      <c r="D4174" s="247" t="n">
        <v>0.4729</v>
      </c>
    </row>
    <row r="4175" customFormat="false" ht="12.8" hidden="false" customHeight="false" outlineLevel="0" collapsed="false">
      <c r="A4175" s="245" t="n">
        <v>105231</v>
      </c>
      <c r="B4175" s="246" t="s">
        <v>19545</v>
      </c>
      <c r="C4175" s="245" t="s">
        <v>14</v>
      </c>
      <c r="D4175" s="247" t="n">
        <v>0.4548</v>
      </c>
    </row>
    <row r="4176" customFormat="false" ht="12.8" hidden="false" customHeight="false" outlineLevel="0" collapsed="false">
      <c r="A4176" s="245" t="n">
        <v>105232</v>
      </c>
      <c r="B4176" s="246" t="s">
        <v>19546</v>
      </c>
      <c r="C4176" s="245" t="s">
        <v>14</v>
      </c>
      <c r="D4176" s="247" t="n">
        <v>0.2624</v>
      </c>
    </row>
    <row r="4177" customFormat="false" ht="12.8" hidden="false" customHeight="false" outlineLevel="0" collapsed="false">
      <c r="A4177" s="245" t="n">
        <v>105229</v>
      </c>
      <c r="B4177" s="246" t="s">
        <v>19547</v>
      </c>
      <c r="C4177" s="245" t="s">
        <v>14</v>
      </c>
      <c r="D4177" s="247" t="n">
        <v>0.1902</v>
      </c>
    </row>
    <row r="4178" customFormat="false" ht="12.8" hidden="false" customHeight="false" outlineLevel="0" collapsed="false">
      <c r="A4178" s="245" t="n">
        <v>105146</v>
      </c>
      <c r="B4178" s="246" t="s">
        <v>19548</v>
      </c>
      <c r="C4178" s="245" t="s">
        <v>14</v>
      </c>
      <c r="D4178" s="247" t="n">
        <v>0.2497</v>
      </c>
    </row>
    <row r="4179" customFormat="false" ht="12.8" hidden="false" customHeight="false" outlineLevel="0" collapsed="false">
      <c r="A4179" s="245" t="n">
        <v>96738</v>
      </c>
      <c r="B4179" s="246" t="s">
        <v>19549</v>
      </c>
      <c r="C4179" s="245" t="s">
        <v>14</v>
      </c>
      <c r="D4179" s="247" t="n">
        <v>0.1657</v>
      </c>
    </row>
    <row r="4180" customFormat="false" ht="12.8" hidden="false" customHeight="false" outlineLevel="0" collapsed="false">
      <c r="A4180" s="245" t="n">
        <v>96740</v>
      </c>
      <c r="B4180" s="246" t="s">
        <v>19550</v>
      </c>
      <c r="C4180" s="245" t="s">
        <v>14</v>
      </c>
      <c r="D4180" s="247" t="n">
        <v>0.1384</v>
      </c>
    </row>
    <row r="4181" customFormat="false" ht="12.8" hidden="false" customHeight="false" outlineLevel="0" collapsed="false">
      <c r="A4181" s="245" t="n">
        <v>94738</v>
      </c>
      <c r="B4181" s="246" t="s">
        <v>19551</v>
      </c>
      <c r="C4181" s="245" t="s">
        <v>14</v>
      </c>
      <c r="D4181" s="247" t="n">
        <v>0.0103</v>
      </c>
    </row>
    <row r="4182" customFormat="false" ht="12.8" hidden="false" customHeight="false" outlineLevel="0" collapsed="false">
      <c r="A4182" s="245" t="n">
        <v>94724</v>
      </c>
      <c r="B4182" s="246" t="s">
        <v>19552</v>
      </c>
      <c r="C4182" s="245" t="s">
        <v>14</v>
      </c>
      <c r="D4182" s="247" t="n">
        <v>0.0555</v>
      </c>
    </row>
    <row r="4183" customFormat="false" ht="12.8" hidden="false" customHeight="false" outlineLevel="0" collapsed="false">
      <c r="A4183" s="245" t="n">
        <v>94726</v>
      </c>
      <c r="B4183" s="246" t="s">
        <v>19553</v>
      </c>
      <c r="C4183" s="245" t="s">
        <v>14</v>
      </c>
      <c r="D4183" s="247" t="n">
        <v>0.0545</v>
      </c>
    </row>
    <row r="4184" customFormat="false" ht="12.8" hidden="false" customHeight="false" outlineLevel="0" collapsed="false">
      <c r="A4184" s="245" t="n">
        <v>94728</v>
      </c>
      <c r="B4184" s="246" t="s">
        <v>19554</v>
      </c>
      <c r="C4184" s="245" t="s">
        <v>14</v>
      </c>
      <c r="D4184" s="247" t="n">
        <v>0.0453</v>
      </c>
    </row>
    <row r="4185" customFormat="false" ht="12.8" hidden="false" customHeight="false" outlineLevel="0" collapsed="false">
      <c r="A4185" s="245" t="n">
        <v>94730</v>
      </c>
      <c r="B4185" s="246" t="s">
        <v>19555</v>
      </c>
      <c r="C4185" s="245" t="s">
        <v>14</v>
      </c>
      <c r="D4185" s="247" t="n">
        <v>0.0474</v>
      </c>
    </row>
    <row r="4186" customFormat="false" ht="12.8" hidden="false" customHeight="false" outlineLevel="0" collapsed="false">
      <c r="A4186" s="245" t="n">
        <v>94732</v>
      </c>
      <c r="B4186" s="246" t="s">
        <v>19556</v>
      </c>
      <c r="C4186" s="245" t="s">
        <v>14</v>
      </c>
      <c r="D4186" s="247" t="n">
        <v>0.0436</v>
      </c>
    </row>
    <row r="4187" customFormat="false" ht="12.8" hidden="false" customHeight="false" outlineLevel="0" collapsed="false">
      <c r="A4187" s="245" t="n">
        <v>94734</v>
      </c>
      <c r="B4187" s="246" t="s">
        <v>19557</v>
      </c>
      <c r="C4187" s="245" t="s">
        <v>14</v>
      </c>
      <c r="D4187" s="247" t="n">
        <v>0.0198</v>
      </c>
    </row>
    <row r="4188" customFormat="false" ht="12.8" hidden="false" customHeight="false" outlineLevel="0" collapsed="false">
      <c r="A4188" s="245" t="n">
        <v>94736</v>
      </c>
      <c r="B4188" s="246" t="s">
        <v>19558</v>
      </c>
      <c r="C4188" s="245" t="s">
        <v>14</v>
      </c>
      <c r="D4188" s="247" t="n">
        <v>0.0195</v>
      </c>
    </row>
    <row r="4189" customFormat="false" ht="12.8" hidden="false" customHeight="false" outlineLevel="0" collapsed="false">
      <c r="A4189" s="245" t="n">
        <v>94483</v>
      </c>
      <c r="B4189" s="246" t="s">
        <v>19559</v>
      </c>
      <c r="C4189" s="245" t="s">
        <v>14</v>
      </c>
      <c r="D4189" s="247" t="n">
        <v>0.3376</v>
      </c>
    </row>
    <row r="4190" customFormat="false" ht="12.8" hidden="false" customHeight="false" outlineLevel="0" collapsed="false">
      <c r="A4190" s="245" t="n">
        <v>94482</v>
      </c>
      <c r="B4190" s="246" t="s">
        <v>19560</v>
      </c>
      <c r="C4190" s="245" t="s">
        <v>14</v>
      </c>
      <c r="D4190" s="247" t="n">
        <v>0.2944</v>
      </c>
    </row>
    <row r="4191" customFormat="false" ht="12.8" hidden="false" customHeight="false" outlineLevel="0" collapsed="false">
      <c r="A4191" s="245" t="n">
        <v>94481</v>
      </c>
      <c r="B4191" s="246" t="s">
        <v>19561</v>
      </c>
      <c r="C4191" s="245" t="s">
        <v>14</v>
      </c>
      <c r="D4191" s="247" t="n">
        <v>0.2423</v>
      </c>
    </row>
    <row r="4192" customFormat="false" ht="12.8" hidden="false" customHeight="false" outlineLevel="0" collapsed="false">
      <c r="A4192" s="245" t="n">
        <v>94480</v>
      </c>
      <c r="B4192" s="246" t="s">
        <v>19562</v>
      </c>
      <c r="C4192" s="245" t="s">
        <v>14</v>
      </c>
      <c r="D4192" s="247" t="n">
        <v>0.1807</v>
      </c>
    </row>
    <row r="4193" customFormat="false" ht="12.8" hidden="false" customHeight="false" outlineLevel="0" collapsed="false">
      <c r="A4193" s="245" t="n">
        <v>94472</v>
      </c>
      <c r="B4193" s="246" t="s">
        <v>19563</v>
      </c>
      <c r="C4193" s="245" t="s">
        <v>14</v>
      </c>
      <c r="D4193" s="247" t="n">
        <v>0.3123</v>
      </c>
    </row>
    <row r="4194" customFormat="false" ht="12.8" hidden="false" customHeight="false" outlineLevel="0" collapsed="false">
      <c r="A4194" s="245" t="n">
        <v>94474</v>
      </c>
      <c r="B4194" s="246" t="s">
        <v>19564</v>
      </c>
      <c r="C4194" s="245" t="s">
        <v>14</v>
      </c>
      <c r="D4194" s="247" t="n">
        <v>0.2161</v>
      </c>
    </row>
    <row r="4195" customFormat="false" ht="12.8" hidden="false" customHeight="false" outlineLevel="0" collapsed="false">
      <c r="A4195" s="245" t="n">
        <v>94476</v>
      </c>
      <c r="B4195" s="246" t="s">
        <v>19565</v>
      </c>
      <c r="C4195" s="245" t="s">
        <v>14</v>
      </c>
      <c r="D4195" s="247" t="n">
        <v>0.1822</v>
      </c>
    </row>
    <row r="4196" customFormat="false" ht="12.8" hidden="false" customHeight="false" outlineLevel="0" collapsed="false">
      <c r="A4196" s="245" t="n">
        <v>94471</v>
      </c>
      <c r="B4196" s="246" t="s">
        <v>19566</v>
      </c>
      <c r="C4196" s="245" t="s">
        <v>14</v>
      </c>
      <c r="D4196" s="247" t="n">
        <v>0.3219</v>
      </c>
    </row>
    <row r="4197" customFormat="false" ht="12.8" hidden="false" customHeight="false" outlineLevel="0" collapsed="false">
      <c r="A4197" s="245" t="n">
        <v>94473</v>
      </c>
      <c r="B4197" s="246" t="s">
        <v>19567</v>
      </c>
      <c r="C4197" s="245" t="s">
        <v>14</v>
      </c>
      <c r="D4197" s="247" t="n">
        <v>0.2342</v>
      </c>
    </row>
    <row r="4198" customFormat="false" ht="12.8" hidden="false" customHeight="false" outlineLevel="0" collapsed="false">
      <c r="A4198" s="245" t="n">
        <v>94475</v>
      </c>
      <c r="B4198" s="246" t="s">
        <v>19568</v>
      </c>
      <c r="C4198" s="245" t="s">
        <v>14</v>
      </c>
      <c r="D4198" s="247" t="n">
        <v>0.204</v>
      </c>
    </row>
    <row r="4199" customFormat="false" ht="12.8" hidden="false" customHeight="false" outlineLevel="0" collapsed="false">
      <c r="A4199" s="245" t="n">
        <v>105194</v>
      </c>
      <c r="B4199" s="246" t="s">
        <v>19569</v>
      </c>
      <c r="C4199" s="245" t="s">
        <v>14</v>
      </c>
      <c r="D4199" s="247" t="n">
        <v>0.2887</v>
      </c>
    </row>
    <row r="4200" customFormat="false" ht="12.8" hidden="false" customHeight="false" outlineLevel="0" collapsed="false">
      <c r="A4200" s="245" t="n">
        <v>105195</v>
      </c>
      <c r="B4200" s="246" t="s">
        <v>19570</v>
      </c>
      <c r="C4200" s="245" t="s">
        <v>14</v>
      </c>
      <c r="D4200" s="247" t="n">
        <v>0.1544</v>
      </c>
    </row>
    <row r="4201" customFormat="false" ht="12.8" hidden="false" customHeight="false" outlineLevel="0" collapsed="false">
      <c r="A4201" s="245" t="n">
        <v>105178</v>
      </c>
      <c r="B4201" s="246" t="s">
        <v>19571</v>
      </c>
      <c r="C4201" s="245" t="s">
        <v>14</v>
      </c>
      <c r="D4201" s="247" t="n">
        <v>0.1933</v>
      </c>
    </row>
    <row r="4202" customFormat="false" ht="12.8" hidden="false" customHeight="false" outlineLevel="0" collapsed="false">
      <c r="A4202" s="245" t="n">
        <v>94620</v>
      </c>
      <c r="B4202" s="246" t="s">
        <v>19572</v>
      </c>
      <c r="C4202" s="245" t="s">
        <v>14</v>
      </c>
      <c r="D4202" s="247" t="n">
        <v>0.0409</v>
      </c>
    </row>
    <row r="4203" customFormat="false" ht="12.8" hidden="false" customHeight="false" outlineLevel="0" collapsed="false">
      <c r="A4203" s="245" t="n">
        <v>94614</v>
      </c>
      <c r="B4203" s="246" t="s">
        <v>19573</v>
      </c>
      <c r="C4203" s="245" t="s">
        <v>14</v>
      </c>
      <c r="D4203" s="247" t="n">
        <v>0.2196</v>
      </c>
    </row>
    <row r="4204" customFormat="false" ht="12.8" hidden="false" customHeight="false" outlineLevel="0" collapsed="false">
      <c r="A4204" s="245" t="n">
        <v>94616</v>
      </c>
      <c r="B4204" s="246" t="s">
        <v>19574</v>
      </c>
      <c r="C4204" s="245" t="s">
        <v>14</v>
      </c>
      <c r="D4204" s="247" t="n">
        <v>0.0813</v>
      </c>
    </row>
    <row r="4205" customFormat="false" ht="12.8" hidden="false" customHeight="false" outlineLevel="0" collapsed="false">
      <c r="A4205" s="245" t="n">
        <v>94618</v>
      </c>
      <c r="B4205" s="246" t="s">
        <v>19575</v>
      </c>
      <c r="C4205" s="245" t="s">
        <v>14</v>
      </c>
      <c r="D4205" s="247" t="n">
        <v>0.0874</v>
      </c>
    </row>
    <row r="4206" customFormat="false" ht="12.8" hidden="false" customHeight="false" outlineLevel="0" collapsed="false">
      <c r="A4206" s="245" t="n">
        <v>105193</v>
      </c>
      <c r="B4206" s="246" t="s">
        <v>19576</v>
      </c>
      <c r="C4206" s="245" t="s">
        <v>14</v>
      </c>
      <c r="D4206" s="247" t="n">
        <v>0.1903</v>
      </c>
    </row>
    <row r="4207" customFormat="false" ht="12.8" hidden="false" customHeight="false" outlineLevel="0" collapsed="false">
      <c r="A4207" s="245" t="n">
        <v>105197</v>
      </c>
      <c r="B4207" s="246" t="s">
        <v>19577</v>
      </c>
      <c r="C4207" s="245" t="s">
        <v>14</v>
      </c>
      <c r="D4207" s="247" t="n">
        <v>0.1523</v>
      </c>
    </row>
    <row r="4208" customFormat="false" ht="12.8" hidden="false" customHeight="false" outlineLevel="0" collapsed="false">
      <c r="A4208" s="245" t="n">
        <v>105196</v>
      </c>
      <c r="B4208" s="246" t="s">
        <v>19578</v>
      </c>
      <c r="C4208" s="245" t="s">
        <v>14</v>
      </c>
      <c r="D4208" s="247" t="n">
        <v>0.1224</v>
      </c>
    </row>
    <row r="4209" customFormat="false" ht="12.8" hidden="false" customHeight="false" outlineLevel="0" collapsed="false">
      <c r="A4209" s="245" t="n">
        <v>105198</v>
      </c>
      <c r="B4209" s="246" t="s">
        <v>19579</v>
      </c>
      <c r="C4209" s="245" t="s">
        <v>14</v>
      </c>
      <c r="D4209" s="247" t="n">
        <v>0.1017</v>
      </c>
    </row>
    <row r="4210" customFormat="false" ht="12.8" hidden="false" customHeight="false" outlineLevel="0" collapsed="false">
      <c r="A4210" s="245" t="n">
        <v>105200</v>
      </c>
      <c r="B4210" s="246" t="s">
        <v>19580</v>
      </c>
      <c r="C4210" s="245" t="s">
        <v>14</v>
      </c>
      <c r="D4210" s="247" t="n">
        <v>0.1934</v>
      </c>
    </row>
    <row r="4211" customFormat="false" ht="12.8" hidden="false" customHeight="false" outlineLevel="0" collapsed="false">
      <c r="A4211" s="245" t="n">
        <v>105199</v>
      </c>
      <c r="B4211" s="246" t="s">
        <v>19581</v>
      </c>
      <c r="C4211" s="245" t="s">
        <v>14</v>
      </c>
      <c r="D4211" s="247" t="n">
        <v>0.1347</v>
      </c>
    </row>
    <row r="4212" customFormat="false" ht="12.8" hidden="false" customHeight="false" outlineLevel="0" collapsed="false">
      <c r="A4212" s="245" t="n">
        <v>105201</v>
      </c>
      <c r="B4212" s="246" t="s">
        <v>19582</v>
      </c>
      <c r="C4212" s="245" t="s">
        <v>14</v>
      </c>
      <c r="D4212" s="247" t="n">
        <v>0.1161</v>
      </c>
    </row>
    <row r="4213" customFormat="false" ht="12.8" hidden="false" customHeight="false" outlineLevel="0" collapsed="false">
      <c r="A4213" s="245" t="n">
        <v>94741</v>
      </c>
      <c r="B4213" s="246" t="s">
        <v>19583</v>
      </c>
      <c r="C4213" s="245" t="s">
        <v>14</v>
      </c>
      <c r="D4213" s="247" t="n">
        <v>0.1732</v>
      </c>
    </row>
    <row r="4214" customFormat="false" ht="12.8" hidden="false" customHeight="false" outlineLevel="0" collapsed="false">
      <c r="A4214" s="245" t="n">
        <v>94743</v>
      </c>
      <c r="B4214" s="246" t="s">
        <v>19584</v>
      </c>
      <c r="C4214" s="245" t="s">
        <v>14</v>
      </c>
      <c r="D4214" s="247" t="n">
        <v>0.1323</v>
      </c>
    </row>
    <row r="4215" customFormat="false" ht="12.8" hidden="false" customHeight="false" outlineLevel="0" collapsed="false">
      <c r="A4215" s="245" t="n">
        <v>105209</v>
      </c>
      <c r="B4215" s="246" t="s">
        <v>19585</v>
      </c>
      <c r="C4215" s="245" t="s">
        <v>14</v>
      </c>
      <c r="D4215" s="247" t="n">
        <v>0.1573</v>
      </c>
    </row>
    <row r="4216" customFormat="false" ht="12.8" hidden="false" customHeight="false" outlineLevel="0" collapsed="false">
      <c r="A4216" s="245" t="n">
        <v>105208</v>
      </c>
      <c r="B4216" s="246" t="s">
        <v>19586</v>
      </c>
      <c r="C4216" s="245" t="s">
        <v>14</v>
      </c>
      <c r="D4216" s="247" t="n">
        <v>0.0891</v>
      </c>
    </row>
    <row r="4217" customFormat="false" ht="12.8" hidden="false" customHeight="false" outlineLevel="0" collapsed="false">
      <c r="A4217" s="245" t="n">
        <v>105210</v>
      </c>
      <c r="B4217" s="246" t="s">
        <v>19587</v>
      </c>
      <c r="C4217" s="245" t="s">
        <v>14</v>
      </c>
      <c r="D4217" s="247" t="n">
        <v>0.0814</v>
      </c>
    </row>
    <row r="4218" customFormat="false" ht="12.8" hidden="false" customHeight="false" outlineLevel="0" collapsed="false">
      <c r="A4218" s="245" t="n">
        <v>105203</v>
      </c>
      <c r="B4218" s="246" t="s">
        <v>19588</v>
      </c>
      <c r="C4218" s="245" t="s">
        <v>14</v>
      </c>
      <c r="D4218" s="247" t="n">
        <v>0.1529</v>
      </c>
    </row>
    <row r="4219" customFormat="false" ht="12.8" hidden="false" customHeight="false" outlineLevel="0" collapsed="false">
      <c r="A4219" s="245" t="n">
        <v>105202</v>
      </c>
      <c r="B4219" s="246" t="s">
        <v>19589</v>
      </c>
      <c r="C4219" s="245" t="s">
        <v>14</v>
      </c>
      <c r="D4219" s="247" t="n">
        <v>0.1085</v>
      </c>
    </row>
    <row r="4220" customFormat="false" ht="12.8" hidden="false" customHeight="false" outlineLevel="0" collapsed="false">
      <c r="A4220" s="245" t="n">
        <v>105204</v>
      </c>
      <c r="B4220" s="246" t="s">
        <v>19590</v>
      </c>
      <c r="C4220" s="245" t="s">
        <v>14</v>
      </c>
      <c r="D4220" s="247" t="n">
        <v>0.0962</v>
      </c>
    </row>
    <row r="4221" customFormat="false" ht="12.8" hidden="false" customHeight="false" outlineLevel="0" collapsed="false">
      <c r="A4221" s="245" t="n">
        <v>105206</v>
      </c>
      <c r="B4221" s="246" t="s">
        <v>19591</v>
      </c>
      <c r="C4221" s="245" t="s">
        <v>14</v>
      </c>
      <c r="D4221" s="247" t="n">
        <v>0.1606</v>
      </c>
    </row>
    <row r="4222" customFormat="false" ht="12.8" hidden="false" customHeight="false" outlineLevel="0" collapsed="false">
      <c r="A4222" s="245" t="n">
        <v>105205</v>
      </c>
      <c r="B4222" s="246" t="s">
        <v>19592</v>
      </c>
      <c r="C4222" s="245" t="s">
        <v>14</v>
      </c>
      <c r="D4222" s="247" t="n">
        <v>0.1175</v>
      </c>
    </row>
    <row r="4223" customFormat="false" ht="12.8" hidden="false" customHeight="false" outlineLevel="0" collapsed="false">
      <c r="A4223" s="245" t="n">
        <v>105207</v>
      </c>
      <c r="B4223" s="246" t="s">
        <v>19593</v>
      </c>
      <c r="C4223" s="245" t="s">
        <v>14</v>
      </c>
      <c r="D4223" s="247" t="n">
        <v>0.0991</v>
      </c>
    </row>
    <row r="4224" customFormat="false" ht="12.8" hidden="false" customHeight="false" outlineLevel="0" collapsed="false">
      <c r="A4224" s="245" t="n">
        <v>94687</v>
      </c>
      <c r="B4224" s="246" t="s">
        <v>19594</v>
      </c>
      <c r="C4224" s="245" t="s">
        <v>14</v>
      </c>
      <c r="D4224" s="247" t="n">
        <v>0.1036</v>
      </c>
    </row>
    <row r="4225" customFormat="false" ht="12.8" hidden="false" customHeight="false" outlineLevel="0" collapsed="false">
      <c r="A4225" s="245" t="n">
        <v>94673</v>
      </c>
      <c r="B4225" s="246" t="s">
        <v>19595</v>
      </c>
      <c r="C4225" s="245" t="s">
        <v>14</v>
      </c>
      <c r="D4225" s="247" t="n">
        <v>0.3586</v>
      </c>
    </row>
    <row r="4226" customFormat="false" ht="12.8" hidden="false" customHeight="false" outlineLevel="0" collapsed="false">
      <c r="A4226" s="245" t="n">
        <v>94675</v>
      </c>
      <c r="B4226" s="246" t="s">
        <v>19596</v>
      </c>
      <c r="C4226" s="245" t="s">
        <v>14</v>
      </c>
      <c r="D4226" s="247" t="n">
        <v>0.2726</v>
      </c>
    </row>
    <row r="4227" customFormat="false" ht="12.8" hidden="false" customHeight="false" outlineLevel="0" collapsed="false">
      <c r="A4227" s="245" t="n">
        <v>94677</v>
      </c>
      <c r="B4227" s="246" t="s">
        <v>19597</v>
      </c>
      <c r="C4227" s="245" t="s">
        <v>14</v>
      </c>
      <c r="D4227" s="247" t="n">
        <v>0.2226</v>
      </c>
    </row>
    <row r="4228" customFormat="false" ht="12.8" hidden="false" customHeight="false" outlineLevel="0" collapsed="false">
      <c r="A4228" s="245" t="n">
        <v>94679</v>
      </c>
      <c r="B4228" s="246" t="s">
        <v>19598</v>
      </c>
      <c r="C4228" s="245" t="s">
        <v>14</v>
      </c>
      <c r="D4228" s="247" t="n">
        <v>0.2593</v>
      </c>
    </row>
    <row r="4229" customFormat="false" ht="12.8" hidden="false" customHeight="false" outlineLevel="0" collapsed="false">
      <c r="A4229" s="245" t="n">
        <v>94681</v>
      </c>
      <c r="B4229" s="246" t="s">
        <v>19599</v>
      </c>
      <c r="C4229" s="245" t="s">
        <v>14</v>
      </c>
      <c r="D4229" s="247" t="n">
        <v>0.1649</v>
      </c>
    </row>
    <row r="4230" customFormat="false" ht="12.8" hidden="false" customHeight="false" outlineLevel="0" collapsed="false">
      <c r="A4230" s="245" t="n">
        <v>94683</v>
      </c>
      <c r="B4230" s="246" t="s">
        <v>19600</v>
      </c>
      <c r="C4230" s="245" t="s">
        <v>14</v>
      </c>
      <c r="D4230" s="247" t="n">
        <v>0.1596</v>
      </c>
    </row>
    <row r="4231" customFormat="false" ht="12.8" hidden="false" customHeight="false" outlineLevel="0" collapsed="false">
      <c r="A4231" s="245" t="n">
        <v>94685</v>
      </c>
      <c r="B4231" s="246" t="s">
        <v>19601</v>
      </c>
      <c r="C4231" s="245" t="s">
        <v>14</v>
      </c>
      <c r="D4231" s="247" t="n">
        <v>0.1571</v>
      </c>
    </row>
    <row r="4232" customFormat="false" ht="12.8" hidden="false" customHeight="false" outlineLevel="0" collapsed="false">
      <c r="A4232" s="245" t="n">
        <v>94615</v>
      </c>
      <c r="B4232" s="246" t="s">
        <v>19602</v>
      </c>
      <c r="C4232" s="245" t="s">
        <v>14</v>
      </c>
      <c r="D4232" s="247" t="n">
        <v>0.1932</v>
      </c>
    </row>
    <row r="4233" customFormat="false" ht="12.8" hidden="false" customHeight="false" outlineLevel="0" collapsed="false">
      <c r="A4233" s="245" t="n">
        <v>94617</v>
      </c>
      <c r="B4233" s="246" t="s">
        <v>19603</v>
      </c>
      <c r="C4233" s="245" t="s">
        <v>14</v>
      </c>
      <c r="D4233" s="247" t="n">
        <v>0.0977</v>
      </c>
    </row>
    <row r="4234" customFormat="false" ht="12.8" hidden="false" customHeight="false" outlineLevel="0" collapsed="false">
      <c r="A4234" s="245" t="n">
        <v>105147</v>
      </c>
      <c r="B4234" s="246" t="s">
        <v>19604</v>
      </c>
      <c r="C4234" s="245" t="s">
        <v>14</v>
      </c>
      <c r="D4234" s="247" t="n">
        <v>0.3379</v>
      </c>
    </row>
    <row r="4235" customFormat="false" ht="12.8" hidden="false" customHeight="false" outlineLevel="0" collapsed="false">
      <c r="A4235" s="245" t="n">
        <v>105148</v>
      </c>
      <c r="B4235" s="246" t="s">
        <v>19605</v>
      </c>
      <c r="C4235" s="245" t="s">
        <v>14</v>
      </c>
      <c r="D4235" s="247" t="n">
        <v>0.2586</v>
      </c>
    </row>
    <row r="4236" customFormat="false" ht="12.8" hidden="false" customHeight="false" outlineLevel="0" collapsed="false">
      <c r="A4236" s="245" t="n">
        <v>105154</v>
      </c>
      <c r="B4236" s="246" t="s">
        <v>19606</v>
      </c>
      <c r="C4236" s="245" t="s">
        <v>14</v>
      </c>
      <c r="D4236" s="247" t="n">
        <v>0.3916</v>
      </c>
    </row>
    <row r="4237" customFormat="false" ht="12.8" hidden="false" customHeight="false" outlineLevel="0" collapsed="false">
      <c r="A4237" s="245" t="n">
        <v>105155</v>
      </c>
      <c r="B4237" s="246" t="s">
        <v>19607</v>
      </c>
      <c r="C4237" s="245" t="s">
        <v>14</v>
      </c>
      <c r="D4237" s="247" t="n">
        <v>0.3336</v>
      </c>
    </row>
    <row r="4238" customFormat="false" ht="12.8" hidden="false" customHeight="false" outlineLevel="0" collapsed="false">
      <c r="A4238" s="245" t="n">
        <v>105156</v>
      </c>
      <c r="B4238" s="246" t="s">
        <v>19608</v>
      </c>
      <c r="C4238" s="245" t="s">
        <v>14</v>
      </c>
      <c r="D4238" s="247" t="n">
        <v>0.3532</v>
      </c>
    </row>
    <row r="4239" customFormat="false" ht="12.8" hidden="false" customHeight="false" outlineLevel="0" collapsed="false">
      <c r="A4239" s="245" t="n">
        <v>105157</v>
      </c>
      <c r="B4239" s="246" t="s">
        <v>19609</v>
      </c>
      <c r="C4239" s="245" t="s">
        <v>14</v>
      </c>
      <c r="D4239" s="247" t="n">
        <v>0.3148</v>
      </c>
    </row>
    <row r="4240" customFormat="false" ht="12.8" hidden="false" customHeight="false" outlineLevel="0" collapsed="false">
      <c r="A4240" s="245" t="n">
        <v>105158</v>
      </c>
      <c r="B4240" s="246" t="s">
        <v>19610</v>
      </c>
      <c r="C4240" s="245" t="s">
        <v>14</v>
      </c>
      <c r="D4240" s="247" t="n">
        <v>0.2855</v>
      </c>
    </row>
    <row r="4241" customFormat="false" ht="12.8" hidden="false" customHeight="false" outlineLevel="0" collapsed="false">
      <c r="A4241" s="245" t="n">
        <v>105159</v>
      </c>
      <c r="B4241" s="246" t="s">
        <v>19611</v>
      </c>
      <c r="C4241" s="245" t="s">
        <v>14</v>
      </c>
      <c r="D4241" s="247" t="n">
        <v>0.2314</v>
      </c>
    </row>
    <row r="4242" customFormat="false" ht="12.8" hidden="false" customHeight="false" outlineLevel="0" collapsed="false">
      <c r="A4242" s="245" t="n">
        <v>105160</v>
      </c>
      <c r="B4242" s="246" t="s">
        <v>19612</v>
      </c>
      <c r="C4242" s="245" t="s">
        <v>14</v>
      </c>
      <c r="D4242" s="247" t="n">
        <v>0.2356</v>
      </c>
    </row>
    <row r="4243" customFormat="false" ht="12.8" hidden="false" customHeight="false" outlineLevel="0" collapsed="false">
      <c r="A4243" s="245" t="n">
        <v>94672</v>
      </c>
      <c r="B4243" s="246" t="s">
        <v>19613</v>
      </c>
      <c r="C4243" s="245" t="s">
        <v>14</v>
      </c>
      <c r="D4243" s="247" t="n">
        <v>0.43</v>
      </c>
    </row>
    <row r="4244" customFormat="false" ht="12.8" hidden="false" customHeight="false" outlineLevel="0" collapsed="false">
      <c r="A4244" s="245" t="n">
        <v>94754</v>
      </c>
      <c r="B4244" s="246" t="s">
        <v>19614</v>
      </c>
      <c r="C4244" s="245" t="s">
        <v>14</v>
      </c>
      <c r="D4244" s="247" t="n">
        <v>0.09</v>
      </c>
    </row>
    <row r="4245" customFormat="false" ht="12.8" hidden="false" customHeight="false" outlineLevel="0" collapsed="false">
      <c r="A4245" s="245" t="n">
        <v>94740</v>
      </c>
      <c r="B4245" s="246" t="s">
        <v>19615</v>
      </c>
      <c r="C4245" s="245" t="s">
        <v>14</v>
      </c>
      <c r="D4245" s="247" t="n">
        <v>0.227</v>
      </c>
    </row>
    <row r="4246" customFormat="false" ht="12.8" hidden="false" customHeight="false" outlineLevel="0" collapsed="false">
      <c r="A4246" s="245" t="n">
        <v>94742</v>
      </c>
      <c r="B4246" s="246" t="s">
        <v>19616</v>
      </c>
      <c r="C4246" s="245" t="s">
        <v>14</v>
      </c>
      <c r="D4246" s="247" t="n">
        <v>0.1689</v>
      </c>
    </row>
    <row r="4247" customFormat="false" ht="12.8" hidden="false" customHeight="false" outlineLevel="0" collapsed="false">
      <c r="A4247" s="245" t="n">
        <v>94744</v>
      </c>
      <c r="B4247" s="246" t="s">
        <v>19617</v>
      </c>
      <c r="C4247" s="245" t="s">
        <v>14</v>
      </c>
      <c r="D4247" s="247" t="n">
        <v>0.1386</v>
      </c>
    </row>
    <row r="4248" customFormat="false" ht="12.8" hidden="false" customHeight="false" outlineLevel="0" collapsed="false">
      <c r="A4248" s="245" t="n">
        <v>94746</v>
      </c>
      <c r="B4248" s="246" t="s">
        <v>19618</v>
      </c>
      <c r="C4248" s="245" t="s">
        <v>14</v>
      </c>
      <c r="D4248" s="247" t="n">
        <v>0.1237</v>
      </c>
    </row>
    <row r="4249" customFormat="false" ht="12.8" hidden="false" customHeight="false" outlineLevel="0" collapsed="false">
      <c r="A4249" s="245" t="n">
        <v>94748</v>
      </c>
      <c r="B4249" s="246" t="s">
        <v>19619</v>
      </c>
      <c r="C4249" s="245" t="s">
        <v>14</v>
      </c>
      <c r="D4249" s="247" t="n">
        <v>0.0822</v>
      </c>
    </row>
    <row r="4250" customFormat="false" ht="12.8" hidden="false" customHeight="false" outlineLevel="0" collapsed="false">
      <c r="A4250" s="245" t="n">
        <v>94750</v>
      </c>
      <c r="B4250" s="246" t="s">
        <v>19620</v>
      </c>
      <c r="C4250" s="245" t="s">
        <v>14</v>
      </c>
      <c r="D4250" s="247" t="n">
        <v>0.0678</v>
      </c>
    </row>
    <row r="4251" customFormat="false" ht="12.8" hidden="false" customHeight="false" outlineLevel="0" collapsed="false">
      <c r="A4251" s="245" t="n">
        <v>94752</v>
      </c>
      <c r="B4251" s="246" t="s">
        <v>19621</v>
      </c>
      <c r="C4251" s="245" t="s">
        <v>14</v>
      </c>
      <c r="D4251" s="247" t="n">
        <v>0.0809</v>
      </c>
    </row>
    <row r="4252" customFormat="false" ht="12.8" hidden="false" customHeight="false" outlineLevel="0" collapsed="false">
      <c r="A4252" s="245" t="n">
        <v>96755</v>
      </c>
      <c r="B4252" s="246" t="s">
        <v>19622</v>
      </c>
      <c r="C4252" s="245" t="s">
        <v>14</v>
      </c>
      <c r="D4252" s="247" t="n">
        <v>0.096</v>
      </c>
    </row>
    <row r="4253" customFormat="false" ht="12.8" hidden="false" customHeight="false" outlineLevel="0" collapsed="false">
      <c r="A4253" s="245" t="n">
        <v>96747</v>
      </c>
      <c r="B4253" s="246" t="s">
        <v>19623</v>
      </c>
      <c r="C4253" s="245" t="s">
        <v>14</v>
      </c>
      <c r="D4253" s="247" t="n">
        <v>0.7315</v>
      </c>
    </row>
    <row r="4254" customFormat="false" ht="12.8" hidden="false" customHeight="false" outlineLevel="0" collapsed="false">
      <c r="A4254" s="245" t="n">
        <v>96748</v>
      </c>
      <c r="B4254" s="246" t="s">
        <v>19624</v>
      </c>
      <c r="C4254" s="245" t="s">
        <v>14</v>
      </c>
      <c r="D4254" s="247" t="n">
        <v>0.6907</v>
      </c>
    </row>
    <row r="4255" customFormat="false" ht="12.8" hidden="false" customHeight="false" outlineLevel="0" collapsed="false">
      <c r="A4255" s="245" t="n">
        <v>96749</v>
      </c>
      <c r="B4255" s="246" t="s">
        <v>19625</v>
      </c>
      <c r="C4255" s="245" t="s">
        <v>14</v>
      </c>
      <c r="D4255" s="247" t="n">
        <v>0.6307</v>
      </c>
    </row>
    <row r="4256" customFormat="false" ht="12.8" hidden="false" customHeight="false" outlineLevel="0" collapsed="false">
      <c r="A4256" s="245" t="n">
        <v>96750</v>
      </c>
      <c r="B4256" s="246" t="s">
        <v>19626</v>
      </c>
      <c r="C4256" s="245" t="s">
        <v>14</v>
      </c>
      <c r="D4256" s="247" t="n">
        <v>0.4772</v>
      </c>
    </row>
    <row r="4257" customFormat="false" ht="12.8" hidden="false" customHeight="false" outlineLevel="0" collapsed="false">
      <c r="A4257" s="245" t="n">
        <v>96751</v>
      </c>
      <c r="B4257" s="246" t="s">
        <v>19627</v>
      </c>
      <c r="C4257" s="245" t="s">
        <v>14</v>
      </c>
      <c r="D4257" s="247" t="n">
        <v>0.4099</v>
      </c>
    </row>
    <row r="4258" customFormat="false" ht="12.8" hidden="false" customHeight="false" outlineLevel="0" collapsed="false">
      <c r="A4258" s="245" t="n">
        <v>96752</v>
      </c>
      <c r="B4258" s="246" t="s">
        <v>19628</v>
      </c>
      <c r="C4258" s="245" t="s">
        <v>14</v>
      </c>
      <c r="D4258" s="247" t="n">
        <v>0.3639</v>
      </c>
    </row>
    <row r="4259" customFormat="false" ht="12.8" hidden="false" customHeight="false" outlineLevel="0" collapsed="false">
      <c r="A4259" s="245" t="n">
        <v>96753</v>
      </c>
      <c r="B4259" s="246" t="s">
        <v>19629</v>
      </c>
      <c r="C4259" s="245" t="s">
        <v>14</v>
      </c>
      <c r="D4259" s="247" t="n">
        <v>0.2023</v>
      </c>
    </row>
    <row r="4260" customFormat="false" ht="12.8" hidden="false" customHeight="false" outlineLevel="0" collapsed="false">
      <c r="A4260" s="245" t="n">
        <v>96754</v>
      </c>
      <c r="B4260" s="246" t="s">
        <v>19630</v>
      </c>
      <c r="C4260" s="245" t="s">
        <v>14</v>
      </c>
      <c r="D4260" s="247" t="n">
        <v>0.2097</v>
      </c>
    </row>
    <row r="4261" customFormat="false" ht="12.8" hidden="false" customHeight="false" outlineLevel="0" collapsed="false">
      <c r="A4261" s="245" t="n">
        <v>94686</v>
      </c>
      <c r="B4261" s="246" t="s">
        <v>19631</v>
      </c>
      <c r="C4261" s="245" t="s">
        <v>14</v>
      </c>
      <c r="D4261" s="247" t="n">
        <v>0.0935</v>
      </c>
    </row>
    <row r="4262" customFormat="false" ht="12.8" hidden="false" customHeight="false" outlineLevel="0" collapsed="false">
      <c r="A4262" s="245" t="n">
        <v>94674</v>
      </c>
      <c r="B4262" s="246" t="s">
        <v>19632</v>
      </c>
      <c r="C4262" s="245" t="s">
        <v>14</v>
      </c>
      <c r="D4262" s="247" t="n">
        <v>0.4327</v>
      </c>
    </row>
    <row r="4263" customFormat="false" ht="12.8" hidden="false" customHeight="false" outlineLevel="0" collapsed="false">
      <c r="A4263" s="245" t="n">
        <v>94676</v>
      </c>
      <c r="B4263" s="246" t="s">
        <v>19633</v>
      </c>
      <c r="C4263" s="245" t="s">
        <v>14</v>
      </c>
      <c r="D4263" s="247" t="n">
        <v>0.3388</v>
      </c>
    </row>
    <row r="4264" customFormat="false" ht="12.8" hidden="false" customHeight="false" outlineLevel="0" collapsed="false">
      <c r="A4264" s="245" t="n">
        <v>94678</v>
      </c>
      <c r="B4264" s="246" t="s">
        <v>19634</v>
      </c>
      <c r="C4264" s="245" t="s">
        <v>14</v>
      </c>
      <c r="D4264" s="247" t="n">
        <v>0.416</v>
      </c>
    </row>
    <row r="4265" customFormat="false" ht="12.8" hidden="false" customHeight="false" outlineLevel="0" collapsed="false">
      <c r="A4265" s="245" t="n">
        <v>94680</v>
      </c>
      <c r="B4265" s="246" t="s">
        <v>19635</v>
      </c>
      <c r="C4265" s="245" t="s">
        <v>14</v>
      </c>
      <c r="D4265" s="247" t="n">
        <v>0.186</v>
      </c>
    </row>
    <row r="4266" customFormat="false" ht="12.8" hidden="false" customHeight="false" outlineLevel="0" collapsed="false">
      <c r="A4266" s="245" t="n">
        <v>94682</v>
      </c>
      <c r="B4266" s="246" t="s">
        <v>19636</v>
      </c>
      <c r="C4266" s="245" t="s">
        <v>14</v>
      </c>
      <c r="D4266" s="247" t="n">
        <v>0.1079</v>
      </c>
    </row>
    <row r="4267" customFormat="false" ht="12.8" hidden="false" customHeight="false" outlineLevel="0" collapsed="false">
      <c r="A4267" s="245" t="n">
        <v>94684</v>
      </c>
      <c r="B4267" s="246" t="s">
        <v>19637</v>
      </c>
      <c r="C4267" s="245" t="s">
        <v>14</v>
      </c>
      <c r="D4267" s="247" t="n">
        <v>0.1123</v>
      </c>
    </row>
    <row r="4268" customFormat="false" ht="12.8" hidden="false" customHeight="false" outlineLevel="0" collapsed="false">
      <c r="A4268" s="245" t="n">
        <v>105219</v>
      </c>
      <c r="B4268" s="246" t="s">
        <v>19638</v>
      </c>
      <c r="C4268" s="245" t="s">
        <v>14</v>
      </c>
      <c r="D4268" s="247" t="n">
        <v>0.1935</v>
      </c>
    </row>
    <row r="4269" customFormat="false" ht="12.8" hidden="false" customHeight="false" outlineLevel="0" collapsed="false">
      <c r="A4269" s="245" t="n">
        <v>105220</v>
      </c>
      <c r="B4269" s="246" t="s">
        <v>19639</v>
      </c>
      <c r="C4269" s="245" t="s">
        <v>14</v>
      </c>
      <c r="D4269" s="247" t="n">
        <v>0.1763</v>
      </c>
    </row>
    <row r="4270" customFormat="false" ht="12.8" hidden="false" customHeight="false" outlineLevel="0" collapsed="false">
      <c r="A4270" s="245" t="n">
        <v>105221</v>
      </c>
      <c r="B4270" s="246" t="s">
        <v>19640</v>
      </c>
      <c r="C4270" s="245" t="s">
        <v>14</v>
      </c>
      <c r="D4270" s="247" t="n">
        <v>0.1483</v>
      </c>
    </row>
    <row r="4271" customFormat="false" ht="12.8" hidden="false" customHeight="false" outlineLevel="0" collapsed="false">
      <c r="A4271" s="245" t="n">
        <v>105166</v>
      </c>
      <c r="B4271" s="246" t="s">
        <v>19641</v>
      </c>
      <c r="C4271" s="245" t="s">
        <v>14</v>
      </c>
      <c r="D4271" s="247" t="n">
        <v>0.1251</v>
      </c>
    </row>
    <row r="4272" customFormat="false" ht="12.8" hidden="false" customHeight="false" outlineLevel="0" collapsed="false">
      <c r="A4272" s="245" t="n">
        <v>105222</v>
      </c>
      <c r="B4272" s="246" t="s">
        <v>19642</v>
      </c>
      <c r="C4272" s="245" t="s">
        <v>14</v>
      </c>
      <c r="D4272" s="247" t="n">
        <v>0.0968</v>
      </c>
    </row>
    <row r="4273" customFormat="false" ht="12.8" hidden="false" customHeight="false" outlineLevel="0" collapsed="false">
      <c r="A4273" s="245" t="n">
        <v>105223</v>
      </c>
      <c r="B4273" s="246" t="s">
        <v>19643</v>
      </c>
      <c r="C4273" s="245" t="s">
        <v>14</v>
      </c>
      <c r="D4273" s="247" t="n">
        <v>0.0702</v>
      </c>
    </row>
    <row r="4274" customFormat="false" ht="12.8" hidden="false" customHeight="false" outlineLevel="0" collapsed="false">
      <c r="A4274" s="245" t="n">
        <v>105224</v>
      </c>
      <c r="B4274" s="246" t="s">
        <v>19644</v>
      </c>
      <c r="C4274" s="245" t="s">
        <v>14</v>
      </c>
      <c r="D4274" s="247" t="n">
        <v>0.0689</v>
      </c>
    </row>
    <row r="4275" customFormat="false" ht="12.8" hidden="false" customHeight="false" outlineLevel="0" collapsed="false">
      <c r="A4275" s="245" t="n">
        <v>105149</v>
      </c>
      <c r="B4275" s="246" t="s">
        <v>19645</v>
      </c>
      <c r="C4275" s="245" t="s">
        <v>14</v>
      </c>
      <c r="D4275" s="247" t="n">
        <v>0.7077</v>
      </c>
    </row>
    <row r="4276" customFormat="false" ht="12.8" hidden="false" customHeight="false" outlineLevel="0" collapsed="false">
      <c r="A4276" s="245" t="n">
        <v>105150</v>
      </c>
      <c r="B4276" s="246" t="s">
        <v>19646</v>
      </c>
      <c r="C4276" s="245" t="s">
        <v>14</v>
      </c>
      <c r="D4276" s="247" t="n">
        <v>0.6598</v>
      </c>
    </row>
    <row r="4277" customFormat="false" ht="12.8" hidden="false" customHeight="false" outlineLevel="0" collapsed="false">
      <c r="A4277" s="245" t="n">
        <v>105151</v>
      </c>
      <c r="B4277" s="246" t="s">
        <v>19647</v>
      </c>
      <c r="C4277" s="245" t="s">
        <v>14</v>
      </c>
      <c r="D4277" s="247" t="n">
        <v>0.3615</v>
      </c>
    </row>
    <row r="4278" customFormat="false" ht="12.8" hidden="false" customHeight="false" outlineLevel="0" collapsed="false">
      <c r="A4278" s="245" t="n">
        <v>105152</v>
      </c>
      <c r="B4278" s="246" t="s">
        <v>19648</v>
      </c>
      <c r="C4278" s="245" t="s">
        <v>14</v>
      </c>
      <c r="D4278" s="247" t="n">
        <v>0.3045</v>
      </c>
    </row>
    <row r="4279" customFormat="false" ht="12.8" hidden="false" customHeight="false" outlineLevel="0" collapsed="false">
      <c r="A4279" s="245" t="n">
        <v>105153</v>
      </c>
      <c r="B4279" s="246" t="s">
        <v>19649</v>
      </c>
      <c r="C4279" s="245" t="s">
        <v>14</v>
      </c>
      <c r="D4279" s="247" t="n">
        <v>0.2579</v>
      </c>
    </row>
    <row r="4280" customFormat="false" ht="12.8" hidden="false" customHeight="false" outlineLevel="0" collapsed="false">
      <c r="A4280" s="245" t="n">
        <v>105161</v>
      </c>
      <c r="B4280" s="246" t="s">
        <v>19650</v>
      </c>
      <c r="C4280" s="245" t="s">
        <v>14</v>
      </c>
      <c r="D4280" s="247" t="n">
        <v>0.1825</v>
      </c>
    </row>
    <row r="4281" customFormat="false" ht="12.8" hidden="false" customHeight="false" outlineLevel="0" collapsed="false">
      <c r="A4281" s="245" t="n">
        <v>105162</v>
      </c>
      <c r="B4281" s="246" t="s">
        <v>19651</v>
      </c>
      <c r="C4281" s="245" t="s">
        <v>14</v>
      </c>
      <c r="D4281" s="247" t="n">
        <v>0.1417</v>
      </c>
    </row>
    <row r="4282" customFormat="false" ht="12.8" hidden="false" customHeight="false" outlineLevel="0" collapsed="false">
      <c r="A4282" s="245" t="n">
        <v>105163</v>
      </c>
      <c r="B4282" s="246" t="s">
        <v>19652</v>
      </c>
      <c r="C4282" s="245" t="s">
        <v>14</v>
      </c>
      <c r="D4282" s="247" t="n">
        <v>0.4809</v>
      </c>
    </row>
    <row r="4283" customFormat="false" ht="12.8" hidden="false" customHeight="false" outlineLevel="0" collapsed="false">
      <c r="A4283" s="245" t="n">
        <v>105170</v>
      </c>
      <c r="B4283" s="246" t="s">
        <v>19653</v>
      </c>
      <c r="C4283" s="245" t="s">
        <v>14</v>
      </c>
      <c r="D4283" s="247" t="n">
        <v>0.4678</v>
      </c>
    </row>
    <row r="4284" customFormat="false" ht="12.8" hidden="false" customHeight="false" outlineLevel="0" collapsed="false">
      <c r="A4284" s="245" t="n">
        <v>105179</v>
      </c>
      <c r="B4284" s="246" t="s">
        <v>19654</v>
      </c>
      <c r="C4284" s="245" t="s">
        <v>14</v>
      </c>
      <c r="D4284" s="247" t="n">
        <v>0.3461</v>
      </c>
    </row>
    <row r="4285" customFormat="false" ht="12.8" hidden="false" customHeight="false" outlineLevel="0" collapsed="false">
      <c r="A4285" s="245" t="n">
        <v>105180</v>
      </c>
      <c r="B4285" s="246" t="s">
        <v>19655</v>
      </c>
      <c r="C4285" s="245" t="s">
        <v>14</v>
      </c>
      <c r="D4285" s="247" t="n">
        <v>0.337</v>
      </c>
    </row>
    <row r="4286" customFormat="false" ht="12.8" hidden="false" customHeight="false" outlineLevel="0" collapsed="false">
      <c r="A4286" s="245" t="n">
        <v>105181</v>
      </c>
      <c r="B4286" s="246" t="s">
        <v>19656</v>
      </c>
      <c r="C4286" s="245" t="s">
        <v>14</v>
      </c>
      <c r="D4286" s="247" t="n">
        <v>0.3504</v>
      </c>
    </row>
    <row r="4287" customFormat="false" ht="12.8" hidden="false" customHeight="false" outlineLevel="0" collapsed="false">
      <c r="A4287" s="245" t="n">
        <v>105182</v>
      </c>
      <c r="B4287" s="246" t="s">
        <v>19657</v>
      </c>
      <c r="C4287" s="245" t="s">
        <v>14</v>
      </c>
      <c r="D4287" s="247" t="n">
        <v>0.1945</v>
      </c>
    </row>
    <row r="4288" customFormat="false" ht="12.8" hidden="false" customHeight="false" outlineLevel="0" collapsed="false">
      <c r="A4288" s="245" t="n">
        <v>105183</v>
      </c>
      <c r="B4288" s="246" t="s">
        <v>19658</v>
      </c>
      <c r="C4288" s="245" t="s">
        <v>14</v>
      </c>
      <c r="D4288" s="247" t="n">
        <v>0.1345</v>
      </c>
    </row>
    <row r="4289" customFormat="false" ht="12.8" hidden="false" customHeight="false" outlineLevel="0" collapsed="false">
      <c r="A4289" s="245" t="n">
        <v>105184</v>
      </c>
      <c r="B4289" s="246" t="s">
        <v>19659</v>
      </c>
      <c r="C4289" s="245" t="s">
        <v>14</v>
      </c>
      <c r="D4289" s="247" t="n">
        <v>0.1362</v>
      </c>
    </row>
    <row r="4290" customFormat="false" ht="12.8" hidden="false" customHeight="false" outlineLevel="0" collapsed="false">
      <c r="A4290" s="245" t="n">
        <v>94612</v>
      </c>
      <c r="B4290" s="246" t="s">
        <v>19660</v>
      </c>
      <c r="C4290" s="245" t="s">
        <v>14</v>
      </c>
      <c r="D4290" s="247" t="n">
        <v>0.0562</v>
      </c>
    </row>
    <row r="4291" customFormat="false" ht="12.8" hidden="false" customHeight="false" outlineLevel="0" collapsed="false">
      <c r="A4291" s="245" t="n">
        <v>105142</v>
      </c>
      <c r="B4291" s="246" t="s">
        <v>19661</v>
      </c>
      <c r="C4291" s="245" t="s">
        <v>14</v>
      </c>
      <c r="D4291" s="247" t="n">
        <v>0.2852</v>
      </c>
    </row>
    <row r="4292" customFormat="false" ht="12.8" hidden="false" customHeight="false" outlineLevel="0" collapsed="false">
      <c r="A4292" s="245" t="n">
        <v>105143</v>
      </c>
      <c r="B4292" s="246" t="s">
        <v>19662</v>
      </c>
      <c r="C4292" s="245" t="s">
        <v>14</v>
      </c>
      <c r="D4292" s="247" t="n">
        <v>0.25</v>
      </c>
    </row>
    <row r="4293" customFormat="false" ht="12.8" hidden="false" customHeight="false" outlineLevel="0" collapsed="false">
      <c r="A4293" s="245" t="n">
        <v>105144</v>
      </c>
      <c r="B4293" s="246" t="s">
        <v>19663</v>
      </c>
      <c r="C4293" s="245" t="s">
        <v>14</v>
      </c>
      <c r="D4293" s="247" t="n">
        <v>0.2187</v>
      </c>
    </row>
    <row r="4294" customFormat="false" ht="12.8" hidden="false" customHeight="false" outlineLevel="0" collapsed="false">
      <c r="A4294" s="245" t="n">
        <v>105173</v>
      </c>
      <c r="B4294" s="246" t="s">
        <v>19664</v>
      </c>
      <c r="C4294" s="245" t="s">
        <v>14</v>
      </c>
      <c r="D4294" s="247" t="n">
        <v>0.2005</v>
      </c>
    </row>
    <row r="4295" customFormat="false" ht="12.8" hidden="false" customHeight="false" outlineLevel="0" collapsed="false">
      <c r="A4295" s="245" t="n">
        <v>105175</v>
      </c>
      <c r="B4295" s="246" t="s">
        <v>19665</v>
      </c>
      <c r="C4295" s="245" t="s">
        <v>14</v>
      </c>
      <c r="D4295" s="247" t="n">
        <v>0.1533</v>
      </c>
    </row>
    <row r="4296" customFormat="false" ht="12.8" hidden="false" customHeight="false" outlineLevel="0" collapsed="false">
      <c r="A4296" s="245" t="n">
        <v>105174</v>
      </c>
      <c r="B4296" s="246" t="s">
        <v>19666</v>
      </c>
      <c r="C4296" s="245" t="s">
        <v>14</v>
      </c>
      <c r="D4296" s="247" t="n">
        <v>0.1623</v>
      </c>
    </row>
    <row r="4297" customFormat="false" ht="12.8" hidden="false" customHeight="false" outlineLevel="0" collapsed="false">
      <c r="A4297" s="245" t="n">
        <v>105145</v>
      </c>
      <c r="B4297" s="246" t="s">
        <v>19667</v>
      </c>
      <c r="C4297" s="245" t="s">
        <v>14</v>
      </c>
      <c r="D4297" s="247" t="n">
        <v>0.2418</v>
      </c>
    </row>
    <row r="4298" customFormat="false" ht="12.8" hidden="false" customHeight="false" outlineLevel="0" collapsed="false">
      <c r="A4298" s="245" t="n">
        <v>94606</v>
      </c>
      <c r="B4298" s="246" t="s">
        <v>19668</v>
      </c>
      <c r="C4298" s="245" t="s">
        <v>14</v>
      </c>
      <c r="D4298" s="247" t="n">
        <v>0.2501</v>
      </c>
    </row>
    <row r="4299" customFormat="false" ht="12.8" hidden="false" customHeight="false" outlineLevel="0" collapsed="false">
      <c r="A4299" s="245" t="n">
        <v>94608</v>
      </c>
      <c r="B4299" s="246" t="s">
        <v>19669</v>
      </c>
      <c r="C4299" s="245" t="s">
        <v>14</v>
      </c>
      <c r="D4299" s="247" t="n">
        <v>0.1035</v>
      </c>
    </row>
    <row r="4300" customFormat="false" ht="12.8" hidden="false" customHeight="false" outlineLevel="0" collapsed="false">
      <c r="A4300" s="245" t="n">
        <v>94610</v>
      </c>
      <c r="B4300" s="246" t="s">
        <v>19670</v>
      </c>
      <c r="C4300" s="245" t="s">
        <v>14</v>
      </c>
      <c r="D4300" s="247" t="n">
        <v>0.0738</v>
      </c>
    </row>
    <row r="4301" customFormat="false" ht="12.8" hidden="false" customHeight="false" outlineLevel="0" collapsed="false">
      <c r="A4301" s="245" t="n">
        <v>94657</v>
      </c>
      <c r="B4301" s="246" t="s">
        <v>19671</v>
      </c>
      <c r="C4301" s="245" t="s">
        <v>14</v>
      </c>
      <c r="D4301" s="247" t="n">
        <v>0.4442</v>
      </c>
    </row>
    <row r="4302" customFormat="false" ht="12.8" hidden="false" customHeight="false" outlineLevel="0" collapsed="false">
      <c r="A4302" s="245" t="n">
        <v>94659</v>
      </c>
      <c r="B4302" s="246" t="s">
        <v>19672</v>
      </c>
      <c r="C4302" s="245" t="s">
        <v>14</v>
      </c>
      <c r="D4302" s="247" t="n">
        <v>0.3633</v>
      </c>
    </row>
    <row r="4303" customFormat="false" ht="12.8" hidden="false" customHeight="false" outlineLevel="0" collapsed="false">
      <c r="A4303" s="245" t="n">
        <v>94739</v>
      </c>
      <c r="B4303" s="246" t="s">
        <v>19673</v>
      </c>
      <c r="C4303" s="245" t="s">
        <v>14</v>
      </c>
      <c r="D4303" s="247" t="n">
        <v>0.0731</v>
      </c>
    </row>
    <row r="4304" customFormat="false" ht="12.8" hidden="false" customHeight="false" outlineLevel="0" collapsed="false">
      <c r="A4304" s="245" t="n">
        <v>94725</v>
      </c>
      <c r="B4304" s="246" t="s">
        <v>19674</v>
      </c>
      <c r="C4304" s="245" t="s">
        <v>14</v>
      </c>
      <c r="D4304" s="247" t="n">
        <v>0.2098</v>
      </c>
    </row>
    <row r="4305" customFormat="false" ht="12.8" hidden="false" customHeight="false" outlineLevel="0" collapsed="false">
      <c r="A4305" s="245" t="n">
        <v>94727</v>
      </c>
      <c r="B4305" s="246" t="s">
        <v>19675</v>
      </c>
      <c r="C4305" s="245" t="s">
        <v>14</v>
      </c>
      <c r="D4305" s="247" t="n">
        <v>0.1618</v>
      </c>
    </row>
    <row r="4306" customFormat="false" ht="12.8" hidden="false" customHeight="false" outlineLevel="0" collapsed="false">
      <c r="A4306" s="245" t="n">
        <v>94729</v>
      </c>
      <c r="B4306" s="246" t="s">
        <v>19676</v>
      </c>
      <c r="C4306" s="245" t="s">
        <v>14</v>
      </c>
      <c r="D4306" s="247" t="n">
        <v>0.1211</v>
      </c>
    </row>
    <row r="4307" customFormat="false" ht="12.8" hidden="false" customHeight="false" outlineLevel="0" collapsed="false">
      <c r="A4307" s="245" t="n">
        <v>94731</v>
      </c>
      <c r="B4307" s="246" t="s">
        <v>19677</v>
      </c>
      <c r="C4307" s="245" t="s">
        <v>14</v>
      </c>
      <c r="D4307" s="247" t="n">
        <v>0.1172</v>
      </c>
    </row>
    <row r="4308" customFormat="false" ht="12.8" hidden="false" customHeight="false" outlineLevel="0" collapsed="false">
      <c r="A4308" s="245" t="n">
        <v>94733</v>
      </c>
      <c r="B4308" s="246" t="s">
        <v>19678</v>
      </c>
      <c r="C4308" s="245" t="s">
        <v>14</v>
      </c>
      <c r="D4308" s="247" t="n">
        <v>0.0983</v>
      </c>
    </row>
    <row r="4309" customFormat="false" ht="12.8" hidden="false" customHeight="false" outlineLevel="0" collapsed="false">
      <c r="A4309" s="245" t="n">
        <v>94863</v>
      </c>
      <c r="B4309" s="246" t="s">
        <v>19679</v>
      </c>
      <c r="C4309" s="245" t="s">
        <v>14</v>
      </c>
      <c r="D4309" s="247" t="n">
        <v>0.0469</v>
      </c>
    </row>
    <row r="4310" customFormat="false" ht="12.8" hidden="false" customHeight="false" outlineLevel="0" collapsed="false">
      <c r="A4310" s="245" t="n">
        <v>94737</v>
      </c>
      <c r="B4310" s="246" t="s">
        <v>19680</v>
      </c>
      <c r="C4310" s="245" t="s">
        <v>14</v>
      </c>
      <c r="D4310" s="247" t="n">
        <v>0.0564</v>
      </c>
    </row>
    <row r="4311" customFormat="false" ht="12.8" hidden="false" customHeight="false" outlineLevel="0" collapsed="false">
      <c r="A4311" s="245" t="n">
        <v>94465</v>
      </c>
      <c r="B4311" s="246" t="s">
        <v>19681</v>
      </c>
      <c r="C4311" s="245" t="s">
        <v>14</v>
      </c>
      <c r="D4311" s="247" t="n">
        <v>0.3089</v>
      </c>
    </row>
    <row r="4312" customFormat="false" ht="12.8" hidden="false" customHeight="false" outlineLevel="0" collapsed="false">
      <c r="A4312" s="245" t="n">
        <v>94467</v>
      </c>
      <c r="B4312" s="246" t="s">
        <v>19682</v>
      </c>
      <c r="C4312" s="245" t="s">
        <v>14</v>
      </c>
      <c r="D4312" s="247" t="n">
        <v>0.2235</v>
      </c>
    </row>
    <row r="4313" customFormat="false" ht="12.8" hidden="false" customHeight="false" outlineLevel="0" collapsed="false">
      <c r="A4313" s="245" t="n">
        <v>94469</v>
      </c>
      <c r="B4313" s="246" t="s">
        <v>19683</v>
      </c>
      <c r="C4313" s="245" t="s">
        <v>14</v>
      </c>
      <c r="D4313" s="247" t="n">
        <v>0.1842</v>
      </c>
    </row>
    <row r="4314" customFormat="false" ht="12.8" hidden="false" customHeight="false" outlineLevel="0" collapsed="false">
      <c r="A4314" s="245" t="n">
        <v>96746</v>
      </c>
      <c r="B4314" s="246" t="s">
        <v>19684</v>
      </c>
      <c r="C4314" s="245" t="s">
        <v>14</v>
      </c>
      <c r="D4314" s="247" t="n">
        <v>0.1943</v>
      </c>
    </row>
    <row r="4315" customFormat="false" ht="12.8" hidden="false" customHeight="false" outlineLevel="0" collapsed="false">
      <c r="A4315" s="245" t="n">
        <v>96736</v>
      </c>
      <c r="B4315" s="246" t="s">
        <v>19685</v>
      </c>
      <c r="C4315" s="245" t="s">
        <v>14</v>
      </c>
      <c r="D4315" s="247" t="n">
        <v>0.5935</v>
      </c>
    </row>
    <row r="4316" customFormat="false" ht="12.8" hidden="false" customHeight="false" outlineLevel="0" collapsed="false">
      <c r="A4316" s="245" t="n">
        <v>96737</v>
      </c>
      <c r="B4316" s="246" t="s">
        <v>19686</v>
      </c>
      <c r="C4316" s="245" t="s">
        <v>14</v>
      </c>
      <c r="D4316" s="247" t="n">
        <v>0.6362</v>
      </c>
    </row>
    <row r="4317" customFormat="false" ht="12.8" hidden="false" customHeight="false" outlineLevel="0" collapsed="false">
      <c r="A4317" s="245" t="n">
        <v>96739</v>
      </c>
      <c r="B4317" s="246" t="s">
        <v>19687</v>
      </c>
      <c r="C4317" s="245" t="s">
        <v>14</v>
      </c>
      <c r="D4317" s="247" t="n">
        <v>0.5312</v>
      </c>
    </row>
    <row r="4318" customFormat="false" ht="12.8" hidden="false" customHeight="false" outlineLevel="0" collapsed="false">
      <c r="A4318" s="245" t="n">
        <v>96741</v>
      </c>
      <c r="B4318" s="246" t="s">
        <v>19688</v>
      </c>
      <c r="C4318" s="245" t="s">
        <v>14</v>
      </c>
      <c r="D4318" s="247" t="n">
        <v>0.3246</v>
      </c>
    </row>
    <row r="4319" customFormat="false" ht="12.8" hidden="false" customHeight="false" outlineLevel="0" collapsed="false">
      <c r="A4319" s="245" t="n">
        <v>96742</v>
      </c>
      <c r="B4319" s="246" t="s">
        <v>19689</v>
      </c>
      <c r="C4319" s="245" t="s">
        <v>14</v>
      </c>
      <c r="D4319" s="247" t="n">
        <v>0.3325</v>
      </c>
    </row>
    <row r="4320" customFormat="false" ht="12.8" hidden="false" customHeight="false" outlineLevel="0" collapsed="false">
      <c r="A4320" s="245" t="n">
        <v>96743</v>
      </c>
      <c r="B4320" s="246" t="s">
        <v>19690</v>
      </c>
      <c r="C4320" s="245" t="s">
        <v>14</v>
      </c>
      <c r="D4320" s="247" t="n">
        <v>0.2839</v>
      </c>
    </row>
    <row r="4321" customFormat="false" ht="12.8" hidden="false" customHeight="false" outlineLevel="0" collapsed="false">
      <c r="A4321" s="245" t="n">
        <v>96744</v>
      </c>
      <c r="B4321" s="246" t="s">
        <v>19691</v>
      </c>
      <c r="C4321" s="245" t="s">
        <v>14</v>
      </c>
      <c r="D4321" s="247" t="n">
        <v>0.2152</v>
      </c>
    </row>
    <row r="4322" customFormat="false" ht="12.8" hidden="false" customHeight="false" outlineLevel="0" collapsed="false">
      <c r="A4322" s="245" t="n">
        <v>96745</v>
      </c>
      <c r="B4322" s="246" t="s">
        <v>19692</v>
      </c>
      <c r="C4322" s="245" t="s">
        <v>14</v>
      </c>
      <c r="D4322" s="247" t="n">
        <v>0.1824</v>
      </c>
    </row>
    <row r="4323" customFormat="false" ht="12.8" hidden="false" customHeight="false" outlineLevel="0" collapsed="false">
      <c r="A4323" s="245" t="n">
        <v>94671</v>
      </c>
      <c r="B4323" s="246" t="s">
        <v>19693</v>
      </c>
      <c r="C4323" s="245" t="s">
        <v>14</v>
      </c>
      <c r="D4323" s="247" t="n">
        <v>0.1507</v>
      </c>
    </row>
    <row r="4324" customFormat="false" ht="12.8" hidden="false" customHeight="false" outlineLevel="0" collapsed="false">
      <c r="A4324" s="245" t="n">
        <v>94661</v>
      </c>
      <c r="B4324" s="246" t="s">
        <v>19694</v>
      </c>
      <c r="C4324" s="245" t="s">
        <v>14</v>
      </c>
      <c r="D4324" s="247" t="n">
        <v>0.3023</v>
      </c>
    </row>
    <row r="4325" customFormat="false" ht="12.8" hidden="false" customHeight="false" outlineLevel="0" collapsed="false">
      <c r="A4325" s="245" t="n">
        <v>94663</v>
      </c>
      <c r="B4325" s="246" t="s">
        <v>19695</v>
      </c>
      <c r="C4325" s="245" t="s">
        <v>14</v>
      </c>
      <c r="D4325" s="247" t="n">
        <v>0.3408</v>
      </c>
    </row>
    <row r="4326" customFormat="false" ht="12.8" hidden="false" customHeight="false" outlineLevel="0" collapsed="false">
      <c r="A4326" s="245" t="n">
        <v>94665</v>
      </c>
      <c r="B4326" s="246" t="s">
        <v>19696</v>
      </c>
      <c r="C4326" s="245" t="s">
        <v>14</v>
      </c>
      <c r="D4326" s="247" t="n">
        <v>0.2254</v>
      </c>
    </row>
    <row r="4327" customFormat="false" ht="12.8" hidden="false" customHeight="false" outlineLevel="0" collapsed="false">
      <c r="A4327" s="245" t="n">
        <v>94667</v>
      </c>
      <c r="B4327" s="246" t="s">
        <v>19697</v>
      </c>
      <c r="C4327" s="245" t="s">
        <v>14</v>
      </c>
      <c r="D4327" s="247" t="n">
        <v>0.2259</v>
      </c>
    </row>
    <row r="4328" customFormat="false" ht="12.8" hidden="false" customHeight="false" outlineLevel="0" collapsed="false">
      <c r="A4328" s="245" t="n">
        <v>94669</v>
      </c>
      <c r="B4328" s="246" t="s">
        <v>19698</v>
      </c>
      <c r="C4328" s="245" t="s">
        <v>14</v>
      </c>
      <c r="D4328" s="247" t="n">
        <v>0.1531</v>
      </c>
    </row>
    <row r="4329" customFormat="false" ht="12.8" hidden="false" customHeight="false" outlineLevel="0" collapsed="false">
      <c r="A4329" s="245" t="n">
        <v>105177</v>
      </c>
      <c r="B4329" s="246" t="s">
        <v>19699</v>
      </c>
      <c r="C4329" s="245" t="s">
        <v>14</v>
      </c>
      <c r="D4329" s="247" t="n">
        <v>0.1358</v>
      </c>
    </row>
    <row r="4330" customFormat="false" ht="12.8" hidden="false" customHeight="false" outlineLevel="0" collapsed="false">
      <c r="A4330" s="245" t="n">
        <v>105176</v>
      </c>
      <c r="B4330" s="246" t="s">
        <v>19700</v>
      </c>
      <c r="C4330" s="245" t="s">
        <v>14</v>
      </c>
      <c r="D4330" s="247" t="n">
        <v>0.1294</v>
      </c>
    </row>
    <row r="4331" customFormat="false" ht="12.8" hidden="false" customHeight="false" outlineLevel="0" collapsed="false">
      <c r="A4331" s="245" t="n">
        <v>94466</v>
      </c>
      <c r="B4331" s="246" t="s">
        <v>19701</v>
      </c>
      <c r="C4331" s="245" t="s">
        <v>14</v>
      </c>
      <c r="D4331" s="247" t="n">
        <v>0.3088</v>
      </c>
    </row>
    <row r="4332" customFormat="false" ht="12.8" hidden="false" customHeight="false" outlineLevel="0" collapsed="false">
      <c r="A4332" s="245" t="n">
        <v>94468</v>
      </c>
      <c r="B4332" s="246" t="s">
        <v>19702</v>
      </c>
      <c r="C4332" s="245" t="s">
        <v>14</v>
      </c>
      <c r="D4332" s="247" t="n">
        <v>0.2548</v>
      </c>
    </row>
    <row r="4333" customFormat="false" ht="12.8" hidden="false" customHeight="false" outlineLevel="0" collapsed="false">
      <c r="A4333" s="245" t="n">
        <v>94470</v>
      </c>
      <c r="B4333" s="246" t="s">
        <v>19703</v>
      </c>
      <c r="C4333" s="245" t="s">
        <v>14</v>
      </c>
      <c r="D4333" s="247" t="n">
        <v>0.1995</v>
      </c>
    </row>
    <row r="4334" customFormat="false" ht="12.8" hidden="false" customHeight="false" outlineLevel="0" collapsed="false">
      <c r="A4334" s="245" t="n">
        <v>105225</v>
      </c>
      <c r="B4334" s="246" t="s">
        <v>19704</v>
      </c>
      <c r="C4334" s="245" t="s">
        <v>14</v>
      </c>
      <c r="D4334" s="247" t="n">
        <v>0.2027</v>
      </c>
    </row>
    <row r="4335" customFormat="false" ht="12.8" hidden="false" customHeight="false" outlineLevel="0" collapsed="false">
      <c r="A4335" s="245" t="n">
        <v>105226</v>
      </c>
      <c r="B4335" s="246" t="s">
        <v>19705</v>
      </c>
      <c r="C4335" s="245" t="s">
        <v>14</v>
      </c>
      <c r="D4335" s="247" t="n">
        <v>0.11</v>
      </c>
    </row>
    <row r="4336" customFormat="false" ht="12.8" hidden="false" customHeight="false" outlineLevel="0" collapsed="false">
      <c r="A4336" s="245" t="n">
        <v>105227</v>
      </c>
      <c r="B4336" s="246" t="s">
        <v>19706</v>
      </c>
      <c r="C4336" s="245" t="s">
        <v>14</v>
      </c>
      <c r="D4336" s="247" t="n">
        <v>0.0989</v>
      </c>
    </row>
    <row r="4337" customFormat="false" ht="12.8" hidden="false" customHeight="false" outlineLevel="0" collapsed="false">
      <c r="A4337" s="245" t="n">
        <v>105212</v>
      </c>
      <c r="B4337" s="246" t="s">
        <v>19707</v>
      </c>
      <c r="C4337" s="245" t="s">
        <v>14</v>
      </c>
      <c r="D4337" s="247" t="n">
        <v>0.1689</v>
      </c>
    </row>
    <row r="4338" customFormat="false" ht="12.8" hidden="false" customHeight="false" outlineLevel="0" collapsed="false">
      <c r="A4338" s="245" t="n">
        <v>105211</v>
      </c>
      <c r="B4338" s="246" t="s">
        <v>19708</v>
      </c>
      <c r="C4338" s="245" t="s">
        <v>14</v>
      </c>
      <c r="D4338" s="247" t="n">
        <v>0.1751</v>
      </c>
    </row>
    <row r="4339" customFormat="false" ht="12.8" hidden="false" customHeight="false" outlineLevel="0" collapsed="false">
      <c r="A4339" s="245" t="n">
        <v>105189</v>
      </c>
      <c r="B4339" s="246" t="s">
        <v>19709</v>
      </c>
      <c r="C4339" s="245" t="s">
        <v>14</v>
      </c>
      <c r="D4339" s="247" t="n">
        <v>0.3053</v>
      </c>
    </row>
    <row r="4340" customFormat="false" ht="12.8" hidden="false" customHeight="false" outlineLevel="0" collapsed="false">
      <c r="A4340" s="245" t="n">
        <v>105190</v>
      </c>
      <c r="B4340" s="246" t="s">
        <v>19710</v>
      </c>
      <c r="C4340" s="245" t="s">
        <v>14</v>
      </c>
      <c r="D4340" s="247" t="n">
        <v>0.2547</v>
      </c>
    </row>
    <row r="4341" customFormat="false" ht="12.8" hidden="false" customHeight="false" outlineLevel="0" collapsed="false">
      <c r="A4341" s="245" t="n">
        <v>94625</v>
      </c>
      <c r="B4341" s="246" t="s">
        <v>19711</v>
      </c>
      <c r="C4341" s="245" t="s">
        <v>14</v>
      </c>
      <c r="D4341" s="247" t="n">
        <v>0.0313</v>
      </c>
    </row>
    <row r="4342" customFormat="false" ht="12.8" hidden="false" customHeight="false" outlineLevel="0" collapsed="false">
      <c r="A4342" s="245" t="n">
        <v>94622</v>
      </c>
      <c r="B4342" s="246" t="s">
        <v>19712</v>
      </c>
      <c r="C4342" s="245" t="s">
        <v>14</v>
      </c>
      <c r="D4342" s="247" t="n">
        <v>0.2006</v>
      </c>
    </row>
    <row r="4343" customFormat="false" ht="12.8" hidden="false" customHeight="false" outlineLevel="0" collapsed="false">
      <c r="A4343" s="245" t="n">
        <v>94623</v>
      </c>
      <c r="B4343" s="246" t="s">
        <v>19713</v>
      </c>
      <c r="C4343" s="245" t="s">
        <v>14</v>
      </c>
      <c r="D4343" s="247" t="n">
        <v>0.0875</v>
      </c>
    </row>
    <row r="4344" customFormat="false" ht="12.8" hidden="false" customHeight="false" outlineLevel="0" collapsed="false">
      <c r="A4344" s="245" t="n">
        <v>94624</v>
      </c>
      <c r="B4344" s="246" t="s">
        <v>19714</v>
      </c>
      <c r="C4344" s="245" t="s">
        <v>14</v>
      </c>
      <c r="D4344" s="247" t="n">
        <v>0.0607</v>
      </c>
    </row>
    <row r="4345" customFormat="false" ht="12.8" hidden="false" customHeight="false" outlineLevel="0" collapsed="false">
      <c r="A4345" s="245" t="n">
        <v>94763</v>
      </c>
      <c r="B4345" s="246" t="s">
        <v>19715</v>
      </c>
      <c r="C4345" s="245" t="s">
        <v>14</v>
      </c>
      <c r="D4345" s="247" t="n">
        <v>0.0964</v>
      </c>
    </row>
    <row r="4346" customFormat="false" ht="12.8" hidden="false" customHeight="false" outlineLevel="0" collapsed="false">
      <c r="A4346" s="245" t="n">
        <v>94756</v>
      </c>
      <c r="B4346" s="246" t="s">
        <v>19716</v>
      </c>
      <c r="C4346" s="245" t="s">
        <v>14</v>
      </c>
      <c r="D4346" s="247" t="n">
        <v>0.2348</v>
      </c>
    </row>
    <row r="4347" customFormat="false" ht="12.8" hidden="false" customHeight="false" outlineLevel="0" collapsed="false">
      <c r="A4347" s="245" t="n">
        <v>94757</v>
      </c>
      <c r="B4347" s="246" t="s">
        <v>19717</v>
      </c>
      <c r="C4347" s="245" t="s">
        <v>14</v>
      </c>
      <c r="D4347" s="247" t="n">
        <v>0.1856</v>
      </c>
    </row>
    <row r="4348" customFormat="false" ht="12.8" hidden="false" customHeight="false" outlineLevel="0" collapsed="false">
      <c r="A4348" s="245" t="n">
        <v>94758</v>
      </c>
      <c r="B4348" s="246" t="s">
        <v>19718</v>
      </c>
      <c r="C4348" s="245" t="s">
        <v>14</v>
      </c>
      <c r="D4348" s="247" t="n">
        <v>0.0936</v>
      </c>
    </row>
    <row r="4349" customFormat="false" ht="12.8" hidden="false" customHeight="false" outlineLevel="0" collapsed="false">
      <c r="A4349" s="245" t="n">
        <v>94759</v>
      </c>
      <c r="B4349" s="246" t="s">
        <v>19719</v>
      </c>
      <c r="C4349" s="245" t="s">
        <v>14</v>
      </c>
      <c r="D4349" s="247" t="n">
        <v>0.0944</v>
      </c>
    </row>
    <row r="4350" customFormat="false" ht="12.8" hidden="false" customHeight="false" outlineLevel="0" collapsed="false">
      <c r="A4350" s="245" t="n">
        <v>94760</v>
      </c>
      <c r="B4350" s="246" t="s">
        <v>19720</v>
      </c>
      <c r="C4350" s="245" t="s">
        <v>14</v>
      </c>
      <c r="D4350" s="247" t="n">
        <v>0.0872</v>
      </c>
    </row>
    <row r="4351" customFormat="false" ht="12.8" hidden="false" customHeight="false" outlineLevel="0" collapsed="false">
      <c r="A4351" s="245" t="n">
        <v>94761</v>
      </c>
      <c r="B4351" s="246" t="s">
        <v>19721</v>
      </c>
      <c r="C4351" s="245" t="s">
        <v>14</v>
      </c>
      <c r="D4351" s="247" t="n">
        <v>0.0672</v>
      </c>
    </row>
    <row r="4352" customFormat="false" ht="12.8" hidden="false" customHeight="false" outlineLevel="0" collapsed="false">
      <c r="A4352" s="245" t="n">
        <v>94762</v>
      </c>
      <c r="B4352" s="246" t="s">
        <v>19722</v>
      </c>
      <c r="C4352" s="245" t="s">
        <v>14</v>
      </c>
      <c r="D4352" s="247" t="n">
        <v>0.0794</v>
      </c>
    </row>
    <row r="4353" customFormat="false" ht="12.8" hidden="false" customHeight="false" outlineLevel="0" collapsed="false">
      <c r="A4353" s="245" t="n">
        <v>94462</v>
      </c>
      <c r="B4353" s="246" t="s">
        <v>19723</v>
      </c>
      <c r="C4353" s="245" t="s">
        <v>15376</v>
      </c>
      <c r="D4353" s="247" t="n">
        <v>0.2051</v>
      </c>
    </row>
    <row r="4354" customFormat="false" ht="12.8" hidden="false" customHeight="false" outlineLevel="0" collapsed="false">
      <c r="A4354" s="245" t="n">
        <v>94463</v>
      </c>
      <c r="B4354" s="246" t="s">
        <v>19724</v>
      </c>
      <c r="C4354" s="245" t="s">
        <v>15376</v>
      </c>
      <c r="D4354" s="247" t="n">
        <v>0.1956</v>
      </c>
    </row>
    <row r="4355" customFormat="false" ht="12.8" hidden="false" customHeight="false" outlineLevel="0" collapsed="false">
      <c r="A4355" s="245" t="n">
        <v>94464</v>
      </c>
      <c r="B4355" s="246" t="s">
        <v>19725</v>
      </c>
      <c r="C4355" s="245" t="s">
        <v>15376</v>
      </c>
      <c r="D4355" s="247" t="n">
        <v>0.1757</v>
      </c>
    </row>
    <row r="4356" customFormat="false" ht="12.8" hidden="false" customHeight="false" outlineLevel="0" collapsed="false">
      <c r="A4356" s="245" t="n">
        <v>94605</v>
      </c>
      <c r="B4356" s="246" t="s">
        <v>19726</v>
      </c>
      <c r="C4356" s="245" t="s">
        <v>15376</v>
      </c>
      <c r="D4356" s="247" t="n">
        <v>0.0445</v>
      </c>
    </row>
    <row r="4357" customFormat="false" ht="12.8" hidden="false" customHeight="false" outlineLevel="0" collapsed="false">
      <c r="A4357" s="245" t="n">
        <v>94602</v>
      </c>
      <c r="B4357" s="246" t="s">
        <v>19727</v>
      </c>
      <c r="C4357" s="245" t="s">
        <v>15376</v>
      </c>
      <c r="D4357" s="247" t="n">
        <v>0.1071</v>
      </c>
    </row>
    <row r="4358" customFormat="false" ht="12.8" hidden="false" customHeight="false" outlineLevel="0" collapsed="false">
      <c r="A4358" s="245" t="n">
        <v>94603</v>
      </c>
      <c r="B4358" s="246" t="s">
        <v>19728</v>
      </c>
      <c r="C4358" s="245" t="s">
        <v>15376</v>
      </c>
      <c r="D4358" s="247" t="n">
        <v>0.0816</v>
      </c>
    </row>
    <row r="4359" customFormat="false" ht="12.8" hidden="false" customHeight="false" outlineLevel="0" collapsed="false">
      <c r="A4359" s="245" t="n">
        <v>94604</v>
      </c>
      <c r="B4359" s="246" t="s">
        <v>19729</v>
      </c>
      <c r="C4359" s="245" t="s">
        <v>15376</v>
      </c>
      <c r="D4359" s="247" t="n">
        <v>0.0597</v>
      </c>
    </row>
    <row r="4360" customFormat="false" ht="12.8" hidden="false" customHeight="false" outlineLevel="0" collapsed="false">
      <c r="A4360" s="245" t="n">
        <v>94723</v>
      </c>
      <c r="B4360" s="246" t="s">
        <v>19730</v>
      </c>
      <c r="C4360" s="245" t="s">
        <v>15376</v>
      </c>
      <c r="D4360" s="247" t="n">
        <v>0.045</v>
      </c>
    </row>
    <row r="4361" customFormat="false" ht="12.8" hidden="false" customHeight="false" outlineLevel="0" collapsed="false">
      <c r="A4361" s="245" t="n">
        <v>94716</v>
      </c>
      <c r="B4361" s="246" t="s">
        <v>19731</v>
      </c>
      <c r="C4361" s="245" t="s">
        <v>15376</v>
      </c>
      <c r="D4361" s="247" t="n">
        <v>0.0786</v>
      </c>
    </row>
    <row r="4362" customFormat="false" ht="12.8" hidden="false" customHeight="false" outlineLevel="0" collapsed="false">
      <c r="A4362" s="245" t="n">
        <v>94717</v>
      </c>
      <c r="B4362" s="246" t="s">
        <v>19732</v>
      </c>
      <c r="C4362" s="245" t="s">
        <v>15376</v>
      </c>
      <c r="D4362" s="247" t="n">
        <v>0.0586</v>
      </c>
    </row>
    <row r="4363" customFormat="false" ht="12.8" hidden="false" customHeight="false" outlineLevel="0" collapsed="false">
      <c r="A4363" s="245" t="n">
        <v>94718</v>
      </c>
      <c r="B4363" s="246" t="s">
        <v>19733</v>
      </c>
      <c r="C4363" s="245" t="s">
        <v>15376</v>
      </c>
      <c r="D4363" s="247" t="n">
        <v>0.0584</v>
      </c>
    </row>
    <row r="4364" customFormat="false" ht="12.8" hidden="false" customHeight="false" outlineLevel="0" collapsed="false">
      <c r="A4364" s="245" t="n">
        <v>94719</v>
      </c>
      <c r="B4364" s="246" t="s">
        <v>19734</v>
      </c>
      <c r="C4364" s="245" t="s">
        <v>15376</v>
      </c>
      <c r="D4364" s="247" t="n">
        <v>0.0561</v>
      </c>
    </row>
    <row r="4365" customFormat="false" ht="12.8" hidden="false" customHeight="false" outlineLevel="0" collapsed="false">
      <c r="A4365" s="245" t="n">
        <v>94720</v>
      </c>
      <c r="B4365" s="246" t="s">
        <v>19735</v>
      </c>
      <c r="C4365" s="245" t="s">
        <v>15376</v>
      </c>
      <c r="D4365" s="247" t="n">
        <v>0.0564</v>
      </c>
    </row>
    <row r="4366" customFormat="false" ht="12.8" hidden="false" customHeight="false" outlineLevel="0" collapsed="false">
      <c r="A4366" s="245" t="n">
        <v>94721</v>
      </c>
      <c r="B4366" s="246" t="s">
        <v>19736</v>
      </c>
      <c r="C4366" s="245" t="s">
        <v>15376</v>
      </c>
      <c r="D4366" s="247" t="n">
        <v>0.0582</v>
      </c>
    </row>
    <row r="4367" customFormat="false" ht="12.8" hidden="false" customHeight="false" outlineLevel="0" collapsed="false">
      <c r="A4367" s="245" t="n">
        <v>94722</v>
      </c>
      <c r="B4367" s="246" t="s">
        <v>19737</v>
      </c>
      <c r="C4367" s="245" t="s">
        <v>15376</v>
      </c>
      <c r="D4367" s="247" t="n">
        <v>0.0534</v>
      </c>
    </row>
    <row r="4368" customFormat="false" ht="12.8" hidden="false" customHeight="false" outlineLevel="0" collapsed="false">
      <c r="A4368" s="245" t="n">
        <v>96726</v>
      </c>
      <c r="B4368" s="246" t="s">
        <v>19738</v>
      </c>
      <c r="C4368" s="245" t="s">
        <v>15376</v>
      </c>
      <c r="D4368" s="247" t="n">
        <v>0.1584</v>
      </c>
    </row>
    <row r="4369" customFormat="false" ht="12.8" hidden="false" customHeight="false" outlineLevel="0" collapsed="false">
      <c r="A4369" s="245" t="n">
        <v>96735</v>
      </c>
      <c r="B4369" s="246" t="s">
        <v>19739</v>
      </c>
      <c r="C4369" s="245" t="s">
        <v>15376</v>
      </c>
      <c r="D4369" s="247" t="n">
        <v>0.1028</v>
      </c>
    </row>
    <row r="4370" customFormat="false" ht="12.8" hidden="false" customHeight="false" outlineLevel="0" collapsed="false">
      <c r="A4370" s="245" t="n">
        <v>96718</v>
      </c>
      <c r="B4370" s="246" t="s">
        <v>19740</v>
      </c>
      <c r="C4370" s="245" t="s">
        <v>15376</v>
      </c>
      <c r="D4370" s="247" t="n">
        <v>0.2893</v>
      </c>
    </row>
    <row r="4371" customFormat="false" ht="12.8" hidden="false" customHeight="false" outlineLevel="0" collapsed="false">
      <c r="A4371" s="245" t="n">
        <v>96727</v>
      </c>
      <c r="B4371" s="246" t="s">
        <v>19741</v>
      </c>
      <c r="C4371" s="245" t="s">
        <v>15376</v>
      </c>
      <c r="D4371" s="247" t="n">
        <v>0.3134</v>
      </c>
    </row>
    <row r="4372" customFormat="false" ht="12.8" hidden="false" customHeight="false" outlineLevel="0" collapsed="false">
      <c r="A4372" s="245" t="n">
        <v>96719</v>
      </c>
      <c r="B4372" s="246" t="s">
        <v>19742</v>
      </c>
      <c r="C4372" s="245" t="s">
        <v>15376</v>
      </c>
      <c r="D4372" s="247" t="n">
        <v>0.2484</v>
      </c>
    </row>
    <row r="4373" customFormat="false" ht="12.8" hidden="false" customHeight="false" outlineLevel="0" collapsed="false">
      <c r="A4373" s="245" t="n">
        <v>96728</v>
      </c>
      <c r="B4373" s="246" t="s">
        <v>19743</v>
      </c>
      <c r="C4373" s="245" t="s">
        <v>15376</v>
      </c>
      <c r="D4373" s="247" t="n">
        <v>0.266</v>
      </c>
    </row>
    <row r="4374" customFormat="false" ht="12.8" hidden="false" customHeight="false" outlineLevel="0" collapsed="false">
      <c r="A4374" s="245" t="n">
        <v>96720</v>
      </c>
      <c r="B4374" s="246" t="s">
        <v>19744</v>
      </c>
      <c r="C4374" s="245" t="s">
        <v>15376</v>
      </c>
      <c r="D4374" s="247" t="n">
        <v>0.3177</v>
      </c>
    </row>
    <row r="4375" customFormat="false" ht="12.8" hidden="false" customHeight="false" outlineLevel="0" collapsed="false">
      <c r="A4375" s="245" t="n">
        <v>96729</v>
      </c>
      <c r="B4375" s="246" t="s">
        <v>19745</v>
      </c>
      <c r="C4375" s="245" t="s">
        <v>15376</v>
      </c>
      <c r="D4375" s="247" t="n">
        <v>0.2391</v>
      </c>
    </row>
    <row r="4376" customFormat="false" ht="12.8" hidden="false" customHeight="false" outlineLevel="0" collapsed="false">
      <c r="A4376" s="245" t="n">
        <v>96721</v>
      </c>
      <c r="B4376" s="246" t="s">
        <v>19746</v>
      </c>
      <c r="C4376" s="245" t="s">
        <v>15376</v>
      </c>
      <c r="D4376" s="247" t="n">
        <v>0.293</v>
      </c>
    </row>
    <row r="4377" customFormat="false" ht="12.8" hidden="false" customHeight="false" outlineLevel="0" collapsed="false">
      <c r="A4377" s="245" t="n">
        <v>96730</v>
      </c>
      <c r="B4377" s="246" t="s">
        <v>19747</v>
      </c>
      <c r="C4377" s="245" t="s">
        <v>15376</v>
      </c>
      <c r="D4377" s="247" t="n">
        <v>0.2066</v>
      </c>
    </row>
    <row r="4378" customFormat="false" ht="12.8" hidden="false" customHeight="false" outlineLevel="0" collapsed="false">
      <c r="A4378" s="245" t="n">
        <v>96722</v>
      </c>
      <c r="B4378" s="246" t="s">
        <v>19748</v>
      </c>
      <c r="C4378" s="245" t="s">
        <v>15376</v>
      </c>
      <c r="D4378" s="247" t="n">
        <v>0.2398</v>
      </c>
    </row>
    <row r="4379" customFormat="false" ht="12.8" hidden="false" customHeight="false" outlineLevel="0" collapsed="false">
      <c r="A4379" s="245" t="n">
        <v>96731</v>
      </c>
      <c r="B4379" s="246" t="s">
        <v>19749</v>
      </c>
      <c r="C4379" s="245" t="s">
        <v>15376</v>
      </c>
      <c r="D4379" s="247" t="n">
        <v>0.1719</v>
      </c>
    </row>
    <row r="4380" customFormat="false" ht="12.8" hidden="false" customHeight="false" outlineLevel="0" collapsed="false">
      <c r="A4380" s="245" t="n">
        <v>96723</v>
      </c>
      <c r="B4380" s="246" t="s">
        <v>19750</v>
      </c>
      <c r="C4380" s="245" t="s">
        <v>15376</v>
      </c>
      <c r="D4380" s="247" t="n">
        <v>0.206</v>
      </c>
    </row>
    <row r="4381" customFormat="false" ht="12.8" hidden="false" customHeight="false" outlineLevel="0" collapsed="false">
      <c r="A4381" s="245" t="n">
        <v>96732</v>
      </c>
      <c r="B4381" s="246" t="s">
        <v>19751</v>
      </c>
      <c r="C4381" s="245" t="s">
        <v>15376</v>
      </c>
      <c r="D4381" s="247" t="n">
        <v>0.1362</v>
      </c>
    </row>
    <row r="4382" customFormat="false" ht="12.8" hidden="false" customHeight="false" outlineLevel="0" collapsed="false">
      <c r="A4382" s="245" t="n">
        <v>96724</v>
      </c>
      <c r="B4382" s="246" t="s">
        <v>19752</v>
      </c>
      <c r="C4382" s="245" t="s">
        <v>15376</v>
      </c>
      <c r="D4382" s="247" t="n">
        <v>0.206</v>
      </c>
    </row>
    <row r="4383" customFormat="false" ht="12.8" hidden="false" customHeight="false" outlineLevel="0" collapsed="false">
      <c r="A4383" s="245" t="n">
        <v>96733</v>
      </c>
      <c r="B4383" s="246" t="s">
        <v>19753</v>
      </c>
      <c r="C4383" s="245" t="s">
        <v>15376</v>
      </c>
      <c r="D4383" s="247" t="n">
        <v>0.1281</v>
      </c>
    </row>
    <row r="4384" customFormat="false" ht="12.8" hidden="false" customHeight="false" outlineLevel="0" collapsed="false">
      <c r="A4384" s="245" t="n">
        <v>96725</v>
      </c>
      <c r="B4384" s="246" t="s">
        <v>19754</v>
      </c>
      <c r="C4384" s="245" t="s">
        <v>15376</v>
      </c>
      <c r="D4384" s="247" t="n">
        <v>0.1671</v>
      </c>
    </row>
    <row r="4385" customFormat="false" ht="12.8" hidden="false" customHeight="false" outlineLevel="0" collapsed="false">
      <c r="A4385" s="245" t="n">
        <v>96734</v>
      </c>
      <c r="B4385" s="246" t="s">
        <v>19755</v>
      </c>
      <c r="C4385" s="245" t="s">
        <v>15376</v>
      </c>
      <c r="D4385" s="247" t="n">
        <v>0.1021</v>
      </c>
    </row>
    <row r="4386" customFormat="false" ht="12.8" hidden="false" customHeight="false" outlineLevel="0" collapsed="false">
      <c r="A4386" s="245" t="n">
        <v>94655</v>
      </c>
      <c r="B4386" s="246" t="s">
        <v>19756</v>
      </c>
      <c r="C4386" s="245" t="s">
        <v>15376</v>
      </c>
      <c r="D4386" s="247" t="n">
        <v>0.1572</v>
      </c>
    </row>
    <row r="4387" customFormat="false" ht="12.8" hidden="false" customHeight="false" outlineLevel="0" collapsed="false">
      <c r="A4387" s="245" t="n">
        <v>94648</v>
      </c>
      <c r="B4387" s="246" t="s">
        <v>19757</v>
      </c>
      <c r="C4387" s="245" t="s">
        <v>15376</v>
      </c>
      <c r="D4387" s="247" t="n">
        <v>0.2959</v>
      </c>
    </row>
    <row r="4388" customFormat="false" ht="12.8" hidden="false" customHeight="false" outlineLevel="0" collapsed="false">
      <c r="A4388" s="245" t="n">
        <v>94649</v>
      </c>
      <c r="B4388" s="246" t="s">
        <v>19758</v>
      </c>
      <c r="C4388" s="245" t="s">
        <v>15376</v>
      </c>
      <c r="D4388" s="247" t="n">
        <v>0.2026</v>
      </c>
    </row>
    <row r="4389" customFormat="false" ht="12.8" hidden="false" customHeight="false" outlineLevel="0" collapsed="false">
      <c r="A4389" s="245" t="n">
        <v>94650</v>
      </c>
      <c r="B4389" s="246" t="s">
        <v>19759</v>
      </c>
      <c r="C4389" s="245" t="s">
        <v>15376</v>
      </c>
      <c r="D4389" s="247" t="n">
        <v>0.1779</v>
      </c>
    </row>
    <row r="4390" customFormat="false" ht="12.8" hidden="false" customHeight="false" outlineLevel="0" collapsed="false">
      <c r="A4390" s="245" t="n">
        <v>94651</v>
      </c>
      <c r="B4390" s="246" t="s">
        <v>19760</v>
      </c>
      <c r="C4390" s="245" t="s">
        <v>15376</v>
      </c>
      <c r="D4390" s="247" t="n">
        <v>0.216</v>
      </c>
    </row>
    <row r="4391" customFormat="false" ht="12.8" hidden="false" customHeight="false" outlineLevel="0" collapsed="false">
      <c r="A4391" s="245" t="n">
        <v>94652</v>
      </c>
      <c r="B4391" s="246" t="s">
        <v>19761</v>
      </c>
      <c r="C4391" s="245" t="s">
        <v>15376</v>
      </c>
      <c r="D4391" s="247" t="n">
        <v>0.1838</v>
      </c>
    </row>
    <row r="4392" customFormat="false" ht="12.8" hidden="false" customHeight="false" outlineLevel="0" collapsed="false">
      <c r="A4392" s="245" t="n">
        <v>94653</v>
      </c>
      <c r="B4392" s="246" t="s">
        <v>19762</v>
      </c>
      <c r="C4392" s="245" t="s">
        <v>15376</v>
      </c>
      <c r="D4392" s="247" t="n">
        <v>0.167</v>
      </c>
    </row>
    <row r="4393" customFormat="false" ht="12.8" hidden="false" customHeight="false" outlineLevel="0" collapsed="false">
      <c r="A4393" s="245" t="n">
        <v>94654</v>
      </c>
      <c r="B4393" s="246" t="s">
        <v>19763</v>
      </c>
      <c r="C4393" s="245" t="s">
        <v>15376</v>
      </c>
      <c r="D4393" s="247" t="n">
        <v>0.1529</v>
      </c>
    </row>
    <row r="4394" customFormat="false" ht="12.8" hidden="false" customHeight="false" outlineLevel="0" collapsed="false">
      <c r="A4394" s="245" t="n">
        <v>94689</v>
      </c>
      <c r="B4394" s="246" t="s">
        <v>19764</v>
      </c>
      <c r="C4394" s="245" t="s">
        <v>14</v>
      </c>
      <c r="D4394" s="247" t="n">
        <v>0.3612</v>
      </c>
    </row>
    <row r="4395" customFormat="false" ht="12.8" hidden="false" customHeight="false" outlineLevel="0" collapsed="false">
      <c r="A4395" s="245" t="n">
        <v>94702</v>
      </c>
      <c r="B4395" s="246" t="s">
        <v>19765</v>
      </c>
      <c r="C4395" s="245" t="s">
        <v>14</v>
      </c>
      <c r="D4395" s="247" t="n">
        <v>0.1309</v>
      </c>
    </row>
    <row r="4396" customFormat="false" ht="12.8" hidden="false" customHeight="false" outlineLevel="0" collapsed="false">
      <c r="A4396" s="245" t="n">
        <v>94691</v>
      </c>
      <c r="B4396" s="246" t="s">
        <v>19766</v>
      </c>
      <c r="C4396" s="245" t="s">
        <v>14</v>
      </c>
      <c r="D4396" s="247" t="n">
        <v>0.2983</v>
      </c>
    </row>
    <row r="4397" customFormat="false" ht="12.8" hidden="false" customHeight="false" outlineLevel="0" collapsed="false">
      <c r="A4397" s="245" t="n">
        <v>94693</v>
      </c>
      <c r="B4397" s="246" t="s">
        <v>19767</v>
      </c>
      <c r="C4397" s="245" t="s">
        <v>14</v>
      </c>
      <c r="D4397" s="247" t="n">
        <v>0.3029</v>
      </c>
    </row>
    <row r="4398" customFormat="false" ht="12.8" hidden="false" customHeight="false" outlineLevel="0" collapsed="false">
      <c r="A4398" s="245" t="n">
        <v>94695</v>
      </c>
      <c r="B4398" s="246" t="s">
        <v>19768</v>
      </c>
      <c r="C4398" s="245" t="s">
        <v>14</v>
      </c>
      <c r="D4398" s="247" t="n">
        <v>0.2351</v>
      </c>
    </row>
    <row r="4399" customFormat="false" ht="12.8" hidden="false" customHeight="false" outlineLevel="0" collapsed="false">
      <c r="A4399" s="245" t="n">
        <v>94698</v>
      </c>
      <c r="B4399" s="246" t="s">
        <v>19769</v>
      </c>
      <c r="C4399" s="245" t="s">
        <v>14</v>
      </c>
      <c r="D4399" s="247" t="n">
        <v>0.1981</v>
      </c>
    </row>
    <row r="4400" customFormat="false" ht="12.8" hidden="false" customHeight="false" outlineLevel="0" collapsed="false">
      <c r="A4400" s="245" t="n">
        <v>94700</v>
      </c>
      <c r="B4400" s="246" t="s">
        <v>19770</v>
      </c>
      <c r="C4400" s="245" t="s">
        <v>14</v>
      </c>
      <c r="D4400" s="247" t="n">
        <v>0.1268</v>
      </c>
    </row>
    <row r="4401" customFormat="false" ht="12.8" hidden="false" customHeight="false" outlineLevel="0" collapsed="false">
      <c r="A4401" s="245" t="n">
        <v>94477</v>
      </c>
      <c r="B4401" s="246" t="s">
        <v>19771</v>
      </c>
      <c r="C4401" s="245" t="s">
        <v>14</v>
      </c>
      <c r="D4401" s="247" t="n">
        <v>0.3222</v>
      </c>
    </row>
    <row r="4402" customFormat="false" ht="12.8" hidden="false" customHeight="false" outlineLevel="0" collapsed="false">
      <c r="A4402" s="245" t="n">
        <v>94478</v>
      </c>
      <c r="B4402" s="246" t="s">
        <v>19772</v>
      </c>
      <c r="C4402" s="245" t="s">
        <v>14</v>
      </c>
      <c r="D4402" s="247" t="n">
        <v>0.2271</v>
      </c>
    </row>
    <row r="4403" customFormat="false" ht="12.8" hidden="false" customHeight="false" outlineLevel="0" collapsed="false">
      <c r="A4403" s="245" t="n">
        <v>94479</v>
      </c>
      <c r="B4403" s="246" t="s">
        <v>19773</v>
      </c>
      <c r="C4403" s="245" t="s">
        <v>14</v>
      </c>
      <c r="D4403" s="247" t="n">
        <v>0.2058</v>
      </c>
    </row>
    <row r="4404" customFormat="false" ht="12.8" hidden="false" customHeight="false" outlineLevel="0" collapsed="false">
      <c r="A4404" s="245" t="n">
        <v>96764</v>
      </c>
      <c r="B4404" s="246" t="s">
        <v>19774</v>
      </c>
      <c r="C4404" s="245" t="s">
        <v>14</v>
      </c>
      <c r="D4404" s="247" t="n">
        <v>0.1406</v>
      </c>
    </row>
    <row r="4405" customFormat="false" ht="12.8" hidden="false" customHeight="false" outlineLevel="0" collapsed="false">
      <c r="A4405" s="245" t="n">
        <v>105164</v>
      </c>
      <c r="B4405" s="246" t="s">
        <v>19775</v>
      </c>
      <c r="C4405" s="245" t="s">
        <v>14</v>
      </c>
      <c r="D4405" s="247" t="n">
        <v>0.656</v>
      </c>
    </row>
    <row r="4406" customFormat="false" ht="12.8" hidden="false" customHeight="false" outlineLevel="0" collapsed="false">
      <c r="A4406" s="245" t="n">
        <v>105165</v>
      </c>
      <c r="B4406" s="246" t="s">
        <v>19776</v>
      </c>
      <c r="C4406" s="245" t="s">
        <v>14</v>
      </c>
      <c r="D4406" s="247" t="n">
        <v>0.7079</v>
      </c>
    </row>
    <row r="4407" customFormat="false" ht="12.8" hidden="false" customHeight="false" outlineLevel="0" collapsed="false">
      <c r="A4407" s="245" t="n">
        <v>96758</v>
      </c>
      <c r="B4407" s="246" t="s">
        <v>19777</v>
      </c>
      <c r="C4407" s="245" t="s">
        <v>14</v>
      </c>
      <c r="D4407" s="247" t="n">
        <v>0.533</v>
      </c>
    </row>
    <row r="4408" customFormat="false" ht="12.8" hidden="false" customHeight="false" outlineLevel="0" collapsed="false">
      <c r="A4408" s="245" t="n">
        <v>96759</v>
      </c>
      <c r="B4408" s="246" t="s">
        <v>19778</v>
      </c>
      <c r="C4408" s="245" t="s">
        <v>14</v>
      </c>
      <c r="D4408" s="247" t="n">
        <v>0.4297</v>
      </c>
    </row>
    <row r="4409" customFormat="false" ht="12.8" hidden="false" customHeight="false" outlineLevel="0" collapsed="false">
      <c r="A4409" s="245" t="n">
        <v>96760</v>
      </c>
      <c r="B4409" s="246" t="s">
        <v>19779</v>
      </c>
      <c r="C4409" s="245" t="s">
        <v>14</v>
      </c>
      <c r="D4409" s="247" t="n">
        <v>0.3305</v>
      </c>
    </row>
    <row r="4410" customFormat="false" ht="12.8" hidden="false" customHeight="false" outlineLevel="0" collapsed="false">
      <c r="A4410" s="245" t="n">
        <v>96761</v>
      </c>
      <c r="B4410" s="246" t="s">
        <v>19780</v>
      </c>
      <c r="C4410" s="245" t="s">
        <v>14</v>
      </c>
      <c r="D4410" s="247" t="n">
        <v>0.2953</v>
      </c>
    </row>
    <row r="4411" customFormat="false" ht="12.8" hidden="false" customHeight="false" outlineLevel="0" collapsed="false">
      <c r="A4411" s="245" t="n">
        <v>96762</v>
      </c>
      <c r="B4411" s="246" t="s">
        <v>19781</v>
      </c>
      <c r="C4411" s="245" t="s">
        <v>14</v>
      </c>
      <c r="D4411" s="247" t="n">
        <v>0.2004</v>
      </c>
    </row>
    <row r="4412" customFormat="false" ht="12.8" hidden="false" customHeight="false" outlineLevel="0" collapsed="false">
      <c r="A4412" s="245" t="n">
        <v>96763</v>
      </c>
      <c r="B4412" s="246" t="s">
        <v>19782</v>
      </c>
      <c r="C4412" s="245" t="s">
        <v>14</v>
      </c>
      <c r="D4412" s="247" t="n">
        <v>0.199</v>
      </c>
    </row>
    <row r="4413" customFormat="false" ht="12.8" hidden="false" customHeight="false" outlineLevel="0" collapsed="false">
      <c r="A4413" s="245" t="n">
        <v>94701</v>
      </c>
      <c r="B4413" s="246" t="s">
        <v>19783</v>
      </c>
      <c r="C4413" s="245" t="s">
        <v>14</v>
      </c>
      <c r="D4413" s="247" t="n">
        <v>0.1407</v>
      </c>
    </row>
    <row r="4414" customFormat="false" ht="12.8" hidden="false" customHeight="false" outlineLevel="0" collapsed="false">
      <c r="A4414" s="245" t="n">
        <v>94688</v>
      </c>
      <c r="B4414" s="246" t="s">
        <v>19784</v>
      </c>
      <c r="C4414" s="245" t="s">
        <v>14</v>
      </c>
      <c r="D4414" s="247" t="n">
        <v>0.5176</v>
      </c>
    </row>
    <row r="4415" customFormat="false" ht="12.8" hidden="false" customHeight="false" outlineLevel="0" collapsed="false">
      <c r="A4415" s="245" t="n">
        <v>94690</v>
      </c>
      <c r="B4415" s="246" t="s">
        <v>19785</v>
      </c>
      <c r="C4415" s="245" t="s">
        <v>14</v>
      </c>
      <c r="D4415" s="247" t="n">
        <v>0.3994</v>
      </c>
    </row>
    <row r="4416" customFormat="false" ht="12.8" hidden="false" customHeight="false" outlineLevel="0" collapsed="false">
      <c r="A4416" s="245" t="n">
        <v>94692</v>
      </c>
      <c r="B4416" s="246" t="s">
        <v>19786</v>
      </c>
      <c r="C4416" s="245" t="s">
        <v>14</v>
      </c>
      <c r="D4416" s="247" t="n">
        <v>0.3061</v>
      </c>
    </row>
    <row r="4417" customFormat="false" ht="12.8" hidden="false" customHeight="false" outlineLevel="0" collapsed="false">
      <c r="A4417" s="245" t="n">
        <v>94694</v>
      </c>
      <c r="B4417" s="246" t="s">
        <v>19787</v>
      </c>
      <c r="C4417" s="245" t="s">
        <v>14</v>
      </c>
      <c r="D4417" s="247" t="n">
        <v>0.3483</v>
      </c>
    </row>
    <row r="4418" customFormat="false" ht="12.8" hidden="false" customHeight="false" outlineLevel="0" collapsed="false">
      <c r="A4418" s="245" t="n">
        <v>94696</v>
      </c>
      <c r="B4418" s="246" t="s">
        <v>19788</v>
      </c>
      <c r="C4418" s="245" t="s">
        <v>14</v>
      </c>
      <c r="D4418" s="247" t="n">
        <v>0.2141</v>
      </c>
    </row>
    <row r="4419" customFormat="false" ht="12.8" hidden="false" customHeight="false" outlineLevel="0" collapsed="false">
      <c r="A4419" s="245" t="n">
        <v>94697</v>
      </c>
      <c r="B4419" s="246" t="s">
        <v>19789</v>
      </c>
      <c r="C4419" s="245" t="s">
        <v>14</v>
      </c>
      <c r="D4419" s="247" t="n">
        <v>0.1823</v>
      </c>
    </row>
    <row r="4420" customFormat="false" ht="12.8" hidden="false" customHeight="false" outlineLevel="0" collapsed="false">
      <c r="A4420" s="245" t="n">
        <v>94699</v>
      </c>
      <c r="B4420" s="246" t="s">
        <v>19790</v>
      </c>
      <c r="C4420" s="245" t="s">
        <v>14</v>
      </c>
      <c r="D4420" s="247" t="n">
        <v>0.172</v>
      </c>
    </row>
    <row r="4421" customFormat="false" ht="12.8" hidden="false" customHeight="false" outlineLevel="0" collapsed="false">
      <c r="A4421" s="245" t="n">
        <v>105167</v>
      </c>
      <c r="B4421" s="246" t="s">
        <v>19791</v>
      </c>
      <c r="C4421" s="245" t="s">
        <v>14</v>
      </c>
      <c r="D4421" s="247" t="n">
        <v>0.3297</v>
      </c>
    </row>
    <row r="4422" customFormat="false" ht="12.8" hidden="false" customHeight="false" outlineLevel="0" collapsed="false">
      <c r="A4422" s="245" t="n">
        <v>96809</v>
      </c>
      <c r="B4422" s="246" t="s">
        <v>19792</v>
      </c>
      <c r="C4422" s="245" t="s">
        <v>14</v>
      </c>
      <c r="D4422" s="247" t="n">
        <v>0.3601</v>
      </c>
    </row>
    <row r="4423" customFormat="false" ht="12.8" hidden="false" customHeight="false" outlineLevel="0" collapsed="false">
      <c r="A4423" s="245" t="n">
        <v>96812</v>
      </c>
      <c r="B4423" s="246" t="s">
        <v>19793</v>
      </c>
      <c r="C4423" s="245" t="s">
        <v>14</v>
      </c>
      <c r="D4423" s="247" t="n">
        <v>0.3716</v>
      </c>
    </row>
    <row r="4424" customFormat="false" ht="12.8" hidden="false" customHeight="false" outlineLevel="0" collapsed="false">
      <c r="A4424" s="245" t="n">
        <v>96813</v>
      </c>
      <c r="B4424" s="246" t="s">
        <v>19794</v>
      </c>
      <c r="C4424" s="245" t="s">
        <v>14</v>
      </c>
      <c r="D4424" s="247" t="n">
        <v>0.3586</v>
      </c>
    </row>
    <row r="4425" customFormat="false" ht="12.8" hidden="false" customHeight="false" outlineLevel="0" collapsed="false">
      <c r="A4425" s="245" t="n">
        <v>96817</v>
      </c>
      <c r="B4425" s="246" t="s">
        <v>19795</v>
      </c>
      <c r="C4425" s="245" t="s">
        <v>14</v>
      </c>
      <c r="D4425" s="247" t="n">
        <v>0.2705</v>
      </c>
    </row>
    <row r="4426" customFormat="false" ht="12.8" hidden="false" customHeight="false" outlineLevel="0" collapsed="false">
      <c r="A4426" s="245" t="n">
        <v>96816</v>
      </c>
      <c r="B4426" s="246" t="s">
        <v>19796</v>
      </c>
      <c r="C4426" s="245" t="s">
        <v>14</v>
      </c>
      <c r="D4426" s="247" t="n">
        <v>0.3364</v>
      </c>
    </row>
    <row r="4427" customFormat="false" ht="12.8" hidden="false" customHeight="false" outlineLevel="0" collapsed="false">
      <c r="A4427" s="245" t="n">
        <v>96821</v>
      </c>
      <c r="B4427" s="246" t="s">
        <v>19797</v>
      </c>
      <c r="C4427" s="245" t="s">
        <v>14</v>
      </c>
      <c r="D4427" s="247" t="n">
        <v>0.2624</v>
      </c>
    </row>
    <row r="4428" customFormat="false" ht="12.8" hidden="false" customHeight="false" outlineLevel="0" collapsed="false">
      <c r="A4428" s="245" t="n">
        <v>96824</v>
      </c>
      <c r="B4428" s="246" t="s">
        <v>19798</v>
      </c>
      <c r="C4428" s="245" t="s">
        <v>14</v>
      </c>
      <c r="D4428" s="247" t="n">
        <v>0.336</v>
      </c>
    </row>
    <row r="4429" customFormat="false" ht="12.8" hidden="false" customHeight="false" outlineLevel="0" collapsed="false">
      <c r="A4429" s="245" t="n">
        <v>96827</v>
      </c>
      <c r="B4429" s="246" t="s">
        <v>19799</v>
      </c>
      <c r="C4429" s="245" t="s">
        <v>14</v>
      </c>
      <c r="D4429" s="247" t="n">
        <v>0.3226</v>
      </c>
    </row>
    <row r="4430" customFormat="false" ht="12.8" hidden="false" customHeight="false" outlineLevel="0" collapsed="false">
      <c r="A4430" s="245" t="n">
        <v>96828</v>
      </c>
      <c r="B4430" s="246" t="s">
        <v>19800</v>
      </c>
      <c r="C4430" s="245" t="s">
        <v>14</v>
      </c>
      <c r="D4430" s="247" t="n">
        <v>0.2884</v>
      </c>
    </row>
    <row r="4431" customFormat="false" ht="12.8" hidden="false" customHeight="false" outlineLevel="0" collapsed="false">
      <c r="A4431" s="245" t="n">
        <v>96832</v>
      </c>
      <c r="B4431" s="246" t="s">
        <v>19801</v>
      </c>
      <c r="C4431" s="245" t="s">
        <v>14</v>
      </c>
      <c r="D4431" s="247" t="n">
        <v>0.235</v>
      </c>
    </row>
    <row r="4432" customFormat="false" ht="12.8" hidden="false" customHeight="false" outlineLevel="0" collapsed="false">
      <c r="A4432" s="245" t="n">
        <v>96810</v>
      </c>
      <c r="B4432" s="246" t="s">
        <v>19802</v>
      </c>
      <c r="C4432" s="245" t="s">
        <v>14</v>
      </c>
      <c r="D4432" s="247" t="n">
        <v>0.3723</v>
      </c>
    </row>
    <row r="4433" customFormat="false" ht="12.8" hidden="false" customHeight="false" outlineLevel="0" collapsed="false">
      <c r="A4433" s="245" t="n">
        <v>96873</v>
      </c>
      <c r="B4433" s="246" t="s">
        <v>19803</v>
      </c>
      <c r="C4433" s="245" t="s">
        <v>14</v>
      </c>
      <c r="D4433" s="247" t="n">
        <v>0.2312</v>
      </c>
    </row>
    <row r="4434" customFormat="false" ht="12.8" hidden="false" customHeight="false" outlineLevel="0" collapsed="false">
      <c r="A4434" s="245" t="n">
        <v>96872</v>
      </c>
      <c r="B4434" s="246" t="s">
        <v>19804</v>
      </c>
      <c r="C4434" s="245" t="s">
        <v>14</v>
      </c>
      <c r="D4434" s="247" t="n">
        <v>0.2822</v>
      </c>
    </row>
    <row r="4435" customFormat="false" ht="12.8" hidden="false" customHeight="false" outlineLevel="0" collapsed="false">
      <c r="A4435" s="245" t="n">
        <v>96876</v>
      </c>
      <c r="B4435" s="246" t="s">
        <v>19805</v>
      </c>
      <c r="C4435" s="245" t="s">
        <v>14</v>
      </c>
      <c r="D4435" s="247" t="n">
        <v>0.0832</v>
      </c>
    </row>
    <row r="4436" customFormat="false" ht="12.8" hidden="false" customHeight="false" outlineLevel="0" collapsed="false">
      <c r="A4436" s="245" t="n">
        <v>96878</v>
      </c>
      <c r="B4436" s="246" t="s">
        <v>19806</v>
      </c>
      <c r="C4436" s="245" t="s">
        <v>14</v>
      </c>
      <c r="D4436" s="247" t="n">
        <v>0.0801</v>
      </c>
    </row>
    <row r="4437" customFormat="false" ht="12.8" hidden="false" customHeight="false" outlineLevel="0" collapsed="false">
      <c r="A4437" s="245" t="n">
        <v>96875</v>
      </c>
      <c r="B4437" s="246" t="s">
        <v>19807</v>
      </c>
      <c r="C4437" s="245" t="s">
        <v>14</v>
      </c>
      <c r="D4437" s="247" t="n">
        <v>0.2227</v>
      </c>
    </row>
    <row r="4438" customFormat="false" ht="12.8" hidden="false" customHeight="false" outlineLevel="0" collapsed="false">
      <c r="A4438" s="245" t="n">
        <v>96874</v>
      </c>
      <c r="B4438" s="246" t="s">
        <v>19808</v>
      </c>
      <c r="C4438" s="245" t="s">
        <v>14</v>
      </c>
      <c r="D4438" s="247" t="n">
        <v>0.2722</v>
      </c>
    </row>
    <row r="4439" customFormat="false" ht="12.8" hidden="false" customHeight="false" outlineLevel="0" collapsed="false">
      <c r="A4439" s="245" t="n">
        <v>96879</v>
      </c>
      <c r="B4439" s="246" t="s">
        <v>19809</v>
      </c>
      <c r="C4439" s="245" t="s">
        <v>14</v>
      </c>
      <c r="D4439" s="247" t="n">
        <v>0.0844</v>
      </c>
    </row>
    <row r="4440" customFormat="false" ht="12.8" hidden="false" customHeight="false" outlineLevel="0" collapsed="false">
      <c r="A4440" s="245" t="n">
        <v>96881</v>
      </c>
      <c r="B4440" s="246" t="s">
        <v>19810</v>
      </c>
      <c r="C4440" s="245" t="s">
        <v>14</v>
      </c>
      <c r="D4440" s="247" t="n">
        <v>0.0789</v>
      </c>
    </row>
    <row r="4441" customFormat="false" ht="12.8" hidden="false" customHeight="false" outlineLevel="0" collapsed="false">
      <c r="A4441" s="245" t="n">
        <v>96837</v>
      </c>
      <c r="B4441" s="246" t="s">
        <v>19811</v>
      </c>
      <c r="C4441" s="245" t="s">
        <v>14</v>
      </c>
      <c r="D4441" s="247" t="n">
        <v>0.3621</v>
      </c>
    </row>
    <row r="4442" customFormat="false" ht="12.8" hidden="false" customHeight="false" outlineLevel="0" collapsed="false">
      <c r="A4442" s="245" t="n">
        <v>96840</v>
      </c>
      <c r="B4442" s="246" t="s">
        <v>19812</v>
      </c>
      <c r="C4442" s="245" t="s">
        <v>14</v>
      </c>
      <c r="D4442" s="247" t="n">
        <v>0.3541</v>
      </c>
    </row>
    <row r="4443" customFormat="false" ht="12.8" hidden="false" customHeight="false" outlineLevel="0" collapsed="false">
      <c r="A4443" s="245" t="n">
        <v>96845</v>
      </c>
      <c r="B4443" s="246" t="s">
        <v>19813</v>
      </c>
      <c r="C4443" s="245" t="s">
        <v>14</v>
      </c>
      <c r="D4443" s="247" t="n">
        <v>0.2538</v>
      </c>
    </row>
    <row r="4444" customFormat="false" ht="12.8" hidden="false" customHeight="false" outlineLevel="0" collapsed="false">
      <c r="A4444" s="245" t="n">
        <v>96848</v>
      </c>
      <c r="B4444" s="246" t="s">
        <v>19814</v>
      </c>
      <c r="C4444" s="245" t="s">
        <v>14</v>
      </c>
      <c r="D4444" s="247" t="n">
        <v>0.2319</v>
      </c>
    </row>
    <row r="4445" customFormat="false" ht="12.8" hidden="false" customHeight="false" outlineLevel="0" collapsed="false">
      <c r="A4445" s="245" t="n">
        <v>96849</v>
      </c>
      <c r="B4445" s="246" t="s">
        <v>19815</v>
      </c>
      <c r="C4445" s="245" t="s">
        <v>14</v>
      </c>
      <c r="D4445" s="247" t="n">
        <v>0.3074</v>
      </c>
    </row>
    <row r="4446" customFormat="false" ht="12.8" hidden="false" customHeight="false" outlineLevel="0" collapsed="false">
      <c r="A4446" s="245" t="n">
        <v>96852</v>
      </c>
      <c r="B4446" s="246" t="s">
        <v>19816</v>
      </c>
      <c r="C4446" s="245" t="s">
        <v>14</v>
      </c>
      <c r="D4446" s="247" t="n">
        <v>0.2819</v>
      </c>
    </row>
    <row r="4447" customFormat="false" ht="12.8" hidden="false" customHeight="false" outlineLevel="0" collapsed="false">
      <c r="A4447" s="245" t="n">
        <v>96855</v>
      </c>
      <c r="B4447" s="246" t="s">
        <v>19817</v>
      </c>
      <c r="C4447" s="245" t="s">
        <v>14</v>
      </c>
      <c r="D4447" s="247" t="n">
        <v>0.2054</v>
      </c>
    </row>
    <row r="4448" customFormat="false" ht="12.8" hidden="false" customHeight="false" outlineLevel="0" collapsed="false">
      <c r="A4448" s="245" t="n">
        <v>96838</v>
      </c>
      <c r="B4448" s="246" t="s">
        <v>19818</v>
      </c>
      <c r="C4448" s="245" t="s">
        <v>14</v>
      </c>
      <c r="D4448" s="247" t="n">
        <v>0.415</v>
      </c>
    </row>
    <row r="4449" customFormat="false" ht="12.8" hidden="false" customHeight="false" outlineLevel="0" collapsed="false">
      <c r="A4449" s="245" t="n">
        <v>96841</v>
      </c>
      <c r="B4449" s="246" t="s">
        <v>19819</v>
      </c>
      <c r="C4449" s="245" t="s">
        <v>14</v>
      </c>
      <c r="D4449" s="247" t="n">
        <v>0.3953</v>
      </c>
    </row>
    <row r="4450" customFormat="false" ht="12.8" hidden="false" customHeight="false" outlineLevel="0" collapsed="false">
      <c r="A4450" s="245" t="n">
        <v>96842</v>
      </c>
      <c r="B4450" s="246" t="s">
        <v>19820</v>
      </c>
      <c r="C4450" s="245" t="s">
        <v>14</v>
      </c>
      <c r="D4450" s="247" t="n">
        <v>0.3791</v>
      </c>
    </row>
    <row r="4451" customFormat="false" ht="12.8" hidden="false" customHeight="false" outlineLevel="0" collapsed="false">
      <c r="A4451" s="245" t="n">
        <v>96846</v>
      </c>
      <c r="B4451" s="246" t="s">
        <v>19821</v>
      </c>
      <c r="C4451" s="245" t="s">
        <v>14</v>
      </c>
      <c r="D4451" s="247" t="n">
        <v>0.3417</v>
      </c>
    </row>
    <row r="4452" customFormat="false" ht="12.8" hidden="false" customHeight="false" outlineLevel="0" collapsed="false">
      <c r="A4452" s="245" t="n">
        <v>96850</v>
      </c>
      <c r="B4452" s="246" t="s">
        <v>19822</v>
      </c>
      <c r="C4452" s="245" t="s">
        <v>14</v>
      </c>
      <c r="D4452" s="247" t="n">
        <v>0.3891</v>
      </c>
    </row>
    <row r="4453" customFormat="false" ht="12.8" hidden="false" customHeight="false" outlineLevel="0" collapsed="false">
      <c r="A4453" s="245" t="n">
        <v>96853</v>
      </c>
      <c r="B4453" s="246" t="s">
        <v>19823</v>
      </c>
      <c r="C4453" s="245" t="s">
        <v>14</v>
      </c>
      <c r="D4453" s="247" t="n">
        <v>0.3799</v>
      </c>
    </row>
    <row r="4454" customFormat="false" ht="12.8" hidden="false" customHeight="false" outlineLevel="0" collapsed="false">
      <c r="A4454" s="245" t="n">
        <v>96854</v>
      </c>
      <c r="B4454" s="246" t="s">
        <v>19824</v>
      </c>
      <c r="C4454" s="245" t="s">
        <v>14</v>
      </c>
      <c r="D4454" s="247" t="n">
        <v>0.3388</v>
      </c>
    </row>
    <row r="4455" customFormat="false" ht="12.8" hidden="false" customHeight="false" outlineLevel="0" collapsed="false">
      <c r="A4455" s="245" t="n">
        <v>96856</v>
      </c>
      <c r="B4455" s="246" t="s">
        <v>19825</v>
      </c>
      <c r="C4455" s="245" t="s">
        <v>14</v>
      </c>
      <c r="D4455" s="247" t="n">
        <v>0.2687</v>
      </c>
    </row>
    <row r="4456" customFormat="false" ht="12.8" hidden="false" customHeight="false" outlineLevel="0" collapsed="false">
      <c r="A4456" s="245" t="n">
        <v>96843</v>
      </c>
      <c r="B4456" s="246" t="s">
        <v>19826</v>
      </c>
      <c r="C4456" s="245" t="s">
        <v>14</v>
      </c>
      <c r="D4456" s="247" t="n">
        <v>0.3754</v>
      </c>
    </row>
    <row r="4457" customFormat="false" ht="12.8" hidden="false" customHeight="false" outlineLevel="0" collapsed="false">
      <c r="A4457" s="245" t="n">
        <v>96847</v>
      </c>
      <c r="B4457" s="246" t="s">
        <v>19827</v>
      </c>
      <c r="C4457" s="245" t="s">
        <v>14</v>
      </c>
      <c r="D4457" s="247" t="n">
        <v>0.3476</v>
      </c>
    </row>
    <row r="4458" customFormat="false" ht="12.8" hidden="false" customHeight="false" outlineLevel="0" collapsed="false">
      <c r="A4458" s="245" t="n">
        <v>96844</v>
      </c>
      <c r="B4458" s="246" t="s">
        <v>19828</v>
      </c>
      <c r="C4458" s="245" t="s">
        <v>14</v>
      </c>
      <c r="D4458" s="247" t="n">
        <v>0.3579</v>
      </c>
    </row>
    <row r="4459" customFormat="false" ht="12.8" hidden="false" customHeight="false" outlineLevel="0" collapsed="false">
      <c r="A4459" s="245" t="n">
        <v>96839</v>
      </c>
      <c r="B4459" s="246" t="s">
        <v>19829</v>
      </c>
      <c r="C4459" s="245" t="s">
        <v>14</v>
      </c>
      <c r="D4459" s="247" t="n">
        <v>0.3976</v>
      </c>
    </row>
    <row r="4460" customFormat="false" ht="12.8" hidden="false" customHeight="false" outlineLevel="0" collapsed="false">
      <c r="A4460" s="245" t="n">
        <v>96805</v>
      </c>
      <c r="B4460" s="246" t="s">
        <v>19830</v>
      </c>
      <c r="C4460" s="245" t="s">
        <v>14</v>
      </c>
      <c r="D4460" s="247" t="n">
        <v>0.0795</v>
      </c>
    </row>
    <row r="4461" customFormat="false" ht="12.8" hidden="false" customHeight="false" outlineLevel="0" collapsed="false">
      <c r="A4461" s="245" t="n">
        <v>96802</v>
      </c>
      <c r="B4461" s="246" t="s">
        <v>19831</v>
      </c>
      <c r="C4461" s="245" t="s">
        <v>14</v>
      </c>
      <c r="D4461" s="247" t="n">
        <v>0.0297</v>
      </c>
    </row>
    <row r="4462" customFormat="false" ht="12.8" hidden="false" customHeight="false" outlineLevel="0" collapsed="false">
      <c r="A4462" s="245" t="n">
        <v>96806</v>
      </c>
      <c r="B4462" s="246" t="s">
        <v>19832</v>
      </c>
      <c r="C4462" s="245" t="s">
        <v>14</v>
      </c>
      <c r="D4462" s="247" t="n">
        <v>0.1937</v>
      </c>
    </row>
    <row r="4463" customFormat="false" ht="12.8" hidden="false" customHeight="false" outlineLevel="0" collapsed="false">
      <c r="A4463" s="245" t="n">
        <v>96803</v>
      </c>
      <c r="B4463" s="246" t="s">
        <v>19833</v>
      </c>
      <c r="C4463" s="245" t="s">
        <v>14</v>
      </c>
      <c r="D4463" s="247" t="n">
        <v>0.1456</v>
      </c>
    </row>
    <row r="4464" customFormat="false" ht="12.8" hidden="false" customHeight="false" outlineLevel="0" collapsed="false">
      <c r="A4464" s="245" t="n">
        <v>96807</v>
      </c>
      <c r="B4464" s="246" t="s">
        <v>19834</v>
      </c>
      <c r="C4464" s="245" t="s">
        <v>14</v>
      </c>
      <c r="D4464" s="247" t="n">
        <v>0.2451</v>
      </c>
    </row>
    <row r="4465" customFormat="false" ht="12.8" hidden="false" customHeight="false" outlineLevel="0" collapsed="false">
      <c r="A4465" s="245" t="n">
        <v>96804</v>
      </c>
      <c r="B4465" s="246" t="s">
        <v>19835</v>
      </c>
      <c r="C4465" s="245" t="s">
        <v>14</v>
      </c>
      <c r="D4465" s="247" t="n">
        <v>0.2247</v>
      </c>
    </row>
    <row r="4466" customFormat="false" ht="12.8" hidden="false" customHeight="false" outlineLevel="0" collapsed="false">
      <c r="A4466" s="245" t="n">
        <v>96829</v>
      </c>
      <c r="B4466" s="246" t="s">
        <v>19836</v>
      </c>
      <c r="C4466" s="245" t="s">
        <v>14</v>
      </c>
      <c r="D4466" s="247" t="n">
        <v>0.1894</v>
      </c>
    </row>
    <row r="4467" customFormat="false" ht="12.8" hidden="false" customHeight="false" outlineLevel="0" collapsed="false">
      <c r="A4467" s="245" t="n">
        <v>96833</v>
      </c>
      <c r="B4467" s="246" t="s">
        <v>19837</v>
      </c>
      <c r="C4467" s="245" t="s">
        <v>14</v>
      </c>
      <c r="D4467" s="247" t="n">
        <v>0.1614</v>
      </c>
    </row>
    <row r="4468" customFormat="false" ht="12.8" hidden="false" customHeight="false" outlineLevel="0" collapsed="false">
      <c r="A4468" s="245" t="n">
        <v>96836</v>
      </c>
      <c r="B4468" s="246" t="s">
        <v>19838</v>
      </c>
      <c r="C4468" s="245" t="s">
        <v>14</v>
      </c>
      <c r="D4468" s="247" t="n">
        <v>0.1461</v>
      </c>
    </row>
    <row r="4469" customFormat="false" ht="12.8" hidden="false" customHeight="false" outlineLevel="0" collapsed="false">
      <c r="A4469" s="245" t="n">
        <v>104576</v>
      </c>
      <c r="B4469" s="246" t="s">
        <v>19839</v>
      </c>
      <c r="C4469" s="245" t="s">
        <v>14</v>
      </c>
      <c r="D4469" s="247" t="n">
        <v>0.3395</v>
      </c>
    </row>
    <row r="4470" customFormat="false" ht="12.8" hidden="false" customHeight="false" outlineLevel="0" collapsed="false">
      <c r="A4470" s="245" t="n">
        <v>104577</v>
      </c>
      <c r="B4470" s="246" t="s">
        <v>19840</v>
      </c>
      <c r="C4470" s="245" t="s">
        <v>14</v>
      </c>
      <c r="D4470" s="247" t="n">
        <v>0.2679</v>
      </c>
    </row>
    <row r="4471" customFormat="false" ht="12.8" hidden="false" customHeight="false" outlineLevel="0" collapsed="false">
      <c r="A4471" s="245" t="n">
        <v>104578</v>
      </c>
      <c r="B4471" s="246" t="s">
        <v>19841</v>
      </c>
      <c r="C4471" s="245" t="s">
        <v>14</v>
      </c>
      <c r="D4471" s="247" t="n">
        <v>0.2693</v>
      </c>
    </row>
    <row r="4472" customFormat="false" ht="12.8" hidden="false" customHeight="false" outlineLevel="0" collapsed="false">
      <c r="A4472" s="245" t="n">
        <v>104580</v>
      </c>
      <c r="B4472" s="246" t="s">
        <v>19842</v>
      </c>
      <c r="C4472" s="245" t="s">
        <v>14</v>
      </c>
      <c r="D4472" s="247" t="n">
        <v>0.2385</v>
      </c>
    </row>
    <row r="4473" customFormat="false" ht="12.8" hidden="false" customHeight="false" outlineLevel="0" collapsed="false">
      <c r="A4473" s="245" t="n">
        <v>104579</v>
      </c>
      <c r="B4473" s="246" t="s">
        <v>19843</v>
      </c>
      <c r="C4473" s="245" t="s">
        <v>14</v>
      </c>
      <c r="D4473" s="247" t="n">
        <v>0.2453</v>
      </c>
    </row>
    <row r="4474" customFormat="false" ht="12.8" hidden="false" customHeight="false" outlineLevel="0" collapsed="false">
      <c r="A4474" s="245" t="n">
        <v>96823</v>
      </c>
      <c r="B4474" s="246" t="s">
        <v>19844</v>
      </c>
      <c r="C4474" s="245" t="s">
        <v>14</v>
      </c>
      <c r="D4474" s="247" t="n">
        <v>0.3009</v>
      </c>
    </row>
    <row r="4475" customFormat="false" ht="12.8" hidden="false" customHeight="false" outlineLevel="0" collapsed="false">
      <c r="A4475" s="245" t="n">
        <v>96826</v>
      </c>
      <c r="B4475" s="246" t="s">
        <v>19845</v>
      </c>
      <c r="C4475" s="245" t="s">
        <v>14</v>
      </c>
      <c r="D4475" s="247" t="n">
        <v>0.3094</v>
      </c>
    </row>
    <row r="4476" customFormat="false" ht="12.8" hidden="false" customHeight="false" outlineLevel="0" collapsed="false">
      <c r="A4476" s="245" t="n">
        <v>96830</v>
      </c>
      <c r="B4476" s="246" t="s">
        <v>19846</v>
      </c>
      <c r="C4476" s="245" t="s">
        <v>14</v>
      </c>
      <c r="D4476" s="247" t="n">
        <v>0.2231</v>
      </c>
    </row>
    <row r="4477" customFormat="false" ht="12.8" hidden="false" customHeight="false" outlineLevel="0" collapsed="false">
      <c r="A4477" s="245" t="n">
        <v>96834</v>
      </c>
      <c r="B4477" s="246" t="s">
        <v>19847</v>
      </c>
      <c r="C4477" s="245" t="s">
        <v>14</v>
      </c>
      <c r="D4477" s="247" t="n">
        <v>0.1998</v>
      </c>
    </row>
    <row r="4478" customFormat="false" ht="12.8" hidden="false" customHeight="false" outlineLevel="0" collapsed="false">
      <c r="A4478" s="245" t="n">
        <v>104581</v>
      </c>
      <c r="B4478" s="246" t="s">
        <v>19848</v>
      </c>
      <c r="C4478" s="245" t="s">
        <v>14</v>
      </c>
      <c r="D4478" s="247" t="n">
        <v>0.3403</v>
      </c>
    </row>
    <row r="4479" customFormat="false" ht="12.8" hidden="false" customHeight="false" outlineLevel="0" collapsed="false">
      <c r="A4479" s="245" t="n">
        <v>104582</v>
      </c>
      <c r="B4479" s="246" t="s">
        <v>19849</v>
      </c>
      <c r="C4479" s="245" t="s">
        <v>14</v>
      </c>
      <c r="D4479" s="247" t="n">
        <v>0.3107</v>
      </c>
    </row>
    <row r="4480" customFormat="false" ht="12.8" hidden="false" customHeight="false" outlineLevel="0" collapsed="false">
      <c r="A4480" s="245" t="n">
        <v>104583</v>
      </c>
      <c r="B4480" s="246" t="s">
        <v>19850</v>
      </c>
      <c r="C4480" s="245" t="s">
        <v>14</v>
      </c>
      <c r="D4480" s="247" t="n">
        <v>0.2191</v>
      </c>
    </row>
    <row r="4481" customFormat="false" ht="12.8" hidden="false" customHeight="false" outlineLevel="0" collapsed="false">
      <c r="A4481" s="245" t="n">
        <v>104584</v>
      </c>
      <c r="B4481" s="246" t="s">
        <v>19851</v>
      </c>
      <c r="C4481" s="245" t="s">
        <v>14</v>
      </c>
      <c r="D4481" s="247" t="n">
        <v>0.2255</v>
      </c>
    </row>
    <row r="4482" customFormat="false" ht="12.8" hidden="false" customHeight="false" outlineLevel="0" collapsed="false">
      <c r="A4482" s="245" t="n">
        <v>96798</v>
      </c>
      <c r="B4482" s="246" t="s">
        <v>19852</v>
      </c>
      <c r="C4482" s="245" t="s">
        <v>15376</v>
      </c>
      <c r="D4482" s="247" t="n">
        <v>0.2802</v>
      </c>
    </row>
    <row r="4483" customFormat="false" ht="12.8" hidden="false" customHeight="false" outlineLevel="0" collapsed="false">
      <c r="A4483" s="245" t="n">
        <v>96799</v>
      </c>
      <c r="B4483" s="246" t="s">
        <v>19853</v>
      </c>
      <c r="C4483" s="245" t="s">
        <v>15376</v>
      </c>
      <c r="D4483" s="247" t="n">
        <v>0.2749</v>
      </c>
    </row>
    <row r="4484" customFormat="false" ht="12.8" hidden="false" customHeight="false" outlineLevel="0" collapsed="false">
      <c r="A4484" s="245" t="n">
        <v>96800</v>
      </c>
      <c r="B4484" s="246" t="s">
        <v>19854</v>
      </c>
      <c r="C4484" s="245" t="s">
        <v>15376</v>
      </c>
      <c r="D4484" s="247" t="n">
        <v>0.2516</v>
      </c>
    </row>
    <row r="4485" customFormat="false" ht="12.8" hidden="false" customHeight="false" outlineLevel="0" collapsed="false">
      <c r="A4485" s="245" t="n">
        <v>96801</v>
      </c>
      <c r="B4485" s="246" t="s">
        <v>19855</v>
      </c>
      <c r="C4485" s="245" t="s">
        <v>15376</v>
      </c>
      <c r="D4485" s="247" t="n">
        <v>0.209</v>
      </c>
    </row>
    <row r="4486" customFormat="false" ht="12.8" hidden="false" customHeight="false" outlineLevel="0" collapsed="false">
      <c r="A4486" s="245" t="n">
        <v>96860</v>
      </c>
      <c r="B4486" s="246" t="s">
        <v>19856</v>
      </c>
      <c r="C4486" s="245" t="s">
        <v>14</v>
      </c>
      <c r="D4486" s="247" t="n">
        <v>0.332</v>
      </c>
    </row>
    <row r="4487" customFormat="false" ht="12.8" hidden="false" customHeight="false" outlineLevel="0" collapsed="false">
      <c r="A4487" s="245" t="n">
        <v>96862</v>
      </c>
      <c r="B4487" s="246" t="s">
        <v>19857</v>
      </c>
      <c r="C4487" s="245" t="s">
        <v>14</v>
      </c>
      <c r="D4487" s="247" t="n">
        <v>0.3175</v>
      </c>
    </row>
    <row r="4488" customFormat="false" ht="12.8" hidden="false" customHeight="false" outlineLevel="0" collapsed="false">
      <c r="A4488" s="245" t="n">
        <v>96864</v>
      </c>
      <c r="B4488" s="246" t="s">
        <v>19858</v>
      </c>
      <c r="C4488" s="245" t="s">
        <v>14</v>
      </c>
      <c r="D4488" s="247" t="n">
        <v>0.2598</v>
      </c>
    </row>
    <row r="4489" customFormat="false" ht="12.8" hidden="false" customHeight="false" outlineLevel="0" collapsed="false">
      <c r="A4489" s="245" t="n">
        <v>96866</v>
      </c>
      <c r="B4489" s="246" t="s">
        <v>19859</v>
      </c>
      <c r="C4489" s="245" t="s">
        <v>14</v>
      </c>
      <c r="D4489" s="247" t="n">
        <v>0.2431</v>
      </c>
    </row>
    <row r="4490" customFormat="false" ht="12.8" hidden="false" customHeight="false" outlineLevel="0" collapsed="false">
      <c r="A4490" s="245" t="n">
        <v>96868</v>
      </c>
      <c r="B4490" s="246" t="s">
        <v>19860</v>
      </c>
      <c r="C4490" s="245" t="s">
        <v>14</v>
      </c>
      <c r="D4490" s="247" t="n">
        <v>0.3604</v>
      </c>
    </row>
    <row r="4491" customFormat="false" ht="12.8" hidden="false" customHeight="false" outlineLevel="0" collapsed="false">
      <c r="A4491" s="245" t="n">
        <v>96869</v>
      </c>
      <c r="B4491" s="246" t="s">
        <v>19861</v>
      </c>
      <c r="C4491" s="245" t="s">
        <v>14</v>
      </c>
      <c r="D4491" s="247" t="n">
        <v>0.2639</v>
      </c>
    </row>
    <row r="4492" customFormat="false" ht="12.8" hidden="false" customHeight="false" outlineLevel="0" collapsed="false">
      <c r="A4492" s="245" t="n">
        <v>96870</v>
      </c>
      <c r="B4492" s="246" t="s">
        <v>19862</v>
      </c>
      <c r="C4492" s="245" t="s">
        <v>14</v>
      </c>
      <c r="D4492" s="247" t="n">
        <v>0.2024</v>
      </c>
    </row>
    <row r="4493" customFormat="false" ht="12.8" hidden="false" customHeight="false" outlineLevel="0" collapsed="false">
      <c r="A4493" s="245" t="n">
        <v>96871</v>
      </c>
      <c r="B4493" s="246" t="s">
        <v>19863</v>
      </c>
      <c r="C4493" s="245" t="s">
        <v>14</v>
      </c>
      <c r="D4493" s="247" t="n">
        <v>0.2201</v>
      </c>
    </row>
    <row r="4494" customFormat="false" ht="12.8" hidden="false" customHeight="false" outlineLevel="0" collapsed="false">
      <c r="A4494" s="245" t="n">
        <v>96861</v>
      </c>
      <c r="B4494" s="246" t="s">
        <v>19864</v>
      </c>
      <c r="C4494" s="245" t="s">
        <v>14</v>
      </c>
      <c r="D4494" s="247" t="n">
        <v>0.3199</v>
      </c>
    </row>
    <row r="4495" customFormat="false" ht="12.8" hidden="false" customHeight="false" outlineLevel="0" collapsed="false">
      <c r="A4495" s="245" t="n">
        <v>96863</v>
      </c>
      <c r="B4495" s="246" t="s">
        <v>19865</v>
      </c>
      <c r="C4495" s="245" t="s">
        <v>14</v>
      </c>
      <c r="D4495" s="247" t="n">
        <v>0.3494</v>
      </c>
    </row>
    <row r="4496" customFormat="false" ht="12.8" hidden="false" customHeight="false" outlineLevel="0" collapsed="false">
      <c r="A4496" s="245" t="n">
        <v>96865</v>
      </c>
      <c r="B4496" s="246" t="s">
        <v>19866</v>
      </c>
      <c r="C4496" s="245" t="s">
        <v>14</v>
      </c>
      <c r="D4496" s="247" t="n">
        <v>0.3537</v>
      </c>
    </row>
    <row r="4497" customFormat="false" ht="12.8" hidden="false" customHeight="false" outlineLevel="0" collapsed="false">
      <c r="A4497" s="245" t="n">
        <v>96814</v>
      </c>
      <c r="B4497" s="246" t="s">
        <v>19867</v>
      </c>
      <c r="C4497" s="245" t="s">
        <v>14</v>
      </c>
      <c r="D4497" s="247" t="n">
        <v>0.3395</v>
      </c>
    </row>
    <row r="4498" customFormat="false" ht="12.8" hidden="false" customHeight="false" outlineLevel="0" collapsed="false">
      <c r="A4498" s="245" t="n">
        <v>96818</v>
      </c>
      <c r="B4498" s="246" t="s">
        <v>19868</v>
      </c>
      <c r="C4498" s="245" t="s">
        <v>14</v>
      </c>
      <c r="D4498" s="247" t="n">
        <v>0.2679</v>
      </c>
    </row>
    <row r="4499" customFormat="false" ht="12.8" hidden="false" customHeight="false" outlineLevel="0" collapsed="false">
      <c r="A4499" s="245" t="n">
        <v>96819</v>
      </c>
      <c r="B4499" s="246" t="s">
        <v>19869</v>
      </c>
      <c r="C4499" s="245" t="s">
        <v>14</v>
      </c>
      <c r="D4499" s="247" t="n">
        <v>0.2693</v>
      </c>
    </row>
    <row r="4500" customFormat="false" ht="12.8" hidden="false" customHeight="false" outlineLevel="0" collapsed="false">
      <c r="A4500" s="245" t="n">
        <v>96822</v>
      </c>
      <c r="B4500" s="246" t="s">
        <v>19870</v>
      </c>
      <c r="C4500" s="245" t="s">
        <v>14</v>
      </c>
      <c r="D4500" s="247" t="n">
        <v>0.2453</v>
      </c>
    </row>
    <row r="4501" customFormat="false" ht="12.8" hidden="false" customHeight="false" outlineLevel="0" collapsed="false">
      <c r="A4501" s="245" t="n">
        <v>96808</v>
      </c>
      <c r="B4501" s="246" t="s">
        <v>19871</v>
      </c>
      <c r="C4501" s="245" t="s">
        <v>14</v>
      </c>
      <c r="D4501" s="247" t="n">
        <v>0.4079</v>
      </c>
    </row>
    <row r="4502" customFormat="false" ht="12.8" hidden="false" customHeight="false" outlineLevel="0" collapsed="false">
      <c r="A4502" s="245" t="n">
        <v>96811</v>
      </c>
      <c r="B4502" s="246" t="s">
        <v>19872</v>
      </c>
      <c r="C4502" s="245" t="s">
        <v>14</v>
      </c>
      <c r="D4502" s="247" t="n">
        <v>0.3758</v>
      </c>
    </row>
    <row r="4503" customFormat="false" ht="12.8" hidden="false" customHeight="false" outlineLevel="0" collapsed="false">
      <c r="A4503" s="245" t="n">
        <v>96815</v>
      </c>
      <c r="B4503" s="246" t="s">
        <v>19873</v>
      </c>
      <c r="C4503" s="245" t="s">
        <v>14</v>
      </c>
      <c r="D4503" s="247" t="n">
        <v>0.2731</v>
      </c>
    </row>
    <row r="4504" customFormat="false" ht="12.8" hidden="false" customHeight="false" outlineLevel="0" collapsed="false">
      <c r="A4504" s="245" t="n">
        <v>96820</v>
      </c>
      <c r="B4504" s="246" t="s">
        <v>19874</v>
      </c>
      <c r="C4504" s="245" t="s">
        <v>14</v>
      </c>
      <c r="D4504" s="247" t="n">
        <v>0.2802</v>
      </c>
    </row>
    <row r="4505" customFormat="false" ht="12.8" hidden="false" customHeight="false" outlineLevel="0" collapsed="false">
      <c r="A4505" s="245" t="n">
        <v>96702</v>
      </c>
      <c r="B4505" s="246" t="s">
        <v>19875</v>
      </c>
      <c r="C4505" s="245" t="s">
        <v>14</v>
      </c>
      <c r="D4505" s="247" t="n">
        <v>0.5723</v>
      </c>
    </row>
    <row r="4506" customFormat="false" ht="12.8" hidden="false" customHeight="false" outlineLevel="0" collapsed="false">
      <c r="A4506" s="245" t="n">
        <v>96662</v>
      </c>
      <c r="B4506" s="246" t="s">
        <v>19876</v>
      </c>
      <c r="C4506" s="245" t="s">
        <v>14</v>
      </c>
      <c r="D4506" s="247" t="n">
        <v>0.4706</v>
      </c>
    </row>
    <row r="4507" customFormat="false" ht="12.8" hidden="false" customHeight="false" outlineLevel="0" collapsed="false">
      <c r="A4507" s="245" t="n">
        <v>96704</v>
      </c>
      <c r="B4507" s="246" t="s">
        <v>19877</v>
      </c>
      <c r="C4507" s="245" t="s">
        <v>14</v>
      </c>
      <c r="D4507" s="247" t="n">
        <v>0.3651</v>
      </c>
    </row>
    <row r="4508" customFormat="false" ht="12.8" hidden="false" customHeight="false" outlineLevel="0" collapsed="false">
      <c r="A4508" s="245" t="n">
        <v>96664</v>
      </c>
      <c r="B4508" s="246" t="s">
        <v>19878</v>
      </c>
      <c r="C4508" s="245" t="s">
        <v>14</v>
      </c>
      <c r="D4508" s="247" t="n">
        <v>0.2607</v>
      </c>
    </row>
    <row r="4509" customFormat="false" ht="12.8" hidden="false" customHeight="false" outlineLevel="0" collapsed="false">
      <c r="A4509" s="245" t="n">
        <v>104191</v>
      </c>
      <c r="B4509" s="246" t="s">
        <v>19879</v>
      </c>
      <c r="C4509" s="245" t="s">
        <v>14</v>
      </c>
      <c r="D4509" s="247" t="n">
        <v>0.6086</v>
      </c>
    </row>
    <row r="4510" customFormat="false" ht="12.8" hidden="false" customHeight="false" outlineLevel="0" collapsed="false">
      <c r="A4510" s="245" t="n">
        <v>96700</v>
      </c>
      <c r="B4510" s="246" t="s">
        <v>19880</v>
      </c>
      <c r="C4510" s="245" t="s">
        <v>14</v>
      </c>
      <c r="D4510" s="247" t="n">
        <v>0.3565</v>
      </c>
    </row>
    <row r="4511" customFormat="false" ht="12.8" hidden="false" customHeight="false" outlineLevel="0" collapsed="false">
      <c r="A4511" s="245" t="n">
        <v>96658</v>
      </c>
      <c r="B4511" s="246" t="s">
        <v>19881</v>
      </c>
      <c r="C4511" s="245" t="s">
        <v>14</v>
      </c>
      <c r="D4511" s="247" t="n">
        <v>0.284</v>
      </c>
    </row>
    <row r="4512" customFormat="false" ht="12.8" hidden="false" customHeight="false" outlineLevel="0" collapsed="false">
      <c r="A4512" s="245" t="n">
        <v>96641</v>
      </c>
      <c r="B4512" s="246" t="s">
        <v>19882</v>
      </c>
      <c r="C4512" s="245" t="s">
        <v>14</v>
      </c>
      <c r="D4512" s="247" t="n">
        <v>0.3715</v>
      </c>
    </row>
    <row r="4513" customFormat="false" ht="12.8" hidden="false" customHeight="false" outlineLevel="0" collapsed="false">
      <c r="A4513" s="245" t="n">
        <v>96661</v>
      </c>
      <c r="B4513" s="246" t="s">
        <v>19883</v>
      </c>
      <c r="C4513" s="245" t="s">
        <v>14</v>
      </c>
      <c r="D4513" s="247" t="n">
        <v>0.1392</v>
      </c>
    </row>
    <row r="4514" customFormat="false" ht="12.8" hidden="false" customHeight="false" outlineLevel="0" collapsed="false">
      <c r="A4514" s="245" t="n">
        <v>96699</v>
      </c>
      <c r="B4514" s="246" t="s">
        <v>19884</v>
      </c>
      <c r="C4514" s="245" t="s">
        <v>14</v>
      </c>
      <c r="D4514" s="247" t="n">
        <v>0.2371</v>
      </c>
    </row>
    <row r="4515" customFormat="false" ht="12.8" hidden="false" customHeight="false" outlineLevel="0" collapsed="false">
      <c r="A4515" s="245" t="n">
        <v>96657</v>
      </c>
      <c r="B4515" s="246" t="s">
        <v>19885</v>
      </c>
      <c r="C4515" s="245" t="s">
        <v>14</v>
      </c>
      <c r="D4515" s="247" t="n">
        <v>0.1819</v>
      </c>
    </row>
    <row r="4516" customFormat="false" ht="12.8" hidden="false" customHeight="false" outlineLevel="0" collapsed="false">
      <c r="A4516" s="245" t="n">
        <v>96640</v>
      </c>
      <c r="B4516" s="246" t="s">
        <v>19886</v>
      </c>
      <c r="C4516" s="245" t="s">
        <v>14</v>
      </c>
      <c r="D4516" s="247" t="n">
        <v>0.249</v>
      </c>
    </row>
    <row r="4517" customFormat="false" ht="12.8" hidden="false" customHeight="false" outlineLevel="0" collapsed="false">
      <c r="A4517" s="245" t="n">
        <v>96660</v>
      </c>
      <c r="B4517" s="246" t="s">
        <v>19887</v>
      </c>
      <c r="C4517" s="245" t="s">
        <v>14</v>
      </c>
      <c r="D4517" s="247" t="n">
        <v>0.1378</v>
      </c>
    </row>
    <row r="4518" customFormat="false" ht="12.8" hidden="false" customHeight="false" outlineLevel="0" collapsed="false">
      <c r="A4518" s="245" t="n">
        <v>104196</v>
      </c>
      <c r="B4518" s="246" t="s">
        <v>19888</v>
      </c>
      <c r="C4518" s="245" t="s">
        <v>14</v>
      </c>
      <c r="D4518" s="247" t="n">
        <v>0.3562</v>
      </c>
    </row>
    <row r="4519" customFormat="false" ht="12.8" hidden="false" customHeight="false" outlineLevel="0" collapsed="false">
      <c r="A4519" s="245" t="n">
        <v>104197</v>
      </c>
      <c r="B4519" s="246" t="s">
        <v>19889</v>
      </c>
      <c r="C4519" s="245" t="s">
        <v>14</v>
      </c>
      <c r="D4519" s="247" t="n">
        <v>0.4494</v>
      </c>
    </row>
    <row r="4520" customFormat="false" ht="12.8" hidden="false" customHeight="false" outlineLevel="0" collapsed="false">
      <c r="A4520" s="245" t="n">
        <v>104198</v>
      </c>
      <c r="B4520" s="246" t="s">
        <v>19890</v>
      </c>
      <c r="C4520" s="245" t="s">
        <v>14</v>
      </c>
      <c r="D4520" s="247" t="n">
        <v>0.7241</v>
      </c>
    </row>
    <row r="4521" customFormat="false" ht="12.8" hidden="false" customHeight="false" outlineLevel="0" collapsed="false">
      <c r="A4521" s="245" t="n">
        <v>96685</v>
      </c>
      <c r="B4521" s="246" t="s">
        <v>19891</v>
      </c>
      <c r="C4521" s="245" t="s">
        <v>14</v>
      </c>
      <c r="D4521" s="247" t="n">
        <v>0.7498</v>
      </c>
    </row>
    <row r="4522" customFormat="false" ht="12.8" hidden="false" customHeight="false" outlineLevel="0" collapsed="false">
      <c r="A4522" s="245" t="n">
        <v>96651</v>
      </c>
      <c r="B4522" s="246" t="s">
        <v>19892</v>
      </c>
      <c r="C4522" s="245" t="s">
        <v>14</v>
      </c>
      <c r="D4522" s="247" t="n">
        <v>0.6844</v>
      </c>
    </row>
    <row r="4523" customFormat="false" ht="12.8" hidden="false" customHeight="false" outlineLevel="0" collapsed="false">
      <c r="A4523" s="245" t="n">
        <v>96638</v>
      </c>
      <c r="B4523" s="246" t="s">
        <v>19893</v>
      </c>
      <c r="C4523" s="245" t="s">
        <v>14</v>
      </c>
      <c r="D4523" s="247" t="n">
        <v>0.8158</v>
      </c>
    </row>
    <row r="4524" customFormat="false" ht="12.8" hidden="false" customHeight="false" outlineLevel="0" collapsed="false">
      <c r="A4524" s="245" t="n">
        <v>96687</v>
      </c>
      <c r="B4524" s="246" t="s">
        <v>19894</v>
      </c>
      <c r="C4524" s="245" t="s">
        <v>14</v>
      </c>
      <c r="D4524" s="247" t="n">
        <v>0.6022</v>
      </c>
    </row>
    <row r="4525" customFormat="false" ht="12.8" hidden="false" customHeight="false" outlineLevel="0" collapsed="false">
      <c r="A4525" s="245" t="n">
        <v>96653</v>
      </c>
      <c r="B4525" s="246" t="s">
        <v>19895</v>
      </c>
      <c r="C4525" s="245" t="s">
        <v>14</v>
      </c>
      <c r="D4525" s="247" t="n">
        <v>0.4846</v>
      </c>
    </row>
    <row r="4526" customFormat="false" ht="12.8" hidden="false" customHeight="false" outlineLevel="0" collapsed="false">
      <c r="A4526" s="245" t="n">
        <v>96689</v>
      </c>
      <c r="B4526" s="246" t="s">
        <v>19896</v>
      </c>
      <c r="C4526" s="245" t="s">
        <v>14</v>
      </c>
      <c r="D4526" s="247" t="n">
        <v>0.4832</v>
      </c>
    </row>
    <row r="4527" customFormat="false" ht="12.8" hidden="false" customHeight="false" outlineLevel="0" collapsed="false">
      <c r="A4527" s="245" t="n">
        <v>96655</v>
      </c>
      <c r="B4527" s="246" t="s">
        <v>19897</v>
      </c>
      <c r="C4527" s="245" t="s">
        <v>14</v>
      </c>
      <c r="D4527" s="247" t="n">
        <v>0.3369</v>
      </c>
    </row>
    <row r="4528" customFormat="false" ht="12.8" hidden="false" customHeight="false" outlineLevel="0" collapsed="false">
      <c r="A4528" s="245" t="n">
        <v>96691</v>
      </c>
      <c r="B4528" s="246" t="s">
        <v>19898</v>
      </c>
      <c r="C4528" s="245" t="s">
        <v>14</v>
      </c>
      <c r="D4528" s="247" t="n">
        <v>0.4112</v>
      </c>
    </row>
    <row r="4529" customFormat="false" ht="12.8" hidden="false" customHeight="false" outlineLevel="0" collapsed="false">
      <c r="A4529" s="245" t="n">
        <v>96693</v>
      </c>
      <c r="B4529" s="246" t="s">
        <v>19899</v>
      </c>
      <c r="C4529" s="245" t="s">
        <v>14</v>
      </c>
      <c r="D4529" s="247" t="n">
        <v>0.338</v>
      </c>
    </row>
    <row r="4530" customFormat="false" ht="12.8" hidden="false" customHeight="false" outlineLevel="0" collapsed="false">
      <c r="A4530" s="245" t="n">
        <v>96695</v>
      </c>
      <c r="B4530" s="246" t="s">
        <v>19900</v>
      </c>
      <c r="C4530" s="245" t="s">
        <v>14</v>
      </c>
      <c r="D4530" s="247" t="n">
        <v>0.2306</v>
      </c>
    </row>
    <row r="4531" customFormat="false" ht="12.8" hidden="false" customHeight="false" outlineLevel="0" collapsed="false">
      <c r="A4531" s="245" t="n">
        <v>104193</v>
      </c>
      <c r="B4531" s="246" t="s">
        <v>19901</v>
      </c>
      <c r="C4531" s="245" t="s">
        <v>14</v>
      </c>
      <c r="D4531" s="247" t="n">
        <v>0.1648</v>
      </c>
    </row>
    <row r="4532" customFormat="false" ht="12.8" hidden="false" customHeight="false" outlineLevel="0" collapsed="false">
      <c r="A4532" s="245" t="n">
        <v>96697</v>
      </c>
      <c r="B4532" s="246" t="s">
        <v>19902</v>
      </c>
      <c r="C4532" s="245" t="s">
        <v>14</v>
      </c>
      <c r="D4532" s="247" t="n">
        <v>0.0986</v>
      </c>
    </row>
    <row r="4533" customFormat="false" ht="12.8" hidden="false" customHeight="false" outlineLevel="0" collapsed="false">
      <c r="A4533" s="245" t="n">
        <v>104199</v>
      </c>
      <c r="B4533" s="246" t="s">
        <v>19903</v>
      </c>
      <c r="C4533" s="245" t="s">
        <v>14</v>
      </c>
      <c r="D4533" s="247" t="n">
        <v>0.747</v>
      </c>
    </row>
    <row r="4534" customFormat="false" ht="12.8" hidden="false" customHeight="false" outlineLevel="0" collapsed="false">
      <c r="A4534" s="245" t="n">
        <v>96684</v>
      </c>
      <c r="B4534" s="246" t="s">
        <v>19904</v>
      </c>
      <c r="C4534" s="245" t="s">
        <v>14</v>
      </c>
      <c r="D4534" s="247" t="n">
        <v>0.775</v>
      </c>
    </row>
    <row r="4535" customFormat="false" ht="12.8" hidden="false" customHeight="false" outlineLevel="0" collapsed="false">
      <c r="A4535" s="245" t="n">
        <v>96650</v>
      </c>
      <c r="B4535" s="246" t="s">
        <v>19905</v>
      </c>
      <c r="C4535" s="245" t="s">
        <v>14</v>
      </c>
      <c r="D4535" s="247" t="n">
        <v>0.714</v>
      </c>
    </row>
    <row r="4536" customFormat="false" ht="12.8" hidden="false" customHeight="false" outlineLevel="0" collapsed="false">
      <c r="A4536" s="245" t="n">
        <v>96637</v>
      </c>
      <c r="B4536" s="246" t="s">
        <v>19906</v>
      </c>
      <c r="C4536" s="245" t="s">
        <v>14</v>
      </c>
      <c r="D4536" s="247" t="n">
        <v>0.8355</v>
      </c>
    </row>
    <row r="4537" customFormat="false" ht="12.8" hidden="false" customHeight="false" outlineLevel="0" collapsed="false">
      <c r="A4537" s="245" t="n">
        <v>96686</v>
      </c>
      <c r="B4537" s="246" t="s">
        <v>19907</v>
      </c>
      <c r="C4537" s="245" t="s">
        <v>14</v>
      </c>
      <c r="D4537" s="247" t="n">
        <v>0.7351</v>
      </c>
    </row>
    <row r="4538" customFormat="false" ht="12.8" hidden="false" customHeight="false" outlineLevel="0" collapsed="false">
      <c r="A4538" s="245" t="n">
        <v>96652</v>
      </c>
      <c r="B4538" s="246" t="s">
        <v>19908</v>
      </c>
      <c r="C4538" s="245" t="s">
        <v>14</v>
      </c>
      <c r="D4538" s="247" t="n">
        <v>0.6339</v>
      </c>
    </row>
    <row r="4539" customFormat="false" ht="12.8" hidden="false" customHeight="false" outlineLevel="0" collapsed="false">
      <c r="A4539" s="245" t="n">
        <v>96688</v>
      </c>
      <c r="B4539" s="246" t="s">
        <v>19909</v>
      </c>
      <c r="C4539" s="245" t="s">
        <v>14</v>
      </c>
      <c r="D4539" s="247" t="n">
        <v>0.6007</v>
      </c>
    </row>
    <row r="4540" customFormat="false" ht="12.8" hidden="false" customHeight="false" outlineLevel="0" collapsed="false">
      <c r="A4540" s="245" t="n">
        <v>96654</v>
      </c>
      <c r="B4540" s="246" t="s">
        <v>19910</v>
      </c>
      <c r="C4540" s="245" t="s">
        <v>14</v>
      </c>
      <c r="D4540" s="247" t="n">
        <v>0.4505</v>
      </c>
    </row>
    <row r="4541" customFormat="false" ht="12.8" hidden="false" customHeight="false" outlineLevel="0" collapsed="false">
      <c r="A4541" s="245" t="n">
        <v>96690</v>
      </c>
      <c r="B4541" s="246" t="s">
        <v>19911</v>
      </c>
      <c r="C4541" s="245" t="s">
        <v>14</v>
      </c>
      <c r="D4541" s="247" t="n">
        <v>0.5252</v>
      </c>
    </row>
    <row r="4542" customFormat="false" ht="12.8" hidden="false" customHeight="false" outlineLevel="0" collapsed="false">
      <c r="A4542" s="245" t="n">
        <v>96692</v>
      </c>
      <c r="B4542" s="246" t="s">
        <v>19912</v>
      </c>
      <c r="C4542" s="245" t="s">
        <v>14</v>
      </c>
      <c r="D4542" s="247" t="n">
        <v>0.4564</v>
      </c>
    </row>
    <row r="4543" customFormat="false" ht="12.8" hidden="false" customHeight="false" outlineLevel="0" collapsed="false">
      <c r="A4543" s="245" t="n">
        <v>96694</v>
      </c>
      <c r="B4543" s="246" t="s">
        <v>19913</v>
      </c>
      <c r="C4543" s="245" t="s">
        <v>14</v>
      </c>
      <c r="D4543" s="247" t="n">
        <v>0.254</v>
      </c>
    </row>
    <row r="4544" customFormat="false" ht="12.8" hidden="false" customHeight="false" outlineLevel="0" collapsed="false">
      <c r="A4544" s="245" t="n">
        <v>96696</v>
      </c>
      <c r="B4544" s="246" t="s">
        <v>19914</v>
      </c>
      <c r="C4544" s="245" t="s">
        <v>14</v>
      </c>
      <c r="D4544" s="247" t="n">
        <v>0.2407</v>
      </c>
    </row>
    <row r="4545" customFormat="false" ht="12.8" hidden="false" customHeight="false" outlineLevel="0" collapsed="false">
      <c r="A4545" s="245" t="n">
        <v>96709</v>
      </c>
      <c r="B4545" s="246" t="s">
        <v>19915</v>
      </c>
      <c r="C4545" s="245" t="s">
        <v>14</v>
      </c>
      <c r="D4545" s="247" t="n">
        <v>0.1991</v>
      </c>
    </row>
    <row r="4546" customFormat="false" ht="12.8" hidden="false" customHeight="false" outlineLevel="0" collapsed="false">
      <c r="A4546" s="245" t="n">
        <v>104200</v>
      </c>
      <c r="B4546" s="246" t="s">
        <v>19916</v>
      </c>
      <c r="C4546" s="245" t="s">
        <v>14</v>
      </c>
      <c r="D4546" s="247" t="n">
        <v>0.612</v>
      </c>
    </row>
    <row r="4547" customFormat="false" ht="12.8" hidden="false" customHeight="false" outlineLevel="0" collapsed="false">
      <c r="A4547" s="245" t="n">
        <v>96698</v>
      </c>
      <c r="B4547" s="246" t="s">
        <v>19917</v>
      </c>
      <c r="C4547" s="245" t="s">
        <v>14</v>
      </c>
      <c r="D4547" s="247" t="n">
        <v>0.7296</v>
      </c>
    </row>
    <row r="4548" customFormat="false" ht="12.8" hidden="false" customHeight="false" outlineLevel="0" collapsed="false">
      <c r="A4548" s="245" t="n">
        <v>96656</v>
      </c>
      <c r="B4548" s="246" t="s">
        <v>19918</v>
      </c>
      <c r="C4548" s="245" t="s">
        <v>14</v>
      </c>
      <c r="D4548" s="247" t="n">
        <v>0.6605</v>
      </c>
    </row>
    <row r="4549" customFormat="false" ht="12.8" hidden="false" customHeight="false" outlineLevel="0" collapsed="false">
      <c r="A4549" s="245" t="n">
        <v>96639</v>
      </c>
      <c r="B4549" s="246" t="s">
        <v>19919</v>
      </c>
      <c r="C4549" s="245" t="s">
        <v>14</v>
      </c>
      <c r="D4549" s="247" t="n">
        <v>0.8</v>
      </c>
    </row>
    <row r="4550" customFormat="false" ht="12.8" hidden="false" customHeight="false" outlineLevel="0" collapsed="false">
      <c r="A4550" s="245" t="n">
        <v>96701</v>
      </c>
      <c r="B4550" s="246" t="s">
        <v>19920</v>
      </c>
      <c r="C4550" s="245" t="s">
        <v>14</v>
      </c>
      <c r="D4550" s="247" t="n">
        <v>0.6495</v>
      </c>
    </row>
    <row r="4551" customFormat="false" ht="12.8" hidden="false" customHeight="false" outlineLevel="0" collapsed="false">
      <c r="A4551" s="245" t="n">
        <v>96659</v>
      </c>
      <c r="B4551" s="246" t="s">
        <v>19921</v>
      </c>
      <c r="C4551" s="245" t="s">
        <v>14</v>
      </c>
      <c r="D4551" s="247" t="n">
        <v>0.5356</v>
      </c>
    </row>
    <row r="4552" customFormat="false" ht="12.8" hidden="false" customHeight="false" outlineLevel="0" collapsed="false">
      <c r="A4552" s="245" t="n">
        <v>96703</v>
      </c>
      <c r="B4552" s="246" t="s">
        <v>19922</v>
      </c>
      <c r="C4552" s="245" t="s">
        <v>14</v>
      </c>
      <c r="D4552" s="247" t="n">
        <v>0.4424</v>
      </c>
    </row>
    <row r="4553" customFormat="false" ht="12.8" hidden="false" customHeight="false" outlineLevel="0" collapsed="false">
      <c r="A4553" s="245" t="n">
        <v>96663</v>
      </c>
      <c r="B4553" s="246" t="s">
        <v>19923</v>
      </c>
      <c r="C4553" s="245" t="s">
        <v>14</v>
      </c>
      <c r="D4553" s="247" t="n">
        <v>0.3013</v>
      </c>
    </row>
    <row r="4554" customFormat="false" ht="12.8" hidden="false" customHeight="false" outlineLevel="0" collapsed="false">
      <c r="A4554" s="245" t="n">
        <v>96705</v>
      </c>
      <c r="B4554" s="246" t="s">
        <v>19924</v>
      </c>
      <c r="C4554" s="245" t="s">
        <v>14</v>
      </c>
      <c r="D4554" s="247" t="n">
        <v>0.4424</v>
      </c>
    </row>
    <row r="4555" customFormat="false" ht="12.8" hidden="false" customHeight="false" outlineLevel="0" collapsed="false">
      <c r="A4555" s="245" t="n">
        <v>96706</v>
      </c>
      <c r="B4555" s="246" t="s">
        <v>19925</v>
      </c>
      <c r="C4555" s="245" t="s">
        <v>14</v>
      </c>
      <c r="D4555" s="247" t="n">
        <v>0.3681</v>
      </c>
    </row>
    <row r="4556" customFormat="false" ht="12.8" hidden="false" customHeight="false" outlineLevel="0" collapsed="false">
      <c r="A4556" s="245" t="n">
        <v>96707</v>
      </c>
      <c r="B4556" s="246" t="s">
        <v>19926</v>
      </c>
      <c r="C4556" s="245" t="s">
        <v>14</v>
      </c>
      <c r="D4556" s="247" t="n">
        <v>0.2691</v>
      </c>
    </row>
    <row r="4557" customFormat="false" ht="12.8" hidden="false" customHeight="false" outlineLevel="0" collapsed="false">
      <c r="A4557" s="245" t="n">
        <v>96708</v>
      </c>
      <c r="B4557" s="246" t="s">
        <v>19927</v>
      </c>
      <c r="C4557" s="245" t="s">
        <v>14</v>
      </c>
      <c r="D4557" s="247" t="n">
        <v>0.2105</v>
      </c>
    </row>
    <row r="4558" customFormat="false" ht="12.8" hidden="false" customHeight="false" outlineLevel="0" collapsed="false">
      <c r="A4558" s="245" t="n">
        <v>96675</v>
      </c>
      <c r="B4558" s="246" t="s">
        <v>19928</v>
      </c>
      <c r="C4558" s="245" t="s">
        <v>15376</v>
      </c>
      <c r="D4558" s="247" t="n">
        <v>0.118</v>
      </c>
    </row>
    <row r="4559" customFormat="false" ht="12.8" hidden="false" customHeight="false" outlineLevel="0" collapsed="false">
      <c r="A4559" s="245" t="n">
        <v>96683</v>
      </c>
      <c r="B4559" s="246" t="s">
        <v>19929</v>
      </c>
      <c r="C4559" s="245" t="s">
        <v>15376</v>
      </c>
      <c r="D4559" s="247" t="n">
        <v>0.083</v>
      </c>
    </row>
    <row r="4560" customFormat="false" ht="12.8" hidden="false" customHeight="false" outlineLevel="0" collapsed="false">
      <c r="A4560" s="245" t="n">
        <v>104194</v>
      </c>
      <c r="B4560" s="246" t="s">
        <v>19930</v>
      </c>
      <c r="C4560" s="245" t="s">
        <v>15376</v>
      </c>
      <c r="D4560" s="247" t="n">
        <v>0.53</v>
      </c>
    </row>
    <row r="4561" customFormat="false" ht="12.8" hidden="false" customHeight="false" outlineLevel="0" collapsed="false">
      <c r="A4561" s="245" t="n">
        <v>104195</v>
      </c>
      <c r="B4561" s="246" t="s">
        <v>19931</v>
      </c>
      <c r="C4561" s="245" t="s">
        <v>15376</v>
      </c>
      <c r="D4561" s="247" t="n">
        <v>0.5138</v>
      </c>
    </row>
    <row r="4562" customFormat="false" ht="12.8" hidden="false" customHeight="false" outlineLevel="0" collapsed="false">
      <c r="A4562" s="245" t="n">
        <v>96668</v>
      </c>
      <c r="B4562" s="246" t="s">
        <v>19932</v>
      </c>
      <c r="C4562" s="245" t="s">
        <v>15376</v>
      </c>
      <c r="D4562" s="247" t="n">
        <v>0.2134</v>
      </c>
    </row>
    <row r="4563" customFormat="false" ht="12.8" hidden="false" customHeight="false" outlineLevel="0" collapsed="false">
      <c r="A4563" s="245" t="n">
        <v>96644</v>
      </c>
      <c r="B4563" s="246" t="s">
        <v>19933</v>
      </c>
      <c r="C4563" s="245" t="s">
        <v>15376</v>
      </c>
      <c r="D4563" s="247" t="n">
        <v>0.3873</v>
      </c>
    </row>
    <row r="4564" customFormat="false" ht="12.8" hidden="false" customHeight="false" outlineLevel="0" collapsed="false">
      <c r="A4564" s="245" t="n">
        <v>96635</v>
      </c>
      <c r="B4564" s="246" t="s">
        <v>19934</v>
      </c>
      <c r="C4564" s="245" t="s">
        <v>15376</v>
      </c>
      <c r="D4564" s="247" t="n">
        <v>0.6626</v>
      </c>
    </row>
    <row r="4565" customFormat="false" ht="12.8" hidden="false" customHeight="false" outlineLevel="0" collapsed="false">
      <c r="A4565" s="245" t="n">
        <v>96636</v>
      </c>
      <c r="B4565" s="246" t="s">
        <v>19935</v>
      </c>
      <c r="C4565" s="245" t="s">
        <v>15376</v>
      </c>
      <c r="D4565" s="247" t="n">
        <v>0.6438</v>
      </c>
    </row>
    <row r="4566" customFormat="false" ht="12.8" hidden="false" customHeight="false" outlineLevel="0" collapsed="false">
      <c r="A4566" s="245" t="n">
        <v>96676</v>
      </c>
      <c r="B4566" s="246" t="s">
        <v>19936</v>
      </c>
      <c r="C4566" s="245" t="s">
        <v>15376</v>
      </c>
      <c r="D4566" s="247" t="n">
        <v>0.3027</v>
      </c>
    </row>
    <row r="4567" customFormat="false" ht="12.8" hidden="false" customHeight="false" outlineLevel="0" collapsed="false">
      <c r="A4567" s="245" t="n">
        <v>96647</v>
      </c>
      <c r="B4567" s="246" t="s">
        <v>19937</v>
      </c>
      <c r="C4567" s="245" t="s">
        <v>15376</v>
      </c>
      <c r="D4567" s="247" t="n">
        <v>0.3678</v>
      </c>
    </row>
    <row r="4568" customFormat="false" ht="12.8" hidden="false" customHeight="false" outlineLevel="0" collapsed="false">
      <c r="A4568" s="245" t="n">
        <v>96669</v>
      </c>
      <c r="B4568" s="246" t="s">
        <v>19938</v>
      </c>
      <c r="C4568" s="245" t="s">
        <v>15376</v>
      </c>
      <c r="D4568" s="247" t="n">
        <v>0.3458</v>
      </c>
    </row>
    <row r="4569" customFormat="false" ht="12.8" hidden="false" customHeight="false" outlineLevel="0" collapsed="false">
      <c r="A4569" s="245" t="n">
        <v>96645</v>
      </c>
      <c r="B4569" s="246" t="s">
        <v>19939</v>
      </c>
      <c r="C4569" s="245" t="s">
        <v>15376</v>
      </c>
      <c r="D4569" s="247" t="n">
        <v>0.4323</v>
      </c>
    </row>
    <row r="4570" customFormat="false" ht="12.8" hidden="false" customHeight="false" outlineLevel="0" collapsed="false">
      <c r="A4570" s="245" t="n">
        <v>96677</v>
      </c>
      <c r="B4570" s="246" t="s">
        <v>19940</v>
      </c>
      <c r="C4570" s="245" t="s">
        <v>15376</v>
      </c>
      <c r="D4570" s="247" t="n">
        <v>0.2836</v>
      </c>
    </row>
    <row r="4571" customFormat="false" ht="12.8" hidden="false" customHeight="false" outlineLevel="0" collapsed="false">
      <c r="A4571" s="245" t="n">
        <v>96648</v>
      </c>
      <c r="B4571" s="246" t="s">
        <v>19941</v>
      </c>
      <c r="C4571" s="245" t="s">
        <v>15376</v>
      </c>
      <c r="D4571" s="247" t="n">
        <v>0.3138</v>
      </c>
    </row>
    <row r="4572" customFormat="false" ht="12.8" hidden="false" customHeight="false" outlineLevel="0" collapsed="false">
      <c r="A4572" s="245" t="n">
        <v>96670</v>
      </c>
      <c r="B4572" s="246" t="s">
        <v>19942</v>
      </c>
      <c r="C4572" s="245" t="s">
        <v>15376</v>
      </c>
      <c r="D4572" s="247" t="n">
        <v>0.3214</v>
      </c>
    </row>
    <row r="4573" customFormat="false" ht="12.8" hidden="false" customHeight="false" outlineLevel="0" collapsed="false">
      <c r="A4573" s="245" t="n">
        <v>96646</v>
      </c>
      <c r="B4573" s="246" t="s">
        <v>19943</v>
      </c>
      <c r="C4573" s="245" t="s">
        <v>15376</v>
      </c>
      <c r="D4573" s="247" t="n">
        <v>0.3744</v>
      </c>
    </row>
    <row r="4574" customFormat="false" ht="12.8" hidden="false" customHeight="false" outlineLevel="0" collapsed="false">
      <c r="A4574" s="245" t="n">
        <v>96678</v>
      </c>
      <c r="B4574" s="246" t="s">
        <v>19944</v>
      </c>
      <c r="C4574" s="245" t="s">
        <v>15376</v>
      </c>
      <c r="D4574" s="247" t="n">
        <v>0.2486</v>
      </c>
    </row>
    <row r="4575" customFormat="false" ht="12.8" hidden="false" customHeight="false" outlineLevel="0" collapsed="false">
      <c r="A4575" s="245" t="n">
        <v>96649</v>
      </c>
      <c r="B4575" s="246" t="s">
        <v>19945</v>
      </c>
      <c r="C4575" s="245" t="s">
        <v>15376</v>
      </c>
      <c r="D4575" s="247" t="n">
        <v>0.2511</v>
      </c>
    </row>
    <row r="4576" customFormat="false" ht="12.8" hidden="false" customHeight="false" outlineLevel="0" collapsed="false">
      <c r="A4576" s="245" t="n">
        <v>96671</v>
      </c>
      <c r="B4576" s="246" t="s">
        <v>19946</v>
      </c>
      <c r="C4576" s="245" t="s">
        <v>15376</v>
      </c>
      <c r="D4576" s="247" t="n">
        <v>0.258</v>
      </c>
    </row>
    <row r="4577" customFormat="false" ht="12.8" hidden="false" customHeight="false" outlineLevel="0" collapsed="false">
      <c r="A4577" s="245" t="n">
        <v>96679</v>
      </c>
      <c r="B4577" s="246" t="s">
        <v>19947</v>
      </c>
      <c r="C4577" s="245" t="s">
        <v>15376</v>
      </c>
      <c r="D4577" s="247" t="n">
        <v>0.2025</v>
      </c>
    </row>
    <row r="4578" customFormat="false" ht="12.8" hidden="false" customHeight="false" outlineLevel="0" collapsed="false">
      <c r="A4578" s="245" t="n">
        <v>96672</v>
      </c>
      <c r="B4578" s="246" t="s">
        <v>19948</v>
      </c>
      <c r="C4578" s="245" t="s">
        <v>15376</v>
      </c>
      <c r="D4578" s="247" t="n">
        <v>0.2085</v>
      </c>
    </row>
    <row r="4579" customFormat="false" ht="12.8" hidden="false" customHeight="false" outlineLevel="0" collapsed="false">
      <c r="A4579" s="245" t="n">
        <v>96680</v>
      </c>
      <c r="B4579" s="246" t="s">
        <v>19949</v>
      </c>
      <c r="C4579" s="245" t="s">
        <v>15376</v>
      </c>
      <c r="D4579" s="247" t="n">
        <v>0.1508</v>
      </c>
    </row>
    <row r="4580" customFormat="false" ht="12.8" hidden="false" customHeight="false" outlineLevel="0" collapsed="false">
      <c r="A4580" s="245" t="n">
        <v>96673</v>
      </c>
      <c r="B4580" s="246" t="s">
        <v>19950</v>
      </c>
      <c r="C4580" s="245" t="s">
        <v>15376</v>
      </c>
      <c r="D4580" s="247" t="n">
        <v>0.1938</v>
      </c>
    </row>
    <row r="4581" customFormat="false" ht="12.8" hidden="false" customHeight="false" outlineLevel="0" collapsed="false">
      <c r="A4581" s="245" t="n">
        <v>96681</v>
      </c>
      <c r="B4581" s="246" t="s">
        <v>19951</v>
      </c>
      <c r="C4581" s="245" t="s">
        <v>15376</v>
      </c>
      <c r="D4581" s="247" t="n">
        <v>0.1314</v>
      </c>
    </row>
    <row r="4582" customFormat="false" ht="12.8" hidden="false" customHeight="false" outlineLevel="0" collapsed="false">
      <c r="A4582" s="245" t="n">
        <v>96674</v>
      </c>
      <c r="B4582" s="246" t="s">
        <v>19952</v>
      </c>
      <c r="C4582" s="245" t="s">
        <v>15376</v>
      </c>
      <c r="D4582" s="247" t="n">
        <v>0.1421</v>
      </c>
    </row>
    <row r="4583" customFormat="false" ht="12.8" hidden="false" customHeight="false" outlineLevel="0" collapsed="false">
      <c r="A4583" s="245" t="n">
        <v>96682</v>
      </c>
      <c r="B4583" s="246" t="s">
        <v>19953</v>
      </c>
      <c r="C4583" s="245" t="s">
        <v>15376</v>
      </c>
      <c r="D4583" s="247" t="n">
        <v>0.0944</v>
      </c>
    </row>
    <row r="4584" customFormat="false" ht="12.8" hidden="false" customHeight="false" outlineLevel="0" collapsed="false">
      <c r="A4584" s="245" t="n">
        <v>96643</v>
      </c>
      <c r="B4584" s="246" t="s">
        <v>19954</v>
      </c>
      <c r="C4584" s="245" t="s">
        <v>14</v>
      </c>
      <c r="D4584" s="247" t="n">
        <v>0.2841</v>
      </c>
    </row>
    <row r="4585" customFormat="false" ht="12.8" hidden="false" customHeight="false" outlineLevel="0" collapsed="false">
      <c r="A4585" s="245" t="n">
        <v>104201</v>
      </c>
      <c r="B4585" s="246" t="s">
        <v>19955</v>
      </c>
      <c r="C4585" s="245" t="s">
        <v>14</v>
      </c>
      <c r="D4585" s="247" t="n">
        <v>0.3843</v>
      </c>
    </row>
    <row r="4586" customFormat="false" ht="12.8" hidden="false" customHeight="false" outlineLevel="0" collapsed="false">
      <c r="A4586" s="245" t="n">
        <v>104192</v>
      </c>
      <c r="B4586" s="246" t="s">
        <v>19956</v>
      </c>
      <c r="C4586" s="245" t="s">
        <v>14</v>
      </c>
      <c r="D4586" s="247" t="n">
        <v>0.4406</v>
      </c>
    </row>
    <row r="4587" customFormat="false" ht="12.8" hidden="false" customHeight="false" outlineLevel="0" collapsed="false">
      <c r="A4587" s="245" t="n">
        <v>104202</v>
      </c>
      <c r="B4587" s="246" t="s">
        <v>19957</v>
      </c>
      <c r="C4587" s="245" t="s">
        <v>14</v>
      </c>
      <c r="D4587" s="247" t="n">
        <v>0.6738</v>
      </c>
    </row>
    <row r="4588" customFormat="false" ht="12.8" hidden="false" customHeight="false" outlineLevel="0" collapsed="false">
      <c r="A4588" s="245" t="n">
        <v>96717</v>
      </c>
      <c r="B4588" s="246" t="s">
        <v>19958</v>
      </c>
      <c r="C4588" s="245" t="s">
        <v>14</v>
      </c>
      <c r="D4588" s="247" t="n">
        <v>0.1443</v>
      </c>
    </row>
    <row r="4589" customFormat="false" ht="12.8" hidden="false" customHeight="false" outlineLevel="0" collapsed="false">
      <c r="A4589" s="245" t="n">
        <v>96710</v>
      </c>
      <c r="B4589" s="246" t="s">
        <v>19959</v>
      </c>
      <c r="C4589" s="245" t="s">
        <v>14</v>
      </c>
      <c r="D4589" s="247" t="n">
        <v>0.7888</v>
      </c>
    </row>
    <row r="4590" customFormat="false" ht="12.8" hidden="false" customHeight="false" outlineLevel="0" collapsed="false">
      <c r="A4590" s="245" t="n">
        <v>96665</v>
      </c>
      <c r="B4590" s="246" t="s">
        <v>19960</v>
      </c>
      <c r="C4590" s="245" t="s">
        <v>14</v>
      </c>
      <c r="D4590" s="247" t="n">
        <v>0.7302</v>
      </c>
    </row>
    <row r="4591" customFormat="false" ht="12.8" hidden="false" customHeight="false" outlineLevel="0" collapsed="false">
      <c r="A4591" s="245" t="n">
        <v>96642</v>
      </c>
      <c r="B4591" s="246" t="s">
        <v>19961</v>
      </c>
      <c r="C4591" s="245" t="s">
        <v>14</v>
      </c>
      <c r="D4591" s="247" t="n">
        <v>0.8464</v>
      </c>
    </row>
    <row r="4592" customFormat="false" ht="12.8" hidden="false" customHeight="false" outlineLevel="0" collapsed="false">
      <c r="A4592" s="245" t="n">
        <v>96711</v>
      </c>
      <c r="B4592" s="246" t="s">
        <v>19962</v>
      </c>
      <c r="C4592" s="245" t="s">
        <v>14</v>
      </c>
      <c r="D4592" s="247" t="n">
        <v>0.6509</v>
      </c>
    </row>
    <row r="4593" customFormat="false" ht="12.8" hidden="false" customHeight="false" outlineLevel="0" collapsed="false">
      <c r="A4593" s="245" t="n">
        <v>96666</v>
      </c>
      <c r="B4593" s="246" t="s">
        <v>19963</v>
      </c>
      <c r="C4593" s="245" t="s">
        <v>14</v>
      </c>
      <c r="D4593" s="247" t="n">
        <v>0.5372</v>
      </c>
    </row>
    <row r="4594" customFormat="false" ht="12.8" hidden="false" customHeight="false" outlineLevel="0" collapsed="false">
      <c r="A4594" s="245" t="n">
        <v>96712</v>
      </c>
      <c r="B4594" s="246" t="s">
        <v>19964</v>
      </c>
      <c r="C4594" s="245" t="s">
        <v>14</v>
      </c>
      <c r="D4594" s="247" t="n">
        <v>0.5539</v>
      </c>
    </row>
    <row r="4595" customFormat="false" ht="12.8" hidden="false" customHeight="false" outlineLevel="0" collapsed="false">
      <c r="A4595" s="245" t="n">
        <v>96667</v>
      </c>
      <c r="B4595" s="246" t="s">
        <v>19965</v>
      </c>
      <c r="C4595" s="245" t="s">
        <v>14</v>
      </c>
      <c r="D4595" s="247" t="n">
        <v>0.4038</v>
      </c>
    </row>
    <row r="4596" customFormat="false" ht="12.8" hidden="false" customHeight="false" outlineLevel="0" collapsed="false">
      <c r="A4596" s="245" t="n">
        <v>96713</v>
      </c>
      <c r="B4596" s="246" t="s">
        <v>19966</v>
      </c>
      <c r="C4596" s="245" t="s">
        <v>14</v>
      </c>
      <c r="D4596" s="247" t="n">
        <v>0.4401</v>
      </c>
    </row>
    <row r="4597" customFormat="false" ht="12.8" hidden="false" customHeight="false" outlineLevel="0" collapsed="false">
      <c r="A4597" s="245" t="n">
        <v>96714</v>
      </c>
      <c r="B4597" s="246" t="s">
        <v>19967</v>
      </c>
      <c r="C4597" s="245" t="s">
        <v>14</v>
      </c>
      <c r="D4597" s="247" t="n">
        <v>0.3809</v>
      </c>
    </row>
    <row r="4598" customFormat="false" ht="12.8" hidden="false" customHeight="false" outlineLevel="0" collapsed="false">
      <c r="A4598" s="245" t="n">
        <v>96715</v>
      </c>
      <c r="B4598" s="246" t="s">
        <v>19968</v>
      </c>
      <c r="C4598" s="245" t="s">
        <v>14</v>
      </c>
      <c r="D4598" s="247" t="n">
        <v>0.2518</v>
      </c>
    </row>
    <row r="4599" customFormat="false" ht="12.8" hidden="false" customHeight="false" outlineLevel="0" collapsed="false">
      <c r="A4599" s="245" t="n">
        <v>96716</v>
      </c>
      <c r="B4599" s="246" t="s">
        <v>19969</v>
      </c>
      <c r="C4599" s="245" t="s">
        <v>14</v>
      </c>
      <c r="D4599" s="247" t="n">
        <v>0.2289</v>
      </c>
    </row>
    <row r="4600" customFormat="false" ht="12.8" hidden="false" customHeight="false" outlineLevel="0" collapsed="false">
      <c r="A4600" s="245" t="n">
        <v>104328</v>
      </c>
      <c r="B4600" s="246" t="s">
        <v>19970</v>
      </c>
      <c r="C4600" s="245" t="s">
        <v>14</v>
      </c>
      <c r="D4600" s="247" t="n">
        <v>0.2552</v>
      </c>
    </row>
    <row r="4601" customFormat="false" ht="12.8" hidden="false" customHeight="false" outlineLevel="0" collapsed="false">
      <c r="A4601" s="245" t="n">
        <v>104329</v>
      </c>
      <c r="B4601" s="246" t="s">
        <v>19971</v>
      </c>
      <c r="C4601" s="245" t="s">
        <v>14</v>
      </c>
      <c r="D4601" s="247" t="n">
        <v>0.2246</v>
      </c>
    </row>
    <row r="4602" customFormat="false" ht="12.8" hidden="false" customHeight="false" outlineLevel="0" collapsed="false">
      <c r="A4602" s="245" t="n">
        <v>89707</v>
      </c>
      <c r="B4602" s="246" t="s">
        <v>19972</v>
      </c>
      <c r="C4602" s="245" t="s">
        <v>14</v>
      </c>
      <c r="D4602" s="247" t="n">
        <v>0.3557</v>
      </c>
    </row>
    <row r="4603" customFormat="false" ht="12.8" hidden="false" customHeight="false" outlineLevel="0" collapsed="false">
      <c r="A4603" s="245" t="n">
        <v>89708</v>
      </c>
      <c r="B4603" s="246" t="s">
        <v>19973</v>
      </c>
      <c r="C4603" s="245" t="s">
        <v>14</v>
      </c>
      <c r="D4603" s="247" t="n">
        <v>0.1929</v>
      </c>
    </row>
    <row r="4604" customFormat="false" ht="12.8" hidden="false" customHeight="false" outlineLevel="0" collapsed="false">
      <c r="A4604" s="245" t="n">
        <v>104326</v>
      </c>
      <c r="B4604" s="246" t="s">
        <v>19974</v>
      </c>
      <c r="C4604" s="245" t="s">
        <v>14</v>
      </c>
      <c r="D4604" s="247" t="n">
        <v>0.3589</v>
      </c>
    </row>
    <row r="4605" customFormat="false" ht="12.8" hidden="false" customHeight="false" outlineLevel="0" collapsed="false">
      <c r="A4605" s="245" t="n">
        <v>89710</v>
      </c>
      <c r="B4605" s="246" t="s">
        <v>19975</v>
      </c>
      <c r="C4605" s="245" t="s">
        <v>14</v>
      </c>
      <c r="D4605" s="247" t="n">
        <v>0.3924</v>
      </c>
    </row>
    <row r="4606" customFormat="false" ht="12.8" hidden="false" customHeight="false" outlineLevel="0" collapsed="false">
      <c r="A4606" s="245" t="n">
        <v>104327</v>
      </c>
      <c r="B4606" s="246" t="s">
        <v>19976</v>
      </c>
      <c r="C4606" s="245" t="s">
        <v>14</v>
      </c>
      <c r="D4606" s="247" t="n">
        <v>0.378</v>
      </c>
    </row>
    <row r="4607" customFormat="false" ht="12.8" hidden="false" customHeight="false" outlineLevel="0" collapsed="false">
      <c r="A4607" s="245" t="n">
        <v>89709</v>
      </c>
      <c r="B4607" s="246" t="s">
        <v>19977</v>
      </c>
      <c r="C4607" s="245" t="s">
        <v>14</v>
      </c>
      <c r="D4607" s="247" t="n">
        <v>0.341</v>
      </c>
    </row>
    <row r="4608" customFormat="false" ht="12.8" hidden="false" customHeight="false" outlineLevel="0" collapsed="false">
      <c r="A4608" s="245" t="n">
        <v>104341</v>
      </c>
      <c r="B4608" s="246" t="s">
        <v>19978</v>
      </c>
      <c r="C4608" s="245" t="s">
        <v>14</v>
      </c>
      <c r="D4608" s="247" t="n">
        <v>0.3858</v>
      </c>
    </row>
    <row r="4609" customFormat="false" ht="12.8" hidden="false" customHeight="false" outlineLevel="0" collapsed="false">
      <c r="A4609" s="245" t="n">
        <v>104357</v>
      </c>
      <c r="B4609" s="246" t="s">
        <v>19979</v>
      </c>
      <c r="C4609" s="245" t="s">
        <v>14</v>
      </c>
      <c r="D4609" s="247" t="n">
        <v>0.2287</v>
      </c>
    </row>
    <row r="4610" customFormat="false" ht="12.8" hidden="false" customHeight="false" outlineLevel="0" collapsed="false">
      <c r="A4610" s="245" t="n">
        <v>89811</v>
      </c>
      <c r="B4610" s="246" t="s">
        <v>19980</v>
      </c>
      <c r="C4610" s="245" t="s">
        <v>14</v>
      </c>
      <c r="D4610" s="247" t="n">
        <v>0.2333</v>
      </c>
    </row>
    <row r="4611" customFormat="false" ht="12.8" hidden="false" customHeight="false" outlineLevel="0" collapsed="false">
      <c r="A4611" s="245" t="n">
        <v>89748</v>
      </c>
      <c r="B4611" s="246" t="s">
        <v>19981</v>
      </c>
      <c r="C4611" s="245" t="s">
        <v>14</v>
      </c>
      <c r="D4611" s="247" t="n">
        <v>0.2126</v>
      </c>
    </row>
    <row r="4612" customFormat="false" ht="12.8" hidden="false" customHeight="false" outlineLevel="0" collapsed="false">
      <c r="A4612" s="245" t="n">
        <v>89852</v>
      </c>
      <c r="B4612" s="246" t="s">
        <v>19982</v>
      </c>
      <c r="C4612" s="245" t="s">
        <v>14</v>
      </c>
      <c r="D4612" s="247" t="n">
        <v>0.2799</v>
      </c>
    </row>
    <row r="4613" customFormat="false" ht="12.8" hidden="false" customHeight="false" outlineLevel="0" collapsed="false">
      <c r="A4613" s="245" t="n">
        <v>89728</v>
      </c>
      <c r="B4613" s="246" t="s">
        <v>19983</v>
      </c>
      <c r="C4613" s="245" t="s">
        <v>14</v>
      </c>
      <c r="D4613" s="247" t="n">
        <v>0.4459</v>
      </c>
    </row>
    <row r="4614" customFormat="false" ht="12.8" hidden="false" customHeight="false" outlineLevel="0" collapsed="false">
      <c r="A4614" s="245" t="n">
        <v>89803</v>
      </c>
      <c r="B4614" s="246" t="s">
        <v>19984</v>
      </c>
      <c r="C4614" s="245" t="s">
        <v>14</v>
      </c>
      <c r="D4614" s="247" t="n">
        <v>0.0876</v>
      </c>
    </row>
    <row r="4615" customFormat="false" ht="12.8" hidden="false" customHeight="false" outlineLevel="0" collapsed="false">
      <c r="A4615" s="245" t="n">
        <v>89733</v>
      </c>
      <c r="B4615" s="246" t="s">
        <v>19985</v>
      </c>
      <c r="C4615" s="245" t="s">
        <v>14</v>
      </c>
      <c r="D4615" s="247" t="n">
        <v>0.2794</v>
      </c>
    </row>
    <row r="4616" customFormat="false" ht="12.8" hidden="false" customHeight="false" outlineLevel="0" collapsed="false">
      <c r="A4616" s="245" t="n">
        <v>89807</v>
      </c>
      <c r="B4616" s="246" t="s">
        <v>19986</v>
      </c>
      <c r="C4616" s="245" t="s">
        <v>14</v>
      </c>
      <c r="D4616" s="247" t="n">
        <v>0.1554</v>
      </c>
    </row>
    <row r="4617" customFormat="false" ht="12.8" hidden="false" customHeight="false" outlineLevel="0" collapsed="false">
      <c r="A4617" s="245" t="n">
        <v>89742</v>
      </c>
      <c r="B4617" s="246" t="s">
        <v>19987</v>
      </c>
      <c r="C4617" s="245" t="s">
        <v>14</v>
      </c>
      <c r="D4617" s="247" t="n">
        <v>0.195</v>
      </c>
    </row>
    <row r="4618" customFormat="false" ht="12.8" hidden="false" customHeight="false" outlineLevel="0" collapsed="false">
      <c r="A4618" s="245" t="n">
        <v>89812</v>
      </c>
      <c r="B4618" s="246" t="s">
        <v>19988</v>
      </c>
      <c r="C4618" s="245" t="s">
        <v>14</v>
      </c>
      <c r="D4618" s="247" t="n">
        <v>0.1268</v>
      </c>
    </row>
    <row r="4619" customFormat="false" ht="12.8" hidden="false" customHeight="false" outlineLevel="0" collapsed="false">
      <c r="A4619" s="245" t="n">
        <v>89750</v>
      </c>
      <c r="B4619" s="246" t="s">
        <v>19989</v>
      </c>
      <c r="C4619" s="245" t="s">
        <v>14</v>
      </c>
      <c r="D4619" s="247" t="n">
        <v>0.1141</v>
      </c>
    </row>
    <row r="4620" customFormat="false" ht="12.8" hidden="false" customHeight="false" outlineLevel="0" collapsed="false">
      <c r="A4620" s="245" t="n">
        <v>89853</v>
      </c>
      <c r="B4620" s="246" t="s">
        <v>19990</v>
      </c>
      <c r="C4620" s="245" t="s">
        <v>14</v>
      </c>
      <c r="D4620" s="247" t="n">
        <v>0.1564</v>
      </c>
    </row>
    <row r="4621" customFormat="false" ht="12.8" hidden="false" customHeight="false" outlineLevel="0" collapsed="false">
      <c r="A4621" s="245" t="n">
        <v>89730</v>
      </c>
      <c r="B4621" s="246" t="s">
        <v>19991</v>
      </c>
      <c r="C4621" s="245" t="s">
        <v>14</v>
      </c>
      <c r="D4621" s="247" t="n">
        <v>0.3881</v>
      </c>
    </row>
    <row r="4622" customFormat="false" ht="12.8" hidden="false" customHeight="false" outlineLevel="0" collapsed="false">
      <c r="A4622" s="245" t="n">
        <v>89804</v>
      </c>
      <c r="B4622" s="246" t="s">
        <v>19992</v>
      </c>
      <c r="C4622" s="245" t="s">
        <v>14</v>
      </c>
      <c r="D4622" s="247" t="n">
        <v>0.0778</v>
      </c>
    </row>
    <row r="4623" customFormat="false" ht="12.8" hidden="false" customHeight="false" outlineLevel="0" collapsed="false">
      <c r="A4623" s="245" t="n">
        <v>89735</v>
      </c>
      <c r="B4623" s="246" t="s">
        <v>19993</v>
      </c>
      <c r="C4623" s="245" t="s">
        <v>14</v>
      </c>
      <c r="D4623" s="247" t="n">
        <v>0.2543</v>
      </c>
    </row>
    <row r="4624" customFormat="false" ht="12.8" hidden="false" customHeight="false" outlineLevel="0" collapsed="false">
      <c r="A4624" s="245" t="n">
        <v>89808</v>
      </c>
      <c r="B4624" s="246" t="s">
        <v>19994</v>
      </c>
      <c r="C4624" s="245" t="s">
        <v>14</v>
      </c>
      <c r="D4624" s="247" t="n">
        <v>0.099</v>
      </c>
    </row>
    <row r="4625" customFormat="false" ht="12.8" hidden="false" customHeight="false" outlineLevel="0" collapsed="false">
      <c r="A4625" s="245" t="n">
        <v>89743</v>
      </c>
      <c r="B4625" s="246" t="s">
        <v>19995</v>
      </c>
      <c r="C4625" s="245" t="s">
        <v>14</v>
      </c>
      <c r="D4625" s="247" t="n">
        <v>0.1264</v>
      </c>
    </row>
    <row r="4626" customFormat="false" ht="12.8" hidden="false" customHeight="false" outlineLevel="0" collapsed="false">
      <c r="A4626" s="245" t="n">
        <v>89810</v>
      </c>
      <c r="B4626" s="246" t="s">
        <v>19996</v>
      </c>
      <c r="C4626" s="245" t="s">
        <v>14</v>
      </c>
      <c r="D4626" s="247" t="n">
        <v>0.354</v>
      </c>
    </row>
    <row r="4627" customFormat="false" ht="12.8" hidden="false" customHeight="false" outlineLevel="0" collapsed="false">
      <c r="A4627" s="245" t="n">
        <v>89746</v>
      </c>
      <c r="B4627" s="246" t="s">
        <v>19997</v>
      </c>
      <c r="C4627" s="245" t="s">
        <v>14</v>
      </c>
      <c r="D4627" s="247" t="n">
        <v>0.3271</v>
      </c>
    </row>
    <row r="4628" customFormat="false" ht="12.8" hidden="false" customHeight="false" outlineLevel="0" collapsed="false">
      <c r="A4628" s="245" t="n">
        <v>89851</v>
      </c>
      <c r="B4628" s="246" t="s">
        <v>19998</v>
      </c>
      <c r="C4628" s="245" t="s">
        <v>14</v>
      </c>
      <c r="D4628" s="247" t="n">
        <v>0.4116</v>
      </c>
    </row>
    <row r="4629" customFormat="false" ht="12.8" hidden="false" customHeight="false" outlineLevel="0" collapsed="false">
      <c r="A4629" s="245" t="n">
        <v>89855</v>
      </c>
      <c r="B4629" s="246" t="s">
        <v>19999</v>
      </c>
      <c r="C4629" s="245" t="s">
        <v>14</v>
      </c>
      <c r="D4629" s="247" t="n">
        <v>0.1543</v>
      </c>
    </row>
    <row r="4630" customFormat="false" ht="12.8" hidden="false" customHeight="false" outlineLevel="0" collapsed="false">
      <c r="A4630" s="245" t="n">
        <v>89726</v>
      </c>
      <c r="B4630" s="246" t="s">
        <v>20000</v>
      </c>
      <c r="C4630" s="245" t="s">
        <v>14</v>
      </c>
      <c r="D4630" s="247" t="n">
        <v>0.5647</v>
      </c>
    </row>
    <row r="4631" customFormat="false" ht="12.8" hidden="false" customHeight="false" outlineLevel="0" collapsed="false">
      <c r="A4631" s="245" t="n">
        <v>89802</v>
      </c>
      <c r="B4631" s="246" t="s">
        <v>20001</v>
      </c>
      <c r="C4631" s="245" t="s">
        <v>14</v>
      </c>
      <c r="D4631" s="247" t="n">
        <v>0.1572</v>
      </c>
    </row>
    <row r="4632" customFormat="false" ht="12.8" hidden="false" customHeight="false" outlineLevel="0" collapsed="false">
      <c r="A4632" s="245" t="n">
        <v>89732</v>
      </c>
      <c r="B4632" s="246" t="s">
        <v>20002</v>
      </c>
      <c r="C4632" s="245" t="s">
        <v>14</v>
      </c>
      <c r="D4632" s="247" t="n">
        <v>0.4297</v>
      </c>
    </row>
    <row r="4633" customFormat="false" ht="12.8" hidden="false" customHeight="false" outlineLevel="0" collapsed="false">
      <c r="A4633" s="245" t="n">
        <v>89806</v>
      </c>
      <c r="B4633" s="246" t="s">
        <v>20003</v>
      </c>
      <c r="C4633" s="245" t="s">
        <v>14</v>
      </c>
      <c r="D4633" s="247" t="n">
        <v>0.2801</v>
      </c>
    </row>
    <row r="4634" customFormat="false" ht="12.8" hidden="false" customHeight="false" outlineLevel="0" collapsed="false">
      <c r="A4634" s="245" t="n">
        <v>89739</v>
      </c>
      <c r="B4634" s="246" t="s">
        <v>20004</v>
      </c>
      <c r="C4634" s="245" t="s">
        <v>14</v>
      </c>
      <c r="D4634" s="247" t="n">
        <v>0.3387</v>
      </c>
    </row>
    <row r="4635" customFormat="false" ht="12.8" hidden="false" customHeight="false" outlineLevel="0" collapsed="false">
      <c r="A4635" s="245" t="n">
        <v>89809</v>
      </c>
      <c r="B4635" s="246" t="s">
        <v>20005</v>
      </c>
      <c r="C4635" s="245" t="s">
        <v>14</v>
      </c>
      <c r="D4635" s="247" t="n">
        <v>0.3651</v>
      </c>
    </row>
    <row r="4636" customFormat="false" ht="12.8" hidden="false" customHeight="false" outlineLevel="0" collapsed="false">
      <c r="A4636" s="245" t="n">
        <v>89744</v>
      </c>
      <c r="B4636" s="246" t="s">
        <v>20006</v>
      </c>
      <c r="C4636" s="245" t="s">
        <v>14</v>
      </c>
      <c r="D4636" s="247" t="n">
        <v>0.3378</v>
      </c>
    </row>
    <row r="4637" customFormat="false" ht="12.8" hidden="false" customHeight="false" outlineLevel="0" collapsed="false">
      <c r="A4637" s="245" t="n">
        <v>89850</v>
      </c>
      <c r="B4637" s="246" t="s">
        <v>20007</v>
      </c>
      <c r="C4637" s="245" t="s">
        <v>14</v>
      </c>
      <c r="D4637" s="247" t="n">
        <v>0.4234</v>
      </c>
    </row>
    <row r="4638" customFormat="false" ht="12.8" hidden="false" customHeight="false" outlineLevel="0" collapsed="false">
      <c r="A4638" s="245" t="n">
        <v>89854</v>
      </c>
      <c r="B4638" s="246" t="s">
        <v>20008</v>
      </c>
      <c r="C4638" s="245" t="s">
        <v>14</v>
      </c>
      <c r="D4638" s="247" t="n">
        <v>0.1623</v>
      </c>
    </row>
    <row r="4639" customFormat="false" ht="12.8" hidden="false" customHeight="false" outlineLevel="0" collapsed="false">
      <c r="A4639" s="245" t="n">
        <v>89724</v>
      </c>
      <c r="B4639" s="246" t="s">
        <v>20009</v>
      </c>
      <c r="C4639" s="245" t="s">
        <v>14</v>
      </c>
      <c r="D4639" s="247" t="n">
        <v>0.5781</v>
      </c>
    </row>
    <row r="4640" customFormat="false" ht="12.8" hidden="false" customHeight="false" outlineLevel="0" collapsed="false">
      <c r="A4640" s="245" t="n">
        <v>89801</v>
      </c>
      <c r="B4640" s="246" t="s">
        <v>20010</v>
      </c>
      <c r="C4640" s="245" t="s">
        <v>14</v>
      </c>
      <c r="D4640" s="247" t="n">
        <v>0.17</v>
      </c>
    </row>
    <row r="4641" customFormat="false" ht="12.8" hidden="false" customHeight="false" outlineLevel="0" collapsed="false">
      <c r="A4641" s="245" t="n">
        <v>89731</v>
      </c>
      <c r="B4641" s="246" t="s">
        <v>20011</v>
      </c>
      <c r="C4641" s="245" t="s">
        <v>14</v>
      </c>
      <c r="D4641" s="247" t="n">
        <v>0.4528</v>
      </c>
    </row>
    <row r="4642" customFormat="false" ht="12.8" hidden="false" customHeight="false" outlineLevel="0" collapsed="false">
      <c r="A4642" s="245" t="n">
        <v>89805</v>
      </c>
      <c r="B4642" s="246" t="s">
        <v>20012</v>
      </c>
      <c r="C4642" s="245" t="s">
        <v>14</v>
      </c>
      <c r="D4642" s="247" t="n">
        <v>0.2944</v>
      </c>
    </row>
    <row r="4643" customFormat="false" ht="12.8" hidden="false" customHeight="false" outlineLevel="0" collapsed="false">
      <c r="A4643" s="245" t="n">
        <v>89737</v>
      </c>
      <c r="B4643" s="246" t="s">
        <v>20013</v>
      </c>
      <c r="C4643" s="245" t="s">
        <v>14</v>
      </c>
      <c r="D4643" s="247" t="n">
        <v>0.3546</v>
      </c>
    </row>
    <row r="4644" customFormat="false" ht="12.8" hidden="false" customHeight="false" outlineLevel="0" collapsed="false">
      <c r="A4644" s="245" t="n">
        <v>104355</v>
      </c>
      <c r="B4644" s="246" t="s">
        <v>20014</v>
      </c>
      <c r="C4644" s="245" t="s">
        <v>14</v>
      </c>
      <c r="D4644" s="247" t="n">
        <v>0.2464</v>
      </c>
    </row>
    <row r="4645" customFormat="false" ht="12.8" hidden="false" customHeight="false" outlineLevel="0" collapsed="false">
      <c r="A4645" s="245" t="n">
        <v>104347</v>
      </c>
      <c r="B4645" s="246" t="s">
        <v>20015</v>
      </c>
      <c r="C4645" s="245" t="s">
        <v>14</v>
      </c>
      <c r="D4645" s="247" t="n">
        <v>0.2433</v>
      </c>
    </row>
    <row r="4646" customFormat="false" ht="12.8" hidden="false" customHeight="false" outlineLevel="0" collapsed="false">
      <c r="A4646" s="245" t="n">
        <v>104353</v>
      </c>
      <c r="B4646" s="246" t="s">
        <v>20016</v>
      </c>
      <c r="C4646" s="245" t="s">
        <v>14</v>
      </c>
      <c r="D4646" s="247" t="n">
        <v>0.2378</v>
      </c>
    </row>
    <row r="4647" customFormat="false" ht="12.8" hidden="false" customHeight="false" outlineLevel="0" collapsed="false">
      <c r="A4647" s="245" t="n">
        <v>104345</v>
      </c>
      <c r="B4647" s="246" t="s">
        <v>20017</v>
      </c>
      <c r="C4647" s="245" t="s">
        <v>14</v>
      </c>
      <c r="D4647" s="247" t="n">
        <v>0.2584</v>
      </c>
    </row>
    <row r="4648" customFormat="false" ht="12.8" hidden="false" customHeight="false" outlineLevel="0" collapsed="false">
      <c r="A4648" s="245" t="n">
        <v>104350</v>
      </c>
      <c r="B4648" s="246" t="s">
        <v>20018</v>
      </c>
      <c r="C4648" s="245" t="s">
        <v>14</v>
      </c>
      <c r="D4648" s="247" t="n">
        <v>0.2028</v>
      </c>
    </row>
    <row r="4649" customFormat="false" ht="12.8" hidden="false" customHeight="false" outlineLevel="0" collapsed="false">
      <c r="A4649" s="245" t="n">
        <v>104343</v>
      </c>
      <c r="B4649" s="246" t="s">
        <v>20019</v>
      </c>
      <c r="C4649" s="245" t="s">
        <v>14</v>
      </c>
      <c r="D4649" s="247" t="n">
        <v>0.2944</v>
      </c>
    </row>
    <row r="4650" customFormat="false" ht="12.8" hidden="false" customHeight="false" outlineLevel="0" collapsed="false">
      <c r="A4650" s="245" t="n">
        <v>89834</v>
      </c>
      <c r="B4650" s="246" t="s">
        <v>20020</v>
      </c>
      <c r="C4650" s="245" t="s">
        <v>14</v>
      </c>
      <c r="D4650" s="247" t="n">
        <v>0.2598</v>
      </c>
    </row>
    <row r="4651" customFormat="false" ht="12.8" hidden="false" customHeight="false" outlineLevel="0" collapsed="false">
      <c r="A4651" s="245" t="n">
        <v>89797</v>
      </c>
      <c r="B4651" s="246" t="s">
        <v>20021</v>
      </c>
      <c r="C4651" s="245" t="s">
        <v>14</v>
      </c>
      <c r="D4651" s="247" t="n">
        <v>0.2373</v>
      </c>
    </row>
    <row r="4652" customFormat="false" ht="12.8" hidden="false" customHeight="false" outlineLevel="0" collapsed="false">
      <c r="A4652" s="245" t="n">
        <v>89861</v>
      </c>
      <c r="B4652" s="246" t="s">
        <v>20022</v>
      </c>
      <c r="C4652" s="245" t="s">
        <v>14</v>
      </c>
      <c r="D4652" s="247" t="n">
        <v>0.3096</v>
      </c>
    </row>
    <row r="4653" customFormat="false" ht="12.8" hidden="false" customHeight="false" outlineLevel="0" collapsed="false">
      <c r="A4653" s="245" t="n">
        <v>89783</v>
      </c>
      <c r="B4653" s="246" t="s">
        <v>20023</v>
      </c>
      <c r="C4653" s="245" t="s">
        <v>14</v>
      </c>
      <c r="D4653" s="247" t="n">
        <v>0.5254</v>
      </c>
    </row>
    <row r="4654" customFormat="false" ht="12.8" hidden="false" customHeight="false" outlineLevel="0" collapsed="false">
      <c r="A4654" s="245" t="n">
        <v>89827</v>
      </c>
      <c r="B4654" s="246" t="s">
        <v>20024</v>
      </c>
      <c r="C4654" s="245" t="s">
        <v>14</v>
      </c>
      <c r="D4654" s="247" t="n">
        <v>0.1101</v>
      </c>
    </row>
    <row r="4655" customFormat="false" ht="12.8" hidden="false" customHeight="false" outlineLevel="0" collapsed="false">
      <c r="A4655" s="245" t="n">
        <v>89785</v>
      </c>
      <c r="B4655" s="246" t="s">
        <v>20025</v>
      </c>
      <c r="C4655" s="245" t="s">
        <v>14</v>
      </c>
      <c r="D4655" s="247" t="n">
        <v>0.3337</v>
      </c>
    </row>
    <row r="4656" customFormat="false" ht="12.8" hidden="false" customHeight="false" outlineLevel="0" collapsed="false">
      <c r="A4656" s="245" t="n">
        <v>89830</v>
      </c>
      <c r="B4656" s="246" t="s">
        <v>20026</v>
      </c>
      <c r="C4656" s="245" t="s">
        <v>14</v>
      </c>
      <c r="D4656" s="247" t="n">
        <v>0.2085</v>
      </c>
    </row>
    <row r="4657" customFormat="false" ht="12.8" hidden="false" customHeight="false" outlineLevel="0" collapsed="false">
      <c r="A4657" s="245" t="n">
        <v>89795</v>
      </c>
      <c r="B4657" s="246" t="s">
        <v>20027</v>
      </c>
      <c r="C4657" s="245" t="s">
        <v>14</v>
      </c>
      <c r="D4657" s="247" t="n">
        <v>0.2574</v>
      </c>
    </row>
    <row r="4658" customFormat="false" ht="12.8" hidden="false" customHeight="false" outlineLevel="0" collapsed="false">
      <c r="A4658" s="245" t="n">
        <v>89823</v>
      </c>
      <c r="B4658" s="246" t="s">
        <v>20028</v>
      </c>
      <c r="C4658" s="245" t="s">
        <v>14</v>
      </c>
      <c r="D4658" s="247" t="n">
        <v>0.1931</v>
      </c>
    </row>
    <row r="4659" customFormat="false" ht="12.8" hidden="false" customHeight="false" outlineLevel="0" collapsed="false">
      <c r="A4659" s="245" t="n">
        <v>89779</v>
      </c>
      <c r="B4659" s="246" t="s">
        <v>20029</v>
      </c>
      <c r="C4659" s="245" t="s">
        <v>14</v>
      </c>
      <c r="D4659" s="247" t="n">
        <v>0.1751</v>
      </c>
    </row>
    <row r="4660" customFormat="false" ht="12.8" hidden="false" customHeight="false" outlineLevel="0" collapsed="false">
      <c r="A4660" s="245" t="n">
        <v>89857</v>
      </c>
      <c r="B4660" s="246" t="s">
        <v>20030</v>
      </c>
      <c r="C4660" s="245" t="s">
        <v>14</v>
      </c>
      <c r="D4660" s="247" t="n">
        <v>0.2341</v>
      </c>
    </row>
    <row r="4661" customFormat="false" ht="12.8" hidden="false" customHeight="false" outlineLevel="0" collapsed="false">
      <c r="A4661" s="245" t="n">
        <v>89814</v>
      </c>
      <c r="B4661" s="246" t="s">
        <v>20031</v>
      </c>
      <c r="C4661" s="245" t="s">
        <v>14</v>
      </c>
      <c r="D4661" s="247" t="n">
        <v>0.061</v>
      </c>
    </row>
    <row r="4662" customFormat="false" ht="12.8" hidden="false" customHeight="false" outlineLevel="0" collapsed="false">
      <c r="A4662" s="245" t="n">
        <v>89754</v>
      </c>
      <c r="B4662" s="246" t="s">
        <v>20032</v>
      </c>
      <c r="C4662" s="245" t="s">
        <v>14</v>
      </c>
      <c r="D4662" s="247" t="n">
        <v>0.2078</v>
      </c>
    </row>
    <row r="4663" customFormat="false" ht="12.8" hidden="false" customHeight="false" outlineLevel="0" collapsed="false">
      <c r="A4663" s="245" t="n">
        <v>89819</v>
      </c>
      <c r="B4663" s="246" t="s">
        <v>20033</v>
      </c>
      <c r="C4663" s="245" t="s">
        <v>14</v>
      </c>
      <c r="D4663" s="247" t="n">
        <v>0.1646</v>
      </c>
    </row>
    <row r="4664" customFormat="false" ht="12.8" hidden="false" customHeight="false" outlineLevel="0" collapsed="false">
      <c r="A4664" s="245" t="n">
        <v>89776</v>
      </c>
      <c r="B4664" s="246" t="s">
        <v>20034</v>
      </c>
      <c r="C4664" s="245" t="s">
        <v>14</v>
      </c>
      <c r="D4664" s="247" t="n">
        <v>0.2061</v>
      </c>
    </row>
    <row r="4665" customFormat="false" ht="12.8" hidden="false" customHeight="false" outlineLevel="0" collapsed="false">
      <c r="A4665" s="245" t="n">
        <v>89821</v>
      </c>
      <c r="B4665" s="246" t="s">
        <v>20035</v>
      </c>
      <c r="C4665" s="245" t="s">
        <v>14</v>
      </c>
      <c r="D4665" s="247" t="n">
        <v>0.3536</v>
      </c>
    </row>
    <row r="4666" customFormat="false" ht="12.8" hidden="false" customHeight="false" outlineLevel="0" collapsed="false">
      <c r="A4666" s="245" t="n">
        <v>89778</v>
      </c>
      <c r="B4666" s="246" t="s">
        <v>20036</v>
      </c>
      <c r="C4666" s="245" t="s">
        <v>14</v>
      </c>
      <c r="D4666" s="247" t="n">
        <v>0.3266</v>
      </c>
    </row>
    <row r="4667" customFormat="false" ht="12.8" hidden="false" customHeight="false" outlineLevel="0" collapsed="false">
      <c r="A4667" s="245" t="n">
        <v>89856</v>
      </c>
      <c r="B4667" s="246" t="s">
        <v>20037</v>
      </c>
      <c r="C4667" s="245" t="s">
        <v>14</v>
      </c>
      <c r="D4667" s="247" t="n">
        <v>0.4112</v>
      </c>
    </row>
    <row r="4668" customFormat="false" ht="12.8" hidden="false" customHeight="false" outlineLevel="0" collapsed="false">
      <c r="A4668" s="245" t="n">
        <v>89752</v>
      </c>
      <c r="B4668" s="246" t="s">
        <v>20038</v>
      </c>
      <c r="C4668" s="245" t="s">
        <v>14</v>
      </c>
      <c r="D4668" s="247" t="n">
        <v>0.5099</v>
      </c>
    </row>
    <row r="4669" customFormat="false" ht="12.8" hidden="false" customHeight="false" outlineLevel="0" collapsed="false">
      <c r="A4669" s="245" t="n">
        <v>89813</v>
      </c>
      <c r="B4669" s="246" t="s">
        <v>20039</v>
      </c>
      <c r="C4669" s="245" t="s">
        <v>14</v>
      </c>
      <c r="D4669" s="247" t="n">
        <v>0.1746</v>
      </c>
    </row>
    <row r="4670" customFormat="false" ht="12.8" hidden="false" customHeight="false" outlineLevel="0" collapsed="false">
      <c r="A4670" s="245" t="n">
        <v>89753</v>
      </c>
      <c r="B4670" s="246" t="s">
        <v>20040</v>
      </c>
      <c r="C4670" s="245" t="s">
        <v>14</v>
      </c>
      <c r="D4670" s="247" t="n">
        <v>0.4568</v>
      </c>
    </row>
    <row r="4671" customFormat="false" ht="12.8" hidden="false" customHeight="false" outlineLevel="0" collapsed="false">
      <c r="A4671" s="245" t="n">
        <v>89817</v>
      </c>
      <c r="B4671" s="246" t="s">
        <v>20041</v>
      </c>
      <c r="C4671" s="245" t="s">
        <v>14</v>
      </c>
      <c r="D4671" s="247" t="n">
        <v>0.2672</v>
      </c>
    </row>
    <row r="4672" customFormat="false" ht="12.8" hidden="false" customHeight="false" outlineLevel="0" collapsed="false">
      <c r="A4672" s="245" t="n">
        <v>89774</v>
      </c>
      <c r="B4672" s="246" t="s">
        <v>20042</v>
      </c>
      <c r="C4672" s="245" t="s">
        <v>14</v>
      </c>
      <c r="D4672" s="247" t="n">
        <v>0.3241</v>
      </c>
    </row>
    <row r="4673" customFormat="false" ht="12.8" hidden="false" customHeight="false" outlineLevel="0" collapsed="false">
      <c r="A4673" s="245" t="n">
        <v>95693</v>
      </c>
      <c r="B4673" s="246" t="s">
        <v>20043</v>
      </c>
      <c r="C4673" s="245" t="s">
        <v>14</v>
      </c>
      <c r="D4673" s="247" t="n">
        <v>0.2143</v>
      </c>
    </row>
    <row r="4674" customFormat="false" ht="12.8" hidden="false" customHeight="false" outlineLevel="0" collapsed="false">
      <c r="A4674" s="245" t="n">
        <v>89833</v>
      </c>
      <c r="B4674" s="246" t="s">
        <v>20044</v>
      </c>
      <c r="C4674" s="245" t="s">
        <v>14</v>
      </c>
      <c r="D4674" s="247" t="n">
        <v>0.3096</v>
      </c>
    </row>
    <row r="4675" customFormat="false" ht="12.8" hidden="false" customHeight="false" outlineLevel="0" collapsed="false">
      <c r="A4675" s="245" t="n">
        <v>89796</v>
      </c>
      <c r="B4675" s="246" t="s">
        <v>20045</v>
      </c>
      <c r="C4675" s="245" t="s">
        <v>14</v>
      </c>
      <c r="D4675" s="247" t="n">
        <v>0.2844</v>
      </c>
    </row>
    <row r="4676" customFormat="false" ht="12.8" hidden="false" customHeight="false" outlineLevel="0" collapsed="false">
      <c r="A4676" s="245" t="n">
        <v>89860</v>
      </c>
      <c r="B4676" s="246" t="s">
        <v>20046</v>
      </c>
      <c r="C4676" s="245" t="s">
        <v>14</v>
      </c>
      <c r="D4676" s="247" t="n">
        <v>0.3643</v>
      </c>
    </row>
    <row r="4677" customFormat="false" ht="12.8" hidden="false" customHeight="false" outlineLevel="0" collapsed="false">
      <c r="A4677" s="245" t="n">
        <v>89782</v>
      </c>
      <c r="B4677" s="246" t="s">
        <v>20047</v>
      </c>
      <c r="C4677" s="245" t="s">
        <v>14</v>
      </c>
      <c r="D4677" s="247" t="n">
        <v>0.5292</v>
      </c>
    </row>
    <row r="4678" customFormat="false" ht="12.8" hidden="false" customHeight="false" outlineLevel="0" collapsed="false">
      <c r="A4678" s="245" t="n">
        <v>89825</v>
      </c>
      <c r="B4678" s="246" t="s">
        <v>20048</v>
      </c>
      <c r="C4678" s="245" t="s">
        <v>14</v>
      </c>
      <c r="D4678" s="247" t="n">
        <v>0.1261</v>
      </c>
    </row>
    <row r="4679" customFormat="false" ht="12.8" hidden="false" customHeight="false" outlineLevel="0" collapsed="false">
      <c r="A4679" s="245" t="n">
        <v>89784</v>
      </c>
      <c r="B4679" s="246" t="s">
        <v>20049</v>
      </c>
      <c r="C4679" s="245" t="s">
        <v>14</v>
      </c>
      <c r="D4679" s="247" t="n">
        <v>0.3687</v>
      </c>
    </row>
    <row r="4680" customFormat="false" ht="12.8" hidden="false" customHeight="false" outlineLevel="0" collapsed="false">
      <c r="A4680" s="245" t="n">
        <v>89829</v>
      </c>
      <c r="B4680" s="246" t="s">
        <v>20050</v>
      </c>
      <c r="C4680" s="245" t="s">
        <v>14</v>
      </c>
      <c r="D4680" s="247" t="n">
        <v>0.2213</v>
      </c>
    </row>
    <row r="4681" customFormat="false" ht="12.8" hidden="false" customHeight="false" outlineLevel="0" collapsed="false">
      <c r="A4681" s="245" t="n">
        <v>89786</v>
      </c>
      <c r="B4681" s="246" t="s">
        <v>20051</v>
      </c>
      <c r="C4681" s="245" t="s">
        <v>14</v>
      </c>
      <c r="D4681" s="247" t="n">
        <v>0.2721</v>
      </c>
    </row>
    <row r="4682" customFormat="false" ht="12.8" hidden="false" customHeight="false" outlineLevel="0" collapsed="false">
      <c r="A4682" s="245" t="n">
        <v>104352</v>
      </c>
      <c r="B4682" s="246" t="s">
        <v>20052</v>
      </c>
      <c r="C4682" s="245" t="s">
        <v>14</v>
      </c>
      <c r="D4682" s="247" t="n">
        <v>0.2511</v>
      </c>
    </row>
    <row r="4683" customFormat="false" ht="12.8" hidden="false" customHeight="false" outlineLevel="0" collapsed="false">
      <c r="A4683" s="245" t="n">
        <v>104344</v>
      </c>
      <c r="B4683" s="246" t="s">
        <v>20053</v>
      </c>
      <c r="C4683" s="245" t="s">
        <v>14</v>
      </c>
      <c r="D4683" s="247" t="n">
        <v>0.2724</v>
      </c>
    </row>
    <row r="4684" customFormat="false" ht="12.8" hidden="false" customHeight="false" outlineLevel="0" collapsed="false">
      <c r="A4684" s="245" t="n">
        <v>104354</v>
      </c>
      <c r="B4684" s="246" t="s">
        <v>20054</v>
      </c>
      <c r="C4684" s="245" t="s">
        <v>14</v>
      </c>
      <c r="D4684" s="247" t="n">
        <v>0.2618</v>
      </c>
    </row>
    <row r="4685" customFormat="false" ht="12.8" hidden="false" customHeight="false" outlineLevel="0" collapsed="false">
      <c r="A4685" s="245" t="n">
        <v>104346</v>
      </c>
      <c r="B4685" s="246" t="s">
        <v>20055</v>
      </c>
      <c r="C4685" s="245" t="s">
        <v>14</v>
      </c>
      <c r="D4685" s="247" t="n">
        <v>0.2587</v>
      </c>
    </row>
    <row r="4686" customFormat="false" ht="12.8" hidden="false" customHeight="false" outlineLevel="0" collapsed="false">
      <c r="A4686" s="245" t="n">
        <v>104356</v>
      </c>
      <c r="B4686" s="246" t="s">
        <v>20056</v>
      </c>
      <c r="C4686" s="245" t="s">
        <v>14</v>
      </c>
      <c r="D4686" s="247" t="n">
        <v>0.1061</v>
      </c>
    </row>
    <row r="4687" customFormat="false" ht="12.8" hidden="false" customHeight="false" outlineLevel="0" collapsed="false">
      <c r="A4687" s="245" t="n">
        <v>104348</v>
      </c>
      <c r="B4687" s="246" t="s">
        <v>20057</v>
      </c>
      <c r="C4687" s="245" t="s">
        <v>14</v>
      </c>
      <c r="D4687" s="247" t="n">
        <v>0.0449</v>
      </c>
    </row>
    <row r="4688" customFormat="false" ht="12.8" hidden="false" customHeight="false" outlineLevel="0" collapsed="false">
      <c r="A4688" s="245" t="n">
        <v>104351</v>
      </c>
      <c r="B4688" s="246" t="s">
        <v>20058</v>
      </c>
      <c r="C4688" s="245" t="s">
        <v>14</v>
      </c>
      <c r="D4688" s="247" t="n">
        <v>0.0811</v>
      </c>
    </row>
    <row r="4689" customFormat="false" ht="12.8" hidden="false" customHeight="false" outlineLevel="0" collapsed="false">
      <c r="A4689" s="245" t="n">
        <v>89800</v>
      </c>
      <c r="B4689" s="246" t="s">
        <v>20059</v>
      </c>
      <c r="C4689" s="245" t="s">
        <v>15376</v>
      </c>
      <c r="D4689" s="247" t="n">
        <v>0.4278</v>
      </c>
    </row>
    <row r="4690" customFormat="false" ht="12.8" hidden="false" customHeight="false" outlineLevel="0" collapsed="false">
      <c r="A4690" s="245" t="n">
        <v>89714</v>
      </c>
      <c r="B4690" s="246" t="s">
        <v>20060</v>
      </c>
      <c r="C4690" s="245" t="s">
        <v>15376</v>
      </c>
      <c r="D4690" s="247" t="n">
        <v>0.5579</v>
      </c>
    </row>
    <row r="4691" customFormat="false" ht="12.8" hidden="false" customHeight="false" outlineLevel="0" collapsed="false">
      <c r="A4691" s="245" t="n">
        <v>89848</v>
      </c>
      <c r="B4691" s="246" t="s">
        <v>20061</v>
      </c>
      <c r="C4691" s="245" t="s">
        <v>15376</v>
      </c>
      <c r="D4691" s="247" t="n">
        <v>0.4051</v>
      </c>
    </row>
    <row r="4692" customFormat="false" ht="12.8" hidden="false" customHeight="false" outlineLevel="0" collapsed="false">
      <c r="A4692" s="245" t="n">
        <v>89849</v>
      </c>
      <c r="B4692" s="246" t="s">
        <v>20062</v>
      </c>
      <c r="C4692" s="245" t="s">
        <v>15376</v>
      </c>
      <c r="D4692" s="247" t="n">
        <v>0.2529</v>
      </c>
    </row>
    <row r="4693" customFormat="false" ht="12.8" hidden="false" customHeight="false" outlineLevel="0" collapsed="false">
      <c r="A4693" s="245" t="n">
        <v>89711</v>
      </c>
      <c r="B4693" s="246" t="s">
        <v>20063</v>
      </c>
      <c r="C4693" s="245" t="s">
        <v>15376</v>
      </c>
      <c r="D4693" s="247" t="n">
        <v>0.6553</v>
      </c>
    </row>
    <row r="4694" customFormat="false" ht="12.8" hidden="false" customHeight="false" outlineLevel="0" collapsed="false">
      <c r="A4694" s="245" t="n">
        <v>89798</v>
      </c>
      <c r="B4694" s="246" t="s">
        <v>20064</v>
      </c>
      <c r="C4694" s="245" t="s">
        <v>15376</v>
      </c>
      <c r="D4694" s="247" t="n">
        <v>0.1394</v>
      </c>
    </row>
    <row r="4695" customFormat="false" ht="12.8" hidden="false" customHeight="false" outlineLevel="0" collapsed="false">
      <c r="A4695" s="245" t="n">
        <v>89712</v>
      </c>
      <c r="B4695" s="246" t="s">
        <v>20065</v>
      </c>
      <c r="C4695" s="245" t="s">
        <v>15376</v>
      </c>
      <c r="D4695" s="247" t="n">
        <v>0.5557</v>
      </c>
    </row>
    <row r="4696" customFormat="false" ht="12.8" hidden="false" customHeight="false" outlineLevel="0" collapsed="false">
      <c r="A4696" s="245" t="n">
        <v>89799</v>
      </c>
      <c r="B4696" s="246" t="s">
        <v>20066</v>
      </c>
      <c r="C4696" s="245" t="s">
        <v>15376</v>
      </c>
      <c r="D4696" s="247" t="n">
        <v>0.3137</v>
      </c>
    </row>
    <row r="4697" customFormat="false" ht="12.8" hidden="false" customHeight="false" outlineLevel="0" collapsed="false">
      <c r="A4697" s="245" t="n">
        <v>89713</v>
      </c>
      <c r="B4697" s="246" t="s">
        <v>20067</v>
      </c>
      <c r="C4697" s="245" t="s">
        <v>15376</v>
      </c>
      <c r="D4697" s="247" t="n">
        <v>0.5335</v>
      </c>
    </row>
    <row r="4698" customFormat="false" ht="12.8" hidden="false" customHeight="false" outlineLevel="0" collapsed="false">
      <c r="A4698" s="245" t="n">
        <v>89376</v>
      </c>
      <c r="B4698" s="246" t="s">
        <v>20068</v>
      </c>
      <c r="C4698" s="245" t="s">
        <v>14</v>
      </c>
      <c r="D4698" s="247" t="n">
        <v>0.663</v>
      </c>
    </row>
    <row r="4699" customFormat="false" ht="12.8" hidden="false" customHeight="false" outlineLevel="0" collapsed="false">
      <c r="A4699" s="245" t="n">
        <v>89429</v>
      </c>
      <c r="B4699" s="246" t="s">
        <v>20069</v>
      </c>
      <c r="C4699" s="245" t="s">
        <v>14</v>
      </c>
      <c r="D4699" s="247" t="n">
        <v>0.6426</v>
      </c>
    </row>
    <row r="4700" customFormat="false" ht="12.8" hidden="false" customHeight="false" outlineLevel="0" collapsed="false">
      <c r="A4700" s="245" t="n">
        <v>89383</v>
      </c>
      <c r="B4700" s="246" t="s">
        <v>20070</v>
      </c>
      <c r="C4700" s="245" t="s">
        <v>14</v>
      </c>
      <c r="D4700" s="247" t="n">
        <v>0.6676</v>
      </c>
    </row>
    <row r="4701" customFormat="false" ht="12.8" hidden="false" customHeight="false" outlineLevel="0" collapsed="false">
      <c r="A4701" s="245" t="n">
        <v>89553</v>
      </c>
      <c r="B4701" s="246" t="s">
        <v>20071</v>
      </c>
      <c r="C4701" s="245" t="s">
        <v>14</v>
      </c>
      <c r="D4701" s="247" t="n">
        <v>0.4036</v>
      </c>
    </row>
    <row r="4702" customFormat="false" ht="12.8" hidden="false" customHeight="false" outlineLevel="0" collapsed="false">
      <c r="A4702" s="245" t="n">
        <v>89436</v>
      </c>
      <c r="B4702" s="246" t="s">
        <v>20072</v>
      </c>
      <c r="C4702" s="245" t="s">
        <v>14</v>
      </c>
      <c r="D4702" s="247" t="n">
        <v>0.559</v>
      </c>
    </row>
    <row r="4703" customFormat="false" ht="12.8" hidden="false" customHeight="false" outlineLevel="0" collapsed="false">
      <c r="A4703" s="245" t="n">
        <v>89391</v>
      </c>
      <c r="B4703" s="246" t="s">
        <v>20073</v>
      </c>
      <c r="C4703" s="245" t="s">
        <v>14</v>
      </c>
      <c r="D4703" s="247" t="n">
        <v>0.5854</v>
      </c>
    </row>
    <row r="4704" customFormat="false" ht="12.8" hidden="false" customHeight="false" outlineLevel="0" collapsed="false">
      <c r="A4704" s="245" t="n">
        <v>103994</v>
      </c>
      <c r="B4704" s="246" t="s">
        <v>20074</v>
      </c>
      <c r="C4704" s="245" t="s">
        <v>14</v>
      </c>
      <c r="D4704" s="247" t="n">
        <v>0.3598</v>
      </c>
    </row>
    <row r="4705" customFormat="false" ht="12.8" hidden="false" customHeight="false" outlineLevel="0" collapsed="false">
      <c r="A4705" s="245" t="n">
        <v>89570</v>
      </c>
      <c r="B4705" s="246" t="s">
        <v>20075</v>
      </c>
      <c r="C4705" s="245" t="s">
        <v>14</v>
      </c>
      <c r="D4705" s="247" t="n">
        <v>0.248</v>
      </c>
    </row>
    <row r="4706" customFormat="false" ht="12.8" hidden="false" customHeight="false" outlineLevel="0" collapsed="false">
      <c r="A4706" s="245" t="n">
        <v>103992</v>
      </c>
      <c r="B4706" s="246" t="s">
        <v>20076</v>
      </c>
      <c r="C4706" s="245" t="s">
        <v>14</v>
      </c>
      <c r="D4706" s="247" t="n">
        <v>0.4629</v>
      </c>
    </row>
    <row r="4707" customFormat="false" ht="12.8" hidden="false" customHeight="false" outlineLevel="0" collapsed="false">
      <c r="A4707" s="245" t="n">
        <v>89572</v>
      </c>
      <c r="B4707" s="246" t="s">
        <v>20077</v>
      </c>
      <c r="C4707" s="245" t="s">
        <v>14</v>
      </c>
      <c r="D4707" s="247" t="n">
        <v>0.3185</v>
      </c>
    </row>
    <row r="4708" customFormat="false" ht="12.8" hidden="false" customHeight="false" outlineLevel="0" collapsed="false">
      <c r="A4708" s="245" t="n">
        <v>104001</v>
      </c>
      <c r="B4708" s="246" t="s">
        <v>20078</v>
      </c>
      <c r="C4708" s="245" t="s">
        <v>14</v>
      </c>
      <c r="D4708" s="247" t="n">
        <v>0.4375</v>
      </c>
    </row>
    <row r="4709" customFormat="false" ht="12.8" hidden="false" customHeight="false" outlineLevel="0" collapsed="false">
      <c r="A4709" s="245" t="n">
        <v>89596</v>
      </c>
      <c r="B4709" s="246" t="s">
        <v>20079</v>
      </c>
      <c r="C4709" s="245" t="s">
        <v>14</v>
      </c>
      <c r="D4709" s="247" t="n">
        <v>0.3063</v>
      </c>
    </row>
    <row r="4710" customFormat="false" ht="12.8" hidden="false" customHeight="false" outlineLevel="0" collapsed="false">
      <c r="A4710" s="245" t="n">
        <v>104002</v>
      </c>
      <c r="B4710" s="246" t="s">
        <v>20080</v>
      </c>
      <c r="C4710" s="245" t="s">
        <v>14</v>
      </c>
      <c r="D4710" s="247" t="n">
        <v>0.3277</v>
      </c>
    </row>
    <row r="4711" customFormat="false" ht="12.8" hidden="false" customHeight="false" outlineLevel="0" collapsed="false">
      <c r="A4711" s="245" t="n">
        <v>89595</v>
      </c>
      <c r="B4711" s="246" t="s">
        <v>20081</v>
      </c>
      <c r="C4711" s="245" t="s">
        <v>14</v>
      </c>
      <c r="D4711" s="247" t="n">
        <v>0.2107</v>
      </c>
    </row>
    <row r="4712" customFormat="false" ht="12.8" hidden="false" customHeight="false" outlineLevel="0" collapsed="false">
      <c r="A4712" s="245" t="n">
        <v>89610</v>
      </c>
      <c r="B4712" s="246" t="s">
        <v>20082</v>
      </c>
      <c r="C4712" s="245" t="s">
        <v>14</v>
      </c>
      <c r="D4712" s="247" t="n">
        <v>0.2023</v>
      </c>
    </row>
    <row r="4713" customFormat="false" ht="12.8" hidden="false" customHeight="false" outlineLevel="0" collapsed="false">
      <c r="A4713" s="245" t="n">
        <v>89613</v>
      </c>
      <c r="B4713" s="246" t="s">
        <v>20083</v>
      </c>
      <c r="C4713" s="245" t="s">
        <v>14</v>
      </c>
      <c r="D4713" s="247" t="n">
        <v>0.1544</v>
      </c>
    </row>
    <row r="4714" customFormat="false" ht="12.8" hidden="false" customHeight="false" outlineLevel="0" collapsed="false">
      <c r="A4714" s="245" t="n">
        <v>89616</v>
      </c>
      <c r="B4714" s="246" t="s">
        <v>20084</v>
      </c>
      <c r="C4714" s="245" t="s">
        <v>14</v>
      </c>
      <c r="D4714" s="247" t="n">
        <v>0.1347</v>
      </c>
    </row>
    <row r="4715" customFormat="false" ht="12.8" hidden="false" customHeight="false" outlineLevel="0" collapsed="false">
      <c r="A4715" s="245" t="n">
        <v>103952</v>
      </c>
      <c r="B4715" s="246" t="s">
        <v>20085</v>
      </c>
      <c r="C4715" s="245" t="s">
        <v>14</v>
      </c>
      <c r="D4715" s="247" t="n">
        <v>0.6817</v>
      </c>
    </row>
    <row r="4716" customFormat="false" ht="12.8" hidden="false" customHeight="false" outlineLevel="0" collapsed="false">
      <c r="A4716" s="245" t="n">
        <v>103947</v>
      </c>
      <c r="B4716" s="246" t="s">
        <v>20086</v>
      </c>
      <c r="C4716" s="245" t="s">
        <v>14</v>
      </c>
      <c r="D4716" s="247" t="n">
        <v>0.705</v>
      </c>
    </row>
    <row r="4717" customFormat="false" ht="12.8" hidden="false" customHeight="false" outlineLevel="0" collapsed="false">
      <c r="A4717" s="245" t="n">
        <v>103957</v>
      </c>
      <c r="B4717" s="246" t="s">
        <v>20087</v>
      </c>
      <c r="C4717" s="245" t="s">
        <v>14</v>
      </c>
      <c r="D4717" s="247" t="n">
        <v>0.4823</v>
      </c>
    </row>
    <row r="4718" customFormat="false" ht="12.8" hidden="false" customHeight="false" outlineLevel="0" collapsed="false">
      <c r="A4718" s="245" t="n">
        <v>103953</v>
      </c>
      <c r="B4718" s="246" t="s">
        <v>20088</v>
      </c>
      <c r="C4718" s="245" t="s">
        <v>14</v>
      </c>
      <c r="D4718" s="247" t="n">
        <v>0.6347</v>
      </c>
    </row>
    <row r="4719" customFormat="false" ht="12.8" hidden="false" customHeight="false" outlineLevel="0" collapsed="false">
      <c r="A4719" s="245" t="n">
        <v>103948</v>
      </c>
      <c r="B4719" s="246" t="s">
        <v>20089</v>
      </c>
      <c r="C4719" s="245" t="s">
        <v>14</v>
      </c>
      <c r="D4719" s="247" t="n">
        <v>0.659</v>
      </c>
    </row>
    <row r="4720" customFormat="false" ht="12.8" hidden="false" customHeight="false" outlineLevel="0" collapsed="false">
      <c r="A4720" s="245" t="n">
        <v>103958</v>
      </c>
      <c r="B4720" s="246" t="s">
        <v>20090</v>
      </c>
      <c r="C4720" s="245" t="s">
        <v>14</v>
      </c>
      <c r="D4720" s="247" t="n">
        <v>0.3381</v>
      </c>
    </row>
    <row r="4721" customFormat="false" ht="12.8" hidden="false" customHeight="false" outlineLevel="0" collapsed="false">
      <c r="A4721" s="245" t="n">
        <v>104009</v>
      </c>
      <c r="B4721" s="246" t="s">
        <v>20091</v>
      </c>
      <c r="C4721" s="245" t="s">
        <v>14</v>
      </c>
      <c r="D4721" s="247" t="n">
        <v>0.4799</v>
      </c>
    </row>
    <row r="4722" customFormat="false" ht="12.8" hidden="false" customHeight="false" outlineLevel="0" collapsed="false">
      <c r="A4722" s="245" t="n">
        <v>103959</v>
      </c>
      <c r="B4722" s="246" t="s">
        <v>20092</v>
      </c>
      <c r="C4722" s="245" t="s">
        <v>14</v>
      </c>
      <c r="D4722" s="247" t="n">
        <v>0.2664</v>
      </c>
    </row>
    <row r="4723" customFormat="false" ht="12.8" hidden="false" customHeight="false" outlineLevel="0" collapsed="false">
      <c r="A4723" s="245" t="n">
        <v>103962</v>
      </c>
      <c r="B4723" s="246" t="s">
        <v>20093</v>
      </c>
      <c r="C4723" s="245" t="s">
        <v>14</v>
      </c>
      <c r="D4723" s="247" t="n">
        <v>0.322</v>
      </c>
    </row>
    <row r="4724" customFormat="false" ht="12.8" hidden="false" customHeight="false" outlineLevel="0" collapsed="false">
      <c r="A4724" s="245" t="n">
        <v>103954</v>
      </c>
      <c r="B4724" s="246" t="s">
        <v>20094</v>
      </c>
      <c r="C4724" s="245" t="s">
        <v>14</v>
      </c>
      <c r="D4724" s="247" t="n">
        <v>0.4806</v>
      </c>
    </row>
    <row r="4725" customFormat="false" ht="12.8" hidden="false" customHeight="false" outlineLevel="0" collapsed="false">
      <c r="A4725" s="245" t="n">
        <v>103949</v>
      </c>
      <c r="B4725" s="246" t="s">
        <v>20095</v>
      </c>
      <c r="C4725" s="245" t="s">
        <v>14</v>
      </c>
      <c r="D4725" s="247" t="n">
        <v>0.508</v>
      </c>
    </row>
    <row r="4726" customFormat="false" ht="12.8" hidden="false" customHeight="false" outlineLevel="0" collapsed="false">
      <c r="A4726" s="245" t="n">
        <v>103964</v>
      </c>
      <c r="B4726" s="246" t="s">
        <v>20096</v>
      </c>
      <c r="C4726" s="245" t="s">
        <v>14</v>
      </c>
      <c r="D4726" s="247" t="n">
        <v>0.3104</v>
      </c>
    </row>
    <row r="4727" customFormat="false" ht="12.8" hidden="false" customHeight="false" outlineLevel="0" collapsed="false">
      <c r="A4727" s="245" t="n">
        <v>104014</v>
      </c>
      <c r="B4727" s="246" t="s">
        <v>20097</v>
      </c>
      <c r="C4727" s="245" t="s">
        <v>14</v>
      </c>
      <c r="D4727" s="247" t="n">
        <v>0.4562</v>
      </c>
    </row>
    <row r="4728" customFormat="false" ht="12.8" hidden="false" customHeight="false" outlineLevel="0" collapsed="false">
      <c r="A4728" s="245" t="n">
        <v>103966</v>
      </c>
      <c r="B4728" s="246" t="s">
        <v>20098</v>
      </c>
      <c r="C4728" s="245" t="s">
        <v>14</v>
      </c>
      <c r="D4728" s="247" t="n">
        <v>0.296</v>
      </c>
    </row>
    <row r="4729" customFormat="false" ht="12.8" hidden="false" customHeight="false" outlineLevel="0" collapsed="false">
      <c r="A4729" s="245" t="n">
        <v>103999</v>
      </c>
      <c r="B4729" s="246" t="s">
        <v>20099</v>
      </c>
      <c r="C4729" s="245" t="s">
        <v>14</v>
      </c>
      <c r="D4729" s="247" t="n">
        <v>0.4362</v>
      </c>
    </row>
    <row r="4730" customFormat="false" ht="12.8" hidden="false" customHeight="false" outlineLevel="0" collapsed="false">
      <c r="A4730" s="245" t="n">
        <v>103967</v>
      </c>
      <c r="B4730" s="246" t="s">
        <v>20100</v>
      </c>
      <c r="C4730" s="245" t="s">
        <v>14</v>
      </c>
      <c r="D4730" s="247" t="n">
        <v>0.2643</v>
      </c>
    </row>
    <row r="4731" customFormat="false" ht="12.8" hidden="false" customHeight="false" outlineLevel="0" collapsed="false">
      <c r="A4731" s="245" t="n">
        <v>104003</v>
      </c>
      <c r="B4731" s="246" t="s">
        <v>20101</v>
      </c>
      <c r="C4731" s="245" t="s">
        <v>14</v>
      </c>
      <c r="D4731" s="247" t="n">
        <v>0.3957</v>
      </c>
    </row>
    <row r="4732" customFormat="false" ht="12.8" hidden="false" customHeight="false" outlineLevel="0" collapsed="false">
      <c r="A4732" s="245" t="n">
        <v>103968</v>
      </c>
      <c r="B4732" s="246" t="s">
        <v>20102</v>
      </c>
      <c r="C4732" s="245" t="s">
        <v>14</v>
      </c>
      <c r="D4732" s="247" t="n">
        <v>0.1879</v>
      </c>
    </row>
    <row r="4733" customFormat="false" ht="12.8" hidden="false" customHeight="false" outlineLevel="0" collapsed="false">
      <c r="A4733" s="245" t="n">
        <v>103969</v>
      </c>
      <c r="B4733" s="246" t="s">
        <v>20103</v>
      </c>
      <c r="C4733" s="245" t="s">
        <v>14</v>
      </c>
      <c r="D4733" s="247" t="n">
        <v>0.17</v>
      </c>
    </row>
    <row r="4734" customFormat="false" ht="12.8" hidden="false" customHeight="false" outlineLevel="0" collapsed="false">
      <c r="A4734" s="245" t="n">
        <v>103971</v>
      </c>
      <c r="B4734" s="246" t="s">
        <v>20104</v>
      </c>
      <c r="C4734" s="245" t="s">
        <v>14</v>
      </c>
      <c r="D4734" s="247" t="n">
        <v>0.1562</v>
      </c>
    </row>
    <row r="4735" customFormat="false" ht="12.8" hidden="false" customHeight="false" outlineLevel="0" collapsed="false">
      <c r="A4735" s="245" t="n">
        <v>103972</v>
      </c>
      <c r="B4735" s="246" t="s">
        <v>20105</v>
      </c>
      <c r="C4735" s="245" t="s">
        <v>14</v>
      </c>
      <c r="D4735" s="247" t="n">
        <v>0.151</v>
      </c>
    </row>
    <row r="4736" customFormat="false" ht="12.8" hidden="false" customHeight="false" outlineLevel="0" collapsed="false">
      <c r="A4736" s="245" t="n">
        <v>103993</v>
      </c>
      <c r="B4736" s="246" t="s">
        <v>20106</v>
      </c>
      <c r="C4736" s="245" t="s">
        <v>14</v>
      </c>
      <c r="D4736" s="247" t="n">
        <v>0.5499</v>
      </c>
    </row>
    <row r="4737" customFormat="false" ht="12.8" hidden="false" customHeight="false" outlineLevel="0" collapsed="false">
      <c r="A4737" s="245" t="n">
        <v>89407</v>
      </c>
      <c r="B4737" s="246" t="s">
        <v>20107</v>
      </c>
      <c r="C4737" s="245" t="s">
        <v>14</v>
      </c>
      <c r="D4737" s="247" t="n">
        <v>0.608</v>
      </c>
    </row>
    <row r="4738" customFormat="false" ht="12.8" hidden="false" customHeight="false" outlineLevel="0" collapsed="false">
      <c r="A4738" s="245" t="n">
        <v>89361</v>
      </c>
      <c r="B4738" s="246" t="s">
        <v>20108</v>
      </c>
      <c r="C4738" s="245" t="s">
        <v>14</v>
      </c>
      <c r="D4738" s="247" t="n">
        <v>0.6343</v>
      </c>
    </row>
    <row r="4739" customFormat="false" ht="12.8" hidden="false" customHeight="false" outlineLevel="0" collapsed="false">
      <c r="A4739" s="245" t="n">
        <v>89490</v>
      </c>
      <c r="B4739" s="246" t="s">
        <v>20109</v>
      </c>
      <c r="C4739" s="245" t="s">
        <v>14</v>
      </c>
      <c r="D4739" s="247" t="n">
        <v>0.441</v>
      </c>
    </row>
    <row r="4740" customFormat="false" ht="12.8" hidden="false" customHeight="false" outlineLevel="0" collapsed="false">
      <c r="A4740" s="245" t="n">
        <v>89411</v>
      </c>
      <c r="B4740" s="246" t="s">
        <v>20110</v>
      </c>
      <c r="C4740" s="245" t="s">
        <v>14</v>
      </c>
      <c r="D4740" s="247" t="n">
        <v>0.601</v>
      </c>
    </row>
    <row r="4741" customFormat="false" ht="12.8" hidden="false" customHeight="false" outlineLevel="0" collapsed="false">
      <c r="A4741" s="245" t="n">
        <v>89365</v>
      </c>
      <c r="B4741" s="246" t="s">
        <v>20111</v>
      </c>
      <c r="C4741" s="245" t="s">
        <v>14</v>
      </c>
      <c r="D4741" s="247" t="n">
        <v>0.6269</v>
      </c>
    </row>
    <row r="4742" customFormat="false" ht="12.8" hidden="false" customHeight="false" outlineLevel="0" collapsed="false">
      <c r="A4742" s="245" t="n">
        <v>89496</v>
      </c>
      <c r="B4742" s="246" t="s">
        <v>20112</v>
      </c>
      <c r="C4742" s="245" t="s">
        <v>14</v>
      </c>
      <c r="D4742" s="247" t="n">
        <v>0.3636</v>
      </c>
    </row>
    <row r="4743" customFormat="false" ht="12.8" hidden="false" customHeight="false" outlineLevel="0" collapsed="false">
      <c r="A4743" s="245" t="n">
        <v>89416</v>
      </c>
      <c r="B4743" s="246" t="s">
        <v>20113</v>
      </c>
      <c r="C4743" s="245" t="s">
        <v>14</v>
      </c>
      <c r="D4743" s="247" t="n">
        <v>0.5175</v>
      </c>
    </row>
    <row r="4744" customFormat="false" ht="12.8" hidden="false" customHeight="false" outlineLevel="0" collapsed="false">
      <c r="A4744" s="245" t="n">
        <v>89370</v>
      </c>
      <c r="B4744" s="246" t="s">
        <v>20114</v>
      </c>
      <c r="C4744" s="245" t="s">
        <v>14</v>
      </c>
      <c r="D4744" s="247" t="n">
        <v>0.5449</v>
      </c>
    </row>
    <row r="4745" customFormat="false" ht="12.8" hidden="false" customHeight="false" outlineLevel="0" collapsed="false">
      <c r="A4745" s="245" t="n">
        <v>89500</v>
      </c>
      <c r="B4745" s="246" t="s">
        <v>20115</v>
      </c>
      <c r="C4745" s="245" t="s">
        <v>14</v>
      </c>
      <c r="D4745" s="247" t="n">
        <v>0.3625</v>
      </c>
    </row>
    <row r="4746" customFormat="false" ht="12.8" hidden="false" customHeight="false" outlineLevel="0" collapsed="false">
      <c r="A4746" s="245" t="n">
        <v>103983</v>
      </c>
      <c r="B4746" s="246" t="s">
        <v>20116</v>
      </c>
      <c r="C4746" s="245" t="s">
        <v>14</v>
      </c>
      <c r="D4746" s="247" t="n">
        <v>0.5089</v>
      </c>
    </row>
    <row r="4747" customFormat="false" ht="12.8" hidden="false" customHeight="false" outlineLevel="0" collapsed="false">
      <c r="A4747" s="245" t="n">
        <v>89504</v>
      </c>
      <c r="B4747" s="246" t="s">
        <v>20117</v>
      </c>
      <c r="C4747" s="245" t="s">
        <v>14</v>
      </c>
      <c r="D4747" s="247" t="n">
        <v>0.2942</v>
      </c>
    </row>
    <row r="4748" customFormat="false" ht="12.8" hidden="false" customHeight="false" outlineLevel="0" collapsed="false">
      <c r="A4748" s="245" t="n">
        <v>103987</v>
      </c>
      <c r="B4748" s="246" t="s">
        <v>20118</v>
      </c>
      <c r="C4748" s="245" t="s">
        <v>14</v>
      </c>
      <c r="D4748" s="247" t="n">
        <v>0.4284</v>
      </c>
    </row>
    <row r="4749" customFormat="false" ht="12.8" hidden="false" customHeight="false" outlineLevel="0" collapsed="false">
      <c r="A4749" s="245" t="n">
        <v>89510</v>
      </c>
      <c r="B4749" s="246" t="s">
        <v>20119</v>
      </c>
      <c r="C4749" s="245" t="s">
        <v>14</v>
      </c>
      <c r="D4749" s="247" t="n">
        <v>0.2418</v>
      </c>
    </row>
    <row r="4750" customFormat="false" ht="12.8" hidden="false" customHeight="false" outlineLevel="0" collapsed="false">
      <c r="A4750" s="245" t="n">
        <v>89519</v>
      </c>
      <c r="B4750" s="246" t="s">
        <v>20120</v>
      </c>
      <c r="C4750" s="245" t="s">
        <v>14</v>
      </c>
      <c r="D4750" s="247" t="n">
        <v>0.167</v>
      </c>
    </row>
    <row r="4751" customFormat="false" ht="12.8" hidden="false" customHeight="false" outlineLevel="0" collapsed="false">
      <c r="A4751" s="245" t="n">
        <v>89527</v>
      </c>
      <c r="B4751" s="246" t="s">
        <v>20121</v>
      </c>
      <c r="C4751" s="245" t="s">
        <v>14</v>
      </c>
      <c r="D4751" s="247" t="n">
        <v>0.155</v>
      </c>
    </row>
    <row r="4752" customFormat="false" ht="12.8" hidden="false" customHeight="false" outlineLevel="0" collapsed="false">
      <c r="A4752" s="245" t="n">
        <v>89406</v>
      </c>
      <c r="B4752" s="246" t="s">
        <v>20122</v>
      </c>
      <c r="C4752" s="245" t="s">
        <v>14</v>
      </c>
      <c r="D4752" s="247" t="n">
        <v>0.6135</v>
      </c>
    </row>
    <row r="4753" customFormat="false" ht="12.8" hidden="false" customHeight="false" outlineLevel="0" collapsed="false">
      <c r="A4753" s="245" t="n">
        <v>89360</v>
      </c>
      <c r="B4753" s="246" t="s">
        <v>20123</v>
      </c>
      <c r="C4753" s="245" t="s">
        <v>14</v>
      </c>
      <c r="D4753" s="247" t="n">
        <v>0.6397</v>
      </c>
    </row>
    <row r="4754" customFormat="false" ht="12.8" hidden="false" customHeight="false" outlineLevel="0" collapsed="false">
      <c r="A4754" s="245" t="n">
        <v>89489</v>
      </c>
      <c r="B4754" s="246" t="s">
        <v>20124</v>
      </c>
      <c r="C4754" s="245" t="s">
        <v>14</v>
      </c>
      <c r="D4754" s="247" t="n">
        <v>0.4067</v>
      </c>
    </row>
    <row r="4755" customFormat="false" ht="12.8" hidden="false" customHeight="false" outlineLevel="0" collapsed="false">
      <c r="A4755" s="245" t="n">
        <v>89410</v>
      </c>
      <c r="B4755" s="246" t="s">
        <v>20125</v>
      </c>
      <c r="C4755" s="245" t="s">
        <v>14</v>
      </c>
      <c r="D4755" s="247" t="n">
        <v>0.5672</v>
      </c>
    </row>
    <row r="4756" customFormat="false" ht="12.8" hidden="false" customHeight="false" outlineLevel="0" collapsed="false">
      <c r="A4756" s="245" t="n">
        <v>89364</v>
      </c>
      <c r="B4756" s="246" t="s">
        <v>20126</v>
      </c>
      <c r="C4756" s="245" t="s">
        <v>14</v>
      </c>
      <c r="D4756" s="247" t="n">
        <v>0.5938</v>
      </c>
    </row>
    <row r="4757" customFormat="false" ht="12.8" hidden="false" customHeight="false" outlineLevel="0" collapsed="false">
      <c r="A4757" s="245" t="n">
        <v>89494</v>
      </c>
      <c r="B4757" s="246" t="s">
        <v>20127</v>
      </c>
      <c r="C4757" s="245" t="s">
        <v>14</v>
      </c>
      <c r="D4757" s="247" t="n">
        <v>0.2997</v>
      </c>
    </row>
    <row r="4758" customFormat="false" ht="12.8" hidden="false" customHeight="false" outlineLevel="0" collapsed="false">
      <c r="A4758" s="245" t="n">
        <v>89415</v>
      </c>
      <c r="B4758" s="246" t="s">
        <v>20128</v>
      </c>
      <c r="C4758" s="245" t="s">
        <v>14</v>
      </c>
      <c r="D4758" s="247" t="n">
        <v>0.4459</v>
      </c>
    </row>
    <row r="4759" customFormat="false" ht="12.8" hidden="false" customHeight="false" outlineLevel="0" collapsed="false">
      <c r="A4759" s="245" t="n">
        <v>89369</v>
      </c>
      <c r="B4759" s="246" t="s">
        <v>20129</v>
      </c>
      <c r="C4759" s="245" t="s">
        <v>14</v>
      </c>
      <c r="D4759" s="247" t="n">
        <v>0.4733</v>
      </c>
    </row>
    <row r="4760" customFormat="false" ht="12.8" hidden="false" customHeight="false" outlineLevel="0" collapsed="false">
      <c r="A4760" s="245" t="n">
        <v>89499</v>
      </c>
      <c r="B4760" s="246" t="s">
        <v>20130</v>
      </c>
      <c r="C4760" s="245" t="s">
        <v>14</v>
      </c>
      <c r="D4760" s="247" t="n">
        <v>0.2298</v>
      </c>
    </row>
    <row r="4761" customFormat="false" ht="12.8" hidden="false" customHeight="false" outlineLevel="0" collapsed="false">
      <c r="A4761" s="245" t="n">
        <v>103982</v>
      </c>
      <c r="B4761" s="246" t="s">
        <v>20131</v>
      </c>
      <c r="C4761" s="245" t="s">
        <v>14</v>
      </c>
      <c r="D4761" s="247" t="n">
        <v>0.3529</v>
      </c>
    </row>
    <row r="4762" customFormat="false" ht="12.8" hidden="false" customHeight="false" outlineLevel="0" collapsed="false">
      <c r="A4762" s="245" t="n">
        <v>89503</v>
      </c>
      <c r="B4762" s="246" t="s">
        <v>20132</v>
      </c>
      <c r="C4762" s="245" t="s">
        <v>14</v>
      </c>
      <c r="D4762" s="247" t="n">
        <v>0.241</v>
      </c>
    </row>
    <row r="4763" customFormat="false" ht="12.8" hidden="false" customHeight="false" outlineLevel="0" collapsed="false">
      <c r="A4763" s="245" t="n">
        <v>103986</v>
      </c>
      <c r="B4763" s="246" t="s">
        <v>20133</v>
      </c>
      <c r="C4763" s="245" t="s">
        <v>14</v>
      </c>
      <c r="D4763" s="247" t="n">
        <v>0.3637</v>
      </c>
    </row>
    <row r="4764" customFormat="false" ht="12.8" hidden="false" customHeight="false" outlineLevel="0" collapsed="false">
      <c r="A4764" s="245" t="n">
        <v>89507</v>
      </c>
      <c r="B4764" s="246" t="s">
        <v>20134</v>
      </c>
      <c r="C4764" s="245" t="s">
        <v>14</v>
      </c>
      <c r="D4764" s="247" t="n">
        <v>0.1362</v>
      </c>
    </row>
    <row r="4765" customFormat="false" ht="12.8" hidden="false" customHeight="false" outlineLevel="0" collapsed="false">
      <c r="A4765" s="245" t="n">
        <v>89517</v>
      </c>
      <c r="B4765" s="246" t="s">
        <v>20135</v>
      </c>
      <c r="C4765" s="245" t="s">
        <v>14</v>
      </c>
      <c r="D4765" s="247" t="n">
        <v>0.1122</v>
      </c>
    </row>
    <row r="4766" customFormat="false" ht="12.8" hidden="false" customHeight="false" outlineLevel="0" collapsed="false">
      <c r="A4766" s="245" t="n">
        <v>89525</v>
      </c>
      <c r="B4766" s="246" t="s">
        <v>20136</v>
      </c>
      <c r="C4766" s="245" t="s">
        <v>14</v>
      </c>
      <c r="D4766" s="247" t="n">
        <v>0.0998</v>
      </c>
    </row>
    <row r="4767" customFormat="false" ht="12.8" hidden="false" customHeight="false" outlineLevel="0" collapsed="false">
      <c r="A4767" s="245" t="n">
        <v>89423</v>
      </c>
      <c r="B4767" s="246" t="s">
        <v>20137</v>
      </c>
      <c r="C4767" s="245" t="s">
        <v>14</v>
      </c>
      <c r="D4767" s="247" t="n">
        <v>0.3503</v>
      </c>
    </row>
    <row r="4768" customFormat="false" ht="12.8" hidden="false" customHeight="false" outlineLevel="0" collapsed="false">
      <c r="A4768" s="245" t="n">
        <v>89377</v>
      </c>
      <c r="B4768" s="246" t="s">
        <v>20138</v>
      </c>
      <c r="C4768" s="245" t="s">
        <v>14</v>
      </c>
      <c r="D4768" s="247" t="n">
        <v>0.3762</v>
      </c>
    </row>
    <row r="4769" customFormat="false" ht="12.8" hidden="false" customHeight="false" outlineLevel="0" collapsed="false">
      <c r="A4769" s="245" t="n">
        <v>89540</v>
      </c>
      <c r="B4769" s="246" t="s">
        <v>20139</v>
      </c>
      <c r="C4769" s="245" t="s">
        <v>14</v>
      </c>
      <c r="D4769" s="247" t="n">
        <v>0.1933</v>
      </c>
    </row>
    <row r="4770" customFormat="false" ht="12.8" hidden="false" customHeight="false" outlineLevel="0" collapsed="false">
      <c r="A4770" s="245" t="n">
        <v>89430</v>
      </c>
      <c r="B4770" s="246" t="s">
        <v>20140</v>
      </c>
      <c r="C4770" s="245" t="s">
        <v>14</v>
      </c>
      <c r="D4770" s="247" t="n">
        <v>0.3146</v>
      </c>
    </row>
    <row r="4771" customFormat="false" ht="12.8" hidden="false" customHeight="false" outlineLevel="0" collapsed="false">
      <c r="A4771" s="245" t="n">
        <v>89384</v>
      </c>
      <c r="B4771" s="246" t="s">
        <v>20141</v>
      </c>
      <c r="C4771" s="245" t="s">
        <v>14</v>
      </c>
      <c r="D4771" s="247" t="n">
        <v>0.3391</v>
      </c>
    </row>
    <row r="4772" customFormat="false" ht="12.8" hidden="false" customHeight="false" outlineLevel="0" collapsed="false">
      <c r="A4772" s="245" t="n">
        <v>89555</v>
      </c>
      <c r="B4772" s="246" t="s">
        <v>20142</v>
      </c>
      <c r="C4772" s="245" t="s">
        <v>14</v>
      </c>
      <c r="D4772" s="247" t="n">
        <v>0.1123</v>
      </c>
    </row>
    <row r="4773" customFormat="false" ht="12.8" hidden="false" customHeight="false" outlineLevel="0" collapsed="false">
      <c r="A4773" s="245" t="n">
        <v>89437</v>
      </c>
      <c r="B4773" s="246" t="s">
        <v>20143</v>
      </c>
      <c r="C4773" s="245" t="s">
        <v>14</v>
      </c>
      <c r="D4773" s="247" t="n">
        <v>0.1921</v>
      </c>
    </row>
    <row r="4774" customFormat="false" ht="12.8" hidden="false" customHeight="false" outlineLevel="0" collapsed="false">
      <c r="A4774" s="245" t="n">
        <v>89392</v>
      </c>
      <c r="B4774" s="246" t="s">
        <v>20144</v>
      </c>
      <c r="C4774" s="245" t="s">
        <v>14</v>
      </c>
      <c r="D4774" s="247" t="n">
        <v>0.2098</v>
      </c>
    </row>
    <row r="4775" customFormat="false" ht="12.8" hidden="false" customHeight="false" outlineLevel="0" collapsed="false">
      <c r="A4775" s="245" t="n">
        <v>89405</v>
      </c>
      <c r="B4775" s="246" t="s">
        <v>20145</v>
      </c>
      <c r="C4775" s="245" t="s">
        <v>14</v>
      </c>
      <c r="D4775" s="247" t="n">
        <v>0.7053</v>
      </c>
    </row>
    <row r="4776" customFormat="false" ht="12.8" hidden="false" customHeight="false" outlineLevel="0" collapsed="false">
      <c r="A4776" s="245" t="n">
        <v>89359</v>
      </c>
      <c r="B4776" s="246" t="s">
        <v>20146</v>
      </c>
      <c r="C4776" s="245" t="s">
        <v>14</v>
      </c>
      <c r="D4776" s="247" t="n">
        <v>0.7281</v>
      </c>
    </row>
    <row r="4777" customFormat="false" ht="12.8" hidden="false" customHeight="false" outlineLevel="0" collapsed="false">
      <c r="A4777" s="245" t="n">
        <v>89485</v>
      </c>
      <c r="B4777" s="246" t="s">
        <v>20147</v>
      </c>
      <c r="C4777" s="245" t="s">
        <v>14</v>
      </c>
      <c r="D4777" s="247" t="n">
        <v>0.5184</v>
      </c>
    </row>
    <row r="4778" customFormat="false" ht="12.8" hidden="false" customHeight="false" outlineLevel="0" collapsed="false">
      <c r="A4778" s="245" t="n">
        <v>89409</v>
      </c>
      <c r="B4778" s="246" t="s">
        <v>20148</v>
      </c>
      <c r="C4778" s="245" t="s">
        <v>14</v>
      </c>
      <c r="D4778" s="247" t="n">
        <v>0.6721</v>
      </c>
    </row>
    <row r="4779" customFormat="false" ht="12.8" hidden="false" customHeight="false" outlineLevel="0" collapsed="false">
      <c r="A4779" s="245" t="n">
        <v>89363</v>
      </c>
      <c r="B4779" s="246" t="s">
        <v>20149</v>
      </c>
      <c r="C4779" s="245" t="s">
        <v>14</v>
      </c>
      <c r="D4779" s="247" t="n">
        <v>0.6955</v>
      </c>
    </row>
    <row r="4780" customFormat="false" ht="12.8" hidden="false" customHeight="false" outlineLevel="0" collapsed="false">
      <c r="A4780" s="245" t="n">
        <v>89493</v>
      </c>
      <c r="B4780" s="246" t="s">
        <v>20150</v>
      </c>
      <c r="C4780" s="245" t="s">
        <v>14</v>
      </c>
      <c r="D4780" s="247" t="n">
        <v>0.3765</v>
      </c>
    </row>
    <row r="4781" customFormat="false" ht="12.8" hidden="false" customHeight="false" outlineLevel="0" collapsed="false">
      <c r="A4781" s="245" t="n">
        <v>89414</v>
      </c>
      <c r="B4781" s="246" t="s">
        <v>20151</v>
      </c>
      <c r="C4781" s="245" t="s">
        <v>14</v>
      </c>
      <c r="D4781" s="247" t="n">
        <v>0.5313</v>
      </c>
    </row>
    <row r="4782" customFormat="false" ht="12.8" hidden="false" customHeight="false" outlineLevel="0" collapsed="false">
      <c r="A4782" s="245" t="n">
        <v>89368</v>
      </c>
      <c r="B4782" s="246" t="s">
        <v>20152</v>
      </c>
      <c r="C4782" s="245" t="s">
        <v>14</v>
      </c>
      <c r="D4782" s="247" t="n">
        <v>0.5585</v>
      </c>
    </row>
    <row r="4783" customFormat="false" ht="12.8" hidden="false" customHeight="false" outlineLevel="0" collapsed="false">
      <c r="A4783" s="245" t="n">
        <v>89498</v>
      </c>
      <c r="B4783" s="246" t="s">
        <v>20153</v>
      </c>
      <c r="C4783" s="245" t="s">
        <v>14</v>
      </c>
      <c r="D4783" s="247" t="n">
        <v>0.3461</v>
      </c>
    </row>
    <row r="4784" customFormat="false" ht="12.8" hidden="false" customHeight="false" outlineLevel="0" collapsed="false">
      <c r="A4784" s="245" t="n">
        <v>103981</v>
      </c>
      <c r="B4784" s="246" t="s">
        <v>20154</v>
      </c>
      <c r="C4784" s="245" t="s">
        <v>14</v>
      </c>
      <c r="D4784" s="247" t="n">
        <v>0.4911</v>
      </c>
    </row>
    <row r="4785" customFormat="false" ht="12.8" hidden="false" customHeight="false" outlineLevel="0" collapsed="false">
      <c r="A4785" s="245" t="n">
        <v>89502</v>
      </c>
      <c r="B4785" s="246" t="s">
        <v>20155</v>
      </c>
      <c r="C4785" s="245" t="s">
        <v>14</v>
      </c>
      <c r="D4785" s="247" t="n">
        <v>0.3285</v>
      </c>
    </row>
    <row r="4786" customFormat="false" ht="12.8" hidden="false" customHeight="false" outlineLevel="0" collapsed="false">
      <c r="A4786" s="245" t="n">
        <v>103985</v>
      </c>
      <c r="B4786" s="246" t="s">
        <v>20156</v>
      </c>
      <c r="C4786" s="245" t="s">
        <v>14</v>
      </c>
      <c r="D4786" s="247" t="n">
        <v>0.4678</v>
      </c>
    </row>
    <row r="4787" customFormat="false" ht="12.8" hidden="false" customHeight="false" outlineLevel="0" collapsed="false">
      <c r="A4787" s="245" t="n">
        <v>89506</v>
      </c>
      <c r="B4787" s="246" t="s">
        <v>20157</v>
      </c>
      <c r="C4787" s="245" t="s">
        <v>14</v>
      </c>
      <c r="D4787" s="247" t="n">
        <v>0.1616</v>
      </c>
    </row>
    <row r="4788" customFormat="false" ht="12.8" hidden="false" customHeight="false" outlineLevel="0" collapsed="false">
      <c r="A4788" s="245" t="n">
        <v>89515</v>
      </c>
      <c r="B4788" s="246" t="s">
        <v>20158</v>
      </c>
      <c r="C4788" s="245" t="s">
        <v>14</v>
      </c>
      <c r="D4788" s="247" t="n">
        <v>0.0937</v>
      </c>
    </row>
    <row r="4789" customFormat="false" ht="12.8" hidden="false" customHeight="false" outlineLevel="0" collapsed="false">
      <c r="A4789" s="245" t="n">
        <v>89523</v>
      </c>
      <c r="B4789" s="246" t="s">
        <v>20159</v>
      </c>
      <c r="C4789" s="245" t="s">
        <v>14</v>
      </c>
      <c r="D4789" s="247" t="n">
        <v>0.0858</v>
      </c>
    </row>
    <row r="4790" customFormat="false" ht="12.8" hidden="false" customHeight="false" outlineLevel="0" collapsed="false">
      <c r="A4790" s="245" t="n">
        <v>90373</v>
      </c>
      <c r="B4790" s="246" t="s">
        <v>20160</v>
      </c>
      <c r="C4790" s="245" t="s">
        <v>14</v>
      </c>
      <c r="D4790" s="247" t="n">
        <v>0.451</v>
      </c>
    </row>
    <row r="4791" customFormat="false" ht="12.8" hidden="false" customHeight="false" outlineLevel="0" collapsed="false">
      <c r="A4791" s="245" t="n">
        <v>89366</v>
      </c>
      <c r="B4791" s="246" t="s">
        <v>20161</v>
      </c>
      <c r="C4791" s="245" t="s">
        <v>14</v>
      </c>
      <c r="D4791" s="247" t="n">
        <v>0.3829</v>
      </c>
    </row>
    <row r="4792" customFormat="false" ht="12.8" hidden="false" customHeight="false" outlineLevel="0" collapsed="false">
      <c r="A4792" s="245" t="n">
        <v>89404</v>
      </c>
      <c r="B4792" s="246" t="s">
        <v>20162</v>
      </c>
      <c r="C4792" s="245" t="s">
        <v>14</v>
      </c>
      <c r="D4792" s="247" t="n">
        <v>0.7677</v>
      </c>
    </row>
    <row r="4793" customFormat="false" ht="12.8" hidden="false" customHeight="false" outlineLevel="0" collapsed="false">
      <c r="A4793" s="245" t="n">
        <v>89358</v>
      </c>
      <c r="B4793" s="246" t="s">
        <v>20163</v>
      </c>
      <c r="C4793" s="245" t="s">
        <v>14</v>
      </c>
      <c r="D4793" s="247" t="n">
        <v>0.787</v>
      </c>
    </row>
    <row r="4794" customFormat="false" ht="12.8" hidden="false" customHeight="false" outlineLevel="0" collapsed="false">
      <c r="A4794" s="245" t="n">
        <v>89481</v>
      </c>
      <c r="B4794" s="246" t="s">
        <v>20164</v>
      </c>
      <c r="C4794" s="245" t="s">
        <v>14</v>
      </c>
      <c r="D4794" s="247" t="n">
        <v>0.606</v>
      </c>
    </row>
    <row r="4795" customFormat="false" ht="12.8" hidden="false" customHeight="false" outlineLevel="0" collapsed="false">
      <c r="A4795" s="245" t="n">
        <v>89408</v>
      </c>
      <c r="B4795" s="246" t="s">
        <v>20165</v>
      </c>
      <c r="C4795" s="245" t="s">
        <v>14</v>
      </c>
      <c r="D4795" s="247" t="n">
        <v>0.7445</v>
      </c>
    </row>
    <row r="4796" customFormat="false" ht="12.8" hidden="false" customHeight="false" outlineLevel="0" collapsed="false">
      <c r="A4796" s="245" t="n">
        <v>89362</v>
      </c>
      <c r="B4796" s="246" t="s">
        <v>20166</v>
      </c>
      <c r="C4796" s="245" t="s">
        <v>14</v>
      </c>
      <c r="D4796" s="247" t="n">
        <v>0.7643</v>
      </c>
    </row>
    <row r="4797" customFormat="false" ht="12.8" hidden="false" customHeight="false" outlineLevel="0" collapsed="false">
      <c r="A4797" s="245" t="n">
        <v>89412</v>
      </c>
      <c r="B4797" s="246" t="s">
        <v>20167</v>
      </c>
      <c r="C4797" s="245" t="s">
        <v>14</v>
      </c>
      <c r="D4797" s="247" t="n">
        <v>0.5967</v>
      </c>
    </row>
    <row r="4798" customFormat="false" ht="12.8" hidden="false" customHeight="false" outlineLevel="0" collapsed="false">
      <c r="A4798" s="245" t="n">
        <v>89492</v>
      </c>
      <c r="B4798" s="246" t="s">
        <v>20168</v>
      </c>
      <c r="C4798" s="245" t="s">
        <v>14</v>
      </c>
      <c r="D4798" s="247" t="n">
        <v>0.465</v>
      </c>
    </row>
    <row r="4799" customFormat="false" ht="12.8" hidden="false" customHeight="false" outlineLevel="0" collapsed="false">
      <c r="A4799" s="245" t="n">
        <v>89413</v>
      </c>
      <c r="B4799" s="246" t="s">
        <v>20169</v>
      </c>
      <c r="C4799" s="245" t="s">
        <v>14</v>
      </c>
      <c r="D4799" s="247" t="n">
        <v>0.6193</v>
      </c>
    </row>
    <row r="4800" customFormat="false" ht="12.8" hidden="false" customHeight="false" outlineLevel="0" collapsed="false">
      <c r="A4800" s="245" t="n">
        <v>89367</v>
      </c>
      <c r="B4800" s="246" t="s">
        <v>20170</v>
      </c>
      <c r="C4800" s="245" t="s">
        <v>14</v>
      </c>
      <c r="D4800" s="247" t="n">
        <v>0.6447</v>
      </c>
    </row>
    <row r="4801" customFormat="false" ht="12.8" hidden="false" customHeight="false" outlineLevel="0" collapsed="false">
      <c r="A4801" s="245" t="n">
        <v>89497</v>
      </c>
      <c r="B4801" s="246" t="s">
        <v>20171</v>
      </c>
      <c r="C4801" s="245" t="s">
        <v>14</v>
      </c>
      <c r="D4801" s="247" t="n">
        <v>0.3479</v>
      </c>
    </row>
    <row r="4802" customFormat="false" ht="12.8" hidden="false" customHeight="false" outlineLevel="0" collapsed="false">
      <c r="A4802" s="245" t="n">
        <v>103980</v>
      </c>
      <c r="B4802" s="246" t="s">
        <v>20172</v>
      </c>
      <c r="C4802" s="245" t="s">
        <v>14</v>
      </c>
      <c r="D4802" s="247" t="n">
        <v>0.4931</v>
      </c>
    </row>
    <row r="4803" customFormat="false" ht="12.8" hidden="false" customHeight="false" outlineLevel="0" collapsed="false">
      <c r="A4803" s="245" t="n">
        <v>89501</v>
      </c>
      <c r="B4803" s="246" t="s">
        <v>20173</v>
      </c>
      <c r="C4803" s="245" t="s">
        <v>14</v>
      </c>
      <c r="D4803" s="247" t="n">
        <v>0.3925</v>
      </c>
    </row>
    <row r="4804" customFormat="false" ht="12.8" hidden="false" customHeight="false" outlineLevel="0" collapsed="false">
      <c r="A4804" s="245" t="n">
        <v>103984</v>
      </c>
      <c r="B4804" s="246" t="s">
        <v>20174</v>
      </c>
      <c r="C4804" s="245" t="s">
        <v>14</v>
      </c>
      <c r="D4804" s="247" t="n">
        <v>0.5368</v>
      </c>
    </row>
    <row r="4805" customFormat="false" ht="12.8" hidden="false" customHeight="false" outlineLevel="0" collapsed="false">
      <c r="A4805" s="245" t="n">
        <v>89505</v>
      </c>
      <c r="B4805" s="246" t="s">
        <v>20175</v>
      </c>
      <c r="C4805" s="245" t="s">
        <v>14</v>
      </c>
      <c r="D4805" s="247" t="n">
        <v>0.1543</v>
      </c>
    </row>
    <row r="4806" customFormat="false" ht="12.8" hidden="false" customHeight="false" outlineLevel="0" collapsed="false">
      <c r="A4806" s="245" t="n">
        <v>89513</v>
      </c>
      <c r="B4806" s="246" t="s">
        <v>20176</v>
      </c>
      <c r="C4806" s="245" t="s">
        <v>14</v>
      </c>
      <c r="D4806" s="247" t="n">
        <v>0.0745</v>
      </c>
    </row>
    <row r="4807" customFormat="false" ht="12.8" hidden="false" customHeight="false" outlineLevel="0" collapsed="false">
      <c r="A4807" s="245" t="n">
        <v>89521</v>
      </c>
      <c r="B4807" s="246" t="s">
        <v>20177</v>
      </c>
      <c r="C4807" s="245" t="s">
        <v>14</v>
      </c>
      <c r="D4807" s="247" t="n">
        <v>0.07</v>
      </c>
    </row>
    <row r="4808" customFormat="false" ht="12.8" hidden="false" customHeight="false" outlineLevel="0" collapsed="false">
      <c r="A4808" s="245" t="n">
        <v>103955</v>
      </c>
      <c r="B4808" s="246" t="s">
        <v>20178</v>
      </c>
      <c r="C4808" s="245" t="s">
        <v>14</v>
      </c>
      <c r="D4808" s="247" t="n">
        <v>0.5758</v>
      </c>
    </row>
    <row r="4809" customFormat="false" ht="12.8" hidden="false" customHeight="false" outlineLevel="0" collapsed="false">
      <c r="A4809" s="245" t="n">
        <v>103950</v>
      </c>
      <c r="B4809" s="246" t="s">
        <v>20179</v>
      </c>
      <c r="C4809" s="245" t="s">
        <v>14</v>
      </c>
      <c r="D4809" s="247" t="n">
        <v>0.6021</v>
      </c>
    </row>
    <row r="4810" customFormat="false" ht="12.8" hidden="false" customHeight="false" outlineLevel="0" collapsed="false">
      <c r="A4810" s="245" t="n">
        <v>103974</v>
      </c>
      <c r="B4810" s="246" t="s">
        <v>20180</v>
      </c>
      <c r="C4810" s="245" t="s">
        <v>14</v>
      </c>
      <c r="D4810" s="247" t="n">
        <v>0.324</v>
      </c>
    </row>
    <row r="4811" customFormat="false" ht="12.8" hidden="false" customHeight="false" outlineLevel="0" collapsed="false">
      <c r="A4811" s="245" t="n">
        <v>103956</v>
      </c>
      <c r="B4811" s="246" t="s">
        <v>20181</v>
      </c>
      <c r="C4811" s="245" t="s">
        <v>14</v>
      </c>
      <c r="D4811" s="247" t="n">
        <v>0.4763</v>
      </c>
    </row>
    <row r="4812" customFormat="false" ht="12.8" hidden="false" customHeight="false" outlineLevel="0" collapsed="false">
      <c r="A4812" s="245" t="n">
        <v>103951</v>
      </c>
      <c r="B4812" s="246" t="s">
        <v>20182</v>
      </c>
      <c r="C4812" s="245" t="s">
        <v>14</v>
      </c>
      <c r="D4812" s="247" t="n">
        <v>0.5041</v>
      </c>
    </row>
    <row r="4813" customFormat="false" ht="12.8" hidden="false" customHeight="false" outlineLevel="0" collapsed="false">
      <c r="A4813" s="245" t="n">
        <v>89374</v>
      </c>
      <c r="B4813" s="246" t="s">
        <v>20183</v>
      </c>
      <c r="C4813" s="245" t="s">
        <v>14</v>
      </c>
      <c r="D4813" s="247" t="n">
        <v>0.3478</v>
      </c>
    </row>
    <row r="4814" customFormat="false" ht="12.8" hidden="false" customHeight="false" outlineLevel="0" collapsed="false">
      <c r="A4814" s="245" t="n">
        <v>89427</v>
      </c>
      <c r="B4814" s="246" t="s">
        <v>20184</v>
      </c>
      <c r="C4814" s="245" t="s">
        <v>14</v>
      </c>
      <c r="D4814" s="247" t="n">
        <v>0.3071</v>
      </c>
    </row>
    <row r="4815" customFormat="false" ht="12.8" hidden="false" customHeight="false" outlineLevel="0" collapsed="false">
      <c r="A4815" s="245" t="n">
        <v>89381</v>
      </c>
      <c r="B4815" s="246" t="s">
        <v>20185</v>
      </c>
      <c r="C4815" s="245" t="s">
        <v>14</v>
      </c>
      <c r="D4815" s="247" t="n">
        <v>0.3318</v>
      </c>
    </row>
    <row r="4816" customFormat="false" ht="12.8" hidden="false" customHeight="false" outlineLevel="0" collapsed="false">
      <c r="A4816" s="245" t="n">
        <v>95237</v>
      </c>
      <c r="B4816" s="246" t="s">
        <v>20186</v>
      </c>
      <c r="C4816" s="245" t="s">
        <v>14</v>
      </c>
      <c r="D4816" s="247" t="n">
        <v>0.1741</v>
      </c>
    </row>
    <row r="4817" customFormat="false" ht="12.8" hidden="false" customHeight="false" outlineLevel="0" collapsed="false">
      <c r="A4817" s="245" t="n">
        <v>89979</v>
      </c>
      <c r="B4817" s="246" t="s">
        <v>20187</v>
      </c>
      <c r="C4817" s="245" t="s">
        <v>14</v>
      </c>
      <c r="D4817" s="247" t="n">
        <v>0.1904</v>
      </c>
    </row>
    <row r="4818" customFormat="false" ht="12.8" hidden="false" customHeight="false" outlineLevel="0" collapsed="false">
      <c r="A4818" s="245" t="n">
        <v>103991</v>
      </c>
      <c r="B4818" s="246" t="s">
        <v>20188</v>
      </c>
      <c r="C4818" s="245" t="s">
        <v>14</v>
      </c>
      <c r="D4818" s="247" t="n">
        <v>0.2795</v>
      </c>
    </row>
    <row r="4819" customFormat="false" ht="12.8" hidden="false" customHeight="false" outlineLevel="0" collapsed="false">
      <c r="A4819" s="245" t="n">
        <v>89564</v>
      </c>
      <c r="B4819" s="246" t="s">
        <v>20189</v>
      </c>
      <c r="C4819" s="245" t="s">
        <v>14</v>
      </c>
      <c r="D4819" s="247" t="n">
        <v>0.1731</v>
      </c>
    </row>
    <row r="4820" customFormat="false" ht="12.8" hidden="false" customHeight="false" outlineLevel="0" collapsed="false">
      <c r="A4820" s="245" t="n">
        <v>104000</v>
      </c>
      <c r="B4820" s="246" t="s">
        <v>20190</v>
      </c>
      <c r="C4820" s="245" t="s">
        <v>14</v>
      </c>
      <c r="D4820" s="247" t="n">
        <v>0.2047</v>
      </c>
    </row>
    <row r="4821" customFormat="false" ht="12.8" hidden="false" customHeight="false" outlineLevel="0" collapsed="false">
      <c r="A4821" s="245" t="n">
        <v>89593</v>
      </c>
      <c r="B4821" s="246" t="s">
        <v>20191</v>
      </c>
      <c r="C4821" s="245" t="s">
        <v>14</v>
      </c>
      <c r="D4821" s="247" t="n">
        <v>0.1248</v>
      </c>
    </row>
    <row r="4822" customFormat="false" ht="12.8" hidden="false" customHeight="false" outlineLevel="0" collapsed="false">
      <c r="A4822" s="245" t="n">
        <v>89418</v>
      </c>
      <c r="B4822" s="246" t="s">
        <v>20192</v>
      </c>
      <c r="C4822" s="245" t="s">
        <v>14</v>
      </c>
      <c r="D4822" s="247" t="n">
        <v>0.2132</v>
      </c>
    </row>
    <row r="4823" customFormat="false" ht="12.8" hidden="false" customHeight="false" outlineLevel="0" collapsed="false">
      <c r="A4823" s="245" t="n">
        <v>89372</v>
      </c>
      <c r="B4823" s="246" t="s">
        <v>20193</v>
      </c>
      <c r="C4823" s="245" t="s">
        <v>14</v>
      </c>
      <c r="D4823" s="247" t="n">
        <v>0.2325</v>
      </c>
    </row>
    <row r="4824" customFormat="false" ht="12.8" hidden="false" customHeight="false" outlineLevel="0" collapsed="false">
      <c r="A4824" s="245" t="n">
        <v>89530</v>
      </c>
      <c r="B4824" s="246" t="s">
        <v>20194</v>
      </c>
      <c r="C4824" s="245" t="s">
        <v>14</v>
      </c>
      <c r="D4824" s="247" t="n">
        <v>0.1218</v>
      </c>
    </row>
    <row r="4825" customFormat="false" ht="12.8" hidden="false" customHeight="false" outlineLevel="0" collapsed="false">
      <c r="A4825" s="245" t="n">
        <v>89425</v>
      </c>
      <c r="B4825" s="246" t="s">
        <v>20195</v>
      </c>
      <c r="C4825" s="245" t="s">
        <v>14</v>
      </c>
      <c r="D4825" s="247" t="n">
        <v>0.21</v>
      </c>
    </row>
    <row r="4826" customFormat="false" ht="12.8" hidden="false" customHeight="false" outlineLevel="0" collapsed="false">
      <c r="A4826" s="245" t="n">
        <v>89379</v>
      </c>
      <c r="B4826" s="246" t="s">
        <v>20196</v>
      </c>
      <c r="C4826" s="245" t="s">
        <v>14</v>
      </c>
      <c r="D4826" s="247" t="n">
        <v>0.2293</v>
      </c>
    </row>
    <row r="4827" customFormat="false" ht="12.8" hidden="false" customHeight="false" outlineLevel="0" collapsed="false">
      <c r="A4827" s="245" t="n">
        <v>89542</v>
      </c>
      <c r="B4827" s="246" t="s">
        <v>20197</v>
      </c>
      <c r="C4827" s="245" t="s">
        <v>14</v>
      </c>
      <c r="D4827" s="247" t="n">
        <v>0.0886</v>
      </c>
    </row>
    <row r="4828" customFormat="false" ht="12.8" hidden="false" customHeight="false" outlineLevel="0" collapsed="false">
      <c r="A4828" s="245" t="n">
        <v>89432</v>
      </c>
      <c r="B4828" s="246" t="s">
        <v>20198</v>
      </c>
      <c r="C4828" s="245" t="s">
        <v>14</v>
      </c>
      <c r="D4828" s="247" t="n">
        <v>0.1545</v>
      </c>
    </row>
    <row r="4829" customFormat="false" ht="12.8" hidden="false" customHeight="false" outlineLevel="0" collapsed="false">
      <c r="A4829" s="245" t="n">
        <v>89387</v>
      </c>
      <c r="B4829" s="246" t="s">
        <v>20199</v>
      </c>
      <c r="C4829" s="245" t="s">
        <v>14</v>
      </c>
      <c r="D4829" s="247" t="n">
        <v>0.1696</v>
      </c>
    </row>
    <row r="4830" customFormat="false" ht="12.8" hidden="false" customHeight="false" outlineLevel="0" collapsed="false">
      <c r="A4830" s="245" t="n">
        <v>89560</v>
      </c>
      <c r="B4830" s="246" t="s">
        <v>20200</v>
      </c>
      <c r="C4830" s="245" t="s">
        <v>14</v>
      </c>
      <c r="D4830" s="247" t="n">
        <v>0.0834</v>
      </c>
    </row>
    <row r="4831" customFormat="false" ht="12.8" hidden="false" customHeight="false" outlineLevel="0" collapsed="false">
      <c r="A4831" s="245" t="n">
        <v>104159</v>
      </c>
      <c r="B4831" s="246" t="s">
        <v>20201</v>
      </c>
      <c r="C4831" s="245" t="s">
        <v>14</v>
      </c>
      <c r="D4831" s="247" t="n">
        <v>0.1436</v>
      </c>
    </row>
    <row r="4832" customFormat="false" ht="12.8" hidden="false" customHeight="false" outlineLevel="0" collapsed="false">
      <c r="A4832" s="245" t="n">
        <v>89577</v>
      </c>
      <c r="B4832" s="246" t="s">
        <v>20202</v>
      </c>
      <c r="C4832" s="245" t="s">
        <v>14</v>
      </c>
      <c r="D4832" s="247" t="n">
        <v>0.0966</v>
      </c>
    </row>
    <row r="4833" customFormat="false" ht="12.8" hidden="false" customHeight="false" outlineLevel="0" collapsed="false">
      <c r="A4833" s="245" t="n">
        <v>103996</v>
      </c>
      <c r="B4833" s="246" t="s">
        <v>20203</v>
      </c>
      <c r="C4833" s="245" t="s">
        <v>14</v>
      </c>
      <c r="D4833" s="247" t="n">
        <v>0.1618</v>
      </c>
    </row>
    <row r="4834" customFormat="false" ht="12.8" hidden="false" customHeight="false" outlineLevel="0" collapsed="false">
      <c r="A4834" s="245" t="n">
        <v>89598</v>
      </c>
      <c r="B4834" s="246" t="s">
        <v>20204</v>
      </c>
      <c r="C4834" s="245" t="s">
        <v>14</v>
      </c>
      <c r="D4834" s="247" t="n">
        <v>0.0843</v>
      </c>
    </row>
    <row r="4835" customFormat="false" ht="12.8" hidden="false" customHeight="false" outlineLevel="0" collapsed="false">
      <c r="A4835" s="245" t="n">
        <v>89419</v>
      </c>
      <c r="B4835" s="246" t="s">
        <v>20205</v>
      </c>
      <c r="C4835" s="245" t="s">
        <v>14</v>
      </c>
      <c r="D4835" s="247" t="n">
        <v>0.585</v>
      </c>
    </row>
    <row r="4836" customFormat="false" ht="12.8" hidden="false" customHeight="false" outlineLevel="0" collapsed="false">
      <c r="A4836" s="245" t="n">
        <v>89373</v>
      </c>
      <c r="B4836" s="246" t="s">
        <v>20206</v>
      </c>
      <c r="C4836" s="245" t="s">
        <v>14</v>
      </c>
      <c r="D4836" s="247" t="n">
        <v>0.6117</v>
      </c>
    </row>
    <row r="4837" customFormat="false" ht="12.8" hidden="false" customHeight="false" outlineLevel="0" collapsed="false">
      <c r="A4837" s="245" t="n">
        <v>89532</v>
      </c>
      <c r="B4837" s="246" t="s">
        <v>20207</v>
      </c>
      <c r="C4837" s="245" t="s">
        <v>14</v>
      </c>
      <c r="D4837" s="247" t="n">
        <v>0.3215</v>
      </c>
    </row>
    <row r="4838" customFormat="false" ht="12.8" hidden="false" customHeight="false" outlineLevel="0" collapsed="false">
      <c r="A4838" s="245" t="n">
        <v>89426</v>
      </c>
      <c r="B4838" s="246" t="s">
        <v>20208</v>
      </c>
      <c r="C4838" s="245" t="s">
        <v>14</v>
      </c>
      <c r="D4838" s="247" t="n">
        <v>0.4712</v>
      </c>
    </row>
    <row r="4839" customFormat="false" ht="12.8" hidden="false" customHeight="false" outlineLevel="0" collapsed="false">
      <c r="A4839" s="245" t="n">
        <v>89380</v>
      </c>
      <c r="B4839" s="246" t="s">
        <v>20209</v>
      </c>
      <c r="C4839" s="245" t="s">
        <v>14</v>
      </c>
      <c r="D4839" s="247" t="n">
        <v>0.4983</v>
      </c>
    </row>
    <row r="4840" customFormat="false" ht="12.8" hidden="false" customHeight="false" outlineLevel="0" collapsed="false">
      <c r="A4840" s="245" t="n">
        <v>89562</v>
      </c>
      <c r="B4840" s="246" t="s">
        <v>20210</v>
      </c>
      <c r="C4840" s="245" t="s">
        <v>14</v>
      </c>
      <c r="D4840" s="247" t="n">
        <v>0.2649</v>
      </c>
    </row>
    <row r="4841" customFormat="false" ht="12.8" hidden="false" customHeight="false" outlineLevel="0" collapsed="false">
      <c r="A4841" s="245" t="n">
        <v>89433</v>
      </c>
      <c r="B4841" s="246" t="s">
        <v>20211</v>
      </c>
      <c r="C4841" s="245" t="s">
        <v>14</v>
      </c>
      <c r="D4841" s="247" t="n">
        <v>0.3997</v>
      </c>
    </row>
    <row r="4842" customFormat="false" ht="12.8" hidden="false" customHeight="false" outlineLevel="0" collapsed="false">
      <c r="A4842" s="245" t="n">
        <v>89579</v>
      </c>
      <c r="B4842" s="246" t="s">
        <v>20212</v>
      </c>
      <c r="C4842" s="245" t="s">
        <v>14</v>
      </c>
      <c r="D4842" s="247" t="n">
        <v>0.2417</v>
      </c>
    </row>
    <row r="4843" customFormat="false" ht="12.8" hidden="false" customHeight="false" outlineLevel="0" collapsed="false">
      <c r="A4843" s="245" t="n">
        <v>103998</v>
      </c>
      <c r="B4843" s="246" t="s">
        <v>20213</v>
      </c>
      <c r="C4843" s="245" t="s">
        <v>14</v>
      </c>
      <c r="D4843" s="247" t="n">
        <v>0.37</v>
      </c>
    </row>
    <row r="4844" customFormat="false" ht="12.8" hidden="false" customHeight="false" outlineLevel="0" collapsed="false">
      <c r="A4844" s="245" t="n">
        <v>89605</v>
      </c>
      <c r="B4844" s="246" t="s">
        <v>20214</v>
      </c>
      <c r="C4844" s="245" t="s">
        <v>14</v>
      </c>
      <c r="D4844" s="247" t="n">
        <v>0.1911</v>
      </c>
    </row>
    <row r="4845" customFormat="false" ht="12.8" hidden="false" customHeight="false" outlineLevel="0" collapsed="false">
      <c r="A4845" s="245" t="n">
        <v>89981</v>
      </c>
      <c r="B4845" s="246" t="s">
        <v>20215</v>
      </c>
      <c r="C4845" s="245" t="s">
        <v>14</v>
      </c>
      <c r="D4845" s="247" t="n">
        <v>0.1002</v>
      </c>
    </row>
    <row r="4846" customFormat="false" ht="12.8" hidden="false" customHeight="false" outlineLevel="0" collapsed="false">
      <c r="A4846" s="245" t="n">
        <v>89385</v>
      </c>
      <c r="B4846" s="246" t="s">
        <v>20216</v>
      </c>
      <c r="C4846" s="245" t="s">
        <v>14</v>
      </c>
      <c r="D4846" s="247" t="n">
        <v>0.6005</v>
      </c>
    </row>
    <row r="4847" customFormat="false" ht="12.8" hidden="false" customHeight="false" outlineLevel="0" collapsed="false">
      <c r="A4847" s="245" t="n">
        <v>89551</v>
      </c>
      <c r="B4847" s="246" t="s">
        <v>20217</v>
      </c>
      <c r="C4847" s="245" t="s">
        <v>14</v>
      </c>
      <c r="D4847" s="247" t="n">
        <v>0.2643</v>
      </c>
    </row>
    <row r="4848" customFormat="false" ht="12.8" hidden="false" customHeight="false" outlineLevel="0" collapsed="false">
      <c r="A4848" s="245" t="n">
        <v>89434</v>
      </c>
      <c r="B4848" s="246" t="s">
        <v>20218</v>
      </c>
      <c r="C4848" s="245" t="s">
        <v>14</v>
      </c>
      <c r="D4848" s="247" t="n">
        <v>0.4038</v>
      </c>
    </row>
    <row r="4849" customFormat="false" ht="12.8" hidden="false" customHeight="false" outlineLevel="0" collapsed="false">
      <c r="A4849" s="245" t="n">
        <v>89389</v>
      </c>
      <c r="B4849" s="246" t="s">
        <v>20219</v>
      </c>
      <c r="C4849" s="245" t="s">
        <v>14</v>
      </c>
      <c r="D4849" s="247" t="n">
        <v>0.4302</v>
      </c>
    </row>
    <row r="4850" customFormat="false" ht="12.8" hidden="false" customHeight="false" outlineLevel="0" collapsed="false">
      <c r="A4850" s="245" t="n">
        <v>89417</v>
      </c>
      <c r="B4850" s="246" t="s">
        <v>20220</v>
      </c>
      <c r="C4850" s="245" t="s">
        <v>14</v>
      </c>
      <c r="D4850" s="247" t="n">
        <v>0.6618</v>
      </c>
    </row>
    <row r="4851" customFormat="false" ht="12.8" hidden="false" customHeight="false" outlineLevel="0" collapsed="false">
      <c r="A4851" s="245" t="n">
        <v>89371</v>
      </c>
      <c r="B4851" s="246" t="s">
        <v>20221</v>
      </c>
      <c r="C4851" s="245" t="s">
        <v>14</v>
      </c>
      <c r="D4851" s="247" t="n">
        <v>0.6864</v>
      </c>
    </row>
    <row r="4852" customFormat="false" ht="12.8" hidden="false" customHeight="false" outlineLevel="0" collapsed="false">
      <c r="A4852" s="245" t="n">
        <v>89528</v>
      </c>
      <c r="B4852" s="246" t="s">
        <v>20222</v>
      </c>
      <c r="C4852" s="245" t="s">
        <v>14</v>
      </c>
      <c r="D4852" s="247" t="n">
        <v>0.4939</v>
      </c>
    </row>
    <row r="4853" customFormat="false" ht="12.8" hidden="false" customHeight="false" outlineLevel="0" collapsed="false">
      <c r="A4853" s="245" t="n">
        <v>89424</v>
      </c>
      <c r="B4853" s="246" t="s">
        <v>20223</v>
      </c>
      <c r="C4853" s="245" t="s">
        <v>14</v>
      </c>
      <c r="D4853" s="247" t="n">
        <v>0.6487</v>
      </c>
    </row>
    <row r="4854" customFormat="false" ht="12.8" hidden="false" customHeight="false" outlineLevel="0" collapsed="false">
      <c r="A4854" s="245" t="n">
        <v>89378</v>
      </c>
      <c r="B4854" s="246" t="s">
        <v>20224</v>
      </c>
      <c r="C4854" s="245" t="s">
        <v>14</v>
      </c>
      <c r="D4854" s="247" t="n">
        <v>0.6731</v>
      </c>
    </row>
    <row r="4855" customFormat="false" ht="12.8" hidden="false" customHeight="false" outlineLevel="0" collapsed="false">
      <c r="A4855" s="245" t="n">
        <v>89541</v>
      </c>
      <c r="B4855" s="246" t="s">
        <v>20225</v>
      </c>
      <c r="C4855" s="245" t="s">
        <v>14</v>
      </c>
      <c r="D4855" s="247" t="n">
        <v>0.3952</v>
      </c>
    </row>
    <row r="4856" customFormat="false" ht="12.8" hidden="false" customHeight="false" outlineLevel="0" collapsed="false">
      <c r="A4856" s="245" t="n">
        <v>89431</v>
      </c>
      <c r="B4856" s="246" t="s">
        <v>20226</v>
      </c>
      <c r="C4856" s="245" t="s">
        <v>14</v>
      </c>
      <c r="D4856" s="247" t="n">
        <v>0.5489</v>
      </c>
    </row>
    <row r="4857" customFormat="false" ht="12.8" hidden="false" customHeight="false" outlineLevel="0" collapsed="false">
      <c r="A4857" s="245" t="n">
        <v>89386</v>
      </c>
      <c r="B4857" s="246" t="s">
        <v>20227</v>
      </c>
      <c r="C4857" s="245" t="s">
        <v>14</v>
      </c>
      <c r="D4857" s="247" t="n">
        <v>0.5758</v>
      </c>
    </row>
    <row r="4858" customFormat="false" ht="12.8" hidden="false" customHeight="false" outlineLevel="0" collapsed="false">
      <c r="A4858" s="245" t="n">
        <v>89558</v>
      </c>
      <c r="B4858" s="246" t="s">
        <v>20228</v>
      </c>
      <c r="C4858" s="245" t="s">
        <v>14</v>
      </c>
      <c r="D4858" s="247" t="n">
        <v>0.3098</v>
      </c>
    </row>
    <row r="4859" customFormat="false" ht="12.8" hidden="false" customHeight="false" outlineLevel="0" collapsed="false">
      <c r="A4859" s="245" t="n">
        <v>103988</v>
      </c>
      <c r="B4859" s="246" t="s">
        <v>20229</v>
      </c>
      <c r="C4859" s="245" t="s">
        <v>14</v>
      </c>
      <c r="D4859" s="247" t="n">
        <v>0.4511</v>
      </c>
    </row>
    <row r="4860" customFormat="false" ht="12.8" hidden="false" customHeight="false" outlineLevel="0" collapsed="false">
      <c r="A4860" s="245" t="n">
        <v>89575</v>
      </c>
      <c r="B4860" s="246" t="s">
        <v>20230</v>
      </c>
      <c r="C4860" s="245" t="s">
        <v>14</v>
      </c>
      <c r="D4860" s="247" t="n">
        <v>0.319</v>
      </c>
    </row>
    <row r="4861" customFormat="false" ht="12.8" hidden="false" customHeight="false" outlineLevel="0" collapsed="false">
      <c r="A4861" s="245" t="n">
        <v>103995</v>
      </c>
      <c r="B4861" s="246" t="s">
        <v>20231</v>
      </c>
      <c r="C4861" s="245" t="s">
        <v>14</v>
      </c>
      <c r="D4861" s="247" t="n">
        <v>0.4568</v>
      </c>
    </row>
    <row r="4862" customFormat="false" ht="12.8" hidden="false" customHeight="false" outlineLevel="0" collapsed="false">
      <c r="A4862" s="245" t="n">
        <v>89597</v>
      </c>
      <c r="B4862" s="246" t="s">
        <v>20232</v>
      </c>
      <c r="C4862" s="245" t="s">
        <v>14</v>
      </c>
      <c r="D4862" s="247" t="n">
        <v>0.188</v>
      </c>
    </row>
    <row r="4863" customFormat="false" ht="12.8" hidden="false" customHeight="false" outlineLevel="0" collapsed="false">
      <c r="A4863" s="245" t="n">
        <v>89611</v>
      </c>
      <c r="B4863" s="246" t="s">
        <v>20233</v>
      </c>
      <c r="C4863" s="245" t="s">
        <v>14</v>
      </c>
      <c r="D4863" s="247" t="n">
        <v>0.1617</v>
      </c>
    </row>
    <row r="4864" customFormat="false" ht="12.8" hidden="false" customHeight="false" outlineLevel="0" collapsed="false">
      <c r="A4864" s="245" t="n">
        <v>89614</v>
      </c>
      <c r="B4864" s="246" t="s">
        <v>20234</v>
      </c>
      <c r="C4864" s="245" t="s">
        <v>14</v>
      </c>
      <c r="D4864" s="247" t="n">
        <v>0.097</v>
      </c>
    </row>
    <row r="4865" customFormat="false" ht="12.8" hidden="false" customHeight="false" outlineLevel="0" collapsed="false">
      <c r="A4865" s="245" t="n">
        <v>103975</v>
      </c>
      <c r="B4865" s="246" t="s">
        <v>20235</v>
      </c>
      <c r="C4865" s="245" t="s">
        <v>14</v>
      </c>
      <c r="D4865" s="247" t="n">
        <v>0.2985</v>
      </c>
    </row>
    <row r="4866" customFormat="false" ht="12.8" hidden="false" customHeight="false" outlineLevel="0" collapsed="false">
      <c r="A4866" s="245" t="n">
        <v>104007</v>
      </c>
      <c r="B4866" s="246" t="s">
        <v>20236</v>
      </c>
      <c r="C4866" s="245" t="s">
        <v>14</v>
      </c>
      <c r="D4866" s="247" t="n">
        <v>0.4155</v>
      </c>
    </row>
    <row r="4867" customFormat="false" ht="12.8" hidden="false" customHeight="false" outlineLevel="0" collapsed="false">
      <c r="A4867" s="245" t="n">
        <v>103976</v>
      </c>
      <c r="B4867" s="246" t="s">
        <v>20237</v>
      </c>
      <c r="C4867" s="245" t="s">
        <v>14</v>
      </c>
      <c r="D4867" s="247" t="n">
        <v>0.2386</v>
      </c>
    </row>
    <row r="4868" customFormat="false" ht="12.8" hidden="false" customHeight="false" outlineLevel="0" collapsed="false">
      <c r="A4868" s="245" t="n">
        <v>104008</v>
      </c>
      <c r="B4868" s="246" t="s">
        <v>20238</v>
      </c>
      <c r="C4868" s="245" t="s">
        <v>14</v>
      </c>
      <c r="D4868" s="247" t="n">
        <v>0.364</v>
      </c>
    </row>
    <row r="4869" customFormat="false" ht="12.8" hidden="false" customHeight="false" outlineLevel="0" collapsed="false">
      <c r="A4869" s="245" t="n">
        <v>89630</v>
      </c>
      <c r="B4869" s="246" t="s">
        <v>20239</v>
      </c>
      <c r="C4869" s="245" t="s">
        <v>14</v>
      </c>
      <c r="D4869" s="247" t="n">
        <v>0.144</v>
      </c>
    </row>
    <row r="4870" customFormat="false" ht="12.8" hidden="false" customHeight="false" outlineLevel="0" collapsed="false">
      <c r="A4870" s="245" t="n">
        <v>89632</v>
      </c>
      <c r="B4870" s="246" t="s">
        <v>20240</v>
      </c>
      <c r="C4870" s="245" t="s">
        <v>14</v>
      </c>
      <c r="D4870" s="247" t="n">
        <v>0.0815</v>
      </c>
    </row>
    <row r="4871" customFormat="false" ht="12.8" hidden="false" customHeight="false" outlineLevel="0" collapsed="false">
      <c r="A4871" s="245" t="n">
        <v>89438</v>
      </c>
      <c r="B4871" s="246" t="s">
        <v>20241</v>
      </c>
      <c r="C4871" s="245" t="s">
        <v>14</v>
      </c>
      <c r="D4871" s="247" t="n">
        <v>0.7306</v>
      </c>
    </row>
    <row r="4872" customFormat="false" ht="12.8" hidden="false" customHeight="false" outlineLevel="0" collapsed="false">
      <c r="A4872" s="245" t="n">
        <v>89393</v>
      </c>
      <c r="B4872" s="246" t="s">
        <v>20242</v>
      </c>
      <c r="C4872" s="245" t="s">
        <v>14</v>
      </c>
      <c r="D4872" s="247" t="n">
        <v>0.7514</v>
      </c>
    </row>
    <row r="4873" customFormat="false" ht="12.8" hidden="false" customHeight="false" outlineLevel="0" collapsed="false">
      <c r="A4873" s="245" t="n">
        <v>89617</v>
      </c>
      <c r="B4873" s="246" t="s">
        <v>20243</v>
      </c>
      <c r="C4873" s="245" t="s">
        <v>14</v>
      </c>
      <c r="D4873" s="247" t="n">
        <v>0.5674</v>
      </c>
    </row>
    <row r="4874" customFormat="false" ht="12.8" hidden="false" customHeight="false" outlineLevel="0" collapsed="false">
      <c r="A4874" s="245" t="n">
        <v>89440</v>
      </c>
      <c r="B4874" s="246" t="s">
        <v>20244</v>
      </c>
      <c r="C4874" s="245" t="s">
        <v>14</v>
      </c>
      <c r="D4874" s="247" t="n">
        <v>0.7127</v>
      </c>
    </row>
    <row r="4875" customFormat="false" ht="12.8" hidden="false" customHeight="false" outlineLevel="0" collapsed="false">
      <c r="A4875" s="245" t="n">
        <v>89395</v>
      </c>
      <c r="B4875" s="246" t="s">
        <v>20245</v>
      </c>
      <c r="C4875" s="245" t="s">
        <v>14</v>
      </c>
      <c r="D4875" s="247" t="n">
        <v>0.7345</v>
      </c>
    </row>
    <row r="4876" customFormat="false" ht="12.8" hidden="false" customHeight="false" outlineLevel="0" collapsed="false">
      <c r="A4876" s="245" t="n">
        <v>89620</v>
      </c>
      <c r="B4876" s="246" t="s">
        <v>20246</v>
      </c>
      <c r="C4876" s="245" t="s">
        <v>14</v>
      </c>
      <c r="D4876" s="247" t="n">
        <v>0.4327</v>
      </c>
    </row>
    <row r="4877" customFormat="false" ht="12.8" hidden="false" customHeight="false" outlineLevel="0" collapsed="false">
      <c r="A4877" s="245" t="n">
        <v>89443</v>
      </c>
      <c r="B4877" s="246" t="s">
        <v>20247</v>
      </c>
      <c r="C4877" s="245" t="s">
        <v>14</v>
      </c>
      <c r="D4877" s="247" t="n">
        <v>0.5862</v>
      </c>
    </row>
    <row r="4878" customFormat="false" ht="12.8" hidden="false" customHeight="false" outlineLevel="0" collapsed="false">
      <c r="A4878" s="245" t="n">
        <v>89398</v>
      </c>
      <c r="B4878" s="246" t="s">
        <v>20248</v>
      </c>
      <c r="C4878" s="245" t="s">
        <v>14</v>
      </c>
      <c r="D4878" s="247" t="n">
        <v>0.6126</v>
      </c>
    </row>
    <row r="4879" customFormat="false" ht="12.8" hidden="false" customHeight="false" outlineLevel="0" collapsed="false">
      <c r="A4879" s="245" t="n">
        <v>89623</v>
      </c>
      <c r="B4879" s="246" t="s">
        <v>20249</v>
      </c>
      <c r="C4879" s="245" t="s">
        <v>14</v>
      </c>
      <c r="D4879" s="247" t="n">
        <v>0.3155</v>
      </c>
    </row>
    <row r="4880" customFormat="false" ht="12.8" hidden="false" customHeight="false" outlineLevel="0" collapsed="false">
      <c r="A4880" s="245" t="n">
        <v>104011</v>
      </c>
      <c r="B4880" s="246" t="s">
        <v>20250</v>
      </c>
      <c r="C4880" s="245" t="s">
        <v>14</v>
      </c>
      <c r="D4880" s="247" t="n">
        <v>0.4562</v>
      </c>
    </row>
    <row r="4881" customFormat="false" ht="12.8" hidden="false" customHeight="false" outlineLevel="0" collapsed="false">
      <c r="A4881" s="245" t="n">
        <v>89625</v>
      </c>
      <c r="B4881" s="246" t="s">
        <v>20251</v>
      </c>
      <c r="C4881" s="245" t="s">
        <v>14</v>
      </c>
      <c r="D4881" s="247" t="n">
        <v>0.3264</v>
      </c>
    </row>
    <row r="4882" customFormat="false" ht="12.8" hidden="false" customHeight="false" outlineLevel="0" collapsed="false">
      <c r="A4882" s="245" t="n">
        <v>104004</v>
      </c>
      <c r="B4882" s="246" t="s">
        <v>20252</v>
      </c>
      <c r="C4882" s="245" t="s">
        <v>14</v>
      </c>
      <c r="D4882" s="247" t="n">
        <v>0.4656</v>
      </c>
    </row>
    <row r="4883" customFormat="false" ht="12.8" hidden="false" customHeight="false" outlineLevel="0" collapsed="false">
      <c r="A4883" s="245" t="n">
        <v>89628</v>
      </c>
      <c r="B4883" s="246" t="s">
        <v>20253</v>
      </c>
      <c r="C4883" s="245" t="s">
        <v>14</v>
      </c>
      <c r="D4883" s="247" t="n">
        <v>0.1782</v>
      </c>
    </row>
    <row r="4884" customFormat="false" ht="12.8" hidden="false" customHeight="false" outlineLevel="0" collapsed="false">
      <c r="A4884" s="245" t="n">
        <v>89629</v>
      </c>
      <c r="B4884" s="246" t="s">
        <v>20254</v>
      </c>
      <c r="C4884" s="245" t="s">
        <v>14</v>
      </c>
      <c r="D4884" s="247" t="n">
        <v>0.129</v>
      </c>
    </row>
    <row r="4885" customFormat="false" ht="12.8" hidden="false" customHeight="false" outlineLevel="0" collapsed="false">
      <c r="A4885" s="245" t="n">
        <v>89631</v>
      </c>
      <c r="B4885" s="246" t="s">
        <v>20255</v>
      </c>
      <c r="C4885" s="245" t="s">
        <v>14</v>
      </c>
      <c r="D4885" s="247" t="n">
        <v>0.1101</v>
      </c>
    </row>
    <row r="4886" customFormat="false" ht="12.8" hidden="false" customHeight="false" outlineLevel="0" collapsed="false">
      <c r="A4886" s="245" t="n">
        <v>89401</v>
      </c>
      <c r="B4886" s="246" t="s">
        <v>20256</v>
      </c>
      <c r="C4886" s="245" t="s">
        <v>15376</v>
      </c>
      <c r="D4886" s="247" t="n">
        <v>0.5807</v>
      </c>
    </row>
    <row r="4887" customFormat="false" ht="12.8" hidden="false" customHeight="false" outlineLevel="0" collapsed="false">
      <c r="A4887" s="245" t="n">
        <v>89355</v>
      </c>
      <c r="B4887" s="246" t="s">
        <v>20257</v>
      </c>
      <c r="C4887" s="245" t="s">
        <v>15376</v>
      </c>
      <c r="D4887" s="247" t="n">
        <v>0.7653</v>
      </c>
    </row>
    <row r="4888" customFormat="false" ht="12.8" hidden="false" customHeight="false" outlineLevel="0" collapsed="false">
      <c r="A4888" s="245" t="n">
        <v>89446</v>
      </c>
      <c r="B4888" s="246" t="s">
        <v>20258</v>
      </c>
      <c r="C4888" s="245" t="s">
        <v>15376</v>
      </c>
      <c r="D4888" s="247" t="n">
        <v>0.149</v>
      </c>
    </row>
    <row r="4889" customFormat="false" ht="12.8" hidden="false" customHeight="false" outlineLevel="0" collapsed="false">
      <c r="A4889" s="245" t="n">
        <v>89402</v>
      </c>
      <c r="B4889" s="246" t="s">
        <v>20259</v>
      </c>
      <c r="C4889" s="245" t="s">
        <v>15376</v>
      </c>
      <c r="D4889" s="247" t="n">
        <v>0.5874</v>
      </c>
    </row>
    <row r="4890" customFormat="false" ht="12.8" hidden="false" customHeight="false" outlineLevel="0" collapsed="false">
      <c r="A4890" s="245" t="n">
        <v>89356</v>
      </c>
      <c r="B4890" s="246" t="s">
        <v>20260</v>
      </c>
      <c r="C4890" s="245" t="s">
        <v>15376</v>
      </c>
      <c r="D4890" s="247" t="n">
        <v>0.7697</v>
      </c>
    </row>
    <row r="4891" customFormat="false" ht="12.8" hidden="false" customHeight="false" outlineLevel="0" collapsed="false">
      <c r="A4891" s="245" t="n">
        <v>89447</v>
      </c>
      <c r="B4891" s="246" t="s">
        <v>20261</v>
      </c>
      <c r="C4891" s="245" t="s">
        <v>15376</v>
      </c>
      <c r="D4891" s="247" t="n">
        <v>0.0901</v>
      </c>
    </row>
    <row r="4892" customFormat="false" ht="12.8" hidden="false" customHeight="false" outlineLevel="0" collapsed="false">
      <c r="A4892" s="245" t="n">
        <v>89403</v>
      </c>
      <c r="B4892" s="246" t="s">
        <v>20262</v>
      </c>
      <c r="C4892" s="245" t="s">
        <v>15376</v>
      </c>
      <c r="D4892" s="247" t="n">
        <v>0.4415</v>
      </c>
    </row>
    <row r="4893" customFormat="false" ht="12.8" hidden="false" customHeight="false" outlineLevel="0" collapsed="false">
      <c r="A4893" s="245" t="n">
        <v>89357</v>
      </c>
      <c r="B4893" s="246" t="s">
        <v>20263</v>
      </c>
      <c r="C4893" s="245" t="s">
        <v>15376</v>
      </c>
      <c r="D4893" s="247" t="n">
        <v>0.652</v>
      </c>
    </row>
    <row r="4894" customFormat="false" ht="12.8" hidden="false" customHeight="false" outlineLevel="0" collapsed="false">
      <c r="A4894" s="245" t="n">
        <v>89448</v>
      </c>
      <c r="B4894" s="246" t="s">
        <v>20264</v>
      </c>
      <c r="C4894" s="245" t="s">
        <v>15376</v>
      </c>
      <c r="D4894" s="247" t="n">
        <v>0.0702</v>
      </c>
    </row>
    <row r="4895" customFormat="false" ht="12.8" hidden="false" customHeight="false" outlineLevel="0" collapsed="false">
      <c r="A4895" s="245" t="n">
        <v>103978</v>
      </c>
      <c r="B4895" s="246" t="s">
        <v>20265</v>
      </c>
      <c r="C4895" s="245" t="s">
        <v>15376</v>
      </c>
      <c r="D4895" s="247" t="n">
        <v>0.3748</v>
      </c>
    </row>
    <row r="4896" customFormat="false" ht="12.8" hidden="false" customHeight="false" outlineLevel="0" collapsed="false">
      <c r="A4896" s="245" t="n">
        <v>89449</v>
      </c>
      <c r="B4896" s="246" t="s">
        <v>20266</v>
      </c>
      <c r="C4896" s="245" t="s">
        <v>15376</v>
      </c>
      <c r="D4896" s="247" t="n">
        <v>0.0766</v>
      </c>
    </row>
    <row r="4897" customFormat="false" ht="12.8" hidden="false" customHeight="false" outlineLevel="0" collapsed="false">
      <c r="A4897" s="245" t="n">
        <v>103979</v>
      </c>
      <c r="B4897" s="246" t="s">
        <v>20267</v>
      </c>
      <c r="C4897" s="245" t="s">
        <v>15376</v>
      </c>
      <c r="D4897" s="247" t="n">
        <v>0.3949</v>
      </c>
    </row>
    <row r="4898" customFormat="false" ht="12.8" hidden="false" customHeight="false" outlineLevel="0" collapsed="false">
      <c r="A4898" s="245" t="n">
        <v>89450</v>
      </c>
      <c r="B4898" s="246" t="s">
        <v>20268</v>
      </c>
      <c r="C4898" s="245" t="s">
        <v>15376</v>
      </c>
      <c r="D4898" s="247" t="n">
        <v>0.0559</v>
      </c>
    </row>
    <row r="4899" customFormat="false" ht="12.8" hidden="false" customHeight="false" outlineLevel="0" collapsed="false">
      <c r="A4899" s="245" t="n">
        <v>89451</v>
      </c>
      <c r="B4899" s="246" t="s">
        <v>20269</v>
      </c>
      <c r="C4899" s="245" t="s">
        <v>15376</v>
      </c>
      <c r="D4899" s="247" t="n">
        <v>0.0422</v>
      </c>
    </row>
    <row r="4900" customFormat="false" ht="12.8" hidden="false" customHeight="false" outlineLevel="0" collapsed="false">
      <c r="A4900" s="245" t="n">
        <v>89452</v>
      </c>
      <c r="B4900" s="246" t="s">
        <v>20270</v>
      </c>
      <c r="C4900" s="245" t="s">
        <v>15376</v>
      </c>
      <c r="D4900" s="247" t="n">
        <v>0.0344</v>
      </c>
    </row>
    <row r="4901" customFormat="false" ht="12.8" hidden="false" customHeight="false" outlineLevel="0" collapsed="false">
      <c r="A4901" s="245" t="n">
        <v>89394</v>
      </c>
      <c r="B4901" s="246" t="s">
        <v>20271</v>
      </c>
      <c r="C4901" s="245" t="s">
        <v>14</v>
      </c>
      <c r="D4901" s="247" t="n">
        <v>0.3802</v>
      </c>
    </row>
    <row r="4902" customFormat="false" ht="12.8" hidden="false" customHeight="false" outlineLevel="0" collapsed="false">
      <c r="A4902" s="245" t="n">
        <v>89396</v>
      </c>
      <c r="B4902" s="246" t="s">
        <v>20272</v>
      </c>
      <c r="C4902" s="245" t="s">
        <v>14</v>
      </c>
      <c r="D4902" s="247" t="n">
        <v>0.3763</v>
      </c>
    </row>
    <row r="4903" customFormat="false" ht="12.8" hidden="false" customHeight="false" outlineLevel="0" collapsed="false">
      <c r="A4903" s="245" t="n">
        <v>90374</v>
      </c>
      <c r="B4903" s="246" t="s">
        <v>20273</v>
      </c>
      <c r="C4903" s="245" t="s">
        <v>14</v>
      </c>
      <c r="D4903" s="247" t="n">
        <v>0.3745</v>
      </c>
    </row>
    <row r="4904" customFormat="false" ht="12.8" hidden="false" customHeight="false" outlineLevel="0" collapsed="false">
      <c r="A4904" s="245" t="n">
        <v>89444</v>
      </c>
      <c r="B4904" s="246" t="s">
        <v>20274</v>
      </c>
      <c r="C4904" s="245" t="s">
        <v>14</v>
      </c>
      <c r="D4904" s="247" t="n">
        <v>0.3361</v>
      </c>
    </row>
    <row r="4905" customFormat="false" ht="12.8" hidden="false" customHeight="false" outlineLevel="0" collapsed="false">
      <c r="A4905" s="245" t="n">
        <v>89399</v>
      </c>
      <c r="B4905" s="246" t="s">
        <v>20275</v>
      </c>
      <c r="C4905" s="245" t="s">
        <v>14</v>
      </c>
      <c r="D4905" s="247" t="n">
        <v>0.3505</v>
      </c>
    </row>
    <row r="4906" customFormat="false" ht="12.8" hidden="false" customHeight="false" outlineLevel="0" collapsed="false">
      <c r="A4906" s="245" t="n">
        <v>89442</v>
      </c>
      <c r="B4906" s="246" t="s">
        <v>20276</v>
      </c>
      <c r="C4906" s="245" t="s">
        <v>14</v>
      </c>
      <c r="D4906" s="247" t="n">
        <v>0.5583</v>
      </c>
    </row>
    <row r="4907" customFormat="false" ht="12.8" hidden="false" customHeight="false" outlineLevel="0" collapsed="false">
      <c r="A4907" s="245" t="n">
        <v>89397</v>
      </c>
      <c r="B4907" s="246" t="s">
        <v>20277</v>
      </c>
      <c r="C4907" s="245" t="s">
        <v>14</v>
      </c>
      <c r="D4907" s="247" t="n">
        <v>0.5848</v>
      </c>
    </row>
    <row r="4908" customFormat="false" ht="12.8" hidden="false" customHeight="false" outlineLevel="0" collapsed="false">
      <c r="A4908" s="245" t="n">
        <v>89622</v>
      </c>
      <c r="B4908" s="246" t="s">
        <v>20278</v>
      </c>
      <c r="C4908" s="245" t="s">
        <v>14</v>
      </c>
      <c r="D4908" s="247" t="n">
        <v>0.3248</v>
      </c>
    </row>
    <row r="4909" customFormat="false" ht="12.8" hidden="false" customHeight="false" outlineLevel="0" collapsed="false">
      <c r="A4909" s="245" t="n">
        <v>89445</v>
      </c>
      <c r="B4909" s="246" t="s">
        <v>20279</v>
      </c>
      <c r="C4909" s="245" t="s">
        <v>14</v>
      </c>
      <c r="D4909" s="247" t="n">
        <v>0.476</v>
      </c>
    </row>
    <row r="4910" customFormat="false" ht="12.8" hidden="false" customHeight="false" outlineLevel="0" collapsed="false">
      <c r="A4910" s="245" t="n">
        <v>89400</v>
      </c>
      <c r="B4910" s="246" t="s">
        <v>20280</v>
      </c>
      <c r="C4910" s="245" t="s">
        <v>14</v>
      </c>
      <c r="D4910" s="247" t="n">
        <v>0.5031</v>
      </c>
    </row>
    <row r="4911" customFormat="false" ht="12.8" hidden="false" customHeight="false" outlineLevel="0" collapsed="false">
      <c r="A4911" s="245" t="n">
        <v>89624</v>
      </c>
      <c r="B4911" s="246" t="s">
        <v>20281</v>
      </c>
      <c r="C4911" s="245" t="s">
        <v>14</v>
      </c>
      <c r="D4911" s="247" t="n">
        <v>0.3111</v>
      </c>
    </row>
    <row r="4912" customFormat="false" ht="12.8" hidden="false" customHeight="false" outlineLevel="0" collapsed="false">
      <c r="A4912" s="245" t="n">
        <v>104012</v>
      </c>
      <c r="B4912" s="246" t="s">
        <v>20282</v>
      </c>
      <c r="C4912" s="245" t="s">
        <v>14</v>
      </c>
      <c r="D4912" s="247" t="n">
        <v>0.4537</v>
      </c>
    </row>
    <row r="4913" customFormat="false" ht="12.8" hidden="false" customHeight="false" outlineLevel="0" collapsed="false">
      <c r="A4913" s="245" t="n">
        <v>89627</v>
      </c>
      <c r="B4913" s="246" t="s">
        <v>20283</v>
      </c>
      <c r="C4913" s="245" t="s">
        <v>14</v>
      </c>
      <c r="D4913" s="247" t="n">
        <v>0.2848</v>
      </c>
    </row>
    <row r="4914" customFormat="false" ht="12.8" hidden="false" customHeight="false" outlineLevel="0" collapsed="false">
      <c r="A4914" s="245" t="n">
        <v>104006</v>
      </c>
      <c r="B4914" s="246" t="s">
        <v>20284</v>
      </c>
      <c r="C4914" s="245" t="s">
        <v>14</v>
      </c>
      <c r="D4914" s="247" t="n">
        <v>0.4101</v>
      </c>
    </row>
    <row r="4915" customFormat="false" ht="12.8" hidden="false" customHeight="false" outlineLevel="0" collapsed="false">
      <c r="A4915" s="245" t="n">
        <v>89626</v>
      </c>
      <c r="B4915" s="246" t="s">
        <v>20285</v>
      </c>
      <c r="C4915" s="245" t="s">
        <v>14</v>
      </c>
      <c r="D4915" s="247" t="n">
        <v>0.2212</v>
      </c>
    </row>
    <row r="4916" customFormat="false" ht="12.8" hidden="false" customHeight="false" outlineLevel="0" collapsed="false">
      <c r="A4916" s="245" t="n">
        <v>104005</v>
      </c>
      <c r="B4916" s="246" t="s">
        <v>20286</v>
      </c>
      <c r="C4916" s="245" t="s">
        <v>14</v>
      </c>
      <c r="D4916" s="247" t="n">
        <v>0.3394</v>
      </c>
    </row>
    <row r="4917" customFormat="false" ht="12.8" hidden="false" customHeight="false" outlineLevel="0" collapsed="false">
      <c r="A4917" s="245" t="n">
        <v>89439</v>
      </c>
      <c r="B4917" s="246" t="s">
        <v>20287</v>
      </c>
      <c r="C4917" s="245" t="s">
        <v>14</v>
      </c>
      <c r="D4917" s="247" t="n">
        <v>0.6224</v>
      </c>
    </row>
    <row r="4918" customFormat="false" ht="12.8" hidden="false" customHeight="false" outlineLevel="0" collapsed="false">
      <c r="A4918" s="245" t="n">
        <v>89421</v>
      </c>
      <c r="B4918" s="246" t="s">
        <v>20288</v>
      </c>
      <c r="C4918" s="245" t="s">
        <v>14</v>
      </c>
      <c r="D4918" s="247" t="n">
        <v>0.2937</v>
      </c>
    </row>
    <row r="4919" customFormat="false" ht="12.8" hidden="false" customHeight="false" outlineLevel="0" collapsed="false">
      <c r="A4919" s="245" t="n">
        <v>89375</v>
      </c>
      <c r="B4919" s="246" t="s">
        <v>20289</v>
      </c>
      <c r="C4919" s="245" t="s">
        <v>14</v>
      </c>
      <c r="D4919" s="247" t="n">
        <v>0.3174</v>
      </c>
    </row>
    <row r="4920" customFormat="false" ht="12.8" hidden="false" customHeight="false" outlineLevel="0" collapsed="false">
      <c r="A4920" s="245" t="n">
        <v>89536</v>
      </c>
      <c r="B4920" s="246" t="s">
        <v>20290</v>
      </c>
      <c r="C4920" s="245" t="s">
        <v>14</v>
      </c>
      <c r="D4920" s="247" t="n">
        <v>0.1702</v>
      </c>
    </row>
    <row r="4921" customFormat="false" ht="12.8" hidden="false" customHeight="false" outlineLevel="0" collapsed="false">
      <c r="A4921" s="245" t="n">
        <v>89428</v>
      </c>
      <c r="B4921" s="246" t="s">
        <v>20291</v>
      </c>
      <c r="C4921" s="245" t="s">
        <v>14</v>
      </c>
      <c r="D4921" s="247" t="n">
        <v>0.282</v>
      </c>
    </row>
    <row r="4922" customFormat="false" ht="12.8" hidden="false" customHeight="false" outlineLevel="0" collapsed="false">
      <c r="A4922" s="245" t="n">
        <v>89382</v>
      </c>
      <c r="B4922" s="246" t="s">
        <v>20292</v>
      </c>
      <c r="C4922" s="245" t="s">
        <v>14</v>
      </c>
      <c r="D4922" s="247" t="n">
        <v>0.3052</v>
      </c>
    </row>
    <row r="4923" customFormat="false" ht="12.8" hidden="false" customHeight="false" outlineLevel="0" collapsed="false">
      <c r="A4923" s="245" t="n">
        <v>89552</v>
      </c>
      <c r="B4923" s="246" t="s">
        <v>20293</v>
      </c>
      <c r="C4923" s="245" t="s">
        <v>14</v>
      </c>
      <c r="D4923" s="247" t="n">
        <v>0.1322</v>
      </c>
    </row>
    <row r="4924" customFormat="false" ht="12.8" hidden="false" customHeight="false" outlineLevel="0" collapsed="false">
      <c r="A4924" s="245" t="n">
        <v>89435</v>
      </c>
      <c r="B4924" s="246" t="s">
        <v>20294</v>
      </c>
      <c r="C4924" s="245" t="s">
        <v>14</v>
      </c>
      <c r="D4924" s="247" t="n">
        <v>0.2224</v>
      </c>
    </row>
    <row r="4925" customFormat="false" ht="12.8" hidden="false" customHeight="false" outlineLevel="0" collapsed="false">
      <c r="A4925" s="245" t="n">
        <v>89390</v>
      </c>
      <c r="B4925" s="246" t="s">
        <v>20295</v>
      </c>
      <c r="C4925" s="245" t="s">
        <v>14</v>
      </c>
      <c r="D4925" s="247" t="n">
        <v>0.2421</v>
      </c>
    </row>
    <row r="4926" customFormat="false" ht="12.8" hidden="false" customHeight="false" outlineLevel="0" collapsed="false">
      <c r="A4926" s="245" t="n">
        <v>89568</v>
      </c>
      <c r="B4926" s="246" t="s">
        <v>20296</v>
      </c>
      <c r="C4926" s="245" t="s">
        <v>14</v>
      </c>
      <c r="D4926" s="247" t="n">
        <v>0.0901</v>
      </c>
    </row>
    <row r="4927" customFormat="false" ht="12.8" hidden="false" customHeight="false" outlineLevel="0" collapsed="false">
      <c r="A4927" s="245" t="n">
        <v>103990</v>
      </c>
      <c r="B4927" s="246" t="s">
        <v>20297</v>
      </c>
      <c r="C4927" s="245" t="s">
        <v>14</v>
      </c>
      <c r="D4927" s="247" t="n">
        <v>0.1542</v>
      </c>
    </row>
    <row r="4928" customFormat="false" ht="12.8" hidden="false" customHeight="false" outlineLevel="0" collapsed="false">
      <c r="A4928" s="245" t="n">
        <v>89594</v>
      </c>
      <c r="B4928" s="246" t="s">
        <v>20298</v>
      </c>
      <c r="C4928" s="245" t="s">
        <v>14</v>
      </c>
      <c r="D4928" s="247" t="n">
        <v>0.0992</v>
      </c>
    </row>
    <row r="4929" customFormat="false" ht="12.8" hidden="false" customHeight="false" outlineLevel="0" collapsed="false">
      <c r="A4929" s="245" t="n">
        <v>103997</v>
      </c>
      <c r="B4929" s="246" t="s">
        <v>20299</v>
      </c>
      <c r="C4929" s="245" t="s">
        <v>14</v>
      </c>
      <c r="D4929" s="247" t="n">
        <v>0.1659</v>
      </c>
    </row>
    <row r="4930" customFormat="false" ht="12.8" hidden="false" customHeight="false" outlineLevel="0" collapsed="false">
      <c r="A4930" s="245" t="n">
        <v>89609</v>
      </c>
      <c r="B4930" s="246" t="s">
        <v>20300</v>
      </c>
      <c r="C4930" s="245" t="s">
        <v>14</v>
      </c>
      <c r="D4930" s="247" t="n">
        <v>0.0497</v>
      </c>
    </row>
    <row r="4931" customFormat="false" ht="12.8" hidden="false" customHeight="false" outlineLevel="0" collapsed="false">
      <c r="A4931" s="245" t="n">
        <v>89612</v>
      </c>
      <c r="B4931" s="246" t="s">
        <v>20301</v>
      </c>
      <c r="C4931" s="245" t="s">
        <v>14</v>
      </c>
      <c r="D4931" s="247" t="n">
        <v>0.0309</v>
      </c>
    </row>
    <row r="4932" customFormat="false" ht="12.8" hidden="false" customHeight="false" outlineLevel="0" collapsed="false">
      <c r="A4932" s="245" t="n">
        <v>89615</v>
      </c>
      <c r="B4932" s="246" t="s">
        <v>20302</v>
      </c>
      <c r="C4932" s="245" t="s">
        <v>14</v>
      </c>
      <c r="D4932" s="247" t="n">
        <v>0.0295</v>
      </c>
    </row>
    <row r="4933" customFormat="false" ht="12.8" hidden="false" customHeight="false" outlineLevel="0" collapsed="false">
      <c r="A4933" s="245" t="n">
        <v>89747</v>
      </c>
      <c r="B4933" s="246" t="s">
        <v>20303</v>
      </c>
      <c r="C4933" s="245" t="s">
        <v>14</v>
      </c>
      <c r="D4933" s="247" t="n">
        <v>0.1173</v>
      </c>
    </row>
    <row r="4934" customFormat="false" ht="12.8" hidden="false" customHeight="false" outlineLevel="0" collapsed="false">
      <c r="A4934" s="245" t="n">
        <v>89656</v>
      </c>
      <c r="B4934" s="246" t="s">
        <v>20304</v>
      </c>
      <c r="C4934" s="245" t="s">
        <v>14</v>
      </c>
      <c r="D4934" s="247" t="n">
        <v>0.1372</v>
      </c>
    </row>
    <row r="4935" customFormat="false" ht="12.8" hidden="false" customHeight="false" outlineLevel="0" collapsed="false">
      <c r="A4935" s="245" t="n">
        <v>89663</v>
      </c>
      <c r="B4935" s="246" t="s">
        <v>20305</v>
      </c>
      <c r="C4935" s="245" t="s">
        <v>14</v>
      </c>
      <c r="D4935" s="247" t="n">
        <v>0.1294</v>
      </c>
    </row>
    <row r="4936" customFormat="false" ht="12.8" hidden="false" customHeight="false" outlineLevel="0" collapsed="false">
      <c r="A4936" s="245" t="n">
        <v>89759</v>
      </c>
      <c r="B4936" s="246" t="s">
        <v>20306</v>
      </c>
      <c r="C4936" s="245" t="s">
        <v>14</v>
      </c>
      <c r="D4936" s="247" t="n">
        <v>0.334</v>
      </c>
    </row>
    <row r="4937" customFormat="false" ht="12.8" hidden="false" customHeight="false" outlineLevel="0" collapsed="false">
      <c r="A4937" s="245" t="n">
        <v>89832</v>
      </c>
      <c r="B4937" s="246" t="s">
        <v>20307</v>
      </c>
      <c r="C4937" s="245" t="s">
        <v>14</v>
      </c>
      <c r="D4937" s="247" t="n">
        <v>0.1089</v>
      </c>
    </row>
    <row r="4938" customFormat="false" ht="12.8" hidden="false" customHeight="false" outlineLevel="0" collapsed="false">
      <c r="A4938" s="245" t="n">
        <v>89666</v>
      </c>
      <c r="B4938" s="246" t="s">
        <v>20308</v>
      </c>
      <c r="C4938" s="245" t="s">
        <v>14</v>
      </c>
      <c r="D4938" s="247" t="n">
        <v>0.4909</v>
      </c>
    </row>
    <row r="4939" customFormat="false" ht="12.8" hidden="false" customHeight="false" outlineLevel="0" collapsed="false">
      <c r="A4939" s="245" t="n">
        <v>89678</v>
      </c>
      <c r="B4939" s="246" t="s">
        <v>20309</v>
      </c>
      <c r="C4939" s="245" t="s">
        <v>14</v>
      </c>
      <c r="D4939" s="247" t="n">
        <v>0.3596</v>
      </c>
    </row>
    <row r="4940" customFormat="false" ht="12.8" hidden="false" customHeight="false" outlineLevel="0" collapsed="false">
      <c r="A4940" s="245" t="n">
        <v>89764</v>
      </c>
      <c r="B4940" s="246" t="s">
        <v>20310</v>
      </c>
      <c r="C4940" s="245" t="s">
        <v>14</v>
      </c>
      <c r="D4940" s="247" t="n">
        <v>0.12</v>
      </c>
    </row>
    <row r="4941" customFormat="false" ht="12.8" hidden="false" customHeight="false" outlineLevel="0" collapsed="false">
      <c r="A4941" s="245" t="n">
        <v>89689</v>
      </c>
      <c r="B4941" s="246" t="s">
        <v>20311</v>
      </c>
      <c r="C4941" s="245" t="s">
        <v>14</v>
      </c>
      <c r="D4941" s="247" t="n">
        <v>0.1323</v>
      </c>
    </row>
    <row r="4942" customFormat="false" ht="12.8" hidden="false" customHeight="false" outlineLevel="0" collapsed="false">
      <c r="A4942" s="245" t="n">
        <v>89655</v>
      </c>
      <c r="B4942" s="246" t="s">
        <v>20312</v>
      </c>
      <c r="C4942" s="245" t="s">
        <v>14</v>
      </c>
      <c r="D4942" s="247" t="n">
        <v>0.1278</v>
      </c>
    </row>
    <row r="4943" customFormat="false" ht="12.8" hidden="false" customHeight="false" outlineLevel="0" collapsed="false">
      <c r="A4943" s="245" t="n">
        <v>89662</v>
      </c>
      <c r="B4943" s="246" t="s">
        <v>20313</v>
      </c>
      <c r="C4943" s="245" t="s">
        <v>14</v>
      </c>
      <c r="D4943" s="247" t="n">
        <v>0.1116</v>
      </c>
    </row>
    <row r="4944" customFormat="false" ht="12.8" hidden="false" customHeight="false" outlineLevel="0" collapsed="false">
      <c r="A4944" s="245" t="n">
        <v>89758</v>
      </c>
      <c r="B4944" s="246" t="s">
        <v>20314</v>
      </c>
      <c r="C4944" s="245" t="s">
        <v>14</v>
      </c>
      <c r="D4944" s="247" t="n">
        <v>0.1067</v>
      </c>
    </row>
    <row r="4945" customFormat="false" ht="12.8" hidden="false" customHeight="false" outlineLevel="0" collapsed="false">
      <c r="A4945" s="245" t="n">
        <v>89676</v>
      </c>
      <c r="B4945" s="246" t="s">
        <v>20315</v>
      </c>
      <c r="C4945" s="245" t="s">
        <v>14</v>
      </c>
      <c r="D4945" s="247" t="n">
        <v>0.1192</v>
      </c>
    </row>
    <row r="4946" customFormat="false" ht="12.8" hidden="false" customHeight="false" outlineLevel="0" collapsed="false">
      <c r="A4946" s="245" t="n">
        <v>89818</v>
      </c>
      <c r="B4946" s="246" t="s">
        <v>20316</v>
      </c>
      <c r="C4946" s="245" t="s">
        <v>14</v>
      </c>
      <c r="D4946" s="247" t="n">
        <v>0.0464</v>
      </c>
    </row>
    <row r="4947" customFormat="false" ht="12.8" hidden="false" customHeight="false" outlineLevel="0" collapsed="false">
      <c r="A4947" s="245" t="n">
        <v>89763</v>
      </c>
      <c r="B4947" s="246" t="s">
        <v>20317</v>
      </c>
      <c r="C4947" s="245" t="s">
        <v>14</v>
      </c>
      <c r="D4947" s="247" t="n">
        <v>0.0832</v>
      </c>
    </row>
    <row r="4948" customFormat="false" ht="12.8" hidden="false" customHeight="false" outlineLevel="0" collapsed="false">
      <c r="A4948" s="245" t="n">
        <v>89686</v>
      </c>
      <c r="B4948" s="246" t="s">
        <v>20318</v>
      </c>
      <c r="C4948" s="245" t="s">
        <v>14</v>
      </c>
      <c r="D4948" s="247" t="n">
        <v>0.0921</v>
      </c>
    </row>
    <row r="4949" customFormat="false" ht="12.8" hidden="false" customHeight="false" outlineLevel="0" collapsed="false">
      <c r="A4949" s="245" t="n">
        <v>104029</v>
      </c>
      <c r="B4949" s="246" t="s">
        <v>20319</v>
      </c>
      <c r="C4949" s="245" t="s">
        <v>14</v>
      </c>
      <c r="D4949" s="247" t="n">
        <v>0.0768</v>
      </c>
    </row>
    <row r="4950" customFormat="false" ht="12.8" hidden="false" customHeight="false" outlineLevel="0" collapsed="false">
      <c r="A4950" s="245" t="n">
        <v>89831</v>
      </c>
      <c r="B4950" s="246" t="s">
        <v>20320</v>
      </c>
      <c r="C4950" s="245" t="s">
        <v>14</v>
      </c>
      <c r="D4950" s="247" t="n">
        <v>0.0433</v>
      </c>
    </row>
    <row r="4951" customFormat="false" ht="12.8" hidden="false" customHeight="false" outlineLevel="0" collapsed="false">
      <c r="A4951" s="245" t="n">
        <v>89668</v>
      </c>
      <c r="B4951" s="246" t="s">
        <v>20321</v>
      </c>
      <c r="C4951" s="245" t="s">
        <v>14</v>
      </c>
      <c r="D4951" s="247" t="n">
        <v>0.1284</v>
      </c>
    </row>
    <row r="4952" customFormat="false" ht="12.8" hidden="false" customHeight="false" outlineLevel="0" collapsed="false">
      <c r="A4952" s="245" t="n">
        <v>89639</v>
      </c>
      <c r="B4952" s="246" t="s">
        <v>20322</v>
      </c>
      <c r="C4952" s="245" t="s">
        <v>14</v>
      </c>
      <c r="D4952" s="247" t="n">
        <v>0.3937</v>
      </c>
    </row>
    <row r="4953" customFormat="false" ht="12.8" hidden="false" customHeight="false" outlineLevel="0" collapsed="false">
      <c r="A4953" s="245" t="n">
        <v>89721</v>
      </c>
      <c r="B4953" s="246" t="s">
        <v>20323</v>
      </c>
      <c r="C4953" s="245" t="s">
        <v>14</v>
      </c>
      <c r="D4953" s="247" t="n">
        <v>0.3375</v>
      </c>
    </row>
    <row r="4954" customFormat="false" ht="12.8" hidden="false" customHeight="false" outlineLevel="0" collapsed="false">
      <c r="A4954" s="245" t="n">
        <v>89643</v>
      </c>
      <c r="B4954" s="246" t="s">
        <v>20324</v>
      </c>
      <c r="C4954" s="245" t="s">
        <v>14</v>
      </c>
      <c r="D4954" s="247" t="n">
        <v>0.3631</v>
      </c>
    </row>
    <row r="4955" customFormat="false" ht="12.8" hidden="false" customHeight="false" outlineLevel="0" collapsed="false">
      <c r="A4955" s="245" t="n">
        <v>89727</v>
      </c>
      <c r="B4955" s="246" t="s">
        <v>20325</v>
      </c>
      <c r="C4955" s="245" t="s">
        <v>14</v>
      </c>
      <c r="D4955" s="247" t="n">
        <v>0.2584</v>
      </c>
    </row>
    <row r="4956" customFormat="false" ht="12.8" hidden="false" customHeight="false" outlineLevel="0" collapsed="false">
      <c r="A4956" s="245" t="n">
        <v>89648</v>
      </c>
      <c r="B4956" s="246" t="s">
        <v>20326</v>
      </c>
      <c r="C4956" s="245" t="s">
        <v>14</v>
      </c>
      <c r="D4956" s="247" t="n">
        <v>0.2806</v>
      </c>
    </row>
    <row r="4957" customFormat="false" ht="12.8" hidden="false" customHeight="false" outlineLevel="0" collapsed="false">
      <c r="A4957" s="245" t="n">
        <v>89749</v>
      </c>
      <c r="B4957" s="246" t="s">
        <v>20327</v>
      </c>
      <c r="C4957" s="245" t="s">
        <v>14</v>
      </c>
      <c r="D4957" s="247" t="n">
        <v>0.2098</v>
      </c>
    </row>
    <row r="4958" customFormat="false" ht="12.8" hidden="false" customHeight="false" outlineLevel="0" collapsed="false">
      <c r="A4958" s="245" t="n">
        <v>89657</v>
      </c>
      <c r="B4958" s="246" t="s">
        <v>20328</v>
      </c>
      <c r="C4958" s="245" t="s">
        <v>14</v>
      </c>
      <c r="D4958" s="247" t="n">
        <v>0.2239</v>
      </c>
    </row>
    <row r="4959" customFormat="false" ht="12.8" hidden="false" customHeight="false" outlineLevel="0" collapsed="false">
      <c r="A4959" s="245" t="n">
        <v>89664</v>
      </c>
      <c r="B4959" s="246" t="s">
        <v>20329</v>
      </c>
      <c r="C4959" s="245" t="s">
        <v>14</v>
      </c>
      <c r="D4959" s="247" t="n">
        <v>0.229</v>
      </c>
    </row>
    <row r="4960" customFormat="false" ht="12.8" hidden="false" customHeight="false" outlineLevel="0" collapsed="false">
      <c r="A4960" s="245" t="n">
        <v>89638</v>
      </c>
      <c r="B4960" s="246" t="s">
        <v>20330</v>
      </c>
      <c r="C4960" s="245" t="s">
        <v>14</v>
      </c>
      <c r="D4960" s="247" t="n">
        <v>0.4169</v>
      </c>
    </row>
    <row r="4961" customFormat="false" ht="12.8" hidden="false" customHeight="false" outlineLevel="0" collapsed="false">
      <c r="A4961" s="245" t="n">
        <v>89720</v>
      </c>
      <c r="B4961" s="246" t="s">
        <v>20331</v>
      </c>
      <c r="C4961" s="245" t="s">
        <v>14</v>
      </c>
      <c r="D4961" s="247" t="n">
        <v>0.3685</v>
      </c>
    </row>
    <row r="4962" customFormat="false" ht="12.8" hidden="false" customHeight="false" outlineLevel="0" collapsed="false">
      <c r="A4962" s="245" t="n">
        <v>89642</v>
      </c>
      <c r="B4962" s="246" t="s">
        <v>20332</v>
      </c>
      <c r="C4962" s="245" t="s">
        <v>14</v>
      </c>
      <c r="D4962" s="247" t="n">
        <v>0.395</v>
      </c>
    </row>
    <row r="4963" customFormat="false" ht="12.8" hidden="false" customHeight="false" outlineLevel="0" collapsed="false">
      <c r="A4963" s="245" t="n">
        <v>89725</v>
      </c>
      <c r="B4963" s="246" t="s">
        <v>20333</v>
      </c>
      <c r="C4963" s="245" t="s">
        <v>14</v>
      </c>
      <c r="D4963" s="247" t="n">
        <v>0.3285</v>
      </c>
    </row>
    <row r="4964" customFormat="false" ht="12.8" hidden="false" customHeight="false" outlineLevel="0" collapsed="false">
      <c r="A4964" s="245" t="n">
        <v>89647</v>
      </c>
      <c r="B4964" s="246" t="s">
        <v>20334</v>
      </c>
      <c r="C4964" s="245" t="s">
        <v>14</v>
      </c>
      <c r="D4964" s="247" t="n">
        <v>0.3538</v>
      </c>
    </row>
    <row r="4965" customFormat="false" ht="12.8" hidden="false" customHeight="false" outlineLevel="0" collapsed="false">
      <c r="A4965" s="245" t="n">
        <v>89780</v>
      </c>
      <c r="B4965" s="246" t="s">
        <v>20335</v>
      </c>
      <c r="C4965" s="245" t="s">
        <v>14</v>
      </c>
      <c r="D4965" s="247" t="n">
        <v>0.1617</v>
      </c>
    </row>
    <row r="4966" customFormat="false" ht="12.8" hidden="false" customHeight="false" outlineLevel="0" collapsed="false">
      <c r="A4966" s="245" t="n">
        <v>89734</v>
      </c>
      <c r="B4966" s="246" t="s">
        <v>20336</v>
      </c>
      <c r="C4966" s="245" t="s">
        <v>14</v>
      </c>
      <c r="D4966" s="247" t="n">
        <v>0.2646</v>
      </c>
    </row>
    <row r="4967" customFormat="false" ht="12.8" hidden="false" customHeight="false" outlineLevel="0" collapsed="false">
      <c r="A4967" s="245" t="n">
        <v>89650</v>
      </c>
      <c r="B4967" s="246" t="s">
        <v>20337</v>
      </c>
      <c r="C4967" s="245" t="s">
        <v>14</v>
      </c>
      <c r="D4967" s="247" t="n">
        <v>0.2869</v>
      </c>
    </row>
    <row r="4968" customFormat="false" ht="12.8" hidden="false" customHeight="false" outlineLevel="0" collapsed="false">
      <c r="A4968" s="245" t="n">
        <v>89787</v>
      </c>
      <c r="B4968" s="246" t="s">
        <v>20338</v>
      </c>
      <c r="C4968" s="245" t="s">
        <v>14</v>
      </c>
      <c r="D4968" s="247" t="n">
        <v>0.1267</v>
      </c>
    </row>
    <row r="4969" customFormat="false" ht="12.8" hidden="false" customHeight="false" outlineLevel="0" collapsed="false">
      <c r="A4969" s="245" t="n">
        <v>104024</v>
      </c>
      <c r="B4969" s="246" t="s">
        <v>20339</v>
      </c>
      <c r="C4969" s="245" t="s">
        <v>14</v>
      </c>
      <c r="D4969" s="247" t="n">
        <v>0.2093</v>
      </c>
    </row>
    <row r="4970" customFormat="false" ht="12.8" hidden="false" customHeight="false" outlineLevel="0" collapsed="false">
      <c r="A4970" s="245" t="n">
        <v>89789</v>
      </c>
      <c r="B4970" s="246" t="s">
        <v>20340</v>
      </c>
      <c r="C4970" s="245" t="s">
        <v>14</v>
      </c>
      <c r="D4970" s="247" t="n">
        <v>0.0845</v>
      </c>
    </row>
    <row r="4971" customFormat="false" ht="12.8" hidden="false" customHeight="false" outlineLevel="0" collapsed="false">
      <c r="A4971" s="245" t="n">
        <v>89791</v>
      </c>
      <c r="B4971" s="246" t="s">
        <v>20341</v>
      </c>
      <c r="C4971" s="245" t="s">
        <v>14</v>
      </c>
      <c r="D4971" s="247" t="n">
        <v>0.0488</v>
      </c>
    </row>
    <row r="4972" customFormat="false" ht="12.8" hidden="false" customHeight="false" outlineLevel="0" collapsed="false">
      <c r="A4972" s="245" t="n">
        <v>89793</v>
      </c>
      <c r="B4972" s="246" t="s">
        <v>20342</v>
      </c>
      <c r="C4972" s="245" t="s">
        <v>14</v>
      </c>
      <c r="D4972" s="247" t="n">
        <v>0.0406</v>
      </c>
    </row>
    <row r="4973" customFormat="false" ht="12.8" hidden="false" customHeight="false" outlineLevel="0" collapsed="false">
      <c r="A4973" s="245" t="n">
        <v>89637</v>
      </c>
      <c r="B4973" s="246" t="s">
        <v>20343</v>
      </c>
      <c r="C4973" s="245" t="s">
        <v>14</v>
      </c>
      <c r="D4973" s="247" t="n">
        <v>0.4551</v>
      </c>
    </row>
    <row r="4974" customFormat="false" ht="12.8" hidden="false" customHeight="false" outlineLevel="0" collapsed="false">
      <c r="A4974" s="245" t="n">
        <v>89719</v>
      </c>
      <c r="B4974" s="246" t="s">
        <v>20344</v>
      </c>
      <c r="C4974" s="245" t="s">
        <v>14</v>
      </c>
      <c r="D4974" s="247" t="n">
        <v>0.4166</v>
      </c>
    </row>
    <row r="4975" customFormat="false" ht="12.8" hidden="false" customHeight="false" outlineLevel="0" collapsed="false">
      <c r="A4975" s="245" t="n">
        <v>89641</v>
      </c>
      <c r="B4975" s="246" t="s">
        <v>20345</v>
      </c>
      <c r="C4975" s="245" t="s">
        <v>14</v>
      </c>
      <c r="D4975" s="247" t="n">
        <v>0.4442</v>
      </c>
    </row>
    <row r="4976" customFormat="false" ht="12.8" hidden="false" customHeight="false" outlineLevel="0" collapsed="false">
      <c r="A4976" s="245" t="n">
        <v>89723</v>
      </c>
      <c r="B4976" s="246" t="s">
        <v>20346</v>
      </c>
      <c r="C4976" s="245" t="s">
        <v>14</v>
      </c>
      <c r="D4976" s="247" t="n">
        <v>0.317</v>
      </c>
    </row>
    <row r="4977" customFormat="false" ht="12.8" hidden="false" customHeight="false" outlineLevel="0" collapsed="false">
      <c r="A4977" s="245" t="n">
        <v>89646</v>
      </c>
      <c r="B4977" s="246" t="s">
        <v>20347</v>
      </c>
      <c r="C4977" s="245" t="s">
        <v>14</v>
      </c>
      <c r="D4977" s="247" t="n">
        <v>0.3419</v>
      </c>
    </row>
    <row r="4978" customFormat="false" ht="12.8" hidden="false" customHeight="false" outlineLevel="0" collapsed="false">
      <c r="A4978" s="245" t="n">
        <v>89777</v>
      </c>
      <c r="B4978" s="246" t="s">
        <v>20348</v>
      </c>
      <c r="C4978" s="245" t="s">
        <v>14</v>
      </c>
      <c r="D4978" s="247" t="n">
        <v>0.1513</v>
      </c>
    </row>
    <row r="4979" customFormat="false" ht="12.8" hidden="false" customHeight="false" outlineLevel="0" collapsed="false">
      <c r="A4979" s="245" t="n">
        <v>89729</v>
      </c>
      <c r="B4979" s="246" t="s">
        <v>20349</v>
      </c>
      <c r="C4979" s="245" t="s">
        <v>14</v>
      </c>
      <c r="D4979" s="247" t="n">
        <v>0.2495</v>
      </c>
    </row>
    <row r="4980" customFormat="false" ht="12.8" hidden="false" customHeight="false" outlineLevel="0" collapsed="false">
      <c r="A4980" s="245" t="n">
        <v>89649</v>
      </c>
      <c r="B4980" s="246" t="s">
        <v>20350</v>
      </c>
      <c r="C4980" s="245" t="s">
        <v>14</v>
      </c>
      <c r="D4980" s="247" t="n">
        <v>0.271</v>
      </c>
    </row>
    <row r="4981" customFormat="false" ht="12.8" hidden="false" customHeight="false" outlineLevel="0" collapsed="false">
      <c r="A4981" s="245" t="n">
        <v>89781</v>
      </c>
      <c r="B4981" s="246" t="s">
        <v>20351</v>
      </c>
      <c r="C4981" s="245" t="s">
        <v>14</v>
      </c>
      <c r="D4981" s="247" t="n">
        <v>0.1252</v>
      </c>
    </row>
    <row r="4982" customFormat="false" ht="12.8" hidden="false" customHeight="false" outlineLevel="0" collapsed="false">
      <c r="A4982" s="245" t="n">
        <v>104023</v>
      </c>
      <c r="B4982" s="246" t="s">
        <v>20352</v>
      </c>
      <c r="C4982" s="245" t="s">
        <v>14</v>
      </c>
      <c r="D4982" s="247" t="n">
        <v>0.2072</v>
      </c>
    </row>
    <row r="4983" customFormat="false" ht="12.8" hidden="false" customHeight="false" outlineLevel="0" collapsed="false">
      <c r="A4983" s="245" t="n">
        <v>89788</v>
      </c>
      <c r="B4983" s="246" t="s">
        <v>20353</v>
      </c>
      <c r="C4983" s="245" t="s">
        <v>14</v>
      </c>
      <c r="D4983" s="247" t="n">
        <v>0.0716</v>
      </c>
    </row>
    <row r="4984" customFormat="false" ht="12.8" hidden="false" customHeight="false" outlineLevel="0" collapsed="false">
      <c r="A4984" s="245" t="n">
        <v>89790</v>
      </c>
      <c r="B4984" s="246" t="s">
        <v>20354</v>
      </c>
      <c r="C4984" s="245" t="s">
        <v>14</v>
      </c>
      <c r="D4984" s="247" t="n">
        <v>0.0471</v>
      </c>
    </row>
    <row r="4985" customFormat="false" ht="12.8" hidden="false" customHeight="false" outlineLevel="0" collapsed="false">
      <c r="A4985" s="245" t="n">
        <v>89792</v>
      </c>
      <c r="B4985" s="246" t="s">
        <v>20355</v>
      </c>
      <c r="C4985" s="245" t="s">
        <v>14</v>
      </c>
      <c r="D4985" s="247" t="n">
        <v>0.0479</v>
      </c>
    </row>
    <row r="4986" customFormat="false" ht="12.8" hidden="false" customHeight="false" outlineLevel="0" collapsed="false">
      <c r="A4986" s="245" t="n">
        <v>89640</v>
      </c>
      <c r="B4986" s="246" t="s">
        <v>20356</v>
      </c>
      <c r="C4986" s="245" t="s">
        <v>14</v>
      </c>
      <c r="D4986" s="247" t="n">
        <v>0.2459</v>
      </c>
    </row>
    <row r="4987" customFormat="false" ht="12.8" hidden="false" customHeight="false" outlineLevel="0" collapsed="false">
      <c r="A4987" s="245" t="n">
        <v>89644</v>
      </c>
      <c r="B4987" s="246" t="s">
        <v>20357</v>
      </c>
      <c r="C4987" s="245" t="s">
        <v>14</v>
      </c>
      <c r="D4987" s="247" t="n">
        <v>0.2274</v>
      </c>
    </row>
    <row r="4988" customFormat="false" ht="12.8" hidden="false" customHeight="false" outlineLevel="0" collapsed="false">
      <c r="A4988" s="245" t="n">
        <v>89645</v>
      </c>
      <c r="B4988" s="246" t="s">
        <v>20358</v>
      </c>
      <c r="C4988" s="245" t="s">
        <v>14</v>
      </c>
      <c r="D4988" s="247" t="n">
        <v>0.1751</v>
      </c>
    </row>
    <row r="4989" customFormat="false" ht="12.8" hidden="false" customHeight="false" outlineLevel="0" collapsed="false">
      <c r="A4989" s="245" t="n">
        <v>89652</v>
      </c>
      <c r="B4989" s="246" t="s">
        <v>20359</v>
      </c>
      <c r="C4989" s="245" t="s">
        <v>14</v>
      </c>
      <c r="D4989" s="247" t="n">
        <v>0.2545</v>
      </c>
    </row>
    <row r="4990" customFormat="false" ht="12.8" hidden="false" customHeight="false" outlineLevel="0" collapsed="false">
      <c r="A4990" s="245" t="n">
        <v>89738</v>
      </c>
      <c r="B4990" s="246" t="s">
        <v>20360</v>
      </c>
      <c r="C4990" s="245" t="s">
        <v>14</v>
      </c>
      <c r="D4990" s="247" t="n">
        <v>0.2089</v>
      </c>
    </row>
    <row r="4991" customFormat="false" ht="12.8" hidden="false" customHeight="false" outlineLevel="0" collapsed="false">
      <c r="A4991" s="245" t="n">
        <v>89659</v>
      </c>
      <c r="B4991" s="246" t="s">
        <v>20361</v>
      </c>
      <c r="C4991" s="245" t="s">
        <v>14</v>
      </c>
      <c r="D4991" s="247" t="n">
        <v>0.228</v>
      </c>
    </row>
    <row r="4992" customFormat="false" ht="12.8" hidden="false" customHeight="false" outlineLevel="0" collapsed="false">
      <c r="A4992" s="245" t="n">
        <v>89756</v>
      </c>
      <c r="B4992" s="246" t="s">
        <v>20362</v>
      </c>
      <c r="C4992" s="245" t="s">
        <v>14</v>
      </c>
      <c r="D4992" s="247" t="n">
        <v>0.1771</v>
      </c>
    </row>
    <row r="4993" customFormat="false" ht="12.8" hidden="false" customHeight="false" outlineLevel="0" collapsed="false">
      <c r="A4993" s="245" t="n">
        <v>89672</v>
      </c>
      <c r="B4993" s="246" t="s">
        <v>20363</v>
      </c>
      <c r="C4993" s="245" t="s">
        <v>14</v>
      </c>
      <c r="D4993" s="247" t="n">
        <v>0.1943</v>
      </c>
    </row>
    <row r="4994" customFormat="false" ht="12.8" hidden="false" customHeight="false" outlineLevel="0" collapsed="false">
      <c r="A4994" s="245" t="n">
        <v>89815</v>
      </c>
      <c r="B4994" s="246" t="s">
        <v>20364</v>
      </c>
      <c r="C4994" s="245" t="s">
        <v>14</v>
      </c>
      <c r="D4994" s="247" t="n">
        <v>0.0906</v>
      </c>
    </row>
    <row r="4995" customFormat="false" ht="12.8" hidden="false" customHeight="false" outlineLevel="0" collapsed="false">
      <c r="A4995" s="245" t="n">
        <v>89761</v>
      </c>
      <c r="B4995" s="246" t="s">
        <v>20365</v>
      </c>
      <c r="C4995" s="245" t="s">
        <v>14</v>
      </c>
      <c r="D4995" s="247" t="n">
        <v>0.156</v>
      </c>
    </row>
    <row r="4996" customFormat="false" ht="12.8" hidden="false" customHeight="false" outlineLevel="0" collapsed="false">
      <c r="A4996" s="245" t="n">
        <v>89682</v>
      </c>
      <c r="B4996" s="246" t="s">
        <v>20366</v>
      </c>
      <c r="C4996" s="245" t="s">
        <v>14</v>
      </c>
      <c r="D4996" s="247" t="n">
        <v>0.1713</v>
      </c>
    </row>
    <row r="4997" customFormat="false" ht="12.8" hidden="false" customHeight="false" outlineLevel="0" collapsed="false">
      <c r="A4997" s="245" t="n">
        <v>89824</v>
      </c>
      <c r="B4997" s="246" t="s">
        <v>20367</v>
      </c>
      <c r="C4997" s="245" t="s">
        <v>14</v>
      </c>
      <c r="D4997" s="247" t="n">
        <v>0.0777</v>
      </c>
    </row>
    <row r="4998" customFormat="false" ht="12.8" hidden="false" customHeight="false" outlineLevel="0" collapsed="false">
      <c r="A4998" s="245" t="n">
        <v>104026</v>
      </c>
      <c r="B4998" s="246" t="s">
        <v>20368</v>
      </c>
      <c r="C4998" s="245" t="s">
        <v>14</v>
      </c>
      <c r="D4998" s="247" t="n">
        <v>0.1336</v>
      </c>
    </row>
    <row r="4999" customFormat="false" ht="12.8" hidden="false" customHeight="false" outlineLevel="0" collapsed="false">
      <c r="A4999" s="245" t="n">
        <v>89740</v>
      </c>
      <c r="B4999" s="246" t="s">
        <v>20369</v>
      </c>
      <c r="C4999" s="245" t="s">
        <v>14</v>
      </c>
      <c r="D4999" s="247" t="n">
        <v>0.4061</v>
      </c>
    </row>
    <row r="5000" customFormat="false" ht="12.8" hidden="false" customHeight="false" outlineLevel="0" collapsed="false">
      <c r="A5000" s="245" t="n">
        <v>89836</v>
      </c>
      <c r="B5000" s="246" t="s">
        <v>20370</v>
      </c>
      <c r="C5000" s="245" t="s">
        <v>14</v>
      </c>
      <c r="D5000" s="247" t="n">
        <v>0.0181</v>
      </c>
    </row>
    <row r="5001" customFormat="false" ht="12.8" hidden="false" customHeight="false" outlineLevel="0" collapsed="false">
      <c r="A5001" s="245" t="n">
        <v>89653</v>
      </c>
      <c r="B5001" s="246" t="s">
        <v>20371</v>
      </c>
      <c r="C5001" s="245" t="s">
        <v>14</v>
      </c>
      <c r="D5001" s="247" t="n">
        <v>0.1775</v>
      </c>
    </row>
    <row r="5002" customFormat="false" ht="12.8" hidden="false" customHeight="false" outlineLevel="0" collapsed="false">
      <c r="A5002" s="245" t="n">
        <v>89660</v>
      </c>
      <c r="B5002" s="246" t="s">
        <v>20372</v>
      </c>
      <c r="C5002" s="245" t="s">
        <v>14</v>
      </c>
      <c r="D5002" s="247" t="n">
        <v>0.4337</v>
      </c>
    </row>
    <row r="5003" customFormat="false" ht="12.8" hidden="false" customHeight="false" outlineLevel="0" collapsed="false">
      <c r="A5003" s="245" t="n">
        <v>104028</v>
      </c>
      <c r="B5003" s="246" t="s">
        <v>20373</v>
      </c>
      <c r="C5003" s="245" t="s">
        <v>14</v>
      </c>
      <c r="D5003" s="247" t="n">
        <v>0.0397</v>
      </c>
    </row>
    <row r="5004" customFormat="false" ht="12.8" hidden="false" customHeight="false" outlineLevel="0" collapsed="false">
      <c r="A5004" s="245" t="n">
        <v>89826</v>
      </c>
      <c r="B5004" s="246" t="s">
        <v>20374</v>
      </c>
      <c r="C5004" s="245" t="s">
        <v>14</v>
      </c>
      <c r="D5004" s="247" t="n">
        <v>0.022</v>
      </c>
    </row>
    <row r="5005" customFormat="false" ht="12.8" hidden="false" customHeight="false" outlineLevel="0" collapsed="false">
      <c r="A5005" s="245" t="n">
        <v>89651</v>
      </c>
      <c r="B5005" s="246" t="s">
        <v>20375</v>
      </c>
      <c r="C5005" s="245" t="s">
        <v>14</v>
      </c>
      <c r="D5005" s="247" t="n">
        <v>0.4456</v>
      </c>
    </row>
    <row r="5006" customFormat="false" ht="12.8" hidden="false" customHeight="false" outlineLevel="0" collapsed="false">
      <c r="A5006" s="245" t="n">
        <v>89736</v>
      </c>
      <c r="B5006" s="246" t="s">
        <v>20376</v>
      </c>
      <c r="C5006" s="245" t="s">
        <v>14</v>
      </c>
      <c r="D5006" s="247" t="n">
        <v>0.394</v>
      </c>
    </row>
    <row r="5007" customFormat="false" ht="12.8" hidden="false" customHeight="false" outlineLevel="0" collapsed="false">
      <c r="A5007" s="245" t="n">
        <v>89658</v>
      </c>
      <c r="B5007" s="246" t="s">
        <v>20377</v>
      </c>
      <c r="C5007" s="245" t="s">
        <v>14</v>
      </c>
      <c r="D5007" s="247" t="n">
        <v>0.421</v>
      </c>
    </row>
    <row r="5008" customFormat="false" ht="12.8" hidden="false" customHeight="false" outlineLevel="0" collapsed="false">
      <c r="A5008" s="245" t="n">
        <v>89755</v>
      </c>
      <c r="B5008" s="246" t="s">
        <v>20378</v>
      </c>
      <c r="C5008" s="245" t="s">
        <v>14</v>
      </c>
      <c r="D5008" s="247" t="n">
        <v>0.3055</v>
      </c>
    </row>
    <row r="5009" customFormat="false" ht="12.8" hidden="false" customHeight="false" outlineLevel="0" collapsed="false">
      <c r="A5009" s="245" t="n">
        <v>89670</v>
      </c>
      <c r="B5009" s="246" t="s">
        <v>20379</v>
      </c>
      <c r="C5009" s="245" t="s">
        <v>14</v>
      </c>
      <c r="D5009" s="247" t="n">
        <v>0.33</v>
      </c>
    </row>
    <row r="5010" customFormat="false" ht="12.8" hidden="false" customHeight="false" outlineLevel="0" collapsed="false">
      <c r="A5010" s="245" t="n">
        <v>89794</v>
      </c>
      <c r="B5010" s="246" t="s">
        <v>20380</v>
      </c>
      <c r="C5010" s="245" t="s">
        <v>14</v>
      </c>
      <c r="D5010" s="247" t="n">
        <v>0.1331</v>
      </c>
    </row>
    <row r="5011" customFormat="false" ht="12.8" hidden="false" customHeight="false" outlineLevel="0" collapsed="false">
      <c r="A5011" s="245" t="n">
        <v>89760</v>
      </c>
      <c r="B5011" s="246" t="s">
        <v>20381</v>
      </c>
      <c r="C5011" s="245" t="s">
        <v>14</v>
      </c>
      <c r="D5011" s="247" t="n">
        <v>0.2216</v>
      </c>
    </row>
    <row r="5012" customFormat="false" ht="12.8" hidden="false" customHeight="false" outlineLevel="0" collapsed="false">
      <c r="A5012" s="245" t="n">
        <v>89680</v>
      </c>
      <c r="B5012" s="246" t="s">
        <v>20382</v>
      </c>
      <c r="C5012" s="245" t="s">
        <v>14</v>
      </c>
      <c r="D5012" s="247" t="n">
        <v>0.2415</v>
      </c>
    </row>
    <row r="5013" customFormat="false" ht="12.8" hidden="false" customHeight="false" outlineLevel="0" collapsed="false">
      <c r="A5013" s="245" t="n">
        <v>89822</v>
      </c>
      <c r="B5013" s="246" t="s">
        <v>20383</v>
      </c>
      <c r="C5013" s="245" t="s">
        <v>14</v>
      </c>
      <c r="D5013" s="247" t="n">
        <v>0.1186</v>
      </c>
    </row>
    <row r="5014" customFormat="false" ht="12.8" hidden="false" customHeight="false" outlineLevel="0" collapsed="false">
      <c r="A5014" s="245" t="n">
        <v>104025</v>
      </c>
      <c r="B5014" s="246" t="s">
        <v>20384</v>
      </c>
      <c r="C5014" s="245" t="s">
        <v>14</v>
      </c>
      <c r="D5014" s="247" t="n">
        <v>0.1976</v>
      </c>
    </row>
    <row r="5015" customFormat="false" ht="12.8" hidden="false" customHeight="false" outlineLevel="0" collapsed="false">
      <c r="A5015" s="245" t="n">
        <v>89835</v>
      </c>
      <c r="B5015" s="246" t="s">
        <v>20385</v>
      </c>
      <c r="C5015" s="245" t="s">
        <v>14</v>
      </c>
      <c r="D5015" s="247" t="n">
        <v>0.0853</v>
      </c>
    </row>
    <row r="5016" customFormat="false" ht="12.8" hidden="false" customHeight="false" outlineLevel="0" collapsed="false">
      <c r="A5016" s="245" t="n">
        <v>89838</v>
      </c>
      <c r="B5016" s="246" t="s">
        <v>20386</v>
      </c>
      <c r="C5016" s="245" t="s">
        <v>14</v>
      </c>
      <c r="D5016" s="247" t="n">
        <v>0.0324</v>
      </c>
    </row>
    <row r="5017" customFormat="false" ht="12.8" hidden="false" customHeight="false" outlineLevel="0" collapsed="false">
      <c r="A5017" s="245" t="n">
        <v>89840</v>
      </c>
      <c r="B5017" s="246" t="s">
        <v>20387</v>
      </c>
      <c r="C5017" s="245" t="s">
        <v>14</v>
      </c>
      <c r="D5017" s="247" t="n">
        <v>0.0331</v>
      </c>
    </row>
    <row r="5018" customFormat="false" ht="12.8" hidden="false" customHeight="false" outlineLevel="0" collapsed="false">
      <c r="A5018" s="245" t="n">
        <v>104015</v>
      </c>
      <c r="B5018" s="246" t="s">
        <v>20388</v>
      </c>
      <c r="C5018" s="245" t="s">
        <v>14</v>
      </c>
      <c r="D5018" s="247" t="n">
        <v>0.4408</v>
      </c>
    </row>
    <row r="5019" customFormat="false" ht="12.8" hidden="false" customHeight="false" outlineLevel="0" collapsed="false">
      <c r="A5019" s="245" t="n">
        <v>104018</v>
      </c>
      <c r="B5019" s="246" t="s">
        <v>20389</v>
      </c>
      <c r="C5019" s="245" t="s">
        <v>14</v>
      </c>
      <c r="D5019" s="247" t="n">
        <v>0.3698</v>
      </c>
    </row>
    <row r="5020" customFormat="false" ht="12.8" hidden="false" customHeight="false" outlineLevel="0" collapsed="false">
      <c r="A5020" s="245" t="n">
        <v>104016</v>
      </c>
      <c r="B5020" s="246" t="s">
        <v>20390</v>
      </c>
      <c r="C5020" s="245" t="s">
        <v>14</v>
      </c>
      <c r="D5020" s="247" t="n">
        <v>0.3964</v>
      </c>
    </row>
    <row r="5021" customFormat="false" ht="12.8" hidden="false" customHeight="false" outlineLevel="0" collapsed="false">
      <c r="A5021" s="245" t="n">
        <v>104019</v>
      </c>
      <c r="B5021" s="246" t="s">
        <v>20391</v>
      </c>
      <c r="C5021" s="245" t="s">
        <v>14</v>
      </c>
      <c r="D5021" s="247" t="n">
        <v>0.205</v>
      </c>
    </row>
    <row r="5022" customFormat="false" ht="12.8" hidden="false" customHeight="false" outlineLevel="0" collapsed="false">
      <c r="A5022" s="245" t="n">
        <v>104017</v>
      </c>
      <c r="B5022" s="246" t="s">
        <v>20392</v>
      </c>
      <c r="C5022" s="245" t="s">
        <v>14</v>
      </c>
      <c r="D5022" s="247" t="n">
        <v>0.2237</v>
      </c>
    </row>
    <row r="5023" customFormat="false" ht="12.8" hidden="false" customHeight="false" outlineLevel="0" collapsed="false">
      <c r="A5023" s="245" t="n">
        <v>104020</v>
      </c>
      <c r="B5023" s="246" t="s">
        <v>20393</v>
      </c>
      <c r="C5023" s="245" t="s">
        <v>14</v>
      </c>
      <c r="D5023" s="247" t="n">
        <v>0.1009</v>
      </c>
    </row>
    <row r="5024" customFormat="false" ht="12.8" hidden="false" customHeight="false" outlineLevel="0" collapsed="false">
      <c r="A5024" s="245" t="n">
        <v>104030</v>
      </c>
      <c r="B5024" s="246" t="s">
        <v>20394</v>
      </c>
      <c r="C5024" s="245" t="s">
        <v>14</v>
      </c>
      <c r="D5024" s="247" t="n">
        <v>0.1711</v>
      </c>
    </row>
    <row r="5025" customFormat="false" ht="12.8" hidden="false" customHeight="false" outlineLevel="0" collapsed="false">
      <c r="A5025" s="245" t="n">
        <v>89694</v>
      </c>
      <c r="B5025" s="246" t="s">
        <v>20395</v>
      </c>
      <c r="C5025" s="245" t="s">
        <v>14</v>
      </c>
      <c r="D5025" s="247" t="n">
        <v>0.3122</v>
      </c>
    </row>
    <row r="5026" customFormat="false" ht="12.8" hidden="false" customHeight="false" outlineLevel="0" collapsed="false">
      <c r="A5026" s="245" t="n">
        <v>89700</v>
      </c>
      <c r="B5026" s="246" t="s">
        <v>20396</v>
      </c>
      <c r="C5026" s="245" t="s">
        <v>14</v>
      </c>
      <c r="D5026" s="247" t="n">
        <v>0.3087</v>
      </c>
    </row>
    <row r="5027" customFormat="false" ht="12.8" hidden="false" customHeight="false" outlineLevel="0" collapsed="false">
      <c r="A5027" s="245" t="n">
        <v>89703</v>
      </c>
      <c r="B5027" s="246" t="s">
        <v>20397</v>
      </c>
      <c r="C5027" s="245" t="s">
        <v>14</v>
      </c>
      <c r="D5027" s="247" t="n">
        <v>0.1582</v>
      </c>
    </row>
    <row r="5028" customFormat="false" ht="12.8" hidden="false" customHeight="false" outlineLevel="0" collapsed="false">
      <c r="A5028" s="245" t="n">
        <v>89691</v>
      </c>
      <c r="B5028" s="246" t="s">
        <v>20398</v>
      </c>
      <c r="C5028" s="245" t="s">
        <v>14</v>
      </c>
      <c r="D5028" s="247" t="n">
        <v>0.4712</v>
      </c>
    </row>
    <row r="5029" customFormat="false" ht="12.8" hidden="false" customHeight="false" outlineLevel="0" collapsed="false">
      <c r="A5029" s="245" t="n">
        <v>89765</v>
      </c>
      <c r="B5029" s="246" t="s">
        <v>20399</v>
      </c>
      <c r="C5029" s="245" t="s">
        <v>14</v>
      </c>
      <c r="D5029" s="247" t="n">
        <v>0.4272</v>
      </c>
    </row>
    <row r="5030" customFormat="false" ht="12.8" hidden="false" customHeight="false" outlineLevel="0" collapsed="false">
      <c r="A5030" s="245" t="n">
        <v>89697</v>
      </c>
      <c r="B5030" s="246" t="s">
        <v>20400</v>
      </c>
      <c r="C5030" s="245" t="s">
        <v>14</v>
      </c>
      <c r="D5030" s="247" t="n">
        <v>0.4548</v>
      </c>
    </row>
    <row r="5031" customFormat="false" ht="12.8" hidden="false" customHeight="false" outlineLevel="0" collapsed="false">
      <c r="A5031" s="245" t="n">
        <v>89844</v>
      </c>
      <c r="B5031" s="246" t="s">
        <v>20401</v>
      </c>
      <c r="C5031" s="245" t="s">
        <v>14</v>
      </c>
      <c r="D5031" s="247" t="n">
        <v>0.0957</v>
      </c>
    </row>
    <row r="5032" customFormat="false" ht="12.8" hidden="false" customHeight="false" outlineLevel="0" collapsed="false">
      <c r="A5032" s="245" t="n">
        <v>104022</v>
      </c>
      <c r="B5032" s="246" t="s">
        <v>20402</v>
      </c>
      <c r="C5032" s="245" t="s">
        <v>14</v>
      </c>
      <c r="D5032" s="247" t="n">
        <v>0.162</v>
      </c>
    </row>
    <row r="5033" customFormat="false" ht="12.8" hidden="false" customHeight="false" outlineLevel="0" collapsed="false">
      <c r="A5033" s="245" t="n">
        <v>89633</v>
      </c>
      <c r="B5033" s="246" t="s">
        <v>20403</v>
      </c>
      <c r="C5033" s="245" t="s">
        <v>15376</v>
      </c>
      <c r="D5033" s="247" t="n">
        <v>0.4768</v>
      </c>
    </row>
    <row r="5034" customFormat="false" ht="12.8" hidden="false" customHeight="false" outlineLevel="0" collapsed="false">
      <c r="A5034" s="245" t="n">
        <v>89716</v>
      </c>
      <c r="B5034" s="246" t="s">
        <v>20404</v>
      </c>
      <c r="C5034" s="245" t="s">
        <v>15376</v>
      </c>
      <c r="D5034" s="247" t="n">
        <v>0.2311</v>
      </c>
    </row>
    <row r="5035" customFormat="false" ht="12.8" hidden="false" customHeight="false" outlineLevel="0" collapsed="false">
      <c r="A5035" s="245" t="n">
        <v>89634</v>
      </c>
      <c r="B5035" s="246" t="s">
        <v>20405</v>
      </c>
      <c r="C5035" s="245" t="s">
        <v>15376</v>
      </c>
      <c r="D5035" s="247" t="n">
        <v>0.4192</v>
      </c>
    </row>
    <row r="5036" customFormat="false" ht="12.8" hidden="false" customHeight="false" outlineLevel="0" collapsed="false">
      <c r="A5036" s="245" t="n">
        <v>89717</v>
      </c>
      <c r="B5036" s="246" t="s">
        <v>20406</v>
      </c>
      <c r="C5036" s="245" t="s">
        <v>15376</v>
      </c>
      <c r="D5036" s="247" t="n">
        <v>0.1708</v>
      </c>
    </row>
    <row r="5037" customFormat="false" ht="12.8" hidden="false" customHeight="false" outlineLevel="0" collapsed="false">
      <c r="A5037" s="245" t="n">
        <v>89635</v>
      </c>
      <c r="B5037" s="246" t="s">
        <v>20407</v>
      </c>
      <c r="C5037" s="245" t="s">
        <v>15376</v>
      </c>
      <c r="D5037" s="247" t="n">
        <v>0.3306</v>
      </c>
    </row>
    <row r="5038" customFormat="false" ht="12.8" hidden="false" customHeight="false" outlineLevel="0" collapsed="false">
      <c r="A5038" s="245" t="n">
        <v>89770</v>
      </c>
      <c r="B5038" s="246" t="s">
        <v>20408</v>
      </c>
      <c r="C5038" s="245" t="s">
        <v>15376</v>
      </c>
      <c r="D5038" s="247" t="n">
        <v>0.022</v>
      </c>
    </row>
    <row r="5039" customFormat="false" ht="12.8" hidden="false" customHeight="false" outlineLevel="0" collapsed="false">
      <c r="A5039" s="245" t="n">
        <v>89718</v>
      </c>
      <c r="B5039" s="246" t="s">
        <v>20409</v>
      </c>
      <c r="C5039" s="245" t="s">
        <v>15376</v>
      </c>
      <c r="D5039" s="247" t="n">
        <v>0.1567</v>
      </c>
    </row>
    <row r="5040" customFormat="false" ht="12.8" hidden="false" customHeight="false" outlineLevel="0" collapsed="false">
      <c r="A5040" s="245" t="n">
        <v>89636</v>
      </c>
      <c r="B5040" s="246" t="s">
        <v>20410</v>
      </c>
      <c r="C5040" s="245" t="s">
        <v>15376</v>
      </c>
      <c r="D5040" s="247" t="n">
        <v>0.3082</v>
      </c>
    </row>
    <row r="5041" customFormat="false" ht="12.8" hidden="false" customHeight="false" outlineLevel="0" collapsed="false">
      <c r="A5041" s="245" t="n">
        <v>89771</v>
      </c>
      <c r="B5041" s="246" t="s">
        <v>20411</v>
      </c>
      <c r="C5041" s="245" t="s">
        <v>15376</v>
      </c>
      <c r="D5041" s="247" t="n">
        <v>0.0197</v>
      </c>
    </row>
    <row r="5042" customFormat="false" ht="12.8" hidden="false" customHeight="false" outlineLevel="0" collapsed="false">
      <c r="A5042" s="245" t="n">
        <v>104021</v>
      </c>
      <c r="B5042" s="246" t="s">
        <v>20412</v>
      </c>
      <c r="C5042" s="245" t="s">
        <v>15376</v>
      </c>
      <c r="D5042" s="247" t="n">
        <v>0.1378</v>
      </c>
    </row>
    <row r="5043" customFormat="false" ht="12.8" hidden="false" customHeight="false" outlineLevel="0" collapsed="false">
      <c r="A5043" s="245" t="n">
        <v>89772</v>
      </c>
      <c r="B5043" s="246" t="s">
        <v>20413</v>
      </c>
      <c r="C5043" s="245" t="s">
        <v>15376</v>
      </c>
      <c r="D5043" s="247" t="n">
        <v>0.0168</v>
      </c>
    </row>
    <row r="5044" customFormat="false" ht="12.8" hidden="false" customHeight="false" outlineLevel="0" collapsed="false">
      <c r="A5044" s="245" t="n">
        <v>89773</v>
      </c>
      <c r="B5044" s="246" t="s">
        <v>20414</v>
      </c>
      <c r="C5044" s="245" t="s">
        <v>15376</v>
      </c>
      <c r="D5044" s="247" t="n">
        <v>0.0137</v>
      </c>
    </row>
    <row r="5045" customFormat="false" ht="12.8" hidden="false" customHeight="false" outlineLevel="0" collapsed="false">
      <c r="A5045" s="245" t="n">
        <v>89775</v>
      </c>
      <c r="B5045" s="246" t="s">
        <v>20415</v>
      </c>
      <c r="C5045" s="245" t="s">
        <v>15376</v>
      </c>
      <c r="D5045" s="247" t="n">
        <v>0.0105</v>
      </c>
    </row>
    <row r="5046" customFormat="false" ht="12.8" hidden="false" customHeight="false" outlineLevel="0" collapsed="false">
      <c r="A5046" s="245" t="n">
        <v>89767</v>
      </c>
      <c r="B5046" s="246" t="s">
        <v>20416</v>
      </c>
      <c r="C5046" s="245" t="s">
        <v>14</v>
      </c>
      <c r="D5046" s="247" t="n">
        <v>0.3372</v>
      </c>
    </row>
    <row r="5047" customFormat="false" ht="12.8" hidden="false" customHeight="false" outlineLevel="0" collapsed="false">
      <c r="A5047" s="245" t="n">
        <v>89695</v>
      </c>
      <c r="B5047" s="246" t="s">
        <v>20417</v>
      </c>
      <c r="C5047" s="245" t="s">
        <v>14</v>
      </c>
      <c r="D5047" s="247" t="n">
        <v>0.3697</v>
      </c>
    </row>
    <row r="5048" customFormat="false" ht="12.8" hidden="false" customHeight="false" outlineLevel="0" collapsed="false">
      <c r="A5048" s="245" t="n">
        <v>89702</v>
      </c>
      <c r="B5048" s="246" t="s">
        <v>20418</v>
      </c>
      <c r="C5048" s="245" t="s">
        <v>14</v>
      </c>
      <c r="D5048" s="247" t="n">
        <v>0.3626</v>
      </c>
    </row>
    <row r="5049" customFormat="false" ht="12.8" hidden="false" customHeight="false" outlineLevel="0" collapsed="false">
      <c r="A5049" s="245" t="n">
        <v>89768</v>
      </c>
      <c r="B5049" s="246" t="s">
        <v>20419</v>
      </c>
      <c r="C5049" s="245" t="s">
        <v>14</v>
      </c>
      <c r="D5049" s="247" t="n">
        <v>0.3422</v>
      </c>
    </row>
    <row r="5050" customFormat="false" ht="12.8" hidden="false" customHeight="false" outlineLevel="0" collapsed="false">
      <c r="A5050" s="245" t="n">
        <v>89842</v>
      </c>
      <c r="B5050" s="246" t="s">
        <v>20420</v>
      </c>
      <c r="C5050" s="245" t="s">
        <v>14</v>
      </c>
      <c r="D5050" s="247" t="n">
        <v>0.1033</v>
      </c>
    </row>
    <row r="5051" customFormat="false" ht="12.8" hidden="false" customHeight="false" outlineLevel="0" collapsed="false">
      <c r="A5051" s="245" t="n">
        <v>89845</v>
      </c>
      <c r="B5051" s="246" t="s">
        <v>20421</v>
      </c>
      <c r="C5051" s="245" t="s">
        <v>14</v>
      </c>
      <c r="D5051" s="247" t="n">
        <v>0.0762</v>
      </c>
    </row>
    <row r="5052" customFormat="false" ht="12.8" hidden="false" customHeight="false" outlineLevel="0" collapsed="false">
      <c r="A5052" s="245" t="n">
        <v>89846</v>
      </c>
      <c r="B5052" s="246" t="s">
        <v>20422</v>
      </c>
      <c r="C5052" s="245" t="s">
        <v>14</v>
      </c>
      <c r="D5052" s="247" t="n">
        <v>0.0467</v>
      </c>
    </row>
    <row r="5053" customFormat="false" ht="12.8" hidden="false" customHeight="false" outlineLevel="0" collapsed="false">
      <c r="A5053" s="245" t="n">
        <v>89847</v>
      </c>
      <c r="B5053" s="246" t="s">
        <v>20423</v>
      </c>
      <c r="C5053" s="245" t="s">
        <v>14</v>
      </c>
      <c r="D5053" s="247" t="n">
        <v>0.047</v>
      </c>
    </row>
    <row r="5054" customFormat="false" ht="12.8" hidden="false" customHeight="false" outlineLevel="0" collapsed="false">
      <c r="A5054" s="245" t="n">
        <v>89705</v>
      </c>
      <c r="B5054" s="246" t="s">
        <v>20424</v>
      </c>
      <c r="C5054" s="245" t="s">
        <v>14</v>
      </c>
      <c r="D5054" s="247" t="n">
        <v>0.3679</v>
      </c>
    </row>
    <row r="5055" customFormat="false" ht="12.8" hidden="false" customHeight="false" outlineLevel="0" collapsed="false">
      <c r="A5055" s="245" t="n">
        <v>89769</v>
      </c>
      <c r="B5055" s="246" t="s">
        <v>20425</v>
      </c>
      <c r="C5055" s="245" t="s">
        <v>14</v>
      </c>
      <c r="D5055" s="247" t="n">
        <v>0.1759</v>
      </c>
    </row>
    <row r="5056" customFormat="false" ht="12.8" hidden="false" customHeight="false" outlineLevel="0" collapsed="false">
      <c r="A5056" s="245" t="n">
        <v>89706</v>
      </c>
      <c r="B5056" s="246" t="s">
        <v>20426</v>
      </c>
      <c r="C5056" s="245" t="s">
        <v>14</v>
      </c>
      <c r="D5056" s="247" t="n">
        <v>0.1926</v>
      </c>
    </row>
    <row r="5057" customFormat="false" ht="12.8" hidden="false" customHeight="false" outlineLevel="0" collapsed="false">
      <c r="A5057" s="245" t="n">
        <v>89741</v>
      </c>
      <c r="B5057" s="246" t="s">
        <v>20427</v>
      </c>
      <c r="C5057" s="245" t="s">
        <v>14</v>
      </c>
      <c r="D5057" s="247" t="n">
        <v>0.1508</v>
      </c>
    </row>
    <row r="5058" customFormat="false" ht="12.8" hidden="false" customHeight="false" outlineLevel="0" collapsed="false">
      <c r="A5058" s="245" t="n">
        <v>89757</v>
      </c>
      <c r="B5058" s="246" t="s">
        <v>20428</v>
      </c>
      <c r="C5058" s="245" t="s">
        <v>14</v>
      </c>
      <c r="D5058" s="247" t="n">
        <v>0.1359</v>
      </c>
    </row>
    <row r="5059" customFormat="false" ht="12.8" hidden="false" customHeight="false" outlineLevel="0" collapsed="false">
      <c r="A5059" s="245" t="n">
        <v>104027</v>
      </c>
      <c r="B5059" s="246" t="s">
        <v>20429</v>
      </c>
      <c r="C5059" s="245" t="s">
        <v>14</v>
      </c>
      <c r="D5059" s="247" t="n">
        <v>0.0875</v>
      </c>
    </row>
    <row r="5060" customFormat="false" ht="12.8" hidden="false" customHeight="false" outlineLevel="0" collapsed="false">
      <c r="A5060" s="245" t="n">
        <v>89837</v>
      </c>
      <c r="B5060" s="246" t="s">
        <v>20430</v>
      </c>
      <c r="C5060" s="245" t="s">
        <v>14</v>
      </c>
      <c r="D5060" s="247" t="n">
        <v>0.0279</v>
      </c>
    </row>
    <row r="5061" customFormat="false" ht="12.8" hidden="false" customHeight="false" outlineLevel="0" collapsed="false">
      <c r="A5061" s="245" t="n">
        <v>89839</v>
      </c>
      <c r="B5061" s="246" t="s">
        <v>20431</v>
      </c>
      <c r="C5061" s="245" t="s">
        <v>14</v>
      </c>
      <c r="D5061" s="247" t="n">
        <v>0.0286</v>
      </c>
    </row>
    <row r="5062" customFormat="false" ht="12.8" hidden="false" customHeight="false" outlineLevel="0" collapsed="false">
      <c r="A5062" s="245" t="n">
        <v>89841</v>
      </c>
      <c r="B5062" s="246" t="s">
        <v>20432</v>
      </c>
      <c r="C5062" s="245" t="s">
        <v>14</v>
      </c>
      <c r="D5062" s="247" t="n">
        <v>0.0226</v>
      </c>
    </row>
    <row r="5063" customFormat="false" ht="12.8" hidden="false" customHeight="false" outlineLevel="0" collapsed="false">
      <c r="A5063" s="245" t="n">
        <v>89654</v>
      </c>
      <c r="B5063" s="246" t="s">
        <v>20433</v>
      </c>
      <c r="C5063" s="245" t="s">
        <v>14</v>
      </c>
      <c r="D5063" s="247" t="n">
        <v>0.1527</v>
      </c>
    </row>
    <row r="5064" customFormat="false" ht="12.8" hidden="false" customHeight="false" outlineLevel="0" collapsed="false">
      <c r="A5064" s="245" t="n">
        <v>89661</v>
      </c>
      <c r="B5064" s="246" t="s">
        <v>20434</v>
      </c>
      <c r="C5064" s="245" t="s">
        <v>14</v>
      </c>
      <c r="D5064" s="247" t="n">
        <v>0.1657</v>
      </c>
    </row>
    <row r="5065" customFormat="false" ht="12.8" hidden="false" customHeight="false" outlineLevel="0" collapsed="false">
      <c r="A5065" s="245" t="n">
        <v>89674</v>
      </c>
      <c r="B5065" s="246" t="s">
        <v>20435</v>
      </c>
      <c r="C5065" s="245" t="s">
        <v>14</v>
      </c>
      <c r="D5065" s="247" t="n">
        <v>0.1497</v>
      </c>
    </row>
    <row r="5066" customFormat="false" ht="12.8" hidden="false" customHeight="false" outlineLevel="0" collapsed="false">
      <c r="A5066" s="245" t="n">
        <v>89816</v>
      </c>
      <c r="B5066" s="246" t="s">
        <v>20436</v>
      </c>
      <c r="C5066" s="245" t="s">
        <v>14</v>
      </c>
      <c r="D5066" s="247" t="n">
        <v>0.0622</v>
      </c>
    </row>
    <row r="5067" customFormat="false" ht="12.8" hidden="false" customHeight="false" outlineLevel="0" collapsed="false">
      <c r="A5067" s="245" t="n">
        <v>89762</v>
      </c>
      <c r="B5067" s="246" t="s">
        <v>20437</v>
      </c>
      <c r="C5067" s="245" t="s">
        <v>14</v>
      </c>
      <c r="D5067" s="247" t="n">
        <v>0.1095</v>
      </c>
    </row>
    <row r="5068" customFormat="false" ht="12.8" hidden="false" customHeight="false" outlineLevel="0" collapsed="false">
      <c r="A5068" s="245" t="n">
        <v>89684</v>
      </c>
      <c r="B5068" s="246" t="s">
        <v>20438</v>
      </c>
      <c r="C5068" s="245" t="s">
        <v>14</v>
      </c>
      <c r="D5068" s="247" t="n">
        <v>0.121</v>
      </c>
    </row>
    <row r="5069" customFormat="false" ht="12.8" hidden="false" customHeight="false" outlineLevel="0" collapsed="false">
      <c r="A5069" s="245" t="n">
        <v>89828</v>
      </c>
      <c r="B5069" s="246" t="s">
        <v>20439</v>
      </c>
      <c r="C5069" s="245" t="s">
        <v>14</v>
      </c>
      <c r="D5069" s="247" t="n">
        <v>0.0498</v>
      </c>
    </row>
    <row r="5070" customFormat="false" ht="12.8" hidden="false" customHeight="false" outlineLevel="0" collapsed="false">
      <c r="A5070" s="245" t="n">
        <v>89546</v>
      </c>
      <c r="B5070" s="246" t="s">
        <v>20440</v>
      </c>
      <c r="C5070" s="245" t="s">
        <v>14</v>
      </c>
      <c r="D5070" s="247" t="n">
        <v>0.1517</v>
      </c>
    </row>
    <row r="5071" customFormat="false" ht="12.8" hidden="false" customHeight="false" outlineLevel="0" collapsed="false">
      <c r="A5071" s="245" t="n">
        <v>89482</v>
      </c>
      <c r="B5071" s="246" t="s">
        <v>20441</v>
      </c>
      <c r="C5071" s="245" t="s">
        <v>14</v>
      </c>
      <c r="D5071" s="247" t="n">
        <v>0.2315</v>
      </c>
    </row>
    <row r="5072" customFormat="false" ht="12.8" hidden="false" customHeight="false" outlineLevel="0" collapsed="false">
      <c r="A5072" s="245" t="n">
        <v>89491</v>
      </c>
      <c r="B5072" s="246" t="s">
        <v>20442</v>
      </c>
      <c r="C5072" s="245" t="s">
        <v>14</v>
      </c>
      <c r="D5072" s="247" t="n">
        <v>0.14</v>
      </c>
    </row>
    <row r="5073" customFormat="false" ht="12.8" hidden="false" customHeight="false" outlineLevel="0" collapsed="false">
      <c r="A5073" s="245" t="n">
        <v>104178</v>
      </c>
      <c r="B5073" s="246" t="s">
        <v>20443</v>
      </c>
      <c r="C5073" s="245" t="s">
        <v>14</v>
      </c>
      <c r="D5073" s="247" t="n">
        <v>0.1415</v>
      </c>
    </row>
    <row r="5074" customFormat="false" ht="12.8" hidden="false" customHeight="false" outlineLevel="0" collapsed="false">
      <c r="A5074" s="245" t="n">
        <v>104179</v>
      </c>
      <c r="B5074" s="246" t="s">
        <v>20444</v>
      </c>
      <c r="C5074" s="245" t="s">
        <v>14</v>
      </c>
      <c r="D5074" s="247" t="n">
        <v>0.0491</v>
      </c>
    </row>
    <row r="5075" customFormat="false" ht="12.8" hidden="false" customHeight="false" outlineLevel="0" collapsed="false">
      <c r="A5075" s="245" t="n">
        <v>89587</v>
      </c>
      <c r="B5075" s="246" t="s">
        <v>20445</v>
      </c>
      <c r="C5075" s="245" t="s">
        <v>14</v>
      </c>
      <c r="D5075" s="247" t="n">
        <v>0.2626</v>
      </c>
    </row>
    <row r="5076" customFormat="false" ht="12.8" hidden="false" customHeight="false" outlineLevel="0" collapsed="false">
      <c r="A5076" s="245" t="n">
        <v>89535</v>
      </c>
      <c r="B5076" s="246" t="s">
        <v>20446</v>
      </c>
      <c r="C5076" s="245" t="s">
        <v>14</v>
      </c>
      <c r="D5076" s="247" t="n">
        <v>0.1437</v>
      </c>
    </row>
    <row r="5077" customFormat="false" ht="12.8" hidden="false" customHeight="false" outlineLevel="0" collapsed="false">
      <c r="A5077" s="245" t="n">
        <v>89592</v>
      </c>
      <c r="B5077" s="246" t="s">
        <v>20447</v>
      </c>
      <c r="C5077" s="245" t="s">
        <v>14</v>
      </c>
      <c r="D5077" s="247" t="n">
        <v>0.1421</v>
      </c>
    </row>
    <row r="5078" customFormat="false" ht="12.8" hidden="false" customHeight="false" outlineLevel="0" collapsed="false">
      <c r="A5078" s="245" t="n">
        <v>104169</v>
      </c>
      <c r="B5078" s="246" t="s">
        <v>20448</v>
      </c>
      <c r="C5078" s="245" t="s">
        <v>14</v>
      </c>
      <c r="D5078" s="247" t="n">
        <v>0.0838</v>
      </c>
    </row>
    <row r="5079" customFormat="false" ht="12.8" hidden="false" customHeight="false" outlineLevel="0" collapsed="false">
      <c r="A5079" s="245" t="n">
        <v>89583</v>
      </c>
      <c r="B5079" s="246" t="s">
        <v>20449</v>
      </c>
      <c r="C5079" s="245" t="s">
        <v>14</v>
      </c>
      <c r="D5079" s="247" t="n">
        <v>0.1926</v>
      </c>
    </row>
    <row r="5080" customFormat="false" ht="12.8" hidden="false" customHeight="false" outlineLevel="0" collapsed="false">
      <c r="A5080" s="245" t="n">
        <v>89526</v>
      </c>
      <c r="B5080" s="246" t="s">
        <v>20450</v>
      </c>
      <c r="C5080" s="245" t="s">
        <v>14</v>
      </c>
      <c r="D5080" s="247" t="n">
        <v>0.1144</v>
      </c>
    </row>
    <row r="5081" customFormat="false" ht="12.8" hidden="false" customHeight="false" outlineLevel="0" collapsed="false">
      <c r="A5081" s="245" t="n">
        <v>95695</v>
      </c>
      <c r="B5081" s="246" t="s">
        <v>20451</v>
      </c>
      <c r="C5081" s="245" t="s">
        <v>14</v>
      </c>
      <c r="D5081" s="247" t="n">
        <v>0.2138</v>
      </c>
    </row>
    <row r="5082" customFormat="false" ht="12.8" hidden="false" customHeight="false" outlineLevel="0" collapsed="false">
      <c r="A5082" s="245" t="n">
        <v>95694</v>
      </c>
      <c r="B5082" s="246" t="s">
        <v>20452</v>
      </c>
      <c r="C5082" s="245" t="s">
        <v>14</v>
      </c>
      <c r="D5082" s="247" t="n">
        <v>0.1136</v>
      </c>
    </row>
    <row r="5083" customFormat="false" ht="12.8" hidden="false" customHeight="false" outlineLevel="0" collapsed="false">
      <c r="A5083" s="245" t="n">
        <v>89585</v>
      </c>
      <c r="B5083" s="246" t="s">
        <v>20453</v>
      </c>
      <c r="C5083" s="245" t="s">
        <v>14</v>
      </c>
      <c r="D5083" s="247" t="n">
        <v>0.2901</v>
      </c>
    </row>
    <row r="5084" customFormat="false" ht="12.8" hidden="false" customHeight="false" outlineLevel="0" collapsed="false">
      <c r="A5084" s="245" t="n">
        <v>89531</v>
      </c>
      <c r="B5084" s="246" t="s">
        <v>20454</v>
      </c>
      <c r="C5084" s="245" t="s">
        <v>14</v>
      </c>
      <c r="D5084" s="247" t="n">
        <v>0.1615</v>
      </c>
    </row>
    <row r="5085" customFormat="false" ht="12.8" hidden="false" customHeight="false" outlineLevel="0" collapsed="false">
      <c r="A5085" s="245" t="n">
        <v>89591</v>
      </c>
      <c r="B5085" s="246" t="s">
        <v>20455</v>
      </c>
      <c r="C5085" s="245" t="s">
        <v>14</v>
      </c>
      <c r="D5085" s="247" t="n">
        <v>0.1746</v>
      </c>
    </row>
    <row r="5086" customFormat="false" ht="12.8" hidden="false" customHeight="false" outlineLevel="0" collapsed="false">
      <c r="A5086" s="245" t="n">
        <v>104168</v>
      </c>
      <c r="B5086" s="246" t="s">
        <v>20456</v>
      </c>
      <c r="C5086" s="245" t="s">
        <v>14</v>
      </c>
      <c r="D5086" s="247" t="n">
        <v>0.1045</v>
      </c>
    </row>
    <row r="5087" customFormat="false" ht="12.8" hidden="false" customHeight="false" outlineLevel="0" collapsed="false">
      <c r="A5087" s="245" t="n">
        <v>89516</v>
      </c>
      <c r="B5087" s="246" t="s">
        <v>20457</v>
      </c>
      <c r="C5087" s="245" t="s">
        <v>14</v>
      </c>
      <c r="D5087" s="247" t="n">
        <v>0.2581</v>
      </c>
    </row>
    <row r="5088" customFormat="false" ht="12.8" hidden="false" customHeight="false" outlineLevel="0" collapsed="false">
      <c r="A5088" s="245" t="n">
        <v>89520</v>
      </c>
      <c r="B5088" s="246" t="s">
        <v>20458</v>
      </c>
      <c r="C5088" s="245" t="s">
        <v>14</v>
      </c>
      <c r="D5088" s="247" t="n">
        <v>0.1848</v>
      </c>
    </row>
    <row r="5089" customFormat="false" ht="12.8" hidden="false" customHeight="false" outlineLevel="0" collapsed="false">
      <c r="A5089" s="245" t="n">
        <v>89582</v>
      </c>
      <c r="B5089" s="246" t="s">
        <v>20459</v>
      </c>
      <c r="C5089" s="245" t="s">
        <v>14</v>
      </c>
      <c r="D5089" s="247" t="n">
        <v>0.2434</v>
      </c>
    </row>
    <row r="5090" customFormat="false" ht="12.8" hidden="false" customHeight="false" outlineLevel="0" collapsed="false">
      <c r="A5090" s="245" t="n">
        <v>89524</v>
      </c>
      <c r="B5090" s="246" t="s">
        <v>20460</v>
      </c>
      <c r="C5090" s="245" t="s">
        <v>14</v>
      </c>
      <c r="D5090" s="247" t="n">
        <v>0.1484</v>
      </c>
    </row>
    <row r="5091" customFormat="false" ht="12.8" hidden="false" customHeight="false" outlineLevel="0" collapsed="false">
      <c r="A5091" s="245" t="n">
        <v>89584</v>
      </c>
      <c r="B5091" s="246" t="s">
        <v>20461</v>
      </c>
      <c r="C5091" s="245" t="s">
        <v>14</v>
      </c>
      <c r="D5091" s="247" t="n">
        <v>0.2973</v>
      </c>
    </row>
    <row r="5092" customFormat="false" ht="12.8" hidden="false" customHeight="false" outlineLevel="0" collapsed="false">
      <c r="A5092" s="245" t="n">
        <v>89529</v>
      </c>
      <c r="B5092" s="246" t="s">
        <v>20462</v>
      </c>
      <c r="C5092" s="245" t="s">
        <v>14</v>
      </c>
      <c r="D5092" s="247" t="n">
        <v>0.1663</v>
      </c>
    </row>
    <row r="5093" customFormat="false" ht="12.8" hidden="false" customHeight="false" outlineLevel="0" collapsed="false">
      <c r="A5093" s="245" t="n">
        <v>89590</v>
      </c>
      <c r="B5093" s="246" t="s">
        <v>20463</v>
      </c>
      <c r="C5093" s="245" t="s">
        <v>14</v>
      </c>
      <c r="D5093" s="247" t="n">
        <v>0.1702</v>
      </c>
    </row>
    <row r="5094" customFormat="false" ht="12.8" hidden="false" customHeight="false" outlineLevel="0" collapsed="false">
      <c r="A5094" s="245" t="n">
        <v>104167</v>
      </c>
      <c r="B5094" s="246" t="s">
        <v>20464</v>
      </c>
      <c r="C5094" s="245" t="s">
        <v>14</v>
      </c>
      <c r="D5094" s="247" t="n">
        <v>0.1016</v>
      </c>
    </row>
    <row r="5095" customFormat="false" ht="12.8" hidden="false" customHeight="false" outlineLevel="0" collapsed="false">
      <c r="A5095" s="245" t="n">
        <v>89514</v>
      </c>
      <c r="B5095" s="246" t="s">
        <v>20465</v>
      </c>
      <c r="C5095" s="245" t="s">
        <v>14</v>
      </c>
      <c r="D5095" s="247" t="n">
        <v>0.2609</v>
      </c>
    </row>
    <row r="5096" customFormat="false" ht="12.8" hidden="false" customHeight="false" outlineLevel="0" collapsed="false">
      <c r="A5096" s="245" t="n">
        <v>89518</v>
      </c>
      <c r="B5096" s="246" t="s">
        <v>20466</v>
      </c>
      <c r="C5096" s="245" t="s">
        <v>14</v>
      </c>
      <c r="D5096" s="247" t="n">
        <v>0.1943</v>
      </c>
    </row>
    <row r="5097" customFormat="false" ht="12.8" hidden="false" customHeight="false" outlineLevel="0" collapsed="false">
      <c r="A5097" s="245" t="n">
        <v>89581</v>
      </c>
      <c r="B5097" s="246" t="s">
        <v>20467</v>
      </c>
      <c r="C5097" s="245" t="s">
        <v>14</v>
      </c>
      <c r="D5097" s="247" t="n">
        <v>0.247</v>
      </c>
    </row>
    <row r="5098" customFormat="false" ht="12.8" hidden="false" customHeight="false" outlineLevel="0" collapsed="false">
      <c r="A5098" s="245" t="n">
        <v>89522</v>
      </c>
      <c r="B5098" s="246" t="s">
        <v>20468</v>
      </c>
      <c r="C5098" s="245" t="s">
        <v>14</v>
      </c>
      <c r="D5098" s="247" t="n">
        <v>0.1509</v>
      </c>
    </row>
    <row r="5099" customFormat="false" ht="12.8" hidden="false" customHeight="false" outlineLevel="0" collapsed="false">
      <c r="A5099" s="245" t="n">
        <v>89574</v>
      </c>
      <c r="B5099" s="246" t="s">
        <v>20469</v>
      </c>
      <c r="C5099" s="245" t="s">
        <v>14</v>
      </c>
      <c r="D5099" s="247" t="n">
        <v>0.078</v>
      </c>
    </row>
    <row r="5100" customFormat="false" ht="12.8" hidden="false" customHeight="false" outlineLevel="0" collapsed="false">
      <c r="A5100" s="245" t="n">
        <v>89690</v>
      </c>
      <c r="B5100" s="246" t="s">
        <v>20470</v>
      </c>
      <c r="C5100" s="245" t="s">
        <v>14</v>
      </c>
      <c r="D5100" s="247" t="n">
        <v>0.1922</v>
      </c>
    </row>
    <row r="5101" customFormat="false" ht="12.8" hidden="false" customHeight="false" outlineLevel="0" collapsed="false">
      <c r="A5101" s="245" t="n">
        <v>89567</v>
      </c>
      <c r="B5101" s="246" t="s">
        <v>20471</v>
      </c>
      <c r="C5101" s="245" t="s">
        <v>14</v>
      </c>
      <c r="D5101" s="247" t="n">
        <v>0.101</v>
      </c>
    </row>
    <row r="5102" customFormat="false" ht="12.8" hidden="false" customHeight="false" outlineLevel="0" collapsed="false">
      <c r="A5102" s="245" t="n">
        <v>89692</v>
      </c>
      <c r="B5102" s="246" t="s">
        <v>20472</v>
      </c>
      <c r="C5102" s="245" t="s">
        <v>14</v>
      </c>
      <c r="D5102" s="247" t="n">
        <v>0.1482</v>
      </c>
    </row>
    <row r="5103" customFormat="false" ht="12.8" hidden="false" customHeight="false" outlineLevel="0" collapsed="false">
      <c r="A5103" s="245" t="n">
        <v>89569</v>
      </c>
      <c r="B5103" s="246" t="s">
        <v>20473</v>
      </c>
      <c r="C5103" s="245" t="s">
        <v>14</v>
      </c>
      <c r="D5103" s="247" t="n">
        <v>0.0784</v>
      </c>
    </row>
    <row r="5104" customFormat="false" ht="12.8" hidden="false" customHeight="false" outlineLevel="0" collapsed="false">
      <c r="A5104" s="245" t="n">
        <v>89699</v>
      </c>
      <c r="B5104" s="246" t="s">
        <v>20474</v>
      </c>
      <c r="C5104" s="245" t="s">
        <v>14</v>
      </c>
      <c r="D5104" s="247" t="n">
        <v>0.1283</v>
      </c>
    </row>
    <row r="5105" customFormat="false" ht="12.8" hidden="false" customHeight="false" outlineLevel="0" collapsed="false">
      <c r="A5105" s="245" t="n">
        <v>104174</v>
      </c>
      <c r="B5105" s="246" t="s">
        <v>20475</v>
      </c>
      <c r="C5105" s="245" t="s">
        <v>14</v>
      </c>
      <c r="D5105" s="247" t="n">
        <v>0.0797</v>
      </c>
    </row>
    <row r="5106" customFormat="false" ht="12.8" hidden="false" customHeight="false" outlineLevel="0" collapsed="false">
      <c r="A5106" s="245" t="n">
        <v>89698</v>
      </c>
      <c r="B5106" s="246" t="s">
        <v>20476</v>
      </c>
      <c r="C5106" s="245" t="s">
        <v>14</v>
      </c>
      <c r="D5106" s="247" t="n">
        <v>0.1127</v>
      </c>
    </row>
    <row r="5107" customFormat="false" ht="12.8" hidden="false" customHeight="false" outlineLevel="0" collapsed="false">
      <c r="A5107" s="245" t="n">
        <v>104176</v>
      </c>
      <c r="B5107" s="246" t="s">
        <v>20477</v>
      </c>
      <c r="C5107" s="245" t="s">
        <v>14</v>
      </c>
      <c r="D5107" s="247" t="n">
        <v>0.0655</v>
      </c>
    </row>
    <row r="5108" customFormat="false" ht="12.8" hidden="false" customHeight="false" outlineLevel="0" collapsed="false">
      <c r="A5108" s="245" t="n">
        <v>89561</v>
      </c>
      <c r="B5108" s="246" t="s">
        <v>20478</v>
      </c>
      <c r="C5108" s="245" t="s">
        <v>14</v>
      </c>
      <c r="D5108" s="247" t="n">
        <v>0.1948</v>
      </c>
    </row>
    <row r="5109" customFormat="false" ht="12.8" hidden="false" customHeight="false" outlineLevel="0" collapsed="false">
      <c r="A5109" s="245" t="n">
        <v>89563</v>
      </c>
      <c r="B5109" s="246" t="s">
        <v>20479</v>
      </c>
      <c r="C5109" s="245" t="s">
        <v>14</v>
      </c>
      <c r="D5109" s="247" t="n">
        <v>0.1111</v>
      </c>
    </row>
    <row r="5110" customFormat="false" ht="12.8" hidden="false" customHeight="false" outlineLevel="0" collapsed="false">
      <c r="A5110" s="245" t="n">
        <v>89685</v>
      </c>
      <c r="B5110" s="246" t="s">
        <v>20480</v>
      </c>
      <c r="C5110" s="245" t="s">
        <v>14</v>
      </c>
      <c r="D5110" s="247" t="n">
        <v>0.1799</v>
      </c>
    </row>
    <row r="5111" customFormat="false" ht="12.8" hidden="false" customHeight="false" outlineLevel="0" collapsed="false">
      <c r="A5111" s="245" t="n">
        <v>89565</v>
      </c>
      <c r="B5111" s="246" t="s">
        <v>20481</v>
      </c>
      <c r="C5111" s="245" t="s">
        <v>14</v>
      </c>
      <c r="D5111" s="247" t="n">
        <v>0.1062</v>
      </c>
    </row>
    <row r="5112" customFormat="false" ht="12.8" hidden="false" customHeight="false" outlineLevel="0" collapsed="false">
      <c r="A5112" s="245" t="n">
        <v>89671</v>
      </c>
      <c r="B5112" s="246" t="s">
        <v>20482</v>
      </c>
      <c r="C5112" s="245" t="s">
        <v>14</v>
      </c>
      <c r="D5112" s="247" t="n">
        <v>0.1933</v>
      </c>
    </row>
    <row r="5113" customFormat="false" ht="12.8" hidden="false" customHeight="false" outlineLevel="0" collapsed="false">
      <c r="A5113" s="245" t="n">
        <v>89556</v>
      </c>
      <c r="B5113" s="246" t="s">
        <v>20483</v>
      </c>
      <c r="C5113" s="245" t="s">
        <v>14</v>
      </c>
      <c r="D5113" s="247" t="n">
        <v>0.1015</v>
      </c>
    </row>
    <row r="5114" customFormat="false" ht="12.8" hidden="false" customHeight="false" outlineLevel="0" collapsed="false">
      <c r="A5114" s="245" t="n">
        <v>89679</v>
      </c>
      <c r="B5114" s="246" t="s">
        <v>20484</v>
      </c>
      <c r="C5114" s="245" t="s">
        <v>14</v>
      </c>
      <c r="D5114" s="247" t="n">
        <v>0.1226</v>
      </c>
    </row>
    <row r="5115" customFormat="false" ht="12.8" hidden="false" customHeight="false" outlineLevel="0" collapsed="false">
      <c r="A5115" s="245" t="n">
        <v>104171</v>
      </c>
      <c r="B5115" s="246" t="s">
        <v>20485</v>
      </c>
      <c r="C5115" s="245" t="s">
        <v>14</v>
      </c>
      <c r="D5115" s="247" t="n">
        <v>0.0842</v>
      </c>
    </row>
    <row r="5116" customFormat="false" ht="12.8" hidden="false" customHeight="false" outlineLevel="0" collapsed="false">
      <c r="A5116" s="245" t="n">
        <v>89600</v>
      </c>
      <c r="B5116" s="246" t="s">
        <v>20486</v>
      </c>
      <c r="C5116" s="245" t="s">
        <v>14</v>
      </c>
      <c r="D5116" s="247" t="n">
        <v>0.2175</v>
      </c>
    </row>
    <row r="5117" customFormat="false" ht="12.8" hidden="false" customHeight="false" outlineLevel="0" collapsed="false">
      <c r="A5117" s="245" t="n">
        <v>89548</v>
      </c>
      <c r="B5117" s="246" t="s">
        <v>20487</v>
      </c>
      <c r="C5117" s="245" t="s">
        <v>14</v>
      </c>
      <c r="D5117" s="247" t="n">
        <v>0.1308</v>
      </c>
    </row>
    <row r="5118" customFormat="false" ht="12.8" hidden="false" customHeight="false" outlineLevel="0" collapsed="false">
      <c r="A5118" s="245" t="n">
        <v>89669</v>
      </c>
      <c r="B5118" s="246" t="s">
        <v>20488</v>
      </c>
      <c r="C5118" s="245" t="s">
        <v>14</v>
      </c>
      <c r="D5118" s="247" t="n">
        <v>0.2558</v>
      </c>
    </row>
    <row r="5119" customFormat="false" ht="12.8" hidden="false" customHeight="false" outlineLevel="0" collapsed="false">
      <c r="A5119" s="245" t="n">
        <v>89554</v>
      </c>
      <c r="B5119" s="246" t="s">
        <v>20489</v>
      </c>
      <c r="C5119" s="245" t="s">
        <v>14</v>
      </c>
      <c r="D5119" s="247" t="n">
        <v>0.1396</v>
      </c>
    </row>
    <row r="5120" customFormat="false" ht="12.8" hidden="false" customHeight="false" outlineLevel="0" collapsed="false">
      <c r="A5120" s="245" t="n">
        <v>89677</v>
      </c>
      <c r="B5120" s="246" t="s">
        <v>20490</v>
      </c>
      <c r="C5120" s="245" t="s">
        <v>14</v>
      </c>
      <c r="D5120" s="247" t="n">
        <v>0.193</v>
      </c>
    </row>
    <row r="5121" customFormat="false" ht="12.8" hidden="false" customHeight="false" outlineLevel="0" collapsed="false">
      <c r="A5121" s="245" t="n">
        <v>104170</v>
      </c>
      <c r="B5121" s="246" t="s">
        <v>20491</v>
      </c>
      <c r="C5121" s="245" t="s">
        <v>14</v>
      </c>
      <c r="D5121" s="247" t="n">
        <v>0.1168</v>
      </c>
    </row>
    <row r="5122" customFormat="false" ht="12.8" hidden="false" customHeight="false" outlineLevel="0" collapsed="false">
      <c r="A5122" s="245" t="n">
        <v>89544</v>
      </c>
      <c r="B5122" s="246" t="s">
        <v>20492</v>
      </c>
      <c r="C5122" s="245" t="s">
        <v>14</v>
      </c>
      <c r="D5122" s="247" t="n">
        <v>0.1672</v>
      </c>
    </row>
    <row r="5123" customFormat="false" ht="12.8" hidden="false" customHeight="false" outlineLevel="0" collapsed="false">
      <c r="A5123" s="245" t="n">
        <v>89545</v>
      </c>
      <c r="B5123" s="246" t="s">
        <v>20493</v>
      </c>
      <c r="C5123" s="245" t="s">
        <v>14</v>
      </c>
      <c r="D5123" s="247" t="n">
        <v>0.1125</v>
      </c>
    </row>
    <row r="5124" customFormat="false" ht="12.8" hidden="false" customHeight="false" outlineLevel="0" collapsed="false">
      <c r="A5124" s="245" t="n">
        <v>89599</v>
      </c>
      <c r="B5124" s="246" t="s">
        <v>20494</v>
      </c>
      <c r="C5124" s="245" t="s">
        <v>14</v>
      </c>
      <c r="D5124" s="247" t="n">
        <v>0.2159</v>
      </c>
    </row>
    <row r="5125" customFormat="false" ht="12.8" hidden="false" customHeight="false" outlineLevel="0" collapsed="false">
      <c r="A5125" s="245" t="n">
        <v>89547</v>
      </c>
      <c r="B5125" s="246" t="s">
        <v>20495</v>
      </c>
      <c r="C5125" s="245" t="s">
        <v>14</v>
      </c>
      <c r="D5125" s="247" t="n">
        <v>0.1298</v>
      </c>
    </row>
    <row r="5126" customFormat="false" ht="12.8" hidden="false" customHeight="false" outlineLevel="0" collapsed="false">
      <c r="A5126" s="245" t="n">
        <v>89495</v>
      </c>
      <c r="B5126" s="246" t="s">
        <v>20496</v>
      </c>
      <c r="C5126" s="245" t="s">
        <v>14</v>
      </c>
      <c r="D5126" s="247" t="n">
        <v>0.26</v>
      </c>
    </row>
    <row r="5127" customFormat="false" ht="12.8" hidden="false" customHeight="false" outlineLevel="0" collapsed="false">
      <c r="A5127" s="245" t="n">
        <v>89673</v>
      </c>
      <c r="B5127" s="246" t="s">
        <v>20497</v>
      </c>
      <c r="C5127" s="245" t="s">
        <v>14</v>
      </c>
      <c r="D5127" s="247" t="n">
        <v>0.2005</v>
      </c>
    </row>
    <row r="5128" customFormat="false" ht="12.8" hidden="false" customHeight="false" outlineLevel="0" collapsed="false">
      <c r="A5128" s="245" t="n">
        <v>89557</v>
      </c>
      <c r="B5128" s="246" t="s">
        <v>20498</v>
      </c>
      <c r="C5128" s="245" t="s">
        <v>14</v>
      </c>
      <c r="D5128" s="247" t="n">
        <v>0.111</v>
      </c>
    </row>
    <row r="5129" customFormat="false" ht="12.8" hidden="false" customHeight="false" outlineLevel="0" collapsed="false">
      <c r="A5129" s="245" t="n">
        <v>89681</v>
      </c>
      <c r="B5129" s="246" t="s">
        <v>20499</v>
      </c>
      <c r="C5129" s="245" t="s">
        <v>14</v>
      </c>
      <c r="D5129" s="247" t="n">
        <v>0.1321</v>
      </c>
    </row>
    <row r="5130" customFormat="false" ht="12.8" hidden="false" customHeight="false" outlineLevel="0" collapsed="false">
      <c r="A5130" s="245" t="n">
        <v>104173</v>
      </c>
      <c r="B5130" s="246" t="s">
        <v>20500</v>
      </c>
      <c r="C5130" s="245" t="s">
        <v>14</v>
      </c>
      <c r="D5130" s="247" t="n">
        <v>0.0853</v>
      </c>
    </row>
    <row r="5131" customFormat="false" ht="12.8" hidden="false" customHeight="false" outlineLevel="0" collapsed="false">
      <c r="A5131" s="245" t="n">
        <v>89549</v>
      </c>
      <c r="B5131" s="246" t="s">
        <v>20501</v>
      </c>
      <c r="C5131" s="245" t="s">
        <v>14</v>
      </c>
      <c r="D5131" s="247" t="n">
        <v>0.1302</v>
      </c>
    </row>
    <row r="5132" customFormat="false" ht="12.8" hidden="false" customHeight="false" outlineLevel="0" collapsed="false">
      <c r="A5132" s="245" t="n">
        <v>89578</v>
      </c>
      <c r="B5132" s="246" t="s">
        <v>20502</v>
      </c>
      <c r="C5132" s="245" t="s">
        <v>15376</v>
      </c>
      <c r="D5132" s="247" t="n">
        <v>0.1039</v>
      </c>
    </row>
    <row r="5133" customFormat="false" ht="12.8" hidden="false" customHeight="false" outlineLevel="0" collapsed="false">
      <c r="A5133" s="245" t="n">
        <v>89512</v>
      </c>
      <c r="B5133" s="246" t="s">
        <v>20503</v>
      </c>
      <c r="C5133" s="245" t="s">
        <v>15376</v>
      </c>
      <c r="D5133" s="247" t="n">
        <v>0.3821</v>
      </c>
    </row>
    <row r="5134" customFormat="false" ht="12.8" hidden="false" customHeight="false" outlineLevel="0" collapsed="false">
      <c r="A5134" s="245" t="n">
        <v>89580</v>
      </c>
      <c r="B5134" s="246" t="s">
        <v>20504</v>
      </c>
      <c r="C5134" s="245" t="s">
        <v>15376</v>
      </c>
      <c r="D5134" s="247" t="n">
        <v>0.0868</v>
      </c>
    </row>
    <row r="5135" customFormat="false" ht="12.8" hidden="false" customHeight="false" outlineLevel="0" collapsed="false">
      <c r="A5135" s="245" t="n">
        <v>104166</v>
      </c>
      <c r="B5135" s="246" t="s">
        <v>20505</v>
      </c>
      <c r="C5135" s="245" t="s">
        <v>15376</v>
      </c>
      <c r="D5135" s="247" t="n">
        <v>0.1558</v>
      </c>
    </row>
    <row r="5136" customFormat="false" ht="12.8" hidden="false" customHeight="false" outlineLevel="0" collapsed="false">
      <c r="A5136" s="245" t="n">
        <v>89508</v>
      </c>
      <c r="B5136" s="246" t="s">
        <v>20506</v>
      </c>
      <c r="C5136" s="245" t="s">
        <v>15376</v>
      </c>
      <c r="D5136" s="247" t="n">
        <v>0.4126</v>
      </c>
    </row>
    <row r="5137" customFormat="false" ht="12.8" hidden="false" customHeight="false" outlineLevel="0" collapsed="false">
      <c r="A5137" s="245" t="n">
        <v>89509</v>
      </c>
      <c r="B5137" s="246" t="s">
        <v>20507</v>
      </c>
      <c r="C5137" s="245" t="s">
        <v>15376</v>
      </c>
      <c r="D5137" s="247" t="n">
        <v>0.3898</v>
      </c>
    </row>
    <row r="5138" customFormat="false" ht="12.8" hidden="false" customHeight="false" outlineLevel="0" collapsed="false">
      <c r="A5138" s="245" t="n">
        <v>89576</v>
      </c>
      <c r="B5138" s="246" t="s">
        <v>20508</v>
      </c>
      <c r="C5138" s="245" t="s">
        <v>15376</v>
      </c>
      <c r="D5138" s="247" t="n">
        <v>0.0817</v>
      </c>
    </row>
    <row r="5139" customFormat="false" ht="12.8" hidden="false" customHeight="false" outlineLevel="0" collapsed="false">
      <c r="A5139" s="245" t="n">
        <v>89511</v>
      </c>
      <c r="B5139" s="246" t="s">
        <v>20509</v>
      </c>
      <c r="C5139" s="245" t="s">
        <v>15376</v>
      </c>
      <c r="D5139" s="247" t="n">
        <v>0.3531</v>
      </c>
    </row>
    <row r="5140" customFormat="false" ht="12.8" hidden="false" customHeight="false" outlineLevel="0" collapsed="false">
      <c r="A5140" s="245" t="n">
        <v>89675</v>
      </c>
      <c r="B5140" s="246" t="s">
        <v>20510</v>
      </c>
      <c r="C5140" s="245" t="s">
        <v>14</v>
      </c>
      <c r="D5140" s="247" t="n">
        <v>0.1194</v>
      </c>
    </row>
    <row r="5141" customFormat="false" ht="12.8" hidden="false" customHeight="false" outlineLevel="0" collapsed="false">
      <c r="A5141" s="245" t="n">
        <v>89559</v>
      </c>
      <c r="B5141" s="246" t="s">
        <v>20511</v>
      </c>
      <c r="C5141" s="245" t="s">
        <v>14</v>
      </c>
      <c r="D5141" s="247" t="n">
        <v>0.0601</v>
      </c>
    </row>
    <row r="5142" customFormat="false" ht="12.8" hidden="false" customHeight="false" outlineLevel="0" collapsed="false">
      <c r="A5142" s="245" t="n">
        <v>104172</v>
      </c>
      <c r="B5142" s="246" t="s">
        <v>20512</v>
      </c>
      <c r="C5142" s="245" t="s">
        <v>14</v>
      </c>
      <c r="D5142" s="247" t="n">
        <v>0.0295</v>
      </c>
    </row>
    <row r="5143" customFormat="false" ht="12.8" hidden="false" customHeight="false" outlineLevel="0" collapsed="false">
      <c r="A5143" s="245" t="n">
        <v>89683</v>
      </c>
      <c r="B5143" s="246" t="s">
        <v>20513</v>
      </c>
      <c r="C5143" s="245" t="s">
        <v>14</v>
      </c>
      <c r="D5143" s="247" t="n">
        <v>0.0522</v>
      </c>
    </row>
    <row r="5144" customFormat="false" ht="12.8" hidden="false" customHeight="false" outlineLevel="0" collapsed="false">
      <c r="A5144" s="245" t="n">
        <v>89667</v>
      </c>
      <c r="B5144" s="246" t="s">
        <v>20514</v>
      </c>
      <c r="C5144" s="245" t="s">
        <v>14</v>
      </c>
      <c r="D5144" s="247" t="n">
        <v>0.1249</v>
      </c>
    </row>
    <row r="5145" customFormat="false" ht="12.8" hidden="false" customHeight="false" outlineLevel="0" collapsed="false">
      <c r="A5145" s="245" t="n">
        <v>89550</v>
      </c>
      <c r="B5145" s="246" t="s">
        <v>20515</v>
      </c>
      <c r="C5145" s="245" t="s">
        <v>14</v>
      </c>
      <c r="D5145" s="247" t="n">
        <v>0.0717</v>
      </c>
    </row>
    <row r="5146" customFormat="false" ht="12.8" hidden="false" customHeight="false" outlineLevel="0" collapsed="false">
      <c r="A5146" s="245" t="n">
        <v>89693</v>
      </c>
      <c r="B5146" s="246" t="s">
        <v>20516</v>
      </c>
      <c r="C5146" s="245" t="s">
        <v>14</v>
      </c>
      <c r="D5146" s="247" t="n">
        <v>0.2192</v>
      </c>
    </row>
    <row r="5147" customFormat="false" ht="12.8" hidden="false" customHeight="false" outlineLevel="0" collapsed="false">
      <c r="A5147" s="245" t="n">
        <v>89571</v>
      </c>
      <c r="B5147" s="246" t="s">
        <v>20517</v>
      </c>
      <c r="C5147" s="245" t="s">
        <v>14</v>
      </c>
      <c r="D5147" s="247" t="n">
        <v>0.117</v>
      </c>
    </row>
    <row r="5148" customFormat="false" ht="12.8" hidden="false" customHeight="false" outlineLevel="0" collapsed="false">
      <c r="A5148" s="245" t="n">
        <v>89696</v>
      </c>
      <c r="B5148" s="246" t="s">
        <v>20518</v>
      </c>
      <c r="C5148" s="245" t="s">
        <v>14</v>
      </c>
      <c r="D5148" s="247" t="n">
        <v>0.1795</v>
      </c>
    </row>
    <row r="5149" customFormat="false" ht="12.8" hidden="false" customHeight="false" outlineLevel="0" collapsed="false">
      <c r="A5149" s="245" t="n">
        <v>89573</v>
      </c>
      <c r="B5149" s="246" t="s">
        <v>20519</v>
      </c>
      <c r="C5149" s="245" t="s">
        <v>14</v>
      </c>
      <c r="D5149" s="247" t="n">
        <v>0.0966</v>
      </c>
    </row>
    <row r="5150" customFormat="false" ht="12.8" hidden="false" customHeight="false" outlineLevel="0" collapsed="false">
      <c r="A5150" s="245" t="n">
        <v>89704</v>
      </c>
      <c r="B5150" s="246" t="s">
        <v>20520</v>
      </c>
      <c r="C5150" s="245" t="s">
        <v>14</v>
      </c>
      <c r="D5150" s="247" t="n">
        <v>0.1711</v>
      </c>
    </row>
    <row r="5151" customFormat="false" ht="12.8" hidden="false" customHeight="false" outlineLevel="0" collapsed="false">
      <c r="A5151" s="245" t="n">
        <v>104175</v>
      </c>
      <c r="B5151" s="246" t="s">
        <v>20521</v>
      </c>
      <c r="C5151" s="245" t="s">
        <v>14</v>
      </c>
      <c r="D5151" s="247" t="n">
        <v>0.1083</v>
      </c>
    </row>
    <row r="5152" customFormat="false" ht="12.8" hidden="false" customHeight="false" outlineLevel="0" collapsed="false">
      <c r="A5152" s="245" t="n">
        <v>89701</v>
      </c>
      <c r="B5152" s="246" t="s">
        <v>20522</v>
      </c>
      <c r="C5152" s="245" t="s">
        <v>14</v>
      </c>
      <c r="D5152" s="247" t="n">
        <v>0.1539</v>
      </c>
    </row>
    <row r="5153" customFormat="false" ht="12.8" hidden="false" customHeight="false" outlineLevel="0" collapsed="false">
      <c r="A5153" s="245" t="n">
        <v>104177</v>
      </c>
      <c r="B5153" s="246" t="s">
        <v>20523</v>
      </c>
      <c r="C5153" s="245" t="s">
        <v>14</v>
      </c>
      <c r="D5153" s="247" t="n">
        <v>0.0912</v>
      </c>
    </row>
    <row r="5154" customFormat="false" ht="12.8" hidden="false" customHeight="false" outlineLevel="0" collapsed="false">
      <c r="A5154" s="245" t="n">
        <v>89566</v>
      </c>
      <c r="B5154" s="246" t="s">
        <v>20524</v>
      </c>
      <c r="C5154" s="245" t="s">
        <v>14</v>
      </c>
      <c r="D5154" s="247" t="n">
        <v>0.1259</v>
      </c>
    </row>
    <row r="5155" customFormat="false" ht="12.8" hidden="false" customHeight="false" outlineLevel="0" collapsed="false">
      <c r="A5155" s="245" t="n">
        <v>89687</v>
      </c>
      <c r="B5155" s="246" t="s">
        <v>20525</v>
      </c>
      <c r="C5155" s="245" t="s">
        <v>14</v>
      </c>
      <c r="D5155" s="247" t="n">
        <v>0.2101</v>
      </c>
    </row>
    <row r="5156" customFormat="false" ht="12.8" hidden="false" customHeight="false" outlineLevel="0" collapsed="false">
      <c r="A5156" s="245" t="n">
        <v>102253</v>
      </c>
      <c r="B5156" s="246" t="s">
        <v>20526</v>
      </c>
      <c r="C5156" s="245" t="s">
        <v>15370</v>
      </c>
      <c r="D5156" s="247" t="n">
        <v>0.146</v>
      </c>
    </row>
    <row r="5157" customFormat="false" ht="12.8" hidden="false" customHeight="false" outlineLevel="0" collapsed="false">
      <c r="A5157" s="245" t="n">
        <v>102254</v>
      </c>
      <c r="B5157" s="246" t="s">
        <v>20527</v>
      </c>
      <c r="C5157" s="245" t="s">
        <v>15370</v>
      </c>
      <c r="D5157" s="247" t="n">
        <v>0.1229</v>
      </c>
    </row>
    <row r="5158" customFormat="false" ht="12.8" hidden="false" customHeight="false" outlineLevel="0" collapsed="false">
      <c r="A5158" s="245" t="n">
        <v>102257</v>
      </c>
      <c r="B5158" s="246" t="s">
        <v>20528</v>
      </c>
      <c r="C5158" s="245" t="s">
        <v>15370</v>
      </c>
      <c r="D5158" s="247" t="n">
        <v>0.3211</v>
      </c>
    </row>
    <row r="5159" customFormat="false" ht="12.8" hidden="false" customHeight="false" outlineLevel="0" collapsed="false">
      <c r="A5159" s="245" t="n">
        <v>102235</v>
      </c>
      <c r="B5159" s="246" t="s">
        <v>20529</v>
      </c>
      <c r="C5159" s="245" t="s">
        <v>15370</v>
      </c>
      <c r="D5159" s="247" t="n">
        <v>0.1348</v>
      </c>
    </row>
    <row r="5160" customFormat="false" ht="12.8" hidden="false" customHeight="false" outlineLevel="0" collapsed="false">
      <c r="A5160" s="245" t="n">
        <v>101912</v>
      </c>
      <c r="B5160" s="246" t="s">
        <v>20530</v>
      </c>
      <c r="C5160" s="245" t="s">
        <v>14</v>
      </c>
      <c r="D5160" s="247" t="n">
        <v>0.0906</v>
      </c>
    </row>
    <row r="5161" customFormat="false" ht="12.8" hidden="false" customHeight="false" outlineLevel="0" collapsed="false">
      <c r="A5161" s="245" t="n">
        <v>96765</v>
      </c>
      <c r="B5161" s="246" t="s">
        <v>20531</v>
      </c>
      <c r="C5161" s="245" t="s">
        <v>14</v>
      </c>
      <c r="D5161" s="247" t="n">
        <v>0.0941</v>
      </c>
    </row>
    <row r="5162" customFormat="false" ht="12.8" hidden="false" customHeight="false" outlineLevel="0" collapsed="false">
      <c r="A5162" s="245" t="n">
        <v>97430</v>
      </c>
      <c r="B5162" s="246" t="s">
        <v>20532</v>
      </c>
      <c r="C5162" s="245" t="s">
        <v>14</v>
      </c>
      <c r="D5162" s="247" t="n">
        <v>0.4763</v>
      </c>
    </row>
    <row r="5163" customFormat="false" ht="12.8" hidden="false" customHeight="false" outlineLevel="0" collapsed="false">
      <c r="A5163" s="245" t="n">
        <v>97431</v>
      </c>
      <c r="B5163" s="246" t="s">
        <v>20533</v>
      </c>
      <c r="C5163" s="245" t="s">
        <v>14</v>
      </c>
      <c r="D5163" s="247" t="n">
        <v>0.4642</v>
      </c>
    </row>
    <row r="5164" customFormat="false" ht="12.8" hidden="false" customHeight="false" outlineLevel="0" collapsed="false">
      <c r="A5164" s="245" t="n">
        <v>97432</v>
      </c>
      <c r="B5164" s="246" t="s">
        <v>20534</v>
      </c>
      <c r="C5164" s="245" t="s">
        <v>14</v>
      </c>
      <c r="D5164" s="247" t="n">
        <v>0.4435</v>
      </c>
    </row>
    <row r="5165" customFormat="false" ht="12.8" hidden="false" customHeight="false" outlineLevel="0" collapsed="false">
      <c r="A5165" s="245" t="n">
        <v>101913</v>
      </c>
      <c r="B5165" s="246" t="s">
        <v>20535</v>
      </c>
      <c r="C5165" s="245" t="s">
        <v>14</v>
      </c>
      <c r="D5165" s="247" t="n">
        <v>0.1704</v>
      </c>
    </row>
    <row r="5166" customFormat="false" ht="12.8" hidden="false" customHeight="false" outlineLevel="0" collapsed="false">
      <c r="A5166" s="245" t="n">
        <v>101914</v>
      </c>
      <c r="B5166" s="246" t="s">
        <v>20536</v>
      </c>
      <c r="C5166" s="245" t="s">
        <v>14</v>
      </c>
      <c r="D5166" s="247" t="n">
        <v>0.1398</v>
      </c>
    </row>
    <row r="5167" customFormat="false" ht="12.8" hidden="false" customHeight="false" outlineLevel="0" collapsed="false">
      <c r="A5167" s="245" t="n">
        <v>101915</v>
      </c>
      <c r="B5167" s="246" t="s">
        <v>20537</v>
      </c>
      <c r="C5167" s="245" t="s">
        <v>14</v>
      </c>
      <c r="D5167" s="247" t="n">
        <v>0.0187</v>
      </c>
    </row>
    <row r="5168" customFormat="false" ht="12.8" hidden="false" customHeight="false" outlineLevel="0" collapsed="false">
      <c r="A5168" s="245" t="n">
        <v>97433</v>
      </c>
      <c r="B5168" s="246" t="s">
        <v>20538</v>
      </c>
      <c r="C5168" s="245" t="s">
        <v>14</v>
      </c>
      <c r="D5168" s="247" t="n">
        <v>0.3219</v>
      </c>
    </row>
    <row r="5169" customFormat="false" ht="12.8" hidden="false" customHeight="false" outlineLevel="0" collapsed="false">
      <c r="A5169" s="245" t="n">
        <v>97435</v>
      </c>
      <c r="B5169" s="246" t="s">
        <v>20539</v>
      </c>
      <c r="C5169" s="245" t="s">
        <v>14</v>
      </c>
      <c r="D5169" s="247" t="n">
        <v>0.2946</v>
      </c>
    </row>
    <row r="5170" customFormat="false" ht="12.8" hidden="false" customHeight="false" outlineLevel="0" collapsed="false">
      <c r="A5170" s="245" t="n">
        <v>97437</v>
      </c>
      <c r="B5170" s="246" t="s">
        <v>20540</v>
      </c>
      <c r="C5170" s="245" t="s">
        <v>14</v>
      </c>
      <c r="D5170" s="247" t="n">
        <v>0.2731</v>
      </c>
    </row>
    <row r="5171" customFormat="false" ht="12.8" hidden="false" customHeight="false" outlineLevel="0" collapsed="false">
      <c r="A5171" s="245" t="n">
        <v>97546</v>
      </c>
      <c r="B5171" s="246" t="s">
        <v>20541</v>
      </c>
      <c r="C5171" s="245" t="s">
        <v>14</v>
      </c>
      <c r="D5171" s="247" t="n">
        <v>0.3174</v>
      </c>
    </row>
    <row r="5172" customFormat="false" ht="12.8" hidden="false" customHeight="false" outlineLevel="0" collapsed="false">
      <c r="A5172" s="245" t="n">
        <v>97548</v>
      </c>
      <c r="B5172" s="246" t="s">
        <v>20542</v>
      </c>
      <c r="C5172" s="245" t="s">
        <v>14</v>
      </c>
      <c r="D5172" s="247" t="n">
        <v>0.3745</v>
      </c>
    </row>
    <row r="5173" customFormat="false" ht="12.8" hidden="false" customHeight="false" outlineLevel="0" collapsed="false">
      <c r="A5173" s="245" t="n">
        <v>97550</v>
      </c>
      <c r="B5173" s="246" t="s">
        <v>20543</v>
      </c>
      <c r="C5173" s="245" t="s">
        <v>14</v>
      </c>
      <c r="D5173" s="247" t="n">
        <v>0.4503</v>
      </c>
    </row>
    <row r="5174" customFormat="false" ht="12.8" hidden="false" customHeight="false" outlineLevel="0" collapsed="false">
      <c r="A5174" s="245" t="n">
        <v>97479</v>
      </c>
      <c r="B5174" s="246" t="s">
        <v>20544</v>
      </c>
      <c r="C5174" s="245" t="s">
        <v>14</v>
      </c>
      <c r="D5174" s="247" t="n">
        <v>0.2372</v>
      </c>
    </row>
    <row r="5175" customFormat="false" ht="12.8" hidden="false" customHeight="false" outlineLevel="0" collapsed="false">
      <c r="A5175" s="245" t="n">
        <v>97517</v>
      </c>
      <c r="B5175" s="246" t="s">
        <v>20545</v>
      </c>
      <c r="C5175" s="245" t="s">
        <v>14</v>
      </c>
      <c r="D5175" s="247" t="n">
        <v>0.1991</v>
      </c>
    </row>
    <row r="5176" customFormat="false" ht="12.8" hidden="false" customHeight="false" outlineLevel="0" collapsed="false">
      <c r="A5176" s="245" t="n">
        <v>97481</v>
      </c>
      <c r="B5176" s="246" t="s">
        <v>20546</v>
      </c>
      <c r="C5176" s="245" t="s">
        <v>14</v>
      </c>
      <c r="D5176" s="247" t="n">
        <v>0.2052</v>
      </c>
    </row>
    <row r="5177" customFormat="false" ht="12.8" hidden="false" customHeight="false" outlineLevel="0" collapsed="false">
      <c r="A5177" s="245" t="n">
        <v>97519</v>
      </c>
      <c r="B5177" s="246" t="s">
        <v>20547</v>
      </c>
      <c r="C5177" s="245" t="s">
        <v>14</v>
      </c>
      <c r="D5177" s="247" t="n">
        <v>0.1567</v>
      </c>
    </row>
    <row r="5178" customFormat="false" ht="12.8" hidden="false" customHeight="false" outlineLevel="0" collapsed="false">
      <c r="A5178" s="245" t="n">
        <v>97483</v>
      </c>
      <c r="B5178" s="246" t="s">
        <v>20548</v>
      </c>
      <c r="C5178" s="245" t="s">
        <v>14</v>
      </c>
      <c r="D5178" s="247" t="n">
        <v>0.1803</v>
      </c>
    </row>
    <row r="5179" customFormat="false" ht="12.8" hidden="false" customHeight="false" outlineLevel="0" collapsed="false">
      <c r="A5179" s="245" t="n">
        <v>97521</v>
      </c>
      <c r="B5179" s="246" t="s">
        <v>20549</v>
      </c>
      <c r="C5179" s="245" t="s">
        <v>14</v>
      </c>
      <c r="D5179" s="247" t="n">
        <v>0.1271</v>
      </c>
    </row>
    <row r="5180" customFormat="false" ht="12.8" hidden="false" customHeight="false" outlineLevel="0" collapsed="false">
      <c r="A5180" s="245" t="n">
        <v>97452</v>
      </c>
      <c r="B5180" s="246" t="s">
        <v>20550</v>
      </c>
      <c r="C5180" s="245" t="s">
        <v>14</v>
      </c>
      <c r="D5180" s="247" t="n">
        <v>0.26</v>
      </c>
    </row>
    <row r="5181" customFormat="false" ht="12.8" hidden="false" customHeight="false" outlineLevel="0" collapsed="false">
      <c r="A5181" s="245" t="n">
        <v>97485</v>
      </c>
      <c r="B5181" s="246" t="s">
        <v>20551</v>
      </c>
      <c r="C5181" s="245" t="s">
        <v>14</v>
      </c>
      <c r="D5181" s="247" t="n">
        <v>0.1613</v>
      </c>
    </row>
    <row r="5182" customFormat="false" ht="12.8" hidden="false" customHeight="false" outlineLevel="0" collapsed="false">
      <c r="A5182" s="245" t="n">
        <v>97523</v>
      </c>
      <c r="B5182" s="246" t="s">
        <v>20552</v>
      </c>
      <c r="C5182" s="245" t="s">
        <v>14</v>
      </c>
      <c r="D5182" s="247" t="n">
        <v>0.1058</v>
      </c>
    </row>
    <row r="5183" customFormat="false" ht="12.8" hidden="false" customHeight="false" outlineLevel="0" collapsed="false">
      <c r="A5183" s="245" t="n">
        <v>97454</v>
      </c>
      <c r="B5183" s="246" t="s">
        <v>20553</v>
      </c>
      <c r="C5183" s="245" t="s">
        <v>14</v>
      </c>
      <c r="D5183" s="247" t="n">
        <v>0.1533</v>
      </c>
    </row>
    <row r="5184" customFormat="false" ht="12.8" hidden="false" customHeight="false" outlineLevel="0" collapsed="false">
      <c r="A5184" s="245" t="n">
        <v>97487</v>
      </c>
      <c r="B5184" s="246" t="s">
        <v>20554</v>
      </c>
      <c r="C5184" s="245" t="s">
        <v>14</v>
      </c>
      <c r="D5184" s="247" t="n">
        <v>0.1108</v>
      </c>
    </row>
    <row r="5185" customFormat="false" ht="12.8" hidden="false" customHeight="false" outlineLevel="0" collapsed="false">
      <c r="A5185" s="245" t="n">
        <v>97525</v>
      </c>
      <c r="B5185" s="246" t="s">
        <v>20555</v>
      </c>
      <c r="C5185" s="245" t="s">
        <v>14</v>
      </c>
      <c r="D5185" s="247" t="n">
        <v>0.0665</v>
      </c>
    </row>
    <row r="5186" customFormat="false" ht="12.8" hidden="false" customHeight="false" outlineLevel="0" collapsed="false">
      <c r="A5186" s="245" t="n">
        <v>97456</v>
      </c>
      <c r="B5186" s="246" t="s">
        <v>20556</v>
      </c>
      <c r="C5186" s="245" t="s">
        <v>14</v>
      </c>
      <c r="D5186" s="247" t="n">
        <v>0.0671</v>
      </c>
    </row>
    <row r="5187" customFormat="false" ht="12.8" hidden="false" customHeight="false" outlineLevel="0" collapsed="false">
      <c r="A5187" s="245" t="n">
        <v>97489</v>
      </c>
      <c r="B5187" s="246" t="s">
        <v>20557</v>
      </c>
      <c r="C5187" s="245" t="s">
        <v>14</v>
      </c>
      <c r="D5187" s="247" t="n">
        <v>0.0559</v>
      </c>
    </row>
    <row r="5188" customFormat="false" ht="12.8" hidden="false" customHeight="false" outlineLevel="0" collapsed="false">
      <c r="A5188" s="245" t="n">
        <v>97527</v>
      </c>
      <c r="B5188" s="246" t="s">
        <v>20558</v>
      </c>
      <c r="C5188" s="245" t="s">
        <v>14</v>
      </c>
      <c r="D5188" s="247" t="n">
        <v>0.0312</v>
      </c>
    </row>
    <row r="5189" customFormat="false" ht="12.8" hidden="false" customHeight="false" outlineLevel="0" collapsed="false">
      <c r="A5189" s="245" t="n">
        <v>97434</v>
      </c>
      <c r="B5189" s="246" t="s">
        <v>20559</v>
      </c>
      <c r="C5189" s="245" t="s">
        <v>14</v>
      </c>
      <c r="D5189" s="247" t="n">
        <v>0.3163</v>
      </c>
    </row>
    <row r="5190" customFormat="false" ht="12.8" hidden="false" customHeight="false" outlineLevel="0" collapsed="false">
      <c r="A5190" s="245" t="n">
        <v>97436</v>
      </c>
      <c r="B5190" s="246" t="s">
        <v>20560</v>
      </c>
      <c r="C5190" s="245" t="s">
        <v>14</v>
      </c>
      <c r="D5190" s="247" t="n">
        <v>0.2859</v>
      </c>
    </row>
    <row r="5191" customFormat="false" ht="12.8" hidden="false" customHeight="false" outlineLevel="0" collapsed="false">
      <c r="A5191" s="245" t="n">
        <v>97438</v>
      </c>
      <c r="B5191" s="246" t="s">
        <v>20561</v>
      </c>
      <c r="C5191" s="245" t="s">
        <v>14</v>
      </c>
      <c r="D5191" s="247" t="n">
        <v>0.2654</v>
      </c>
    </row>
    <row r="5192" customFormat="false" ht="12.8" hidden="false" customHeight="false" outlineLevel="0" collapsed="false">
      <c r="A5192" s="245" t="n">
        <v>97547</v>
      </c>
      <c r="B5192" s="246" t="s">
        <v>20562</v>
      </c>
      <c r="C5192" s="245" t="s">
        <v>14</v>
      </c>
      <c r="D5192" s="247" t="n">
        <v>0.3174</v>
      </c>
    </row>
    <row r="5193" customFormat="false" ht="12.8" hidden="false" customHeight="false" outlineLevel="0" collapsed="false">
      <c r="A5193" s="245" t="n">
        <v>97549</v>
      </c>
      <c r="B5193" s="246" t="s">
        <v>20563</v>
      </c>
      <c r="C5193" s="245" t="s">
        <v>14</v>
      </c>
      <c r="D5193" s="247" t="n">
        <v>0.3745</v>
      </c>
    </row>
    <row r="5194" customFormat="false" ht="12.8" hidden="false" customHeight="false" outlineLevel="0" collapsed="false">
      <c r="A5194" s="245" t="n">
        <v>97551</v>
      </c>
      <c r="B5194" s="246" t="s">
        <v>20564</v>
      </c>
      <c r="C5194" s="245" t="s">
        <v>14</v>
      </c>
      <c r="D5194" s="247" t="n">
        <v>0.4503</v>
      </c>
    </row>
    <row r="5195" customFormat="false" ht="12.8" hidden="false" customHeight="false" outlineLevel="0" collapsed="false">
      <c r="A5195" s="245" t="n">
        <v>97480</v>
      </c>
      <c r="B5195" s="246" t="s">
        <v>20565</v>
      </c>
      <c r="C5195" s="245" t="s">
        <v>14</v>
      </c>
      <c r="D5195" s="247" t="n">
        <v>0.2372</v>
      </c>
    </row>
    <row r="5196" customFormat="false" ht="12.8" hidden="false" customHeight="false" outlineLevel="0" collapsed="false">
      <c r="A5196" s="245" t="n">
        <v>97518</v>
      </c>
      <c r="B5196" s="246" t="s">
        <v>20566</v>
      </c>
      <c r="C5196" s="245" t="s">
        <v>14</v>
      </c>
      <c r="D5196" s="247" t="n">
        <v>0.1991</v>
      </c>
    </row>
    <row r="5197" customFormat="false" ht="12.8" hidden="false" customHeight="false" outlineLevel="0" collapsed="false">
      <c r="A5197" s="245" t="n">
        <v>97482</v>
      </c>
      <c r="B5197" s="246" t="s">
        <v>20567</v>
      </c>
      <c r="C5197" s="245" t="s">
        <v>14</v>
      </c>
      <c r="D5197" s="247" t="n">
        <v>0.2052</v>
      </c>
    </row>
    <row r="5198" customFormat="false" ht="12.8" hidden="false" customHeight="false" outlineLevel="0" collapsed="false">
      <c r="A5198" s="245" t="n">
        <v>97520</v>
      </c>
      <c r="B5198" s="246" t="s">
        <v>20568</v>
      </c>
      <c r="C5198" s="245" t="s">
        <v>14</v>
      </c>
      <c r="D5198" s="247" t="n">
        <v>0.1567</v>
      </c>
    </row>
    <row r="5199" customFormat="false" ht="12.8" hidden="false" customHeight="false" outlineLevel="0" collapsed="false">
      <c r="A5199" s="245" t="n">
        <v>97484</v>
      </c>
      <c r="B5199" s="246" t="s">
        <v>20569</v>
      </c>
      <c r="C5199" s="245" t="s">
        <v>14</v>
      </c>
      <c r="D5199" s="247" t="n">
        <v>0.1803</v>
      </c>
    </row>
    <row r="5200" customFormat="false" ht="12.8" hidden="false" customHeight="false" outlineLevel="0" collapsed="false">
      <c r="A5200" s="245" t="n">
        <v>97522</v>
      </c>
      <c r="B5200" s="246" t="s">
        <v>20570</v>
      </c>
      <c r="C5200" s="245" t="s">
        <v>14</v>
      </c>
      <c r="D5200" s="247" t="n">
        <v>0.1271</v>
      </c>
    </row>
    <row r="5201" customFormat="false" ht="12.8" hidden="false" customHeight="false" outlineLevel="0" collapsed="false">
      <c r="A5201" s="245" t="n">
        <v>97453</v>
      </c>
      <c r="B5201" s="246" t="s">
        <v>20571</v>
      </c>
      <c r="C5201" s="245" t="s">
        <v>14</v>
      </c>
      <c r="D5201" s="247" t="n">
        <v>0.2436</v>
      </c>
    </row>
    <row r="5202" customFormat="false" ht="12.8" hidden="false" customHeight="false" outlineLevel="0" collapsed="false">
      <c r="A5202" s="245" t="n">
        <v>97486</v>
      </c>
      <c r="B5202" s="246" t="s">
        <v>20572</v>
      </c>
      <c r="C5202" s="245" t="s">
        <v>14</v>
      </c>
      <c r="D5202" s="247" t="n">
        <v>0.1498</v>
      </c>
    </row>
    <row r="5203" customFormat="false" ht="12.8" hidden="false" customHeight="false" outlineLevel="0" collapsed="false">
      <c r="A5203" s="245" t="n">
        <v>97524</v>
      </c>
      <c r="B5203" s="246" t="s">
        <v>20573</v>
      </c>
      <c r="C5203" s="245" t="s">
        <v>14</v>
      </c>
      <c r="D5203" s="247" t="n">
        <v>0.0978</v>
      </c>
    </row>
    <row r="5204" customFormat="false" ht="12.8" hidden="false" customHeight="false" outlineLevel="0" collapsed="false">
      <c r="A5204" s="245" t="n">
        <v>97455</v>
      </c>
      <c r="B5204" s="246" t="s">
        <v>20574</v>
      </c>
      <c r="C5204" s="245" t="s">
        <v>14</v>
      </c>
      <c r="D5204" s="247" t="n">
        <v>0.1443</v>
      </c>
    </row>
    <row r="5205" customFormat="false" ht="12.8" hidden="false" customHeight="false" outlineLevel="0" collapsed="false">
      <c r="A5205" s="245" t="n">
        <v>97488</v>
      </c>
      <c r="B5205" s="246" t="s">
        <v>20575</v>
      </c>
      <c r="C5205" s="245" t="s">
        <v>14</v>
      </c>
      <c r="D5205" s="247" t="n">
        <v>0.104</v>
      </c>
    </row>
    <row r="5206" customFormat="false" ht="12.8" hidden="false" customHeight="false" outlineLevel="0" collapsed="false">
      <c r="A5206" s="245" t="n">
        <v>97526</v>
      </c>
      <c r="B5206" s="246" t="s">
        <v>20576</v>
      </c>
      <c r="C5206" s="245" t="s">
        <v>14</v>
      </c>
      <c r="D5206" s="247" t="n">
        <v>0.0622</v>
      </c>
    </row>
    <row r="5207" customFormat="false" ht="12.8" hidden="false" customHeight="false" outlineLevel="0" collapsed="false">
      <c r="A5207" s="245" t="n">
        <v>97457</v>
      </c>
      <c r="B5207" s="246" t="s">
        <v>20577</v>
      </c>
      <c r="C5207" s="245" t="s">
        <v>14</v>
      </c>
      <c r="D5207" s="247" t="n">
        <v>0.0762</v>
      </c>
    </row>
    <row r="5208" customFormat="false" ht="12.8" hidden="false" customHeight="false" outlineLevel="0" collapsed="false">
      <c r="A5208" s="245" t="n">
        <v>97490</v>
      </c>
      <c r="B5208" s="246" t="s">
        <v>20578</v>
      </c>
      <c r="C5208" s="245" t="s">
        <v>14</v>
      </c>
      <c r="D5208" s="247" t="n">
        <v>0.0636</v>
      </c>
    </row>
    <row r="5209" customFormat="false" ht="12.8" hidden="false" customHeight="false" outlineLevel="0" collapsed="false">
      <c r="A5209" s="245" t="n">
        <v>97528</v>
      </c>
      <c r="B5209" s="246" t="s">
        <v>20579</v>
      </c>
      <c r="C5209" s="245" t="s">
        <v>14</v>
      </c>
      <c r="D5209" s="247" t="n">
        <v>0.0356</v>
      </c>
    </row>
    <row r="5210" customFormat="false" ht="12.8" hidden="false" customHeight="false" outlineLevel="0" collapsed="false">
      <c r="A5210" s="245" t="n">
        <v>101906</v>
      </c>
      <c r="B5210" s="246" t="s">
        <v>20580</v>
      </c>
      <c r="C5210" s="245" t="s">
        <v>14</v>
      </c>
      <c r="D5210" s="247" t="n">
        <v>0.0321</v>
      </c>
    </row>
    <row r="5211" customFormat="false" ht="12.8" hidden="false" customHeight="false" outlineLevel="0" collapsed="false">
      <c r="A5211" s="245" t="n">
        <v>101907</v>
      </c>
      <c r="B5211" s="246" t="s">
        <v>20581</v>
      </c>
      <c r="C5211" s="245" t="s">
        <v>14</v>
      </c>
      <c r="D5211" s="247" t="n">
        <v>0.0298</v>
      </c>
    </row>
    <row r="5212" customFormat="false" ht="12.8" hidden="false" customHeight="false" outlineLevel="0" collapsed="false">
      <c r="A5212" s="245" t="n">
        <v>101911</v>
      </c>
      <c r="B5212" s="246" t="s">
        <v>20582</v>
      </c>
      <c r="C5212" s="245" t="s">
        <v>14</v>
      </c>
      <c r="D5212" s="247" t="n">
        <v>0.0622</v>
      </c>
    </row>
    <row r="5213" customFormat="false" ht="12.8" hidden="false" customHeight="false" outlineLevel="0" collapsed="false">
      <c r="A5213" s="245" t="n">
        <v>101908</v>
      </c>
      <c r="B5213" s="246" t="s">
        <v>20583</v>
      </c>
      <c r="C5213" s="245" t="s">
        <v>14</v>
      </c>
      <c r="D5213" s="247" t="n">
        <v>0.0977</v>
      </c>
    </row>
    <row r="5214" customFormat="false" ht="12.8" hidden="false" customHeight="false" outlineLevel="0" collapsed="false">
      <c r="A5214" s="245" t="n">
        <v>101909</v>
      </c>
      <c r="B5214" s="246" t="s">
        <v>20584</v>
      </c>
      <c r="C5214" s="245" t="s">
        <v>14</v>
      </c>
      <c r="D5214" s="247" t="n">
        <v>0.084</v>
      </c>
    </row>
    <row r="5215" customFormat="false" ht="12.8" hidden="false" customHeight="false" outlineLevel="0" collapsed="false">
      <c r="A5215" s="245" t="n">
        <v>101910</v>
      </c>
      <c r="B5215" s="246" t="s">
        <v>20585</v>
      </c>
      <c r="C5215" s="245" t="s">
        <v>14</v>
      </c>
      <c r="D5215" s="247" t="n">
        <v>0.0715</v>
      </c>
    </row>
    <row r="5216" customFormat="false" ht="12.8" hidden="false" customHeight="false" outlineLevel="0" collapsed="false">
      <c r="A5216" s="245" t="n">
        <v>101905</v>
      </c>
      <c r="B5216" s="246" t="s">
        <v>20586</v>
      </c>
      <c r="C5216" s="245" t="s">
        <v>14</v>
      </c>
      <c r="D5216" s="247" t="n">
        <v>0.0948</v>
      </c>
    </row>
    <row r="5217" customFormat="false" ht="12.8" hidden="false" customHeight="false" outlineLevel="0" collapsed="false">
      <c r="A5217" s="245" t="n">
        <v>92698</v>
      </c>
      <c r="B5217" s="246" t="s">
        <v>20587</v>
      </c>
      <c r="C5217" s="245" t="s">
        <v>14</v>
      </c>
      <c r="D5217" s="247" t="n">
        <v>0.5955</v>
      </c>
    </row>
    <row r="5218" customFormat="false" ht="12.8" hidden="false" customHeight="false" outlineLevel="0" collapsed="false">
      <c r="A5218" s="245" t="n">
        <v>92700</v>
      </c>
      <c r="B5218" s="246" t="s">
        <v>20588</v>
      </c>
      <c r="C5218" s="245" t="s">
        <v>14</v>
      </c>
      <c r="D5218" s="247" t="n">
        <v>0.6286</v>
      </c>
    </row>
    <row r="5219" customFormat="false" ht="12.8" hidden="false" customHeight="false" outlineLevel="0" collapsed="false">
      <c r="A5219" s="245" t="n">
        <v>92702</v>
      </c>
      <c r="B5219" s="246" t="s">
        <v>20589</v>
      </c>
      <c r="C5219" s="245" t="s">
        <v>14</v>
      </c>
      <c r="D5219" s="247" t="n">
        <v>0.6548</v>
      </c>
    </row>
    <row r="5220" customFormat="false" ht="12.8" hidden="false" customHeight="false" outlineLevel="0" collapsed="false">
      <c r="A5220" s="245" t="n">
        <v>92669</v>
      </c>
      <c r="B5220" s="246" t="s">
        <v>20590</v>
      </c>
      <c r="C5220" s="245" t="s">
        <v>14</v>
      </c>
      <c r="D5220" s="247" t="n">
        <v>0.5401</v>
      </c>
    </row>
    <row r="5221" customFormat="false" ht="12.8" hidden="false" customHeight="false" outlineLevel="0" collapsed="false">
      <c r="A5221" s="245" t="n">
        <v>92671</v>
      </c>
      <c r="B5221" s="246" t="s">
        <v>20591</v>
      </c>
      <c r="C5221" s="245" t="s">
        <v>14</v>
      </c>
      <c r="D5221" s="247" t="n">
        <v>0.4439</v>
      </c>
    </row>
    <row r="5222" customFormat="false" ht="12.8" hidden="false" customHeight="false" outlineLevel="0" collapsed="false">
      <c r="A5222" s="245" t="n">
        <v>92673</v>
      </c>
      <c r="B5222" s="246" t="s">
        <v>20592</v>
      </c>
      <c r="C5222" s="245" t="s">
        <v>14</v>
      </c>
      <c r="D5222" s="247" t="n">
        <v>0.4187</v>
      </c>
    </row>
    <row r="5223" customFormat="false" ht="12.8" hidden="false" customHeight="false" outlineLevel="0" collapsed="false">
      <c r="A5223" s="245" t="n">
        <v>92675</v>
      </c>
      <c r="B5223" s="246" t="s">
        <v>20593</v>
      </c>
      <c r="C5223" s="245" t="s">
        <v>14</v>
      </c>
      <c r="D5223" s="247" t="n">
        <v>0.3568</v>
      </c>
    </row>
    <row r="5224" customFormat="false" ht="12.8" hidden="false" customHeight="false" outlineLevel="0" collapsed="false">
      <c r="A5224" s="245" t="n">
        <v>92677</v>
      </c>
      <c r="B5224" s="246" t="s">
        <v>20594</v>
      </c>
      <c r="C5224" s="245" t="s">
        <v>14</v>
      </c>
      <c r="D5224" s="247" t="n">
        <v>0.2502</v>
      </c>
    </row>
    <row r="5225" customFormat="false" ht="12.8" hidden="false" customHeight="false" outlineLevel="0" collapsed="false">
      <c r="A5225" s="245" t="n">
        <v>92635</v>
      </c>
      <c r="B5225" s="246" t="s">
        <v>20595</v>
      </c>
      <c r="C5225" s="245" t="s">
        <v>14</v>
      </c>
      <c r="D5225" s="247" t="n">
        <v>0.2977</v>
      </c>
    </row>
    <row r="5226" customFormat="false" ht="12.8" hidden="false" customHeight="false" outlineLevel="0" collapsed="false">
      <c r="A5226" s="245" t="n">
        <v>92679</v>
      </c>
      <c r="B5226" s="246" t="s">
        <v>20596</v>
      </c>
      <c r="C5226" s="245" t="s">
        <v>14</v>
      </c>
      <c r="D5226" s="247" t="n">
        <v>0.2063</v>
      </c>
    </row>
    <row r="5227" customFormat="false" ht="12.8" hidden="false" customHeight="false" outlineLevel="0" collapsed="false">
      <c r="A5227" s="245" t="n">
        <v>92381</v>
      </c>
      <c r="B5227" s="246" t="s">
        <v>20597</v>
      </c>
      <c r="C5227" s="245" t="s">
        <v>14</v>
      </c>
      <c r="D5227" s="247" t="n">
        <v>0.6445</v>
      </c>
    </row>
    <row r="5228" customFormat="false" ht="12.8" hidden="false" customHeight="false" outlineLevel="0" collapsed="false">
      <c r="A5228" s="245" t="n">
        <v>92383</v>
      </c>
      <c r="B5228" s="246" t="s">
        <v>20598</v>
      </c>
      <c r="C5228" s="245" t="s">
        <v>14</v>
      </c>
      <c r="D5228" s="247" t="n">
        <v>0.555</v>
      </c>
    </row>
    <row r="5229" customFormat="false" ht="12.8" hidden="false" customHeight="false" outlineLevel="0" collapsed="false">
      <c r="A5229" s="245" t="n">
        <v>92385</v>
      </c>
      <c r="B5229" s="246" t="s">
        <v>20599</v>
      </c>
      <c r="C5229" s="245" t="s">
        <v>14</v>
      </c>
      <c r="D5229" s="247" t="n">
        <v>0.5322</v>
      </c>
    </row>
    <row r="5230" customFormat="false" ht="12.8" hidden="false" customHeight="false" outlineLevel="0" collapsed="false">
      <c r="A5230" s="245" t="n">
        <v>92350</v>
      </c>
      <c r="B5230" s="246" t="s">
        <v>20600</v>
      </c>
      <c r="C5230" s="245" t="s">
        <v>14</v>
      </c>
      <c r="D5230" s="247" t="n">
        <v>0.4941</v>
      </c>
    </row>
    <row r="5231" customFormat="false" ht="12.8" hidden="false" customHeight="false" outlineLevel="0" collapsed="false">
      <c r="A5231" s="245" t="n">
        <v>92387</v>
      </c>
      <c r="B5231" s="246" t="s">
        <v>20601</v>
      </c>
      <c r="C5231" s="245" t="s">
        <v>14</v>
      </c>
      <c r="D5231" s="247" t="n">
        <v>0.4697</v>
      </c>
    </row>
    <row r="5232" customFormat="false" ht="12.8" hidden="false" customHeight="false" outlineLevel="0" collapsed="false">
      <c r="A5232" s="245" t="n">
        <v>92352</v>
      </c>
      <c r="B5232" s="246" t="s">
        <v>20602</v>
      </c>
      <c r="C5232" s="245" t="s">
        <v>14</v>
      </c>
      <c r="D5232" s="247" t="n">
        <v>0.3508</v>
      </c>
    </row>
    <row r="5233" customFormat="false" ht="12.8" hidden="false" customHeight="false" outlineLevel="0" collapsed="false">
      <c r="A5233" s="245" t="n">
        <v>92389</v>
      </c>
      <c r="B5233" s="246" t="s">
        <v>20603</v>
      </c>
      <c r="C5233" s="245" t="s">
        <v>14</v>
      </c>
      <c r="D5233" s="247" t="n">
        <v>0.3504</v>
      </c>
    </row>
    <row r="5234" customFormat="false" ht="12.8" hidden="false" customHeight="false" outlineLevel="0" collapsed="false">
      <c r="A5234" s="245" t="n">
        <v>92354</v>
      </c>
      <c r="B5234" s="246" t="s">
        <v>20604</v>
      </c>
      <c r="C5234" s="245" t="s">
        <v>14</v>
      </c>
      <c r="D5234" s="247" t="n">
        <v>0.282</v>
      </c>
    </row>
    <row r="5235" customFormat="false" ht="12.8" hidden="false" customHeight="false" outlineLevel="0" collapsed="false">
      <c r="A5235" s="245" t="n">
        <v>92699</v>
      </c>
      <c r="B5235" s="246" t="s">
        <v>20605</v>
      </c>
      <c r="C5235" s="245" t="s">
        <v>14</v>
      </c>
      <c r="D5235" s="247" t="n">
        <v>0.6361</v>
      </c>
    </row>
    <row r="5236" customFormat="false" ht="12.8" hidden="false" customHeight="false" outlineLevel="0" collapsed="false">
      <c r="A5236" s="245" t="n">
        <v>92701</v>
      </c>
      <c r="B5236" s="246" t="s">
        <v>20606</v>
      </c>
      <c r="C5236" s="245" t="s">
        <v>14</v>
      </c>
      <c r="D5236" s="247" t="n">
        <v>0.6678</v>
      </c>
    </row>
    <row r="5237" customFormat="false" ht="12.8" hidden="false" customHeight="false" outlineLevel="0" collapsed="false">
      <c r="A5237" s="245" t="n">
        <v>92703</v>
      </c>
      <c r="B5237" s="246" t="s">
        <v>20607</v>
      </c>
      <c r="C5237" s="245" t="s">
        <v>14</v>
      </c>
      <c r="D5237" s="247" t="n">
        <v>0.6864</v>
      </c>
    </row>
    <row r="5238" customFormat="false" ht="12.8" hidden="false" customHeight="false" outlineLevel="0" collapsed="false">
      <c r="A5238" s="245" t="n">
        <v>92670</v>
      </c>
      <c r="B5238" s="246" t="s">
        <v>20608</v>
      </c>
      <c r="C5238" s="245" t="s">
        <v>14</v>
      </c>
      <c r="D5238" s="247" t="n">
        <v>0.5754</v>
      </c>
    </row>
    <row r="5239" customFormat="false" ht="12.8" hidden="false" customHeight="false" outlineLevel="0" collapsed="false">
      <c r="A5239" s="245" t="n">
        <v>92672</v>
      </c>
      <c r="B5239" s="246" t="s">
        <v>20609</v>
      </c>
      <c r="C5239" s="245" t="s">
        <v>14</v>
      </c>
      <c r="D5239" s="247" t="n">
        <v>0.4885</v>
      </c>
    </row>
    <row r="5240" customFormat="false" ht="12.8" hidden="false" customHeight="false" outlineLevel="0" collapsed="false">
      <c r="A5240" s="245" t="n">
        <v>92674</v>
      </c>
      <c r="B5240" s="246" t="s">
        <v>20610</v>
      </c>
      <c r="C5240" s="245" t="s">
        <v>14</v>
      </c>
      <c r="D5240" s="247" t="n">
        <v>0.4425</v>
      </c>
    </row>
    <row r="5241" customFormat="false" ht="12.8" hidden="false" customHeight="false" outlineLevel="0" collapsed="false">
      <c r="A5241" s="245" t="n">
        <v>92676</v>
      </c>
      <c r="B5241" s="246" t="s">
        <v>20611</v>
      </c>
      <c r="C5241" s="245" t="s">
        <v>14</v>
      </c>
      <c r="D5241" s="247" t="n">
        <v>0.3671</v>
      </c>
    </row>
    <row r="5242" customFormat="false" ht="12.8" hidden="false" customHeight="false" outlineLevel="0" collapsed="false">
      <c r="A5242" s="245" t="n">
        <v>92678</v>
      </c>
      <c r="B5242" s="246" t="s">
        <v>20612</v>
      </c>
      <c r="C5242" s="245" t="s">
        <v>14</v>
      </c>
      <c r="D5242" s="247" t="n">
        <v>0.2703</v>
      </c>
    </row>
    <row r="5243" customFormat="false" ht="12.8" hidden="false" customHeight="false" outlineLevel="0" collapsed="false">
      <c r="A5243" s="245" t="n">
        <v>92636</v>
      </c>
      <c r="B5243" s="246" t="s">
        <v>20613</v>
      </c>
      <c r="C5243" s="245" t="s">
        <v>14</v>
      </c>
      <c r="D5243" s="247" t="n">
        <v>0.3278</v>
      </c>
    </row>
    <row r="5244" customFormat="false" ht="12.8" hidden="false" customHeight="false" outlineLevel="0" collapsed="false">
      <c r="A5244" s="245" t="n">
        <v>92680</v>
      </c>
      <c r="B5244" s="246" t="s">
        <v>20614</v>
      </c>
      <c r="C5244" s="245" t="s">
        <v>14</v>
      </c>
      <c r="D5244" s="247" t="n">
        <v>0.2301</v>
      </c>
    </row>
    <row r="5245" customFormat="false" ht="12.8" hidden="false" customHeight="false" outlineLevel="0" collapsed="false">
      <c r="A5245" s="245" t="n">
        <v>92382</v>
      </c>
      <c r="B5245" s="246" t="s">
        <v>20615</v>
      </c>
      <c r="C5245" s="245" t="s">
        <v>14</v>
      </c>
      <c r="D5245" s="247" t="n">
        <v>0.6766</v>
      </c>
    </row>
    <row r="5246" customFormat="false" ht="12.8" hidden="false" customHeight="false" outlineLevel="0" collapsed="false">
      <c r="A5246" s="245" t="n">
        <v>92384</v>
      </c>
      <c r="B5246" s="246" t="s">
        <v>20616</v>
      </c>
      <c r="C5246" s="245" t="s">
        <v>14</v>
      </c>
      <c r="D5246" s="247" t="n">
        <v>0.5988</v>
      </c>
    </row>
    <row r="5247" customFormat="false" ht="12.8" hidden="false" customHeight="false" outlineLevel="0" collapsed="false">
      <c r="A5247" s="245" t="n">
        <v>92386</v>
      </c>
      <c r="B5247" s="246" t="s">
        <v>20617</v>
      </c>
      <c r="C5247" s="245" t="s">
        <v>14</v>
      </c>
      <c r="D5247" s="247" t="n">
        <v>0.5563</v>
      </c>
    </row>
    <row r="5248" customFormat="false" ht="12.8" hidden="false" customHeight="false" outlineLevel="0" collapsed="false">
      <c r="A5248" s="245" t="n">
        <v>92351</v>
      </c>
      <c r="B5248" s="246" t="s">
        <v>20618</v>
      </c>
      <c r="C5248" s="245" t="s">
        <v>14</v>
      </c>
      <c r="D5248" s="247" t="n">
        <v>0.5052</v>
      </c>
    </row>
    <row r="5249" customFormat="false" ht="12.8" hidden="false" customHeight="false" outlineLevel="0" collapsed="false">
      <c r="A5249" s="245" t="n">
        <v>92388</v>
      </c>
      <c r="B5249" s="246" t="s">
        <v>20619</v>
      </c>
      <c r="C5249" s="245" t="s">
        <v>14</v>
      </c>
      <c r="D5249" s="247" t="n">
        <v>0.4807</v>
      </c>
    </row>
    <row r="5250" customFormat="false" ht="12.8" hidden="false" customHeight="false" outlineLevel="0" collapsed="false">
      <c r="A5250" s="245" t="n">
        <v>92353</v>
      </c>
      <c r="B5250" s="246" t="s">
        <v>20620</v>
      </c>
      <c r="C5250" s="245" t="s">
        <v>14</v>
      </c>
      <c r="D5250" s="247" t="n">
        <v>0.3749</v>
      </c>
    </row>
    <row r="5251" customFormat="false" ht="12.8" hidden="false" customHeight="false" outlineLevel="0" collapsed="false">
      <c r="A5251" s="245" t="n">
        <v>92390</v>
      </c>
      <c r="B5251" s="246" t="s">
        <v>20621</v>
      </c>
      <c r="C5251" s="245" t="s">
        <v>14</v>
      </c>
      <c r="D5251" s="247" t="n">
        <v>0.3745</v>
      </c>
    </row>
    <row r="5252" customFormat="false" ht="12.8" hidden="false" customHeight="false" outlineLevel="0" collapsed="false">
      <c r="A5252" s="245" t="n">
        <v>92355</v>
      </c>
      <c r="B5252" s="246" t="s">
        <v>20622</v>
      </c>
      <c r="C5252" s="245" t="s">
        <v>14</v>
      </c>
      <c r="D5252" s="247" t="n">
        <v>0.3112</v>
      </c>
    </row>
    <row r="5253" customFormat="false" ht="12.8" hidden="false" customHeight="false" outlineLevel="0" collapsed="false">
      <c r="A5253" s="245" t="n">
        <v>101925</v>
      </c>
      <c r="B5253" s="246" t="s">
        <v>20623</v>
      </c>
      <c r="C5253" s="245" t="s">
        <v>14</v>
      </c>
      <c r="D5253" s="247" t="n">
        <v>0.2041</v>
      </c>
    </row>
    <row r="5254" customFormat="false" ht="12.8" hidden="false" customHeight="false" outlineLevel="0" collapsed="false">
      <c r="A5254" s="245" t="n">
        <v>101934</v>
      </c>
      <c r="B5254" s="246" t="s">
        <v>20624</v>
      </c>
      <c r="C5254" s="245" t="s">
        <v>14</v>
      </c>
      <c r="D5254" s="247" t="n">
        <v>0.2314</v>
      </c>
    </row>
    <row r="5255" customFormat="false" ht="12.8" hidden="false" customHeight="false" outlineLevel="0" collapsed="false">
      <c r="A5255" s="245" t="n">
        <v>97541</v>
      </c>
      <c r="B5255" s="246" t="s">
        <v>20625</v>
      </c>
      <c r="C5255" s="245" t="s">
        <v>14</v>
      </c>
      <c r="D5255" s="247" t="n">
        <v>0.4084</v>
      </c>
    </row>
    <row r="5256" customFormat="false" ht="12.8" hidden="false" customHeight="false" outlineLevel="0" collapsed="false">
      <c r="A5256" s="245" t="n">
        <v>97462</v>
      </c>
      <c r="B5256" s="246" t="s">
        <v>20626</v>
      </c>
      <c r="C5256" s="245" t="s">
        <v>14</v>
      </c>
      <c r="D5256" s="247" t="n">
        <v>0.2942</v>
      </c>
    </row>
    <row r="5257" customFormat="false" ht="12.8" hidden="false" customHeight="false" outlineLevel="0" collapsed="false">
      <c r="A5257" s="245" t="n">
        <v>97544</v>
      </c>
      <c r="B5257" s="246" t="s">
        <v>20627</v>
      </c>
      <c r="C5257" s="245" t="s">
        <v>14</v>
      </c>
      <c r="D5257" s="247" t="n">
        <v>0.4789</v>
      </c>
    </row>
    <row r="5258" customFormat="false" ht="12.8" hidden="false" customHeight="false" outlineLevel="0" collapsed="false">
      <c r="A5258" s="245" t="n">
        <v>97500</v>
      </c>
      <c r="B5258" s="246" t="s">
        <v>20628</v>
      </c>
      <c r="C5258" s="245" t="s">
        <v>14</v>
      </c>
      <c r="D5258" s="247" t="n">
        <v>0.2589</v>
      </c>
    </row>
    <row r="5259" customFormat="false" ht="12.8" hidden="false" customHeight="false" outlineLevel="0" collapsed="false">
      <c r="A5259" s="245" t="n">
        <v>97465</v>
      </c>
      <c r="B5259" s="246" t="s">
        <v>20629</v>
      </c>
      <c r="C5259" s="245" t="s">
        <v>14</v>
      </c>
      <c r="D5259" s="247" t="n">
        <v>0.1685</v>
      </c>
    </row>
    <row r="5260" customFormat="false" ht="12.8" hidden="false" customHeight="false" outlineLevel="0" collapsed="false">
      <c r="A5260" s="245" t="n">
        <v>97503</v>
      </c>
      <c r="B5260" s="246" t="s">
        <v>20630</v>
      </c>
      <c r="C5260" s="245" t="s">
        <v>14</v>
      </c>
      <c r="D5260" s="247" t="n">
        <v>0.1326</v>
      </c>
    </row>
    <row r="5261" customFormat="false" ht="12.8" hidden="false" customHeight="false" outlineLevel="0" collapsed="false">
      <c r="A5261" s="245" t="n">
        <v>97468</v>
      </c>
      <c r="B5261" s="246" t="s">
        <v>20631</v>
      </c>
      <c r="C5261" s="245" t="s">
        <v>14</v>
      </c>
      <c r="D5261" s="247" t="n">
        <v>0.1654</v>
      </c>
    </row>
    <row r="5262" customFormat="false" ht="12.8" hidden="false" customHeight="false" outlineLevel="0" collapsed="false">
      <c r="A5262" s="245" t="n">
        <v>97506</v>
      </c>
      <c r="B5262" s="246" t="s">
        <v>20632</v>
      </c>
      <c r="C5262" s="245" t="s">
        <v>14</v>
      </c>
      <c r="D5262" s="247" t="n">
        <v>0.12</v>
      </c>
    </row>
    <row r="5263" customFormat="false" ht="12.8" hidden="false" customHeight="false" outlineLevel="0" collapsed="false">
      <c r="A5263" s="245" t="n">
        <v>97444</v>
      </c>
      <c r="B5263" s="246" t="s">
        <v>20633</v>
      </c>
      <c r="C5263" s="245" t="s">
        <v>14</v>
      </c>
      <c r="D5263" s="247" t="n">
        <v>0.2391</v>
      </c>
    </row>
    <row r="5264" customFormat="false" ht="12.8" hidden="false" customHeight="false" outlineLevel="0" collapsed="false">
      <c r="A5264" s="245" t="n">
        <v>97471</v>
      </c>
      <c r="B5264" s="246" t="s">
        <v>20634</v>
      </c>
      <c r="C5264" s="245" t="s">
        <v>14</v>
      </c>
      <c r="D5264" s="247" t="n">
        <v>0.1354</v>
      </c>
    </row>
    <row r="5265" customFormat="false" ht="12.8" hidden="false" customHeight="false" outlineLevel="0" collapsed="false">
      <c r="A5265" s="245" t="n">
        <v>97509</v>
      </c>
      <c r="B5265" s="246" t="s">
        <v>20635</v>
      </c>
      <c r="C5265" s="245" t="s">
        <v>14</v>
      </c>
      <c r="D5265" s="247" t="n">
        <v>0.0906</v>
      </c>
    </row>
    <row r="5266" customFormat="false" ht="12.8" hidden="false" customHeight="false" outlineLevel="0" collapsed="false">
      <c r="A5266" s="245" t="n">
        <v>97447</v>
      </c>
      <c r="B5266" s="246" t="s">
        <v>20636</v>
      </c>
      <c r="C5266" s="245" t="s">
        <v>14</v>
      </c>
      <c r="D5266" s="247" t="n">
        <v>0.1382</v>
      </c>
    </row>
    <row r="5267" customFormat="false" ht="12.8" hidden="false" customHeight="false" outlineLevel="0" collapsed="false">
      <c r="A5267" s="245" t="n">
        <v>97475</v>
      </c>
      <c r="B5267" s="246" t="s">
        <v>20637</v>
      </c>
      <c r="C5267" s="245" t="s">
        <v>14</v>
      </c>
      <c r="D5267" s="247" t="n">
        <v>0.0902</v>
      </c>
    </row>
    <row r="5268" customFormat="false" ht="12.8" hidden="false" customHeight="false" outlineLevel="0" collapsed="false">
      <c r="A5268" s="245" t="n">
        <v>97512</v>
      </c>
      <c r="B5268" s="246" t="s">
        <v>20638</v>
      </c>
      <c r="C5268" s="245" t="s">
        <v>14</v>
      </c>
      <c r="D5268" s="247" t="n">
        <v>0.0554</v>
      </c>
    </row>
    <row r="5269" customFormat="false" ht="12.8" hidden="false" customHeight="false" outlineLevel="0" collapsed="false">
      <c r="A5269" s="245" t="n">
        <v>97450</v>
      </c>
      <c r="B5269" s="246" t="s">
        <v>20639</v>
      </c>
      <c r="C5269" s="245" t="s">
        <v>14</v>
      </c>
      <c r="D5269" s="247" t="n">
        <v>0.1084</v>
      </c>
    </row>
    <row r="5270" customFormat="false" ht="12.8" hidden="false" customHeight="false" outlineLevel="0" collapsed="false">
      <c r="A5270" s="245" t="n">
        <v>97478</v>
      </c>
      <c r="B5270" s="246" t="s">
        <v>20640</v>
      </c>
      <c r="C5270" s="245" t="s">
        <v>14</v>
      </c>
      <c r="D5270" s="247" t="n">
        <v>0.0842</v>
      </c>
    </row>
    <row r="5271" customFormat="false" ht="12.8" hidden="false" customHeight="false" outlineLevel="0" collapsed="false">
      <c r="A5271" s="245" t="n">
        <v>97515</v>
      </c>
      <c r="B5271" s="246" t="s">
        <v>20641</v>
      </c>
      <c r="C5271" s="245" t="s">
        <v>14</v>
      </c>
      <c r="D5271" s="247" t="n">
        <v>0.0487</v>
      </c>
    </row>
    <row r="5272" customFormat="false" ht="12.8" hidden="false" customHeight="false" outlineLevel="0" collapsed="false">
      <c r="A5272" s="245" t="n">
        <v>92928</v>
      </c>
      <c r="B5272" s="246" t="s">
        <v>20642</v>
      </c>
      <c r="C5272" s="245" t="s">
        <v>14</v>
      </c>
      <c r="D5272" s="247" t="n">
        <v>0.5129</v>
      </c>
    </row>
    <row r="5273" customFormat="false" ht="12.8" hidden="false" customHeight="false" outlineLevel="0" collapsed="false">
      <c r="A5273" s="245" t="n">
        <v>92943</v>
      </c>
      <c r="B5273" s="246" t="s">
        <v>20643</v>
      </c>
      <c r="C5273" s="245" t="s">
        <v>14</v>
      </c>
      <c r="D5273" s="247" t="n">
        <v>0.4014</v>
      </c>
    </row>
    <row r="5274" customFormat="false" ht="12.8" hidden="false" customHeight="false" outlineLevel="0" collapsed="false">
      <c r="A5274" s="245" t="n">
        <v>92929</v>
      </c>
      <c r="B5274" s="246" t="s">
        <v>20644</v>
      </c>
      <c r="C5274" s="245" t="s">
        <v>14</v>
      </c>
      <c r="D5274" s="247" t="n">
        <v>0.501</v>
      </c>
    </row>
    <row r="5275" customFormat="false" ht="12.8" hidden="false" customHeight="false" outlineLevel="0" collapsed="false">
      <c r="A5275" s="245" t="n">
        <v>92944</v>
      </c>
      <c r="B5275" s="246" t="s">
        <v>20645</v>
      </c>
      <c r="C5275" s="245" t="s">
        <v>14</v>
      </c>
      <c r="D5275" s="247" t="n">
        <v>0.3911</v>
      </c>
    </row>
    <row r="5276" customFormat="false" ht="12.8" hidden="false" customHeight="false" outlineLevel="0" collapsed="false">
      <c r="A5276" s="245" t="n">
        <v>92930</v>
      </c>
      <c r="B5276" s="246" t="s">
        <v>20646</v>
      </c>
      <c r="C5276" s="245" t="s">
        <v>14</v>
      </c>
      <c r="D5276" s="247" t="n">
        <v>0.4923</v>
      </c>
    </row>
    <row r="5277" customFormat="false" ht="12.8" hidden="false" customHeight="false" outlineLevel="0" collapsed="false">
      <c r="A5277" s="245" t="n">
        <v>92945</v>
      </c>
      <c r="B5277" s="246" t="s">
        <v>20647</v>
      </c>
      <c r="C5277" s="245" t="s">
        <v>14</v>
      </c>
      <c r="D5277" s="247" t="n">
        <v>0.3837</v>
      </c>
    </row>
    <row r="5278" customFormat="false" ht="12.8" hidden="false" customHeight="false" outlineLevel="0" collapsed="false">
      <c r="A5278" s="245" t="n">
        <v>92925</v>
      </c>
      <c r="B5278" s="246" t="s">
        <v>20648</v>
      </c>
      <c r="C5278" s="245" t="s">
        <v>14</v>
      </c>
      <c r="D5278" s="247" t="n">
        <v>0.5336</v>
      </c>
    </row>
    <row r="5279" customFormat="false" ht="12.8" hidden="false" customHeight="false" outlineLevel="0" collapsed="false">
      <c r="A5279" s="245" t="n">
        <v>92940</v>
      </c>
      <c r="B5279" s="246" t="s">
        <v>20649</v>
      </c>
      <c r="C5279" s="245" t="s">
        <v>14</v>
      </c>
      <c r="D5279" s="247" t="n">
        <v>0.424</v>
      </c>
    </row>
    <row r="5280" customFormat="false" ht="12.8" hidden="false" customHeight="false" outlineLevel="0" collapsed="false">
      <c r="A5280" s="245" t="n">
        <v>92926</v>
      </c>
      <c r="B5280" s="246" t="s">
        <v>20650</v>
      </c>
      <c r="C5280" s="245" t="s">
        <v>14</v>
      </c>
      <c r="D5280" s="247" t="n">
        <v>0.5146</v>
      </c>
    </row>
    <row r="5281" customFormat="false" ht="12.8" hidden="false" customHeight="false" outlineLevel="0" collapsed="false">
      <c r="A5281" s="245" t="n">
        <v>92941</v>
      </c>
      <c r="B5281" s="246" t="s">
        <v>20651</v>
      </c>
      <c r="C5281" s="245" t="s">
        <v>14</v>
      </c>
      <c r="D5281" s="247" t="n">
        <v>0.4076</v>
      </c>
    </row>
    <row r="5282" customFormat="false" ht="12.8" hidden="false" customHeight="false" outlineLevel="0" collapsed="false">
      <c r="A5282" s="245" t="n">
        <v>92927</v>
      </c>
      <c r="B5282" s="246" t="s">
        <v>20652</v>
      </c>
      <c r="C5282" s="245" t="s">
        <v>14</v>
      </c>
      <c r="D5282" s="247" t="n">
        <v>0.5245</v>
      </c>
    </row>
    <row r="5283" customFormat="false" ht="12.8" hidden="false" customHeight="false" outlineLevel="0" collapsed="false">
      <c r="A5283" s="245" t="n">
        <v>92942</v>
      </c>
      <c r="B5283" s="246" t="s">
        <v>20653</v>
      </c>
      <c r="C5283" s="245" t="s">
        <v>14</v>
      </c>
      <c r="D5283" s="247" t="n">
        <v>0.4161</v>
      </c>
    </row>
    <row r="5284" customFormat="false" ht="12.8" hidden="false" customHeight="false" outlineLevel="0" collapsed="false">
      <c r="A5284" s="245" t="n">
        <v>92918</v>
      </c>
      <c r="B5284" s="246" t="s">
        <v>20654</v>
      </c>
      <c r="C5284" s="245" t="s">
        <v>14</v>
      </c>
      <c r="D5284" s="247" t="n">
        <v>0.6013</v>
      </c>
    </row>
    <row r="5285" customFormat="false" ht="12.8" hidden="false" customHeight="false" outlineLevel="0" collapsed="false">
      <c r="A5285" s="245" t="n">
        <v>92938</v>
      </c>
      <c r="B5285" s="246" t="s">
        <v>20655</v>
      </c>
      <c r="C5285" s="245" t="s">
        <v>14</v>
      </c>
      <c r="D5285" s="247" t="n">
        <v>0.4965</v>
      </c>
    </row>
    <row r="5286" customFormat="false" ht="12.8" hidden="false" customHeight="false" outlineLevel="0" collapsed="false">
      <c r="A5286" s="245" t="n">
        <v>92920</v>
      </c>
      <c r="B5286" s="246" t="s">
        <v>20656</v>
      </c>
      <c r="C5286" s="245" t="s">
        <v>14</v>
      </c>
      <c r="D5286" s="247" t="n">
        <v>0.6067</v>
      </c>
    </row>
    <row r="5287" customFormat="false" ht="12.8" hidden="false" customHeight="false" outlineLevel="0" collapsed="false">
      <c r="A5287" s="245" t="n">
        <v>92939</v>
      </c>
      <c r="B5287" s="246" t="s">
        <v>20657</v>
      </c>
      <c r="C5287" s="245" t="s">
        <v>14</v>
      </c>
      <c r="D5287" s="247" t="n">
        <v>0.5007</v>
      </c>
    </row>
    <row r="5288" customFormat="false" ht="12.8" hidden="false" customHeight="false" outlineLevel="0" collapsed="false">
      <c r="A5288" s="245" t="n">
        <v>92910</v>
      </c>
      <c r="B5288" s="246" t="s">
        <v>20658</v>
      </c>
      <c r="C5288" s="245" t="s">
        <v>14</v>
      </c>
      <c r="D5288" s="247" t="n">
        <v>0.3348</v>
      </c>
    </row>
    <row r="5289" customFormat="false" ht="12.8" hidden="false" customHeight="false" outlineLevel="0" collapsed="false">
      <c r="A5289" s="245" t="n">
        <v>92934</v>
      </c>
      <c r="B5289" s="246" t="s">
        <v>20659</v>
      </c>
      <c r="C5289" s="245" t="s">
        <v>14</v>
      </c>
      <c r="D5289" s="247" t="n">
        <v>0.3171</v>
      </c>
    </row>
    <row r="5290" customFormat="false" ht="12.8" hidden="false" customHeight="false" outlineLevel="0" collapsed="false">
      <c r="A5290" s="245" t="n">
        <v>92949</v>
      </c>
      <c r="B5290" s="246" t="s">
        <v>20660</v>
      </c>
      <c r="C5290" s="245" t="s">
        <v>14</v>
      </c>
      <c r="D5290" s="247" t="n">
        <v>0.2249</v>
      </c>
    </row>
    <row r="5291" customFormat="false" ht="12.8" hidden="false" customHeight="false" outlineLevel="0" collapsed="false">
      <c r="A5291" s="245" t="n">
        <v>92911</v>
      </c>
      <c r="B5291" s="246" t="s">
        <v>20661</v>
      </c>
      <c r="C5291" s="245" t="s">
        <v>14</v>
      </c>
      <c r="D5291" s="247" t="n">
        <v>0.3393</v>
      </c>
    </row>
    <row r="5292" customFormat="false" ht="12.8" hidden="false" customHeight="false" outlineLevel="0" collapsed="false">
      <c r="A5292" s="245" t="n">
        <v>92935</v>
      </c>
      <c r="B5292" s="246" t="s">
        <v>20662</v>
      </c>
      <c r="C5292" s="245" t="s">
        <v>14</v>
      </c>
      <c r="D5292" s="247" t="n">
        <v>0.3288</v>
      </c>
    </row>
    <row r="5293" customFormat="false" ht="12.8" hidden="false" customHeight="false" outlineLevel="0" collapsed="false">
      <c r="A5293" s="245" t="n">
        <v>92950</v>
      </c>
      <c r="B5293" s="246" t="s">
        <v>20663</v>
      </c>
      <c r="C5293" s="245" t="s">
        <v>14</v>
      </c>
      <c r="D5293" s="247" t="n">
        <v>0.2336</v>
      </c>
    </row>
    <row r="5294" customFormat="false" ht="12.8" hidden="false" customHeight="false" outlineLevel="0" collapsed="false">
      <c r="A5294" s="245" t="n">
        <v>92907</v>
      </c>
      <c r="B5294" s="246" t="s">
        <v>20664</v>
      </c>
      <c r="C5294" s="245" t="s">
        <v>14</v>
      </c>
      <c r="D5294" s="247" t="n">
        <v>0.4594</v>
      </c>
    </row>
    <row r="5295" customFormat="false" ht="12.8" hidden="false" customHeight="false" outlineLevel="0" collapsed="false">
      <c r="A5295" s="245" t="n">
        <v>92931</v>
      </c>
      <c r="B5295" s="246" t="s">
        <v>20665</v>
      </c>
      <c r="C5295" s="245" t="s">
        <v>14</v>
      </c>
      <c r="D5295" s="247" t="n">
        <v>0.4261</v>
      </c>
    </row>
    <row r="5296" customFormat="false" ht="12.8" hidden="false" customHeight="false" outlineLevel="0" collapsed="false">
      <c r="A5296" s="245" t="n">
        <v>92946</v>
      </c>
      <c r="B5296" s="246" t="s">
        <v>20666</v>
      </c>
      <c r="C5296" s="245" t="s">
        <v>14</v>
      </c>
      <c r="D5296" s="247" t="n">
        <v>0.3187</v>
      </c>
    </row>
    <row r="5297" customFormat="false" ht="12.8" hidden="false" customHeight="false" outlineLevel="0" collapsed="false">
      <c r="A5297" s="245" t="n">
        <v>92908</v>
      </c>
      <c r="B5297" s="246" t="s">
        <v>20667</v>
      </c>
      <c r="C5297" s="245" t="s">
        <v>14</v>
      </c>
      <c r="D5297" s="247" t="n">
        <v>0.4551</v>
      </c>
    </row>
    <row r="5298" customFormat="false" ht="12.8" hidden="false" customHeight="false" outlineLevel="0" collapsed="false">
      <c r="A5298" s="245" t="n">
        <v>92932</v>
      </c>
      <c r="B5298" s="246" t="s">
        <v>20668</v>
      </c>
      <c r="C5298" s="245" t="s">
        <v>14</v>
      </c>
      <c r="D5298" s="247" t="n">
        <v>0.4141</v>
      </c>
    </row>
    <row r="5299" customFormat="false" ht="12.8" hidden="false" customHeight="false" outlineLevel="0" collapsed="false">
      <c r="A5299" s="245" t="n">
        <v>92947</v>
      </c>
      <c r="B5299" s="246" t="s">
        <v>20669</v>
      </c>
      <c r="C5299" s="245" t="s">
        <v>14</v>
      </c>
      <c r="D5299" s="247" t="n">
        <v>0.309</v>
      </c>
    </row>
    <row r="5300" customFormat="false" ht="12.8" hidden="false" customHeight="false" outlineLevel="0" collapsed="false">
      <c r="A5300" s="245" t="n">
        <v>92909</v>
      </c>
      <c r="B5300" s="246" t="s">
        <v>20670</v>
      </c>
      <c r="C5300" s="245" t="s">
        <v>14</v>
      </c>
      <c r="D5300" s="247" t="n">
        <v>0.4515</v>
      </c>
    </row>
    <row r="5301" customFormat="false" ht="12.8" hidden="false" customHeight="false" outlineLevel="0" collapsed="false">
      <c r="A5301" s="245" t="n">
        <v>92933</v>
      </c>
      <c r="B5301" s="246" t="s">
        <v>20671</v>
      </c>
      <c r="C5301" s="245" t="s">
        <v>14</v>
      </c>
      <c r="D5301" s="247" t="n">
        <v>0.4034</v>
      </c>
    </row>
    <row r="5302" customFormat="false" ht="12.8" hidden="false" customHeight="false" outlineLevel="0" collapsed="false">
      <c r="A5302" s="245" t="n">
        <v>92948</v>
      </c>
      <c r="B5302" s="246" t="s">
        <v>20672</v>
      </c>
      <c r="C5302" s="245" t="s">
        <v>14</v>
      </c>
      <c r="D5302" s="247" t="n">
        <v>0.3003</v>
      </c>
    </row>
    <row r="5303" customFormat="false" ht="12.8" hidden="false" customHeight="false" outlineLevel="0" collapsed="false">
      <c r="A5303" s="245" t="n">
        <v>92912</v>
      </c>
      <c r="B5303" s="246" t="s">
        <v>20673</v>
      </c>
      <c r="C5303" s="245" t="s">
        <v>14</v>
      </c>
      <c r="D5303" s="247" t="n">
        <v>0.2547</v>
      </c>
    </row>
    <row r="5304" customFormat="false" ht="12.8" hidden="false" customHeight="false" outlineLevel="0" collapsed="false">
      <c r="A5304" s="245" t="n">
        <v>92913</v>
      </c>
      <c r="B5304" s="246" t="s">
        <v>20674</v>
      </c>
      <c r="C5304" s="245" t="s">
        <v>14</v>
      </c>
      <c r="D5304" s="247" t="n">
        <v>0.2642</v>
      </c>
    </row>
    <row r="5305" customFormat="false" ht="12.8" hidden="false" customHeight="false" outlineLevel="0" collapsed="false">
      <c r="A5305" s="245" t="n">
        <v>92936</v>
      </c>
      <c r="B5305" s="246" t="s">
        <v>20675</v>
      </c>
      <c r="C5305" s="245" t="s">
        <v>14</v>
      </c>
      <c r="D5305" s="247" t="n">
        <v>0.2719</v>
      </c>
    </row>
    <row r="5306" customFormat="false" ht="12.8" hidden="false" customHeight="false" outlineLevel="0" collapsed="false">
      <c r="A5306" s="245" t="n">
        <v>92951</v>
      </c>
      <c r="B5306" s="246" t="s">
        <v>20676</v>
      </c>
      <c r="C5306" s="245" t="s">
        <v>14</v>
      </c>
      <c r="D5306" s="247" t="n">
        <v>0.1869</v>
      </c>
    </row>
    <row r="5307" customFormat="false" ht="12.8" hidden="false" customHeight="false" outlineLevel="0" collapsed="false">
      <c r="A5307" s="245" t="n">
        <v>92914</v>
      </c>
      <c r="B5307" s="246" t="s">
        <v>20677</v>
      </c>
      <c r="C5307" s="245" t="s">
        <v>14</v>
      </c>
      <c r="D5307" s="247" t="n">
        <v>0.2585</v>
      </c>
    </row>
    <row r="5308" customFormat="false" ht="12.8" hidden="false" customHeight="false" outlineLevel="0" collapsed="false">
      <c r="A5308" s="245" t="n">
        <v>92937</v>
      </c>
      <c r="B5308" s="246" t="s">
        <v>20678</v>
      </c>
      <c r="C5308" s="245" t="s">
        <v>14</v>
      </c>
      <c r="D5308" s="247" t="n">
        <v>0.2582</v>
      </c>
    </row>
    <row r="5309" customFormat="false" ht="12.8" hidden="false" customHeight="false" outlineLevel="0" collapsed="false">
      <c r="A5309" s="245" t="n">
        <v>92952</v>
      </c>
      <c r="B5309" s="246" t="s">
        <v>20679</v>
      </c>
      <c r="C5309" s="245" t="s">
        <v>14</v>
      </c>
      <c r="D5309" s="247" t="n">
        <v>0.1772</v>
      </c>
    </row>
    <row r="5310" customFormat="false" ht="12.8" hidden="false" customHeight="false" outlineLevel="0" collapsed="false">
      <c r="A5310" s="245" t="n">
        <v>92953</v>
      </c>
      <c r="B5310" s="246" t="s">
        <v>20680</v>
      </c>
      <c r="C5310" s="245" t="s">
        <v>14</v>
      </c>
      <c r="D5310" s="247" t="n">
        <v>0.5349</v>
      </c>
    </row>
    <row r="5311" customFormat="false" ht="12.8" hidden="false" customHeight="false" outlineLevel="0" collapsed="false">
      <c r="A5311" s="245" t="n">
        <v>101921</v>
      </c>
      <c r="B5311" s="246" t="s">
        <v>20681</v>
      </c>
      <c r="C5311" s="245" t="s">
        <v>14</v>
      </c>
      <c r="D5311" s="247" t="n">
        <v>0.1782</v>
      </c>
    </row>
    <row r="5312" customFormat="false" ht="12.8" hidden="false" customHeight="false" outlineLevel="0" collapsed="false">
      <c r="A5312" s="245" t="n">
        <v>101930</v>
      </c>
      <c r="B5312" s="246" t="s">
        <v>20682</v>
      </c>
      <c r="C5312" s="245" t="s">
        <v>14</v>
      </c>
      <c r="D5312" s="247" t="n">
        <v>0.1914</v>
      </c>
    </row>
    <row r="5313" customFormat="false" ht="12.8" hidden="false" customHeight="false" outlineLevel="0" collapsed="false">
      <c r="A5313" s="245" t="n">
        <v>101922</v>
      </c>
      <c r="B5313" s="246" t="s">
        <v>20683</v>
      </c>
      <c r="C5313" s="245" t="s">
        <v>14</v>
      </c>
      <c r="D5313" s="247" t="n">
        <v>0.174</v>
      </c>
    </row>
    <row r="5314" customFormat="false" ht="12.8" hidden="false" customHeight="false" outlineLevel="0" collapsed="false">
      <c r="A5314" s="245" t="n">
        <v>101931</v>
      </c>
      <c r="B5314" s="246" t="s">
        <v>20684</v>
      </c>
      <c r="C5314" s="245" t="s">
        <v>14</v>
      </c>
      <c r="D5314" s="247" t="n">
        <v>0.1816</v>
      </c>
    </row>
    <row r="5315" customFormat="false" ht="12.8" hidden="false" customHeight="false" outlineLevel="0" collapsed="false">
      <c r="A5315" s="245" t="n">
        <v>101923</v>
      </c>
      <c r="B5315" s="246" t="s">
        <v>20685</v>
      </c>
      <c r="C5315" s="245" t="s">
        <v>14</v>
      </c>
      <c r="D5315" s="247" t="n">
        <v>0.1823</v>
      </c>
    </row>
    <row r="5316" customFormat="false" ht="12.8" hidden="false" customHeight="false" outlineLevel="0" collapsed="false">
      <c r="A5316" s="245" t="n">
        <v>101932</v>
      </c>
      <c r="B5316" s="246" t="s">
        <v>20686</v>
      </c>
      <c r="C5316" s="245" t="s">
        <v>14</v>
      </c>
      <c r="D5316" s="247" t="n">
        <v>0.2009</v>
      </c>
    </row>
    <row r="5317" customFormat="false" ht="12.8" hidden="false" customHeight="false" outlineLevel="0" collapsed="false">
      <c r="A5317" s="245" t="n">
        <v>97537</v>
      </c>
      <c r="B5317" s="246" t="s">
        <v>20687</v>
      </c>
      <c r="C5317" s="245" t="s">
        <v>14</v>
      </c>
      <c r="D5317" s="247" t="n">
        <v>0.2922</v>
      </c>
    </row>
    <row r="5318" customFormat="false" ht="12.8" hidden="false" customHeight="false" outlineLevel="0" collapsed="false">
      <c r="A5318" s="245" t="n">
        <v>97540</v>
      </c>
      <c r="B5318" s="246" t="s">
        <v>20688</v>
      </c>
      <c r="C5318" s="245" t="s">
        <v>14</v>
      </c>
      <c r="D5318" s="247" t="n">
        <v>0.386</v>
      </c>
    </row>
    <row r="5319" customFormat="false" ht="12.8" hidden="false" customHeight="false" outlineLevel="0" collapsed="false">
      <c r="A5319" s="245" t="n">
        <v>97543</v>
      </c>
      <c r="B5319" s="246" t="s">
        <v>20689</v>
      </c>
      <c r="C5319" s="245" t="s">
        <v>14</v>
      </c>
      <c r="D5319" s="247" t="n">
        <v>0.476</v>
      </c>
    </row>
    <row r="5320" customFormat="false" ht="12.8" hidden="false" customHeight="false" outlineLevel="0" collapsed="false">
      <c r="A5320" s="245" t="n">
        <v>97461</v>
      </c>
      <c r="B5320" s="246" t="s">
        <v>20690</v>
      </c>
      <c r="C5320" s="245" t="s">
        <v>14</v>
      </c>
      <c r="D5320" s="247" t="n">
        <v>0.2563</v>
      </c>
    </row>
    <row r="5321" customFormat="false" ht="12.8" hidden="false" customHeight="false" outlineLevel="0" collapsed="false">
      <c r="A5321" s="245" t="n">
        <v>97499</v>
      </c>
      <c r="B5321" s="246" t="s">
        <v>20691</v>
      </c>
      <c r="C5321" s="245" t="s">
        <v>14</v>
      </c>
      <c r="D5321" s="247" t="n">
        <v>0.2158</v>
      </c>
    </row>
    <row r="5322" customFormat="false" ht="12.8" hidden="false" customHeight="false" outlineLevel="0" collapsed="false">
      <c r="A5322" s="245" t="n">
        <v>97464</v>
      </c>
      <c r="B5322" s="246" t="s">
        <v>20692</v>
      </c>
      <c r="C5322" s="245" t="s">
        <v>14</v>
      </c>
      <c r="D5322" s="247" t="n">
        <v>0.2232</v>
      </c>
    </row>
    <row r="5323" customFormat="false" ht="12.8" hidden="false" customHeight="false" outlineLevel="0" collapsed="false">
      <c r="A5323" s="245" t="n">
        <v>97502</v>
      </c>
      <c r="B5323" s="246" t="s">
        <v>20693</v>
      </c>
      <c r="C5323" s="245" t="s">
        <v>14</v>
      </c>
      <c r="D5323" s="247" t="n">
        <v>0.1713</v>
      </c>
    </row>
    <row r="5324" customFormat="false" ht="12.8" hidden="false" customHeight="false" outlineLevel="0" collapsed="false">
      <c r="A5324" s="245" t="n">
        <v>97467</v>
      </c>
      <c r="B5324" s="246" t="s">
        <v>20694</v>
      </c>
      <c r="C5324" s="245" t="s">
        <v>14</v>
      </c>
      <c r="D5324" s="247" t="n">
        <v>0.2183</v>
      </c>
    </row>
    <row r="5325" customFormat="false" ht="12.8" hidden="false" customHeight="false" outlineLevel="0" collapsed="false">
      <c r="A5325" s="245" t="n">
        <v>97505</v>
      </c>
      <c r="B5325" s="246" t="s">
        <v>20695</v>
      </c>
      <c r="C5325" s="245" t="s">
        <v>14</v>
      </c>
      <c r="D5325" s="247" t="n">
        <v>0.156</v>
      </c>
    </row>
    <row r="5326" customFormat="false" ht="12.8" hidden="false" customHeight="false" outlineLevel="0" collapsed="false">
      <c r="A5326" s="245" t="n">
        <v>97443</v>
      </c>
      <c r="B5326" s="246" t="s">
        <v>20696</v>
      </c>
      <c r="C5326" s="245" t="s">
        <v>14</v>
      </c>
      <c r="D5326" s="247" t="n">
        <v>0.2876</v>
      </c>
    </row>
    <row r="5327" customFormat="false" ht="12.8" hidden="false" customHeight="false" outlineLevel="0" collapsed="false">
      <c r="A5327" s="245" t="n">
        <v>97470</v>
      </c>
      <c r="B5327" s="246" t="s">
        <v>20697</v>
      </c>
      <c r="C5327" s="245" t="s">
        <v>14</v>
      </c>
      <c r="D5327" s="247" t="n">
        <v>0.1809</v>
      </c>
    </row>
    <row r="5328" customFormat="false" ht="12.8" hidden="false" customHeight="false" outlineLevel="0" collapsed="false">
      <c r="A5328" s="245" t="n">
        <v>97508</v>
      </c>
      <c r="B5328" s="246" t="s">
        <v>20698</v>
      </c>
      <c r="C5328" s="245" t="s">
        <v>14</v>
      </c>
      <c r="D5328" s="247" t="n">
        <v>0.1197</v>
      </c>
    </row>
    <row r="5329" customFormat="false" ht="12.8" hidden="false" customHeight="false" outlineLevel="0" collapsed="false">
      <c r="A5329" s="245" t="n">
        <v>97446</v>
      </c>
      <c r="B5329" s="246" t="s">
        <v>20699</v>
      </c>
      <c r="C5329" s="245" t="s">
        <v>14</v>
      </c>
      <c r="D5329" s="247" t="n">
        <v>0.1716</v>
      </c>
    </row>
    <row r="5330" customFormat="false" ht="12.8" hidden="false" customHeight="false" outlineLevel="0" collapsed="false">
      <c r="A5330" s="245" t="n">
        <v>97474</v>
      </c>
      <c r="B5330" s="246" t="s">
        <v>20700</v>
      </c>
      <c r="C5330" s="245" t="s">
        <v>14</v>
      </c>
      <c r="D5330" s="247" t="n">
        <v>0.1248</v>
      </c>
    </row>
    <row r="5331" customFormat="false" ht="12.8" hidden="false" customHeight="false" outlineLevel="0" collapsed="false">
      <c r="A5331" s="245" t="n">
        <v>97511</v>
      </c>
      <c r="B5331" s="246" t="s">
        <v>20701</v>
      </c>
      <c r="C5331" s="245" t="s">
        <v>14</v>
      </c>
      <c r="D5331" s="247" t="n">
        <v>0.0754</v>
      </c>
    </row>
    <row r="5332" customFormat="false" ht="12.8" hidden="false" customHeight="false" outlineLevel="0" collapsed="false">
      <c r="A5332" s="245" t="n">
        <v>97449</v>
      </c>
      <c r="B5332" s="246" t="s">
        <v>20702</v>
      </c>
      <c r="C5332" s="245" t="s">
        <v>14</v>
      </c>
      <c r="D5332" s="247" t="n">
        <v>0.1358</v>
      </c>
    </row>
    <row r="5333" customFormat="false" ht="12.8" hidden="false" customHeight="false" outlineLevel="0" collapsed="false">
      <c r="A5333" s="245" t="n">
        <v>97477</v>
      </c>
      <c r="B5333" s="246" t="s">
        <v>20703</v>
      </c>
      <c r="C5333" s="245" t="s">
        <v>14</v>
      </c>
      <c r="D5333" s="247" t="n">
        <v>0.1144</v>
      </c>
    </row>
    <row r="5334" customFormat="false" ht="12.8" hidden="false" customHeight="false" outlineLevel="0" collapsed="false">
      <c r="A5334" s="245" t="n">
        <v>97514</v>
      </c>
      <c r="B5334" s="246" t="s">
        <v>20704</v>
      </c>
      <c r="C5334" s="245" t="s">
        <v>14</v>
      </c>
      <c r="D5334" s="247" t="n">
        <v>0.0656</v>
      </c>
    </row>
    <row r="5335" customFormat="false" ht="12.8" hidden="false" customHeight="false" outlineLevel="0" collapsed="false">
      <c r="A5335" s="245" t="n">
        <v>101920</v>
      </c>
      <c r="B5335" s="246" t="s">
        <v>20705</v>
      </c>
      <c r="C5335" s="245" t="s">
        <v>14</v>
      </c>
      <c r="D5335" s="247" t="n">
        <v>0.2141</v>
      </c>
    </row>
    <row r="5336" customFormat="false" ht="12.8" hidden="false" customHeight="false" outlineLevel="0" collapsed="false">
      <c r="A5336" s="245" t="n">
        <v>101929</v>
      </c>
      <c r="B5336" s="246" t="s">
        <v>20706</v>
      </c>
      <c r="C5336" s="245" t="s">
        <v>14</v>
      </c>
      <c r="D5336" s="247" t="n">
        <v>0.2423</v>
      </c>
    </row>
    <row r="5337" customFormat="false" ht="12.8" hidden="false" customHeight="false" outlineLevel="0" collapsed="false">
      <c r="A5337" s="245" t="n">
        <v>92693</v>
      </c>
      <c r="B5337" s="246" t="s">
        <v>20707</v>
      </c>
      <c r="C5337" s="245" t="s">
        <v>14</v>
      </c>
      <c r="D5337" s="247" t="n">
        <v>0.5705</v>
      </c>
    </row>
    <row r="5338" customFormat="false" ht="12.8" hidden="false" customHeight="false" outlineLevel="0" collapsed="false">
      <c r="A5338" s="245" t="n">
        <v>92695</v>
      </c>
      <c r="B5338" s="246" t="s">
        <v>20708</v>
      </c>
      <c r="C5338" s="245" t="s">
        <v>14</v>
      </c>
      <c r="D5338" s="247" t="n">
        <v>0.6262</v>
      </c>
    </row>
    <row r="5339" customFormat="false" ht="12.8" hidden="false" customHeight="false" outlineLevel="0" collapsed="false">
      <c r="A5339" s="245" t="n">
        <v>92697</v>
      </c>
      <c r="B5339" s="246" t="s">
        <v>20709</v>
      </c>
      <c r="C5339" s="245" t="s">
        <v>14</v>
      </c>
      <c r="D5339" s="247" t="n">
        <v>0.6282</v>
      </c>
    </row>
    <row r="5340" customFormat="false" ht="12.8" hidden="false" customHeight="false" outlineLevel="0" collapsed="false">
      <c r="A5340" s="245" t="n">
        <v>92658</v>
      </c>
      <c r="B5340" s="246" t="s">
        <v>20710</v>
      </c>
      <c r="C5340" s="245" t="s">
        <v>14</v>
      </c>
      <c r="D5340" s="247" t="n">
        <v>0.5112</v>
      </c>
    </row>
    <row r="5341" customFormat="false" ht="12.8" hidden="false" customHeight="false" outlineLevel="0" collapsed="false">
      <c r="A5341" s="245" t="n">
        <v>92660</v>
      </c>
      <c r="B5341" s="246" t="s">
        <v>20711</v>
      </c>
      <c r="C5341" s="245" t="s">
        <v>14</v>
      </c>
      <c r="D5341" s="247" t="n">
        <v>0.4521</v>
      </c>
    </row>
    <row r="5342" customFormat="false" ht="12.8" hidden="false" customHeight="false" outlineLevel="0" collapsed="false">
      <c r="A5342" s="245" t="n">
        <v>92662</v>
      </c>
      <c r="B5342" s="246" t="s">
        <v>20712</v>
      </c>
      <c r="C5342" s="245" t="s">
        <v>14</v>
      </c>
      <c r="D5342" s="247" t="n">
        <v>0.4273</v>
      </c>
    </row>
    <row r="5343" customFormat="false" ht="12.8" hidden="false" customHeight="false" outlineLevel="0" collapsed="false">
      <c r="A5343" s="245" t="n">
        <v>92664</v>
      </c>
      <c r="B5343" s="246" t="s">
        <v>20713</v>
      </c>
      <c r="C5343" s="245" t="s">
        <v>14</v>
      </c>
      <c r="D5343" s="247" t="n">
        <v>0.3534</v>
      </c>
    </row>
    <row r="5344" customFormat="false" ht="12.8" hidden="false" customHeight="false" outlineLevel="0" collapsed="false">
      <c r="A5344" s="245" t="n">
        <v>92666</v>
      </c>
      <c r="B5344" s="246" t="s">
        <v>20714</v>
      </c>
      <c r="C5344" s="245" t="s">
        <v>14</v>
      </c>
      <c r="D5344" s="247" t="n">
        <v>0.2586</v>
      </c>
    </row>
    <row r="5345" customFormat="false" ht="12.8" hidden="false" customHeight="false" outlineLevel="0" collapsed="false">
      <c r="A5345" s="245" t="n">
        <v>92668</v>
      </c>
      <c r="B5345" s="246" t="s">
        <v>20715</v>
      </c>
      <c r="C5345" s="245" t="s">
        <v>14</v>
      </c>
      <c r="D5345" s="247" t="n">
        <v>0.2085</v>
      </c>
    </row>
    <row r="5346" customFormat="false" ht="12.8" hidden="false" customHeight="false" outlineLevel="0" collapsed="false">
      <c r="A5346" s="245" t="n">
        <v>92370</v>
      </c>
      <c r="B5346" s="246" t="s">
        <v>20716</v>
      </c>
      <c r="C5346" s="245" t="s">
        <v>14</v>
      </c>
      <c r="D5346" s="247" t="n">
        <v>0.6176</v>
      </c>
    </row>
    <row r="5347" customFormat="false" ht="12.8" hidden="false" customHeight="false" outlineLevel="0" collapsed="false">
      <c r="A5347" s="245" t="n">
        <v>92372</v>
      </c>
      <c r="B5347" s="246" t="s">
        <v>20717</v>
      </c>
      <c r="C5347" s="245" t="s">
        <v>14</v>
      </c>
      <c r="D5347" s="247" t="n">
        <v>0.5633</v>
      </c>
    </row>
    <row r="5348" customFormat="false" ht="12.8" hidden="false" customHeight="false" outlineLevel="0" collapsed="false">
      <c r="A5348" s="245" t="n">
        <v>92374</v>
      </c>
      <c r="B5348" s="246" t="s">
        <v>20718</v>
      </c>
      <c r="C5348" s="245" t="s">
        <v>14</v>
      </c>
      <c r="D5348" s="247" t="n">
        <v>0.5408</v>
      </c>
    </row>
    <row r="5349" customFormat="false" ht="12.8" hidden="false" customHeight="false" outlineLevel="0" collapsed="false">
      <c r="A5349" s="245" t="n">
        <v>92345</v>
      </c>
      <c r="B5349" s="246" t="s">
        <v>20719</v>
      </c>
      <c r="C5349" s="245" t="s">
        <v>14</v>
      </c>
      <c r="D5349" s="247" t="n">
        <v>0.4902</v>
      </c>
    </row>
    <row r="5350" customFormat="false" ht="12.8" hidden="false" customHeight="false" outlineLevel="0" collapsed="false">
      <c r="A5350" s="245" t="n">
        <v>92376</v>
      </c>
      <c r="B5350" s="246" t="s">
        <v>20720</v>
      </c>
      <c r="C5350" s="245" t="s">
        <v>14</v>
      </c>
      <c r="D5350" s="247" t="n">
        <v>0.4658</v>
      </c>
    </row>
    <row r="5351" customFormat="false" ht="12.8" hidden="false" customHeight="false" outlineLevel="0" collapsed="false">
      <c r="A5351" s="245" t="n">
        <v>92347</v>
      </c>
      <c r="B5351" s="246" t="s">
        <v>20721</v>
      </c>
      <c r="C5351" s="245" t="s">
        <v>14</v>
      </c>
      <c r="D5351" s="247" t="n">
        <v>0.3608</v>
      </c>
    </row>
    <row r="5352" customFormat="false" ht="12.8" hidden="false" customHeight="false" outlineLevel="0" collapsed="false">
      <c r="A5352" s="245" t="n">
        <v>92378</v>
      </c>
      <c r="B5352" s="246" t="s">
        <v>20722</v>
      </c>
      <c r="C5352" s="245" t="s">
        <v>14</v>
      </c>
      <c r="D5352" s="247" t="n">
        <v>0.3605</v>
      </c>
    </row>
    <row r="5353" customFormat="false" ht="12.8" hidden="false" customHeight="false" outlineLevel="0" collapsed="false">
      <c r="A5353" s="245" t="n">
        <v>92349</v>
      </c>
      <c r="B5353" s="246" t="s">
        <v>20723</v>
      </c>
      <c r="C5353" s="245" t="s">
        <v>14</v>
      </c>
      <c r="D5353" s="247" t="n">
        <v>0.2848</v>
      </c>
    </row>
    <row r="5354" customFormat="false" ht="12.8" hidden="false" customHeight="false" outlineLevel="0" collapsed="false">
      <c r="A5354" s="245" t="n">
        <v>92380</v>
      </c>
      <c r="B5354" s="246" t="s">
        <v>20724</v>
      </c>
      <c r="C5354" s="245" t="s">
        <v>14</v>
      </c>
      <c r="D5354" s="247" t="n">
        <v>0.3006</v>
      </c>
    </row>
    <row r="5355" customFormat="false" ht="12.8" hidden="false" customHeight="false" outlineLevel="0" collapsed="false">
      <c r="A5355" s="245" t="n">
        <v>101917</v>
      </c>
      <c r="B5355" s="246" t="s">
        <v>20725</v>
      </c>
      <c r="C5355" s="245" t="s">
        <v>14</v>
      </c>
      <c r="D5355" s="247" t="n">
        <v>0.2295</v>
      </c>
    </row>
    <row r="5356" customFormat="false" ht="12.8" hidden="false" customHeight="false" outlineLevel="0" collapsed="false">
      <c r="A5356" s="245" t="n">
        <v>101924</v>
      </c>
      <c r="B5356" s="246" t="s">
        <v>20726</v>
      </c>
      <c r="C5356" s="245" t="s">
        <v>14</v>
      </c>
      <c r="D5356" s="247" t="n">
        <v>0.2276</v>
      </c>
    </row>
    <row r="5357" customFormat="false" ht="12.8" hidden="false" customHeight="false" outlineLevel="0" collapsed="false">
      <c r="A5357" s="245" t="n">
        <v>101933</v>
      </c>
      <c r="B5357" s="246" t="s">
        <v>20727</v>
      </c>
      <c r="C5357" s="245" t="s">
        <v>14</v>
      </c>
      <c r="D5357" s="247" t="n">
        <v>0.2569</v>
      </c>
    </row>
    <row r="5358" customFormat="false" ht="12.8" hidden="false" customHeight="false" outlineLevel="0" collapsed="false">
      <c r="A5358" s="245" t="n">
        <v>92692</v>
      </c>
      <c r="B5358" s="246" t="s">
        <v>20728</v>
      </c>
      <c r="C5358" s="245" t="s">
        <v>14</v>
      </c>
      <c r="D5358" s="247" t="n">
        <v>0.5871</v>
      </c>
    </row>
    <row r="5359" customFormat="false" ht="12.8" hidden="false" customHeight="false" outlineLevel="0" collapsed="false">
      <c r="A5359" s="245" t="n">
        <v>92694</v>
      </c>
      <c r="B5359" s="246" t="s">
        <v>20729</v>
      </c>
      <c r="C5359" s="245" t="s">
        <v>14</v>
      </c>
      <c r="D5359" s="247" t="n">
        <v>0.6375</v>
      </c>
    </row>
    <row r="5360" customFormat="false" ht="12.8" hidden="false" customHeight="false" outlineLevel="0" collapsed="false">
      <c r="A5360" s="245" t="n">
        <v>92696</v>
      </c>
      <c r="B5360" s="246" t="s">
        <v>20730</v>
      </c>
      <c r="C5360" s="245" t="s">
        <v>14</v>
      </c>
      <c r="D5360" s="247" t="n">
        <v>0.6613</v>
      </c>
    </row>
    <row r="5361" customFormat="false" ht="12.8" hidden="false" customHeight="false" outlineLevel="0" collapsed="false">
      <c r="A5361" s="245" t="n">
        <v>92657</v>
      </c>
      <c r="B5361" s="246" t="s">
        <v>20731</v>
      </c>
      <c r="C5361" s="245" t="s">
        <v>14</v>
      </c>
      <c r="D5361" s="247" t="n">
        <v>0.5472</v>
      </c>
    </row>
    <row r="5362" customFormat="false" ht="12.8" hidden="false" customHeight="false" outlineLevel="0" collapsed="false">
      <c r="A5362" s="245" t="n">
        <v>92659</v>
      </c>
      <c r="B5362" s="246" t="s">
        <v>20732</v>
      </c>
      <c r="C5362" s="245" t="s">
        <v>14</v>
      </c>
      <c r="D5362" s="247" t="n">
        <v>0.4755</v>
      </c>
    </row>
    <row r="5363" customFormat="false" ht="12.8" hidden="false" customHeight="false" outlineLevel="0" collapsed="false">
      <c r="A5363" s="245" t="n">
        <v>92661</v>
      </c>
      <c r="B5363" s="246" t="s">
        <v>20733</v>
      </c>
      <c r="C5363" s="245" t="s">
        <v>14</v>
      </c>
      <c r="D5363" s="247" t="n">
        <v>0.4308</v>
      </c>
    </row>
    <row r="5364" customFormat="false" ht="12.8" hidden="false" customHeight="false" outlineLevel="0" collapsed="false">
      <c r="A5364" s="245" t="n">
        <v>92663</v>
      </c>
      <c r="B5364" s="246" t="s">
        <v>20734</v>
      </c>
      <c r="C5364" s="245" t="s">
        <v>14</v>
      </c>
      <c r="D5364" s="247" t="n">
        <v>0.3532</v>
      </c>
    </row>
    <row r="5365" customFormat="false" ht="12.8" hidden="false" customHeight="false" outlineLevel="0" collapsed="false">
      <c r="A5365" s="245" t="n">
        <v>92665</v>
      </c>
      <c r="B5365" s="246" t="s">
        <v>20735</v>
      </c>
      <c r="C5365" s="245" t="s">
        <v>14</v>
      </c>
      <c r="D5365" s="247" t="n">
        <v>0.293</v>
      </c>
    </row>
    <row r="5366" customFormat="false" ht="12.8" hidden="false" customHeight="false" outlineLevel="0" collapsed="false">
      <c r="A5366" s="245" t="n">
        <v>92667</v>
      </c>
      <c r="B5366" s="246" t="s">
        <v>20736</v>
      </c>
      <c r="C5366" s="245" t="s">
        <v>14</v>
      </c>
      <c r="D5366" s="247" t="n">
        <v>0.2252</v>
      </c>
    </row>
    <row r="5367" customFormat="false" ht="12.8" hidden="false" customHeight="false" outlineLevel="0" collapsed="false">
      <c r="A5367" s="245" t="n">
        <v>92369</v>
      </c>
      <c r="B5367" s="246" t="s">
        <v>20737</v>
      </c>
      <c r="C5367" s="245" t="s">
        <v>14</v>
      </c>
      <c r="D5367" s="247" t="n">
        <v>0.6511</v>
      </c>
    </row>
    <row r="5368" customFormat="false" ht="12.8" hidden="false" customHeight="false" outlineLevel="0" collapsed="false">
      <c r="A5368" s="245" t="n">
        <v>92371</v>
      </c>
      <c r="B5368" s="246" t="s">
        <v>20738</v>
      </c>
      <c r="C5368" s="245" t="s">
        <v>14</v>
      </c>
      <c r="D5368" s="247" t="n">
        <v>0.5863</v>
      </c>
    </row>
    <row r="5369" customFormat="false" ht="12.8" hidden="false" customHeight="false" outlineLevel="0" collapsed="false">
      <c r="A5369" s="245" t="n">
        <v>92373</v>
      </c>
      <c r="B5369" s="246" t="s">
        <v>20739</v>
      </c>
      <c r="C5369" s="245" t="s">
        <v>14</v>
      </c>
      <c r="D5369" s="247" t="n">
        <v>0.5443</v>
      </c>
    </row>
    <row r="5370" customFormat="false" ht="12.8" hidden="false" customHeight="false" outlineLevel="0" collapsed="false">
      <c r="A5370" s="245" t="n">
        <v>92344</v>
      </c>
      <c r="B5370" s="246" t="s">
        <v>20740</v>
      </c>
      <c r="C5370" s="245" t="s">
        <v>14</v>
      </c>
      <c r="D5370" s="247" t="n">
        <v>0.49</v>
      </c>
    </row>
    <row r="5371" customFormat="false" ht="12.8" hidden="false" customHeight="false" outlineLevel="0" collapsed="false">
      <c r="A5371" s="245" t="n">
        <v>92375</v>
      </c>
      <c r="B5371" s="246" t="s">
        <v>20741</v>
      </c>
      <c r="C5371" s="245" t="s">
        <v>14</v>
      </c>
      <c r="D5371" s="247" t="n">
        <v>0.4657</v>
      </c>
    </row>
    <row r="5372" customFormat="false" ht="12.8" hidden="false" customHeight="false" outlineLevel="0" collapsed="false">
      <c r="A5372" s="245" t="n">
        <v>92346</v>
      </c>
      <c r="B5372" s="246" t="s">
        <v>20742</v>
      </c>
      <c r="C5372" s="245" t="s">
        <v>14</v>
      </c>
      <c r="D5372" s="247" t="n">
        <v>0.4015</v>
      </c>
    </row>
    <row r="5373" customFormat="false" ht="12.8" hidden="false" customHeight="false" outlineLevel="0" collapsed="false">
      <c r="A5373" s="245" t="n">
        <v>92377</v>
      </c>
      <c r="B5373" s="246" t="s">
        <v>20743</v>
      </c>
      <c r="C5373" s="245" t="s">
        <v>14</v>
      </c>
      <c r="D5373" s="247" t="n">
        <v>0.4011</v>
      </c>
    </row>
    <row r="5374" customFormat="false" ht="12.8" hidden="false" customHeight="false" outlineLevel="0" collapsed="false">
      <c r="A5374" s="245" t="n">
        <v>92348</v>
      </c>
      <c r="B5374" s="246" t="s">
        <v>20744</v>
      </c>
      <c r="C5374" s="245" t="s">
        <v>14</v>
      </c>
      <c r="D5374" s="247" t="n">
        <v>0.3053</v>
      </c>
    </row>
    <row r="5375" customFormat="false" ht="12.8" hidden="false" customHeight="false" outlineLevel="0" collapsed="false">
      <c r="A5375" s="245" t="n">
        <v>92379</v>
      </c>
      <c r="B5375" s="246" t="s">
        <v>20745</v>
      </c>
      <c r="C5375" s="245" t="s">
        <v>14</v>
      </c>
      <c r="D5375" s="247" t="n">
        <v>0.3217</v>
      </c>
    </row>
    <row r="5376" customFormat="false" ht="12.8" hidden="false" customHeight="false" outlineLevel="0" collapsed="false">
      <c r="A5376" s="245" t="n">
        <v>106677</v>
      </c>
      <c r="B5376" s="246" t="s">
        <v>20746</v>
      </c>
      <c r="C5376" s="245" t="s">
        <v>14</v>
      </c>
      <c r="D5376" s="247" t="n">
        <v>0.232</v>
      </c>
    </row>
    <row r="5377" customFormat="false" ht="12.8" hidden="false" customHeight="false" outlineLevel="0" collapsed="false">
      <c r="A5377" s="245" t="n">
        <v>95696</v>
      </c>
      <c r="B5377" s="246" t="s">
        <v>20747</v>
      </c>
      <c r="C5377" s="245" t="s">
        <v>14</v>
      </c>
      <c r="D5377" s="247" t="n">
        <v>0.0747</v>
      </c>
    </row>
    <row r="5378" customFormat="false" ht="12.8" hidden="false" customHeight="false" outlineLevel="0" collapsed="false">
      <c r="A5378" s="245" t="n">
        <v>92335</v>
      </c>
      <c r="B5378" s="246" t="s">
        <v>20748</v>
      </c>
      <c r="C5378" s="245" t="s">
        <v>15376</v>
      </c>
      <c r="D5378" s="247" t="n">
        <v>0.1637</v>
      </c>
    </row>
    <row r="5379" customFormat="false" ht="12.8" hidden="false" customHeight="false" outlineLevel="0" collapsed="false">
      <c r="A5379" s="245" t="n">
        <v>92336</v>
      </c>
      <c r="B5379" s="246" t="s">
        <v>20749</v>
      </c>
      <c r="C5379" s="245" t="s">
        <v>15376</v>
      </c>
      <c r="D5379" s="247" t="n">
        <v>0.1402</v>
      </c>
    </row>
    <row r="5380" customFormat="false" ht="12.8" hidden="false" customHeight="false" outlineLevel="0" collapsed="false">
      <c r="A5380" s="245" t="n">
        <v>92337</v>
      </c>
      <c r="B5380" s="246" t="s">
        <v>20750</v>
      </c>
      <c r="C5380" s="245" t="s">
        <v>15376</v>
      </c>
      <c r="D5380" s="247" t="n">
        <v>0.1112</v>
      </c>
    </row>
    <row r="5381" customFormat="false" ht="12.8" hidden="false" customHeight="false" outlineLevel="0" collapsed="false">
      <c r="A5381" s="245" t="n">
        <v>92687</v>
      </c>
      <c r="B5381" s="246" t="s">
        <v>20751</v>
      </c>
      <c r="C5381" s="245" t="s">
        <v>15376</v>
      </c>
      <c r="D5381" s="247" t="n">
        <v>0.3067</v>
      </c>
    </row>
    <row r="5382" customFormat="false" ht="12.8" hidden="false" customHeight="false" outlineLevel="0" collapsed="false">
      <c r="A5382" s="245" t="n">
        <v>92688</v>
      </c>
      <c r="B5382" s="246" t="s">
        <v>20752</v>
      </c>
      <c r="C5382" s="245" t="s">
        <v>15376</v>
      </c>
      <c r="D5382" s="247" t="n">
        <v>0.375</v>
      </c>
    </row>
    <row r="5383" customFormat="false" ht="12.8" hidden="false" customHeight="false" outlineLevel="0" collapsed="false">
      <c r="A5383" s="245" t="n">
        <v>97536</v>
      </c>
      <c r="B5383" s="246" t="s">
        <v>20753</v>
      </c>
      <c r="C5383" s="245" t="s">
        <v>15376</v>
      </c>
      <c r="D5383" s="247" t="n">
        <v>0.397</v>
      </c>
    </row>
    <row r="5384" customFormat="false" ht="12.8" hidden="false" customHeight="false" outlineLevel="0" collapsed="false">
      <c r="A5384" s="245" t="n">
        <v>97535</v>
      </c>
      <c r="B5384" s="246" t="s">
        <v>20754</v>
      </c>
      <c r="C5384" s="245" t="s">
        <v>15376</v>
      </c>
      <c r="D5384" s="247" t="n">
        <v>0.2605</v>
      </c>
    </row>
    <row r="5385" customFormat="false" ht="12.8" hidden="false" customHeight="false" outlineLevel="0" collapsed="false">
      <c r="A5385" s="245" t="n">
        <v>92652</v>
      </c>
      <c r="B5385" s="246" t="s">
        <v>20755</v>
      </c>
      <c r="C5385" s="245" t="s">
        <v>15376</v>
      </c>
      <c r="D5385" s="247" t="n">
        <v>0.2351</v>
      </c>
    </row>
    <row r="5386" customFormat="false" ht="12.8" hidden="false" customHeight="false" outlineLevel="0" collapsed="false">
      <c r="A5386" s="245" t="n">
        <v>92653</v>
      </c>
      <c r="B5386" s="246" t="s">
        <v>20756</v>
      </c>
      <c r="C5386" s="245" t="s">
        <v>15376</v>
      </c>
      <c r="D5386" s="247" t="n">
        <v>0.2261</v>
      </c>
    </row>
    <row r="5387" customFormat="false" ht="12.8" hidden="false" customHeight="false" outlineLevel="0" collapsed="false">
      <c r="A5387" s="245" t="n">
        <v>92654</v>
      </c>
      <c r="B5387" s="246" t="s">
        <v>20757</v>
      </c>
      <c r="C5387" s="245" t="s">
        <v>15376</v>
      </c>
      <c r="D5387" s="247" t="n">
        <v>0.1846</v>
      </c>
    </row>
    <row r="5388" customFormat="false" ht="12.8" hidden="false" customHeight="false" outlineLevel="0" collapsed="false">
      <c r="A5388" s="245" t="n">
        <v>92655</v>
      </c>
      <c r="B5388" s="246" t="s">
        <v>20758</v>
      </c>
      <c r="C5388" s="245" t="s">
        <v>15376</v>
      </c>
      <c r="D5388" s="247" t="n">
        <v>0.1745</v>
      </c>
    </row>
    <row r="5389" customFormat="false" ht="12.8" hidden="false" customHeight="false" outlineLevel="0" collapsed="false">
      <c r="A5389" s="245" t="n">
        <v>92656</v>
      </c>
      <c r="B5389" s="246" t="s">
        <v>20759</v>
      </c>
      <c r="C5389" s="245" t="s">
        <v>15376</v>
      </c>
      <c r="D5389" s="247" t="n">
        <v>0.1515</v>
      </c>
    </row>
    <row r="5390" customFormat="false" ht="12.8" hidden="false" customHeight="false" outlineLevel="0" collapsed="false">
      <c r="A5390" s="245" t="n">
        <v>101918</v>
      </c>
      <c r="B5390" s="246" t="s">
        <v>20760</v>
      </c>
      <c r="C5390" s="245" t="s">
        <v>15376</v>
      </c>
      <c r="D5390" s="247" t="n">
        <v>0.1532</v>
      </c>
    </row>
    <row r="5391" customFormat="false" ht="12.8" hidden="false" customHeight="false" outlineLevel="0" collapsed="false">
      <c r="A5391" s="245" t="n">
        <v>101927</v>
      </c>
      <c r="B5391" s="246" t="s">
        <v>20761</v>
      </c>
      <c r="C5391" s="245" t="s">
        <v>15376</v>
      </c>
      <c r="D5391" s="247" t="n">
        <v>0.0946</v>
      </c>
    </row>
    <row r="5392" customFormat="false" ht="12.8" hidden="false" customHeight="false" outlineLevel="0" collapsed="false">
      <c r="A5392" s="245" t="n">
        <v>97498</v>
      </c>
      <c r="B5392" s="246" t="s">
        <v>20762</v>
      </c>
      <c r="C5392" s="245" t="s">
        <v>15376</v>
      </c>
      <c r="D5392" s="247" t="n">
        <v>0.1868</v>
      </c>
    </row>
    <row r="5393" customFormat="false" ht="12.8" hidden="false" customHeight="false" outlineLevel="0" collapsed="false">
      <c r="A5393" s="245" t="n">
        <v>92364</v>
      </c>
      <c r="B5393" s="246" t="s">
        <v>20763</v>
      </c>
      <c r="C5393" s="245" t="s">
        <v>15376</v>
      </c>
      <c r="D5393" s="247" t="n">
        <v>0.1685</v>
      </c>
    </row>
    <row r="5394" customFormat="false" ht="12.8" hidden="false" customHeight="false" outlineLevel="0" collapsed="false">
      <c r="A5394" s="245" t="n">
        <v>92365</v>
      </c>
      <c r="B5394" s="246" t="s">
        <v>20764</v>
      </c>
      <c r="C5394" s="245" t="s">
        <v>15376</v>
      </c>
      <c r="D5394" s="247" t="n">
        <v>0.1629</v>
      </c>
    </row>
    <row r="5395" customFormat="false" ht="12.8" hidden="false" customHeight="false" outlineLevel="0" collapsed="false">
      <c r="A5395" s="245" t="n">
        <v>92341</v>
      </c>
      <c r="B5395" s="246" t="s">
        <v>20765</v>
      </c>
      <c r="C5395" s="245" t="s">
        <v>15376</v>
      </c>
      <c r="D5395" s="247" t="n">
        <v>0.2545</v>
      </c>
    </row>
    <row r="5396" customFormat="false" ht="12.8" hidden="false" customHeight="false" outlineLevel="0" collapsed="false">
      <c r="A5396" s="245" t="n">
        <v>92366</v>
      </c>
      <c r="B5396" s="246" t="s">
        <v>20766</v>
      </c>
      <c r="C5396" s="245" t="s">
        <v>15376</v>
      </c>
      <c r="D5396" s="247" t="n">
        <v>0.1323</v>
      </c>
    </row>
    <row r="5397" customFormat="false" ht="12.8" hidden="false" customHeight="false" outlineLevel="0" collapsed="false">
      <c r="A5397" s="245" t="n">
        <v>92342</v>
      </c>
      <c r="B5397" s="246" t="s">
        <v>20767</v>
      </c>
      <c r="C5397" s="245" t="s">
        <v>15376</v>
      </c>
      <c r="D5397" s="247" t="n">
        <v>0.2267</v>
      </c>
    </row>
    <row r="5398" customFormat="false" ht="12.8" hidden="false" customHeight="false" outlineLevel="0" collapsed="false">
      <c r="A5398" s="245" t="n">
        <v>92367</v>
      </c>
      <c r="B5398" s="246" t="s">
        <v>20768</v>
      </c>
      <c r="C5398" s="245" t="s">
        <v>15376</v>
      </c>
      <c r="D5398" s="247" t="n">
        <v>0.126</v>
      </c>
    </row>
    <row r="5399" customFormat="false" ht="12.8" hidden="false" customHeight="false" outlineLevel="0" collapsed="false">
      <c r="A5399" s="245" t="n">
        <v>92343</v>
      </c>
      <c r="B5399" s="246" t="s">
        <v>20769</v>
      </c>
      <c r="C5399" s="245" t="s">
        <v>15376</v>
      </c>
      <c r="D5399" s="247" t="n">
        <v>0.1878</v>
      </c>
    </row>
    <row r="5400" customFormat="false" ht="12.8" hidden="false" customHeight="false" outlineLevel="0" collapsed="false">
      <c r="A5400" s="245" t="n">
        <v>92368</v>
      </c>
      <c r="B5400" s="246" t="s">
        <v>20770</v>
      </c>
      <c r="C5400" s="245" t="s">
        <v>15376</v>
      </c>
      <c r="D5400" s="247" t="n">
        <v>0.1094</v>
      </c>
    </row>
    <row r="5401" customFormat="false" ht="12.8" hidden="false" customHeight="false" outlineLevel="0" collapsed="false">
      <c r="A5401" s="245" t="n">
        <v>92689</v>
      </c>
      <c r="B5401" s="246" t="s">
        <v>20771</v>
      </c>
      <c r="C5401" s="245" t="s">
        <v>15376</v>
      </c>
      <c r="D5401" s="247" t="n">
        <v>0.2059</v>
      </c>
    </row>
    <row r="5402" customFormat="false" ht="12.8" hidden="false" customHeight="false" outlineLevel="0" collapsed="false">
      <c r="A5402" s="245" t="n">
        <v>92690</v>
      </c>
      <c r="B5402" s="246" t="s">
        <v>20772</v>
      </c>
      <c r="C5402" s="245" t="s">
        <v>15376</v>
      </c>
      <c r="D5402" s="247" t="n">
        <v>0.246</v>
      </c>
    </row>
    <row r="5403" customFormat="false" ht="12.8" hidden="false" customHeight="false" outlineLevel="0" collapsed="false">
      <c r="A5403" s="245" t="n">
        <v>92691</v>
      </c>
      <c r="B5403" s="246" t="s">
        <v>20773</v>
      </c>
      <c r="C5403" s="245" t="s">
        <v>15376</v>
      </c>
      <c r="D5403" s="247" t="n">
        <v>0.3607</v>
      </c>
    </row>
    <row r="5404" customFormat="false" ht="12.8" hidden="false" customHeight="false" outlineLevel="0" collapsed="false">
      <c r="A5404" s="245" t="n">
        <v>92359</v>
      </c>
      <c r="B5404" s="246" t="s">
        <v>20774</v>
      </c>
      <c r="C5404" s="245" t="s">
        <v>15376</v>
      </c>
      <c r="D5404" s="247" t="n">
        <v>0.0722</v>
      </c>
    </row>
    <row r="5405" customFormat="false" ht="12.8" hidden="false" customHeight="false" outlineLevel="0" collapsed="false">
      <c r="A5405" s="245" t="n">
        <v>92645</v>
      </c>
      <c r="B5405" s="246" t="s">
        <v>20775</v>
      </c>
      <c r="C5405" s="245" t="s">
        <v>15376</v>
      </c>
      <c r="D5405" s="247" t="n">
        <v>0.1289</v>
      </c>
    </row>
    <row r="5406" customFormat="false" ht="12.8" hidden="false" customHeight="false" outlineLevel="0" collapsed="false">
      <c r="A5406" s="245" t="n">
        <v>92360</v>
      </c>
      <c r="B5406" s="246" t="s">
        <v>20776</v>
      </c>
      <c r="C5406" s="245" t="s">
        <v>15376</v>
      </c>
      <c r="D5406" s="247" t="n">
        <v>0.0687</v>
      </c>
    </row>
    <row r="5407" customFormat="false" ht="12.8" hidden="false" customHeight="false" outlineLevel="0" collapsed="false">
      <c r="A5407" s="245" t="n">
        <v>92646</v>
      </c>
      <c r="B5407" s="246" t="s">
        <v>20777</v>
      </c>
      <c r="C5407" s="245" t="s">
        <v>15376</v>
      </c>
      <c r="D5407" s="247" t="n">
        <v>0.1117</v>
      </c>
    </row>
    <row r="5408" customFormat="false" ht="12.8" hidden="false" customHeight="false" outlineLevel="0" collapsed="false">
      <c r="A5408" s="245" t="n">
        <v>95697</v>
      </c>
      <c r="B5408" s="246" t="s">
        <v>20778</v>
      </c>
      <c r="C5408" s="245" t="s">
        <v>15376</v>
      </c>
      <c r="D5408" s="247" t="n">
        <v>0.0774</v>
      </c>
    </row>
    <row r="5409" customFormat="false" ht="12.8" hidden="false" customHeight="false" outlineLevel="0" collapsed="false">
      <c r="A5409" s="245" t="n">
        <v>92648</v>
      </c>
      <c r="B5409" s="246" t="s">
        <v>20779</v>
      </c>
      <c r="C5409" s="245" t="s">
        <v>15376</v>
      </c>
      <c r="D5409" s="247" t="n">
        <v>0.1164</v>
      </c>
    </row>
    <row r="5410" customFormat="false" ht="12.8" hidden="false" customHeight="false" outlineLevel="0" collapsed="false">
      <c r="A5410" s="245" t="n">
        <v>92338</v>
      </c>
      <c r="B5410" s="246" t="s">
        <v>20780</v>
      </c>
      <c r="C5410" s="245" t="s">
        <v>15376</v>
      </c>
      <c r="D5410" s="247" t="n">
        <v>0.2397</v>
      </c>
    </row>
    <row r="5411" customFormat="false" ht="12.8" hidden="false" customHeight="false" outlineLevel="0" collapsed="false">
      <c r="A5411" s="245" t="n">
        <v>92361</v>
      </c>
      <c r="B5411" s="246" t="s">
        <v>20781</v>
      </c>
      <c r="C5411" s="245" t="s">
        <v>15376</v>
      </c>
      <c r="D5411" s="247" t="n">
        <v>0.0782</v>
      </c>
    </row>
    <row r="5412" customFormat="false" ht="12.8" hidden="false" customHeight="false" outlineLevel="0" collapsed="false">
      <c r="A5412" s="245" t="n">
        <v>92649</v>
      </c>
      <c r="B5412" s="246" t="s">
        <v>20782</v>
      </c>
      <c r="C5412" s="245" t="s">
        <v>15376</v>
      </c>
      <c r="D5412" s="247" t="n">
        <v>0.1102</v>
      </c>
    </row>
    <row r="5413" customFormat="false" ht="12.8" hidden="false" customHeight="false" outlineLevel="0" collapsed="false">
      <c r="A5413" s="245" t="n">
        <v>92339</v>
      </c>
      <c r="B5413" s="246" t="s">
        <v>20783</v>
      </c>
      <c r="C5413" s="245" t="s">
        <v>15376</v>
      </c>
      <c r="D5413" s="247" t="n">
        <v>0.1666</v>
      </c>
    </row>
    <row r="5414" customFormat="false" ht="12.8" hidden="false" customHeight="false" outlineLevel="0" collapsed="false">
      <c r="A5414" s="245" t="n">
        <v>92362</v>
      </c>
      <c r="B5414" s="246" t="s">
        <v>20784</v>
      </c>
      <c r="C5414" s="245" t="s">
        <v>15376</v>
      </c>
      <c r="D5414" s="247" t="n">
        <v>0.0635</v>
      </c>
    </row>
    <row r="5415" customFormat="false" ht="12.8" hidden="false" customHeight="false" outlineLevel="0" collapsed="false">
      <c r="A5415" s="245" t="n">
        <v>92650</v>
      </c>
      <c r="B5415" s="246" t="s">
        <v>20785</v>
      </c>
      <c r="C5415" s="245" t="s">
        <v>15376</v>
      </c>
      <c r="D5415" s="247" t="n">
        <v>0.0841</v>
      </c>
    </row>
    <row r="5416" customFormat="false" ht="12.8" hidden="false" customHeight="false" outlineLevel="0" collapsed="false">
      <c r="A5416" s="245" t="n">
        <v>106674</v>
      </c>
      <c r="B5416" s="246" t="s">
        <v>20786</v>
      </c>
      <c r="C5416" s="245" t="s">
        <v>15376</v>
      </c>
      <c r="D5416" s="247" t="n">
        <v>0.1401</v>
      </c>
    </row>
    <row r="5417" customFormat="false" ht="12.8" hidden="false" customHeight="false" outlineLevel="0" collapsed="false">
      <c r="A5417" s="245" t="n">
        <v>106675</v>
      </c>
      <c r="B5417" s="246" t="s">
        <v>20787</v>
      </c>
      <c r="C5417" s="245" t="s">
        <v>15376</v>
      </c>
      <c r="D5417" s="247" t="n">
        <v>0.0619</v>
      </c>
    </row>
    <row r="5418" customFormat="false" ht="12.8" hidden="false" customHeight="false" outlineLevel="0" collapsed="false">
      <c r="A5418" s="245" t="n">
        <v>106676</v>
      </c>
      <c r="B5418" s="246" t="s">
        <v>20788</v>
      </c>
      <c r="C5418" s="245" t="s">
        <v>15376</v>
      </c>
      <c r="D5418" s="247" t="n">
        <v>0.0784</v>
      </c>
    </row>
    <row r="5419" customFormat="false" ht="12.8" hidden="false" customHeight="false" outlineLevel="0" collapsed="false">
      <c r="A5419" s="245" t="n">
        <v>97439</v>
      </c>
      <c r="B5419" s="246" t="s">
        <v>20789</v>
      </c>
      <c r="C5419" s="245" t="s">
        <v>14</v>
      </c>
      <c r="D5419" s="247" t="n">
        <v>0.2854</v>
      </c>
    </row>
    <row r="5420" customFormat="false" ht="12.8" hidden="false" customHeight="false" outlineLevel="0" collapsed="false">
      <c r="A5420" s="245" t="n">
        <v>97440</v>
      </c>
      <c r="B5420" s="246" t="s">
        <v>20790</v>
      </c>
      <c r="C5420" s="245" t="s">
        <v>14</v>
      </c>
      <c r="D5420" s="247" t="n">
        <v>0.254</v>
      </c>
    </row>
    <row r="5421" customFormat="false" ht="12.8" hidden="false" customHeight="false" outlineLevel="0" collapsed="false">
      <c r="A5421" s="245" t="n">
        <v>97442</v>
      </c>
      <c r="B5421" s="246" t="s">
        <v>20791</v>
      </c>
      <c r="C5421" s="245" t="s">
        <v>14</v>
      </c>
      <c r="D5421" s="247" t="n">
        <v>0.2424</v>
      </c>
    </row>
    <row r="5422" customFormat="false" ht="12.8" hidden="false" customHeight="false" outlineLevel="0" collapsed="false">
      <c r="A5422" s="245" t="n">
        <v>97552</v>
      </c>
      <c r="B5422" s="246" t="s">
        <v>20792</v>
      </c>
      <c r="C5422" s="245" t="s">
        <v>14</v>
      </c>
      <c r="D5422" s="247" t="n">
        <v>0.2874</v>
      </c>
    </row>
    <row r="5423" customFormat="false" ht="12.8" hidden="false" customHeight="false" outlineLevel="0" collapsed="false">
      <c r="A5423" s="245" t="n">
        <v>97553</v>
      </c>
      <c r="B5423" s="246" t="s">
        <v>20793</v>
      </c>
      <c r="C5423" s="245" t="s">
        <v>14</v>
      </c>
      <c r="D5423" s="247" t="n">
        <v>0.3495</v>
      </c>
    </row>
    <row r="5424" customFormat="false" ht="12.8" hidden="false" customHeight="false" outlineLevel="0" collapsed="false">
      <c r="A5424" s="245" t="n">
        <v>97554</v>
      </c>
      <c r="B5424" s="246" t="s">
        <v>20794</v>
      </c>
      <c r="C5424" s="245" t="s">
        <v>14</v>
      </c>
      <c r="D5424" s="247" t="n">
        <v>0.3996</v>
      </c>
    </row>
    <row r="5425" customFormat="false" ht="12.8" hidden="false" customHeight="false" outlineLevel="0" collapsed="false">
      <c r="A5425" s="245" t="n">
        <v>97491</v>
      </c>
      <c r="B5425" s="246" t="s">
        <v>20795</v>
      </c>
      <c r="C5425" s="245" t="s">
        <v>14</v>
      </c>
      <c r="D5425" s="247" t="n">
        <v>0.2017</v>
      </c>
    </row>
    <row r="5426" customFormat="false" ht="12.8" hidden="false" customHeight="false" outlineLevel="0" collapsed="false">
      <c r="A5426" s="245" t="n">
        <v>97529</v>
      </c>
      <c r="B5426" s="246" t="s">
        <v>20796</v>
      </c>
      <c r="C5426" s="245" t="s">
        <v>14</v>
      </c>
      <c r="D5426" s="247" t="n">
        <v>0.1679</v>
      </c>
    </row>
    <row r="5427" customFormat="false" ht="12.8" hidden="false" customHeight="false" outlineLevel="0" collapsed="false">
      <c r="A5427" s="245" t="n">
        <v>97492</v>
      </c>
      <c r="B5427" s="246" t="s">
        <v>20797</v>
      </c>
      <c r="C5427" s="245" t="s">
        <v>14</v>
      </c>
      <c r="D5427" s="247" t="n">
        <v>0.1727</v>
      </c>
    </row>
    <row r="5428" customFormat="false" ht="12.8" hidden="false" customHeight="false" outlineLevel="0" collapsed="false">
      <c r="A5428" s="245" t="n">
        <v>97530</v>
      </c>
      <c r="B5428" s="246" t="s">
        <v>20798</v>
      </c>
      <c r="C5428" s="245" t="s">
        <v>14</v>
      </c>
      <c r="D5428" s="247" t="n">
        <v>0.1306</v>
      </c>
    </row>
    <row r="5429" customFormat="false" ht="12.8" hidden="false" customHeight="false" outlineLevel="0" collapsed="false">
      <c r="A5429" s="245" t="n">
        <v>97493</v>
      </c>
      <c r="B5429" s="246" t="s">
        <v>20799</v>
      </c>
      <c r="C5429" s="245" t="s">
        <v>14</v>
      </c>
      <c r="D5429" s="247" t="n">
        <v>0.1659</v>
      </c>
    </row>
    <row r="5430" customFormat="false" ht="12.8" hidden="false" customHeight="false" outlineLevel="0" collapsed="false">
      <c r="A5430" s="245" t="n">
        <v>97531</v>
      </c>
      <c r="B5430" s="246" t="s">
        <v>20800</v>
      </c>
      <c r="C5430" s="245" t="s">
        <v>14</v>
      </c>
      <c r="D5430" s="247" t="n">
        <v>0.1164</v>
      </c>
    </row>
    <row r="5431" customFormat="false" ht="12.8" hidden="false" customHeight="false" outlineLevel="0" collapsed="false">
      <c r="A5431" s="245" t="n">
        <v>97458</v>
      </c>
      <c r="B5431" s="246" t="s">
        <v>20801</v>
      </c>
      <c r="C5431" s="245" t="s">
        <v>14</v>
      </c>
      <c r="D5431" s="247" t="n">
        <v>0.216</v>
      </c>
    </row>
    <row r="5432" customFormat="false" ht="12.8" hidden="false" customHeight="false" outlineLevel="0" collapsed="false">
      <c r="A5432" s="245" t="n">
        <v>97494</v>
      </c>
      <c r="B5432" s="246" t="s">
        <v>20802</v>
      </c>
      <c r="C5432" s="245" t="s">
        <v>14</v>
      </c>
      <c r="D5432" s="247" t="n">
        <v>0.131</v>
      </c>
    </row>
    <row r="5433" customFormat="false" ht="12.8" hidden="false" customHeight="false" outlineLevel="0" collapsed="false">
      <c r="A5433" s="245" t="n">
        <v>97532</v>
      </c>
      <c r="B5433" s="246" t="s">
        <v>20803</v>
      </c>
      <c r="C5433" s="245" t="s">
        <v>14</v>
      </c>
      <c r="D5433" s="247" t="n">
        <v>0.0849</v>
      </c>
    </row>
    <row r="5434" customFormat="false" ht="12.8" hidden="false" customHeight="false" outlineLevel="0" collapsed="false">
      <c r="A5434" s="245" t="n">
        <v>97459</v>
      </c>
      <c r="B5434" s="246" t="s">
        <v>20804</v>
      </c>
      <c r="C5434" s="245" t="s">
        <v>14</v>
      </c>
      <c r="D5434" s="247" t="n">
        <v>0.1267</v>
      </c>
    </row>
    <row r="5435" customFormat="false" ht="12.8" hidden="false" customHeight="false" outlineLevel="0" collapsed="false">
      <c r="A5435" s="245" t="n">
        <v>97495</v>
      </c>
      <c r="B5435" s="246" t="s">
        <v>20805</v>
      </c>
      <c r="C5435" s="245" t="s">
        <v>14</v>
      </c>
      <c r="D5435" s="247" t="n">
        <v>0.0908</v>
      </c>
    </row>
    <row r="5436" customFormat="false" ht="12.8" hidden="false" customHeight="false" outlineLevel="0" collapsed="false">
      <c r="A5436" s="245" t="n">
        <v>97533</v>
      </c>
      <c r="B5436" s="246" t="s">
        <v>20806</v>
      </c>
      <c r="C5436" s="245" t="s">
        <v>14</v>
      </c>
      <c r="D5436" s="247" t="n">
        <v>0.054</v>
      </c>
    </row>
    <row r="5437" customFormat="false" ht="12.8" hidden="false" customHeight="false" outlineLevel="0" collapsed="false">
      <c r="A5437" s="245" t="n">
        <v>97460</v>
      </c>
      <c r="B5437" s="246" t="s">
        <v>20807</v>
      </c>
      <c r="C5437" s="245" t="s">
        <v>14</v>
      </c>
      <c r="D5437" s="247" t="n">
        <v>0.0836</v>
      </c>
    </row>
    <row r="5438" customFormat="false" ht="12.8" hidden="false" customHeight="false" outlineLevel="0" collapsed="false">
      <c r="A5438" s="245" t="n">
        <v>97496</v>
      </c>
      <c r="B5438" s="246" t="s">
        <v>20808</v>
      </c>
      <c r="C5438" s="245" t="s">
        <v>14</v>
      </c>
      <c r="D5438" s="247" t="n">
        <v>0.0698</v>
      </c>
    </row>
    <row r="5439" customFormat="false" ht="12.8" hidden="false" customHeight="false" outlineLevel="0" collapsed="false">
      <c r="A5439" s="245" t="n">
        <v>97534</v>
      </c>
      <c r="B5439" s="246" t="s">
        <v>20809</v>
      </c>
      <c r="C5439" s="245" t="s">
        <v>14</v>
      </c>
      <c r="D5439" s="247" t="n">
        <v>0.0392</v>
      </c>
    </row>
    <row r="5440" customFormat="false" ht="12.8" hidden="false" customHeight="false" outlineLevel="0" collapsed="false">
      <c r="A5440" s="245" t="n">
        <v>101926</v>
      </c>
      <c r="B5440" s="246" t="s">
        <v>20810</v>
      </c>
      <c r="C5440" s="245" t="s">
        <v>14</v>
      </c>
      <c r="D5440" s="247" t="n">
        <v>0.2111</v>
      </c>
    </row>
    <row r="5441" customFormat="false" ht="12.8" hidden="false" customHeight="false" outlineLevel="0" collapsed="false">
      <c r="A5441" s="245" t="n">
        <v>101935</v>
      </c>
      <c r="B5441" s="246" t="s">
        <v>20811</v>
      </c>
      <c r="C5441" s="245" t="s">
        <v>14</v>
      </c>
      <c r="D5441" s="247" t="n">
        <v>0.239</v>
      </c>
    </row>
    <row r="5442" customFormat="false" ht="12.8" hidden="false" customHeight="false" outlineLevel="0" collapsed="false">
      <c r="A5442" s="245" t="n">
        <v>92704</v>
      </c>
      <c r="B5442" s="246" t="s">
        <v>20812</v>
      </c>
      <c r="C5442" s="245" t="s">
        <v>14</v>
      </c>
      <c r="D5442" s="247" t="n">
        <v>0.6304</v>
      </c>
    </row>
    <row r="5443" customFormat="false" ht="12.8" hidden="false" customHeight="false" outlineLevel="0" collapsed="false">
      <c r="A5443" s="245" t="n">
        <v>92705</v>
      </c>
      <c r="B5443" s="246" t="s">
        <v>20813</v>
      </c>
      <c r="C5443" s="245" t="s">
        <v>14</v>
      </c>
      <c r="D5443" s="247" t="n">
        <v>0.6737</v>
      </c>
    </row>
    <row r="5444" customFormat="false" ht="12.8" hidden="false" customHeight="false" outlineLevel="0" collapsed="false">
      <c r="A5444" s="245" t="n">
        <v>92706</v>
      </c>
      <c r="B5444" s="246" t="s">
        <v>20814</v>
      </c>
      <c r="C5444" s="245" t="s">
        <v>14</v>
      </c>
      <c r="D5444" s="247" t="n">
        <v>0.6774</v>
      </c>
    </row>
    <row r="5445" customFormat="false" ht="12.8" hidden="false" customHeight="false" outlineLevel="0" collapsed="false">
      <c r="A5445" s="245" t="n">
        <v>92637</v>
      </c>
      <c r="B5445" s="246" t="s">
        <v>20815</v>
      </c>
      <c r="C5445" s="245" t="s">
        <v>14</v>
      </c>
      <c r="D5445" s="247" t="n">
        <v>0.3301</v>
      </c>
    </row>
    <row r="5446" customFormat="false" ht="12.8" hidden="false" customHeight="false" outlineLevel="0" collapsed="false">
      <c r="A5446" s="245" t="n">
        <v>92681</v>
      </c>
      <c r="B5446" s="246" t="s">
        <v>20816</v>
      </c>
      <c r="C5446" s="245" t="s">
        <v>14</v>
      </c>
      <c r="D5446" s="247" t="n">
        <v>0.5652</v>
      </c>
    </row>
    <row r="5447" customFormat="false" ht="12.8" hidden="false" customHeight="false" outlineLevel="0" collapsed="false">
      <c r="A5447" s="245" t="n">
        <v>92638</v>
      </c>
      <c r="B5447" s="246" t="s">
        <v>20817</v>
      </c>
      <c r="C5447" s="245" t="s">
        <v>14</v>
      </c>
      <c r="D5447" s="247" t="n">
        <v>0.2633</v>
      </c>
    </row>
    <row r="5448" customFormat="false" ht="12.8" hidden="false" customHeight="false" outlineLevel="0" collapsed="false">
      <c r="A5448" s="245" t="n">
        <v>92682</v>
      </c>
      <c r="B5448" s="246" t="s">
        <v>20818</v>
      </c>
      <c r="C5448" s="245" t="s">
        <v>14</v>
      </c>
      <c r="D5448" s="247" t="n">
        <v>0.4841</v>
      </c>
    </row>
    <row r="5449" customFormat="false" ht="12.8" hidden="false" customHeight="false" outlineLevel="0" collapsed="false">
      <c r="A5449" s="245" t="n">
        <v>92639</v>
      </c>
      <c r="B5449" s="246" t="s">
        <v>20819</v>
      </c>
      <c r="C5449" s="245" t="s">
        <v>14</v>
      </c>
      <c r="D5449" s="247" t="n">
        <v>0.2345</v>
      </c>
    </row>
    <row r="5450" customFormat="false" ht="12.8" hidden="false" customHeight="false" outlineLevel="0" collapsed="false">
      <c r="A5450" s="245" t="n">
        <v>92683</v>
      </c>
      <c r="B5450" s="246" t="s">
        <v>20820</v>
      </c>
      <c r="C5450" s="245" t="s">
        <v>14</v>
      </c>
      <c r="D5450" s="247" t="n">
        <v>0.4504</v>
      </c>
    </row>
    <row r="5451" customFormat="false" ht="12.8" hidden="false" customHeight="false" outlineLevel="0" collapsed="false">
      <c r="A5451" s="245" t="n">
        <v>92640</v>
      </c>
      <c r="B5451" s="246" t="s">
        <v>20821</v>
      </c>
      <c r="C5451" s="245" t="s">
        <v>14</v>
      </c>
      <c r="D5451" s="247" t="n">
        <v>0.481</v>
      </c>
    </row>
    <row r="5452" customFormat="false" ht="12.8" hidden="false" customHeight="false" outlineLevel="0" collapsed="false">
      <c r="A5452" s="245" t="n">
        <v>92684</v>
      </c>
      <c r="B5452" s="246" t="s">
        <v>20822</v>
      </c>
      <c r="C5452" s="245" t="s">
        <v>14</v>
      </c>
      <c r="D5452" s="247" t="n">
        <v>0.3674</v>
      </c>
    </row>
    <row r="5453" customFormat="false" ht="12.8" hidden="false" customHeight="false" outlineLevel="0" collapsed="false">
      <c r="A5453" s="245" t="n">
        <v>92642</v>
      </c>
      <c r="B5453" s="246" t="s">
        <v>20823</v>
      </c>
      <c r="C5453" s="245" t="s">
        <v>14</v>
      </c>
      <c r="D5453" s="247" t="n">
        <v>0.3651</v>
      </c>
    </row>
    <row r="5454" customFormat="false" ht="12.8" hidden="false" customHeight="false" outlineLevel="0" collapsed="false">
      <c r="A5454" s="245" t="n">
        <v>92685</v>
      </c>
      <c r="B5454" s="246" t="s">
        <v>20824</v>
      </c>
      <c r="C5454" s="245" t="s">
        <v>14</v>
      </c>
      <c r="D5454" s="247" t="n">
        <v>0.2625</v>
      </c>
    </row>
    <row r="5455" customFormat="false" ht="12.8" hidden="false" customHeight="false" outlineLevel="0" collapsed="false">
      <c r="A5455" s="245" t="n">
        <v>92644</v>
      </c>
      <c r="B5455" s="246" t="s">
        <v>20825</v>
      </c>
      <c r="C5455" s="245" t="s">
        <v>14</v>
      </c>
      <c r="D5455" s="247" t="n">
        <v>0.3303</v>
      </c>
    </row>
    <row r="5456" customFormat="false" ht="12.8" hidden="false" customHeight="false" outlineLevel="0" collapsed="false">
      <c r="A5456" s="245" t="n">
        <v>92686</v>
      </c>
      <c r="B5456" s="246" t="s">
        <v>20826</v>
      </c>
      <c r="C5456" s="245" t="s">
        <v>14</v>
      </c>
      <c r="D5456" s="247" t="n">
        <v>0.2321</v>
      </c>
    </row>
    <row r="5457" customFormat="false" ht="12.8" hidden="false" customHeight="false" outlineLevel="0" collapsed="false">
      <c r="A5457" s="245" t="n">
        <v>92356</v>
      </c>
      <c r="B5457" s="246" t="s">
        <v>20827</v>
      </c>
      <c r="C5457" s="245" t="s">
        <v>14</v>
      </c>
      <c r="D5457" s="247" t="n">
        <v>0.5054</v>
      </c>
    </row>
    <row r="5458" customFormat="false" ht="12.8" hidden="false" customHeight="false" outlineLevel="0" collapsed="false">
      <c r="A5458" s="245" t="n">
        <v>92357</v>
      </c>
      <c r="B5458" s="246" t="s">
        <v>20828</v>
      </c>
      <c r="C5458" s="245" t="s">
        <v>14</v>
      </c>
      <c r="D5458" s="247" t="n">
        <v>0.3655</v>
      </c>
    </row>
    <row r="5459" customFormat="false" ht="12.8" hidden="false" customHeight="false" outlineLevel="0" collapsed="false">
      <c r="A5459" s="245" t="n">
        <v>92358</v>
      </c>
      <c r="B5459" s="246" t="s">
        <v>20829</v>
      </c>
      <c r="C5459" s="245" t="s">
        <v>14</v>
      </c>
      <c r="D5459" s="247" t="n">
        <v>0.3136</v>
      </c>
    </row>
    <row r="5460" customFormat="false" ht="12.8" hidden="false" customHeight="false" outlineLevel="0" collapsed="false">
      <c r="A5460" s="245" t="n">
        <v>101919</v>
      </c>
      <c r="B5460" s="246" t="s">
        <v>20830</v>
      </c>
      <c r="C5460" s="245" t="s">
        <v>14</v>
      </c>
      <c r="D5460" s="247" t="n">
        <v>0.1022</v>
      </c>
    </row>
    <row r="5461" customFormat="false" ht="12.8" hidden="false" customHeight="false" outlineLevel="0" collapsed="false">
      <c r="A5461" s="245" t="n">
        <v>101928</v>
      </c>
      <c r="B5461" s="246" t="s">
        <v>20831</v>
      </c>
      <c r="C5461" s="245" t="s">
        <v>14</v>
      </c>
      <c r="D5461" s="247" t="n">
        <v>0.1178</v>
      </c>
    </row>
    <row r="5462" customFormat="false" ht="12.8" hidden="false" customHeight="false" outlineLevel="0" collapsed="false">
      <c r="A5462" s="245" t="n">
        <v>92904</v>
      </c>
      <c r="B5462" s="246" t="s">
        <v>20832</v>
      </c>
      <c r="C5462" s="245" t="s">
        <v>14</v>
      </c>
      <c r="D5462" s="247" t="n">
        <v>0.2534</v>
      </c>
    </row>
    <row r="5463" customFormat="false" ht="12.8" hidden="false" customHeight="false" outlineLevel="0" collapsed="false">
      <c r="A5463" s="245" t="n">
        <v>92905</v>
      </c>
      <c r="B5463" s="246" t="s">
        <v>20833</v>
      </c>
      <c r="C5463" s="245" t="s">
        <v>14</v>
      </c>
      <c r="D5463" s="247" t="n">
        <v>0.3054</v>
      </c>
    </row>
    <row r="5464" customFormat="false" ht="12.8" hidden="false" customHeight="false" outlineLevel="0" collapsed="false">
      <c r="A5464" s="245" t="n">
        <v>92906</v>
      </c>
      <c r="B5464" s="246" t="s">
        <v>20834</v>
      </c>
      <c r="C5464" s="245" t="s">
        <v>14</v>
      </c>
      <c r="D5464" s="247" t="n">
        <v>0.4087</v>
      </c>
    </row>
    <row r="5465" customFormat="false" ht="12.8" hidden="false" customHeight="false" outlineLevel="0" collapsed="false">
      <c r="A5465" s="245" t="n">
        <v>92898</v>
      </c>
      <c r="B5465" s="246" t="s">
        <v>20835</v>
      </c>
      <c r="C5465" s="245" t="s">
        <v>14</v>
      </c>
      <c r="D5465" s="247" t="n">
        <v>0.2996</v>
      </c>
    </row>
    <row r="5466" customFormat="false" ht="12.8" hidden="false" customHeight="false" outlineLevel="0" collapsed="false">
      <c r="A5466" s="245" t="n">
        <v>92899</v>
      </c>
      <c r="B5466" s="246" t="s">
        <v>20836</v>
      </c>
      <c r="C5466" s="245" t="s">
        <v>14</v>
      </c>
      <c r="D5466" s="247" t="n">
        <v>0.2199</v>
      </c>
    </row>
    <row r="5467" customFormat="false" ht="12.8" hidden="false" customHeight="false" outlineLevel="0" collapsed="false">
      <c r="A5467" s="245" t="n">
        <v>92900</v>
      </c>
      <c r="B5467" s="246" t="s">
        <v>20837</v>
      </c>
      <c r="C5467" s="245" t="s">
        <v>14</v>
      </c>
      <c r="D5467" s="247" t="n">
        <v>0.2003</v>
      </c>
    </row>
    <row r="5468" customFormat="false" ht="12.8" hidden="false" customHeight="false" outlineLevel="0" collapsed="false">
      <c r="A5468" s="245" t="n">
        <v>92901</v>
      </c>
      <c r="B5468" s="246" t="s">
        <v>20838</v>
      </c>
      <c r="C5468" s="245" t="s">
        <v>14</v>
      </c>
      <c r="D5468" s="247" t="n">
        <v>0.1601</v>
      </c>
    </row>
    <row r="5469" customFormat="false" ht="12.8" hidden="false" customHeight="false" outlineLevel="0" collapsed="false">
      <c r="A5469" s="245" t="n">
        <v>92902</v>
      </c>
      <c r="B5469" s="246" t="s">
        <v>20839</v>
      </c>
      <c r="C5469" s="245" t="s">
        <v>14</v>
      </c>
      <c r="D5469" s="247" t="n">
        <v>0.1178</v>
      </c>
    </row>
    <row r="5470" customFormat="false" ht="12.8" hidden="false" customHeight="false" outlineLevel="0" collapsed="false">
      <c r="A5470" s="245" t="n">
        <v>92903</v>
      </c>
      <c r="B5470" s="246" t="s">
        <v>20840</v>
      </c>
      <c r="C5470" s="245" t="s">
        <v>14</v>
      </c>
      <c r="D5470" s="247" t="n">
        <v>0.0893</v>
      </c>
    </row>
    <row r="5471" customFormat="false" ht="12.8" hidden="false" customHeight="false" outlineLevel="0" collapsed="false">
      <c r="A5471" s="245" t="n">
        <v>92892</v>
      </c>
      <c r="B5471" s="246" t="s">
        <v>20841</v>
      </c>
      <c r="C5471" s="245" t="s">
        <v>14</v>
      </c>
      <c r="D5471" s="247" t="n">
        <v>0.3978</v>
      </c>
    </row>
    <row r="5472" customFormat="false" ht="12.8" hidden="false" customHeight="false" outlineLevel="0" collapsed="false">
      <c r="A5472" s="245" t="n">
        <v>92893</v>
      </c>
      <c r="B5472" s="246" t="s">
        <v>20842</v>
      </c>
      <c r="C5472" s="245" t="s">
        <v>14</v>
      </c>
      <c r="D5472" s="247" t="n">
        <v>0.3059</v>
      </c>
    </row>
    <row r="5473" customFormat="false" ht="12.8" hidden="false" customHeight="false" outlineLevel="0" collapsed="false">
      <c r="A5473" s="245" t="n">
        <v>92894</v>
      </c>
      <c r="B5473" s="246" t="s">
        <v>20843</v>
      </c>
      <c r="C5473" s="245" t="s">
        <v>14</v>
      </c>
      <c r="D5473" s="247" t="n">
        <v>0.2833</v>
      </c>
    </row>
    <row r="5474" customFormat="false" ht="12.8" hidden="false" customHeight="false" outlineLevel="0" collapsed="false">
      <c r="A5474" s="245" t="n">
        <v>92889</v>
      </c>
      <c r="B5474" s="246" t="s">
        <v>20844</v>
      </c>
      <c r="C5474" s="245" t="s">
        <v>14</v>
      </c>
      <c r="D5474" s="247" t="n">
        <v>0.2511</v>
      </c>
    </row>
    <row r="5475" customFormat="false" ht="12.8" hidden="false" customHeight="false" outlineLevel="0" collapsed="false">
      <c r="A5475" s="245" t="n">
        <v>92895</v>
      </c>
      <c r="B5475" s="246" t="s">
        <v>20845</v>
      </c>
      <c r="C5475" s="245" t="s">
        <v>14</v>
      </c>
      <c r="D5475" s="247" t="n">
        <v>0.2332</v>
      </c>
    </row>
    <row r="5476" customFormat="false" ht="12.8" hidden="false" customHeight="false" outlineLevel="0" collapsed="false">
      <c r="A5476" s="245" t="n">
        <v>92890</v>
      </c>
      <c r="B5476" s="246" t="s">
        <v>20846</v>
      </c>
      <c r="C5476" s="245" t="s">
        <v>14</v>
      </c>
      <c r="D5476" s="247" t="n">
        <v>0.1778</v>
      </c>
    </row>
    <row r="5477" customFormat="false" ht="12.8" hidden="false" customHeight="false" outlineLevel="0" collapsed="false">
      <c r="A5477" s="245" t="n">
        <v>92896</v>
      </c>
      <c r="B5477" s="246" t="s">
        <v>20847</v>
      </c>
      <c r="C5477" s="245" t="s">
        <v>14</v>
      </c>
      <c r="D5477" s="247" t="n">
        <v>0.1776</v>
      </c>
    </row>
    <row r="5478" customFormat="false" ht="12.8" hidden="false" customHeight="false" outlineLevel="0" collapsed="false">
      <c r="A5478" s="245" t="n">
        <v>92891</v>
      </c>
      <c r="B5478" s="246" t="s">
        <v>20848</v>
      </c>
      <c r="C5478" s="245" t="s">
        <v>14</v>
      </c>
      <c r="D5478" s="247" t="n">
        <v>0.1292</v>
      </c>
    </row>
    <row r="5479" customFormat="false" ht="12.8" hidden="false" customHeight="false" outlineLevel="0" collapsed="false">
      <c r="A5479" s="245" t="n">
        <v>92897</v>
      </c>
      <c r="B5479" s="246" t="s">
        <v>20849</v>
      </c>
      <c r="C5479" s="245" t="s">
        <v>14</v>
      </c>
      <c r="D5479" s="247" t="n">
        <v>0.138</v>
      </c>
    </row>
    <row r="5480" customFormat="false" ht="12.8" hidden="false" customHeight="false" outlineLevel="0" collapsed="false">
      <c r="A5480" s="245" t="n">
        <v>100788</v>
      </c>
      <c r="B5480" s="246" t="s">
        <v>20850</v>
      </c>
      <c r="C5480" s="245" t="s">
        <v>14</v>
      </c>
      <c r="D5480" s="247" t="n">
        <v>0.2291</v>
      </c>
    </row>
    <row r="5481" customFormat="false" ht="12.8" hidden="false" customHeight="false" outlineLevel="0" collapsed="false">
      <c r="A5481" s="245" t="n">
        <v>100799</v>
      </c>
      <c r="B5481" s="246" t="s">
        <v>20851</v>
      </c>
      <c r="C5481" s="245" t="s">
        <v>15376</v>
      </c>
      <c r="D5481" s="247" t="n">
        <v>0.3649</v>
      </c>
    </row>
    <row r="5482" customFormat="false" ht="12.8" hidden="false" customHeight="false" outlineLevel="0" collapsed="false">
      <c r="A5482" s="245" t="n">
        <v>100807</v>
      </c>
      <c r="B5482" s="246" t="s">
        <v>20852</v>
      </c>
      <c r="C5482" s="245" t="s">
        <v>15376</v>
      </c>
      <c r="D5482" s="247" t="n">
        <v>0.4935</v>
      </c>
    </row>
    <row r="5483" customFormat="false" ht="12.8" hidden="false" customHeight="false" outlineLevel="0" collapsed="false">
      <c r="A5483" s="245" t="n">
        <v>100800</v>
      </c>
      <c r="B5483" s="246" t="s">
        <v>20853</v>
      </c>
      <c r="C5483" s="245" t="s">
        <v>15376</v>
      </c>
      <c r="D5483" s="247" t="n">
        <v>0.2921</v>
      </c>
    </row>
    <row r="5484" customFormat="false" ht="12.8" hidden="false" customHeight="false" outlineLevel="0" collapsed="false">
      <c r="A5484" s="245" t="n">
        <v>100808</v>
      </c>
      <c r="B5484" s="246" t="s">
        <v>20854</v>
      </c>
      <c r="C5484" s="245" t="s">
        <v>15376</v>
      </c>
      <c r="D5484" s="247" t="n">
        <v>0.4127</v>
      </c>
    </row>
    <row r="5485" customFormat="false" ht="12.8" hidden="false" customHeight="false" outlineLevel="0" collapsed="false">
      <c r="A5485" s="245" t="n">
        <v>100801</v>
      </c>
      <c r="B5485" s="246" t="s">
        <v>20855</v>
      </c>
      <c r="C5485" s="245" t="s">
        <v>15376</v>
      </c>
      <c r="D5485" s="247" t="n">
        <v>0.2611</v>
      </c>
    </row>
    <row r="5486" customFormat="false" ht="12.8" hidden="false" customHeight="false" outlineLevel="0" collapsed="false">
      <c r="A5486" s="245" t="n">
        <v>100809</v>
      </c>
      <c r="B5486" s="246" t="s">
        <v>20856</v>
      </c>
      <c r="C5486" s="245" t="s">
        <v>15376</v>
      </c>
      <c r="D5486" s="247" t="n">
        <v>0.3766</v>
      </c>
    </row>
    <row r="5487" customFormat="false" ht="12.8" hidden="false" customHeight="false" outlineLevel="0" collapsed="false">
      <c r="A5487" s="245" t="n">
        <v>100802</v>
      </c>
      <c r="B5487" s="246" t="s">
        <v>20857</v>
      </c>
      <c r="C5487" s="245" t="s">
        <v>15376</v>
      </c>
      <c r="D5487" s="247" t="n">
        <v>0.2362</v>
      </c>
    </row>
    <row r="5488" customFormat="false" ht="12.8" hidden="false" customHeight="false" outlineLevel="0" collapsed="false">
      <c r="A5488" s="245" t="n">
        <v>100810</v>
      </c>
      <c r="B5488" s="246" t="s">
        <v>20858</v>
      </c>
      <c r="C5488" s="245" t="s">
        <v>15376</v>
      </c>
      <c r="D5488" s="247" t="n">
        <v>0.3464</v>
      </c>
    </row>
    <row r="5489" customFormat="false" ht="12.8" hidden="false" customHeight="false" outlineLevel="0" collapsed="false">
      <c r="A5489" s="245" t="n">
        <v>100791</v>
      </c>
      <c r="B5489" s="246" t="s">
        <v>20859</v>
      </c>
      <c r="C5489" s="245" t="s">
        <v>15376</v>
      </c>
      <c r="D5489" s="247" t="n">
        <v>0.3507</v>
      </c>
    </row>
    <row r="5490" customFormat="false" ht="12.8" hidden="false" customHeight="false" outlineLevel="0" collapsed="false">
      <c r="A5490" s="245" t="n">
        <v>100803</v>
      </c>
      <c r="B5490" s="246" t="s">
        <v>20860</v>
      </c>
      <c r="C5490" s="245" t="s">
        <v>15376</v>
      </c>
      <c r="D5490" s="247" t="n">
        <v>0.3198</v>
      </c>
    </row>
    <row r="5491" customFormat="false" ht="12.8" hidden="false" customHeight="false" outlineLevel="0" collapsed="false">
      <c r="A5491" s="245" t="n">
        <v>100792</v>
      </c>
      <c r="B5491" s="246" t="s">
        <v>20861</v>
      </c>
      <c r="C5491" s="245" t="s">
        <v>15376</v>
      </c>
      <c r="D5491" s="247" t="n">
        <v>0.2813</v>
      </c>
    </row>
    <row r="5492" customFormat="false" ht="12.8" hidden="false" customHeight="false" outlineLevel="0" collapsed="false">
      <c r="A5492" s="245" t="n">
        <v>100804</v>
      </c>
      <c r="B5492" s="246" t="s">
        <v>20862</v>
      </c>
      <c r="C5492" s="245" t="s">
        <v>15376</v>
      </c>
      <c r="D5492" s="247" t="n">
        <v>0.254</v>
      </c>
    </row>
    <row r="5493" customFormat="false" ht="12.8" hidden="false" customHeight="false" outlineLevel="0" collapsed="false">
      <c r="A5493" s="245" t="n">
        <v>100793</v>
      </c>
      <c r="B5493" s="246" t="s">
        <v>20863</v>
      </c>
      <c r="C5493" s="245" t="s">
        <v>15376</v>
      </c>
      <c r="D5493" s="247" t="n">
        <v>0.2529</v>
      </c>
    </row>
    <row r="5494" customFormat="false" ht="12.8" hidden="false" customHeight="false" outlineLevel="0" collapsed="false">
      <c r="A5494" s="245" t="n">
        <v>100805</v>
      </c>
      <c r="B5494" s="246" t="s">
        <v>20864</v>
      </c>
      <c r="C5494" s="245" t="s">
        <v>15376</v>
      </c>
      <c r="D5494" s="247" t="n">
        <v>0.2273</v>
      </c>
    </row>
    <row r="5495" customFormat="false" ht="12.8" hidden="false" customHeight="false" outlineLevel="0" collapsed="false">
      <c r="A5495" s="245" t="n">
        <v>100794</v>
      </c>
      <c r="B5495" s="246" t="s">
        <v>20865</v>
      </c>
      <c r="C5495" s="245" t="s">
        <v>15376</v>
      </c>
      <c r="D5495" s="247" t="n">
        <v>0.2297</v>
      </c>
    </row>
    <row r="5496" customFormat="false" ht="12.8" hidden="false" customHeight="false" outlineLevel="0" collapsed="false">
      <c r="A5496" s="245" t="n">
        <v>100806</v>
      </c>
      <c r="B5496" s="246" t="s">
        <v>20866</v>
      </c>
      <c r="C5496" s="245" t="s">
        <v>15376</v>
      </c>
      <c r="D5496" s="247" t="n">
        <v>0.2061</v>
      </c>
    </row>
    <row r="5497" customFormat="false" ht="12.8" hidden="false" customHeight="false" outlineLevel="0" collapsed="false">
      <c r="A5497" s="245" t="n">
        <v>103247</v>
      </c>
      <c r="B5497" s="246" t="s">
        <v>20867</v>
      </c>
      <c r="C5497" s="245" t="s">
        <v>14</v>
      </c>
      <c r="D5497" s="247" t="n">
        <v>0.0457</v>
      </c>
    </row>
    <row r="5498" customFormat="false" ht="12.8" hidden="false" customHeight="false" outlineLevel="0" collapsed="false">
      <c r="A5498" s="245" t="n">
        <v>103250</v>
      </c>
      <c r="B5498" s="246" t="s">
        <v>20868</v>
      </c>
      <c r="C5498" s="245" t="s">
        <v>14</v>
      </c>
      <c r="D5498" s="247" t="n">
        <v>0.034</v>
      </c>
    </row>
    <row r="5499" customFormat="false" ht="12.8" hidden="false" customHeight="false" outlineLevel="0" collapsed="false">
      <c r="A5499" s="245" t="n">
        <v>103253</v>
      </c>
      <c r="B5499" s="246" t="s">
        <v>20869</v>
      </c>
      <c r="C5499" s="245" t="s">
        <v>14</v>
      </c>
      <c r="D5499" s="247" t="n">
        <v>0.026</v>
      </c>
    </row>
    <row r="5500" customFormat="false" ht="12.8" hidden="false" customHeight="false" outlineLevel="0" collapsed="false">
      <c r="A5500" s="245" t="n">
        <v>103244</v>
      </c>
      <c r="B5500" s="246" t="s">
        <v>20870</v>
      </c>
      <c r="C5500" s="245" t="s">
        <v>14</v>
      </c>
      <c r="D5500" s="247" t="n">
        <v>0.0507</v>
      </c>
    </row>
    <row r="5501" customFormat="false" ht="12.8" hidden="false" customHeight="false" outlineLevel="0" collapsed="false">
      <c r="A5501" s="245" t="n">
        <v>103256</v>
      </c>
      <c r="B5501" s="246" t="s">
        <v>20871</v>
      </c>
      <c r="C5501" s="245" t="s">
        <v>14</v>
      </c>
      <c r="D5501" s="247" t="n">
        <v>0.0206</v>
      </c>
    </row>
    <row r="5502" customFormat="false" ht="12.8" hidden="false" customHeight="false" outlineLevel="0" collapsed="false">
      <c r="A5502" s="245" t="n">
        <v>103258</v>
      </c>
      <c r="B5502" s="246" t="s">
        <v>20872</v>
      </c>
      <c r="C5502" s="245" t="s">
        <v>14</v>
      </c>
      <c r="D5502" s="247" t="n">
        <v>0.0189</v>
      </c>
    </row>
    <row r="5503" customFormat="false" ht="12.8" hidden="false" customHeight="false" outlineLevel="0" collapsed="false">
      <c r="A5503" s="245" t="n">
        <v>103260</v>
      </c>
      <c r="B5503" s="246" t="s">
        <v>20873</v>
      </c>
      <c r="C5503" s="245" t="s">
        <v>14</v>
      </c>
      <c r="D5503" s="247" t="n">
        <v>0.0342</v>
      </c>
    </row>
    <row r="5504" customFormat="false" ht="12.8" hidden="false" customHeight="false" outlineLevel="0" collapsed="false">
      <c r="A5504" s="245" t="n">
        <v>103261</v>
      </c>
      <c r="B5504" s="246" t="s">
        <v>20874</v>
      </c>
      <c r="C5504" s="245" t="s">
        <v>14</v>
      </c>
      <c r="D5504" s="247" t="n">
        <v>0.0184</v>
      </c>
    </row>
    <row r="5505" customFormat="false" ht="12.8" hidden="false" customHeight="false" outlineLevel="0" collapsed="false">
      <c r="A5505" s="245" t="n">
        <v>103263</v>
      </c>
      <c r="B5505" s="246" t="s">
        <v>20875</v>
      </c>
      <c r="C5505" s="245" t="s">
        <v>14</v>
      </c>
      <c r="D5505" s="247" t="n">
        <v>0.0183</v>
      </c>
    </row>
    <row r="5506" customFormat="false" ht="12.8" hidden="false" customHeight="false" outlineLevel="0" collapsed="false">
      <c r="A5506" s="245" t="n">
        <v>103265</v>
      </c>
      <c r="B5506" s="246" t="s">
        <v>20876</v>
      </c>
      <c r="C5506" s="245" t="s">
        <v>14</v>
      </c>
      <c r="D5506" s="247" t="n">
        <v>0.0152</v>
      </c>
    </row>
    <row r="5507" customFormat="false" ht="12.8" hidden="false" customHeight="false" outlineLevel="0" collapsed="false">
      <c r="A5507" s="245" t="n">
        <v>103268</v>
      </c>
      <c r="B5507" s="246" t="s">
        <v>20877</v>
      </c>
      <c r="C5507" s="245" t="s">
        <v>14</v>
      </c>
      <c r="D5507" s="247" t="n">
        <v>0.0285</v>
      </c>
    </row>
    <row r="5508" customFormat="false" ht="12.8" hidden="false" customHeight="false" outlineLevel="0" collapsed="false">
      <c r="A5508" s="245" t="n">
        <v>103270</v>
      </c>
      <c r="B5508" s="246" t="s">
        <v>20878</v>
      </c>
      <c r="C5508" s="245" t="s">
        <v>14</v>
      </c>
      <c r="D5508" s="247" t="n">
        <v>0.0276</v>
      </c>
    </row>
    <row r="5509" customFormat="false" ht="12.8" hidden="false" customHeight="false" outlineLevel="0" collapsed="false">
      <c r="A5509" s="245" t="n">
        <v>103272</v>
      </c>
      <c r="B5509" s="246" t="s">
        <v>20879</v>
      </c>
      <c r="C5509" s="245" t="s">
        <v>14</v>
      </c>
      <c r="D5509" s="247" t="n">
        <v>0.0217</v>
      </c>
    </row>
    <row r="5510" customFormat="false" ht="12.8" hidden="false" customHeight="false" outlineLevel="0" collapsed="false">
      <c r="A5510" s="245" t="n">
        <v>103274</v>
      </c>
      <c r="B5510" s="246" t="s">
        <v>20880</v>
      </c>
      <c r="C5510" s="245" t="s">
        <v>14</v>
      </c>
      <c r="D5510" s="247" t="n">
        <v>0.025</v>
      </c>
    </row>
    <row r="5511" customFormat="false" ht="12.8" hidden="false" customHeight="false" outlineLevel="0" collapsed="false">
      <c r="A5511" s="245" t="n">
        <v>103276</v>
      </c>
      <c r="B5511" s="246" t="s">
        <v>20881</v>
      </c>
      <c r="C5511" s="245" t="s">
        <v>14</v>
      </c>
      <c r="D5511" s="247" t="n">
        <v>0.024</v>
      </c>
    </row>
    <row r="5512" customFormat="false" ht="12.8" hidden="false" customHeight="false" outlineLevel="0" collapsed="false">
      <c r="A5512" s="245" t="n">
        <v>103267</v>
      </c>
      <c r="B5512" s="246" t="s">
        <v>20882</v>
      </c>
      <c r="C5512" s="245" t="s">
        <v>14</v>
      </c>
      <c r="D5512" s="247" t="n">
        <v>0.0339</v>
      </c>
    </row>
    <row r="5513" customFormat="false" ht="12.8" hidden="false" customHeight="false" outlineLevel="0" collapsed="false">
      <c r="A5513" s="245" t="n">
        <v>103269</v>
      </c>
      <c r="B5513" s="246" t="s">
        <v>20883</v>
      </c>
      <c r="C5513" s="245" t="s">
        <v>14</v>
      </c>
      <c r="D5513" s="247" t="n">
        <v>0.0286</v>
      </c>
    </row>
    <row r="5514" customFormat="false" ht="12.8" hidden="false" customHeight="false" outlineLevel="0" collapsed="false">
      <c r="A5514" s="245" t="n">
        <v>103271</v>
      </c>
      <c r="B5514" s="246" t="s">
        <v>20884</v>
      </c>
      <c r="C5514" s="245" t="s">
        <v>14</v>
      </c>
      <c r="D5514" s="247" t="n">
        <v>0.0224</v>
      </c>
    </row>
    <row r="5515" customFormat="false" ht="12.8" hidden="false" customHeight="false" outlineLevel="0" collapsed="false">
      <c r="A5515" s="245" t="n">
        <v>103273</v>
      </c>
      <c r="B5515" s="246" t="s">
        <v>20885</v>
      </c>
      <c r="C5515" s="245" t="s">
        <v>14</v>
      </c>
      <c r="D5515" s="247" t="n">
        <v>0.0287</v>
      </c>
    </row>
    <row r="5516" customFormat="false" ht="12.8" hidden="false" customHeight="false" outlineLevel="0" collapsed="false">
      <c r="A5516" s="245" t="n">
        <v>103275</v>
      </c>
      <c r="B5516" s="246" t="s">
        <v>20886</v>
      </c>
      <c r="C5516" s="245" t="s">
        <v>14</v>
      </c>
      <c r="D5516" s="247" t="n">
        <v>0.0252</v>
      </c>
    </row>
    <row r="5517" customFormat="false" ht="12.8" hidden="false" customHeight="false" outlineLevel="0" collapsed="false">
      <c r="A5517" s="245" t="n">
        <v>103248</v>
      </c>
      <c r="B5517" s="246" t="s">
        <v>20887</v>
      </c>
      <c r="C5517" s="245" t="s">
        <v>14</v>
      </c>
      <c r="D5517" s="247" t="n">
        <v>0.0559</v>
      </c>
    </row>
    <row r="5518" customFormat="false" ht="12.8" hidden="false" customHeight="false" outlineLevel="0" collapsed="false">
      <c r="A5518" s="245" t="n">
        <v>103249</v>
      </c>
      <c r="B5518" s="246" t="s">
        <v>20888</v>
      </c>
      <c r="C5518" s="245" t="s">
        <v>14</v>
      </c>
      <c r="D5518" s="247" t="n">
        <v>0.052</v>
      </c>
    </row>
    <row r="5519" customFormat="false" ht="12.8" hidden="false" customHeight="false" outlineLevel="0" collapsed="false">
      <c r="A5519" s="245" t="n">
        <v>103251</v>
      </c>
      <c r="B5519" s="246" t="s">
        <v>20889</v>
      </c>
      <c r="C5519" s="245" t="s">
        <v>14</v>
      </c>
      <c r="D5519" s="247" t="n">
        <v>0.043</v>
      </c>
    </row>
    <row r="5520" customFormat="false" ht="12.8" hidden="false" customHeight="false" outlineLevel="0" collapsed="false">
      <c r="A5520" s="245" t="n">
        <v>103252</v>
      </c>
      <c r="B5520" s="246" t="s">
        <v>20890</v>
      </c>
      <c r="C5520" s="245" t="s">
        <v>14</v>
      </c>
      <c r="D5520" s="247" t="n">
        <v>0.0389</v>
      </c>
    </row>
    <row r="5521" customFormat="false" ht="12.8" hidden="false" customHeight="false" outlineLevel="0" collapsed="false">
      <c r="A5521" s="245" t="n">
        <v>103254</v>
      </c>
      <c r="B5521" s="246" t="s">
        <v>20891</v>
      </c>
      <c r="C5521" s="245" t="s">
        <v>14</v>
      </c>
      <c r="D5521" s="247" t="n">
        <v>0.0348</v>
      </c>
    </row>
    <row r="5522" customFormat="false" ht="12.8" hidden="false" customHeight="false" outlineLevel="0" collapsed="false">
      <c r="A5522" s="245" t="n">
        <v>103255</v>
      </c>
      <c r="B5522" s="246" t="s">
        <v>20892</v>
      </c>
      <c r="C5522" s="245" t="s">
        <v>14</v>
      </c>
      <c r="D5522" s="247" t="n">
        <v>0.0311</v>
      </c>
    </row>
    <row r="5523" customFormat="false" ht="12.8" hidden="false" customHeight="false" outlineLevel="0" collapsed="false">
      <c r="A5523" s="245" t="n">
        <v>103245</v>
      </c>
      <c r="B5523" s="246" t="s">
        <v>20893</v>
      </c>
      <c r="C5523" s="245" t="s">
        <v>14</v>
      </c>
      <c r="D5523" s="247" t="n">
        <v>0.0643</v>
      </c>
    </row>
    <row r="5524" customFormat="false" ht="12.8" hidden="false" customHeight="false" outlineLevel="0" collapsed="false">
      <c r="A5524" s="245" t="n">
        <v>103246</v>
      </c>
      <c r="B5524" s="246" t="s">
        <v>20894</v>
      </c>
      <c r="C5524" s="245" t="s">
        <v>14</v>
      </c>
      <c r="D5524" s="247" t="n">
        <v>0.059</v>
      </c>
    </row>
    <row r="5525" customFormat="false" ht="12.8" hidden="false" customHeight="false" outlineLevel="0" collapsed="false">
      <c r="A5525" s="245" t="n">
        <v>103257</v>
      </c>
      <c r="B5525" s="246" t="s">
        <v>20895</v>
      </c>
      <c r="C5525" s="245" t="s">
        <v>14</v>
      </c>
      <c r="D5525" s="247" t="n">
        <v>0.0361</v>
      </c>
    </row>
    <row r="5526" customFormat="false" ht="12.8" hidden="false" customHeight="false" outlineLevel="0" collapsed="false">
      <c r="A5526" s="245" t="n">
        <v>103259</v>
      </c>
      <c r="B5526" s="246" t="s">
        <v>20896</v>
      </c>
      <c r="C5526" s="245" t="s">
        <v>14</v>
      </c>
      <c r="D5526" s="247" t="n">
        <v>0.0351</v>
      </c>
    </row>
    <row r="5527" customFormat="false" ht="12.8" hidden="false" customHeight="false" outlineLevel="0" collapsed="false">
      <c r="A5527" s="245" t="n">
        <v>103262</v>
      </c>
      <c r="B5527" s="246" t="s">
        <v>20897</v>
      </c>
      <c r="C5527" s="245" t="s">
        <v>14</v>
      </c>
      <c r="D5527" s="247" t="n">
        <v>0.0293</v>
      </c>
    </row>
    <row r="5528" customFormat="false" ht="12.8" hidden="false" customHeight="false" outlineLevel="0" collapsed="false">
      <c r="A5528" s="245" t="n">
        <v>103264</v>
      </c>
      <c r="B5528" s="246" t="s">
        <v>20898</v>
      </c>
      <c r="C5528" s="245" t="s">
        <v>14</v>
      </c>
      <c r="D5528" s="247" t="n">
        <v>0.0327</v>
      </c>
    </row>
    <row r="5529" customFormat="false" ht="12.8" hidden="false" customHeight="false" outlineLevel="0" collapsed="false">
      <c r="A5529" s="245" t="n">
        <v>103266</v>
      </c>
      <c r="B5529" s="246" t="s">
        <v>20899</v>
      </c>
      <c r="C5529" s="245" t="s">
        <v>14</v>
      </c>
      <c r="D5529" s="247" t="n">
        <v>0.0293</v>
      </c>
    </row>
    <row r="5530" customFormat="false" ht="12.8" hidden="false" customHeight="false" outlineLevel="0" collapsed="false">
      <c r="A5530" s="245" t="n">
        <v>103277</v>
      </c>
      <c r="B5530" s="246" t="s">
        <v>20900</v>
      </c>
      <c r="C5530" s="245" t="s">
        <v>14</v>
      </c>
      <c r="D5530" s="247" t="n">
        <v>0.0166</v>
      </c>
    </row>
    <row r="5531" customFormat="false" ht="12.8" hidden="false" customHeight="false" outlineLevel="0" collapsed="false">
      <c r="A5531" s="245" t="n">
        <v>103278</v>
      </c>
      <c r="B5531" s="246" t="s">
        <v>20901</v>
      </c>
      <c r="C5531" s="245" t="s">
        <v>14</v>
      </c>
      <c r="D5531" s="247" t="n">
        <v>0.0133</v>
      </c>
    </row>
    <row r="5532" customFormat="false" ht="12.8" hidden="false" customHeight="false" outlineLevel="0" collapsed="false">
      <c r="A5532" s="245" t="n">
        <v>103288</v>
      </c>
      <c r="B5532" s="246" t="s">
        <v>20902</v>
      </c>
      <c r="C5532" s="245" t="s">
        <v>14</v>
      </c>
      <c r="D5532" s="247" t="n">
        <v>0.8873</v>
      </c>
    </row>
    <row r="5533" customFormat="false" ht="12.8" hidden="false" customHeight="false" outlineLevel="0" collapsed="false">
      <c r="A5533" s="245" t="n">
        <v>103291</v>
      </c>
      <c r="B5533" s="246" t="s">
        <v>20903</v>
      </c>
      <c r="C5533" s="245" t="s">
        <v>15376</v>
      </c>
      <c r="D5533" s="247" t="n">
        <v>0.0818</v>
      </c>
    </row>
    <row r="5534" customFormat="false" ht="12.8" hidden="false" customHeight="false" outlineLevel="0" collapsed="false">
      <c r="A5534" s="245" t="n">
        <v>103289</v>
      </c>
      <c r="B5534" s="246" t="s">
        <v>20904</v>
      </c>
      <c r="C5534" s="245" t="s">
        <v>15376</v>
      </c>
      <c r="D5534" s="247" t="n">
        <v>0.1324</v>
      </c>
    </row>
    <row r="5535" customFormat="false" ht="12.8" hidden="false" customHeight="false" outlineLevel="0" collapsed="false">
      <c r="A5535" s="245" t="n">
        <v>103290</v>
      </c>
      <c r="B5535" s="246" t="s">
        <v>20905</v>
      </c>
      <c r="C5535" s="245" t="s">
        <v>15376</v>
      </c>
      <c r="D5535" s="247" t="n">
        <v>0.0935</v>
      </c>
    </row>
    <row r="5536" customFormat="false" ht="12.8" hidden="false" customHeight="false" outlineLevel="0" collapsed="false">
      <c r="A5536" s="245" t="n">
        <v>103292</v>
      </c>
      <c r="B5536" s="246" t="s">
        <v>20906</v>
      </c>
      <c r="C5536" s="245" t="s">
        <v>15376</v>
      </c>
      <c r="D5536" s="247" t="n">
        <v>0.0737</v>
      </c>
    </row>
    <row r="5537" customFormat="false" ht="12.8" hidden="false" customHeight="false" outlineLevel="0" collapsed="false">
      <c r="A5537" s="245" t="n">
        <v>106044</v>
      </c>
      <c r="B5537" s="246" t="s">
        <v>20907</v>
      </c>
      <c r="C5537" s="245" t="s">
        <v>14</v>
      </c>
      <c r="D5537" s="247" t="n">
        <v>0.631</v>
      </c>
    </row>
    <row r="5538" customFormat="false" ht="12.8" hidden="false" customHeight="false" outlineLevel="0" collapsed="false">
      <c r="A5538" s="245" t="n">
        <v>106045</v>
      </c>
      <c r="B5538" s="246" t="s">
        <v>20908</v>
      </c>
      <c r="C5538" s="245" t="s">
        <v>14</v>
      </c>
      <c r="D5538" s="247" t="n">
        <v>0.3473</v>
      </c>
    </row>
    <row r="5539" customFormat="false" ht="12.8" hidden="false" customHeight="false" outlineLevel="0" collapsed="false">
      <c r="A5539" s="245" t="n">
        <v>106042</v>
      </c>
      <c r="B5539" s="246" t="s">
        <v>20909</v>
      </c>
      <c r="C5539" s="245" t="s">
        <v>14</v>
      </c>
      <c r="D5539" s="247" t="n">
        <v>0.6115</v>
      </c>
    </row>
    <row r="5540" customFormat="false" ht="12.8" hidden="false" customHeight="false" outlineLevel="0" collapsed="false">
      <c r="A5540" s="245" t="n">
        <v>106043</v>
      </c>
      <c r="B5540" s="246" t="s">
        <v>20910</v>
      </c>
      <c r="C5540" s="245" t="s">
        <v>14</v>
      </c>
      <c r="D5540" s="247" t="n">
        <v>0.3989</v>
      </c>
    </row>
    <row r="5541" customFormat="false" ht="12.8" hidden="false" customHeight="false" outlineLevel="0" collapsed="false">
      <c r="A5541" s="245" t="n">
        <v>106046</v>
      </c>
      <c r="B5541" s="246" t="s">
        <v>20911</v>
      </c>
      <c r="C5541" s="245" t="s">
        <v>14</v>
      </c>
      <c r="D5541" s="247" t="n">
        <v>0.6366</v>
      </c>
    </row>
    <row r="5542" customFormat="false" ht="12.8" hidden="false" customHeight="false" outlineLevel="0" collapsed="false">
      <c r="A5542" s="245" t="n">
        <v>106047</v>
      </c>
      <c r="B5542" s="246" t="s">
        <v>20912</v>
      </c>
      <c r="C5542" s="245" t="s">
        <v>14</v>
      </c>
      <c r="D5542" s="247" t="n">
        <v>0.4432</v>
      </c>
    </row>
    <row r="5543" customFormat="false" ht="12.8" hidden="false" customHeight="false" outlineLevel="0" collapsed="false">
      <c r="A5543" s="245" t="n">
        <v>106038</v>
      </c>
      <c r="B5543" s="246" t="s">
        <v>20913</v>
      </c>
      <c r="C5543" s="245" t="s">
        <v>14</v>
      </c>
      <c r="D5543" s="247" t="n">
        <v>0.9321</v>
      </c>
    </row>
    <row r="5544" customFormat="false" ht="12.8" hidden="false" customHeight="false" outlineLevel="0" collapsed="false">
      <c r="A5544" s="245" t="n">
        <v>106039</v>
      </c>
      <c r="B5544" s="246" t="s">
        <v>20914</v>
      </c>
      <c r="C5544" s="245" t="s">
        <v>14</v>
      </c>
      <c r="D5544" s="247" t="n">
        <v>0.8737</v>
      </c>
    </row>
    <row r="5545" customFormat="false" ht="12.8" hidden="false" customHeight="false" outlineLevel="0" collapsed="false">
      <c r="A5545" s="245" t="n">
        <v>106040</v>
      </c>
      <c r="B5545" s="246" t="s">
        <v>20915</v>
      </c>
      <c r="C5545" s="245" t="s">
        <v>14</v>
      </c>
      <c r="D5545" s="247" t="n">
        <v>0.6254</v>
      </c>
    </row>
    <row r="5546" customFormat="false" ht="12.8" hidden="false" customHeight="false" outlineLevel="0" collapsed="false">
      <c r="A5546" s="245" t="n">
        <v>106041</v>
      </c>
      <c r="B5546" s="246" t="s">
        <v>20916</v>
      </c>
      <c r="C5546" s="245" t="s">
        <v>14</v>
      </c>
      <c r="D5546" s="247" t="n">
        <v>0.4195</v>
      </c>
    </row>
    <row r="5547" customFormat="false" ht="12.8" hidden="false" customHeight="false" outlineLevel="0" collapsed="false">
      <c r="A5547" s="245" t="n">
        <v>97329</v>
      </c>
      <c r="B5547" s="246" t="s">
        <v>20917</v>
      </c>
      <c r="C5547" s="245" t="s">
        <v>15376</v>
      </c>
      <c r="D5547" s="247" t="n">
        <v>0.0566</v>
      </c>
    </row>
    <row r="5548" customFormat="false" ht="12.8" hidden="false" customHeight="false" outlineLevel="0" collapsed="false">
      <c r="A5548" s="245" t="n">
        <v>97327</v>
      </c>
      <c r="B5548" s="246" t="s">
        <v>20918</v>
      </c>
      <c r="C5548" s="245" t="s">
        <v>15376</v>
      </c>
      <c r="D5548" s="247" t="n">
        <v>0.0858</v>
      </c>
    </row>
    <row r="5549" customFormat="false" ht="12.8" hidden="false" customHeight="false" outlineLevel="0" collapsed="false">
      <c r="A5549" s="245" t="n">
        <v>106034</v>
      </c>
      <c r="B5549" s="246" t="s">
        <v>20919</v>
      </c>
      <c r="C5549" s="245" t="s">
        <v>15376</v>
      </c>
      <c r="D5549" s="247" t="n">
        <v>0.0333</v>
      </c>
    </row>
    <row r="5550" customFormat="false" ht="12.8" hidden="false" customHeight="false" outlineLevel="0" collapsed="false">
      <c r="A5550" s="245" t="n">
        <v>97328</v>
      </c>
      <c r="B5550" s="246" t="s">
        <v>20920</v>
      </c>
      <c r="C5550" s="245" t="s">
        <v>15376</v>
      </c>
      <c r="D5550" s="247" t="n">
        <v>0.0622</v>
      </c>
    </row>
    <row r="5551" customFormat="false" ht="12.8" hidden="false" customHeight="false" outlineLevel="0" collapsed="false">
      <c r="A5551" s="245" t="n">
        <v>97330</v>
      </c>
      <c r="B5551" s="246" t="s">
        <v>20921</v>
      </c>
      <c r="C5551" s="245" t="s">
        <v>15376</v>
      </c>
      <c r="D5551" s="247" t="n">
        <v>0.0528</v>
      </c>
    </row>
    <row r="5552" customFormat="false" ht="12.8" hidden="false" customHeight="false" outlineLevel="0" collapsed="false">
      <c r="A5552" s="245" t="n">
        <v>93085</v>
      </c>
      <c r="B5552" s="246" t="s">
        <v>20922</v>
      </c>
      <c r="C5552" s="245" t="s">
        <v>14</v>
      </c>
      <c r="D5552" s="247" t="n">
        <v>0.5154</v>
      </c>
    </row>
    <row r="5553" customFormat="false" ht="12.8" hidden="false" customHeight="false" outlineLevel="0" collapsed="false">
      <c r="A5553" s="245" t="n">
        <v>103892</v>
      </c>
      <c r="B5553" s="246" t="s">
        <v>20923</v>
      </c>
      <c r="C5553" s="245" t="s">
        <v>14</v>
      </c>
      <c r="D5553" s="247" t="n">
        <v>0.5353</v>
      </c>
    </row>
    <row r="5554" customFormat="false" ht="12.8" hidden="false" customHeight="false" outlineLevel="0" collapsed="false">
      <c r="A5554" s="245" t="n">
        <v>103823</v>
      </c>
      <c r="B5554" s="246" t="s">
        <v>20924</v>
      </c>
      <c r="C5554" s="245" t="s">
        <v>14</v>
      </c>
      <c r="D5554" s="247" t="n">
        <v>0.5882</v>
      </c>
    </row>
    <row r="5555" customFormat="false" ht="12.8" hidden="false" customHeight="false" outlineLevel="0" collapsed="false">
      <c r="A5555" s="245" t="n">
        <v>103856</v>
      </c>
      <c r="B5555" s="246" t="s">
        <v>20925</v>
      </c>
      <c r="C5555" s="245" t="s">
        <v>14</v>
      </c>
      <c r="D5555" s="247" t="n">
        <v>0.5348</v>
      </c>
    </row>
    <row r="5556" customFormat="false" ht="12.8" hidden="false" customHeight="false" outlineLevel="0" collapsed="false">
      <c r="A5556" s="245" t="n">
        <v>93108</v>
      </c>
      <c r="B5556" s="246" t="s">
        <v>20926</v>
      </c>
      <c r="C5556" s="245" t="s">
        <v>14</v>
      </c>
      <c r="D5556" s="247" t="n">
        <v>0.4606</v>
      </c>
    </row>
    <row r="5557" customFormat="false" ht="12.8" hidden="false" customHeight="false" outlineLevel="0" collapsed="false">
      <c r="A5557" s="245" t="n">
        <v>93091</v>
      </c>
      <c r="B5557" s="246" t="s">
        <v>20927</v>
      </c>
      <c r="C5557" s="245" t="s">
        <v>14</v>
      </c>
      <c r="D5557" s="247" t="n">
        <v>0.3498</v>
      </c>
    </row>
    <row r="5558" customFormat="false" ht="12.8" hidden="false" customHeight="false" outlineLevel="0" collapsed="false">
      <c r="A5558" s="245" t="n">
        <v>103900</v>
      </c>
      <c r="B5558" s="246" t="s">
        <v>20928</v>
      </c>
      <c r="C5558" s="245" t="s">
        <v>14</v>
      </c>
      <c r="D5558" s="247" t="n">
        <v>0.4768</v>
      </c>
    </row>
    <row r="5559" customFormat="false" ht="12.8" hidden="false" customHeight="false" outlineLevel="0" collapsed="false">
      <c r="A5559" s="245" t="n">
        <v>103831</v>
      </c>
      <c r="B5559" s="246" t="s">
        <v>20929</v>
      </c>
      <c r="C5559" s="245" t="s">
        <v>14</v>
      </c>
      <c r="D5559" s="247" t="n">
        <v>0.5871</v>
      </c>
    </row>
    <row r="5560" customFormat="false" ht="12.8" hidden="false" customHeight="false" outlineLevel="0" collapsed="false">
      <c r="A5560" s="245" t="n">
        <v>103864</v>
      </c>
      <c r="B5560" s="246" t="s">
        <v>20930</v>
      </c>
      <c r="C5560" s="245" t="s">
        <v>14</v>
      </c>
      <c r="D5560" s="247" t="n">
        <v>0.4941</v>
      </c>
    </row>
    <row r="5561" customFormat="false" ht="12.8" hidden="false" customHeight="false" outlineLevel="0" collapsed="false">
      <c r="A5561" s="245" t="n">
        <v>93133</v>
      </c>
      <c r="B5561" s="246" t="s">
        <v>20931</v>
      </c>
      <c r="C5561" s="245" t="s">
        <v>14</v>
      </c>
      <c r="D5561" s="247" t="n">
        <v>0.4406</v>
      </c>
    </row>
    <row r="5562" customFormat="false" ht="12.8" hidden="false" customHeight="false" outlineLevel="0" collapsed="false">
      <c r="A5562" s="245" t="n">
        <v>93057</v>
      </c>
      <c r="B5562" s="246" t="s">
        <v>20932</v>
      </c>
      <c r="C5562" s="245" t="s">
        <v>14</v>
      </c>
      <c r="D5562" s="247" t="n">
        <v>0.2312</v>
      </c>
    </row>
    <row r="5563" customFormat="false" ht="12.8" hidden="false" customHeight="false" outlineLevel="0" collapsed="false">
      <c r="A5563" s="245" t="n">
        <v>93062</v>
      </c>
      <c r="B5563" s="246" t="s">
        <v>20933</v>
      </c>
      <c r="C5563" s="245" t="s">
        <v>14</v>
      </c>
      <c r="D5563" s="247" t="n">
        <v>0.1531</v>
      </c>
    </row>
    <row r="5564" customFormat="false" ht="12.8" hidden="false" customHeight="false" outlineLevel="0" collapsed="false">
      <c r="A5564" s="245" t="n">
        <v>93065</v>
      </c>
      <c r="B5564" s="246" t="s">
        <v>20934</v>
      </c>
      <c r="C5564" s="245" t="s">
        <v>14</v>
      </c>
      <c r="D5564" s="247" t="n">
        <v>0.1154</v>
      </c>
    </row>
    <row r="5565" customFormat="false" ht="12.8" hidden="false" customHeight="false" outlineLevel="0" collapsed="false">
      <c r="A5565" s="245" t="n">
        <v>93068</v>
      </c>
      <c r="B5565" s="246" t="s">
        <v>20935</v>
      </c>
      <c r="C5565" s="245" t="s">
        <v>14</v>
      </c>
      <c r="D5565" s="247" t="n">
        <v>0.1028</v>
      </c>
    </row>
    <row r="5566" customFormat="false" ht="12.8" hidden="false" customHeight="false" outlineLevel="0" collapsed="false">
      <c r="A5566" s="245" t="n">
        <v>93071</v>
      </c>
      <c r="B5566" s="246" t="s">
        <v>20936</v>
      </c>
      <c r="C5566" s="245" t="s">
        <v>14</v>
      </c>
      <c r="D5566" s="247" t="n">
        <v>0.0473</v>
      </c>
    </row>
    <row r="5567" customFormat="false" ht="12.8" hidden="false" customHeight="false" outlineLevel="0" collapsed="false">
      <c r="A5567" s="245" t="n">
        <v>93081</v>
      </c>
      <c r="B5567" s="246" t="s">
        <v>20937</v>
      </c>
      <c r="C5567" s="245" t="s">
        <v>14</v>
      </c>
      <c r="D5567" s="247" t="n">
        <v>0.2207</v>
      </c>
    </row>
    <row r="5568" customFormat="false" ht="12.8" hidden="false" customHeight="false" outlineLevel="0" collapsed="false">
      <c r="A5568" s="245" t="n">
        <v>103887</v>
      </c>
      <c r="B5568" s="246" t="s">
        <v>20938</v>
      </c>
      <c r="C5568" s="245" t="s">
        <v>14</v>
      </c>
      <c r="D5568" s="247" t="n">
        <v>0.2796</v>
      </c>
    </row>
    <row r="5569" customFormat="false" ht="12.8" hidden="false" customHeight="false" outlineLevel="0" collapsed="false">
      <c r="A5569" s="245" t="n">
        <v>103818</v>
      </c>
      <c r="B5569" s="246" t="s">
        <v>20939</v>
      </c>
      <c r="C5569" s="245" t="s">
        <v>14</v>
      </c>
      <c r="D5569" s="247" t="n">
        <v>0.2779</v>
      </c>
    </row>
    <row r="5570" customFormat="false" ht="12.8" hidden="false" customHeight="false" outlineLevel="0" collapsed="false">
      <c r="A5570" s="245" t="n">
        <v>103851</v>
      </c>
      <c r="B5570" s="246" t="s">
        <v>20940</v>
      </c>
      <c r="C5570" s="245" t="s">
        <v>14</v>
      </c>
      <c r="D5570" s="247" t="n">
        <v>0.2699</v>
      </c>
    </row>
    <row r="5571" customFormat="false" ht="12.8" hidden="false" customHeight="false" outlineLevel="0" collapsed="false">
      <c r="A5571" s="245" t="n">
        <v>93104</v>
      </c>
      <c r="B5571" s="246" t="s">
        <v>20941</v>
      </c>
      <c r="C5571" s="245" t="s">
        <v>14</v>
      </c>
      <c r="D5571" s="247" t="n">
        <v>0.2242</v>
      </c>
    </row>
    <row r="5572" customFormat="false" ht="12.8" hidden="false" customHeight="false" outlineLevel="0" collapsed="false">
      <c r="A5572" s="245" t="n">
        <v>98602</v>
      </c>
      <c r="B5572" s="246" t="s">
        <v>20942</v>
      </c>
      <c r="C5572" s="245" t="s">
        <v>14</v>
      </c>
      <c r="D5572" s="247" t="n">
        <v>0.1731</v>
      </c>
    </row>
    <row r="5573" customFormat="false" ht="12.8" hidden="false" customHeight="false" outlineLevel="0" collapsed="false">
      <c r="A5573" s="245" t="n">
        <v>93087</v>
      </c>
      <c r="B5573" s="246" t="s">
        <v>20943</v>
      </c>
      <c r="C5573" s="245" t="s">
        <v>14</v>
      </c>
      <c r="D5573" s="247" t="n">
        <v>0.2294</v>
      </c>
    </row>
    <row r="5574" customFormat="false" ht="12.8" hidden="false" customHeight="false" outlineLevel="0" collapsed="false">
      <c r="A5574" s="245" t="n">
        <v>103893</v>
      </c>
      <c r="B5574" s="246" t="s">
        <v>20944</v>
      </c>
      <c r="C5574" s="245" t="s">
        <v>14</v>
      </c>
      <c r="D5574" s="247" t="n">
        <v>0.2969</v>
      </c>
    </row>
    <row r="5575" customFormat="false" ht="12.8" hidden="false" customHeight="false" outlineLevel="0" collapsed="false">
      <c r="A5575" s="245" t="n">
        <v>103824</v>
      </c>
      <c r="B5575" s="246" t="s">
        <v>20945</v>
      </c>
      <c r="C5575" s="245" t="s">
        <v>14</v>
      </c>
      <c r="D5575" s="247" t="n">
        <v>0.3564</v>
      </c>
    </row>
    <row r="5576" customFormat="false" ht="12.8" hidden="false" customHeight="false" outlineLevel="0" collapsed="false">
      <c r="A5576" s="245" t="n">
        <v>103857</v>
      </c>
      <c r="B5576" s="246" t="s">
        <v>20946</v>
      </c>
      <c r="C5576" s="245" t="s">
        <v>14</v>
      </c>
      <c r="D5576" s="247" t="n">
        <v>0.3042</v>
      </c>
    </row>
    <row r="5577" customFormat="false" ht="12.8" hidden="false" customHeight="false" outlineLevel="0" collapsed="false">
      <c r="A5577" s="245" t="n">
        <v>93110</v>
      </c>
      <c r="B5577" s="246" t="s">
        <v>20947</v>
      </c>
      <c r="C5577" s="245" t="s">
        <v>14</v>
      </c>
      <c r="D5577" s="247" t="n">
        <v>0.2662</v>
      </c>
    </row>
    <row r="5578" customFormat="false" ht="12.8" hidden="false" customHeight="false" outlineLevel="0" collapsed="false">
      <c r="A5578" s="245" t="n">
        <v>93054</v>
      </c>
      <c r="B5578" s="246" t="s">
        <v>20948</v>
      </c>
      <c r="C5578" s="245" t="s">
        <v>14</v>
      </c>
      <c r="D5578" s="247" t="n">
        <v>0.1803</v>
      </c>
    </row>
    <row r="5579" customFormat="false" ht="12.8" hidden="false" customHeight="false" outlineLevel="0" collapsed="false">
      <c r="A5579" s="245" t="n">
        <v>93088</v>
      </c>
      <c r="B5579" s="246" t="s">
        <v>20949</v>
      </c>
      <c r="C5579" s="245" t="s">
        <v>14</v>
      </c>
      <c r="D5579" s="247" t="n">
        <v>0.2232</v>
      </c>
    </row>
    <row r="5580" customFormat="false" ht="12.8" hidden="false" customHeight="false" outlineLevel="0" collapsed="false">
      <c r="A5580" s="245" t="n">
        <v>103894</v>
      </c>
      <c r="B5580" s="246" t="s">
        <v>20950</v>
      </c>
      <c r="C5580" s="245" t="s">
        <v>14</v>
      </c>
      <c r="D5580" s="247" t="n">
        <v>0.2825</v>
      </c>
    </row>
    <row r="5581" customFormat="false" ht="12.8" hidden="false" customHeight="false" outlineLevel="0" collapsed="false">
      <c r="A5581" s="245" t="n">
        <v>103825</v>
      </c>
      <c r="B5581" s="246" t="s">
        <v>20951</v>
      </c>
      <c r="C5581" s="245" t="s">
        <v>14</v>
      </c>
      <c r="D5581" s="247" t="n">
        <v>0.3338</v>
      </c>
    </row>
    <row r="5582" customFormat="false" ht="12.8" hidden="false" customHeight="false" outlineLevel="0" collapsed="false">
      <c r="A5582" s="245" t="n">
        <v>103858</v>
      </c>
      <c r="B5582" s="246" t="s">
        <v>20952</v>
      </c>
      <c r="C5582" s="245" t="s">
        <v>14</v>
      </c>
      <c r="D5582" s="247" t="n">
        <v>0.2887</v>
      </c>
    </row>
    <row r="5583" customFormat="false" ht="12.8" hidden="false" customHeight="false" outlineLevel="0" collapsed="false">
      <c r="A5583" s="245" t="n">
        <v>93111</v>
      </c>
      <c r="B5583" s="246" t="s">
        <v>20953</v>
      </c>
      <c r="C5583" s="245" t="s">
        <v>14</v>
      </c>
      <c r="D5583" s="247" t="n">
        <v>0.2564</v>
      </c>
    </row>
    <row r="5584" customFormat="false" ht="12.8" hidden="false" customHeight="false" outlineLevel="0" collapsed="false">
      <c r="A5584" s="245" t="n">
        <v>93059</v>
      </c>
      <c r="B5584" s="246" t="s">
        <v>20954</v>
      </c>
      <c r="C5584" s="245" t="s">
        <v>14</v>
      </c>
      <c r="D5584" s="247" t="n">
        <v>0.1208</v>
      </c>
    </row>
    <row r="5585" customFormat="false" ht="12.8" hidden="false" customHeight="false" outlineLevel="0" collapsed="false">
      <c r="A5585" s="245" t="n">
        <v>93093</v>
      </c>
      <c r="B5585" s="246" t="s">
        <v>20955</v>
      </c>
      <c r="C5585" s="245" t="s">
        <v>14</v>
      </c>
      <c r="D5585" s="247" t="n">
        <v>0.156</v>
      </c>
    </row>
    <row r="5586" customFormat="false" ht="12.8" hidden="false" customHeight="false" outlineLevel="0" collapsed="false">
      <c r="A5586" s="245" t="n">
        <v>103899</v>
      </c>
      <c r="B5586" s="246" t="s">
        <v>20956</v>
      </c>
      <c r="C5586" s="245" t="s">
        <v>14</v>
      </c>
      <c r="D5586" s="247" t="n">
        <v>0.2117</v>
      </c>
    </row>
    <row r="5587" customFormat="false" ht="12.8" hidden="false" customHeight="false" outlineLevel="0" collapsed="false">
      <c r="A5587" s="245" t="n">
        <v>103830</v>
      </c>
      <c r="B5587" s="246" t="s">
        <v>20957</v>
      </c>
      <c r="C5587" s="245" t="s">
        <v>14</v>
      </c>
      <c r="D5587" s="247" t="n">
        <v>0.2943</v>
      </c>
    </row>
    <row r="5588" customFormat="false" ht="12.8" hidden="false" customHeight="false" outlineLevel="0" collapsed="false">
      <c r="A5588" s="245" t="n">
        <v>103863</v>
      </c>
      <c r="B5588" s="246" t="s">
        <v>20958</v>
      </c>
      <c r="C5588" s="245" t="s">
        <v>14</v>
      </c>
      <c r="D5588" s="247" t="n">
        <v>0.2272</v>
      </c>
    </row>
    <row r="5589" customFormat="false" ht="12.8" hidden="false" customHeight="false" outlineLevel="0" collapsed="false">
      <c r="A5589" s="245" t="n">
        <v>93114</v>
      </c>
      <c r="B5589" s="246" t="s">
        <v>20959</v>
      </c>
      <c r="C5589" s="245" t="s">
        <v>14</v>
      </c>
      <c r="D5589" s="247" t="n">
        <v>0.2016</v>
      </c>
    </row>
    <row r="5590" customFormat="false" ht="12.8" hidden="false" customHeight="false" outlineLevel="0" collapsed="false">
      <c r="A5590" s="245" t="n">
        <v>93075</v>
      </c>
      <c r="B5590" s="246" t="s">
        <v>20960</v>
      </c>
      <c r="C5590" s="245" t="s">
        <v>14</v>
      </c>
      <c r="D5590" s="247" t="n">
        <v>0.2689</v>
      </c>
    </row>
    <row r="5591" customFormat="false" ht="12.8" hidden="false" customHeight="false" outlineLevel="0" collapsed="false">
      <c r="A5591" s="245" t="n">
        <v>103876</v>
      </c>
      <c r="B5591" s="246" t="s">
        <v>20961</v>
      </c>
      <c r="C5591" s="245" t="s">
        <v>14</v>
      </c>
      <c r="D5591" s="247" t="n">
        <v>0.3451</v>
      </c>
    </row>
    <row r="5592" customFormat="false" ht="12.8" hidden="false" customHeight="false" outlineLevel="0" collapsed="false">
      <c r="A5592" s="245" t="n">
        <v>103807</v>
      </c>
      <c r="B5592" s="246" t="s">
        <v>20962</v>
      </c>
      <c r="C5592" s="245" t="s">
        <v>14</v>
      </c>
      <c r="D5592" s="247" t="n">
        <v>0.3427</v>
      </c>
    </row>
    <row r="5593" customFormat="false" ht="12.8" hidden="false" customHeight="false" outlineLevel="0" collapsed="false">
      <c r="A5593" s="245" t="n">
        <v>103840</v>
      </c>
      <c r="B5593" s="246" t="s">
        <v>20963</v>
      </c>
      <c r="C5593" s="245" t="s">
        <v>14</v>
      </c>
      <c r="D5593" s="247" t="n">
        <v>0.3328</v>
      </c>
    </row>
    <row r="5594" customFormat="false" ht="12.8" hidden="false" customHeight="false" outlineLevel="0" collapsed="false">
      <c r="A5594" s="245" t="n">
        <v>93098</v>
      </c>
      <c r="B5594" s="246" t="s">
        <v>20964</v>
      </c>
      <c r="C5594" s="245" t="s">
        <v>14</v>
      </c>
      <c r="D5594" s="247" t="n">
        <v>0.2733</v>
      </c>
    </row>
    <row r="5595" customFormat="false" ht="12.8" hidden="false" customHeight="false" outlineLevel="0" collapsed="false">
      <c r="A5595" s="245" t="n">
        <v>93120</v>
      </c>
      <c r="B5595" s="246" t="s">
        <v>20965</v>
      </c>
      <c r="C5595" s="245" t="s">
        <v>14</v>
      </c>
      <c r="D5595" s="247" t="n">
        <v>0.1486</v>
      </c>
    </row>
    <row r="5596" customFormat="false" ht="12.8" hidden="false" customHeight="false" outlineLevel="0" collapsed="false">
      <c r="A5596" s="245" t="n">
        <v>93077</v>
      </c>
      <c r="B5596" s="246" t="s">
        <v>20966</v>
      </c>
      <c r="C5596" s="245" t="s">
        <v>14</v>
      </c>
      <c r="D5596" s="247" t="n">
        <v>0.2096</v>
      </c>
    </row>
    <row r="5597" customFormat="false" ht="12.8" hidden="false" customHeight="false" outlineLevel="0" collapsed="false">
      <c r="A5597" s="245" t="n">
        <v>103879</v>
      </c>
      <c r="B5597" s="246" t="s">
        <v>20967</v>
      </c>
      <c r="C5597" s="245" t="s">
        <v>14</v>
      </c>
      <c r="D5597" s="247" t="n">
        <v>0.2817</v>
      </c>
    </row>
    <row r="5598" customFormat="false" ht="12.8" hidden="false" customHeight="false" outlineLevel="0" collapsed="false">
      <c r="A5598" s="245" t="n">
        <v>103810</v>
      </c>
      <c r="B5598" s="246" t="s">
        <v>20968</v>
      </c>
      <c r="C5598" s="245" t="s">
        <v>14</v>
      </c>
      <c r="D5598" s="247" t="n">
        <v>0.3454</v>
      </c>
    </row>
    <row r="5599" customFormat="false" ht="12.8" hidden="false" customHeight="false" outlineLevel="0" collapsed="false">
      <c r="A5599" s="245" t="n">
        <v>103843</v>
      </c>
      <c r="B5599" s="246" t="s">
        <v>20969</v>
      </c>
      <c r="C5599" s="245" t="s">
        <v>14</v>
      </c>
      <c r="D5599" s="247" t="n">
        <v>0.2897</v>
      </c>
    </row>
    <row r="5600" customFormat="false" ht="12.8" hidden="false" customHeight="false" outlineLevel="0" collapsed="false">
      <c r="A5600" s="245" t="n">
        <v>93100</v>
      </c>
      <c r="B5600" s="246" t="s">
        <v>20970</v>
      </c>
      <c r="C5600" s="245" t="s">
        <v>14</v>
      </c>
      <c r="D5600" s="247" t="n">
        <v>0.2488</v>
      </c>
    </row>
    <row r="5601" customFormat="false" ht="12.8" hidden="false" customHeight="false" outlineLevel="0" collapsed="false">
      <c r="A5601" s="245" t="n">
        <v>93121</v>
      </c>
      <c r="B5601" s="246" t="s">
        <v>20971</v>
      </c>
      <c r="C5601" s="245" t="s">
        <v>14</v>
      </c>
      <c r="D5601" s="247" t="n">
        <v>0.162</v>
      </c>
    </row>
    <row r="5602" customFormat="false" ht="12.8" hidden="false" customHeight="false" outlineLevel="0" collapsed="false">
      <c r="A5602" s="245" t="n">
        <v>93078</v>
      </c>
      <c r="B5602" s="246" t="s">
        <v>20972</v>
      </c>
      <c r="C5602" s="245" t="s">
        <v>14</v>
      </c>
      <c r="D5602" s="247" t="n">
        <v>0.2153</v>
      </c>
    </row>
    <row r="5603" customFormat="false" ht="12.8" hidden="false" customHeight="false" outlineLevel="0" collapsed="false">
      <c r="A5603" s="245" t="n">
        <v>103880</v>
      </c>
      <c r="B5603" s="246" t="s">
        <v>20973</v>
      </c>
      <c r="C5603" s="245" t="s">
        <v>14</v>
      </c>
      <c r="D5603" s="247" t="n">
        <v>0.2796</v>
      </c>
    </row>
    <row r="5604" customFormat="false" ht="12.8" hidden="false" customHeight="false" outlineLevel="0" collapsed="false">
      <c r="A5604" s="245" t="n">
        <v>103811</v>
      </c>
      <c r="B5604" s="246" t="s">
        <v>20974</v>
      </c>
      <c r="C5604" s="245" t="s">
        <v>14</v>
      </c>
      <c r="D5604" s="247" t="n">
        <v>0.3375</v>
      </c>
    </row>
    <row r="5605" customFormat="false" ht="12.8" hidden="false" customHeight="false" outlineLevel="0" collapsed="false">
      <c r="A5605" s="245" t="n">
        <v>103844</v>
      </c>
      <c r="B5605" s="246" t="s">
        <v>20975</v>
      </c>
      <c r="C5605" s="245" t="s">
        <v>14</v>
      </c>
      <c r="D5605" s="247" t="n">
        <v>0.287</v>
      </c>
    </row>
    <row r="5606" customFormat="false" ht="12.8" hidden="false" customHeight="false" outlineLevel="0" collapsed="false">
      <c r="A5606" s="245" t="n">
        <v>93101</v>
      </c>
      <c r="B5606" s="246" t="s">
        <v>20976</v>
      </c>
      <c r="C5606" s="245" t="s">
        <v>14</v>
      </c>
      <c r="D5606" s="247" t="n">
        <v>0.2504</v>
      </c>
    </row>
    <row r="5607" customFormat="false" ht="12.8" hidden="false" customHeight="false" outlineLevel="0" collapsed="false">
      <c r="A5607" s="245" t="n">
        <v>92311</v>
      </c>
      <c r="B5607" s="246" t="s">
        <v>20977</v>
      </c>
      <c r="C5607" s="245" t="s">
        <v>14</v>
      </c>
      <c r="D5607" s="247" t="n">
        <v>0.51</v>
      </c>
    </row>
    <row r="5608" customFormat="false" ht="12.8" hidden="false" customHeight="false" outlineLevel="0" collapsed="false">
      <c r="A5608" s="245" t="n">
        <v>103874</v>
      </c>
      <c r="B5608" s="246" t="s">
        <v>20978</v>
      </c>
      <c r="C5608" s="245" t="s">
        <v>14</v>
      </c>
      <c r="D5608" s="247" t="n">
        <v>0.656</v>
      </c>
    </row>
    <row r="5609" customFormat="false" ht="12.8" hidden="false" customHeight="false" outlineLevel="0" collapsed="false">
      <c r="A5609" s="245" t="n">
        <v>103805</v>
      </c>
      <c r="B5609" s="246" t="s">
        <v>20979</v>
      </c>
      <c r="C5609" s="245" t="s">
        <v>14</v>
      </c>
      <c r="D5609" s="247" t="n">
        <v>0.652</v>
      </c>
    </row>
    <row r="5610" customFormat="false" ht="12.8" hidden="false" customHeight="false" outlineLevel="0" collapsed="false">
      <c r="A5610" s="245" t="n">
        <v>103838</v>
      </c>
      <c r="B5610" s="246" t="s">
        <v>20980</v>
      </c>
      <c r="C5610" s="245" t="s">
        <v>14</v>
      </c>
      <c r="D5610" s="247" t="n">
        <v>0.6383</v>
      </c>
    </row>
    <row r="5611" customFormat="false" ht="12.8" hidden="false" customHeight="false" outlineLevel="0" collapsed="false">
      <c r="A5611" s="245" t="n">
        <v>92326</v>
      </c>
      <c r="B5611" s="246" t="s">
        <v>20981</v>
      </c>
      <c r="C5611" s="245" t="s">
        <v>14</v>
      </c>
      <c r="D5611" s="247" t="n">
        <v>0.5474</v>
      </c>
    </row>
    <row r="5612" customFormat="false" ht="12.8" hidden="false" customHeight="false" outlineLevel="0" collapsed="false">
      <c r="A5612" s="245" t="n">
        <v>92287</v>
      </c>
      <c r="B5612" s="246" t="s">
        <v>20982</v>
      </c>
      <c r="C5612" s="245" t="s">
        <v>14</v>
      </c>
      <c r="D5612" s="247" t="n">
        <v>0.2428</v>
      </c>
    </row>
    <row r="5613" customFormat="false" ht="12.8" hidden="false" customHeight="false" outlineLevel="0" collapsed="false">
      <c r="A5613" s="245" t="n">
        <v>92312</v>
      </c>
      <c r="B5613" s="246" t="s">
        <v>20983</v>
      </c>
      <c r="C5613" s="245" t="s">
        <v>14</v>
      </c>
      <c r="D5613" s="247" t="n">
        <v>0.383</v>
      </c>
    </row>
    <row r="5614" customFormat="false" ht="12.8" hidden="false" customHeight="false" outlineLevel="0" collapsed="false">
      <c r="A5614" s="245" t="n">
        <v>103877</v>
      </c>
      <c r="B5614" s="246" t="s">
        <v>20984</v>
      </c>
      <c r="C5614" s="245" t="s">
        <v>14</v>
      </c>
      <c r="D5614" s="247" t="n">
        <v>0.5102</v>
      </c>
    </row>
    <row r="5615" customFormat="false" ht="12.8" hidden="false" customHeight="false" outlineLevel="0" collapsed="false">
      <c r="A5615" s="245" t="n">
        <v>103808</v>
      </c>
      <c r="B5615" s="246" t="s">
        <v>20985</v>
      </c>
      <c r="C5615" s="245" t="s">
        <v>14</v>
      </c>
      <c r="D5615" s="247" t="n">
        <v>0.5966</v>
      </c>
    </row>
    <row r="5616" customFormat="false" ht="12.8" hidden="false" customHeight="false" outlineLevel="0" collapsed="false">
      <c r="A5616" s="245" t="n">
        <v>103841</v>
      </c>
      <c r="B5616" s="246" t="s">
        <v>20986</v>
      </c>
      <c r="C5616" s="245" t="s">
        <v>14</v>
      </c>
      <c r="D5616" s="247" t="n">
        <v>0.5213</v>
      </c>
    </row>
    <row r="5617" customFormat="false" ht="12.8" hidden="false" customHeight="false" outlineLevel="0" collapsed="false">
      <c r="A5617" s="245" t="n">
        <v>92327</v>
      </c>
      <c r="B5617" s="246" t="s">
        <v>20987</v>
      </c>
      <c r="C5617" s="245" t="s">
        <v>14</v>
      </c>
      <c r="D5617" s="247" t="n">
        <v>0.4562</v>
      </c>
    </row>
    <row r="5618" customFormat="false" ht="12.8" hidden="false" customHeight="false" outlineLevel="0" collapsed="false">
      <c r="A5618" s="245" t="n">
        <v>92288</v>
      </c>
      <c r="B5618" s="246" t="s">
        <v>20988</v>
      </c>
      <c r="C5618" s="245" t="s">
        <v>14</v>
      </c>
      <c r="D5618" s="247" t="n">
        <v>0.1983</v>
      </c>
    </row>
    <row r="5619" customFormat="false" ht="12.8" hidden="false" customHeight="false" outlineLevel="0" collapsed="false">
      <c r="A5619" s="245" t="n">
        <v>92313</v>
      </c>
      <c r="B5619" s="246" t="s">
        <v>20989</v>
      </c>
      <c r="C5619" s="245" t="s">
        <v>14</v>
      </c>
      <c r="D5619" s="247" t="n">
        <v>0.2928</v>
      </c>
    </row>
    <row r="5620" customFormat="false" ht="12.8" hidden="false" customHeight="false" outlineLevel="0" collapsed="false">
      <c r="A5620" s="245" t="n">
        <v>103881</v>
      </c>
      <c r="B5620" s="246" t="s">
        <v>20990</v>
      </c>
      <c r="C5620" s="245" t="s">
        <v>14</v>
      </c>
      <c r="D5620" s="247" t="n">
        <v>0.4139</v>
      </c>
    </row>
    <row r="5621" customFormat="false" ht="12.8" hidden="false" customHeight="false" outlineLevel="0" collapsed="false">
      <c r="A5621" s="245" t="n">
        <v>103812</v>
      </c>
      <c r="B5621" s="246" t="s">
        <v>20991</v>
      </c>
      <c r="C5621" s="245" t="s">
        <v>14</v>
      </c>
      <c r="D5621" s="247" t="n">
        <v>0.5462</v>
      </c>
    </row>
    <row r="5622" customFormat="false" ht="12.8" hidden="false" customHeight="false" outlineLevel="0" collapsed="false">
      <c r="A5622" s="245" t="n">
        <v>103845</v>
      </c>
      <c r="B5622" s="246" t="s">
        <v>20992</v>
      </c>
      <c r="C5622" s="245" t="s">
        <v>14</v>
      </c>
      <c r="D5622" s="247" t="n">
        <v>0.4421</v>
      </c>
    </row>
    <row r="5623" customFormat="false" ht="12.8" hidden="false" customHeight="false" outlineLevel="0" collapsed="false">
      <c r="A5623" s="245" t="n">
        <v>92328</v>
      </c>
      <c r="B5623" s="246" t="s">
        <v>20993</v>
      </c>
      <c r="C5623" s="245" t="s">
        <v>14</v>
      </c>
      <c r="D5623" s="247" t="n">
        <v>0.3933</v>
      </c>
    </row>
    <row r="5624" customFormat="false" ht="12.8" hidden="false" customHeight="false" outlineLevel="0" collapsed="false">
      <c r="A5624" s="245" t="n">
        <v>92289</v>
      </c>
      <c r="B5624" s="246" t="s">
        <v>20994</v>
      </c>
      <c r="C5624" s="245" t="s">
        <v>14</v>
      </c>
      <c r="D5624" s="247" t="n">
        <v>0.1408</v>
      </c>
    </row>
    <row r="5625" customFormat="false" ht="12.8" hidden="false" customHeight="false" outlineLevel="0" collapsed="false">
      <c r="A5625" s="245" t="n">
        <v>92290</v>
      </c>
      <c r="B5625" s="246" t="s">
        <v>20995</v>
      </c>
      <c r="C5625" s="245" t="s">
        <v>14</v>
      </c>
      <c r="D5625" s="247" t="n">
        <v>0.1122</v>
      </c>
    </row>
    <row r="5626" customFormat="false" ht="12.8" hidden="false" customHeight="false" outlineLevel="0" collapsed="false">
      <c r="A5626" s="245" t="n">
        <v>92291</v>
      </c>
      <c r="B5626" s="246" t="s">
        <v>20996</v>
      </c>
      <c r="C5626" s="245" t="s">
        <v>14</v>
      </c>
      <c r="D5626" s="247" t="n">
        <v>0.0936</v>
      </c>
    </row>
    <row r="5627" customFormat="false" ht="12.8" hidden="false" customHeight="false" outlineLevel="0" collapsed="false">
      <c r="A5627" s="245" t="n">
        <v>92292</v>
      </c>
      <c r="B5627" s="246" t="s">
        <v>20997</v>
      </c>
      <c r="C5627" s="245" t="s">
        <v>14</v>
      </c>
      <c r="D5627" s="247" t="n">
        <v>0.037</v>
      </c>
    </row>
    <row r="5628" customFormat="false" ht="12.8" hidden="false" customHeight="false" outlineLevel="0" collapsed="false">
      <c r="A5628" s="245" t="n">
        <v>93082</v>
      </c>
      <c r="B5628" s="246" t="s">
        <v>20998</v>
      </c>
      <c r="C5628" s="245" t="s">
        <v>14</v>
      </c>
      <c r="D5628" s="247" t="n">
        <v>0.1977</v>
      </c>
    </row>
    <row r="5629" customFormat="false" ht="12.8" hidden="false" customHeight="false" outlineLevel="0" collapsed="false">
      <c r="A5629" s="245" t="n">
        <v>103885</v>
      </c>
      <c r="B5629" s="246" t="s">
        <v>20999</v>
      </c>
      <c r="C5629" s="245" t="s">
        <v>14</v>
      </c>
      <c r="D5629" s="247" t="n">
        <v>0.2881</v>
      </c>
    </row>
    <row r="5630" customFormat="false" ht="12.8" hidden="false" customHeight="false" outlineLevel="0" collapsed="false">
      <c r="A5630" s="245" t="n">
        <v>103816</v>
      </c>
      <c r="B5630" s="246" t="s">
        <v>21000</v>
      </c>
      <c r="C5630" s="245" t="s">
        <v>14</v>
      </c>
      <c r="D5630" s="247" t="n">
        <v>0.2856</v>
      </c>
    </row>
    <row r="5631" customFormat="false" ht="12.8" hidden="false" customHeight="false" outlineLevel="0" collapsed="false">
      <c r="A5631" s="245" t="n">
        <v>103849</v>
      </c>
      <c r="B5631" s="246" t="s">
        <v>21001</v>
      </c>
      <c r="C5631" s="245" t="s">
        <v>14</v>
      </c>
      <c r="D5631" s="247" t="n">
        <v>0.2734</v>
      </c>
    </row>
    <row r="5632" customFormat="false" ht="12.8" hidden="false" customHeight="false" outlineLevel="0" collapsed="false">
      <c r="A5632" s="245" t="n">
        <v>93105</v>
      </c>
      <c r="B5632" s="246" t="s">
        <v>21002</v>
      </c>
      <c r="C5632" s="245" t="s">
        <v>14</v>
      </c>
      <c r="D5632" s="247" t="n">
        <v>0.2035</v>
      </c>
    </row>
    <row r="5633" customFormat="false" ht="12.8" hidden="false" customHeight="false" outlineLevel="0" collapsed="false">
      <c r="A5633" s="245" t="n">
        <v>93055</v>
      </c>
      <c r="B5633" s="246" t="s">
        <v>21003</v>
      </c>
      <c r="C5633" s="245" t="s">
        <v>14</v>
      </c>
      <c r="D5633" s="247" t="n">
        <v>0.0626</v>
      </c>
    </row>
    <row r="5634" customFormat="false" ht="12.8" hidden="false" customHeight="false" outlineLevel="0" collapsed="false">
      <c r="A5634" s="245" t="n">
        <v>93089</v>
      </c>
      <c r="B5634" s="246" t="s">
        <v>21004</v>
      </c>
      <c r="C5634" s="245" t="s">
        <v>14</v>
      </c>
      <c r="D5634" s="247" t="n">
        <v>0.1147</v>
      </c>
    </row>
    <row r="5635" customFormat="false" ht="12.8" hidden="false" customHeight="false" outlineLevel="0" collapsed="false">
      <c r="A5635" s="245" t="n">
        <v>103891</v>
      </c>
      <c r="B5635" s="246" t="s">
        <v>21005</v>
      </c>
      <c r="C5635" s="245" t="s">
        <v>14</v>
      </c>
      <c r="D5635" s="247" t="n">
        <v>0.1789</v>
      </c>
    </row>
    <row r="5636" customFormat="false" ht="12.8" hidden="false" customHeight="false" outlineLevel="0" collapsed="false">
      <c r="A5636" s="245" t="n">
        <v>103822</v>
      </c>
      <c r="B5636" s="246" t="s">
        <v>21006</v>
      </c>
      <c r="C5636" s="245" t="s">
        <v>14</v>
      </c>
      <c r="D5636" s="247" t="n">
        <v>0.2379</v>
      </c>
    </row>
    <row r="5637" customFormat="false" ht="12.8" hidden="false" customHeight="false" outlineLevel="0" collapsed="false">
      <c r="A5637" s="245" t="n">
        <v>103855</v>
      </c>
      <c r="B5637" s="246" t="s">
        <v>21007</v>
      </c>
      <c r="C5637" s="245" t="s">
        <v>14</v>
      </c>
      <c r="D5637" s="247" t="n">
        <v>0.1862</v>
      </c>
    </row>
    <row r="5638" customFormat="false" ht="12.8" hidden="false" customHeight="false" outlineLevel="0" collapsed="false">
      <c r="A5638" s="245" t="n">
        <v>93112</v>
      </c>
      <c r="B5638" s="246" t="s">
        <v>21008</v>
      </c>
      <c r="C5638" s="245" t="s">
        <v>14</v>
      </c>
      <c r="D5638" s="247" t="n">
        <v>0.1495</v>
      </c>
    </row>
    <row r="5639" customFormat="false" ht="12.8" hidden="false" customHeight="false" outlineLevel="0" collapsed="false">
      <c r="A5639" s="245" t="n">
        <v>93060</v>
      </c>
      <c r="B5639" s="246" t="s">
        <v>21009</v>
      </c>
      <c r="C5639" s="245" t="s">
        <v>14</v>
      </c>
      <c r="D5639" s="247" t="n">
        <v>0.0461</v>
      </c>
    </row>
    <row r="5640" customFormat="false" ht="12.8" hidden="false" customHeight="false" outlineLevel="0" collapsed="false">
      <c r="A5640" s="245" t="n">
        <v>93094</v>
      </c>
      <c r="B5640" s="246" t="s">
        <v>21010</v>
      </c>
      <c r="C5640" s="245" t="s">
        <v>14</v>
      </c>
      <c r="D5640" s="247" t="n">
        <v>0.0749</v>
      </c>
    </row>
    <row r="5641" customFormat="false" ht="12.8" hidden="false" customHeight="false" outlineLevel="0" collapsed="false">
      <c r="A5641" s="245" t="n">
        <v>103897</v>
      </c>
      <c r="B5641" s="246" t="s">
        <v>21011</v>
      </c>
      <c r="C5641" s="245" t="s">
        <v>14</v>
      </c>
      <c r="D5641" s="247" t="n">
        <v>0.1214</v>
      </c>
    </row>
    <row r="5642" customFormat="false" ht="12.8" hidden="false" customHeight="false" outlineLevel="0" collapsed="false">
      <c r="A5642" s="245" t="n">
        <v>103828</v>
      </c>
      <c r="B5642" s="246" t="s">
        <v>21012</v>
      </c>
      <c r="C5642" s="245" t="s">
        <v>14</v>
      </c>
      <c r="D5642" s="247" t="n">
        <v>0.193</v>
      </c>
    </row>
    <row r="5643" customFormat="false" ht="12.8" hidden="false" customHeight="false" outlineLevel="0" collapsed="false">
      <c r="A5643" s="245" t="n">
        <v>103861</v>
      </c>
      <c r="B5643" s="246" t="s">
        <v>21013</v>
      </c>
      <c r="C5643" s="245" t="s">
        <v>14</v>
      </c>
      <c r="D5643" s="247" t="n">
        <v>0.1348</v>
      </c>
    </row>
    <row r="5644" customFormat="false" ht="12.8" hidden="false" customHeight="false" outlineLevel="0" collapsed="false">
      <c r="A5644" s="245" t="n">
        <v>93115</v>
      </c>
      <c r="B5644" s="246" t="s">
        <v>21014</v>
      </c>
      <c r="C5644" s="245" t="s">
        <v>14</v>
      </c>
      <c r="D5644" s="247" t="n">
        <v>0.1128</v>
      </c>
    </row>
    <row r="5645" customFormat="false" ht="12.8" hidden="false" customHeight="false" outlineLevel="0" collapsed="false">
      <c r="A5645" s="245" t="n">
        <v>93074</v>
      </c>
      <c r="B5645" s="246" t="s">
        <v>21015</v>
      </c>
      <c r="C5645" s="245" t="s">
        <v>14</v>
      </c>
      <c r="D5645" s="247" t="n">
        <v>0.5389</v>
      </c>
    </row>
    <row r="5646" customFormat="false" ht="12.8" hidden="false" customHeight="false" outlineLevel="0" collapsed="false">
      <c r="A5646" s="245" t="n">
        <v>103875</v>
      </c>
      <c r="B5646" s="246" t="s">
        <v>21016</v>
      </c>
      <c r="C5646" s="245" t="s">
        <v>14</v>
      </c>
      <c r="D5646" s="247" t="n">
        <v>0.657</v>
      </c>
    </row>
    <row r="5647" customFormat="false" ht="12.8" hidden="false" customHeight="false" outlineLevel="0" collapsed="false">
      <c r="A5647" s="245" t="n">
        <v>103806</v>
      </c>
      <c r="B5647" s="246" t="s">
        <v>21017</v>
      </c>
      <c r="C5647" s="245" t="s">
        <v>14</v>
      </c>
      <c r="D5647" s="247" t="n">
        <v>0.653</v>
      </c>
    </row>
    <row r="5648" customFormat="false" ht="12.8" hidden="false" customHeight="false" outlineLevel="0" collapsed="false">
      <c r="A5648" s="245" t="n">
        <v>103839</v>
      </c>
      <c r="B5648" s="246" t="s">
        <v>21018</v>
      </c>
      <c r="C5648" s="245" t="s">
        <v>14</v>
      </c>
      <c r="D5648" s="247" t="n">
        <v>0.6394</v>
      </c>
    </row>
    <row r="5649" customFormat="false" ht="12.8" hidden="false" customHeight="false" outlineLevel="0" collapsed="false">
      <c r="A5649" s="245" t="n">
        <v>93097</v>
      </c>
      <c r="B5649" s="246" t="s">
        <v>21019</v>
      </c>
      <c r="C5649" s="245" t="s">
        <v>14</v>
      </c>
      <c r="D5649" s="247" t="n">
        <v>0.5477</v>
      </c>
    </row>
    <row r="5650" customFormat="false" ht="12.8" hidden="false" customHeight="false" outlineLevel="0" collapsed="false">
      <c r="A5650" s="245" t="n">
        <v>93119</v>
      </c>
      <c r="B5650" s="246" t="s">
        <v>21020</v>
      </c>
      <c r="C5650" s="245" t="s">
        <v>14</v>
      </c>
      <c r="D5650" s="247" t="n">
        <v>0.2469</v>
      </c>
    </row>
    <row r="5651" customFormat="false" ht="12.8" hidden="false" customHeight="false" outlineLevel="0" collapsed="false">
      <c r="A5651" s="245" t="n">
        <v>93076</v>
      </c>
      <c r="B5651" s="246" t="s">
        <v>21021</v>
      </c>
      <c r="C5651" s="245" t="s">
        <v>14</v>
      </c>
      <c r="D5651" s="247" t="n">
        <v>0.3883</v>
      </c>
    </row>
    <row r="5652" customFormat="false" ht="12.8" hidden="false" customHeight="false" outlineLevel="0" collapsed="false">
      <c r="A5652" s="245" t="n">
        <v>103878</v>
      </c>
      <c r="B5652" s="246" t="s">
        <v>21022</v>
      </c>
      <c r="C5652" s="245" t="s">
        <v>14</v>
      </c>
      <c r="D5652" s="247" t="n">
        <v>0.5158</v>
      </c>
    </row>
    <row r="5653" customFormat="false" ht="12.8" hidden="false" customHeight="false" outlineLevel="0" collapsed="false">
      <c r="A5653" s="245" t="n">
        <v>103809</v>
      </c>
      <c r="B5653" s="246" t="s">
        <v>21023</v>
      </c>
      <c r="C5653" s="245" t="s">
        <v>14</v>
      </c>
      <c r="D5653" s="247" t="n">
        <v>0.6019</v>
      </c>
    </row>
    <row r="5654" customFormat="false" ht="12.8" hidden="false" customHeight="false" outlineLevel="0" collapsed="false">
      <c r="A5654" s="245" t="n">
        <v>103842</v>
      </c>
      <c r="B5654" s="246" t="s">
        <v>21024</v>
      </c>
      <c r="C5654" s="245" t="s">
        <v>14</v>
      </c>
      <c r="D5654" s="247" t="n">
        <v>0.5268</v>
      </c>
    </row>
    <row r="5655" customFormat="false" ht="12.8" hidden="false" customHeight="false" outlineLevel="0" collapsed="false">
      <c r="A5655" s="245" t="n">
        <v>93099</v>
      </c>
      <c r="B5655" s="246" t="s">
        <v>21025</v>
      </c>
      <c r="C5655" s="245" t="s">
        <v>14</v>
      </c>
      <c r="D5655" s="247" t="n">
        <v>0.4618</v>
      </c>
    </row>
    <row r="5656" customFormat="false" ht="12.8" hidden="false" customHeight="false" outlineLevel="0" collapsed="false">
      <c r="A5656" s="245" t="n">
        <v>93122</v>
      </c>
      <c r="B5656" s="246" t="s">
        <v>21026</v>
      </c>
      <c r="C5656" s="245" t="s">
        <v>14</v>
      </c>
      <c r="D5656" s="247" t="n">
        <v>0.212</v>
      </c>
    </row>
    <row r="5657" customFormat="false" ht="12.8" hidden="false" customHeight="false" outlineLevel="0" collapsed="false">
      <c r="A5657" s="245" t="n">
        <v>93079</v>
      </c>
      <c r="B5657" s="246" t="s">
        <v>21027</v>
      </c>
      <c r="C5657" s="245" t="s">
        <v>14</v>
      </c>
      <c r="D5657" s="247" t="n">
        <v>0.3104</v>
      </c>
    </row>
    <row r="5658" customFormat="false" ht="12.8" hidden="false" customHeight="false" outlineLevel="0" collapsed="false">
      <c r="A5658" s="245" t="n">
        <v>103882</v>
      </c>
      <c r="B5658" s="246" t="s">
        <v>21028</v>
      </c>
      <c r="C5658" s="245" t="s">
        <v>14</v>
      </c>
      <c r="D5658" s="247" t="n">
        <v>0.4343</v>
      </c>
    </row>
    <row r="5659" customFormat="false" ht="12.8" hidden="false" customHeight="false" outlineLevel="0" collapsed="false">
      <c r="A5659" s="245" t="n">
        <v>103813</v>
      </c>
      <c r="B5659" s="246" t="s">
        <v>21029</v>
      </c>
      <c r="C5659" s="245" t="s">
        <v>14</v>
      </c>
      <c r="D5659" s="247" t="n">
        <v>0.5665</v>
      </c>
    </row>
    <row r="5660" customFormat="false" ht="12.8" hidden="false" customHeight="false" outlineLevel="0" collapsed="false">
      <c r="A5660" s="245" t="n">
        <v>103846</v>
      </c>
      <c r="B5660" s="246" t="s">
        <v>21030</v>
      </c>
      <c r="C5660" s="245" t="s">
        <v>14</v>
      </c>
      <c r="D5660" s="247" t="n">
        <v>0.4626</v>
      </c>
    </row>
    <row r="5661" customFormat="false" ht="12.8" hidden="false" customHeight="false" outlineLevel="0" collapsed="false">
      <c r="A5661" s="245" t="n">
        <v>93102</v>
      </c>
      <c r="B5661" s="246" t="s">
        <v>21031</v>
      </c>
      <c r="C5661" s="245" t="s">
        <v>14</v>
      </c>
      <c r="D5661" s="247" t="n">
        <v>0.4133</v>
      </c>
    </row>
    <row r="5662" customFormat="false" ht="12.8" hidden="false" customHeight="false" outlineLevel="0" collapsed="false">
      <c r="A5662" s="245" t="n">
        <v>93123</v>
      </c>
      <c r="B5662" s="246" t="s">
        <v>21032</v>
      </c>
      <c r="C5662" s="245" t="s">
        <v>14</v>
      </c>
      <c r="D5662" s="247" t="n">
        <v>0.1195</v>
      </c>
    </row>
    <row r="5663" customFormat="false" ht="12.8" hidden="false" customHeight="false" outlineLevel="0" collapsed="false">
      <c r="A5663" s="245" t="n">
        <v>93124</v>
      </c>
      <c r="B5663" s="246" t="s">
        <v>21033</v>
      </c>
      <c r="C5663" s="245" t="s">
        <v>14</v>
      </c>
      <c r="D5663" s="247" t="n">
        <v>0.0919</v>
      </c>
    </row>
    <row r="5664" customFormat="false" ht="12.8" hidden="false" customHeight="false" outlineLevel="0" collapsed="false">
      <c r="A5664" s="245" t="n">
        <v>93125</v>
      </c>
      <c r="B5664" s="246" t="s">
        <v>21034</v>
      </c>
      <c r="C5664" s="245" t="s">
        <v>14</v>
      </c>
      <c r="D5664" s="247" t="n">
        <v>0.0809</v>
      </c>
    </row>
    <row r="5665" customFormat="false" ht="12.8" hidden="false" customHeight="false" outlineLevel="0" collapsed="false">
      <c r="A5665" s="245" t="n">
        <v>93126</v>
      </c>
      <c r="B5665" s="246" t="s">
        <v>21035</v>
      </c>
      <c r="C5665" s="245" t="s">
        <v>14</v>
      </c>
      <c r="D5665" s="247" t="n">
        <v>0.0449</v>
      </c>
    </row>
    <row r="5666" customFormat="false" ht="12.8" hidden="false" customHeight="false" outlineLevel="0" collapsed="false">
      <c r="A5666" s="245" t="n">
        <v>93063</v>
      </c>
      <c r="B5666" s="246" t="s">
        <v>21036</v>
      </c>
      <c r="C5666" s="245" t="s">
        <v>14</v>
      </c>
      <c r="D5666" s="247" t="n">
        <v>0.007</v>
      </c>
    </row>
    <row r="5667" customFormat="false" ht="12.8" hidden="false" customHeight="false" outlineLevel="0" collapsed="false">
      <c r="A5667" s="245" t="n">
        <v>93066</v>
      </c>
      <c r="B5667" s="246" t="s">
        <v>21037</v>
      </c>
      <c r="C5667" s="245" t="s">
        <v>14</v>
      </c>
      <c r="D5667" s="247" t="n">
        <v>0.0067</v>
      </c>
    </row>
    <row r="5668" customFormat="false" ht="12.8" hidden="false" customHeight="false" outlineLevel="0" collapsed="false">
      <c r="A5668" s="245" t="n">
        <v>93069</v>
      </c>
      <c r="B5668" s="246" t="s">
        <v>21038</v>
      </c>
      <c r="C5668" s="245" t="s">
        <v>14</v>
      </c>
      <c r="D5668" s="247" t="n">
        <v>0.0063</v>
      </c>
    </row>
    <row r="5669" customFormat="false" ht="12.8" hidden="false" customHeight="false" outlineLevel="0" collapsed="false">
      <c r="A5669" s="245" t="n">
        <v>93072</v>
      </c>
      <c r="B5669" s="246" t="s">
        <v>21039</v>
      </c>
      <c r="C5669" s="245" t="s">
        <v>14</v>
      </c>
      <c r="D5669" s="247" t="n">
        <v>0.0059</v>
      </c>
    </row>
    <row r="5670" customFormat="false" ht="12.8" hidden="false" customHeight="false" outlineLevel="0" collapsed="false">
      <c r="A5670" s="245" t="n">
        <v>93083</v>
      </c>
      <c r="B5670" s="246" t="s">
        <v>21040</v>
      </c>
      <c r="C5670" s="245" t="s">
        <v>14</v>
      </c>
      <c r="D5670" s="247" t="n">
        <v>0.0105</v>
      </c>
    </row>
    <row r="5671" customFormat="false" ht="12.8" hidden="false" customHeight="false" outlineLevel="0" collapsed="false">
      <c r="A5671" s="245" t="n">
        <v>103886</v>
      </c>
      <c r="B5671" s="246" t="s">
        <v>21041</v>
      </c>
      <c r="C5671" s="245" t="s">
        <v>14</v>
      </c>
      <c r="D5671" s="247" t="n">
        <v>0.0171</v>
      </c>
    </row>
    <row r="5672" customFormat="false" ht="12.8" hidden="false" customHeight="false" outlineLevel="0" collapsed="false">
      <c r="A5672" s="245" t="n">
        <v>103817</v>
      </c>
      <c r="B5672" s="246" t="s">
        <v>21042</v>
      </c>
      <c r="C5672" s="245" t="s">
        <v>14</v>
      </c>
      <c r="D5672" s="247" t="n">
        <v>0.017</v>
      </c>
    </row>
    <row r="5673" customFormat="false" ht="12.8" hidden="false" customHeight="false" outlineLevel="0" collapsed="false">
      <c r="A5673" s="245" t="n">
        <v>103850</v>
      </c>
      <c r="B5673" s="246" t="s">
        <v>21043</v>
      </c>
      <c r="C5673" s="245" t="s">
        <v>14</v>
      </c>
      <c r="D5673" s="247" t="n">
        <v>0.016</v>
      </c>
    </row>
    <row r="5674" customFormat="false" ht="12.8" hidden="false" customHeight="false" outlineLevel="0" collapsed="false">
      <c r="A5674" s="245" t="n">
        <v>93106</v>
      </c>
      <c r="B5674" s="246" t="s">
        <v>21044</v>
      </c>
      <c r="C5674" s="245" t="s">
        <v>14</v>
      </c>
      <c r="D5674" s="247" t="n">
        <v>0.0109</v>
      </c>
    </row>
    <row r="5675" customFormat="false" ht="12.8" hidden="false" customHeight="false" outlineLevel="0" collapsed="false">
      <c r="A5675" s="245" t="n">
        <v>93052</v>
      </c>
      <c r="B5675" s="246" t="s">
        <v>21045</v>
      </c>
      <c r="C5675" s="245" t="s">
        <v>14</v>
      </c>
      <c r="D5675" s="247" t="n">
        <v>0.0054</v>
      </c>
    </row>
    <row r="5676" customFormat="false" ht="12.8" hidden="false" customHeight="false" outlineLevel="0" collapsed="false">
      <c r="A5676" s="245" t="n">
        <v>93086</v>
      </c>
      <c r="B5676" s="246" t="s">
        <v>21046</v>
      </c>
      <c r="C5676" s="245" t="s">
        <v>14</v>
      </c>
      <c r="D5676" s="247" t="n">
        <v>0.0104</v>
      </c>
    </row>
    <row r="5677" customFormat="false" ht="12.8" hidden="false" customHeight="false" outlineLevel="0" collapsed="false">
      <c r="A5677" s="245" t="n">
        <v>103890</v>
      </c>
      <c r="B5677" s="246" t="s">
        <v>21047</v>
      </c>
      <c r="C5677" s="245" t="s">
        <v>14</v>
      </c>
      <c r="D5677" s="247" t="n">
        <v>0.0174</v>
      </c>
    </row>
    <row r="5678" customFormat="false" ht="12.8" hidden="false" customHeight="false" outlineLevel="0" collapsed="false">
      <c r="A5678" s="245" t="n">
        <v>103821</v>
      </c>
      <c r="B5678" s="246" t="s">
        <v>21048</v>
      </c>
      <c r="C5678" s="245" t="s">
        <v>14</v>
      </c>
      <c r="D5678" s="247" t="n">
        <v>0.0249</v>
      </c>
    </row>
    <row r="5679" customFormat="false" ht="12.8" hidden="false" customHeight="false" outlineLevel="0" collapsed="false">
      <c r="A5679" s="245" t="n">
        <v>103854</v>
      </c>
      <c r="B5679" s="246" t="s">
        <v>21049</v>
      </c>
      <c r="C5679" s="245" t="s">
        <v>14</v>
      </c>
      <c r="D5679" s="247" t="n">
        <v>0.0183</v>
      </c>
    </row>
    <row r="5680" customFormat="false" ht="12.8" hidden="false" customHeight="false" outlineLevel="0" collapsed="false">
      <c r="A5680" s="245" t="n">
        <v>93109</v>
      </c>
      <c r="B5680" s="246" t="s">
        <v>21050</v>
      </c>
      <c r="C5680" s="245" t="s">
        <v>14</v>
      </c>
      <c r="D5680" s="247" t="n">
        <v>0.0141</v>
      </c>
    </row>
    <row r="5681" customFormat="false" ht="12.8" hidden="false" customHeight="false" outlineLevel="0" collapsed="false">
      <c r="A5681" s="245" t="n">
        <v>93058</v>
      </c>
      <c r="B5681" s="246" t="s">
        <v>21051</v>
      </c>
      <c r="C5681" s="245" t="s">
        <v>14</v>
      </c>
      <c r="D5681" s="247" t="n">
        <v>0.0063</v>
      </c>
    </row>
    <row r="5682" customFormat="false" ht="12.8" hidden="false" customHeight="false" outlineLevel="0" collapsed="false">
      <c r="A5682" s="245" t="n">
        <v>93092</v>
      </c>
      <c r="B5682" s="246" t="s">
        <v>21052</v>
      </c>
      <c r="C5682" s="245" t="s">
        <v>14</v>
      </c>
      <c r="D5682" s="247" t="n">
        <v>0.0106</v>
      </c>
    </row>
    <row r="5683" customFormat="false" ht="12.8" hidden="false" customHeight="false" outlineLevel="0" collapsed="false">
      <c r="A5683" s="245" t="n">
        <v>103898</v>
      </c>
      <c r="B5683" s="246" t="s">
        <v>21053</v>
      </c>
      <c r="C5683" s="245" t="s">
        <v>14</v>
      </c>
      <c r="D5683" s="247" t="n">
        <v>0.0179</v>
      </c>
    </row>
    <row r="5684" customFormat="false" ht="12.8" hidden="false" customHeight="false" outlineLevel="0" collapsed="false">
      <c r="A5684" s="245" t="n">
        <v>103829</v>
      </c>
      <c r="B5684" s="246" t="s">
        <v>21054</v>
      </c>
      <c r="C5684" s="245" t="s">
        <v>14</v>
      </c>
      <c r="D5684" s="247" t="n">
        <v>0.0305</v>
      </c>
    </row>
    <row r="5685" customFormat="false" ht="12.8" hidden="false" customHeight="false" outlineLevel="0" collapsed="false">
      <c r="A5685" s="245" t="n">
        <v>103862</v>
      </c>
      <c r="B5685" s="246" t="s">
        <v>21055</v>
      </c>
      <c r="C5685" s="245" t="s">
        <v>14</v>
      </c>
      <c r="D5685" s="247" t="n">
        <v>0.0202</v>
      </c>
    </row>
    <row r="5686" customFormat="false" ht="12.8" hidden="false" customHeight="false" outlineLevel="0" collapsed="false">
      <c r="A5686" s="245" t="n">
        <v>93116</v>
      </c>
      <c r="B5686" s="246" t="s">
        <v>21056</v>
      </c>
      <c r="C5686" s="245" t="s">
        <v>14</v>
      </c>
      <c r="D5686" s="247" t="n">
        <v>0.0165</v>
      </c>
    </row>
    <row r="5687" customFormat="false" ht="12.8" hidden="false" customHeight="false" outlineLevel="0" collapsed="false">
      <c r="A5687" s="245" t="n">
        <v>92314</v>
      </c>
      <c r="B5687" s="246" t="s">
        <v>21057</v>
      </c>
      <c r="C5687" s="245" t="s">
        <v>14</v>
      </c>
      <c r="D5687" s="247" t="n">
        <v>0.5536</v>
      </c>
    </row>
    <row r="5688" customFormat="false" ht="12.8" hidden="false" customHeight="false" outlineLevel="0" collapsed="false">
      <c r="A5688" s="245" t="n">
        <v>103883</v>
      </c>
      <c r="B5688" s="246" t="s">
        <v>21058</v>
      </c>
      <c r="C5688" s="245" t="s">
        <v>14</v>
      </c>
      <c r="D5688" s="247" t="n">
        <v>0.6704</v>
      </c>
    </row>
    <row r="5689" customFormat="false" ht="12.8" hidden="false" customHeight="false" outlineLevel="0" collapsed="false">
      <c r="A5689" s="245" t="n">
        <v>103814</v>
      </c>
      <c r="B5689" s="246" t="s">
        <v>21059</v>
      </c>
      <c r="C5689" s="245" t="s">
        <v>14</v>
      </c>
      <c r="D5689" s="247" t="n">
        <v>0.6651</v>
      </c>
    </row>
    <row r="5690" customFormat="false" ht="12.8" hidden="false" customHeight="false" outlineLevel="0" collapsed="false">
      <c r="A5690" s="245" t="n">
        <v>103847</v>
      </c>
      <c r="B5690" s="246" t="s">
        <v>21060</v>
      </c>
      <c r="C5690" s="245" t="s">
        <v>14</v>
      </c>
      <c r="D5690" s="247" t="n">
        <v>0.6518</v>
      </c>
    </row>
    <row r="5691" customFormat="false" ht="12.8" hidden="false" customHeight="false" outlineLevel="0" collapsed="false">
      <c r="A5691" s="245" t="n">
        <v>92329</v>
      </c>
      <c r="B5691" s="246" t="s">
        <v>21061</v>
      </c>
      <c r="C5691" s="245" t="s">
        <v>14</v>
      </c>
      <c r="D5691" s="247" t="n">
        <v>0.5626</v>
      </c>
    </row>
    <row r="5692" customFormat="false" ht="12.8" hidden="false" customHeight="false" outlineLevel="0" collapsed="false">
      <c r="A5692" s="245" t="n">
        <v>92293</v>
      </c>
      <c r="B5692" s="246" t="s">
        <v>21062</v>
      </c>
      <c r="C5692" s="245" t="s">
        <v>14</v>
      </c>
      <c r="D5692" s="247" t="n">
        <v>0.2853</v>
      </c>
    </row>
    <row r="5693" customFormat="false" ht="12.8" hidden="false" customHeight="false" outlineLevel="0" collapsed="false">
      <c r="A5693" s="245" t="n">
        <v>92315</v>
      </c>
      <c r="B5693" s="246" t="s">
        <v>21063</v>
      </c>
      <c r="C5693" s="245" t="s">
        <v>14</v>
      </c>
      <c r="D5693" s="247" t="n">
        <v>0.4354</v>
      </c>
    </row>
    <row r="5694" customFormat="false" ht="12.8" hidden="false" customHeight="false" outlineLevel="0" collapsed="false">
      <c r="A5694" s="245" t="n">
        <v>103888</v>
      </c>
      <c r="B5694" s="246" t="s">
        <v>21064</v>
      </c>
      <c r="C5694" s="245" t="s">
        <v>14</v>
      </c>
      <c r="D5694" s="247" t="n">
        <v>0.5642</v>
      </c>
    </row>
    <row r="5695" customFormat="false" ht="12.8" hidden="false" customHeight="false" outlineLevel="0" collapsed="false">
      <c r="A5695" s="245" t="n">
        <v>103819</v>
      </c>
      <c r="B5695" s="246" t="s">
        <v>21065</v>
      </c>
      <c r="C5695" s="245" t="s">
        <v>14</v>
      </c>
      <c r="D5695" s="247" t="n">
        <v>0.6453</v>
      </c>
    </row>
    <row r="5696" customFormat="false" ht="12.8" hidden="false" customHeight="false" outlineLevel="0" collapsed="false">
      <c r="A5696" s="245" t="n">
        <v>103852</v>
      </c>
      <c r="B5696" s="246" t="s">
        <v>21066</v>
      </c>
      <c r="C5696" s="245" t="s">
        <v>14</v>
      </c>
      <c r="D5696" s="247" t="n">
        <v>0.5738</v>
      </c>
    </row>
    <row r="5697" customFormat="false" ht="12.8" hidden="false" customHeight="false" outlineLevel="0" collapsed="false">
      <c r="A5697" s="245" t="n">
        <v>92330</v>
      </c>
      <c r="B5697" s="246" t="s">
        <v>21067</v>
      </c>
      <c r="C5697" s="245" t="s">
        <v>14</v>
      </c>
      <c r="D5697" s="247" t="n">
        <v>0.5098</v>
      </c>
    </row>
    <row r="5698" customFormat="false" ht="12.8" hidden="false" customHeight="false" outlineLevel="0" collapsed="false">
      <c r="A5698" s="245" t="n">
        <v>92294</v>
      </c>
      <c r="B5698" s="246" t="s">
        <v>21068</v>
      </c>
      <c r="C5698" s="245" t="s">
        <v>14</v>
      </c>
      <c r="D5698" s="247" t="n">
        <v>0.2169</v>
      </c>
    </row>
    <row r="5699" customFormat="false" ht="12.8" hidden="false" customHeight="false" outlineLevel="0" collapsed="false">
      <c r="A5699" s="245" t="n">
        <v>92316</v>
      </c>
      <c r="B5699" s="246" t="s">
        <v>21069</v>
      </c>
      <c r="C5699" s="245" t="s">
        <v>14</v>
      </c>
      <c r="D5699" s="247" t="n">
        <v>0.3166</v>
      </c>
    </row>
    <row r="5700" customFormat="false" ht="12.8" hidden="false" customHeight="false" outlineLevel="0" collapsed="false">
      <c r="A5700" s="245" t="n">
        <v>103895</v>
      </c>
      <c r="B5700" s="246" t="s">
        <v>21070</v>
      </c>
      <c r="C5700" s="245" t="s">
        <v>14</v>
      </c>
      <c r="D5700" s="247" t="n">
        <v>0.4412</v>
      </c>
    </row>
    <row r="5701" customFormat="false" ht="12.8" hidden="false" customHeight="false" outlineLevel="0" collapsed="false">
      <c r="A5701" s="245" t="n">
        <v>103826</v>
      </c>
      <c r="B5701" s="246" t="s">
        <v>21071</v>
      </c>
      <c r="C5701" s="245" t="s">
        <v>14</v>
      </c>
      <c r="D5701" s="247" t="n">
        <v>0.5812</v>
      </c>
    </row>
    <row r="5702" customFormat="false" ht="12.8" hidden="false" customHeight="false" outlineLevel="0" collapsed="false">
      <c r="A5702" s="245" t="n">
        <v>103859</v>
      </c>
      <c r="B5702" s="246" t="s">
        <v>21072</v>
      </c>
      <c r="C5702" s="245" t="s">
        <v>14</v>
      </c>
      <c r="D5702" s="247" t="n">
        <v>0.4694</v>
      </c>
    </row>
    <row r="5703" customFormat="false" ht="12.8" hidden="false" customHeight="false" outlineLevel="0" collapsed="false">
      <c r="A5703" s="245" t="n">
        <v>92331</v>
      </c>
      <c r="B5703" s="246" t="s">
        <v>21073</v>
      </c>
      <c r="C5703" s="245" t="s">
        <v>14</v>
      </c>
      <c r="D5703" s="247" t="n">
        <v>0.42</v>
      </c>
    </row>
    <row r="5704" customFormat="false" ht="12.8" hidden="false" customHeight="false" outlineLevel="0" collapsed="false">
      <c r="A5704" s="245" t="n">
        <v>92295</v>
      </c>
      <c r="B5704" s="246" t="s">
        <v>21074</v>
      </c>
      <c r="C5704" s="245" t="s">
        <v>14</v>
      </c>
      <c r="D5704" s="247" t="n">
        <v>0.1448</v>
      </c>
    </row>
    <row r="5705" customFormat="false" ht="12.8" hidden="false" customHeight="false" outlineLevel="0" collapsed="false">
      <c r="A5705" s="245" t="n">
        <v>92296</v>
      </c>
      <c r="B5705" s="246" t="s">
        <v>21075</v>
      </c>
      <c r="C5705" s="245" t="s">
        <v>14</v>
      </c>
      <c r="D5705" s="247" t="n">
        <v>0.1318</v>
      </c>
    </row>
    <row r="5706" customFormat="false" ht="12.8" hidden="false" customHeight="false" outlineLevel="0" collapsed="false">
      <c r="A5706" s="245" t="n">
        <v>92297</v>
      </c>
      <c r="B5706" s="246" t="s">
        <v>21076</v>
      </c>
      <c r="C5706" s="245" t="s">
        <v>14</v>
      </c>
      <c r="D5706" s="247" t="n">
        <v>0.1099</v>
      </c>
    </row>
    <row r="5707" customFormat="false" ht="12.8" hidden="false" customHeight="false" outlineLevel="0" collapsed="false">
      <c r="A5707" s="245" t="n">
        <v>92298</v>
      </c>
      <c r="B5707" s="246" t="s">
        <v>21077</v>
      </c>
      <c r="C5707" s="245" t="s">
        <v>14</v>
      </c>
      <c r="D5707" s="247" t="n">
        <v>0.0479</v>
      </c>
    </row>
    <row r="5708" customFormat="false" ht="12.8" hidden="false" customHeight="false" outlineLevel="0" collapsed="false">
      <c r="A5708" s="245" t="n">
        <v>93080</v>
      </c>
      <c r="B5708" s="246" t="s">
        <v>21078</v>
      </c>
      <c r="C5708" s="245" t="s">
        <v>14</v>
      </c>
      <c r="D5708" s="247" t="n">
        <v>0.5513</v>
      </c>
    </row>
    <row r="5709" customFormat="false" ht="12.8" hidden="false" customHeight="false" outlineLevel="0" collapsed="false">
      <c r="A5709" s="245" t="n">
        <v>103884</v>
      </c>
      <c r="B5709" s="246" t="s">
        <v>21079</v>
      </c>
      <c r="C5709" s="245" t="s">
        <v>14</v>
      </c>
      <c r="D5709" s="247" t="n">
        <v>0.6682</v>
      </c>
    </row>
    <row r="5710" customFormat="false" ht="12.8" hidden="false" customHeight="false" outlineLevel="0" collapsed="false">
      <c r="A5710" s="245" t="n">
        <v>103815</v>
      </c>
      <c r="B5710" s="246" t="s">
        <v>21080</v>
      </c>
      <c r="C5710" s="245" t="s">
        <v>14</v>
      </c>
      <c r="D5710" s="247" t="n">
        <v>0.663</v>
      </c>
    </row>
    <row r="5711" customFormat="false" ht="12.8" hidden="false" customHeight="false" outlineLevel="0" collapsed="false">
      <c r="A5711" s="245" t="n">
        <v>103848</v>
      </c>
      <c r="B5711" s="246" t="s">
        <v>21081</v>
      </c>
      <c r="C5711" s="245" t="s">
        <v>14</v>
      </c>
      <c r="D5711" s="247" t="n">
        <v>0.6497</v>
      </c>
    </row>
    <row r="5712" customFormat="false" ht="12.8" hidden="false" customHeight="false" outlineLevel="0" collapsed="false">
      <c r="A5712" s="245" t="n">
        <v>93103</v>
      </c>
      <c r="B5712" s="246" t="s">
        <v>21082</v>
      </c>
      <c r="C5712" s="245" t="s">
        <v>14</v>
      </c>
      <c r="D5712" s="247" t="n">
        <v>0.5602</v>
      </c>
    </row>
    <row r="5713" customFormat="false" ht="12.8" hidden="false" customHeight="false" outlineLevel="0" collapsed="false">
      <c r="A5713" s="245" t="n">
        <v>93050</v>
      </c>
      <c r="B5713" s="246" t="s">
        <v>21083</v>
      </c>
      <c r="C5713" s="245" t="s">
        <v>14</v>
      </c>
      <c r="D5713" s="247" t="n">
        <v>0.2516</v>
      </c>
    </row>
    <row r="5714" customFormat="false" ht="12.8" hidden="false" customHeight="false" outlineLevel="0" collapsed="false">
      <c r="A5714" s="245" t="n">
        <v>93084</v>
      </c>
      <c r="B5714" s="246" t="s">
        <v>21084</v>
      </c>
      <c r="C5714" s="245" t="s">
        <v>14</v>
      </c>
      <c r="D5714" s="247" t="n">
        <v>0.3939</v>
      </c>
    </row>
    <row r="5715" customFormat="false" ht="12.8" hidden="false" customHeight="false" outlineLevel="0" collapsed="false">
      <c r="A5715" s="245" t="n">
        <v>103889</v>
      </c>
      <c r="B5715" s="246" t="s">
        <v>21085</v>
      </c>
      <c r="C5715" s="245" t="s">
        <v>14</v>
      </c>
      <c r="D5715" s="247" t="n">
        <v>0.5219</v>
      </c>
    </row>
    <row r="5716" customFormat="false" ht="12.8" hidden="false" customHeight="false" outlineLevel="0" collapsed="false">
      <c r="A5716" s="245" t="n">
        <v>103820</v>
      </c>
      <c r="B5716" s="246" t="s">
        <v>21086</v>
      </c>
      <c r="C5716" s="245" t="s">
        <v>14</v>
      </c>
      <c r="D5716" s="247" t="n">
        <v>0.6062</v>
      </c>
    </row>
    <row r="5717" customFormat="false" ht="12.8" hidden="false" customHeight="false" outlineLevel="0" collapsed="false">
      <c r="A5717" s="245" t="n">
        <v>103853</v>
      </c>
      <c r="B5717" s="246" t="s">
        <v>21087</v>
      </c>
      <c r="C5717" s="245" t="s">
        <v>14</v>
      </c>
      <c r="D5717" s="247" t="n">
        <v>0.5321</v>
      </c>
    </row>
    <row r="5718" customFormat="false" ht="12.8" hidden="false" customHeight="false" outlineLevel="0" collapsed="false">
      <c r="A5718" s="245" t="n">
        <v>93107</v>
      </c>
      <c r="B5718" s="246" t="s">
        <v>21088</v>
      </c>
      <c r="C5718" s="245" t="s">
        <v>14</v>
      </c>
      <c r="D5718" s="247" t="n">
        <v>0.4674</v>
      </c>
    </row>
    <row r="5719" customFormat="false" ht="12.8" hidden="false" customHeight="false" outlineLevel="0" collapsed="false">
      <c r="A5719" s="245" t="n">
        <v>93056</v>
      </c>
      <c r="B5719" s="246" t="s">
        <v>21089</v>
      </c>
      <c r="C5719" s="245" t="s">
        <v>14</v>
      </c>
      <c r="D5719" s="247" t="n">
        <v>0.2169</v>
      </c>
    </row>
    <row r="5720" customFormat="false" ht="12.8" hidden="false" customHeight="false" outlineLevel="0" collapsed="false">
      <c r="A5720" s="245" t="n">
        <v>93090</v>
      </c>
      <c r="B5720" s="246" t="s">
        <v>21090</v>
      </c>
      <c r="C5720" s="245" t="s">
        <v>14</v>
      </c>
      <c r="D5720" s="247" t="n">
        <v>0.3166</v>
      </c>
    </row>
    <row r="5721" customFormat="false" ht="12.8" hidden="false" customHeight="false" outlineLevel="0" collapsed="false">
      <c r="A5721" s="245" t="n">
        <v>103896</v>
      </c>
      <c r="B5721" s="246" t="s">
        <v>21091</v>
      </c>
      <c r="C5721" s="245" t="s">
        <v>14</v>
      </c>
      <c r="D5721" s="247" t="n">
        <v>0.4412</v>
      </c>
    </row>
    <row r="5722" customFormat="false" ht="12.8" hidden="false" customHeight="false" outlineLevel="0" collapsed="false">
      <c r="A5722" s="245" t="n">
        <v>103827</v>
      </c>
      <c r="B5722" s="246" t="s">
        <v>21092</v>
      </c>
      <c r="C5722" s="245" t="s">
        <v>14</v>
      </c>
      <c r="D5722" s="247" t="n">
        <v>0.5812</v>
      </c>
    </row>
    <row r="5723" customFormat="false" ht="12.8" hidden="false" customHeight="false" outlineLevel="0" collapsed="false">
      <c r="A5723" s="245" t="n">
        <v>103860</v>
      </c>
      <c r="B5723" s="246" t="s">
        <v>21093</v>
      </c>
      <c r="C5723" s="245" t="s">
        <v>14</v>
      </c>
      <c r="D5723" s="247" t="n">
        <v>0.4694</v>
      </c>
    </row>
    <row r="5724" customFormat="false" ht="12.8" hidden="false" customHeight="false" outlineLevel="0" collapsed="false">
      <c r="A5724" s="245" t="n">
        <v>93113</v>
      </c>
      <c r="B5724" s="246" t="s">
        <v>21094</v>
      </c>
      <c r="C5724" s="245" t="s">
        <v>14</v>
      </c>
      <c r="D5724" s="247" t="n">
        <v>0.42</v>
      </c>
    </row>
    <row r="5725" customFormat="false" ht="12.8" hidden="false" customHeight="false" outlineLevel="0" collapsed="false">
      <c r="A5725" s="245" t="n">
        <v>93061</v>
      </c>
      <c r="B5725" s="246" t="s">
        <v>21095</v>
      </c>
      <c r="C5725" s="245" t="s">
        <v>14</v>
      </c>
      <c r="D5725" s="247" t="n">
        <v>0.1443</v>
      </c>
    </row>
    <row r="5726" customFormat="false" ht="12.8" hidden="false" customHeight="false" outlineLevel="0" collapsed="false">
      <c r="A5726" s="245" t="n">
        <v>93064</v>
      </c>
      <c r="B5726" s="246" t="s">
        <v>21096</v>
      </c>
      <c r="C5726" s="245" t="s">
        <v>14</v>
      </c>
      <c r="D5726" s="247" t="n">
        <v>0.1132</v>
      </c>
    </row>
    <row r="5727" customFormat="false" ht="12.8" hidden="false" customHeight="false" outlineLevel="0" collapsed="false">
      <c r="A5727" s="245" t="n">
        <v>93067</v>
      </c>
      <c r="B5727" s="246" t="s">
        <v>21097</v>
      </c>
      <c r="C5727" s="245" t="s">
        <v>14</v>
      </c>
      <c r="D5727" s="247" t="n">
        <v>0.0986</v>
      </c>
    </row>
    <row r="5728" customFormat="false" ht="12.8" hidden="false" customHeight="false" outlineLevel="0" collapsed="false">
      <c r="A5728" s="245" t="n">
        <v>93070</v>
      </c>
      <c r="B5728" s="246" t="s">
        <v>21098</v>
      </c>
      <c r="C5728" s="245" t="s">
        <v>14</v>
      </c>
      <c r="D5728" s="247" t="n">
        <v>0.0479</v>
      </c>
    </row>
    <row r="5729" customFormat="false" ht="12.8" hidden="false" customHeight="false" outlineLevel="0" collapsed="false">
      <c r="A5729" s="245" t="n">
        <v>93117</v>
      </c>
      <c r="B5729" s="246" t="s">
        <v>21099</v>
      </c>
      <c r="C5729" s="245" t="s">
        <v>14</v>
      </c>
      <c r="D5729" s="247" t="n">
        <v>0.1154</v>
      </c>
    </row>
    <row r="5730" customFormat="false" ht="12.8" hidden="false" customHeight="false" outlineLevel="0" collapsed="false">
      <c r="A5730" s="245" t="n">
        <v>93118</v>
      </c>
      <c r="B5730" s="246" t="s">
        <v>21100</v>
      </c>
      <c r="C5730" s="245" t="s">
        <v>14</v>
      </c>
      <c r="D5730" s="247" t="n">
        <v>0.1192</v>
      </c>
    </row>
    <row r="5731" customFormat="false" ht="12.8" hidden="false" customHeight="false" outlineLevel="0" collapsed="false">
      <c r="A5731" s="245" t="n">
        <v>92317</v>
      </c>
      <c r="B5731" s="246" t="s">
        <v>21101</v>
      </c>
      <c r="C5731" s="245" t="s">
        <v>14</v>
      </c>
      <c r="D5731" s="247" t="n">
        <v>0.5286</v>
      </c>
    </row>
    <row r="5732" customFormat="false" ht="12.8" hidden="false" customHeight="false" outlineLevel="0" collapsed="false">
      <c r="A5732" s="245" t="n">
        <v>92332</v>
      </c>
      <c r="B5732" s="246" t="s">
        <v>21102</v>
      </c>
      <c r="C5732" s="245" t="s">
        <v>14</v>
      </c>
      <c r="D5732" s="247" t="n">
        <v>0.5371</v>
      </c>
    </row>
    <row r="5733" customFormat="false" ht="12.8" hidden="false" customHeight="false" outlineLevel="0" collapsed="false">
      <c r="A5733" s="245" t="n">
        <v>92299</v>
      </c>
      <c r="B5733" s="246" t="s">
        <v>21103</v>
      </c>
      <c r="C5733" s="245" t="s">
        <v>14</v>
      </c>
      <c r="D5733" s="247" t="n">
        <v>0.2462</v>
      </c>
    </row>
    <row r="5734" customFormat="false" ht="12.8" hidden="false" customHeight="false" outlineLevel="0" collapsed="false">
      <c r="A5734" s="245" t="n">
        <v>92318</v>
      </c>
      <c r="B5734" s="246" t="s">
        <v>21104</v>
      </c>
      <c r="C5734" s="245" t="s">
        <v>14</v>
      </c>
      <c r="D5734" s="247" t="n">
        <v>0.3871</v>
      </c>
    </row>
    <row r="5735" customFormat="false" ht="12.8" hidden="false" customHeight="false" outlineLevel="0" collapsed="false">
      <c r="A5735" s="245" t="n">
        <v>103833</v>
      </c>
      <c r="B5735" s="246" t="s">
        <v>21105</v>
      </c>
      <c r="C5735" s="245" t="s">
        <v>14</v>
      </c>
      <c r="D5735" s="247" t="n">
        <v>0.6004</v>
      </c>
    </row>
    <row r="5736" customFormat="false" ht="12.8" hidden="false" customHeight="false" outlineLevel="0" collapsed="false">
      <c r="A5736" s="245" t="n">
        <v>92333</v>
      </c>
      <c r="B5736" s="246" t="s">
        <v>21106</v>
      </c>
      <c r="C5736" s="245" t="s">
        <v>14</v>
      </c>
      <c r="D5736" s="247" t="n">
        <v>0.4605</v>
      </c>
    </row>
    <row r="5737" customFormat="false" ht="12.8" hidden="false" customHeight="false" outlineLevel="0" collapsed="false">
      <c r="A5737" s="245" t="n">
        <v>92300</v>
      </c>
      <c r="B5737" s="246" t="s">
        <v>21107</v>
      </c>
      <c r="C5737" s="245" t="s">
        <v>14</v>
      </c>
      <c r="D5737" s="247" t="n">
        <v>0.2082</v>
      </c>
    </row>
    <row r="5738" customFormat="false" ht="12.8" hidden="false" customHeight="false" outlineLevel="0" collapsed="false">
      <c r="A5738" s="245" t="n">
        <v>92319</v>
      </c>
      <c r="B5738" s="246" t="s">
        <v>21108</v>
      </c>
      <c r="C5738" s="245" t="s">
        <v>14</v>
      </c>
      <c r="D5738" s="247" t="n">
        <v>0.3053</v>
      </c>
    </row>
    <row r="5739" customFormat="false" ht="12.8" hidden="false" customHeight="false" outlineLevel="0" collapsed="false">
      <c r="A5739" s="245" t="n">
        <v>92334</v>
      </c>
      <c r="B5739" s="246" t="s">
        <v>21109</v>
      </c>
      <c r="C5739" s="245" t="s">
        <v>14</v>
      </c>
      <c r="D5739" s="247" t="n">
        <v>0.4075</v>
      </c>
    </row>
    <row r="5740" customFormat="false" ht="12.8" hidden="false" customHeight="false" outlineLevel="0" collapsed="false">
      <c r="A5740" s="245" t="n">
        <v>92301</v>
      </c>
      <c r="B5740" s="246" t="s">
        <v>21110</v>
      </c>
      <c r="C5740" s="245" t="s">
        <v>14</v>
      </c>
      <c r="D5740" s="247" t="n">
        <v>0.1322</v>
      </c>
    </row>
    <row r="5741" customFormat="false" ht="12.8" hidden="false" customHeight="false" outlineLevel="0" collapsed="false">
      <c r="A5741" s="245" t="n">
        <v>92302</v>
      </c>
      <c r="B5741" s="246" t="s">
        <v>21111</v>
      </c>
      <c r="C5741" s="245" t="s">
        <v>14</v>
      </c>
      <c r="D5741" s="247" t="n">
        <v>0.1208</v>
      </c>
    </row>
    <row r="5742" customFormat="false" ht="12.8" hidden="false" customHeight="false" outlineLevel="0" collapsed="false">
      <c r="A5742" s="245" t="n">
        <v>92303</v>
      </c>
      <c r="B5742" s="246" t="s">
        <v>21112</v>
      </c>
      <c r="C5742" s="245" t="s">
        <v>14</v>
      </c>
      <c r="D5742" s="247" t="n">
        <v>0.085</v>
      </c>
    </row>
    <row r="5743" customFormat="false" ht="12.8" hidden="false" customHeight="false" outlineLevel="0" collapsed="false">
      <c r="A5743" s="245" t="n">
        <v>92304</v>
      </c>
      <c r="B5743" s="246" t="s">
        <v>21113</v>
      </c>
      <c r="C5743" s="245" t="s">
        <v>14</v>
      </c>
      <c r="D5743" s="247" t="n">
        <v>0.0401</v>
      </c>
    </row>
    <row r="5744" customFormat="false" ht="12.8" hidden="false" customHeight="false" outlineLevel="0" collapsed="false">
      <c r="A5744" s="245" t="n">
        <v>103835</v>
      </c>
      <c r="B5744" s="246" t="s">
        <v>21114</v>
      </c>
      <c r="C5744" s="245" t="s">
        <v>15376</v>
      </c>
      <c r="D5744" s="247" t="n">
        <v>0.2215</v>
      </c>
    </row>
    <row r="5745" customFormat="false" ht="12.8" hidden="false" customHeight="false" outlineLevel="0" collapsed="false">
      <c r="A5745" s="245" t="n">
        <v>92308</v>
      </c>
      <c r="B5745" s="246" t="s">
        <v>21115</v>
      </c>
      <c r="C5745" s="245" t="s">
        <v>15376</v>
      </c>
      <c r="D5745" s="247" t="n">
        <v>0.1906</v>
      </c>
    </row>
    <row r="5746" customFormat="false" ht="12.8" hidden="false" customHeight="false" outlineLevel="0" collapsed="false">
      <c r="A5746" s="245" t="n">
        <v>103871</v>
      </c>
      <c r="B5746" s="246" t="s">
        <v>21116</v>
      </c>
      <c r="C5746" s="245" t="s">
        <v>15376</v>
      </c>
      <c r="D5746" s="247" t="n">
        <v>0.3064</v>
      </c>
    </row>
    <row r="5747" customFormat="false" ht="12.8" hidden="false" customHeight="false" outlineLevel="0" collapsed="false">
      <c r="A5747" s="245" t="n">
        <v>92323</v>
      </c>
      <c r="B5747" s="246" t="s">
        <v>21117</v>
      </c>
      <c r="C5747" s="245" t="s">
        <v>15376</v>
      </c>
      <c r="D5747" s="247" t="n">
        <v>0.3009</v>
      </c>
    </row>
    <row r="5748" customFormat="false" ht="12.8" hidden="false" customHeight="false" outlineLevel="0" collapsed="false">
      <c r="A5748" s="245" t="n">
        <v>92305</v>
      </c>
      <c r="B5748" s="246" t="s">
        <v>21118</v>
      </c>
      <c r="C5748" s="245" t="s">
        <v>15376</v>
      </c>
      <c r="D5748" s="247" t="n">
        <v>0.1706</v>
      </c>
    </row>
    <row r="5749" customFormat="false" ht="12.8" hidden="false" customHeight="false" outlineLevel="0" collapsed="false">
      <c r="A5749" s="245" t="n">
        <v>103868</v>
      </c>
      <c r="B5749" s="246" t="s">
        <v>21119</v>
      </c>
      <c r="C5749" s="245" t="s">
        <v>15376</v>
      </c>
      <c r="D5749" s="247" t="n">
        <v>0.3654</v>
      </c>
    </row>
    <row r="5750" customFormat="false" ht="12.8" hidden="false" customHeight="false" outlineLevel="0" collapsed="false">
      <c r="A5750" s="245" t="n">
        <v>103802</v>
      </c>
      <c r="B5750" s="246" t="s">
        <v>21120</v>
      </c>
      <c r="C5750" s="245" t="s">
        <v>15376</v>
      </c>
      <c r="D5750" s="247" t="n">
        <v>0.2145</v>
      </c>
    </row>
    <row r="5751" customFormat="false" ht="12.8" hidden="false" customHeight="false" outlineLevel="0" collapsed="false">
      <c r="A5751" s="245" t="n">
        <v>92320</v>
      </c>
      <c r="B5751" s="246" t="s">
        <v>21121</v>
      </c>
      <c r="C5751" s="245" t="s">
        <v>15376</v>
      </c>
      <c r="D5751" s="247" t="n">
        <v>0.3576</v>
      </c>
    </row>
    <row r="5752" customFormat="false" ht="12.8" hidden="false" customHeight="false" outlineLevel="0" collapsed="false">
      <c r="A5752" s="245" t="n">
        <v>97335</v>
      </c>
      <c r="B5752" s="246" t="s">
        <v>21122</v>
      </c>
      <c r="C5752" s="245" t="s">
        <v>15376</v>
      </c>
      <c r="D5752" s="247" t="n">
        <v>0.0257</v>
      </c>
    </row>
    <row r="5753" customFormat="false" ht="12.8" hidden="false" customHeight="false" outlineLevel="0" collapsed="false">
      <c r="A5753" s="245" t="n">
        <v>103836</v>
      </c>
      <c r="B5753" s="246" t="s">
        <v>21123</v>
      </c>
      <c r="C5753" s="245" t="s">
        <v>15376</v>
      </c>
      <c r="D5753" s="247" t="n">
        <v>0.1898</v>
      </c>
    </row>
    <row r="5754" customFormat="false" ht="12.8" hidden="false" customHeight="false" outlineLevel="0" collapsed="false">
      <c r="A5754" s="245" t="n">
        <v>92281</v>
      </c>
      <c r="B5754" s="246" t="s">
        <v>21124</v>
      </c>
      <c r="C5754" s="245" t="s">
        <v>15376</v>
      </c>
      <c r="D5754" s="247" t="n">
        <v>0.0269</v>
      </c>
    </row>
    <row r="5755" customFormat="false" ht="12.8" hidden="false" customHeight="false" outlineLevel="0" collapsed="false">
      <c r="A5755" s="245" t="n">
        <v>92309</v>
      </c>
      <c r="B5755" s="246" t="s">
        <v>21125</v>
      </c>
      <c r="C5755" s="245" t="s">
        <v>15376</v>
      </c>
      <c r="D5755" s="247" t="n">
        <v>0.0908</v>
      </c>
    </row>
    <row r="5756" customFormat="false" ht="12.8" hidden="false" customHeight="false" outlineLevel="0" collapsed="false">
      <c r="A5756" s="245" t="n">
        <v>103872</v>
      </c>
      <c r="B5756" s="246" t="s">
        <v>21126</v>
      </c>
      <c r="C5756" s="245" t="s">
        <v>15376</v>
      </c>
      <c r="D5756" s="247" t="n">
        <v>0.1668</v>
      </c>
    </row>
    <row r="5757" customFormat="false" ht="12.8" hidden="false" customHeight="false" outlineLevel="0" collapsed="false">
      <c r="A5757" s="245" t="n">
        <v>92324</v>
      </c>
      <c r="B5757" s="246" t="s">
        <v>21127</v>
      </c>
      <c r="C5757" s="245" t="s">
        <v>15376</v>
      </c>
      <c r="D5757" s="247" t="n">
        <v>0.198</v>
      </c>
    </row>
    <row r="5758" customFormat="false" ht="12.8" hidden="false" customHeight="false" outlineLevel="0" collapsed="false">
      <c r="A5758" s="245" t="n">
        <v>92275</v>
      </c>
      <c r="B5758" s="246" t="s">
        <v>21128</v>
      </c>
      <c r="C5758" s="245" t="s">
        <v>15376</v>
      </c>
      <c r="D5758" s="247" t="n">
        <v>0.0371</v>
      </c>
    </row>
    <row r="5759" customFormat="false" ht="12.8" hidden="false" customHeight="false" outlineLevel="0" collapsed="false">
      <c r="A5759" s="245" t="n">
        <v>92306</v>
      </c>
      <c r="B5759" s="246" t="s">
        <v>21129</v>
      </c>
      <c r="C5759" s="245" t="s">
        <v>15376</v>
      </c>
      <c r="D5759" s="247" t="n">
        <v>0.1212</v>
      </c>
    </row>
    <row r="5760" customFormat="false" ht="12.8" hidden="false" customHeight="false" outlineLevel="0" collapsed="false">
      <c r="A5760" s="245" t="n">
        <v>103869</v>
      </c>
      <c r="B5760" s="246" t="s">
        <v>21130</v>
      </c>
      <c r="C5760" s="245" t="s">
        <v>15376</v>
      </c>
      <c r="D5760" s="247" t="n">
        <v>0.2833</v>
      </c>
    </row>
    <row r="5761" customFormat="false" ht="12.8" hidden="false" customHeight="false" outlineLevel="0" collapsed="false">
      <c r="A5761" s="245" t="n">
        <v>103803</v>
      </c>
      <c r="B5761" s="246" t="s">
        <v>21131</v>
      </c>
      <c r="C5761" s="245" t="s">
        <v>15376</v>
      </c>
      <c r="D5761" s="247" t="n">
        <v>0.2138</v>
      </c>
    </row>
    <row r="5762" customFormat="false" ht="12.8" hidden="false" customHeight="false" outlineLevel="0" collapsed="false">
      <c r="A5762" s="245" t="n">
        <v>92321</v>
      </c>
      <c r="B5762" s="246" t="s">
        <v>21132</v>
      </c>
      <c r="C5762" s="245" t="s">
        <v>15376</v>
      </c>
      <c r="D5762" s="247" t="n">
        <v>0.3286</v>
      </c>
    </row>
    <row r="5763" customFormat="false" ht="12.8" hidden="false" customHeight="false" outlineLevel="0" collapsed="false">
      <c r="A5763" s="245" t="n">
        <v>97336</v>
      </c>
      <c r="B5763" s="246" t="s">
        <v>21133</v>
      </c>
      <c r="C5763" s="245" t="s">
        <v>15376</v>
      </c>
      <c r="D5763" s="247" t="n">
        <v>0.0261</v>
      </c>
    </row>
    <row r="5764" customFormat="false" ht="12.8" hidden="false" customHeight="false" outlineLevel="0" collapsed="false">
      <c r="A5764" s="245" t="n">
        <v>103837</v>
      </c>
      <c r="B5764" s="246" t="s">
        <v>21134</v>
      </c>
      <c r="C5764" s="245" t="s">
        <v>15376</v>
      </c>
      <c r="D5764" s="247" t="n">
        <v>0.1827</v>
      </c>
    </row>
    <row r="5765" customFormat="false" ht="12.8" hidden="false" customHeight="false" outlineLevel="0" collapsed="false">
      <c r="A5765" s="245" t="n">
        <v>92282</v>
      </c>
      <c r="B5765" s="246" t="s">
        <v>21135</v>
      </c>
      <c r="C5765" s="245" t="s">
        <v>15376</v>
      </c>
      <c r="D5765" s="247" t="n">
        <v>0.0279</v>
      </c>
    </row>
    <row r="5766" customFormat="false" ht="12.8" hidden="false" customHeight="false" outlineLevel="0" collapsed="false">
      <c r="A5766" s="245" t="n">
        <v>92310</v>
      </c>
      <c r="B5766" s="246" t="s">
        <v>21136</v>
      </c>
      <c r="C5766" s="245" t="s">
        <v>15376</v>
      </c>
      <c r="D5766" s="247" t="n">
        <v>0.0854</v>
      </c>
    </row>
    <row r="5767" customFormat="false" ht="12.8" hidden="false" customHeight="false" outlineLevel="0" collapsed="false">
      <c r="A5767" s="245" t="n">
        <v>103873</v>
      </c>
      <c r="B5767" s="246" t="s">
        <v>21137</v>
      </c>
      <c r="C5767" s="245" t="s">
        <v>15376</v>
      </c>
      <c r="D5767" s="247" t="n">
        <v>0.1637</v>
      </c>
    </row>
    <row r="5768" customFormat="false" ht="12.8" hidden="false" customHeight="false" outlineLevel="0" collapsed="false">
      <c r="A5768" s="245" t="n">
        <v>92325</v>
      </c>
      <c r="B5768" s="246" t="s">
        <v>21138</v>
      </c>
      <c r="C5768" s="245" t="s">
        <v>15376</v>
      </c>
      <c r="D5768" s="247" t="n">
        <v>0.2153</v>
      </c>
    </row>
    <row r="5769" customFormat="false" ht="12.8" hidden="false" customHeight="false" outlineLevel="0" collapsed="false">
      <c r="A5769" s="245" t="n">
        <v>92276</v>
      </c>
      <c r="B5769" s="246" t="s">
        <v>21139</v>
      </c>
      <c r="C5769" s="245" t="s">
        <v>15376</v>
      </c>
      <c r="D5769" s="247" t="n">
        <v>0.0377</v>
      </c>
    </row>
    <row r="5770" customFormat="false" ht="12.8" hidden="false" customHeight="false" outlineLevel="0" collapsed="false">
      <c r="A5770" s="245" t="n">
        <v>92307</v>
      </c>
      <c r="B5770" s="246" t="s">
        <v>21140</v>
      </c>
      <c r="C5770" s="245" t="s">
        <v>15376</v>
      </c>
      <c r="D5770" s="247" t="n">
        <v>0.108</v>
      </c>
    </row>
    <row r="5771" customFormat="false" ht="12.8" hidden="false" customHeight="false" outlineLevel="0" collapsed="false">
      <c r="A5771" s="245" t="n">
        <v>103870</v>
      </c>
      <c r="B5771" s="246" t="s">
        <v>21141</v>
      </c>
      <c r="C5771" s="245" t="s">
        <v>15376</v>
      </c>
      <c r="D5771" s="247" t="n">
        <v>0.2606</v>
      </c>
    </row>
    <row r="5772" customFormat="false" ht="12.8" hidden="false" customHeight="false" outlineLevel="0" collapsed="false">
      <c r="A5772" s="245" t="n">
        <v>103804</v>
      </c>
      <c r="B5772" s="246" t="s">
        <v>21142</v>
      </c>
      <c r="C5772" s="245" t="s">
        <v>15376</v>
      </c>
      <c r="D5772" s="247" t="n">
        <v>0.1765</v>
      </c>
    </row>
    <row r="5773" customFormat="false" ht="12.8" hidden="false" customHeight="false" outlineLevel="0" collapsed="false">
      <c r="A5773" s="245" t="n">
        <v>92322</v>
      </c>
      <c r="B5773" s="246" t="s">
        <v>21143</v>
      </c>
      <c r="C5773" s="245" t="s">
        <v>15376</v>
      </c>
      <c r="D5773" s="247" t="n">
        <v>0.3323</v>
      </c>
    </row>
    <row r="5774" customFormat="false" ht="12.8" hidden="false" customHeight="false" outlineLevel="0" collapsed="false">
      <c r="A5774" s="245" t="n">
        <v>97337</v>
      </c>
      <c r="B5774" s="246" t="s">
        <v>21144</v>
      </c>
      <c r="C5774" s="245" t="s">
        <v>15376</v>
      </c>
      <c r="D5774" s="247" t="n">
        <v>0.0219</v>
      </c>
    </row>
    <row r="5775" customFormat="false" ht="12.8" hidden="false" customHeight="false" outlineLevel="0" collapsed="false">
      <c r="A5775" s="245" t="n">
        <v>92283</v>
      </c>
      <c r="B5775" s="246" t="s">
        <v>21145</v>
      </c>
      <c r="C5775" s="245" t="s">
        <v>15376</v>
      </c>
      <c r="D5775" s="247" t="n">
        <v>0.0244</v>
      </c>
    </row>
    <row r="5776" customFormat="false" ht="12.8" hidden="false" customHeight="false" outlineLevel="0" collapsed="false">
      <c r="A5776" s="245" t="n">
        <v>92277</v>
      </c>
      <c r="B5776" s="246" t="s">
        <v>21146</v>
      </c>
      <c r="C5776" s="245" t="s">
        <v>15376</v>
      </c>
      <c r="D5776" s="247" t="n">
        <v>0.0329</v>
      </c>
    </row>
    <row r="5777" customFormat="false" ht="12.8" hidden="false" customHeight="false" outlineLevel="0" collapsed="false">
      <c r="A5777" s="245" t="n">
        <v>97338</v>
      </c>
      <c r="B5777" s="246" t="s">
        <v>21147</v>
      </c>
      <c r="C5777" s="245" t="s">
        <v>15376</v>
      </c>
      <c r="D5777" s="247" t="n">
        <v>0.0221</v>
      </c>
    </row>
    <row r="5778" customFormat="false" ht="12.8" hidden="false" customHeight="false" outlineLevel="0" collapsed="false">
      <c r="A5778" s="245" t="n">
        <v>92284</v>
      </c>
      <c r="B5778" s="246" t="s">
        <v>21148</v>
      </c>
      <c r="C5778" s="245" t="s">
        <v>15376</v>
      </c>
      <c r="D5778" s="247" t="n">
        <v>0.0225</v>
      </c>
    </row>
    <row r="5779" customFormat="false" ht="12.8" hidden="false" customHeight="false" outlineLevel="0" collapsed="false">
      <c r="A5779" s="245" t="n">
        <v>92278</v>
      </c>
      <c r="B5779" s="246" t="s">
        <v>21149</v>
      </c>
      <c r="C5779" s="245" t="s">
        <v>15376</v>
      </c>
      <c r="D5779" s="247" t="n">
        <v>0.0296</v>
      </c>
    </row>
    <row r="5780" customFormat="false" ht="12.8" hidden="false" customHeight="false" outlineLevel="0" collapsed="false">
      <c r="A5780" s="245" t="n">
        <v>97339</v>
      </c>
      <c r="B5780" s="246" t="s">
        <v>21150</v>
      </c>
      <c r="C5780" s="245" t="s">
        <v>15376</v>
      </c>
      <c r="D5780" s="247" t="n">
        <v>0.0265</v>
      </c>
    </row>
    <row r="5781" customFormat="false" ht="12.8" hidden="false" customHeight="false" outlineLevel="0" collapsed="false">
      <c r="A5781" s="245" t="n">
        <v>92285</v>
      </c>
      <c r="B5781" s="246" t="s">
        <v>21151</v>
      </c>
      <c r="C5781" s="245" t="s">
        <v>15376</v>
      </c>
      <c r="D5781" s="247" t="n">
        <v>0.0207</v>
      </c>
    </row>
    <row r="5782" customFormat="false" ht="12.8" hidden="false" customHeight="false" outlineLevel="0" collapsed="false">
      <c r="A5782" s="245" t="n">
        <v>92279</v>
      </c>
      <c r="B5782" s="246" t="s">
        <v>21152</v>
      </c>
      <c r="C5782" s="245" t="s">
        <v>15376</v>
      </c>
      <c r="D5782" s="247" t="n">
        <v>0.0265</v>
      </c>
    </row>
    <row r="5783" customFormat="false" ht="12.8" hidden="false" customHeight="false" outlineLevel="0" collapsed="false">
      <c r="A5783" s="245" t="n">
        <v>97340</v>
      </c>
      <c r="B5783" s="246" t="s">
        <v>21153</v>
      </c>
      <c r="C5783" s="245" t="s">
        <v>15376</v>
      </c>
      <c r="D5783" s="247" t="n">
        <v>0.0324</v>
      </c>
    </row>
    <row r="5784" customFormat="false" ht="12.8" hidden="false" customHeight="false" outlineLevel="0" collapsed="false">
      <c r="A5784" s="245" t="n">
        <v>92286</v>
      </c>
      <c r="B5784" s="246" t="s">
        <v>21154</v>
      </c>
      <c r="C5784" s="245" t="s">
        <v>15376</v>
      </c>
      <c r="D5784" s="247" t="n">
        <v>0.0194</v>
      </c>
    </row>
    <row r="5785" customFormat="false" ht="12.8" hidden="false" customHeight="false" outlineLevel="0" collapsed="false">
      <c r="A5785" s="245" t="n">
        <v>92280</v>
      </c>
      <c r="B5785" s="246" t="s">
        <v>21155</v>
      </c>
      <c r="C5785" s="245" t="s">
        <v>15376</v>
      </c>
      <c r="D5785" s="247" t="n">
        <v>0.0232</v>
      </c>
    </row>
    <row r="5786" customFormat="false" ht="12.8" hidden="false" customHeight="false" outlineLevel="0" collapsed="false">
      <c r="A5786" s="245" t="n">
        <v>103901</v>
      </c>
      <c r="B5786" s="246" t="s">
        <v>21156</v>
      </c>
      <c r="C5786" s="245" t="s">
        <v>14</v>
      </c>
      <c r="D5786" s="247" t="n">
        <v>0.6477</v>
      </c>
    </row>
    <row r="5787" customFormat="false" ht="12.8" hidden="false" customHeight="false" outlineLevel="0" collapsed="false">
      <c r="A5787" s="245" t="n">
        <v>103832</v>
      </c>
      <c r="B5787" s="246" t="s">
        <v>21157</v>
      </c>
      <c r="C5787" s="245" t="s">
        <v>14</v>
      </c>
      <c r="D5787" s="247" t="n">
        <v>0.6431</v>
      </c>
    </row>
    <row r="5788" customFormat="false" ht="12.8" hidden="false" customHeight="false" outlineLevel="0" collapsed="false">
      <c r="A5788" s="245" t="n">
        <v>103865</v>
      </c>
      <c r="B5788" s="246" t="s">
        <v>21158</v>
      </c>
      <c r="C5788" s="245" t="s">
        <v>14</v>
      </c>
      <c r="D5788" s="247" t="n">
        <v>0.6295</v>
      </c>
    </row>
    <row r="5789" customFormat="false" ht="12.8" hidden="false" customHeight="false" outlineLevel="0" collapsed="false">
      <c r="A5789" s="245" t="n">
        <v>103902</v>
      </c>
      <c r="B5789" s="246" t="s">
        <v>21159</v>
      </c>
      <c r="C5789" s="245" t="s">
        <v>14</v>
      </c>
      <c r="D5789" s="247" t="n">
        <v>0.5144</v>
      </c>
    </row>
    <row r="5790" customFormat="false" ht="12.8" hidden="false" customHeight="false" outlineLevel="0" collapsed="false">
      <c r="A5790" s="245" t="n">
        <v>103866</v>
      </c>
      <c r="B5790" s="246" t="s">
        <v>21160</v>
      </c>
      <c r="C5790" s="245" t="s">
        <v>14</v>
      </c>
      <c r="D5790" s="247" t="n">
        <v>0.5254</v>
      </c>
    </row>
    <row r="5791" customFormat="false" ht="12.8" hidden="false" customHeight="false" outlineLevel="0" collapsed="false">
      <c r="A5791" s="245" t="n">
        <v>103903</v>
      </c>
      <c r="B5791" s="246" t="s">
        <v>21161</v>
      </c>
      <c r="C5791" s="245" t="s">
        <v>14</v>
      </c>
      <c r="D5791" s="247" t="n">
        <v>0.4283</v>
      </c>
    </row>
    <row r="5792" customFormat="false" ht="12.8" hidden="false" customHeight="false" outlineLevel="0" collapsed="false">
      <c r="A5792" s="245" t="n">
        <v>103834</v>
      </c>
      <c r="B5792" s="246" t="s">
        <v>21162</v>
      </c>
      <c r="C5792" s="245" t="s">
        <v>14</v>
      </c>
      <c r="D5792" s="247" t="n">
        <v>0.5605</v>
      </c>
    </row>
    <row r="5793" customFormat="false" ht="12.8" hidden="false" customHeight="false" outlineLevel="0" collapsed="false">
      <c r="A5793" s="245" t="n">
        <v>103867</v>
      </c>
      <c r="B5793" s="246" t="s">
        <v>21163</v>
      </c>
      <c r="C5793" s="245" t="s">
        <v>14</v>
      </c>
      <c r="D5793" s="247" t="n">
        <v>0.4568</v>
      </c>
    </row>
    <row r="5794" customFormat="false" ht="12.8" hidden="false" customHeight="false" outlineLevel="0" collapsed="false">
      <c r="A5794" s="245" t="n">
        <v>105113</v>
      </c>
      <c r="B5794" s="246" t="s">
        <v>21164</v>
      </c>
      <c r="C5794" s="245" t="s">
        <v>14</v>
      </c>
      <c r="D5794" s="247" t="n">
        <v>0.2366</v>
      </c>
    </row>
    <row r="5795" customFormat="false" ht="12.8" hidden="false" customHeight="false" outlineLevel="0" collapsed="false">
      <c r="A5795" s="245" t="n">
        <v>98461</v>
      </c>
      <c r="B5795" s="246" t="s">
        <v>21165</v>
      </c>
      <c r="C5795" s="245" t="s">
        <v>14</v>
      </c>
      <c r="D5795" s="247" t="n">
        <v>0.2361</v>
      </c>
    </row>
    <row r="5796" customFormat="false" ht="12.8" hidden="false" customHeight="false" outlineLevel="0" collapsed="false">
      <c r="A5796" s="245" t="n">
        <v>98462</v>
      </c>
      <c r="B5796" s="246" t="s">
        <v>21166</v>
      </c>
      <c r="C5796" s="245" t="s">
        <v>14</v>
      </c>
      <c r="D5796" s="247" t="n">
        <v>0.2372</v>
      </c>
    </row>
    <row r="5797" customFormat="false" ht="12.8" hidden="false" customHeight="false" outlineLevel="0" collapsed="false">
      <c r="A5797" s="245" t="n">
        <v>105130</v>
      </c>
      <c r="B5797" s="246" t="s">
        <v>21167</v>
      </c>
      <c r="C5797" s="245" t="s">
        <v>15376</v>
      </c>
      <c r="D5797" s="247" t="n">
        <v>0.6654</v>
      </c>
    </row>
    <row r="5798" customFormat="false" ht="12.8" hidden="false" customHeight="false" outlineLevel="0" collapsed="false">
      <c r="A5798" s="245" t="n">
        <v>105114</v>
      </c>
      <c r="B5798" s="246" t="s">
        <v>21168</v>
      </c>
      <c r="C5798" s="245" t="s">
        <v>15451</v>
      </c>
      <c r="D5798" s="247" t="n">
        <v>0.5857</v>
      </c>
    </row>
    <row r="5799" customFormat="false" ht="12.8" hidden="false" customHeight="false" outlineLevel="0" collapsed="false">
      <c r="A5799" s="245" t="n">
        <v>105127</v>
      </c>
      <c r="B5799" s="246" t="s">
        <v>21169</v>
      </c>
      <c r="C5799" s="245" t="s">
        <v>15376</v>
      </c>
      <c r="D5799" s="247" t="n">
        <v>0.1558</v>
      </c>
    </row>
    <row r="5800" customFormat="false" ht="12.8" hidden="false" customHeight="false" outlineLevel="0" collapsed="false">
      <c r="A5800" s="245" t="n">
        <v>105128</v>
      </c>
      <c r="B5800" s="246" t="s">
        <v>21170</v>
      </c>
      <c r="C5800" s="245" t="s">
        <v>15376</v>
      </c>
      <c r="D5800" s="247" t="n">
        <v>0.281</v>
      </c>
    </row>
    <row r="5801" customFormat="false" ht="12.8" hidden="false" customHeight="false" outlineLevel="0" collapsed="false">
      <c r="A5801" s="245" t="n">
        <v>105126</v>
      </c>
      <c r="B5801" s="246" t="s">
        <v>21171</v>
      </c>
      <c r="C5801" s="245" t="s">
        <v>15376</v>
      </c>
      <c r="D5801" s="247" t="n">
        <v>0.1808</v>
      </c>
    </row>
    <row r="5802" customFormat="false" ht="12.8" hidden="false" customHeight="false" outlineLevel="0" collapsed="false">
      <c r="A5802" s="245" t="n">
        <v>105116</v>
      </c>
      <c r="B5802" s="246" t="s">
        <v>21172</v>
      </c>
      <c r="C5802" s="245" t="s">
        <v>14</v>
      </c>
      <c r="D5802" s="247" t="n">
        <v>1</v>
      </c>
    </row>
    <row r="5803" customFormat="false" ht="12.8" hidden="false" customHeight="false" outlineLevel="0" collapsed="false">
      <c r="A5803" s="245" t="n">
        <v>105115</v>
      </c>
      <c r="B5803" s="246" t="s">
        <v>21173</v>
      </c>
      <c r="C5803" s="245" t="s">
        <v>14</v>
      </c>
      <c r="D5803" s="247" t="n">
        <v>0.5103</v>
      </c>
    </row>
    <row r="5804" customFormat="false" ht="12.8" hidden="false" customHeight="false" outlineLevel="0" collapsed="false">
      <c r="A5804" s="245" t="n">
        <v>98453</v>
      </c>
      <c r="B5804" s="246" t="s">
        <v>21174</v>
      </c>
      <c r="C5804" s="245" t="s">
        <v>15370</v>
      </c>
      <c r="D5804" s="247" t="n">
        <v>0.3477</v>
      </c>
    </row>
    <row r="5805" customFormat="false" ht="12.8" hidden="false" customHeight="false" outlineLevel="0" collapsed="false">
      <c r="A5805" s="245" t="n">
        <v>98454</v>
      </c>
      <c r="B5805" s="246" t="s">
        <v>21175</v>
      </c>
      <c r="C5805" s="245" t="s">
        <v>15370</v>
      </c>
      <c r="D5805" s="247" t="n">
        <v>0.4273</v>
      </c>
    </row>
    <row r="5806" customFormat="false" ht="12.8" hidden="false" customHeight="false" outlineLevel="0" collapsed="false">
      <c r="A5806" s="245" t="n">
        <v>98449</v>
      </c>
      <c r="B5806" s="246" t="s">
        <v>21176</v>
      </c>
      <c r="C5806" s="245" t="s">
        <v>15370</v>
      </c>
      <c r="D5806" s="247" t="n">
        <v>0.2982</v>
      </c>
    </row>
    <row r="5807" customFormat="false" ht="12.8" hidden="false" customHeight="false" outlineLevel="0" collapsed="false">
      <c r="A5807" s="245" t="n">
        <v>98455</v>
      </c>
      <c r="B5807" s="246" t="s">
        <v>21177</v>
      </c>
      <c r="C5807" s="245" t="s">
        <v>15370</v>
      </c>
      <c r="D5807" s="247" t="n">
        <v>0.2378</v>
      </c>
    </row>
    <row r="5808" customFormat="false" ht="12.8" hidden="false" customHeight="false" outlineLevel="0" collapsed="false">
      <c r="A5808" s="245" t="n">
        <v>98456</v>
      </c>
      <c r="B5808" s="246" t="s">
        <v>21178</v>
      </c>
      <c r="C5808" s="245" t="s">
        <v>15370</v>
      </c>
      <c r="D5808" s="247" t="n">
        <v>0.3292</v>
      </c>
    </row>
    <row r="5809" customFormat="false" ht="12.8" hidden="false" customHeight="false" outlineLevel="0" collapsed="false">
      <c r="A5809" s="245" t="n">
        <v>98451</v>
      </c>
      <c r="B5809" s="246" t="s">
        <v>21179</v>
      </c>
      <c r="C5809" s="245" t="s">
        <v>15370</v>
      </c>
      <c r="D5809" s="247" t="n">
        <v>0.1859</v>
      </c>
    </row>
    <row r="5810" customFormat="false" ht="12.8" hidden="false" customHeight="false" outlineLevel="0" collapsed="false">
      <c r="A5810" s="245" t="n">
        <v>98445</v>
      </c>
      <c r="B5810" s="246" t="s">
        <v>21180</v>
      </c>
      <c r="C5810" s="245" t="s">
        <v>15370</v>
      </c>
      <c r="D5810" s="247" t="n">
        <v>0.4278</v>
      </c>
    </row>
    <row r="5811" customFormat="false" ht="12.8" hidden="false" customHeight="false" outlineLevel="0" collapsed="false">
      <c r="A5811" s="245" t="n">
        <v>98446</v>
      </c>
      <c r="B5811" s="246" t="s">
        <v>21181</v>
      </c>
      <c r="C5811" s="245" t="s">
        <v>15370</v>
      </c>
      <c r="D5811" s="247" t="n">
        <v>0.4908</v>
      </c>
    </row>
    <row r="5812" customFormat="false" ht="12.8" hidden="false" customHeight="false" outlineLevel="0" collapsed="false">
      <c r="A5812" s="245" t="n">
        <v>98441</v>
      </c>
      <c r="B5812" s="246" t="s">
        <v>21182</v>
      </c>
      <c r="C5812" s="245" t="s">
        <v>15370</v>
      </c>
      <c r="D5812" s="247" t="n">
        <v>0.3918</v>
      </c>
    </row>
    <row r="5813" customFormat="false" ht="12.8" hidden="false" customHeight="false" outlineLevel="0" collapsed="false">
      <c r="A5813" s="245" t="n">
        <v>98447</v>
      </c>
      <c r="B5813" s="246" t="s">
        <v>21183</v>
      </c>
      <c r="C5813" s="245" t="s">
        <v>15370</v>
      </c>
      <c r="D5813" s="247" t="n">
        <v>0.3083</v>
      </c>
    </row>
    <row r="5814" customFormat="false" ht="12.8" hidden="false" customHeight="false" outlineLevel="0" collapsed="false">
      <c r="A5814" s="245" t="n">
        <v>98448</v>
      </c>
      <c r="B5814" s="246" t="s">
        <v>21184</v>
      </c>
      <c r="C5814" s="245" t="s">
        <v>15370</v>
      </c>
      <c r="D5814" s="247" t="n">
        <v>0.3792</v>
      </c>
    </row>
    <row r="5815" customFormat="false" ht="12.8" hidden="false" customHeight="false" outlineLevel="0" collapsed="false">
      <c r="A5815" s="245" t="n">
        <v>98443</v>
      </c>
      <c r="B5815" s="246" t="s">
        <v>21185</v>
      </c>
      <c r="C5815" s="245" t="s">
        <v>15370</v>
      </c>
      <c r="D5815" s="247" t="n">
        <v>0.2658</v>
      </c>
    </row>
    <row r="5816" customFormat="false" ht="12.8" hidden="false" customHeight="false" outlineLevel="0" collapsed="false">
      <c r="A5816" s="245" t="n">
        <v>98460</v>
      </c>
      <c r="B5816" s="246" t="s">
        <v>21186</v>
      </c>
      <c r="C5816" s="245" t="s">
        <v>15370</v>
      </c>
      <c r="D5816" s="247" t="n">
        <v>0.4003</v>
      </c>
    </row>
    <row r="5817" customFormat="false" ht="12.8" hidden="false" customHeight="false" outlineLevel="0" collapsed="false">
      <c r="A5817" s="245" t="n">
        <v>98458</v>
      </c>
      <c r="B5817" s="246" t="s">
        <v>21187</v>
      </c>
      <c r="C5817" s="245" t="s">
        <v>15370</v>
      </c>
      <c r="D5817" s="247" t="n">
        <v>0.3634</v>
      </c>
    </row>
    <row r="5818" customFormat="false" ht="12.8" hidden="false" customHeight="false" outlineLevel="0" collapsed="false">
      <c r="A5818" s="245" t="n">
        <v>98459</v>
      </c>
      <c r="B5818" s="246" t="s">
        <v>21188</v>
      </c>
      <c r="C5818" s="245" t="s">
        <v>15370</v>
      </c>
      <c r="D5818" s="247" t="n">
        <v>0.4239</v>
      </c>
    </row>
    <row r="5819" customFormat="false" ht="12.8" hidden="false" customHeight="false" outlineLevel="0" collapsed="false">
      <c r="A5819" s="245" t="n">
        <v>106056</v>
      </c>
      <c r="B5819" s="246" t="s">
        <v>21189</v>
      </c>
      <c r="C5819" s="245" t="s">
        <v>15370</v>
      </c>
      <c r="D5819" s="247" t="n">
        <v>0.1449</v>
      </c>
    </row>
    <row r="5820" customFormat="false" ht="12.8" hidden="false" customHeight="false" outlineLevel="0" collapsed="false">
      <c r="A5820" s="245" t="n">
        <v>106057</v>
      </c>
      <c r="B5820" s="246" t="s">
        <v>21190</v>
      </c>
      <c r="C5820" s="245" t="s">
        <v>15370</v>
      </c>
      <c r="D5820" s="247" t="n">
        <v>0.129</v>
      </c>
    </row>
    <row r="5821" customFormat="false" ht="12.8" hidden="false" customHeight="false" outlineLevel="0" collapsed="false">
      <c r="A5821" s="245" t="n">
        <v>104690</v>
      </c>
      <c r="B5821" s="246" t="s">
        <v>21191</v>
      </c>
      <c r="C5821" s="245" t="s">
        <v>15370</v>
      </c>
      <c r="D5821" s="247" t="n">
        <v>0.1158</v>
      </c>
    </row>
    <row r="5822" customFormat="false" ht="12.8" hidden="false" customHeight="false" outlineLevel="0" collapsed="false">
      <c r="A5822" s="245" t="n">
        <v>101958</v>
      </c>
      <c r="B5822" s="246" t="s">
        <v>21192</v>
      </c>
      <c r="C5822" s="245" t="s">
        <v>15370</v>
      </c>
      <c r="D5822" s="247" t="n">
        <v>0.1089</v>
      </c>
    </row>
    <row r="5823" customFormat="false" ht="12.8" hidden="false" customHeight="false" outlineLevel="0" collapsed="false">
      <c r="A5823" s="245" t="n">
        <v>106065</v>
      </c>
      <c r="B5823" s="246" t="s">
        <v>21193</v>
      </c>
      <c r="C5823" s="245" t="s">
        <v>15370</v>
      </c>
      <c r="D5823" s="247" t="n">
        <v>0.1045</v>
      </c>
    </row>
    <row r="5824" customFormat="false" ht="12.8" hidden="false" customHeight="false" outlineLevel="0" collapsed="false">
      <c r="A5824" s="245" t="n">
        <v>101959</v>
      </c>
      <c r="B5824" s="246" t="s">
        <v>21194</v>
      </c>
      <c r="C5824" s="245" t="s">
        <v>15370</v>
      </c>
      <c r="D5824" s="247" t="n">
        <v>0.1417</v>
      </c>
    </row>
    <row r="5825" customFormat="false" ht="12.8" hidden="false" customHeight="false" outlineLevel="0" collapsed="false">
      <c r="A5825" s="245" t="n">
        <v>101960</v>
      </c>
      <c r="B5825" s="246" t="s">
        <v>21195</v>
      </c>
      <c r="C5825" s="245" t="s">
        <v>15370</v>
      </c>
      <c r="D5825" s="247" t="n">
        <v>0.1193</v>
      </c>
    </row>
    <row r="5826" customFormat="false" ht="12.8" hidden="false" customHeight="false" outlineLevel="0" collapsed="false">
      <c r="A5826" s="245" t="n">
        <v>106058</v>
      </c>
      <c r="B5826" s="246" t="s">
        <v>21196</v>
      </c>
      <c r="C5826" s="245" t="s">
        <v>15370</v>
      </c>
      <c r="D5826" s="247" t="n">
        <v>0.1038</v>
      </c>
    </row>
    <row r="5827" customFormat="false" ht="12.8" hidden="false" customHeight="false" outlineLevel="0" collapsed="false">
      <c r="A5827" s="245" t="n">
        <v>101962</v>
      </c>
      <c r="B5827" s="246" t="s">
        <v>21197</v>
      </c>
      <c r="C5827" s="245" t="s">
        <v>15370</v>
      </c>
      <c r="D5827" s="247" t="n">
        <v>0.1029</v>
      </c>
    </row>
    <row r="5828" customFormat="false" ht="12.8" hidden="false" customHeight="false" outlineLevel="0" collapsed="false">
      <c r="A5828" s="245" t="n">
        <v>106066</v>
      </c>
      <c r="B5828" s="246" t="s">
        <v>21198</v>
      </c>
      <c r="C5828" s="245" t="s">
        <v>15370</v>
      </c>
      <c r="D5828" s="247" t="n">
        <v>0.097</v>
      </c>
    </row>
    <row r="5829" customFormat="false" ht="12.8" hidden="false" customHeight="false" outlineLevel="0" collapsed="false">
      <c r="A5829" s="245" t="n">
        <v>106048</v>
      </c>
      <c r="B5829" s="246" t="s">
        <v>21199</v>
      </c>
      <c r="C5829" s="245" t="s">
        <v>15370</v>
      </c>
      <c r="D5829" s="247" t="n">
        <v>0.1581</v>
      </c>
    </row>
    <row r="5830" customFormat="false" ht="12.8" hidden="false" customHeight="false" outlineLevel="0" collapsed="false">
      <c r="A5830" s="245" t="n">
        <v>106049</v>
      </c>
      <c r="B5830" s="246" t="s">
        <v>21200</v>
      </c>
      <c r="C5830" s="245" t="s">
        <v>15370</v>
      </c>
      <c r="D5830" s="247" t="n">
        <v>0.1389</v>
      </c>
    </row>
    <row r="5831" customFormat="false" ht="12.8" hidden="false" customHeight="false" outlineLevel="0" collapsed="false">
      <c r="A5831" s="245" t="n">
        <v>106050</v>
      </c>
      <c r="B5831" s="246" t="s">
        <v>21201</v>
      </c>
      <c r="C5831" s="245" t="s">
        <v>15370</v>
      </c>
      <c r="D5831" s="247" t="n">
        <v>0.1333</v>
      </c>
    </row>
    <row r="5832" customFormat="false" ht="12.8" hidden="false" customHeight="false" outlineLevel="0" collapsed="false">
      <c r="A5832" s="245" t="n">
        <v>106051</v>
      </c>
      <c r="B5832" s="246" t="s">
        <v>21202</v>
      </c>
      <c r="C5832" s="245" t="s">
        <v>15370</v>
      </c>
      <c r="D5832" s="247" t="n">
        <v>0.1226</v>
      </c>
    </row>
    <row r="5833" customFormat="false" ht="12.8" hidden="false" customHeight="false" outlineLevel="0" collapsed="false">
      <c r="A5833" s="245" t="n">
        <v>106063</v>
      </c>
      <c r="B5833" s="246" t="s">
        <v>21203</v>
      </c>
      <c r="C5833" s="245" t="s">
        <v>15370</v>
      </c>
      <c r="D5833" s="247" t="n">
        <v>0.1167</v>
      </c>
    </row>
    <row r="5834" customFormat="false" ht="12.8" hidden="false" customHeight="false" outlineLevel="0" collapsed="false">
      <c r="A5834" s="245" t="n">
        <v>106052</v>
      </c>
      <c r="B5834" s="246" t="s">
        <v>21204</v>
      </c>
      <c r="C5834" s="245" t="s">
        <v>15370</v>
      </c>
      <c r="D5834" s="247" t="n">
        <v>0.1439</v>
      </c>
    </row>
    <row r="5835" customFormat="false" ht="12.8" hidden="false" customHeight="false" outlineLevel="0" collapsed="false">
      <c r="A5835" s="245" t="n">
        <v>106053</v>
      </c>
      <c r="B5835" s="246" t="s">
        <v>21205</v>
      </c>
      <c r="C5835" s="245" t="s">
        <v>15370</v>
      </c>
      <c r="D5835" s="247" t="n">
        <v>0.117</v>
      </c>
    </row>
    <row r="5836" customFormat="false" ht="12.8" hidden="false" customHeight="false" outlineLevel="0" collapsed="false">
      <c r="A5836" s="245" t="n">
        <v>106054</v>
      </c>
      <c r="B5836" s="246" t="s">
        <v>21206</v>
      </c>
      <c r="C5836" s="245" t="s">
        <v>15370</v>
      </c>
      <c r="D5836" s="247" t="n">
        <v>0.1082</v>
      </c>
    </row>
    <row r="5837" customFormat="false" ht="12.8" hidden="false" customHeight="false" outlineLevel="0" collapsed="false">
      <c r="A5837" s="245" t="n">
        <v>106055</v>
      </c>
      <c r="B5837" s="246" t="s">
        <v>21207</v>
      </c>
      <c r="C5837" s="245" t="s">
        <v>15370</v>
      </c>
      <c r="D5837" s="247" t="n">
        <v>0.1065</v>
      </c>
    </row>
    <row r="5838" customFormat="false" ht="12.8" hidden="false" customHeight="false" outlineLevel="0" collapsed="false">
      <c r="A5838" s="245" t="n">
        <v>106064</v>
      </c>
      <c r="B5838" s="246" t="s">
        <v>21208</v>
      </c>
      <c r="C5838" s="245" t="s">
        <v>15370</v>
      </c>
      <c r="D5838" s="247" t="n">
        <v>0.0997</v>
      </c>
    </row>
    <row r="5839" customFormat="false" ht="12.8" hidden="false" customHeight="false" outlineLevel="0" collapsed="false">
      <c r="A5839" s="245" t="n">
        <v>106067</v>
      </c>
      <c r="B5839" s="246" t="s">
        <v>21209</v>
      </c>
      <c r="C5839" s="245" t="s">
        <v>15370</v>
      </c>
      <c r="D5839" s="247" t="n">
        <v>0.1755</v>
      </c>
    </row>
    <row r="5840" customFormat="false" ht="12.8" hidden="false" customHeight="false" outlineLevel="0" collapsed="false">
      <c r="A5840" s="245" t="n">
        <v>106070</v>
      </c>
      <c r="B5840" s="246" t="s">
        <v>21210</v>
      </c>
      <c r="C5840" s="245" t="s">
        <v>15370</v>
      </c>
      <c r="D5840" s="247" t="n">
        <v>0.1528</v>
      </c>
    </row>
    <row r="5841" customFormat="false" ht="12.8" hidden="false" customHeight="false" outlineLevel="0" collapsed="false">
      <c r="A5841" s="245" t="n">
        <v>106071</v>
      </c>
      <c r="B5841" s="246" t="s">
        <v>21211</v>
      </c>
      <c r="C5841" s="245" t="s">
        <v>15370</v>
      </c>
      <c r="D5841" s="247" t="n">
        <v>0.138</v>
      </c>
    </row>
    <row r="5842" customFormat="false" ht="12.8" hidden="false" customHeight="false" outlineLevel="0" collapsed="false">
      <c r="A5842" s="245" t="n">
        <v>106072</v>
      </c>
      <c r="B5842" s="246" t="s">
        <v>21212</v>
      </c>
      <c r="C5842" s="245" t="s">
        <v>15370</v>
      </c>
      <c r="D5842" s="247" t="n">
        <v>0.1392</v>
      </c>
    </row>
    <row r="5843" customFormat="false" ht="12.8" hidden="false" customHeight="false" outlineLevel="0" collapsed="false">
      <c r="A5843" s="245" t="n">
        <v>106073</v>
      </c>
      <c r="B5843" s="246" t="s">
        <v>21213</v>
      </c>
      <c r="C5843" s="245" t="s">
        <v>15370</v>
      </c>
      <c r="D5843" s="247" t="n">
        <v>0.1211</v>
      </c>
    </row>
    <row r="5844" customFormat="false" ht="12.8" hidden="false" customHeight="false" outlineLevel="0" collapsed="false">
      <c r="A5844" s="245" t="n">
        <v>106068</v>
      </c>
      <c r="B5844" s="246" t="s">
        <v>21214</v>
      </c>
      <c r="C5844" s="245" t="s">
        <v>15370</v>
      </c>
      <c r="D5844" s="247" t="n">
        <v>0.1972</v>
      </c>
    </row>
    <row r="5845" customFormat="false" ht="12.8" hidden="false" customHeight="false" outlineLevel="0" collapsed="false">
      <c r="A5845" s="245" t="n">
        <v>106069</v>
      </c>
      <c r="B5845" s="246" t="s">
        <v>21215</v>
      </c>
      <c r="C5845" s="245" t="s">
        <v>15370</v>
      </c>
      <c r="D5845" s="247" t="n">
        <v>0.1738</v>
      </c>
    </row>
    <row r="5846" customFormat="false" ht="12.8" hidden="false" customHeight="false" outlineLevel="0" collapsed="false">
      <c r="A5846" s="245" t="n">
        <v>106074</v>
      </c>
      <c r="B5846" s="246" t="s">
        <v>21216</v>
      </c>
      <c r="C5846" s="245" t="s">
        <v>15370</v>
      </c>
      <c r="D5846" s="247" t="n">
        <v>0.1593</v>
      </c>
    </row>
    <row r="5847" customFormat="false" ht="12.8" hidden="false" customHeight="false" outlineLevel="0" collapsed="false">
      <c r="A5847" s="245" t="n">
        <v>106075</v>
      </c>
      <c r="B5847" s="246" t="s">
        <v>21217</v>
      </c>
      <c r="C5847" s="245" t="s">
        <v>15370</v>
      </c>
      <c r="D5847" s="247" t="n">
        <v>0.1515</v>
      </c>
    </row>
    <row r="5848" customFormat="false" ht="12.8" hidden="false" customHeight="false" outlineLevel="0" collapsed="false">
      <c r="A5848" s="245" t="n">
        <v>106076</v>
      </c>
      <c r="B5848" s="246" t="s">
        <v>21218</v>
      </c>
      <c r="C5848" s="245" t="s">
        <v>15370</v>
      </c>
      <c r="D5848" s="247" t="n">
        <v>0.1327</v>
      </c>
    </row>
    <row r="5849" customFormat="false" ht="12.8" hidden="false" customHeight="false" outlineLevel="0" collapsed="false">
      <c r="A5849" s="245" t="n">
        <v>101964</v>
      </c>
      <c r="B5849" s="246" t="s">
        <v>21219</v>
      </c>
      <c r="C5849" s="245" t="s">
        <v>15370</v>
      </c>
      <c r="D5849" s="247" t="n">
        <v>0.2245</v>
      </c>
    </row>
    <row r="5850" customFormat="false" ht="12.8" hidden="false" customHeight="false" outlineLevel="0" collapsed="false">
      <c r="A5850" s="245" t="n">
        <v>106059</v>
      </c>
      <c r="B5850" s="246" t="s">
        <v>21220</v>
      </c>
      <c r="C5850" s="245" t="s">
        <v>15370</v>
      </c>
      <c r="D5850" s="247" t="n">
        <v>0.2031</v>
      </c>
    </row>
    <row r="5851" customFormat="false" ht="12.8" hidden="false" customHeight="false" outlineLevel="0" collapsed="false">
      <c r="A5851" s="245" t="n">
        <v>106060</v>
      </c>
      <c r="B5851" s="246" t="s">
        <v>21221</v>
      </c>
      <c r="C5851" s="245" t="s">
        <v>15370</v>
      </c>
      <c r="D5851" s="247" t="n">
        <v>0.1833</v>
      </c>
    </row>
    <row r="5852" customFormat="false" ht="12.8" hidden="false" customHeight="false" outlineLevel="0" collapsed="false">
      <c r="A5852" s="245" t="n">
        <v>101963</v>
      </c>
      <c r="B5852" s="246" t="s">
        <v>21222</v>
      </c>
      <c r="C5852" s="245" t="s">
        <v>15370</v>
      </c>
      <c r="D5852" s="247" t="n">
        <v>0.2097</v>
      </c>
    </row>
    <row r="5853" customFormat="false" ht="12.8" hidden="false" customHeight="false" outlineLevel="0" collapsed="false">
      <c r="A5853" s="245" t="n">
        <v>101947</v>
      </c>
      <c r="B5853" s="246" t="s">
        <v>21223</v>
      </c>
      <c r="C5853" s="245" t="s">
        <v>15370</v>
      </c>
      <c r="D5853" s="247" t="n">
        <v>0.1994</v>
      </c>
    </row>
    <row r="5854" customFormat="false" ht="12.8" hidden="false" customHeight="false" outlineLevel="0" collapsed="false">
      <c r="A5854" s="245" t="n">
        <v>101948</v>
      </c>
      <c r="B5854" s="246" t="s">
        <v>21224</v>
      </c>
      <c r="C5854" s="245" t="s">
        <v>15370</v>
      </c>
      <c r="D5854" s="247" t="n">
        <v>0.1675</v>
      </c>
    </row>
    <row r="5855" customFormat="false" ht="12.8" hidden="false" customHeight="false" outlineLevel="0" collapsed="false">
      <c r="A5855" s="245" t="n">
        <v>101949</v>
      </c>
      <c r="B5855" s="246" t="s">
        <v>21225</v>
      </c>
      <c r="C5855" s="245" t="s">
        <v>15370</v>
      </c>
      <c r="D5855" s="247" t="n">
        <v>0.154</v>
      </c>
    </row>
    <row r="5856" customFormat="false" ht="12.8" hidden="false" customHeight="false" outlineLevel="0" collapsed="false">
      <c r="A5856" s="245" t="n">
        <v>101950</v>
      </c>
      <c r="B5856" s="246" t="s">
        <v>21226</v>
      </c>
      <c r="C5856" s="245" t="s">
        <v>15370</v>
      </c>
      <c r="D5856" s="247" t="n">
        <v>0.1384</v>
      </c>
    </row>
    <row r="5857" customFormat="false" ht="12.8" hidden="false" customHeight="false" outlineLevel="0" collapsed="false">
      <c r="A5857" s="245" t="n">
        <v>106061</v>
      </c>
      <c r="B5857" s="246" t="s">
        <v>21227</v>
      </c>
      <c r="C5857" s="245" t="s">
        <v>15370</v>
      </c>
      <c r="D5857" s="247" t="n">
        <v>0.119</v>
      </c>
    </row>
    <row r="5858" customFormat="false" ht="12.8" hidden="false" customHeight="false" outlineLevel="0" collapsed="false">
      <c r="A5858" s="245" t="n">
        <v>101951</v>
      </c>
      <c r="B5858" s="246" t="s">
        <v>21228</v>
      </c>
      <c r="C5858" s="245" t="s">
        <v>15370</v>
      </c>
      <c r="D5858" s="247" t="n">
        <v>0.1793</v>
      </c>
    </row>
    <row r="5859" customFormat="false" ht="12.8" hidden="false" customHeight="false" outlineLevel="0" collapsed="false">
      <c r="A5859" s="245" t="n">
        <v>101952</v>
      </c>
      <c r="B5859" s="246" t="s">
        <v>21229</v>
      </c>
      <c r="C5859" s="245" t="s">
        <v>15370</v>
      </c>
      <c r="D5859" s="247" t="n">
        <v>0.1428</v>
      </c>
    </row>
    <row r="5860" customFormat="false" ht="12.8" hidden="false" customHeight="false" outlineLevel="0" collapsed="false">
      <c r="A5860" s="245" t="n">
        <v>101953</v>
      </c>
      <c r="B5860" s="246" t="s">
        <v>21230</v>
      </c>
      <c r="C5860" s="245" t="s">
        <v>15370</v>
      </c>
      <c r="D5860" s="247" t="n">
        <v>0.1286</v>
      </c>
    </row>
    <row r="5861" customFormat="false" ht="12.8" hidden="false" customHeight="false" outlineLevel="0" collapsed="false">
      <c r="A5861" s="245" t="n">
        <v>101954</v>
      </c>
      <c r="B5861" s="246" t="s">
        <v>21231</v>
      </c>
      <c r="C5861" s="245" t="s">
        <v>15370</v>
      </c>
      <c r="D5861" s="247" t="n">
        <v>0.1182</v>
      </c>
    </row>
    <row r="5862" customFormat="false" ht="12.8" hidden="false" customHeight="false" outlineLevel="0" collapsed="false">
      <c r="A5862" s="245" t="n">
        <v>106062</v>
      </c>
      <c r="B5862" s="246" t="s">
        <v>21232</v>
      </c>
      <c r="C5862" s="245" t="s">
        <v>15370</v>
      </c>
      <c r="D5862" s="247" t="n">
        <v>0.1045</v>
      </c>
    </row>
    <row r="5863" customFormat="false" ht="12.8" hidden="false" customHeight="false" outlineLevel="0" collapsed="false">
      <c r="A5863" s="245" t="n">
        <v>100323</v>
      </c>
      <c r="B5863" s="246" t="s">
        <v>21233</v>
      </c>
      <c r="C5863" s="245" t="s">
        <v>15451</v>
      </c>
      <c r="D5863" s="247" t="n">
        <v>0.3434</v>
      </c>
    </row>
    <row r="5864" customFormat="false" ht="12.8" hidden="false" customHeight="false" outlineLevel="0" collapsed="false">
      <c r="A5864" s="245" t="n">
        <v>100324</v>
      </c>
      <c r="B5864" s="246" t="s">
        <v>21234</v>
      </c>
      <c r="C5864" s="245" t="s">
        <v>15451</v>
      </c>
      <c r="D5864" s="247" t="n">
        <v>0.3342</v>
      </c>
    </row>
    <row r="5865" customFormat="false" ht="12.8" hidden="false" customHeight="false" outlineLevel="0" collapsed="false">
      <c r="A5865" s="245" t="n">
        <v>96624</v>
      </c>
      <c r="B5865" s="246" t="s">
        <v>21235</v>
      </c>
      <c r="C5865" s="245" t="s">
        <v>15451</v>
      </c>
      <c r="D5865" s="247" t="n">
        <v>0.3336</v>
      </c>
    </row>
    <row r="5866" customFormat="false" ht="12.8" hidden="false" customHeight="false" outlineLevel="0" collapsed="false">
      <c r="A5866" s="245" t="n">
        <v>100322</v>
      </c>
      <c r="B5866" s="246" t="s">
        <v>21236</v>
      </c>
      <c r="C5866" s="245" t="s">
        <v>15451</v>
      </c>
      <c r="D5866" s="247" t="n">
        <v>0.3475</v>
      </c>
    </row>
    <row r="5867" customFormat="false" ht="12.8" hidden="false" customHeight="false" outlineLevel="0" collapsed="false">
      <c r="A5867" s="245" t="n">
        <v>96623</v>
      </c>
      <c r="B5867" s="246" t="s">
        <v>21237</v>
      </c>
      <c r="C5867" s="245" t="s">
        <v>15451</v>
      </c>
      <c r="D5867" s="247" t="n">
        <v>0.3832</v>
      </c>
    </row>
    <row r="5868" customFormat="false" ht="12.8" hidden="false" customHeight="false" outlineLevel="0" collapsed="false">
      <c r="A5868" s="245" t="n">
        <v>96622</v>
      </c>
      <c r="B5868" s="246" t="s">
        <v>21238</v>
      </c>
      <c r="C5868" s="245" t="s">
        <v>15451</v>
      </c>
      <c r="D5868" s="247" t="n">
        <v>0.3458</v>
      </c>
    </row>
    <row r="5869" customFormat="false" ht="12.8" hidden="false" customHeight="false" outlineLevel="0" collapsed="false">
      <c r="A5869" s="245" t="n">
        <v>96621</v>
      </c>
      <c r="B5869" s="246" t="s">
        <v>21239</v>
      </c>
      <c r="C5869" s="245" t="s">
        <v>15451</v>
      </c>
      <c r="D5869" s="247" t="n">
        <v>0.3875</v>
      </c>
    </row>
    <row r="5870" customFormat="false" ht="12.8" hidden="false" customHeight="false" outlineLevel="0" collapsed="false">
      <c r="A5870" s="245" t="n">
        <v>96617</v>
      </c>
      <c r="B5870" s="246" t="s">
        <v>21240</v>
      </c>
      <c r="C5870" s="245" t="s">
        <v>15370</v>
      </c>
      <c r="D5870" s="247" t="n">
        <v>0.4603</v>
      </c>
    </row>
    <row r="5871" customFormat="false" ht="12.8" hidden="false" customHeight="false" outlineLevel="0" collapsed="false">
      <c r="A5871" s="245" t="n">
        <v>96619</v>
      </c>
      <c r="B5871" s="246" t="s">
        <v>21241</v>
      </c>
      <c r="C5871" s="245" t="s">
        <v>15370</v>
      </c>
      <c r="D5871" s="247" t="n">
        <v>0.4516</v>
      </c>
    </row>
    <row r="5872" customFormat="false" ht="12.8" hidden="false" customHeight="false" outlineLevel="0" collapsed="false">
      <c r="A5872" s="245" t="n">
        <v>96616</v>
      </c>
      <c r="B5872" s="246" t="s">
        <v>21242</v>
      </c>
      <c r="C5872" s="245" t="s">
        <v>15451</v>
      </c>
      <c r="D5872" s="247" t="n">
        <v>0.4518</v>
      </c>
    </row>
    <row r="5873" customFormat="false" ht="12.8" hidden="false" customHeight="false" outlineLevel="0" collapsed="false">
      <c r="A5873" s="245" t="n">
        <v>95240</v>
      </c>
      <c r="B5873" s="246" t="s">
        <v>21243</v>
      </c>
      <c r="C5873" s="245" t="s">
        <v>15370</v>
      </c>
      <c r="D5873" s="247" t="n">
        <v>0.4383</v>
      </c>
    </row>
    <row r="5874" customFormat="false" ht="12.8" hidden="false" customHeight="false" outlineLevel="0" collapsed="false">
      <c r="A5874" s="245" t="n">
        <v>95241</v>
      </c>
      <c r="B5874" s="246" t="s">
        <v>21244</v>
      </c>
      <c r="C5874" s="245" t="s">
        <v>15370</v>
      </c>
      <c r="D5874" s="247" t="n">
        <v>0.407</v>
      </c>
    </row>
    <row r="5875" customFormat="false" ht="12.8" hidden="false" customHeight="false" outlineLevel="0" collapsed="false">
      <c r="A5875" s="245" t="n">
        <v>96620</v>
      </c>
      <c r="B5875" s="246" t="s">
        <v>21245</v>
      </c>
      <c r="C5875" s="245" t="s">
        <v>15451</v>
      </c>
      <c r="D5875" s="247" t="n">
        <v>0.4072</v>
      </c>
    </row>
    <row r="5876" customFormat="false" ht="12.8" hidden="false" customHeight="false" outlineLevel="0" collapsed="false">
      <c r="A5876" s="245" t="n">
        <v>104043</v>
      </c>
      <c r="B5876" s="246" t="s">
        <v>21246</v>
      </c>
      <c r="C5876" s="245" t="s">
        <v>14</v>
      </c>
      <c r="D5876" s="247" t="n">
        <v>0.3318</v>
      </c>
    </row>
    <row r="5877" customFormat="false" ht="12.8" hidden="false" customHeight="false" outlineLevel="0" collapsed="false">
      <c r="A5877" s="245" t="n">
        <v>104044</v>
      </c>
      <c r="B5877" s="246" t="s">
        <v>21247</v>
      </c>
      <c r="C5877" s="245" t="s">
        <v>14</v>
      </c>
      <c r="D5877" s="247" t="n">
        <v>0.3819</v>
      </c>
    </row>
    <row r="5878" customFormat="false" ht="12.8" hidden="false" customHeight="false" outlineLevel="0" collapsed="false">
      <c r="A5878" s="245" t="n">
        <v>104045</v>
      </c>
      <c r="B5878" s="246" t="s">
        <v>21248</v>
      </c>
      <c r="C5878" s="245" t="s">
        <v>14</v>
      </c>
      <c r="D5878" s="247" t="n">
        <v>0.2567</v>
      </c>
    </row>
    <row r="5879" customFormat="false" ht="12.8" hidden="false" customHeight="false" outlineLevel="0" collapsed="false">
      <c r="A5879" s="245" t="n">
        <v>104049</v>
      </c>
      <c r="B5879" s="246" t="s">
        <v>21249</v>
      </c>
      <c r="C5879" s="245" t="s">
        <v>14</v>
      </c>
      <c r="D5879" s="247" t="n">
        <v>0.7441</v>
      </c>
    </row>
    <row r="5880" customFormat="false" ht="12.8" hidden="false" customHeight="false" outlineLevel="0" collapsed="false">
      <c r="A5880" s="245" t="n">
        <v>104050</v>
      </c>
      <c r="B5880" s="246" t="s">
        <v>21250</v>
      </c>
      <c r="C5880" s="245" t="s">
        <v>14</v>
      </c>
      <c r="D5880" s="247" t="n">
        <v>0.6538</v>
      </c>
    </row>
    <row r="5881" customFormat="false" ht="12.8" hidden="false" customHeight="false" outlineLevel="0" collapsed="false">
      <c r="A5881" s="245" t="n">
        <v>104084</v>
      </c>
      <c r="B5881" s="246" t="s">
        <v>21251</v>
      </c>
      <c r="C5881" s="245" t="s">
        <v>14</v>
      </c>
      <c r="D5881" s="247" t="n">
        <v>0.0392</v>
      </c>
    </row>
    <row r="5882" customFormat="false" ht="12.8" hidden="false" customHeight="false" outlineLevel="0" collapsed="false">
      <c r="A5882" s="245" t="n">
        <v>104035</v>
      </c>
      <c r="B5882" s="246" t="s">
        <v>21252</v>
      </c>
      <c r="C5882" s="245" t="s">
        <v>14</v>
      </c>
      <c r="D5882" s="247" t="n">
        <v>0.391</v>
      </c>
    </row>
    <row r="5883" customFormat="false" ht="12.8" hidden="false" customHeight="false" outlineLevel="0" collapsed="false">
      <c r="A5883" s="245" t="n">
        <v>104036</v>
      </c>
      <c r="B5883" s="246" t="s">
        <v>21253</v>
      </c>
      <c r="C5883" s="245" t="s">
        <v>14</v>
      </c>
      <c r="D5883" s="247" t="n">
        <v>0.3931</v>
      </c>
    </row>
    <row r="5884" customFormat="false" ht="12.8" hidden="false" customHeight="false" outlineLevel="0" collapsed="false">
      <c r="A5884" s="245" t="n">
        <v>104034</v>
      </c>
      <c r="B5884" s="246" t="s">
        <v>21254</v>
      </c>
      <c r="C5884" s="245" t="s">
        <v>14</v>
      </c>
      <c r="D5884" s="247" t="n">
        <v>0.2713</v>
      </c>
    </row>
    <row r="5885" customFormat="false" ht="12.8" hidden="false" customHeight="false" outlineLevel="0" collapsed="false">
      <c r="A5885" s="245" t="n">
        <v>104031</v>
      </c>
      <c r="B5885" s="246" t="s">
        <v>21255</v>
      </c>
      <c r="C5885" s="245" t="s">
        <v>14</v>
      </c>
      <c r="D5885" s="247" t="n">
        <v>0.4003</v>
      </c>
    </row>
    <row r="5886" customFormat="false" ht="12.8" hidden="false" customHeight="false" outlineLevel="0" collapsed="false">
      <c r="A5886" s="245" t="n">
        <v>104032</v>
      </c>
      <c r="B5886" s="246" t="s">
        <v>21256</v>
      </c>
      <c r="C5886" s="245" t="s">
        <v>14</v>
      </c>
      <c r="D5886" s="247" t="n">
        <v>0.3161</v>
      </c>
    </row>
    <row r="5887" customFormat="false" ht="12.8" hidden="false" customHeight="false" outlineLevel="0" collapsed="false">
      <c r="A5887" s="245" t="n">
        <v>104033</v>
      </c>
      <c r="B5887" s="246" t="s">
        <v>21257</v>
      </c>
      <c r="C5887" s="245" t="s">
        <v>14</v>
      </c>
      <c r="D5887" s="247" t="n">
        <v>0.3556</v>
      </c>
    </row>
    <row r="5888" customFormat="false" ht="12.8" hidden="false" customHeight="false" outlineLevel="0" collapsed="false">
      <c r="A5888" s="245" t="n">
        <v>104051</v>
      </c>
      <c r="B5888" s="246" t="s">
        <v>21258</v>
      </c>
      <c r="C5888" s="245" t="s">
        <v>14</v>
      </c>
      <c r="D5888" s="247" t="n">
        <v>0.3561</v>
      </c>
    </row>
    <row r="5889" customFormat="false" ht="12.8" hidden="false" customHeight="false" outlineLevel="0" collapsed="false">
      <c r="A5889" s="245" t="n">
        <v>104052</v>
      </c>
      <c r="B5889" s="246" t="s">
        <v>21259</v>
      </c>
      <c r="C5889" s="245" t="s">
        <v>14</v>
      </c>
      <c r="D5889" s="247" t="n">
        <v>0.3447</v>
      </c>
    </row>
    <row r="5890" customFormat="false" ht="12.8" hidden="false" customHeight="false" outlineLevel="0" collapsed="false">
      <c r="A5890" s="245" t="n">
        <v>104046</v>
      </c>
      <c r="B5890" s="246" t="s">
        <v>21260</v>
      </c>
      <c r="C5890" s="245" t="s">
        <v>14</v>
      </c>
      <c r="D5890" s="247" t="n">
        <v>0.3523</v>
      </c>
    </row>
    <row r="5891" customFormat="false" ht="12.8" hidden="false" customHeight="false" outlineLevel="0" collapsed="false">
      <c r="A5891" s="245" t="n">
        <v>104047</v>
      </c>
      <c r="B5891" s="246" t="s">
        <v>21261</v>
      </c>
      <c r="C5891" s="245" t="s">
        <v>14</v>
      </c>
      <c r="D5891" s="247" t="n">
        <v>0.3611</v>
      </c>
    </row>
    <row r="5892" customFormat="false" ht="12.8" hidden="false" customHeight="false" outlineLevel="0" collapsed="false">
      <c r="A5892" s="245" t="n">
        <v>104048</v>
      </c>
      <c r="B5892" s="246" t="s">
        <v>21262</v>
      </c>
      <c r="C5892" s="245" t="s">
        <v>14</v>
      </c>
      <c r="D5892" s="247" t="n">
        <v>0.2644</v>
      </c>
    </row>
    <row r="5893" customFormat="false" ht="12.8" hidden="false" customHeight="false" outlineLevel="0" collapsed="false">
      <c r="A5893" s="245" t="n">
        <v>104063</v>
      </c>
      <c r="B5893" s="246" t="s">
        <v>21263</v>
      </c>
      <c r="C5893" s="245" t="s">
        <v>14</v>
      </c>
      <c r="D5893" s="247" t="n">
        <v>0.0901</v>
      </c>
    </row>
    <row r="5894" customFormat="false" ht="12.8" hidden="false" customHeight="false" outlineLevel="0" collapsed="false">
      <c r="A5894" s="245" t="n">
        <v>104065</v>
      </c>
      <c r="B5894" s="246" t="s">
        <v>21264</v>
      </c>
      <c r="C5894" s="245" t="s">
        <v>14</v>
      </c>
      <c r="D5894" s="247" t="n">
        <v>0.043</v>
      </c>
    </row>
    <row r="5895" customFormat="false" ht="12.8" hidden="false" customHeight="false" outlineLevel="0" collapsed="false">
      <c r="A5895" s="245" t="n">
        <v>104062</v>
      </c>
      <c r="B5895" s="246" t="s">
        <v>21265</v>
      </c>
      <c r="C5895" s="245" t="s">
        <v>14</v>
      </c>
      <c r="D5895" s="247" t="n">
        <v>0.0855</v>
      </c>
    </row>
    <row r="5896" customFormat="false" ht="12.8" hidden="false" customHeight="false" outlineLevel="0" collapsed="false">
      <c r="A5896" s="245" t="n">
        <v>104064</v>
      </c>
      <c r="B5896" s="246" t="s">
        <v>21266</v>
      </c>
      <c r="C5896" s="245" t="s">
        <v>14</v>
      </c>
      <c r="D5896" s="247" t="n">
        <v>0.0363</v>
      </c>
    </row>
    <row r="5897" customFormat="false" ht="12.8" hidden="false" customHeight="false" outlineLevel="0" collapsed="false">
      <c r="A5897" s="245" t="n">
        <v>104059</v>
      </c>
      <c r="B5897" s="246" t="s">
        <v>21267</v>
      </c>
      <c r="C5897" s="245" t="s">
        <v>14</v>
      </c>
      <c r="D5897" s="247" t="n">
        <v>0.453</v>
      </c>
    </row>
    <row r="5898" customFormat="false" ht="12.8" hidden="false" customHeight="false" outlineLevel="0" collapsed="false">
      <c r="A5898" s="245" t="n">
        <v>104058</v>
      </c>
      <c r="B5898" s="246" t="s">
        <v>21268</v>
      </c>
      <c r="C5898" s="245" t="s">
        <v>14</v>
      </c>
      <c r="D5898" s="247" t="n">
        <v>0.7238</v>
      </c>
    </row>
    <row r="5899" customFormat="false" ht="12.8" hidden="false" customHeight="false" outlineLevel="0" collapsed="false">
      <c r="A5899" s="245" t="n">
        <v>104082</v>
      </c>
      <c r="B5899" s="246" t="s">
        <v>21269</v>
      </c>
      <c r="C5899" s="245" t="s">
        <v>14</v>
      </c>
      <c r="D5899" s="247" t="n">
        <v>0.1053</v>
      </c>
    </row>
    <row r="5900" customFormat="false" ht="12.8" hidden="false" customHeight="false" outlineLevel="0" collapsed="false">
      <c r="A5900" s="245" t="n">
        <v>104083</v>
      </c>
      <c r="B5900" s="246" t="s">
        <v>21270</v>
      </c>
      <c r="C5900" s="245" t="s">
        <v>14</v>
      </c>
      <c r="D5900" s="247" t="n">
        <v>0.045</v>
      </c>
    </row>
    <row r="5901" customFormat="false" ht="12.8" hidden="false" customHeight="false" outlineLevel="0" collapsed="false">
      <c r="A5901" s="245" t="n">
        <v>104056</v>
      </c>
      <c r="B5901" s="246" t="s">
        <v>21271</v>
      </c>
      <c r="C5901" s="245" t="s">
        <v>14</v>
      </c>
      <c r="D5901" s="247" t="n">
        <v>0.1119</v>
      </c>
    </row>
    <row r="5902" customFormat="false" ht="12.8" hidden="false" customHeight="false" outlineLevel="0" collapsed="false">
      <c r="A5902" s="245" t="n">
        <v>104055</v>
      </c>
      <c r="B5902" s="246" t="s">
        <v>21272</v>
      </c>
      <c r="C5902" s="245" t="s">
        <v>14</v>
      </c>
      <c r="D5902" s="247" t="n">
        <v>0.1548</v>
      </c>
    </row>
    <row r="5903" customFormat="false" ht="12.8" hidden="false" customHeight="false" outlineLevel="0" collapsed="false">
      <c r="A5903" s="245" t="n">
        <v>104076</v>
      </c>
      <c r="B5903" s="246" t="s">
        <v>21273</v>
      </c>
      <c r="C5903" s="245" t="s">
        <v>14</v>
      </c>
      <c r="D5903" s="247" t="n">
        <v>0.2177</v>
      </c>
    </row>
    <row r="5904" customFormat="false" ht="12.8" hidden="false" customHeight="false" outlineLevel="0" collapsed="false">
      <c r="A5904" s="245" t="n">
        <v>104060</v>
      </c>
      <c r="B5904" s="246" t="s">
        <v>21274</v>
      </c>
      <c r="C5904" s="245" t="s">
        <v>15376</v>
      </c>
      <c r="D5904" s="247" t="n">
        <v>0.3198</v>
      </c>
    </row>
    <row r="5905" customFormat="false" ht="12.8" hidden="false" customHeight="false" outlineLevel="0" collapsed="false">
      <c r="A5905" s="245" t="n">
        <v>104061</v>
      </c>
      <c r="B5905" s="246" t="s">
        <v>21275</v>
      </c>
      <c r="C5905" s="245" t="s">
        <v>15376</v>
      </c>
      <c r="D5905" s="247" t="n">
        <v>0.2648</v>
      </c>
    </row>
    <row r="5906" customFormat="false" ht="12.8" hidden="false" customHeight="false" outlineLevel="0" collapsed="false">
      <c r="A5906" s="245" t="n">
        <v>104085</v>
      </c>
      <c r="B5906" s="246" t="s">
        <v>21276</v>
      </c>
      <c r="C5906" s="245" t="s">
        <v>15376</v>
      </c>
      <c r="D5906" s="247" t="n">
        <v>0.1567</v>
      </c>
    </row>
    <row r="5907" customFormat="false" ht="12.8" hidden="false" customHeight="false" outlineLevel="0" collapsed="false">
      <c r="A5907" s="245" t="n">
        <v>104086</v>
      </c>
      <c r="B5907" s="246" t="s">
        <v>21277</v>
      </c>
      <c r="C5907" s="245" t="s">
        <v>15376</v>
      </c>
      <c r="D5907" s="247" t="n">
        <v>0.0963</v>
      </c>
    </row>
    <row r="5908" customFormat="false" ht="12.8" hidden="false" customHeight="false" outlineLevel="0" collapsed="false">
      <c r="A5908" s="245" t="n">
        <v>104039</v>
      </c>
      <c r="B5908" s="246" t="s">
        <v>21278</v>
      </c>
      <c r="C5908" s="245" t="s">
        <v>14</v>
      </c>
      <c r="D5908" s="247" t="n">
        <v>0.1706</v>
      </c>
    </row>
    <row r="5909" customFormat="false" ht="12.8" hidden="false" customHeight="false" outlineLevel="0" collapsed="false">
      <c r="A5909" s="245" t="n">
        <v>104072</v>
      </c>
      <c r="B5909" s="246" t="s">
        <v>21279</v>
      </c>
      <c r="C5909" s="245" t="s">
        <v>14</v>
      </c>
      <c r="D5909" s="247" t="n">
        <v>0.0367</v>
      </c>
    </row>
    <row r="5910" customFormat="false" ht="12.8" hidden="false" customHeight="false" outlineLevel="0" collapsed="false">
      <c r="A5910" s="245" t="n">
        <v>104053</v>
      </c>
      <c r="B5910" s="246" t="s">
        <v>21280</v>
      </c>
      <c r="C5910" s="245" t="s">
        <v>14</v>
      </c>
      <c r="D5910" s="247" t="n">
        <v>0.2922</v>
      </c>
    </row>
    <row r="5911" customFormat="false" ht="12.8" hidden="false" customHeight="false" outlineLevel="0" collapsed="false">
      <c r="A5911" s="245" t="n">
        <v>104054</v>
      </c>
      <c r="B5911" s="246" t="s">
        <v>21281</v>
      </c>
      <c r="C5911" s="245" t="s">
        <v>14</v>
      </c>
      <c r="D5911" s="247" t="n">
        <v>0.1862</v>
      </c>
    </row>
    <row r="5912" customFormat="false" ht="12.8" hidden="false" customHeight="false" outlineLevel="0" collapsed="false">
      <c r="A5912" s="245" t="n">
        <v>99818</v>
      </c>
      <c r="B5912" s="246" t="s">
        <v>21282</v>
      </c>
      <c r="C5912" s="245" t="s">
        <v>14</v>
      </c>
      <c r="D5912" s="247" t="n">
        <v>0.6167</v>
      </c>
    </row>
    <row r="5913" customFormat="false" ht="12.8" hidden="false" customHeight="false" outlineLevel="0" collapsed="false">
      <c r="A5913" s="245" t="n">
        <v>99819</v>
      </c>
      <c r="B5913" s="246" t="s">
        <v>21283</v>
      </c>
      <c r="C5913" s="245" t="s">
        <v>15370</v>
      </c>
      <c r="D5913" s="247" t="n">
        <v>0.9906</v>
      </c>
    </row>
    <row r="5914" customFormat="false" ht="12.8" hidden="false" customHeight="false" outlineLevel="0" collapsed="false">
      <c r="A5914" s="245" t="n">
        <v>99817</v>
      </c>
      <c r="B5914" s="246" t="s">
        <v>21284</v>
      </c>
      <c r="C5914" s="245" t="s">
        <v>14</v>
      </c>
      <c r="D5914" s="247" t="n">
        <v>0.6628</v>
      </c>
    </row>
    <row r="5915" customFormat="false" ht="12.8" hidden="false" customHeight="false" outlineLevel="0" collapsed="false">
      <c r="A5915" s="245" t="n">
        <v>99815</v>
      </c>
      <c r="B5915" s="246" t="s">
        <v>21285</v>
      </c>
      <c r="C5915" s="245" t="s">
        <v>14</v>
      </c>
      <c r="D5915" s="247" t="n">
        <v>0.7576</v>
      </c>
    </row>
    <row r="5916" customFormat="false" ht="12.8" hidden="false" customHeight="false" outlineLevel="0" collapsed="false">
      <c r="A5916" s="245" t="n">
        <v>99811</v>
      </c>
      <c r="B5916" s="246" t="s">
        <v>21286</v>
      </c>
      <c r="C5916" s="245" t="s">
        <v>15370</v>
      </c>
      <c r="D5916" s="247" t="n">
        <v>1</v>
      </c>
    </row>
    <row r="5917" customFormat="false" ht="12.8" hidden="false" customHeight="false" outlineLevel="0" collapsed="false">
      <c r="A5917" s="245" t="n">
        <v>99826</v>
      </c>
      <c r="B5917" s="246" t="s">
        <v>21287</v>
      </c>
      <c r="C5917" s="245" t="s">
        <v>15370</v>
      </c>
      <c r="D5917" s="247" t="n">
        <v>0.9578</v>
      </c>
    </row>
    <row r="5918" customFormat="false" ht="12.8" hidden="false" customHeight="false" outlineLevel="0" collapsed="false">
      <c r="A5918" s="245" t="n">
        <v>106170</v>
      </c>
      <c r="B5918" s="246" t="s">
        <v>21288</v>
      </c>
      <c r="C5918" s="245" t="s">
        <v>15370</v>
      </c>
      <c r="D5918" s="247" t="n">
        <v>0.9897</v>
      </c>
    </row>
    <row r="5919" customFormat="false" ht="12.8" hidden="false" customHeight="false" outlineLevel="0" collapsed="false">
      <c r="A5919" s="245" t="n">
        <v>99821</v>
      </c>
      <c r="B5919" s="246" t="s">
        <v>21289</v>
      </c>
      <c r="C5919" s="245" t="s">
        <v>15370</v>
      </c>
      <c r="D5919" s="247" t="n">
        <v>0.8477</v>
      </c>
    </row>
    <row r="5920" customFormat="false" ht="12.8" hidden="false" customHeight="false" outlineLevel="0" collapsed="false">
      <c r="A5920" s="245" t="n">
        <v>99820</v>
      </c>
      <c r="B5920" s="246" t="s">
        <v>21290</v>
      </c>
      <c r="C5920" s="245" t="s">
        <v>15370</v>
      </c>
      <c r="D5920" s="247" t="n">
        <v>0.7256</v>
      </c>
    </row>
    <row r="5921" customFormat="false" ht="12.8" hidden="false" customHeight="false" outlineLevel="0" collapsed="false">
      <c r="A5921" s="245" t="n">
        <v>99805</v>
      </c>
      <c r="B5921" s="246" t="s">
        <v>21291</v>
      </c>
      <c r="C5921" s="245" t="s">
        <v>15370</v>
      </c>
      <c r="D5921" s="247" t="n">
        <v>0.8813</v>
      </c>
    </row>
    <row r="5922" customFormat="false" ht="12.8" hidden="false" customHeight="false" outlineLevel="0" collapsed="false">
      <c r="A5922" s="245" t="n">
        <v>99803</v>
      </c>
      <c r="B5922" s="246" t="s">
        <v>21292</v>
      </c>
      <c r="C5922" s="245" t="s">
        <v>15370</v>
      </c>
      <c r="D5922" s="247" t="n">
        <v>0.8417</v>
      </c>
    </row>
    <row r="5923" customFormat="false" ht="12.8" hidden="false" customHeight="false" outlineLevel="0" collapsed="false">
      <c r="A5923" s="245" t="n">
        <v>99802</v>
      </c>
      <c r="B5923" s="246" t="s">
        <v>21293</v>
      </c>
      <c r="C5923" s="245" t="s">
        <v>15370</v>
      </c>
      <c r="D5923" s="247" t="n">
        <v>1</v>
      </c>
    </row>
    <row r="5924" customFormat="false" ht="12.8" hidden="false" customHeight="false" outlineLevel="0" collapsed="false">
      <c r="A5924" s="245" t="n">
        <v>99810</v>
      </c>
      <c r="B5924" s="246" t="s">
        <v>21294</v>
      </c>
      <c r="C5924" s="245" t="s">
        <v>15370</v>
      </c>
      <c r="D5924" s="247" t="n">
        <v>0.8874</v>
      </c>
    </row>
    <row r="5925" customFormat="false" ht="12.8" hidden="false" customHeight="false" outlineLevel="0" collapsed="false">
      <c r="A5925" s="245" t="n">
        <v>99809</v>
      </c>
      <c r="B5925" s="246" t="s">
        <v>21295</v>
      </c>
      <c r="C5925" s="245" t="s">
        <v>15370</v>
      </c>
      <c r="D5925" s="247" t="n">
        <v>0.9068</v>
      </c>
    </row>
    <row r="5926" customFormat="false" ht="12.8" hidden="false" customHeight="false" outlineLevel="0" collapsed="false">
      <c r="A5926" s="245" t="n">
        <v>106166</v>
      </c>
      <c r="B5926" s="246" t="s">
        <v>21296</v>
      </c>
      <c r="C5926" s="245" t="s">
        <v>15370</v>
      </c>
      <c r="D5926" s="247" t="n">
        <v>0.9493</v>
      </c>
    </row>
    <row r="5927" customFormat="false" ht="12.8" hidden="false" customHeight="false" outlineLevel="0" collapsed="false">
      <c r="A5927" s="245" t="n">
        <v>99822</v>
      </c>
      <c r="B5927" s="246" t="s">
        <v>21297</v>
      </c>
      <c r="C5927" s="245" t="s">
        <v>15370</v>
      </c>
      <c r="D5927" s="247" t="n">
        <v>0.9352</v>
      </c>
    </row>
    <row r="5928" customFormat="false" ht="12.8" hidden="false" customHeight="false" outlineLevel="0" collapsed="false">
      <c r="A5928" s="245" t="n">
        <v>99825</v>
      </c>
      <c r="B5928" s="246" t="s">
        <v>21298</v>
      </c>
      <c r="C5928" s="245" t="s">
        <v>15370</v>
      </c>
      <c r="D5928" s="247" t="n">
        <v>0.8417</v>
      </c>
    </row>
    <row r="5929" customFormat="false" ht="12.8" hidden="false" customHeight="false" outlineLevel="0" collapsed="false">
      <c r="A5929" s="245" t="n">
        <v>99824</v>
      </c>
      <c r="B5929" s="246" t="s">
        <v>21299</v>
      </c>
      <c r="C5929" s="245" t="s">
        <v>15370</v>
      </c>
      <c r="D5929" s="247" t="n">
        <v>0.7379</v>
      </c>
    </row>
    <row r="5930" customFormat="false" ht="12.8" hidden="false" customHeight="false" outlineLevel="0" collapsed="false">
      <c r="A5930" s="245" t="n">
        <v>99823</v>
      </c>
      <c r="B5930" s="246" t="s">
        <v>21300</v>
      </c>
      <c r="C5930" s="245" t="s">
        <v>15370</v>
      </c>
      <c r="D5930" s="247" t="n">
        <v>0.7043</v>
      </c>
    </row>
    <row r="5931" customFormat="false" ht="12.8" hidden="false" customHeight="false" outlineLevel="0" collapsed="false">
      <c r="A5931" s="245" t="n">
        <v>99806</v>
      </c>
      <c r="B5931" s="246" t="s">
        <v>21301</v>
      </c>
      <c r="C5931" s="245" t="s">
        <v>15370</v>
      </c>
      <c r="D5931" s="247" t="n">
        <v>0.7829</v>
      </c>
    </row>
    <row r="5932" customFormat="false" ht="12.8" hidden="false" customHeight="false" outlineLevel="0" collapsed="false">
      <c r="A5932" s="245" t="n">
        <v>99813</v>
      </c>
      <c r="B5932" s="246" t="s">
        <v>21302</v>
      </c>
      <c r="C5932" s="245" t="s">
        <v>15370</v>
      </c>
      <c r="D5932" s="247" t="n">
        <v>0.7632</v>
      </c>
    </row>
    <row r="5933" customFormat="false" ht="12.8" hidden="false" customHeight="false" outlineLevel="0" collapsed="false">
      <c r="A5933" s="245" t="n">
        <v>106169</v>
      </c>
      <c r="B5933" s="246" t="s">
        <v>21303</v>
      </c>
      <c r="C5933" s="245" t="s">
        <v>14</v>
      </c>
      <c r="D5933" s="247" t="n">
        <v>0.9337</v>
      </c>
    </row>
    <row r="5934" customFormat="false" ht="12.8" hidden="false" customHeight="false" outlineLevel="0" collapsed="false">
      <c r="A5934" s="245" t="n">
        <v>106167</v>
      </c>
      <c r="B5934" s="246" t="s">
        <v>21304</v>
      </c>
      <c r="C5934" s="245" t="s">
        <v>15370</v>
      </c>
      <c r="D5934" s="247" t="n">
        <v>0.125</v>
      </c>
    </row>
    <row r="5935" customFormat="false" ht="12.8" hidden="false" customHeight="false" outlineLevel="0" collapsed="false">
      <c r="A5935" s="245" t="n">
        <v>106168</v>
      </c>
      <c r="B5935" s="246" t="s">
        <v>21305</v>
      </c>
      <c r="C5935" s="245" t="s">
        <v>15370</v>
      </c>
      <c r="D5935" s="247" t="n">
        <v>0.9365</v>
      </c>
    </row>
    <row r="5936" customFormat="false" ht="12.8" hidden="false" customHeight="false" outlineLevel="0" collapsed="false">
      <c r="A5936" s="245" t="n">
        <v>99814</v>
      </c>
      <c r="B5936" s="246" t="s">
        <v>21306</v>
      </c>
      <c r="C5936" s="245" t="s">
        <v>15370</v>
      </c>
      <c r="D5936" s="247" t="n">
        <v>0.9697</v>
      </c>
    </row>
    <row r="5937" customFormat="false" ht="12.8" hidden="false" customHeight="false" outlineLevel="0" collapsed="false">
      <c r="A5937" s="245" t="n">
        <v>99816</v>
      </c>
      <c r="B5937" s="246" t="s">
        <v>21307</v>
      </c>
      <c r="C5937" s="245" t="s">
        <v>14</v>
      </c>
      <c r="D5937" s="247" t="n">
        <v>0.7484</v>
      </c>
    </row>
    <row r="5938" customFormat="false" ht="12.8" hidden="false" customHeight="false" outlineLevel="0" collapsed="false">
      <c r="A5938" s="245" t="n">
        <v>106171</v>
      </c>
      <c r="B5938" s="246" t="s">
        <v>21308</v>
      </c>
      <c r="C5938" s="245" t="s">
        <v>15370</v>
      </c>
      <c r="D5938" s="247" t="n">
        <v>1</v>
      </c>
    </row>
    <row r="5939" customFormat="false" ht="12.8" hidden="false" customHeight="false" outlineLevel="0" collapsed="false">
      <c r="A5939" s="245" t="n">
        <v>88238</v>
      </c>
      <c r="B5939" s="246" t="s">
        <v>21309</v>
      </c>
      <c r="C5939" s="245" t="s">
        <v>17110</v>
      </c>
      <c r="D5939" s="247" t="n">
        <v>1</v>
      </c>
    </row>
    <row r="5940" customFormat="false" ht="12.8" hidden="false" customHeight="false" outlineLevel="0" collapsed="false">
      <c r="A5940" s="245" t="n">
        <v>101374</v>
      </c>
      <c r="B5940" s="246" t="s">
        <v>21309</v>
      </c>
      <c r="C5940" s="245" t="s">
        <v>21310</v>
      </c>
      <c r="D5940" s="247" t="n">
        <v>1</v>
      </c>
    </row>
    <row r="5941" customFormat="false" ht="12.8" hidden="false" customHeight="false" outlineLevel="0" collapsed="false">
      <c r="A5941" s="245" t="n">
        <v>88239</v>
      </c>
      <c r="B5941" s="246" t="s">
        <v>21311</v>
      </c>
      <c r="C5941" s="245" t="s">
        <v>17110</v>
      </c>
      <c r="D5941" s="247" t="n">
        <v>1</v>
      </c>
    </row>
    <row r="5942" customFormat="false" ht="12.8" hidden="false" customHeight="false" outlineLevel="0" collapsed="false">
      <c r="A5942" s="245" t="n">
        <v>101375</v>
      </c>
      <c r="B5942" s="246" t="s">
        <v>21312</v>
      </c>
      <c r="C5942" s="245" t="s">
        <v>21310</v>
      </c>
      <c r="D5942" s="247" t="n">
        <v>1</v>
      </c>
    </row>
    <row r="5943" customFormat="false" ht="12.8" hidden="false" customHeight="false" outlineLevel="0" collapsed="false">
      <c r="A5943" s="245" t="n">
        <v>88240</v>
      </c>
      <c r="B5943" s="246" t="s">
        <v>21313</v>
      </c>
      <c r="C5943" s="245" t="s">
        <v>17110</v>
      </c>
      <c r="D5943" s="247" t="n">
        <v>1</v>
      </c>
    </row>
    <row r="5944" customFormat="false" ht="12.8" hidden="false" customHeight="false" outlineLevel="0" collapsed="false">
      <c r="A5944" s="245" t="n">
        <v>101376</v>
      </c>
      <c r="B5944" s="246" t="s">
        <v>21314</v>
      </c>
      <c r="C5944" s="245" t="s">
        <v>21310</v>
      </c>
      <c r="D5944" s="247" t="n">
        <v>1</v>
      </c>
    </row>
    <row r="5945" customFormat="false" ht="12.8" hidden="false" customHeight="false" outlineLevel="0" collapsed="false">
      <c r="A5945" s="245" t="n">
        <v>88241</v>
      </c>
      <c r="B5945" s="246" t="s">
        <v>21315</v>
      </c>
      <c r="C5945" s="245" t="s">
        <v>17110</v>
      </c>
      <c r="D5945" s="247" t="n">
        <v>1</v>
      </c>
    </row>
    <row r="5946" customFormat="false" ht="12.8" hidden="false" customHeight="false" outlineLevel="0" collapsed="false">
      <c r="A5946" s="245" t="n">
        <v>101377</v>
      </c>
      <c r="B5946" s="246" t="s">
        <v>21315</v>
      </c>
      <c r="C5946" s="245" t="s">
        <v>21310</v>
      </c>
      <c r="D5946" s="247" t="n">
        <v>1</v>
      </c>
    </row>
    <row r="5947" customFormat="false" ht="12.8" hidden="false" customHeight="false" outlineLevel="0" collapsed="false">
      <c r="A5947" s="245" t="n">
        <v>88242</v>
      </c>
      <c r="B5947" s="246" t="s">
        <v>21316</v>
      </c>
      <c r="C5947" s="245" t="s">
        <v>17110</v>
      </c>
      <c r="D5947" s="247" t="n">
        <v>1</v>
      </c>
    </row>
    <row r="5948" customFormat="false" ht="12.8" hidden="false" customHeight="false" outlineLevel="0" collapsed="false">
      <c r="A5948" s="245" t="n">
        <v>100301</v>
      </c>
      <c r="B5948" s="246" t="s">
        <v>21317</v>
      </c>
      <c r="C5948" s="245" t="s">
        <v>17110</v>
      </c>
      <c r="D5948" s="247" t="n">
        <v>1</v>
      </c>
    </row>
    <row r="5949" customFormat="false" ht="12.8" hidden="false" customHeight="false" outlineLevel="0" collapsed="false">
      <c r="A5949" s="245" t="n">
        <v>101378</v>
      </c>
      <c r="B5949" s="246" t="s">
        <v>21317</v>
      </c>
      <c r="C5949" s="245" t="s">
        <v>21310</v>
      </c>
      <c r="D5949" s="247" t="n">
        <v>1</v>
      </c>
    </row>
    <row r="5950" customFormat="false" ht="12.8" hidden="false" customHeight="false" outlineLevel="0" collapsed="false">
      <c r="A5950" s="245" t="n">
        <v>101379</v>
      </c>
      <c r="B5950" s="246" t="s">
        <v>21318</v>
      </c>
      <c r="C5950" s="245" t="s">
        <v>21310</v>
      </c>
      <c r="D5950" s="247" t="n">
        <v>1</v>
      </c>
    </row>
    <row r="5951" customFormat="false" ht="12.8" hidden="false" customHeight="false" outlineLevel="0" collapsed="false">
      <c r="A5951" s="245" t="n">
        <v>88243</v>
      </c>
      <c r="B5951" s="246" t="s">
        <v>21319</v>
      </c>
      <c r="C5951" s="245" t="s">
        <v>17110</v>
      </c>
      <c r="D5951" s="247" t="n">
        <v>1</v>
      </c>
    </row>
    <row r="5952" customFormat="false" ht="12.8" hidden="false" customHeight="false" outlineLevel="0" collapsed="false">
      <c r="A5952" s="245" t="n">
        <v>101380</v>
      </c>
      <c r="B5952" s="246" t="s">
        <v>21319</v>
      </c>
      <c r="C5952" s="245" t="s">
        <v>21310</v>
      </c>
      <c r="D5952" s="247" t="n">
        <v>1</v>
      </c>
    </row>
    <row r="5953" customFormat="false" ht="12.8" hidden="false" customHeight="false" outlineLevel="0" collapsed="false">
      <c r="A5953" s="245" t="n">
        <v>90766</v>
      </c>
      <c r="B5953" s="246" t="s">
        <v>21320</v>
      </c>
      <c r="C5953" s="245" t="s">
        <v>17110</v>
      </c>
      <c r="D5953" s="247" t="n">
        <v>1</v>
      </c>
    </row>
    <row r="5954" customFormat="false" ht="12.8" hidden="false" customHeight="false" outlineLevel="0" collapsed="false">
      <c r="A5954" s="245" t="n">
        <v>93563</v>
      </c>
      <c r="B5954" s="246" t="s">
        <v>21320</v>
      </c>
      <c r="C5954" s="245" t="s">
        <v>21310</v>
      </c>
      <c r="D5954" s="247" t="n">
        <v>1</v>
      </c>
    </row>
    <row r="5955" customFormat="false" ht="12.8" hidden="false" customHeight="false" outlineLevel="0" collapsed="false">
      <c r="A5955" s="245" t="n">
        <v>90767</v>
      </c>
      <c r="B5955" s="246" t="s">
        <v>21321</v>
      </c>
      <c r="C5955" s="245" t="s">
        <v>17110</v>
      </c>
      <c r="D5955" s="247" t="n">
        <v>1</v>
      </c>
    </row>
    <row r="5956" customFormat="false" ht="12.8" hidden="false" customHeight="false" outlineLevel="0" collapsed="false">
      <c r="A5956" s="245" t="n">
        <v>93564</v>
      </c>
      <c r="B5956" s="246" t="s">
        <v>21321</v>
      </c>
      <c r="C5956" s="245" t="s">
        <v>21310</v>
      </c>
      <c r="D5956" s="247" t="n">
        <v>1</v>
      </c>
    </row>
    <row r="5957" customFormat="false" ht="12.8" hidden="false" customHeight="false" outlineLevel="0" collapsed="false">
      <c r="A5957" s="245" t="n">
        <v>88245</v>
      </c>
      <c r="B5957" s="246" t="s">
        <v>21322</v>
      </c>
      <c r="C5957" s="245" t="s">
        <v>17110</v>
      </c>
      <c r="D5957" s="247" t="n">
        <v>1</v>
      </c>
    </row>
    <row r="5958" customFormat="false" ht="12.8" hidden="false" customHeight="false" outlineLevel="0" collapsed="false">
      <c r="A5958" s="245" t="n">
        <v>101381</v>
      </c>
      <c r="B5958" s="246" t="s">
        <v>21322</v>
      </c>
      <c r="C5958" s="245" t="s">
        <v>21310</v>
      </c>
      <c r="D5958" s="247" t="n">
        <v>1</v>
      </c>
    </row>
    <row r="5959" customFormat="false" ht="12.8" hidden="false" customHeight="false" outlineLevel="0" collapsed="false">
      <c r="A5959" s="245" t="n">
        <v>90768</v>
      </c>
      <c r="B5959" s="246" t="s">
        <v>21323</v>
      </c>
      <c r="C5959" s="245" t="s">
        <v>17110</v>
      </c>
      <c r="D5959" s="247" t="n">
        <v>1</v>
      </c>
    </row>
    <row r="5960" customFormat="false" ht="12.8" hidden="false" customHeight="false" outlineLevel="0" collapsed="false">
      <c r="A5960" s="245" t="n">
        <v>90769</v>
      </c>
      <c r="B5960" s="246" t="s">
        <v>21324</v>
      </c>
      <c r="C5960" s="245" t="s">
        <v>17110</v>
      </c>
      <c r="D5960" s="247" t="n">
        <v>1</v>
      </c>
    </row>
    <row r="5961" customFormat="false" ht="12.8" hidden="false" customHeight="false" outlineLevel="0" collapsed="false">
      <c r="A5961" s="245" t="n">
        <v>90770</v>
      </c>
      <c r="B5961" s="246" t="s">
        <v>21325</v>
      </c>
      <c r="C5961" s="245" t="s">
        <v>17110</v>
      </c>
      <c r="D5961" s="247" t="n">
        <v>1</v>
      </c>
    </row>
    <row r="5962" customFormat="false" ht="12.8" hidden="false" customHeight="false" outlineLevel="0" collapsed="false">
      <c r="A5962" s="245" t="n">
        <v>93569</v>
      </c>
      <c r="B5962" s="246" t="s">
        <v>21326</v>
      </c>
      <c r="C5962" s="245" t="s">
        <v>21310</v>
      </c>
      <c r="D5962" s="247" t="n">
        <v>1</v>
      </c>
    </row>
    <row r="5963" customFormat="false" ht="12.8" hidden="false" customHeight="false" outlineLevel="0" collapsed="false">
      <c r="A5963" s="245" t="n">
        <v>93570</v>
      </c>
      <c r="B5963" s="246" t="s">
        <v>21327</v>
      </c>
      <c r="C5963" s="245" t="s">
        <v>21310</v>
      </c>
      <c r="D5963" s="247" t="n">
        <v>1</v>
      </c>
    </row>
    <row r="5964" customFormat="false" ht="12.8" hidden="false" customHeight="false" outlineLevel="0" collapsed="false">
      <c r="A5964" s="245" t="n">
        <v>93571</v>
      </c>
      <c r="B5964" s="246" t="s">
        <v>21328</v>
      </c>
      <c r="C5964" s="245" t="s">
        <v>21310</v>
      </c>
      <c r="D5964" s="247" t="n">
        <v>1</v>
      </c>
    </row>
    <row r="5965" customFormat="false" ht="12.8" hidden="false" customHeight="false" outlineLevel="0" collapsed="false">
      <c r="A5965" s="245" t="n">
        <v>101382</v>
      </c>
      <c r="B5965" s="246" t="s">
        <v>21329</v>
      </c>
      <c r="C5965" s="245" t="s">
        <v>21310</v>
      </c>
      <c r="D5965" s="247" t="n">
        <v>1</v>
      </c>
    </row>
    <row r="5966" customFormat="false" ht="12.8" hidden="false" customHeight="false" outlineLevel="0" collapsed="false">
      <c r="A5966" s="245" t="n">
        <v>88246</v>
      </c>
      <c r="B5966" s="246" t="s">
        <v>21330</v>
      </c>
      <c r="C5966" s="245" t="s">
        <v>17110</v>
      </c>
      <c r="D5966" s="247" t="n">
        <v>1</v>
      </c>
    </row>
    <row r="5967" customFormat="false" ht="12.8" hidden="false" customHeight="false" outlineLevel="0" collapsed="false">
      <c r="A5967" s="245" t="n">
        <v>100303</v>
      </c>
      <c r="B5967" s="246" t="s">
        <v>21331</v>
      </c>
      <c r="C5967" s="245" t="s">
        <v>17110</v>
      </c>
      <c r="D5967" s="247" t="n">
        <v>1</v>
      </c>
    </row>
    <row r="5968" customFormat="false" ht="12.8" hidden="false" customHeight="false" outlineLevel="0" collapsed="false">
      <c r="A5968" s="245" t="n">
        <v>101383</v>
      </c>
      <c r="B5968" s="246" t="s">
        <v>21331</v>
      </c>
      <c r="C5968" s="245" t="s">
        <v>21310</v>
      </c>
      <c r="D5968" s="247" t="n">
        <v>1</v>
      </c>
    </row>
    <row r="5969" customFormat="false" ht="12.8" hidden="false" customHeight="false" outlineLevel="0" collapsed="false">
      <c r="A5969" s="245" t="n">
        <v>88247</v>
      </c>
      <c r="B5969" s="246" t="s">
        <v>21332</v>
      </c>
      <c r="C5969" s="245" t="s">
        <v>17110</v>
      </c>
      <c r="D5969" s="247" t="n">
        <v>1</v>
      </c>
    </row>
    <row r="5970" customFormat="false" ht="12.8" hidden="false" customHeight="false" outlineLevel="0" collapsed="false">
      <c r="A5970" s="245" t="n">
        <v>88248</v>
      </c>
      <c r="B5970" s="246" t="s">
        <v>21333</v>
      </c>
      <c r="C5970" s="245" t="s">
        <v>17110</v>
      </c>
      <c r="D5970" s="247" t="n">
        <v>1</v>
      </c>
    </row>
    <row r="5971" customFormat="false" ht="12.8" hidden="false" customHeight="false" outlineLevel="0" collapsed="false">
      <c r="A5971" s="245" t="n">
        <v>101384</v>
      </c>
      <c r="B5971" s="246" t="s">
        <v>21333</v>
      </c>
      <c r="C5971" s="245" t="s">
        <v>21310</v>
      </c>
      <c r="D5971" s="247" t="n">
        <v>1</v>
      </c>
    </row>
    <row r="5972" customFormat="false" ht="12.8" hidden="false" customHeight="false" outlineLevel="0" collapsed="false">
      <c r="A5972" s="245" t="n">
        <v>90772</v>
      </c>
      <c r="B5972" s="246" t="s">
        <v>21334</v>
      </c>
      <c r="C5972" s="245" t="s">
        <v>17110</v>
      </c>
      <c r="D5972" s="247" t="n">
        <v>1</v>
      </c>
    </row>
    <row r="5973" customFormat="false" ht="12.8" hidden="false" customHeight="false" outlineLevel="0" collapsed="false">
      <c r="A5973" s="245" t="n">
        <v>93566</v>
      </c>
      <c r="B5973" s="246" t="s">
        <v>21334</v>
      </c>
      <c r="C5973" s="245" t="s">
        <v>21310</v>
      </c>
      <c r="D5973" s="247" t="n">
        <v>1</v>
      </c>
    </row>
    <row r="5974" customFormat="false" ht="12.8" hidden="false" customHeight="false" outlineLevel="0" collapsed="false">
      <c r="A5974" s="245" t="n">
        <v>101385</v>
      </c>
      <c r="B5974" s="246" t="s">
        <v>21335</v>
      </c>
      <c r="C5974" s="245" t="s">
        <v>21310</v>
      </c>
      <c r="D5974" s="247" t="n">
        <v>1</v>
      </c>
    </row>
    <row r="5975" customFormat="false" ht="12.8" hidden="false" customHeight="false" outlineLevel="0" collapsed="false">
      <c r="A5975" s="245" t="n">
        <v>88249</v>
      </c>
      <c r="B5975" s="246" t="s">
        <v>21336</v>
      </c>
      <c r="C5975" s="245" t="s">
        <v>17110</v>
      </c>
      <c r="D5975" s="247" t="n">
        <v>1</v>
      </c>
    </row>
    <row r="5976" customFormat="false" ht="12.8" hidden="false" customHeight="false" outlineLevel="0" collapsed="false">
      <c r="A5976" s="245" t="n">
        <v>88250</v>
      </c>
      <c r="B5976" s="246" t="s">
        <v>21337</v>
      </c>
      <c r="C5976" s="245" t="s">
        <v>17110</v>
      </c>
      <c r="D5976" s="247" t="n">
        <v>1</v>
      </c>
    </row>
    <row r="5977" customFormat="false" ht="12.8" hidden="false" customHeight="false" outlineLevel="0" collapsed="false">
      <c r="A5977" s="245" t="n">
        <v>101386</v>
      </c>
      <c r="B5977" s="246" t="s">
        <v>21337</v>
      </c>
      <c r="C5977" s="245" t="s">
        <v>21310</v>
      </c>
      <c r="D5977" s="247" t="n">
        <v>1</v>
      </c>
    </row>
    <row r="5978" customFormat="false" ht="12.8" hidden="false" customHeight="false" outlineLevel="0" collapsed="false">
      <c r="A5978" s="245" t="n">
        <v>101387</v>
      </c>
      <c r="B5978" s="246" t="s">
        <v>21338</v>
      </c>
      <c r="C5978" s="245" t="s">
        <v>21310</v>
      </c>
      <c r="D5978" s="247" t="n">
        <v>1</v>
      </c>
    </row>
    <row r="5979" customFormat="false" ht="12.8" hidden="false" customHeight="false" outlineLevel="0" collapsed="false">
      <c r="A5979" s="245" t="n">
        <v>88251</v>
      </c>
      <c r="B5979" s="246" t="s">
        <v>21339</v>
      </c>
      <c r="C5979" s="245" t="s">
        <v>17110</v>
      </c>
      <c r="D5979" s="247" t="n">
        <v>1</v>
      </c>
    </row>
    <row r="5980" customFormat="false" ht="12.8" hidden="false" customHeight="false" outlineLevel="0" collapsed="false">
      <c r="A5980" s="245" t="n">
        <v>88252</v>
      </c>
      <c r="B5980" s="246" t="s">
        <v>21340</v>
      </c>
      <c r="C5980" s="245" t="s">
        <v>17110</v>
      </c>
      <c r="D5980" s="247" t="n">
        <v>1</v>
      </c>
    </row>
    <row r="5981" customFormat="false" ht="12.8" hidden="false" customHeight="false" outlineLevel="0" collapsed="false">
      <c r="A5981" s="245" t="n">
        <v>101388</v>
      </c>
      <c r="B5981" s="246" t="s">
        <v>21340</v>
      </c>
      <c r="C5981" s="245" t="s">
        <v>21310</v>
      </c>
      <c r="D5981" s="247" t="n">
        <v>1</v>
      </c>
    </row>
    <row r="5982" customFormat="false" ht="12.8" hidden="false" customHeight="false" outlineLevel="0" collapsed="false">
      <c r="A5982" s="245" t="n">
        <v>88253</v>
      </c>
      <c r="B5982" s="246" t="s">
        <v>21341</v>
      </c>
      <c r="C5982" s="245" t="s">
        <v>17110</v>
      </c>
      <c r="D5982" s="247" t="n">
        <v>1</v>
      </c>
    </row>
    <row r="5983" customFormat="false" ht="12.8" hidden="false" customHeight="false" outlineLevel="0" collapsed="false">
      <c r="A5983" s="245" t="n">
        <v>101389</v>
      </c>
      <c r="B5983" s="246" t="s">
        <v>21341</v>
      </c>
      <c r="C5983" s="245" t="s">
        <v>21310</v>
      </c>
      <c r="D5983" s="247" t="n">
        <v>1</v>
      </c>
    </row>
    <row r="5984" customFormat="false" ht="12.8" hidden="false" customHeight="false" outlineLevel="0" collapsed="false">
      <c r="A5984" s="245" t="n">
        <v>101390</v>
      </c>
      <c r="B5984" s="246" t="s">
        <v>21342</v>
      </c>
      <c r="C5984" s="245" t="s">
        <v>21310</v>
      </c>
      <c r="D5984" s="247" t="n">
        <v>1</v>
      </c>
    </row>
    <row r="5985" customFormat="false" ht="12.8" hidden="false" customHeight="false" outlineLevel="0" collapsed="false">
      <c r="A5985" s="245" t="n">
        <v>88255</v>
      </c>
      <c r="B5985" s="246" t="s">
        <v>21343</v>
      </c>
      <c r="C5985" s="245" t="s">
        <v>17110</v>
      </c>
      <c r="D5985" s="247" t="n">
        <v>1</v>
      </c>
    </row>
    <row r="5986" customFormat="false" ht="12.8" hidden="false" customHeight="false" outlineLevel="0" collapsed="false">
      <c r="A5986" s="245" t="n">
        <v>88256</v>
      </c>
      <c r="B5986" s="246" t="s">
        <v>21344</v>
      </c>
      <c r="C5986" s="245" t="s">
        <v>17110</v>
      </c>
      <c r="D5986" s="247" t="n">
        <v>1</v>
      </c>
    </row>
    <row r="5987" customFormat="false" ht="12.8" hidden="false" customHeight="false" outlineLevel="0" collapsed="false">
      <c r="A5987" s="245" t="n">
        <v>101391</v>
      </c>
      <c r="B5987" s="246" t="s">
        <v>21344</v>
      </c>
      <c r="C5987" s="245" t="s">
        <v>21310</v>
      </c>
      <c r="D5987" s="247" t="n">
        <v>1</v>
      </c>
    </row>
    <row r="5988" customFormat="false" ht="12.8" hidden="false" customHeight="false" outlineLevel="0" collapsed="false">
      <c r="A5988" s="245" t="n">
        <v>88257</v>
      </c>
      <c r="B5988" s="246" t="s">
        <v>21345</v>
      </c>
      <c r="C5988" s="245" t="s">
        <v>17110</v>
      </c>
      <c r="D5988" s="247" t="n">
        <v>1</v>
      </c>
    </row>
    <row r="5989" customFormat="false" ht="12.8" hidden="false" customHeight="false" outlineLevel="0" collapsed="false">
      <c r="A5989" s="245" t="n">
        <v>101392</v>
      </c>
      <c r="B5989" s="246" t="s">
        <v>21346</v>
      </c>
      <c r="C5989" s="245" t="s">
        <v>21310</v>
      </c>
      <c r="D5989" s="247" t="n">
        <v>1</v>
      </c>
    </row>
    <row r="5990" customFormat="false" ht="12.8" hidden="false" customHeight="false" outlineLevel="0" collapsed="false">
      <c r="A5990" s="245" t="n">
        <v>88260</v>
      </c>
      <c r="B5990" s="246" t="s">
        <v>21347</v>
      </c>
      <c r="C5990" s="245" t="s">
        <v>17110</v>
      </c>
      <c r="D5990" s="247" t="n">
        <v>1</v>
      </c>
    </row>
    <row r="5991" customFormat="false" ht="12.8" hidden="false" customHeight="false" outlineLevel="0" collapsed="false">
      <c r="A5991" s="245" t="n">
        <v>101394</v>
      </c>
      <c r="B5991" s="246" t="s">
        <v>21347</v>
      </c>
      <c r="C5991" s="245" t="s">
        <v>21310</v>
      </c>
      <c r="D5991" s="247" t="n">
        <v>1</v>
      </c>
    </row>
    <row r="5992" customFormat="false" ht="12.8" hidden="false" customHeight="false" outlineLevel="0" collapsed="false">
      <c r="A5992" s="245" t="n">
        <v>101395</v>
      </c>
      <c r="B5992" s="246" t="s">
        <v>21348</v>
      </c>
      <c r="C5992" s="245" t="s">
        <v>21310</v>
      </c>
      <c r="D5992" s="247" t="n">
        <v>1</v>
      </c>
    </row>
    <row r="5993" customFormat="false" ht="12.8" hidden="false" customHeight="false" outlineLevel="0" collapsed="false">
      <c r="A5993" s="245" t="n">
        <v>88261</v>
      </c>
      <c r="B5993" s="246" t="s">
        <v>21349</v>
      </c>
      <c r="C5993" s="245" t="s">
        <v>17110</v>
      </c>
      <c r="D5993" s="247" t="n">
        <v>1</v>
      </c>
    </row>
    <row r="5994" customFormat="false" ht="12.8" hidden="false" customHeight="false" outlineLevel="0" collapsed="false">
      <c r="A5994" s="245" t="n">
        <v>101396</v>
      </c>
      <c r="B5994" s="246" t="s">
        <v>21349</v>
      </c>
      <c r="C5994" s="245" t="s">
        <v>21310</v>
      </c>
      <c r="D5994" s="247" t="n">
        <v>1</v>
      </c>
    </row>
    <row r="5995" customFormat="false" ht="12.8" hidden="false" customHeight="false" outlineLevel="0" collapsed="false">
      <c r="A5995" s="245" t="n">
        <v>88262</v>
      </c>
      <c r="B5995" s="246" t="s">
        <v>21350</v>
      </c>
      <c r="C5995" s="245" t="s">
        <v>17110</v>
      </c>
      <c r="D5995" s="247" t="n">
        <v>1</v>
      </c>
    </row>
    <row r="5996" customFormat="false" ht="12.8" hidden="false" customHeight="false" outlineLevel="0" collapsed="false">
      <c r="A5996" s="245" t="n">
        <v>101397</v>
      </c>
      <c r="B5996" s="246" t="s">
        <v>21350</v>
      </c>
      <c r="C5996" s="245" t="s">
        <v>21310</v>
      </c>
      <c r="D5996" s="247" t="n">
        <v>1</v>
      </c>
    </row>
    <row r="5997" customFormat="false" ht="12.8" hidden="false" customHeight="false" outlineLevel="0" collapsed="false">
      <c r="A5997" s="245" t="n">
        <v>101398</v>
      </c>
      <c r="B5997" s="246" t="s">
        <v>21351</v>
      </c>
      <c r="C5997" s="245" t="s">
        <v>21310</v>
      </c>
      <c r="D5997" s="247" t="n">
        <v>1</v>
      </c>
    </row>
    <row r="5998" customFormat="false" ht="12.8" hidden="false" customHeight="false" outlineLevel="0" collapsed="false">
      <c r="A5998" s="245" t="n">
        <v>88263</v>
      </c>
      <c r="B5998" s="246" t="s">
        <v>21352</v>
      </c>
      <c r="C5998" s="245" t="s">
        <v>17110</v>
      </c>
      <c r="D5998" s="247" t="n">
        <v>1</v>
      </c>
    </row>
    <row r="5999" customFormat="false" ht="12.8" hidden="false" customHeight="false" outlineLevel="0" collapsed="false">
      <c r="A5999" s="245" t="n">
        <v>95308</v>
      </c>
      <c r="B5999" s="246" t="s">
        <v>21353</v>
      </c>
      <c r="C5999" s="245" t="s">
        <v>17110</v>
      </c>
      <c r="D5999" s="247" t="n">
        <v>1</v>
      </c>
    </row>
    <row r="6000" customFormat="false" ht="12.8" hidden="false" customHeight="false" outlineLevel="0" collapsed="false">
      <c r="A6000" s="245" t="n">
        <v>101286</v>
      </c>
      <c r="B6000" s="246" t="s">
        <v>21354</v>
      </c>
      <c r="C6000" s="245" t="s">
        <v>21310</v>
      </c>
      <c r="D6000" s="247" t="n">
        <v>1</v>
      </c>
    </row>
    <row r="6001" customFormat="false" ht="12.8" hidden="false" customHeight="false" outlineLevel="0" collapsed="false">
      <c r="A6001" s="245" t="n">
        <v>95309</v>
      </c>
      <c r="B6001" s="246" t="s">
        <v>21355</v>
      </c>
      <c r="C6001" s="245" t="s">
        <v>17110</v>
      </c>
      <c r="D6001" s="247" t="n">
        <v>1</v>
      </c>
    </row>
    <row r="6002" customFormat="false" ht="12.8" hidden="false" customHeight="false" outlineLevel="0" collapsed="false">
      <c r="A6002" s="245" t="n">
        <v>101287</v>
      </c>
      <c r="B6002" s="246" t="s">
        <v>21356</v>
      </c>
      <c r="C6002" s="245" t="s">
        <v>21310</v>
      </c>
      <c r="D6002" s="247" t="n">
        <v>1</v>
      </c>
    </row>
    <row r="6003" customFormat="false" ht="12.8" hidden="false" customHeight="false" outlineLevel="0" collapsed="false">
      <c r="A6003" s="245" t="n">
        <v>95310</v>
      </c>
      <c r="B6003" s="246" t="s">
        <v>21357</v>
      </c>
      <c r="C6003" s="245" t="s">
        <v>17110</v>
      </c>
      <c r="D6003" s="247" t="n">
        <v>1</v>
      </c>
    </row>
    <row r="6004" customFormat="false" ht="12.8" hidden="false" customHeight="false" outlineLevel="0" collapsed="false">
      <c r="A6004" s="245" t="n">
        <v>101288</v>
      </c>
      <c r="B6004" s="246" t="s">
        <v>21358</v>
      </c>
      <c r="C6004" s="245" t="s">
        <v>21310</v>
      </c>
      <c r="D6004" s="247" t="n">
        <v>1</v>
      </c>
    </row>
    <row r="6005" customFormat="false" ht="12.8" hidden="false" customHeight="false" outlineLevel="0" collapsed="false">
      <c r="A6005" s="245" t="n">
        <v>95311</v>
      </c>
      <c r="B6005" s="246" t="s">
        <v>21359</v>
      </c>
      <c r="C6005" s="245" t="s">
        <v>17110</v>
      </c>
      <c r="D6005" s="247" t="n">
        <v>1</v>
      </c>
    </row>
    <row r="6006" customFormat="false" ht="12.8" hidden="false" customHeight="false" outlineLevel="0" collapsed="false">
      <c r="A6006" s="245" t="n">
        <v>101289</v>
      </c>
      <c r="B6006" s="246" t="s">
        <v>21360</v>
      </c>
      <c r="C6006" s="245" t="s">
        <v>21310</v>
      </c>
      <c r="D6006" s="247" t="n">
        <v>1</v>
      </c>
    </row>
    <row r="6007" customFormat="false" ht="12.8" hidden="false" customHeight="false" outlineLevel="0" collapsed="false">
      <c r="A6007" s="245" t="n">
        <v>95312</v>
      </c>
      <c r="B6007" s="246" t="s">
        <v>21361</v>
      </c>
      <c r="C6007" s="245" t="s">
        <v>17110</v>
      </c>
      <c r="D6007" s="247" t="n">
        <v>1</v>
      </c>
    </row>
    <row r="6008" customFormat="false" ht="12.8" hidden="false" customHeight="false" outlineLevel="0" collapsed="false">
      <c r="A6008" s="245" t="n">
        <v>100291</v>
      </c>
      <c r="B6008" s="246" t="s">
        <v>21362</v>
      </c>
      <c r="C6008" s="245" t="s">
        <v>17110</v>
      </c>
      <c r="D6008" s="247" t="n">
        <v>1</v>
      </c>
    </row>
    <row r="6009" customFormat="false" ht="12.8" hidden="false" customHeight="false" outlineLevel="0" collapsed="false">
      <c r="A6009" s="245" t="n">
        <v>101290</v>
      </c>
      <c r="B6009" s="246" t="s">
        <v>21363</v>
      </c>
      <c r="C6009" s="245" t="s">
        <v>21310</v>
      </c>
      <c r="D6009" s="247" t="n">
        <v>1</v>
      </c>
    </row>
    <row r="6010" customFormat="false" ht="12.8" hidden="false" customHeight="false" outlineLevel="0" collapsed="false">
      <c r="A6010" s="245" t="n">
        <v>101291</v>
      </c>
      <c r="B6010" s="246" t="s">
        <v>21364</v>
      </c>
      <c r="C6010" s="245" t="s">
        <v>21310</v>
      </c>
      <c r="D6010" s="247" t="n">
        <v>1</v>
      </c>
    </row>
    <row r="6011" customFormat="false" ht="12.8" hidden="false" customHeight="false" outlineLevel="0" collapsed="false">
      <c r="A6011" s="245" t="n">
        <v>95313</v>
      </c>
      <c r="B6011" s="246" t="s">
        <v>21365</v>
      </c>
      <c r="C6011" s="245" t="s">
        <v>17110</v>
      </c>
      <c r="D6011" s="247" t="n">
        <v>1</v>
      </c>
    </row>
    <row r="6012" customFormat="false" ht="12.8" hidden="false" customHeight="false" outlineLevel="0" collapsed="false">
      <c r="A6012" s="245" t="n">
        <v>101292</v>
      </c>
      <c r="B6012" s="246" t="s">
        <v>21366</v>
      </c>
      <c r="C6012" s="245" t="s">
        <v>21310</v>
      </c>
      <c r="D6012" s="247" t="n">
        <v>1</v>
      </c>
    </row>
    <row r="6013" customFormat="false" ht="12.8" hidden="false" customHeight="false" outlineLevel="0" collapsed="false">
      <c r="A6013" s="245" t="n">
        <v>95392</v>
      </c>
      <c r="B6013" s="246" t="s">
        <v>21367</v>
      </c>
      <c r="C6013" s="245" t="s">
        <v>17110</v>
      </c>
      <c r="D6013" s="247" t="n">
        <v>1</v>
      </c>
    </row>
    <row r="6014" customFormat="false" ht="12.8" hidden="false" customHeight="false" outlineLevel="0" collapsed="false">
      <c r="A6014" s="245" t="n">
        <v>95413</v>
      </c>
      <c r="B6014" s="246" t="s">
        <v>21368</v>
      </c>
      <c r="C6014" s="245" t="s">
        <v>21310</v>
      </c>
      <c r="D6014" s="247" t="n">
        <v>1</v>
      </c>
    </row>
    <row r="6015" customFormat="false" ht="12.8" hidden="false" customHeight="false" outlineLevel="0" collapsed="false">
      <c r="A6015" s="245" t="n">
        <v>95393</v>
      </c>
      <c r="B6015" s="246" t="s">
        <v>21369</v>
      </c>
      <c r="C6015" s="245" t="s">
        <v>17110</v>
      </c>
      <c r="D6015" s="247" t="n">
        <v>1</v>
      </c>
    </row>
    <row r="6016" customFormat="false" ht="12.8" hidden="false" customHeight="false" outlineLevel="0" collapsed="false">
      <c r="A6016" s="245" t="n">
        <v>95414</v>
      </c>
      <c r="B6016" s="246" t="s">
        <v>21370</v>
      </c>
      <c r="C6016" s="245" t="s">
        <v>21310</v>
      </c>
      <c r="D6016" s="247" t="n">
        <v>1</v>
      </c>
    </row>
    <row r="6017" customFormat="false" ht="12.8" hidden="false" customHeight="false" outlineLevel="0" collapsed="false">
      <c r="A6017" s="245" t="n">
        <v>95314</v>
      </c>
      <c r="B6017" s="246" t="s">
        <v>21371</v>
      </c>
      <c r="C6017" s="245" t="s">
        <v>17110</v>
      </c>
      <c r="D6017" s="247" t="n">
        <v>1</v>
      </c>
    </row>
    <row r="6018" customFormat="false" ht="12.8" hidden="false" customHeight="false" outlineLevel="0" collapsed="false">
      <c r="A6018" s="245" t="n">
        <v>101293</v>
      </c>
      <c r="B6018" s="246" t="s">
        <v>21372</v>
      </c>
      <c r="C6018" s="245" t="s">
        <v>21310</v>
      </c>
      <c r="D6018" s="247" t="n">
        <v>1</v>
      </c>
    </row>
    <row r="6019" customFormat="false" ht="12.8" hidden="false" customHeight="false" outlineLevel="0" collapsed="false">
      <c r="A6019" s="245" t="n">
        <v>95394</v>
      </c>
      <c r="B6019" s="246" t="s">
        <v>21373</v>
      </c>
      <c r="C6019" s="245" t="s">
        <v>17110</v>
      </c>
      <c r="D6019" s="247" t="n">
        <v>1</v>
      </c>
    </row>
    <row r="6020" customFormat="false" ht="12.8" hidden="false" customHeight="false" outlineLevel="0" collapsed="false">
      <c r="A6020" s="245" t="n">
        <v>95395</v>
      </c>
      <c r="B6020" s="246" t="s">
        <v>21374</v>
      </c>
      <c r="C6020" s="245" t="s">
        <v>17110</v>
      </c>
      <c r="D6020" s="247" t="n">
        <v>1</v>
      </c>
    </row>
    <row r="6021" customFormat="false" ht="12.8" hidden="false" customHeight="false" outlineLevel="0" collapsed="false">
      <c r="A6021" s="245" t="n">
        <v>95396</v>
      </c>
      <c r="B6021" s="246" t="s">
        <v>21375</v>
      </c>
      <c r="C6021" s="245" t="s">
        <v>17110</v>
      </c>
      <c r="D6021" s="247" t="n">
        <v>1</v>
      </c>
    </row>
    <row r="6022" customFormat="false" ht="12.8" hidden="false" customHeight="false" outlineLevel="0" collapsed="false">
      <c r="A6022" s="245" t="n">
        <v>95419</v>
      </c>
      <c r="B6022" s="246" t="s">
        <v>21376</v>
      </c>
      <c r="C6022" s="245" t="s">
        <v>21310</v>
      </c>
      <c r="D6022" s="247" t="n">
        <v>1</v>
      </c>
    </row>
    <row r="6023" customFormat="false" ht="12.8" hidden="false" customHeight="false" outlineLevel="0" collapsed="false">
      <c r="A6023" s="245" t="n">
        <v>95420</v>
      </c>
      <c r="B6023" s="246" t="s">
        <v>21377</v>
      </c>
      <c r="C6023" s="245" t="s">
        <v>21310</v>
      </c>
      <c r="D6023" s="247" t="n">
        <v>1</v>
      </c>
    </row>
    <row r="6024" customFormat="false" ht="12.8" hidden="false" customHeight="false" outlineLevel="0" collapsed="false">
      <c r="A6024" s="245" t="n">
        <v>95421</v>
      </c>
      <c r="B6024" s="246" t="s">
        <v>21378</v>
      </c>
      <c r="C6024" s="245" t="s">
        <v>21310</v>
      </c>
      <c r="D6024" s="247" t="n">
        <v>1</v>
      </c>
    </row>
    <row r="6025" customFormat="false" ht="12.8" hidden="false" customHeight="false" outlineLevel="0" collapsed="false">
      <c r="A6025" s="245" t="n">
        <v>101294</v>
      </c>
      <c r="B6025" s="246" t="s">
        <v>21379</v>
      </c>
      <c r="C6025" s="245" t="s">
        <v>21310</v>
      </c>
      <c r="D6025" s="247" t="n">
        <v>1</v>
      </c>
    </row>
    <row r="6026" customFormat="false" ht="12.8" hidden="false" customHeight="false" outlineLevel="0" collapsed="false">
      <c r="A6026" s="245" t="n">
        <v>95315</v>
      </c>
      <c r="B6026" s="246" t="s">
        <v>21380</v>
      </c>
      <c r="C6026" s="245" t="s">
        <v>17110</v>
      </c>
      <c r="D6026" s="247" t="n">
        <v>1</v>
      </c>
    </row>
    <row r="6027" customFormat="false" ht="12.8" hidden="false" customHeight="false" outlineLevel="0" collapsed="false">
      <c r="A6027" s="245" t="n">
        <v>100293</v>
      </c>
      <c r="B6027" s="246" t="s">
        <v>21381</v>
      </c>
      <c r="C6027" s="245" t="s">
        <v>17110</v>
      </c>
      <c r="D6027" s="247" t="n">
        <v>1</v>
      </c>
    </row>
    <row r="6028" customFormat="false" ht="12.8" hidden="false" customHeight="false" outlineLevel="0" collapsed="false">
      <c r="A6028" s="245" t="n">
        <v>101295</v>
      </c>
      <c r="B6028" s="246" t="s">
        <v>21382</v>
      </c>
      <c r="C6028" s="245" t="s">
        <v>21310</v>
      </c>
      <c r="D6028" s="247" t="n">
        <v>1</v>
      </c>
    </row>
    <row r="6029" customFormat="false" ht="12.8" hidden="false" customHeight="false" outlineLevel="0" collapsed="false">
      <c r="A6029" s="245" t="n">
        <v>95316</v>
      </c>
      <c r="B6029" s="246" t="s">
        <v>21383</v>
      </c>
      <c r="C6029" s="245" t="s">
        <v>17110</v>
      </c>
      <c r="D6029" s="247" t="n">
        <v>1</v>
      </c>
    </row>
    <row r="6030" customFormat="false" ht="12.8" hidden="false" customHeight="false" outlineLevel="0" collapsed="false">
      <c r="A6030" s="245" t="n">
        <v>95317</v>
      </c>
      <c r="B6030" s="246" t="s">
        <v>21384</v>
      </c>
      <c r="C6030" s="245" t="s">
        <v>17110</v>
      </c>
      <c r="D6030" s="247" t="n">
        <v>1</v>
      </c>
    </row>
    <row r="6031" customFormat="false" ht="12.8" hidden="false" customHeight="false" outlineLevel="0" collapsed="false">
      <c r="A6031" s="245" t="n">
        <v>101296</v>
      </c>
      <c r="B6031" s="246" t="s">
        <v>21385</v>
      </c>
      <c r="C6031" s="245" t="s">
        <v>21310</v>
      </c>
      <c r="D6031" s="247" t="n">
        <v>1</v>
      </c>
    </row>
    <row r="6032" customFormat="false" ht="12.8" hidden="false" customHeight="false" outlineLevel="0" collapsed="false">
      <c r="A6032" s="245" t="n">
        <v>95398</v>
      </c>
      <c r="B6032" s="246" t="s">
        <v>21386</v>
      </c>
      <c r="C6032" s="245" t="s">
        <v>17110</v>
      </c>
      <c r="D6032" s="247" t="n">
        <v>1</v>
      </c>
    </row>
    <row r="6033" customFormat="false" ht="12.8" hidden="false" customHeight="false" outlineLevel="0" collapsed="false">
      <c r="A6033" s="245" t="n">
        <v>95416</v>
      </c>
      <c r="B6033" s="246" t="s">
        <v>21387</v>
      </c>
      <c r="C6033" s="245" t="s">
        <v>21310</v>
      </c>
      <c r="D6033" s="247" t="n">
        <v>1</v>
      </c>
    </row>
    <row r="6034" customFormat="false" ht="12.8" hidden="false" customHeight="false" outlineLevel="0" collapsed="false">
      <c r="A6034" s="245" t="n">
        <v>101297</v>
      </c>
      <c r="B6034" s="246" t="s">
        <v>21388</v>
      </c>
      <c r="C6034" s="245" t="s">
        <v>21310</v>
      </c>
      <c r="D6034" s="247" t="n">
        <v>1</v>
      </c>
    </row>
    <row r="6035" customFormat="false" ht="12.8" hidden="false" customHeight="false" outlineLevel="0" collapsed="false">
      <c r="A6035" s="245" t="n">
        <v>95318</v>
      </c>
      <c r="B6035" s="246" t="s">
        <v>21389</v>
      </c>
      <c r="C6035" s="245" t="s">
        <v>17110</v>
      </c>
      <c r="D6035" s="247" t="n">
        <v>1</v>
      </c>
    </row>
    <row r="6036" customFormat="false" ht="12.8" hidden="false" customHeight="false" outlineLevel="0" collapsed="false">
      <c r="A6036" s="245" t="n">
        <v>101298</v>
      </c>
      <c r="B6036" s="246" t="s">
        <v>21390</v>
      </c>
      <c r="C6036" s="245" t="s">
        <v>21310</v>
      </c>
      <c r="D6036" s="247" t="n">
        <v>1</v>
      </c>
    </row>
    <row r="6037" customFormat="false" ht="12.8" hidden="false" customHeight="false" outlineLevel="0" collapsed="false">
      <c r="A6037" s="245" t="n">
        <v>95319</v>
      </c>
      <c r="B6037" s="246" t="s">
        <v>21391</v>
      </c>
      <c r="C6037" s="245" t="s">
        <v>17110</v>
      </c>
      <c r="D6037" s="247" t="n">
        <v>1</v>
      </c>
    </row>
    <row r="6038" customFormat="false" ht="12.8" hidden="false" customHeight="false" outlineLevel="0" collapsed="false">
      <c r="A6038" s="245" t="n">
        <v>101299</v>
      </c>
      <c r="B6038" s="246" t="s">
        <v>21392</v>
      </c>
      <c r="C6038" s="245" t="s">
        <v>21310</v>
      </c>
      <c r="D6038" s="247" t="n">
        <v>1</v>
      </c>
    </row>
    <row r="6039" customFormat="false" ht="12.8" hidden="false" customHeight="false" outlineLevel="0" collapsed="false">
      <c r="A6039" s="245" t="n">
        <v>95320</v>
      </c>
      <c r="B6039" s="246" t="s">
        <v>21393</v>
      </c>
      <c r="C6039" s="245" t="s">
        <v>17110</v>
      </c>
      <c r="D6039" s="247" t="n">
        <v>1</v>
      </c>
    </row>
    <row r="6040" customFormat="false" ht="12.8" hidden="false" customHeight="false" outlineLevel="0" collapsed="false">
      <c r="A6040" s="245" t="n">
        <v>95321</v>
      </c>
      <c r="B6040" s="246" t="s">
        <v>21394</v>
      </c>
      <c r="C6040" s="245" t="s">
        <v>17110</v>
      </c>
      <c r="D6040" s="247" t="n">
        <v>1</v>
      </c>
    </row>
    <row r="6041" customFormat="false" ht="12.8" hidden="false" customHeight="false" outlineLevel="0" collapsed="false">
      <c r="A6041" s="245" t="n">
        <v>101300</v>
      </c>
      <c r="B6041" s="246" t="s">
        <v>21395</v>
      </c>
      <c r="C6041" s="245" t="s">
        <v>21310</v>
      </c>
      <c r="D6041" s="247" t="n">
        <v>1</v>
      </c>
    </row>
    <row r="6042" customFormat="false" ht="12.8" hidden="false" customHeight="false" outlineLevel="0" collapsed="false">
      <c r="A6042" s="245" t="n">
        <v>95322</v>
      </c>
      <c r="B6042" s="246" t="s">
        <v>21396</v>
      </c>
      <c r="C6042" s="245" t="s">
        <v>17110</v>
      </c>
      <c r="D6042" s="247" t="n">
        <v>1</v>
      </c>
    </row>
    <row r="6043" customFormat="false" ht="12.8" hidden="false" customHeight="false" outlineLevel="0" collapsed="false">
      <c r="A6043" s="245" t="n">
        <v>101301</v>
      </c>
      <c r="B6043" s="246" t="s">
        <v>21397</v>
      </c>
      <c r="C6043" s="245" t="s">
        <v>21310</v>
      </c>
      <c r="D6043" s="247" t="n">
        <v>1</v>
      </c>
    </row>
    <row r="6044" customFormat="false" ht="12.8" hidden="false" customHeight="false" outlineLevel="0" collapsed="false">
      <c r="A6044" s="245" t="n">
        <v>95323</v>
      </c>
      <c r="B6044" s="246" t="s">
        <v>21398</v>
      </c>
      <c r="C6044" s="245" t="s">
        <v>17110</v>
      </c>
      <c r="D6044" s="247" t="n">
        <v>1</v>
      </c>
    </row>
    <row r="6045" customFormat="false" ht="12.8" hidden="false" customHeight="false" outlineLevel="0" collapsed="false">
      <c r="A6045" s="245" t="n">
        <v>101302</v>
      </c>
      <c r="B6045" s="246" t="s">
        <v>21399</v>
      </c>
      <c r="C6045" s="245" t="s">
        <v>21310</v>
      </c>
      <c r="D6045" s="247" t="n">
        <v>1</v>
      </c>
    </row>
    <row r="6046" customFormat="false" ht="12.8" hidden="false" customHeight="false" outlineLevel="0" collapsed="false">
      <c r="A6046" s="245" t="n">
        <v>95324</v>
      </c>
      <c r="B6046" s="246" t="s">
        <v>21400</v>
      </c>
      <c r="C6046" s="245" t="s">
        <v>17110</v>
      </c>
      <c r="D6046" s="247" t="n">
        <v>1</v>
      </c>
    </row>
    <row r="6047" customFormat="false" ht="12.8" hidden="false" customHeight="false" outlineLevel="0" collapsed="false">
      <c r="A6047" s="245" t="n">
        <v>101304</v>
      </c>
      <c r="B6047" s="246" t="s">
        <v>21401</v>
      </c>
      <c r="C6047" s="245" t="s">
        <v>21310</v>
      </c>
      <c r="D6047" s="247" t="n">
        <v>1</v>
      </c>
    </row>
    <row r="6048" customFormat="false" ht="12.8" hidden="false" customHeight="false" outlineLevel="0" collapsed="false">
      <c r="A6048" s="245" t="n">
        <v>95325</v>
      </c>
      <c r="B6048" s="246" t="s">
        <v>21402</v>
      </c>
      <c r="C6048" s="245" t="s">
        <v>17110</v>
      </c>
      <c r="D6048" s="247" t="n">
        <v>1</v>
      </c>
    </row>
    <row r="6049" customFormat="false" ht="12.8" hidden="false" customHeight="false" outlineLevel="0" collapsed="false">
      <c r="A6049" s="245" t="n">
        <v>101305</v>
      </c>
      <c r="B6049" s="246" t="s">
        <v>21403</v>
      </c>
      <c r="C6049" s="245" t="s">
        <v>21310</v>
      </c>
      <c r="D6049" s="247" t="n">
        <v>1</v>
      </c>
    </row>
    <row r="6050" customFormat="false" ht="12.8" hidden="false" customHeight="false" outlineLevel="0" collapsed="false">
      <c r="A6050" s="245" t="n">
        <v>95328</v>
      </c>
      <c r="B6050" s="246" t="s">
        <v>21404</v>
      </c>
      <c r="C6050" s="245" t="s">
        <v>17110</v>
      </c>
      <c r="D6050" s="247" t="n">
        <v>1</v>
      </c>
    </row>
    <row r="6051" customFormat="false" ht="12.8" hidden="false" customHeight="false" outlineLevel="0" collapsed="false">
      <c r="A6051" s="245" t="n">
        <v>101307</v>
      </c>
      <c r="B6051" s="246" t="s">
        <v>21405</v>
      </c>
      <c r="C6051" s="245" t="s">
        <v>21310</v>
      </c>
      <c r="D6051" s="247" t="n">
        <v>1</v>
      </c>
    </row>
    <row r="6052" customFormat="false" ht="12.8" hidden="false" customHeight="false" outlineLevel="0" collapsed="false">
      <c r="A6052" s="245" t="n">
        <v>101309</v>
      </c>
      <c r="B6052" s="246" t="s">
        <v>21406</v>
      </c>
      <c r="C6052" s="245" t="s">
        <v>21310</v>
      </c>
      <c r="D6052" s="247" t="n">
        <v>1</v>
      </c>
    </row>
    <row r="6053" customFormat="false" ht="12.8" hidden="false" customHeight="false" outlineLevel="0" collapsed="false">
      <c r="A6053" s="245" t="n">
        <v>95329</v>
      </c>
      <c r="B6053" s="246" t="s">
        <v>21407</v>
      </c>
      <c r="C6053" s="245" t="s">
        <v>17110</v>
      </c>
      <c r="D6053" s="247" t="n">
        <v>1</v>
      </c>
    </row>
    <row r="6054" customFormat="false" ht="12.8" hidden="false" customHeight="false" outlineLevel="0" collapsed="false">
      <c r="A6054" s="245" t="n">
        <v>101310</v>
      </c>
      <c r="B6054" s="246" t="s">
        <v>21408</v>
      </c>
      <c r="C6054" s="245" t="s">
        <v>21310</v>
      </c>
      <c r="D6054" s="247" t="n">
        <v>1</v>
      </c>
    </row>
    <row r="6055" customFormat="false" ht="12.8" hidden="false" customHeight="false" outlineLevel="0" collapsed="false">
      <c r="A6055" s="245" t="n">
        <v>101311</v>
      </c>
      <c r="B6055" s="246" t="s">
        <v>21409</v>
      </c>
      <c r="C6055" s="245" t="s">
        <v>21310</v>
      </c>
      <c r="D6055" s="247" t="n">
        <v>1</v>
      </c>
    </row>
    <row r="6056" customFormat="false" ht="12.8" hidden="false" customHeight="false" outlineLevel="0" collapsed="false">
      <c r="A6056" s="245" t="n">
        <v>95330</v>
      </c>
      <c r="B6056" s="246" t="s">
        <v>21410</v>
      </c>
      <c r="C6056" s="245" t="s">
        <v>17110</v>
      </c>
      <c r="D6056" s="247" t="n">
        <v>1</v>
      </c>
    </row>
    <row r="6057" customFormat="false" ht="12.8" hidden="false" customHeight="false" outlineLevel="0" collapsed="false">
      <c r="A6057" s="245" t="n">
        <v>101312</v>
      </c>
      <c r="B6057" s="246" t="s">
        <v>21411</v>
      </c>
      <c r="C6057" s="245" t="s">
        <v>21310</v>
      </c>
      <c r="D6057" s="247" t="n">
        <v>1</v>
      </c>
    </row>
    <row r="6058" customFormat="false" ht="12.8" hidden="false" customHeight="false" outlineLevel="0" collapsed="false">
      <c r="A6058" s="245" t="n">
        <v>95331</v>
      </c>
      <c r="B6058" s="246" t="s">
        <v>21412</v>
      </c>
      <c r="C6058" s="245" t="s">
        <v>17110</v>
      </c>
      <c r="D6058" s="247" t="n">
        <v>1</v>
      </c>
    </row>
    <row r="6059" customFormat="false" ht="12.8" hidden="false" customHeight="false" outlineLevel="0" collapsed="false">
      <c r="A6059" s="245" t="n">
        <v>95400</v>
      </c>
      <c r="B6059" s="246" t="s">
        <v>21413</v>
      </c>
      <c r="C6059" s="245" t="s">
        <v>17110</v>
      </c>
      <c r="D6059" s="247" t="n">
        <v>1</v>
      </c>
    </row>
    <row r="6060" customFormat="false" ht="12.8" hidden="false" customHeight="false" outlineLevel="0" collapsed="false">
      <c r="A6060" s="245" t="n">
        <v>95411</v>
      </c>
      <c r="B6060" s="246" t="s">
        <v>21414</v>
      </c>
      <c r="C6060" s="245" t="s">
        <v>21310</v>
      </c>
      <c r="D6060" s="247" t="n">
        <v>1</v>
      </c>
    </row>
    <row r="6061" customFormat="false" ht="12.8" hidden="false" customHeight="false" outlineLevel="0" collapsed="false">
      <c r="A6061" s="245" t="n">
        <v>95332</v>
      </c>
      <c r="B6061" s="246" t="s">
        <v>21415</v>
      </c>
      <c r="C6061" s="245" t="s">
        <v>17110</v>
      </c>
      <c r="D6061" s="247" t="n">
        <v>1</v>
      </c>
    </row>
    <row r="6062" customFormat="false" ht="12.8" hidden="false" customHeight="false" outlineLevel="0" collapsed="false">
      <c r="A6062" s="245" t="n">
        <v>101313</v>
      </c>
      <c r="B6062" s="246" t="s">
        <v>21416</v>
      </c>
      <c r="C6062" s="245" t="s">
        <v>21310</v>
      </c>
      <c r="D6062" s="247" t="n">
        <v>1</v>
      </c>
    </row>
    <row r="6063" customFormat="false" ht="12.8" hidden="false" customHeight="false" outlineLevel="0" collapsed="false">
      <c r="A6063" s="245" t="n">
        <v>95334</v>
      </c>
      <c r="B6063" s="246" t="s">
        <v>21417</v>
      </c>
      <c r="C6063" s="245" t="s">
        <v>17110</v>
      </c>
      <c r="D6063" s="247" t="n">
        <v>1</v>
      </c>
    </row>
    <row r="6064" customFormat="false" ht="12.8" hidden="false" customHeight="false" outlineLevel="0" collapsed="false">
      <c r="A6064" s="245" t="n">
        <v>101315</v>
      </c>
      <c r="B6064" s="246" t="s">
        <v>21418</v>
      </c>
      <c r="C6064" s="245" t="s">
        <v>21310</v>
      </c>
      <c r="D6064" s="247" t="n">
        <v>1</v>
      </c>
    </row>
    <row r="6065" customFormat="false" ht="12.8" hidden="false" customHeight="false" outlineLevel="0" collapsed="false">
      <c r="A6065" s="245" t="n">
        <v>95335</v>
      </c>
      <c r="B6065" s="246" t="s">
        <v>21419</v>
      </c>
      <c r="C6065" s="245" t="s">
        <v>17110</v>
      </c>
      <c r="D6065" s="247" t="n">
        <v>1</v>
      </c>
    </row>
    <row r="6066" customFormat="false" ht="12.8" hidden="false" customHeight="false" outlineLevel="0" collapsed="false">
      <c r="A6066" s="245" t="n">
        <v>101316</v>
      </c>
      <c r="B6066" s="246" t="s">
        <v>21420</v>
      </c>
      <c r="C6066" s="245" t="s">
        <v>21310</v>
      </c>
      <c r="D6066" s="247" t="n">
        <v>1</v>
      </c>
    </row>
    <row r="6067" customFormat="false" ht="12.8" hidden="false" customHeight="false" outlineLevel="0" collapsed="false">
      <c r="A6067" s="245" t="n">
        <v>95401</v>
      </c>
      <c r="B6067" s="246" t="s">
        <v>21421</v>
      </c>
      <c r="C6067" s="245" t="s">
        <v>17110</v>
      </c>
      <c r="D6067" s="247" t="n">
        <v>1</v>
      </c>
    </row>
    <row r="6068" customFormat="false" ht="12.8" hidden="false" customHeight="false" outlineLevel="0" collapsed="false">
      <c r="A6068" s="245" t="n">
        <v>95422</v>
      </c>
      <c r="B6068" s="246" t="s">
        <v>21422</v>
      </c>
      <c r="C6068" s="245" t="s">
        <v>21310</v>
      </c>
      <c r="D6068" s="247" t="n">
        <v>1</v>
      </c>
    </row>
    <row r="6069" customFormat="false" ht="12.8" hidden="false" customHeight="false" outlineLevel="0" collapsed="false">
      <c r="A6069" s="245" t="n">
        <v>95402</v>
      </c>
      <c r="B6069" s="246" t="s">
        <v>21423</v>
      </c>
      <c r="C6069" s="245" t="s">
        <v>17110</v>
      </c>
      <c r="D6069" s="247" t="n">
        <v>1</v>
      </c>
    </row>
    <row r="6070" customFormat="false" ht="12.8" hidden="false" customHeight="false" outlineLevel="0" collapsed="false">
      <c r="A6070" s="245" t="n">
        <v>95415</v>
      </c>
      <c r="B6070" s="246" t="s">
        <v>21424</v>
      </c>
      <c r="C6070" s="245" t="s">
        <v>21310</v>
      </c>
      <c r="D6070" s="247" t="n">
        <v>1</v>
      </c>
    </row>
    <row r="6071" customFormat="false" ht="12.8" hidden="false" customHeight="false" outlineLevel="0" collapsed="false">
      <c r="A6071" s="245" t="n">
        <v>95403</v>
      </c>
      <c r="B6071" s="246" t="s">
        <v>21425</v>
      </c>
      <c r="C6071" s="245" t="s">
        <v>17110</v>
      </c>
      <c r="D6071" s="247" t="n">
        <v>1</v>
      </c>
    </row>
    <row r="6072" customFormat="false" ht="12.8" hidden="false" customHeight="false" outlineLevel="0" collapsed="false">
      <c r="A6072" s="245" t="n">
        <v>95417</v>
      </c>
      <c r="B6072" s="246" t="s">
        <v>21426</v>
      </c>
      <c r="C6072" s="245" t="s">
        <v>21310</v>
      </c>
      <c r="D6072" s="247" t="n">
        <v>1</v>
      </c>
    </row>
    <row r="6073" customFormat="false" ht="12.8" hidden="false" customHeight="false" outlineLevel="0" collapsed="false">
      <c r="A6073" s="245" t="n">
        <v>95404</v>
      </c>
      <c r="B6073" s="246" t="s">
        <v>21427</v>
      </c>
      <c r="C6073" s="245" t="s">
        <v>17110</v>
      </c>
      <c r="D6073" s="247" t="n">
        <v>1</v>
      </c>
    </row>
    <row r="6074" customFormat="false" ht="12.8" hidden="false" customHeight="false" outlineLevel="0" collapsed="false">
      <c r="A6074" s="245" t="n">
        <v>95418</v>
      </c>
      <c r="B6074" s="246" t="s">
        <v>21428</v>
      </c>
      <c r="C6074" s="245" t="s">
        <v>21310</v>
      </c>
      <c r="D6074" s="247" t="n">
        <v>1</v>
      </c>
    </row>
    <row r="6075" customFormat="false" ht="12.8" hidden="false" customHeight="false" outlineLevel="0" collapsed="false">
      <c r="A6075" s="245" t="n">
        <v>95337</v>
      </c>
      <c r="B6075" s="246" t="s">
        <v>21429</v>
      </c>
      <c r="C6075" s="245" t="s">
        <v>17110</v>
      </c>
      <c r="D6075" s="247" t="n">
        <v>1</v>
      </c>
    </row>
    <row r="6076" customFormat="false" ht="12.8" hidden="false" customHeight="false" outlineLevel="0" collapsed="false">
      <c r="A6076" s="245" t="n">
        <v>101322</v>
      </c>
      <c r="B6076" s="246" t="s">
        <v>21430</v>
      </c>
      <c r="C6076" s="245" t="s">
        <v>21310</v>
      </c>
      <c r="D6076" s="247" t="n">
        <v>1</v>
      </c>
    </row>
    <row r="6077" customFormat="false" ht="12.8" hidden="false" customHeight="false" outlineLevel="0" collapsed="false">
      <c r="A6077" s="245" t="n">
        <v>95338</v>
      </c>
      <c r="B6077" s="246" t="s">
        <v>21431</v>
      </c>
      <c r="C6077" s="245" t="s">
        <v>17110</v>
      </c>
      <c r="D6077" s="247" t="n">
        <v>1</v>
      </c>
    </row>
    <row r="6078" customFormat="false" ht="12.8" hidden="false" customHeight="false" outlineLevel="0" collapsed="false">
      <c r="A6078" s="245" t="n">
        <v>101323</v>
      </c>
      <c r="B6078" s="246" t="s">
        <v>21432</v>
      </c>
      <c r="C6078" s="245" t="s">
        <v>21310</v>
      </c>
      <c r="D6078" s="247" t="n">
        <v>1</v>
      </c>
    </row>
    <row r="6079" customFormat="false" ht="12.8" hidden="false" customHeight="false" outlineLevel="0" collapsed="false">
      <c r="A6079" s="245" t="n">
        <v>101325</v>
      </c>
      <c r="B6079" s="246" t="s">
        <v>21433</v>
      </c>
      <c r="C6079" s="245" t="s">
        <v>21310</v>
      </c>
      <c r="D6079" s="247" t="n">
        <v>1</v>
      </c>
    </row>
    <row r="6080" customFormat="false" ht="12.8" hidden="false" customHeight="false" outlineLevel="0" collapsed="false">
      <c r="A6080" s="245" t="n">
        <v>95390</v>
      </c>
      <c r="B6080" s="246" t="s">
        <v>21434</v>
      </c>
      <c r="C6080" s="245" t="s">
        <v>17110</v>
      </c>
      <c r="D6080" s="247" t="n">
        <v>1</v>
      </c>
    </row>
    <row r="6081" customFormat="false" ht="12.8" hidden="false" customHeight="false" outlineLevel="0" collapsed="false">
      <c r="A6081" s="245" t="n">
        <v>101326</v>
      </c>
      <c r="B6081" s="246" t="s">
        <v>21435</v>
      </c>
      <c r="C6081" s="245" t="s">
        <v>21310</v>
      </c>
      <c r="D6081" s="247" t="n">
        <v>1</v>
      </c>
    </row>
    <row r="6082" customFormat="false" ht="12.8" hidden="false" customHeight="false" outlineLevel="0" collapsed="false">
      <c r="A6082" s="245" t="n">
        <v>95340</v>
      </c>
      <c r="B6082" s="246" t="s">
        <v>21436</v>
      </c>
      <c r="C6082" s="245" t="s">
        <v>17110</v>
      </c>
      <c r="D6082" s="247" t="n">
        <v>1</v>
      </c>
    </row>
    <row r="6083" customFormat="false" ht="12.8" hidden="false" customHeight="false" outlineLevel="0" collapsed="false">
      <c r="A6083" s="245" t="n">
        <v>101330</v>
      </c>
      <c r="B6083" s="246" t="s">
        <v>21437</v>
      </c>
      <c r="C6083" s="245" t="s">
        <v>21310</v>
      </c>
      <c r="D6083" s="247" t="n">
        <v>1</v>
      </c>
    </row>
    <row r="6084" customFormat="false" ht="12.8" hidden="false" customHeight="false" outlineLevel="0" collapsed="false">
      <c r="A6084" s="245" t="n">
        <v>101331</v>
      </c>
      <c r="B6084" s="246" t="s">
        <v>21438</v>
      </c>
      <c r="C6084" s="245" t="s">
        <v>21310</v>
      </c>
      <c r="D6084" s="247" t="n">
        <v>1</v>
      </c>
    </row>
    <row r="6085" customFormat="false" ht="12.8" hidden="false" customHeight="false" outlineLevel="0" collapsed="false">
      <c r="A6085" s="245" t="n">
        <v>95341</v>
      </c>
      <c r="B6085" s="246" t="s">
        <v>21439</v>
      </c>
      <c r="C6085" s="245" t="s">
        <v>17110</v>
      </c>
      <c r="D6085" s="247" t="n">
        <v>1</v>
      </c>
    </row>
    <row r="6086" customFormat="false" ht="12.8" hidden="false" customHeight="false" outlineLevel="0" collapsed="false">
      <c r="A6086" s="245" t="n">
        <v>95339</v>
      </c>
      <c r="B6086" s="246" t="s">
        <v>21440</v>
      </c>
      <c r="C6086" s="245" t="s">
        <v>17110</v>
      </c>
      <c r="D6086" s="247" t="n">
        <v>1</v>
      </c>
    </row>
    <row r="6087" customFormat="false" ht="12.8" hidden="false" customHeight="false" outlineLevel="0" collapsed="false">
      <c r="A6087" s="245" t="n">
        <v>101329</v>
      </c>
      <c r="B6087" s="246" t="s">
        <v>21441</v>
      </c>
      <c r="C6087" s="245" t="s">
        <v>21310</v>
      </c>
      <c r="D6087" s="247" t="n">
        <v>1</v>
      </c>
    </row>
    <row r="6088" customFormat="false" ht="12.8" hidden="false" customHeight="false" outlineLevel="0" collapsed="false">
      <c r="A6088" s="245" t="n">
        <v>95342</v>
      </c>
      <c r="B6088" s="246" t="s">
        <v>21442</v>
      </c>
      <c r="C6088" s="245" t="s">
        <v>17110</v>
      </c>
      <c r="D6088" s="247" t="n">
        <v>1</v>
      </c>
    </row>
    <row r="6089" customFormat="false" ht="12.8" hidden="false" customHeight="false" outlineLevel="0" collapsed="false">
      <c r="A6089" s="245" t="n">
        <v>101333</v>
      </c>
      <c r="B6089" s="246" t="s">
        <v>21443</v>
      </c>
      <c r="C6089" s="245" t="s">
        <v>21310</v>
      </c>
      <c r="D6089" s="247" t="n">
        <v>1</v>
      </c>
    </row>
    <row r="6090" customFormat="false" ht="12.8" hidden="false" customHeight="false" outlineLevel="0" collapsed="false">
      <c r="A6090" s="245" t="n">
        <v>100298</v>
      </c>
      <c r="B6090" s="246" t="s">
        <v>21444</v>
      </c>
      <c r="C6090" s="245" t="s">
        <v>17110</v>
      </c>
      <c r="D6090" s="247" t="n">
        <v>1</v>
      </c>
    </row>
    <row r="6091" customFormat="false" ht="12.8" hidden="false" customHeight="false" outlineLevel="0" collapsed="false">
      <c r="A6091" s="245" t="n">
        <v>101334</v>
      </c>
      <c r="B6091" s="246" t="s">
        <v>21445</v>
      </c>
      <c r="C6091" s="245" t="s">
        <v>21310</v>
      </c>
      <c r="D6091" s="247" t="n">
        <v>1</v>
      </c>
    </row>
    <row r="6092" customFormat="false" ht="12.8" hidden="false" customHeight="false" outlineLevel="0" collapsed="false">
      <c r="A6092" s="245" t="n">
        <v>95405</v>
      </c>
      <c r="B6092" s="246" t="s">
        <v>21446</v>
      </c>
      <c r="C6092" s="245" t="s">
        <v>17110</v>
      </c>
      <c r="D6092" s="247" t="n">
        <v>1</v>
      </c>
    </row>
    <row r="6093" customFormat="false" ht="12.8" hidden="false" customHeight="false" outlineLevel="0" collapsed="false">
      <c r="A6093" s="245" t="n">
        <v>95423</v>
      </c>
      <c r="B6093" s="246" t="s">
        <v>21447</v>
      </c>
      <c r="C6093" s="245" t="s">
        <v>21310</v>
      </c>
      <c r="D6093" s="247" t="n">
        <v>1</v>
      </c>
    </row>
    <row r="6094" customFormat="false" ht="12.8" hidden="false" customHeight="false" outlineLevel="0" collapsed="false">
      <c r="A6094" s="245" t="n">
        <v>100295</v>
      </c>
      <c r="B6094" s="246" t="s">
        <v>21448</v>
      </c>
      <c r="C6094" s="245" t="s">
        <v>17110</v>
      </c>
      <c r="D6094" s="247" t="n">
        <v>1</v>
      </c>
    </row>
    <row r="6095" customFormat="false" ht="12.8" hidden="false" customHeight="false" outlineLevel="0" collapsed="false">
      <c r="A6095" s="245" t="n">
        <v>101303</v>
      </c>
      <c r="B6095" s="246" t="s">
        <v>21449</v>
      </c>
      <c r="C6095" s="245" t="s">
        <v>21310</v>
      </c>
      <c r="D6095" s="247" t="n">
        <v>1</v>
      </c>
    </row>
    <row r="6096" customFormat="false" ht="12.8" hidden="false" customHeight="false" outlineLevel="0" collapsed="false">
      <c r="A6096" s="245" t="n">
        <v>95344</v>
      </c>
      <c r="B6096" s="246" t="s">
        <v>21450</v>
      </c>
      <c r="C6096" s="245" t="s">
        <v>17110</v>
      </c>
      <c r="D6096" s="247" t="n">
        <v>1</v>
      </c>
    </row>
    <row r="6097" customFormat="false" ht="12.8" hidden="false" customHeight="false" outlineLevel="0" collapsed="false">
      <c r="A6097" s="245" t="n">
        <v>101308</v>
      </c>
      <c r="B6097" s="246" t="s">
        <v>21451</v>
      </c>
      <c r="C6097" s="245" t="s">
        <v>21310</v>
      </c>
      <c r="D6097" s="247" t="n">
        <v>1</v>
      </c>
    </row>
    <row r="6098" customFormat="false" ht="12.8" hidden="false" customHeight="false" outlineLevel="0" collapsed="false">
      <c r="A6098" s="245" t="n">
        <v>101320</v>
      </c>
      <c r="B6098" s="246" t="s">
        <v>21452</v>
      </c>
      <c r="C6098" s="245" t="s">
        <v>21310</v>
      </c>
      <c r="D6098" s="247" t="n">
        <v>1</v>
      </c>
    </row>
    <row r="6099" customFormat="false" ht="12.8" hidden="false" customHeight="false" outlineLevel="0" collapsed="false">
      <c r="A6099" s="245" t="n">
        <v>95343</v>
      </c>
      <c r="B6099" s="246" t="s">
        <v>21453</v>
      </c>
      <c r="C6099" s="245" t="s">
        <v>17110</v>
      </c>
      <c r="D6099" s="247" t="n">
        <v>1</v>
      </c>
    </row>
    <row r="6100" customFormat="false" ht="12.8" hidden="false" customHeight="false" outlineLevel="0" collapsed="false">
      <c r="A6100" s="245" t="n">
        <v>95345</v>
      </c>
      <c r="B6100" s="246" t="s">
        <v>21454</v>
      </c>
      <c r="C6100" s="245" t="s">
        <v>17110</v>
      </c>
      <c r="D6100" s="247" t="n">
        <v>1</v>
      </c>
    </row>
    <row r="6101" customFormat="false" ht="12.8" hidden="false" customHeight="false" outlineLevel="0" collapsed="false">
      <c r="A6101" s="245" t="n">
        <v>95346</v>
      </c>
      <c r="B6101" s="246" t="s">
        <v>21455</v>
      </c>
      <c r="C6101" s="245" t="s">
        <v>17110</v>
      </c>
      <c r="D6101" s="247" t="n">
        <v>1</v>
      </c>
    </row>
    <row r="6102" customFormat="false" ht="12.8" hidden="false" customHeight="false" outlineLevel="0" collapsed="false">
      <c r="A6102" s="245" t="n">
        <v>101324</v>
      </c>
      <c r="B6102" s="246" t="s">
        <v>21456</v>
      </c>
      <c r="C6102" s="245" t="s">
        <v>21310</v>
      </c>
      <c r="D6102" s="247" t="n">
        <v>1</v>
      </c>
    </row>
    <row r="6103" customFormat="false" ht="12.8" hidden="false" customHeight="false" outlineLevel="0" collapsed="false">
      <c r="A6103" s="245" t="n">
        <v>101328</v>
      </c>
      <c r="B6103" s="246" t="s">
        <v>21457</v>
      </c>
      <c r="C6103" s="245" t="s">
        <v>21310</v>
      </c>
      <c r="D6103" s="247" t="n">
        <v>1</v>
      </c>
    </row>
    <row r="6104" customFormat="false" ht="12.8" hidden="false" customHeight="false" outlineLevel="0" collapsed="false">
      <c r="A6104" s="245" t="n">
        <v>95347</v>
      </c>
      <c r="B6104" s="246" t="s">
        <v>21458</v>
      </c>
      <c r="C6104" s="245" t="s">
        <v>17110</v>
      </c>
      <c r="D6104" s="247" t="n">
        <v>1</v>
      </c>
    </row>
    <row r="6105" customFormat="false" ht="12.8" hidden="false" customHeight="false" outlineLevel="0" collapsed="false">
      <c r="A6105" s="245" t="n">
        <v>95408</v>
      </c>
      <c r="B6105" s="246" t="s">
        <v>21459</v>
      </c>
      <c r="C6105" s="245" t="s">
        <v>21310</v>
      </c>
      <c r="D6105" s="247" t="n">
        <v>1</v>
      </c>
    </row>
    <row r="6106" customFormat="false" ht="12.8" hidden="false" customHeight="false" outlineLevel="0" collapsed="false">
      <c r="A6106" s="245" t="n">
        <v>95348</v>
      </c>
      <c r="B6106" s="246" t="s">
        <v>21460</v>
      </c>
      <c r="C6106" s="245" t="s">
        <v>17110</v>
      </c>
      <c r="D6106" s="247" t="n">
        <v>1</v>
      </c>
    </row>
    <row r="6107" customFormat="false" ht="12.8" hidden="false" customHeight="false" outlineLevel="0" collapsed="false">
      <c r="A6107" s="245" t="n">
        <v>101332</v>
      </c>
      <c r="B6107" s="246" t="s">
        <v>21461</v>
      </c>
      <c r="C6107" s="245" t="s">
        <v>21310</v>
      </c>
      <c r="D6107" s="247" t="n">
        <v>1</v>
      </c>
    </row>
    <row r="6108" customFormat="false" ht="12.8" hidden="false" customHeight="false" outlineLevel="0" collapsed="false">
      <c r="A6108" s="245" t="n">
        <v>95349</v>
      </c>
      <c r="B6108" s="246" t="s">
        <v>21462</v>
      </c>
      <c r="C6108" s="245" t="s">
        <v>17110</v>
      </c>
      <c r="D6108" s="247" t="n">
        <v>1</v>
      </c>
    </row>
    <row r="6109" customFormat="false" ht="12.8" hidden="false" customHeight="false" outlineLevel="0" collapsed="false">
      <c r="A6109" s="245" t="n">
        <v>101336</v>
      </c>
      <c r="B6109" s="246" t="s">
        <v>21463</v>
      </c>
      <c r="C6109" s="245" t="s">
        <v>21310</v>
      </c>
      <c r="D6109" s="247" t="n">
        <v>1</v>
      </c>
    </row>
    <row r="6110" customFormat="false" ht="12.8" hidden="false" customHeight="false" outlineLevel="0" collapsed="false">
      <c r="A6110" s="245" t="n">
        <v>95351</v>
      </c>
      <c r="B6110" s="246" t="s">
        <v>21464</v>
      </c>
      <c r="C6110" s="245" t="s">
        <v>17110</v>
      </c>
      <c r="D6110" s="247" t="n">
        <v>1</v>
      </c>
    </row>
    <row r="6111" customFormat="false" ht="12.8" hidden="false" customHeight="false" outlineLevel="0" collapsed="false">
      <c r="A6111" s="245" t="n">
        <v>95352</v>
      </c>
      <c r="B6111" s="246" t="s">
        <v>21465</v>
      </c>
      <c r="C6111" s="245" t="s">
        <v>17110</v>
      </c>
      <c r="D6111" s="247" t="n">
        <v>1</v>
      </c>
    </row>
    <row r="6112" customFormat="false" ht="12.8" hidden="false" customHeight="false" outlineLevel="0" collapsed="false">
      <c r="A6112" s="245" t="n">
        <v>101337</v>
      </c>
      <c r="B6112" s="246" t="s">
        <v>21466</v>
      </c>
      <c r="C6112" s="245" t="s">
        <v>21310</v>
      </c>
      <c r="D6112" s="247" t="n">
        <v>1</v>
      </c>
    </row>
    <row r="6113" customFormat="false" ht="12.8" hidden="false" customHeight="false" outlineLevel="0" collapsed="false">
      <c r="A6113" s="245" t="n">
        <v>101338</v>
      </c>
      <c r="B6113" s="246" t="s">
        <v>21467</v>
      </c>
      <c r="C6113" s="245" t="s">
        <v>21310</v>
      </c>
      <c r="D6113" s="247" t="n">
        <v>1</v>
      </c>
    </row>
    <row r="6114" customFormat="false" ht="12.8" hidden="false" customHeight="false" outlineLevel="0" collapsed="false">
      <c r="A6114" s="245" t="n">
        <v>95354</v>
      </c>
      <c r="B6114" s="246" t="s">
        <v>21468</v>
      </c>
      <c r="C6114" s="245" t="s">
        <v>17110</v>
      </c>
      <c r="D6114" s="247" t="n">
        <v>1</v>
      </c>
    </row>
    <row r="6115" customFormat="false" ht="12.8" hidden="false" customHeight="false" outlineLevel="0" collapsed="false">
      <c r="A6115" s="245" t="n">
        <v>101339</v>
      </c>
      <c r="B6115" s="246" t="s">
        <v>21469</v>
      </c>
      <c r="C6115" s="245" t="s">
        <v>21310</v>
      </c>
      <c r="D6115" s="247" t="n">
        <v>1</v>
      </c>
    </row>
    <row r="6116" customFormat="false" ht="12.8" hidden="false" customHeight="false" outlineLevel="0" collapsed="false">
      <c r="A6116" s="245" t="n">
        <v>101340</v>
      </c>
      <c r="B6116" s="246" t="s">
        <v>21470</v>
      </c>
      <c r="C6116" s="245" t="s">
        <v>21310</v>
      </c>
      <c r="D6116" s="247" t="n">
        <v>1</v>
      </c>
    </row>
    <row r="6117" customFormat="false" ht="12.8" hidden="false" customHeight="false" outlineLevel="0" collapsed="false">
      <c r="A6117" s="245" t="n">
        <v>95389</v>
      </c>
      <c r="B6117" s="246" t="s">
        <v>21471</v>
      </c>
      <c r="C6117" s="245" t="s">
        <v>17110</v>
      </c>
      <c r="D6117" s="247" t="n">
        <v>1</v>
      </c>
    </row>
    <row r="6118" customFormat="false" ht="12.8" hidden="false" customHeight="false" outlineLevel="0" collapsed="false">
      <c r="A6118" s="245" t="n">
        <v>101341</v>
      </c>
      <c r="B6118" s="246" t="s">
        <v>21472</v>
      </c>
      <c r="C6118" s="245" t="s">
        <v>21310</v>
      </c>
      <c r="D6118" s="247" t="n">
        <v>1</v>
      </c>
    </row>
    <row r="6119" customFormat="false" ht="12.8" hidden="false" customHeight="false" outlineLevel="0" collapsed="false">
      <c r="A6119" s="245" t="n">
        <v>95355</v>
      </c>
      <c r="B6119" s="246" t="s">
        <v>21473</v>
      </c>
      <c r="C6119" s="245" t="s">
        <v>17110</v>
      </c>
      <c r="D6119" s="247" t="n">
        <v>1</v>
      </c>
    </row>
    <row r="6120" customFormat="false" ht="12.8" hidden="false" customHeight="false" outlineLevel="0" collapsed="false">
      <c r="A6120" s="245" t="n">
        <v>95356</v>
      </c>
      <c r="B6120" s="246" t="s">
        <v>21474</v>
      </c>
      <c r="C6120" s="245" t="s">
        <v>17110</v>
      </c>
      <c r="D6120" s="247" t="n">
        <v>1</v>
      </c>
    </row>
    <row r="6121" customFormat="false" ht="12.8" hidden="false" customHeight="false" outlineLevel="0" collapsed="false">
      <c r="A6121" s="245" t="n">
        <v>101342</v>
      </c>
      <c r="B6121" s="246" t="s">
        <v>21475</v>
      </c>
      <c r="C6121" s="245" t="s">
        <v>21310</v>
      </c>
      <c r="D6121" s="247" t="n">
        <v>1</v>
      </c>
    </row>
    <row r="6122" customFormat="false" ht="12.8" hidden="false" customHeight="false" outlineLevel="0" collapsed="false">
      <c r="A6122" s="245" t="n">
        <v>95357</v>
      </c>
      <c r="B6122" s="246" t="s">
        <v>21476</v>
      </c>
      <c r="C6122" s="245" t="s">
        <v>17110</v>
      </c>
      <c r="D6122" s="247" t="n">
        <v>1</v>
      </c>
    </row>
    <row r="6123" customFormat="false" ht="12.8" hidden="false" customHeight="false" outlineLevel="0" collapsed="false">
      <c r="A6123" s="245" t="n">
        <v>101343</v>
      </c>
      <c r="B6123" s="246" t="s">
        <v>21477</v>
      </c>
      <c r="C6123" s="245" t="s">
        <v>21310</v>
      </c>
      <c r="D6123" s="247" t="n">
        <v>1</v>
      </c>
    </row>
    <row r="6124" customFormat="false" ht="12.8" hidden="false" customHeight="false" outlineLevel="0" collapsed="false">
      <c r="A6124" s="245" t="n">
        <v>95358</v>
      </c>
      <c r="B6124" s="246" t="s">
        <v>21478</v>
      </c>
      <c r="C6124" s="245" t="s">
        <v>17110</v>
      </c>
      <c r="D6124" s="247" t="n">
        <v>1</v>
      </c>
    </row>
    <row r="6125" customFormat="false" ht="12.8" hidden="false" customHeight="false" outlineLevel="0" collapsed="false">
      <c r="A6125" s="245" t="n">
        <v>101344</v>
      </c>
      <c r="B6125" s="246" t="s">
        <v>21479</v>
      </c>
      <c r="C6125" s="245" t="s">
        <v>21310</v>
      </c>
      <c r="D6125" s="247" t="n">
        <v>1</v>
      </c>
    </row>
    <row r="6126" customFormat="false" ht="12.8" hidden="false" customHeight="false" outlineLevel="0" collapsed="false">
      <c r="A6126" s="245" t="n">
        <v>95359</v>
      </c>
      <c r="B6126" s="246" t="s">
        <v>21480</v>
      </c>
      <c r="C6126" s="245" t="s">
        <v>17110</v>
      </c>
      <c r="D6126" s="247" t="n">
        <v>1</v>
      </c>
    </row>
    <row r="6127" customFormat="false" ht="12.8" hidden="false" customHeight="false" outlineLevel="0" collapsed="false">
      <c r="A6127" s="245" t="n">
        <v>101345</v>
      </c>
      <c r="B6127" s="246" t="s">
        <v>21481</v>
      </c>
      <c r="C6127" s="245" t="s">
        <v>21310</v>
      </c>
      <c r="D6127" s="247" t="n">
        <v>1</v>
      </c>
    </row>
    <row r="6128" customFormat="false" ht="12.8" hidden="false" customHeight="false" outlineLevel="0" collapsed="false">
      <c r="A6128" s="245" t="n">
        <v>101346</v>
      </c>
      <c r="B6128" s="246" t="s">
        <v>21482</v>
      </c>
      <c r="C6128" s="245" t="s">
        <v>21310</v>
      </c>
      <c r="D6128" s="247" t="n">
        <v>1</v>
      </c>
    </row>
    <row r="6129" customFormat="false" ht="12.8" hidden="false" customHeight="false" outlineLevel="0" collapsed="false">
      <c r="A6129" s="245" t="n">
        <v>101347</v>
      </c>
      <c r="B6129" s="246" t="s">
        <v>21483</v>
      </c>
      <c r="C6129" s="245" t="s">
        <v>21310</v>
      </c>
      <c r="D6129" s="247" t="n">
        <v>1</v>
      </c>
    </row>
    <row r="6130" customFormat="false" ht="12.8" hidden="false" customHeight="false" outlineLevel="0" collapsed="false">
      <c r="A6130" s="245" t="n">
        <v>95361</v>
      </c>
      <c r="B6130" s="246" t="s">
        <v>21484</v>
      </c>
      <c r="C6130" s="245" t="s">
        <v>17110</v>
      </c>
      <c r="D6130" s="247" t="n">
        <v>1</v>
      </c>
    </row>
    <row r="6131" customFormat="false" ht="12.8" hidden="false" customHeight="false" outlineLevel="0" collapsed="false">
      <c r="A6131" s="245" t="n">
        <v>101348</v>
      </c>
      <c r="B6131" s="246" t="s">
        <v>21485</v>
      </c>
      <c r="C6131" s="245" t="s">
        <v>21310</v>
      </c>
      <c r="D6131" s="247" t="n">
        <v>1</v>
      </c>
    </row>
    <row r="6132" customFormat="false" ht="12.8" hidden="false" customHeight="false" outlineLevel="0" collapsed="false">
      <c r="A6132" s="245" t="n">
        <v>101349</v>
      </c>
      <c r="B6132" s="246" t="s">
        <v>21486</v>
      </c>
      <c r="C6132" s="245" t="s">
        <v>21310</v>
      </c>
      <c r="D6132" s="247" t="n">
        <v>1</v>
      </c>
    </row>
    <row r="6133" customFormat="false" ht="12.8" hidden="false" customHeight="false" outlineLevel="0" collapsed="false">
      <c r="A6133" s="245" t="n">
        <v>95362</v>
      </c>
      <c r="B6133" s="246" t="s">
        <v>21487</v>
      </c>
      <c r="C6133" s="245" t="s">
        <v>17110</v>
      </c>
      <c r="D6133" s="247" t="n">
        <v>1</v>
      </c>
    </row>
    <row r="6134" customFormat="false" ht="12.8" hidden="false" customHeight="false" outlineLevel="0" collapsed="false">
      <c r="A6134" s="245" t="n">
        <v>95363</v>
      </c>
      <c r="B6134" s="246" t="s">
        <v>21488</v>
      </c>
      <c r="C6134" s="245" t="s">
        <v>17110</v>
      </c>
      <c r="D6134" s="247" t="n">
        <v>1</v>
      </c>
    </row>
    <row r="6135" customFormat="false" ht="12.8" hidden="false" customHeight="false" outlineLevel="0" collapsed="false">
      <c r="A6135" s="245" t="n">
        <v>101350</v>
      </c>
      <c r="B6135" s="246" t="s">
        <v>21489</v>
      </c>
      <c r="C6135" s="245" t="s">
        <v>21310</v>
      </c>
      <c r="D6135" s="247" t="n">
        <v>1</v>
      </c>
    </row>
    <row r="6136" customFormat="false" ht="12.8" hidden="false" customHeight="false" outlineLevel="0" collapsed="false">
      <c r="A6136" s="245" t="n">
        <v>95360</v>
      </c>
      <c r="B6136" s="246" t="s">
        <v>21490</v>
      </c>
      <c r="C6136" s="245" t="s">
        <v>17110</v>
      </c>
      <c r="D6136" s="247" t="n">
        <v>1</v>
      </c>
    </row>
    <row r="6137" customFormat="false" ht="12.8" hidden="false" customHeight="false" outlineLevel="0" collapsed="false">
      <c r="A6137" s="245" t="n">
        <v>101351</v>
      </c>
      <c r="B6137" s="246" t="s">
        <v>21491</v>
      </c>
      <c r="C6137" s="245" t="s">
        <v>21310</v>
      </c>
      <c r="D6137" s="247" t="n">
        <v>1</v>
      </c>
    </row>
    <row r="6138" customFormat="false" ht="12.8" hidden="false" customHeight="false" outlineLevel="0" collapsed="false">
      <c r="A6138" s="245" t="n">
        <v>95365</v>
      </c>
      <c r="B6138" s="246" t="s">
        <v>21492</v>
      </c>
      <c r="C6138" s="245" t="s">
        <v>17110</v>
      </c>
      <c r="D6138" s="247" t="n">
        <v>1</v>
      </c>
    </row>
    <row r="6139" customFormat="false" ht="12.8" hidden="false" customHeight="false" outlineLevel="0" collapsed="false">
      <c r="A6139" s="245" t="n">
        <v>101352</v>
      </c>
      <c r="B6139" s="246" t="s">
        <v>21493</v>
      </c>
      <c r="C6139" s="245" t="s">
        <v>21310</v>
      </c>
      <c r="D6139" s="247" t="n">
        <v>1</v>
      </c>
    </row>
    <row r="6140" customFormat="false" ht="12.8" hidden="false" customHeight="false" outlineLevel="0" collapsed="false">
      <c r="A6140" s="245" t="n">
        <v>95364</v>
      </c>
      <c r="B6140" s="246" t="s">
        <v>21494</v>
      </c>
      <c r="C6140" s="245" t="s">
        <v>17110</v>
      </c>
      <c r="D6140" s="247" t="n">
        <v>1</v>
      </c>
    </row>
    <row r="6141" customFormat="false" ht="12.8" hidden="false" customHeight="false" outlineLevel="0" collapsed="false">
      <c r="A6141" s="245" t="n">
        <v>95366</v>
      </c>
      <c r="B6141" s="246" t="s">
        <v>21495</v>
      </c>
      <c r="C6141" s="245" t="s">
        <v>17110</v>
      </c>
      <c r="D6141" s="247" t="n">
        <v>1</v>
      </c>
    </row>
    <row r="6142" customFormat="false" ht="12.8" hidden="false" customHeight="false" outlineLevel="0" collapsed="false">
      <c r="A6142" s="245" t="n">
        <v>101353</v>
      </c>
      <c r="B6142" s="246" t="s">
        <v>21496</v>
      </c>
      <c r="C6142" s="245" t="s">
        <v>21310</v>
      </c>
      <c r="D6142" s="247" t="n">
        <v>1</v>
      </c>
    </row>
    <row r="6143" customFormat="false" ht="12.8" hidden="false" customHeight="false" outlineLevel="0" collapsed="false">
      <c r="A6143" s="245" t="n">
        <v>95367</v>
      </c>
      <c r="B6143" s="246" t="s">
        <v>21497</v>
      </c>
      <c r="C6143" s="245" t="s">
        <v>17110</v>
      </c>
      <c r="D6143" s="247" t="n">
        <v>1</v>
      </c>
    </row>
    <row r="6144" customFormat="false" ht="12.8" hidden="false" customHeight="false" outlineLevel="0" collapsed="false">
      <c r="A6144" s="245" t="n">
        <v>101355</v>
      </c>
      <c r="B6144" s="246" t="s">
        <v>21498</v>
      </c>
      <c r="C6144" s="245" t="s">
        <v>21310</v>
      </c>
      <c r="D6144" s="247" t="n">
        <v>1</v>
      </c>
    </row>
    <row r="6145" customFormat="false" ht="12.8" hidden="false" customHeight="false" outlineLevel="0" collapsed="false">
      <c r="A6145" s="245" t="n">
        <v>95368</v>
      </c>
      <c r="B6145" s="246" t="s">
        <v>21499</v>
      </c>
      <c r="C6145" s="245" t="s">
        <v>17110</v>
      </c>
      <c r="D6145" s="247" t="n">
        <v>1</v>
      </c>
    </row>
    <row r="6146" customFormat="false" ht="12.8" hidden="false" customHeight="false" outlineLevel="0" collapsed="false">
      <c r="A6146" s="245" t="n">
        <v>95369</v>
      </c>
      <c r="B6146" s="246" t="s">
        <v>21500</v>
      </c>
      <c r="C6146" s="245" t="s">
        <v>17110</v>
      </c>
      <c r="D6146" s="247" t="n">
        <v>1</v>
      </c>
    </row>
    <row r="6147" customFormat="false" ht="12.8" hidden="false" customHeight="false" outlineLevel="0" collapsed="false">
      <c r="A6147" s="245" t="n">
        <v>95370</v>
      </c>
      <c r="B6147" s="246" t="s">
        <v>21501</v>
      </c>
      <c r="C6147" s="245" t="s">
        <v>17110</v>
      </c>
      <c r="D6147" s="247" t="n">
        <v>1</v>
      </c>
    </row>
    <row r="6148" customFormat="false" ht="12.8" hidden="false" customHeight="false" outlineLevel="0" collapsed="false">
      <c r="A6148" s="245" t="n">
        <v>101356</v>
      </c>
      <c r="B6148" s="246" t="s">
        <v>21502</v>
      </c>
      <c r="C6148" s="245" t="s">
        <v>21310</v>
      </c>
      <c r="D6148" s="247" t="n">
        <v>1</v>
      </c>
    </row>
    <row r="6149" customFormat="false" ht="12.8" hidden="false" customHeight="false" outlineLevel="0" collapsed="false">
      <c r="A6149" s="245" t="n">
        <v>95371</v>
      </c>
      <c r="B6149" s="246" t="s">
        <v>21503</v>
      </c>
      <c r="C6149" s="245" t="s">
        <v>17110</v>
      </c>
      <c r="D6149" s="247" t="n">
        <v>1</v>
      </c>
    </row>
    <row r="6150" customFormat="false" ht="12.8" hidden="false" customHeight="false" outlineLevel="0" collapsed="false">
      <c r="A6150" s="245" t="n">
        <v>101357</v>
      </c>
      <c r="B6150" s="246" t="s">
        <v>21504</v>
      </c>
      <c r="C6150" s="245" t="s">
        <v>21310</v>
      </c>
      <c r="D6150" s="247" t="n">
        <v>1</v>
      </c>
    </row>
    <row r="6151" customFormat="false" ht="12.8" hidden="false" customHeight="false" outlineLevel="0" collapsed="false">
      <c r="A6151" s="245" t="n">
        <v>95372</v>
      </c>
      <c r="B6151" s="246" t="s">
        <v>21505</v>
      </c>
      <c r="C6151" s="245" t="s">
        <v>17110</v>
      </c>
      <c r="D6151" s="247" t="n">
        <v>1</v>
      </c>
    </row>
    <row r="6152" customFormat="false" ht="12.8" hidden="false" customHeight="false" outlineLevel="0" collapsed="false">
      <c r="A6152" s="245" t="n">
        <v>101358</v>
      </c>
      <c r="B6152" s="246" t="s">
        <v>21506</v>
      </c>
      <c r="C6152" s="245" t="s">
        <v>21310</v>
      </c>
      <c r="D6152" s="247" t="n">
        <v>1</v>
      </c>
    </row>
    <row r="6153" customFormat="false" ht="12.8" hidden="false" customHeight="false" outlineLevel="0" collapsed="false">
      <c r="A6153" s="245" t="n">
        <v>95373</v>
      </c>
      <c r="B6153" s="246" t="s">
        <v>21507</v>
      </c>
      <c r="C6153" s="245" t="s">
        <v>17110</v>
      </c>
      <c r="D6153" s="247" t="n">
        <v>1</v>
      </c>
    </row>
    <row r="6154" customFormat="false" ht="12.8" hidden="false" customHeight="false" outlineLevel="0" collapsed="false">
      <c r="A6154" s="245" t="n">
        <v>101359</v>
      </c>
      <c r="B6154" s="246" t="s">
        <v>21508</v>
      </c>
      <c r="C6154" s="245" t="s">
        <v>21310</v>
      </c>
      <c r="D6154" s="247" t="n">
        <v>1</v>
      </c>
    </row>
    <row r="6155" customFormat="false" ht="12.8" hidden="false" customHeight="false" outlineLevel="0" collapsed="false">
      <c r="A6155" s="245" t="n">
        <v>101360</v>
      </c>
      <c r="B6155" s="246" t="s">
        <v>21509</v>
      </c>
      <c r="C6155" s="245" t="s">
        <v>21310</v>
      </c>
      <c r="D6155" s="247" t="n">
        <v>1</v>
      </c>
    </row>
    <row r="6156" customFormat="false" ht="12.8" hidden="false" customHeight="false" outlineLevel="0" collapsed="false">
      <c r="A6156" s="245" t="n">
        <v>95374</v>
      </c>
      <c r="B6156" s="246" t="s">
        <v>21510</v>
      </c>
      <c r="C6156" s="245" t="s">
        <v>17110</v>
      </c>
      <c r="D6156" s="247" t="n">
        <v>1</v>
      </c>
    </row>
    <row r="6157" customFormat="false" ht="12.8" hidden="false" customHeight="false" outlineLevel="0" collapsed="false">
      <c r="A6157" s="245" t="n">
        <v>95375</v>
      </c>
      <c r="B6157" s="246" t="s">
        <v>21511</v>
      </c>
      <c r="C6157" s="245" t="s">
        <v>17110</v>
      </c>
      <c r="D6157" s="247" t="n">
        <v>1</v>
      </c>
    </row>
    <row r="6158" customFormat="false" ht="12.8" hidden="false" customHeight="false" outlineLevel="0" collapsed="false">
      <c r="A6158" s="245" t="n">
        <v>101361</v>
      </c>
      <c r="B6158" s="246" t="s">
        <v>21512</v>
      </c>
      <c r="C6158" s="245" t="s">
        <v>21310</v>
      </c>
      <c r="D6158" s="247" t="n">
        <v>1</v>
      </c>
    </row>
    <row r="6159" customFormat="false" ht="12.8" hidden="false" customHeight="false" outlineLevel="0" collapsed="false">
      <c r="A6159" s="245" t="n">
        <v>95376</v>
      </c>
      <c r="B6159" s="246" t="s">
        <v>21513</v>
      </c>
      <c r="C6159" s="245" t="s">
        <v>17110</v>
      </c>
      <c r="D6159" s="247" t="n">
        <v>1</v>
      </c>
    </row>
    <row r="6160" customFormat="false" ht="12.8" hidden="false" customHeight="false" outlineLevel="0" collapsed="false">
      <c r="A6160" s="245" t="n">
        <v>95377</v>
      </c>
      <c r="B6160" s="246" t="s">
        <v>21514</v>
      </c>
      <c r="C6160" s="245" t="s">
        <v>17110</v>
      </c>
      <c r="D6160" s="247" t="n">
        <v>1</v>
      </c>
    </row>
    <row r="6161" customFormat="false" ht="12.8" hidden="false" customHeight="false" outlineLevel="0" collapsed="false">
      <c r="A6161" s="245" t="n">
        <v>101363</v>
      </c>
      <c r="B6161" s="246" t="s">
        <v>21515</v>
      </c>
      <c r="C6161" s="245" t="s">
        <v>21310</v>
      </c>
      <c r="D6161" s="247" t="n">
        <v>1</v>
      </c>
    </row>
    <row r="6162" customFormat="false" ht="12.8" hidden="false" customHeight="false" outlineLevel="0" collapsed="false">
      <c r="A6162" s="245" t="n">
        <v>95378</v>
      </c>
      <c r="B6162" s="246" t="s">
        <v>21516</v>
      </c>
      <c r="C6162" s="245" t="s">
        <v>17110</v>
      </c>
      <c r="D6162" s="247" t="n">
        <v>1</v>
      </c>
    </row>
    <row r="6163" customFormat="false" ht="12.8" hidden="false" customHeight="false" outlineLevel="0" collapsed="false">
      <c r="A6163" s="245" t="n">
        <v>101364</v>
      </c>
      <c r="B6163" s="246" t="s">
        <v>21517</v>
      </c>
      <c r="C6163" s="245" t="s">
        <v>21310</v>
      </c>
      <c r="D6163" s="247" t="n">
        <v>1</v>
      </c>
    </row>
    <row r="6164" customFormat="false" ht="12.8" hidden="false" customHeight="false" outlineLevel="0" collapsed="false">
      <c r="A6164" s="245" t="n">
        <v>95379</v>
      </c>
      <c r="B6164" s="246" t="s">
        <v>21518</v>
      </c>
      <c r="C6164" s="245" t="s">
        <v>17110</v>
      </c>
      <c r="D6164" s="247" t="n">
        <v>1</v>
      </c>
    </row>
    <row r="6165" customFormat="false" ht="12.8" hidden="false" customHeight="false" outlineLevel="0" collapsed="false">
      <c r="A6165" s="245" t="n">
        <v>101365</v>
      </c>
      <c r="B6165" s="246" t="s">
        <v>21519</v>
      </c>
      <c r="C6165" s="245" t="s">
        <v>21310</v>
      </c>
      <c r="D6165" s="247" t="n">
        <v>1</v>
      </c>
    </row>
    <row r="6166" customFormat="false" ht="12.8" hidden="false" customHeight="false" outlineLevel="0" collapsed="false">
      <c r="A6166" s="245" t="n">
        <v>95380</v>
      </c>
      <c r="B6166" s="246" t="s">
        <v>21520</v>
      </c>
      <c r="C6166" s="245" t="s">
        <v>17110</v>
      </c>
      <c r="D6166" s="247" t="n">
        <v>1</v>
      </c>
    </row>
    <row r="6167" customFormat="false" ht="12.8" hidden="false" customHeight="false" outlineLevel="0" collapsed="false">
      <c r="A6167" s="245" t="n">
        <v>101366</v>
      </c>
      <c r="B6167" s="246" t="s">
        <v>21521</v>
      </c>
      <c r="C6167" s="245" t="s">
        <v>21310</v>
      </c>
      <c r="D6167" s="247" t="n">
        <v>1</v>
      </c>
    </row>
    <row r="6168" customFormat="false" ht="12.8" hidden="false" customHeight="false" outlineLevel="0" collapsed="false">
      <c r="A6168" s="245" t="n">
        <v>100535</v>
      </c>
      <c r="B6168" s="246" t="s">
        <v>21522</v>
      </c>
      <c r="C6168" s="245" t="s">
        <v>17110</v>
      </c>
      <c r="D6168" s="247" t="n">
        <v>1</v>
      </c>
    </row>
    <row r="6169" customFormat="false" ht="12.8" hidden="false" customHeight="false" outlineLevel="0" collapsed="false">
      <c r="A6169" s="245" t="n">
        <v>100536</v>
      </c>
      <c r="B6169" s="246" t="s">
        <v>21523</v>
      </c>
      <c r="C6169" s="245" t="s">
        <v>21310</v>
      </c>
      <c r="D6169" s="247" t="n">
        <v>1</v>
      </c>
    </row>
    <row r="6170" customFormat="false" ht="12.8" hidden="false" customHeight="false" outlineLevel="0" collapsed="false">
      <c r="A6170" s="245" t="n">
        <v>101368</v>
      </c>
      <c r="B6170" s="246" t="s">
        <v>21524</v>
      </c>
      <c r="C6170" s="245" t="s">
        <v>21310</v>
      </c>
      <c r="D6170" s="247" t="n">
        <v>1</v>
      </c>
    </row>
    <row r="6171" customFormat="false" ht="12.8" hidden="false" customHeight="false" outlineLevel="0" collapsed="false">
      <c r="A6171" s="245" t="n">
        <v>101369</v>
      </c>
      <c r="B6171" s="246" t="s">
        <v>21525</v>
      </c>
      <c r="C6171" s="245" t="s">
        <v>21310</v>
      </c>
      <c r="D6171" s="247" t="n">
        <v>1</v>
      </c>
    </row>
    <row r="6172" customFormat="false" ht="12.8" hidden="false" customHeight="false" outlineLevel="0" collapsed="false">
      <c r="A6172" s="245" t="n">
        <v>95385</v>
      </c>
      <c r="B6172" s="246" t="s">
        <v>21526</v>
      </c>
      <c r="C6172" s="245" t="s">
        <v>17110</v>
      </c>
      <c r="D6172" s="247" t="n">
        <v>1</v>
      </c>
    </row>
    <row r="6173" customFormat="false" ht="12.8" hidden="false" customHeight="false" outlineLevel="0" collapsed="false">
      <c r="A6173" s="245" t="n">
        <v>101370</v>
      </c>
      <c r="B6173" s="246" t="s">
        <v>21527</v>
      </c>
      <c r="C6173" s="245" t="s">
        <v>21310</v>
      </c>
      <c r="D6173" s="247" t="n">
        <v>1</v>
      </c>
    </row>
    <row r="6174" customFormat="false" ht="12.8" hidden="false" customHeight="false" outlineLevel="0" collapsed="false">
      <c r="A6174" s="245" t="n">
        <v>95406</v>
      </c>
      <c r="B6174" s="246" t="s">
        <v>21528</v>
      </c>
      <c r="C6174" s="245" t="s">
        <v>17110</v>
      </c>
      <c r="D6174" s="247" t="n">
        <v>1</v>
      </c>
    </row>
    <row r="6175" customFormat="false" ht="12.8" hidden="false" customHeight="false" outlineLevel="0" collapsed="false">
      <c r="A6175" s="245" t="n">
        <v>95424</v>
      </c>
      <c r="B6175" s="246" t="s">
        <v>21529</v>
      </c>
      <c r="C6175" s="245" t="s">
        <v>21310</v>
      </c>
      <c r="D6175" s="247" t="n">
        <v>1</v>
      </c>
    </row>
    <row r="6176" customFormat="false" ht="12.8" hidden="false" customHeight="false" outlineLevel="0" collapsed="false">
      <c r="A6176" s="245" t="n">
        <v>95386</v>
      </c>
      <c r="B6176" s="246" t="s">
        <v>21530</v>
      </c>
      <c r="C6176" s="245" t="s">
        <v>17110</v>
      </c>
      <c r="D6176" s="247" t="n">
        <v>1</v>
      </c>
    </row>
    <row r="6177" customFormat="false" ht="12.8" hidden="false" customHeight="false" outlineLevel="0" collapsed="false">
      <c r="A6177" s="245" t="n">
        <v>95383</v>
      </c>
      <c r="B6177" s="246" t="s">
        <v>21531</v>
      </c>
      <c r="C6177" s="245" t="s">
        <v>17110</v>
      </c>
      <c r="D6177" s="247" t="n">
        <v>1</v>
      </c>
    </row>
    <row r="6178" customFormat="false" ht="12.8" hidden="false" customHeight="false" outlineLevel="0" collapsed="false">
      <c r="A6178" s="245" t="n">
        <v>95384</v>
      </c>
      <c r="B6178" s="246" t="s">
        <v>21532</v>
      </c>
      <c r="C6178" s="245" t="s">
        <v>17110</v>
      </c>
      <c r="D6178" s="247" t="n">
        <v>1</v>
      </c>
    </row>
    <row r="6179" customFormat="false" ht="12.8" hidden="false" customHeight="false" outlineLevel="0" collapsed="false">
      <c r="A6179" s="245" t="n">
        <v>100299</v>
      </c>
      <c r="B6179" s="246" t="s">
        <v>21533</v>
      </c>
      <c r="C6179" s="245" t="s">
        <v>17110</v>
      </c>
      <c r="D6179" s="247" t="n">
        <v>1</v>
      </c>
    </row>
    <row r="6180" customFormat="false" ht="12.8" hidden="false" customHeight="false" outlineLevel="0" collapsed="false">
      <c r="A6180" s="245" t="n">
        <v>100315</v>
      </c>
      <c r="B6180" s="246" t="s">
        <v>21534</v>
      </c>
      <c r="C6180" s="245" t="s">
        <v>21310</v>
      </c>
      <c r="D6180" s="247" t="n">
        <v>1</v>
      </c>
    </row>
    <row r="6181" customFormat="false" ht="12.8" hidden="false" customHeight="false" outlineLevel="0" collapsed="false">
      <c r="A6181" s="245" t="n">
        <v>95387</v>
      </c>
      <c r="B6181" s="246" t="s">
        <v>21535</v>
      </c>
      <c r="C6181" s="245" t="s">
        <v>17110</v>
      </c>
      <c r="D6181" s="247" t="n">
        <v>1</v>
      </c>
    </row>
    <row r="6182" customFormat="false" ht="12.8" hidden="false" customHeight="false" outlineLevel="0" collapsed="false">
      <c r="A6182" s="245" t="n">
        <v>101371</v>
      </c>
      <c r="B6182" s="246" t="s">
        <v>21536</v>
      </c>
      <c r="C6182" s="245" t="s">
        <v>21310</v>
      </c>
      <c r="D6182" s="247" t="n">
        <v>1</v>
      </c>
    </row>
    <row r="6183" customFormat="false" ht="12.8" hidden="false" customHeight="false" outlineLevel="0" collapsed="false">
      <c r="A6183" s="245" t="n">
        <v>100288</v>
      </c>
      <c r="B6183" s="246" t="s">
        <v>21537</v>
      </c>
      <c r="C6183" s="245" t="s">
        <v>17110</v>
      </c>
      <c r="D6183" s="247" t="n">
        <v>1</v>
      </c>
    </row>
    <row r="6184" customFormat="false" ht="12.8" hidden="false" customHeight="false" outlineLevel="0" collapsed="false">
      <c r="A6184" s="245" t="n">
        <v>101372</v>
      </c>
      <c r="B6184" s="246" t="s">
        <v>21538</v>
      </c>
      <c r="C6184" s="245" t="s">
        <v>21310</v>
      </c>
      <c r="D6184" s="247" t="n">
        <v>1</v>
      </c>
    </row>
    <row r="6185" customFormat="false" ht="12.8" hidden="false" customHeight="false" outlineLevel="0" collapsed="false">
      <c r="A6185" s="245" t="n">
        <v>90775</v>
      </c>
      <c r="B6185" s="246" t="s">
        <v>21539</v>
      </c>
      <c r="C6185" s="245" t="s">
        <v>17110</v>
      </c>
      <c r="D6185" s="247" t="n">
        <v>1</v>
      </c>
    </row>
    <row r="6186" customFormat="false" ht="12.8" hidden="false" customHeight="false" outlineLevel="0" collapsed="false">
      <c r="A6186" s="245" t="n">
        <v>93561</v>
      </c>
      <c r="B6186" s="246" t="s">
        <v>21539</v>
      </c>
      <c r="C6186" s="245" t="s">
        <v>21310</v>
      </c>
      <c r="D6186" s="247" t="n">
        <v>1</v>
      </c>
    </row>
    <row r="6187" customFormat="false" ht="12.8" hidden="false" customHeight="false" outlineLevel="0" collapsed="false">
      <c r="A6187" s="245" t="n">
        <v>88264</v>
      </c>
      <c r="B6187" s="246" t="s">
        <v>21540</v>
      </c>
      <c r="C6187" s="245" t="s">
        <v>17110</v>
      </c>
      <c r="D6187" s="247" t="n">
        <v>1</v>
      </c>
    </row>
    <row r="6188" customFormat="false" ht="12.8" hidden="false" customHeight="false" outlineLevel="0" collapsed="false">
      <c r="A6188" s="245" t="n">
        <v>101399</v>
      </c>
      <c r="B6188" s="246" t="s">
        <v>21540</v>
      </c>
      <c r="C6188" s="245" t="s">
        <v>21310</v>
      </c>
      <c r="D6188" s="247" t="n">
        <v>1</v>
      </c>
    </row>
    <row r="6189" customFormat="false" ht="12.8" hidden="false" customHeight="false" outlineLevel="0" collapsed="false">
      <c r="A6189" s="245" t="n">
        <v>88266</v>
      </c>
      <c r="B6189" s="246" t="s">
        <v>21541</v>
      </c>
      <c r="C6189" s="245" t="s">
        <v>17110</v>
      </c>
      <c r="D6189" s="247" t="n">
        <v>1</v>
      </c>
    </row>
    <row r="6190" customFormat="false" ht="12.8" hidden="false" customHeight="false" outlineLevel="0" collapsed="false">
      <c r="A6190" s="245" t="n">
        <v>101401</v>
      </c>
      <c r="B6190" s="246" t="s">
        <v>21541</v>
      </c>
      <c r="C6190" s="245" t="s">
        <v>21310</v>
      </c>
      <c r="D6190" s="247" t="n">
        <v>1</v>
      </c>
    </row>
    <row r="6191" customFormat="false" ht="12.8" hidden="false" customHeight="false" outlineLevel="0" collapsed="false">
      <c r="A6191" s="245" t="n">
        <v>88267</v>
      </c>
      <c r="B6191" s="246" t="s">
        <v>21542</v>
      </c>
      <c r="C6191" s="245" t="s">
        <v>17110</v>
      </c>
      <c r="D6191" s="247" t="n">
        <v>1</v>
      </c>
    </row>
    <row r="6192" customFormat="false" ht="12.8" hidden="false" customHeight="false" outlineLevel="0" collapsed="false">
      <c r="A6192" s="245" t="n">
        <v>101402</v>
      </c>
      <c r="B6192" s="246" t="s">
        <v>21542</v>
      </c>
      <c r="C6192" s="245" t="s">
        <v>21310</v>
      </c>
      <c r="D6192" s="247" t="n">
        <v>1</v>
      </c>
    </row>
    <row r="6193" customFormat="false" ht="12.8" hidden="false" customHeight="false" outlineLevel="0" collapsed="false">
      <c r="A6193" s="245" t="n">
        <v>90776</v>
      </c>
      <c r="B6193" s="246" t="s">
        <v>21543</v>
      </c>
      <c r="C6193" s="245" t="s">
        <v>17110</v>
      </c>
      <c r="D6193" s="247" t="n">
        <v>1</v>
      </c>
    </row>
    <row r="6194" customFormat="false" ht="12.8" hidden="false" customHeight="false" outlineLevel="0" collapsed="false">
      <c r="A6194" s="245" t="n">
        <v>93572</v>
      </c>
      <c r="B6194" s="246" t="s">
        <v>21544</v>
      </c>
      <c r="C6194" s="245" t="s">
        <v>21310</v>
      </c>
      <c r="D6194" s="247" t="n">
        <v>1</v>
      </c>
    </row>
    <row r="6195" customFormat="false" ht="12.8" hidden="false" customHeight="false" outlineLevel="0" collapsed="false">
      <c r="A6195" s="245" t="n">
        <v>90777</v>
      </c>
      <c r="B6195" s="246" t="s">
        <v>21545</v>
      </c>
      <c r="C6195" s="245" t="s">
        <v>17110</v>
      </c>
      <c r="D6195" s="247" t="n">
        <v>1</v>
      </c>
    </row>
    <row r="6196" customFormat="false" ht="12.8" hidden="false" customHeight="false" outlineLevel="0" collapsed="false">
      <c r="A6196" s="245" t="n">
        <v>93565</v>
      </c>
      <c r="B6196" s="246" t="s">
        <v>21545</v>
      </c>
      <c r="C6196" s="245" t="s">
        <v>21310</v>
      </c>
      <c r="D6196" s="247" t="n">
        <v>1</v>
      </c>
    </row>
    <row r="6197" customFormat="false" ht="12.8" hidden="false" customHeight="false" outlineLevel="0" collapsed="false">
      <c r="A6197" s="245" t="n">
        <v>90778</v>
      </c>
      <c r="B6197" s="246" t="s">
        <v>21546</v>
      </c>
      <c r="C6197" s="245" t="s">
        <v>17110</v>
      </c>
      <c r="D6197" s="247" t="n">
        <v>1</v>
      </c>
    </row>
    <row r="6198" customFormat="false" ht="12.8" hidden="false" customHeight="false" outlineLevel="0" collapsed="false">
      <c r="A6198" s="245" t="n">
        <v>93567</v>
      </c>
      <c r="B6198" s="246" t="s">
        <v>21546</v>
      </c>
      <c r="C6198" s="245" t="s">
        <v>21310</v>
      </c>
      <c r="D6198" s="247" t="n">
        <v>1</v>
      </c>
    </row>
    <row r="6199" customFormat="false" ht="12.8" hidden="false" customHeight="false" outlineLevel="0" collapsed="false">
      <c r="A6199" s="245" t="n">
        <v>90779</v>
      </c>
      <c r="B6199" s="246" t="s">
        <v>21547</v>
      </c>
      <c r="C6199" s="245" t="s">
        <v>17110</v>
      </c>
      <c r="D6199" s="247" t="n">
        <v>1</v>
      </c>
    </row>
    <row r="6200" customFormat="false" ht="12.8" hidden="false" customHeight="false" outlineLevel="0" collapsed="false">
      <c r="A6200" s="245" t="n">
        <v>93568</v>
      </c>
      <c r="B6200" s="246" t="s">
        <v>21547</v>
      </c>
      <c r="C6200" s="245" t="s">
        <v>21310</v>
      </c>
      <c r="D6200" s="247" t="n">
        <v>1</v>
      </c>
    </row>
    <row r="6201" customFormat="false" ht="12.8" hidden="false" customHeight="false" outlineLevel="0" collapsed="false">
      <c r="A6201" s="245" t="n">
        <v>88269</v>
      </c>
      <c r="B6201" s="246" t="s">
        <v>21548</v>
      </c>
      <c r="C6201" s="245" t="s">
        <v>17110</v>
      </c>
      <c r="D6201" s="247" t="n">
        <v>1</v>
      </c>
    </row>
    <row r="6202" customFormat="false" ht="12.8" hidden="false" customHeight="false" outlineLevel="0" collapsed="false">
      <c r="A6202" s="245" t="n">
        <v>101407</v>
      </c>
      <c r="B6202" s="246" t="s">
        <v>21548</v>
      </c>
      <c r="C6202" s="245" t="s">
        <v>21310</v>
      </c>
      <c r="D6202" s="247" t="n">
        <v>1</v>
      </c>
    </row>
    <row r="6203" customFormat="false" ht="12.8" hidden="false" customHeight="false" outlineLevel="0" collapsed="false">
      <c r="A6203" s="245" t="n">
        <v>88270</v>
      </c>
      <c r="B6203" s="246" t="s">
        <v>21549</v>
      </c>
      <c r="C6203" s="245" t="s">
        <v>17110</v>
      </c>
      <c r="D6203" s="247" t="n">
        <v>1</v>
      </c>
    </row>
    <row r="6204" customFormat="false" ht="12.8" hidden="false" customHeight="false" outlineLevel="0" collapsed="false">
      <c r="A6204" s="245" t="n">
        <v>101408</v>
      </c>
      <c r="B6204" s="246" t="s">
        <v>21549</v>
      </c>
      <c r="C6204" s="245" t="s">
        <v>21310</v>
      </c>
      <c r="D6204" s="247" t="n">
        <v>1</v>
      </c>
    </row>
    <row r="6205" customFormat="false" ht="12.8" hidden="false" customHeight="false" outlineLevel="0" collapsed="false">
      <c r="A6205" s="245" t="n">
        <v>101409</v>
      </c>
      <c r="B6205" s="246" t="s">
        <v>21550</v>
      </c>
      <c r="C6205" s="245" t="s">
        <v>21310</v>
      </c>
      <c r="D6205" s="247" t="n">
        <v>1</v>
      </c>
    </row>
    <row r="6206" customFormat="false" ht="12.8" hidden="false" customHeight="false" outlineLevel="0" collapsed="false">
      <c r="A6206" s="245" t="n">
        <v>88441</v>
      </c>
      <c r="B6206" s="246" t="s">
        <v>21551</v>
      </c>
      <c r="C6206" s="245" t="s">
        <v>17110</v>
      </c>
      <c r="D6206" s="247" t="n">
        <v>1</v>
      </c>
    </row>
    <row r="6207" customFormat="false" ht="12.8" hidden="false" customHeight="false" outlineLevel="0" collapsed="false">
      <c r="A6207" s="245" t="n">
        <v>101410</v>
      </c>
      <c r="B6207" s="246" t="s">
        <v>21551</v>
      </c>
      <c r="C6207" s="245" t="s">
        <v>21310</v>
      </c>
      <c r="D6207" s="247" t="n">
        <v>1</v>
      </c>
    </row>
    <row r="6208" customFormat="false" ht="12.8" hidden="false" customHeight="false" outlineLevel="0" collapsed="false">
      <c r="A6208" s="245" t="n">
        <v>88272</v>
      </c>
      <c r="B6208" s="246" t="s">
        <v>21552</v>
      </c>
      <c r="C6208" s="245" t="s">
        <v>17110</v>
      </c>
      <c r="D6208" s="247" t="n">
        <v>1</v>
      </c>
    </row>
    <row r="6209" customFormat="false" ht="12.8" hidden="false" customHeight="false" outlineLevel="0" collapsed="false">
      <c r="A6209" s="245" t="n">
        <v>88273</v>
      </c>
      <c r="B6209" s="246" t="s">
        <v>21553</v>
      </c>
      <c r="C6209" s="245" t="s">
        <v>17110</v>
      </c>
      <c r="D6209" s="247" t="n">
        <v>1</v>
      </c>
    </row>
    <row r="6210" customFormat="false" ht="12.8" hidden="false" customHeight="false" outlineLevel="0" collapsed="false">
      <c r="A6210" s="245" t="n">
        <v>101413</v>
      </c>
      <c r="B6210" s="246" t="s">
        <v>21553</v>
      </c>
      <c r="C6210" s="245" t="s">
        <v>21310</v>
      </c>
      <c r="D6210" s="247" t="n">
        <v>1</v>
      </c>
    </row>
    <row r="6211" customFormat="false" ht="12.8" hidden="false" customHeight="false" outlineLevel="0" collapsed="false">
      <c r="A6211" s="245" t="n">
        <v>101414</v>
      </c>
      <c r="B6211" s="246" t="s">
        <v>21554</v>
      </c>
      <c r="C6211" s="245" t="s">
        <v>21310</v>
      </c>
      <c r="D6211" s="247" t="n">
        <v>1</v>
      </c>
    </row>
    <row r="6212" customFormat="false" ht="12.8" hidden="false" customHeight="false" outlineLevel="0" collapsed="false">
      <c r="A6212" s="245" t="n">
        <v>88274</v>
      </c>
      <c r="B6212" s="246" t="s">
        <v>21555</v>
      </c>
      <c r="C6212" s="245" t="s">
        <v>17110</v>
      </c>
      <c r="D6212" s="247" t="n">
        <v>1</v>
      </c>
    </row>
    <row r="6213" customFormat="false" ht="12.8" hidden="false" customHeight="false" outlineLevel="0" collapsed="false">
      <c r="A6213" s="245" t="n">
        <v>101412</v>
      </c>
      <c r="B6213" s="246" t="s">
        <v>21556</v>
      </c>
      <c r="C6213" s="245" t="s">
        <v>21310</v>
      </c>
      <c r="D6213" s="247" t="n">
        <v>1</v>
      </c>
    </row>
    <row r="6214" customFormat="false" ht="12.8" hidden="false" customHeight="false" outlineLevel="0" collapsed="false">
      <c r="A6214" s="245" t="n">
        <v>101415</v>
      </c>
      <c r="B6214" s="246" t="s">
        <v>21557</v>
      </c>
      <c r="C6214" s="245" t="s">
        <v>21310</v>
      </c>
      <c r="D6214" s="247" t="n">
        <v>1</v>
      </c>
    </row>
    <row r="6215" customFormat="false" ht="12.8" hidden="false" customHeight="false" outlineLevel="0" collapsed="false">
      <c r="A6215" s="245" t="n">
        <v>100308</v>
      </c>
      <c r="B6215" s="246" t="s">
        <v>21558</v>
      </c>
      <c r="C6215" s="245" t="s">
        <v>17110</v>
      </c>
      <c r="D6215" s="247" t="n">
        <v>1</v>
      </c>
    </row>
    <row r="6216" customFormat="false" ht="12.8" hidden="false" customHeight="false" outlineLevel="0" collapsed="false">
      <c r="A6216" s="245" t="n">
        <v>101416</v>
      </c>
      <c r="B6216" s="246" t="s">
        <v>21558</v>
      </c>
      <c r="C6216" s="245" t="s">
        <v>21310</v>
      </c>
      <c r="D6216" s="247" t="n">
        <v>1</v>
      </c>
    </row>
    <row r="6217" customFormat="false" ht="12.8" hidden="false" customHeight="false" outlineLevel="0" collapsed="false">
      <c r="A6217" s="245" t="n">
        <v>88275</v>
      </c>
      <c r="B6217" s="246" t="s">
        <v>21559</v>
      </c>
      <c r="C6217" s="245" t="s">
        <v>17110</v>
      </c>
      <c r="D6217" s="247" t="n">
        <v>1</v>
      </c>
    </row>
    <row r="6218" customFormat="false" ht="12.8" hidden="false" customHeight="false" outlineLevel="0" collapsed="false">
      <c r="A6218" s="245" t="n">
        <v>90780</v>
      </c>
      <c r="B6218" s="246" t="s">
        <v>21560</v>
      </c>
      <c r="C6218" s="245" t="s">
        <v>17110</v>
      </c>
      <c r="D6218" s="247" t="n">
        <v>1</v>
      </c>
    </row>
    <row r="6219" customFormat="false" ht="12.8" hidden="false" customHeight="false" outlineLevel="0" collapsed="false">
      <c r="A6219" s="245" t="n">
        <v>94295</v>
      </c>
      <c r="B6219" s="246" t="s">
        <v>21560</v>
      </c>
      <c r="C6219" s="245" t="s">
        <v>21310</v>
      </c>
      <c r="D6219" s="247" t="n">
        <v>1</v>
      </c>
    </row>
    <row r="6220" customFormat="false" ht="12.8" hidden="false" customHeight="false" outlineLevel="0" collapsed="false">
      <c r="A6220" s="245" t="n">
        <v>88277</v>
      </c>
      <c r="B6220" s="246" t="s">
        <v>21561</v>
      </c>
      <c r="C6220" s="245" t="s">
        <v>17110</v>
      </c>
      <c r="D6220" s="247" t="n">
        <v>1</v>
      </c>
    </row>
    <row r="6221" customFormat="false" ht="12.8" hidden="false" customHeight="false" outlineLevel="0" collapsed="false">
      <c r="A6221" s="245" t="n">
        <v>100307</v>
      </c>
      <c r="B6221" s="246" t="s">
        <v>21562</v>
      </c>
      <c r="C6221" s="245" t="s">
        <v>17110</v>
      </c>
      <c r="D6221" s="247" t="n">
        <v>1</v>
      </c>
    </row>
    <row r="6222" customFormat="false" ht="12.8" hidden="false" customHeight="false" outlineLevel="0" collapsed="false">
      <c r="A6222" s="245" t="n">
        <v>101417</v>
      </c>
      <c r="B6222" s="246" t="s">
        <v>21562</v>
      </c>
      <c r="C6222" s="245" t="s">
        <v>21310</v>
      </c>
      <c r="D6222" s="247" t="n">
        <v>1</v>
      </c>
    </row>
    <row r="6223" customFormat="false" ht="12.8" hidden="false" customHeight="false" outlineLevel="0" collapsed="false">
      <c r="A6223" s="245" t="n">
        <v>88278</v>
      </c>
      <c r="B6223" s="246" t="s">
        <v>21563</v>
      </c>
      <c r="C6223" s="245" t="s">
        <v>17110</v>
      </c>
      <c r="D6223" s="247" t="n">
        <v>1</v>
      </c>
    </row>
    <row r="6224" customFormat="false" ht="12.8" hidden="false" customHeight="false" outlineLevel="0" collapsed="false">
      <c r="A6224" s="245" t="n">
        <v>101418</v>
      </c>
      <c r="B6224" s="246" t="s">
        <v>21563</v>
      </c>
      <c r="C6224" s="245" t="s">
        <v>21310</v>
      </c>
      <c r="D6224" s="247" t="n">
        <v>1</v>
      </c>
    </row>
    <row r="6225" customFormat="false" ht="12.8" hidden="false" customHeight="false" outlineLevel="0" collapsed="false">
      <c r="A6225" s="245" t="n">
        <v>101419</v>
      </c>
      <c r="B6225" s="246" t="s">
        <v>21564</v>
      </c>
      <c r="C6225" s="245" t="s">
        <v>21310</v>
      </c>
      <c r="D6225" s="247" t="n">
        <v>1</v>
      </c>
    </row>
    <row r="6226" customFormat="false" ht="12.8" hidden="false" customHeight="false" outlineLevel="0" collapsed="false">
      <c r="A6226" s="245" t="n">
        <v>88279</v>
      </c>
      <c r="B6226" s="246" t="s">
        <v>21565</v>
      </c>
      <c r="C6226" s="245" t="s">
        <v>17110</v>
      </c>
      <c r="D6226" s="247" t="n">
        <v>1</v>
      </c>
    </row>
    <row r="6227" customFormat="false" ht="12.8" hidden="false" customHeight="false" outlineLevel="0" collapsed="false">
      <c r="A6227" s="245" t="n">
        <v>88281</v>
      </c>
      <c r="B6227" s="246" t="s">
        <v>21566</v>
      </c>
      <c r="C6227" s="245" t="s">
        <v>17110</v>
      </c>
      <c r="D6227" s="247" t="n">
        <v>1</v>
      </c>
    </row>
    <row r="6228" customFormat="false" ht="12.8" hidden="false" customHeight="false" outlineLevel="0" collapsed="false">
      <c r="A6228" s="245" t="n">
        <v>93558</v>
      </c>
      <c r="B6228" s="246" t="s">
        <v>21567</v>
      </c>
      <c r="C6228" s="245" t="s">
        <v>21310</v>
      </c>
      <c r="D6228" s="247" t="n">
        <v>1</v>
      </c>
    </row>
    <row r="6229" customFormat="false" ht="12.8" hidden="false" customHeight="false" outlineLevel="0" collapsed="false">
      <c r="A6229" s="245" t="n">
        <v>101420</v>
      </c>
      <c r="B6229" s="246" t="s">
        <v>21568</v>
      </c>
      <c r="C6229" s="245" t="s">
        <v>21310</v>
      </c>
      <c r="D6229" s="247" t="n">
        <v>1</v>
      </c>
    </row>
    <row r="6230" customFormat="false" ht="12.8" hidden="false" customHeight="false" outlineLevel="0" collapsed="false">
      <c r="A6230" s="245" t="n">
        <v>101421</v>
      </c>
      <c r="B6230" s="246" t="s">
        <v>21569</v>
      </c>
      <c r="C6230" s="245" t="s">
        <v>21310</v>
      </c>
      <c r="D6230" s="247" t="n">
        <v>1</v>
      </c>
    </row>
    <row r="6231" customFormat="false" ht="12.8" hidden="false" customHeight="false" outlineLevel="0" collapsed="false">
      <c r="A6231" s="245" t="n">
        <v>88282</v>
      </c>
      <c r="B6231" s="246" t="s">
        <v>21570</v>
      </c>
      <c r="C6231" s="245" t="s">
        <v>17110</v>
      </c>
      <c r="D6231" s="247" t="n">
        <v>1</v>
      </c>
    </row>
    <row r="6232" customFormat="false" ht="12.8" hidden="false" customHeight="false" outlineLevel="0" collapsed="false">
      <c r="A6232" s="245" t="n">
        <v>88283</v>
      </c>
      <c r="B6232" s="246" t="s">
        <v>21571</v>
      </c>
      <c r="C6232" s="245" t="s">
        <v>17110</v>
      </c>
      <c r="D6232" s="247" t="n">
        <v>1</v>
      </c>
    </row>
    <row r="6233" customFormat="false" ht="12.8" hidden="false" customHeight="false" outlineLevel="0" collapsed="false">
      <c r="A6233" s="245" t="n">
        <v>101422</v>
      </c>
      <c r="B6233" s="246" t="s">
        <v>21572</v>
      </c>
      <c r="C6233" s="245" t="s">
        <v>21310</v>
      </c>
      <c r="D6233" s="247" t="n">
        <v>1</v>
      </c>
    </row>
    <row r="6234" customFormat="false" ht="12.8" hidden="false" customHeight="false" outlineLevel="0" collapsed="false">
      <c r="A6234" s="245" t="n">
        <v>88284</v>
      </c>
      <c r="B6234" s="246" t="s">
        <v>21573</v>
      </c>
      <c r="C6234" s="245" t="s">
        <v>17110</v>
      </c>
      <c r="D6234" s="247" t="n">
        <v>1</v>
      </c>
    </row>
    <row r="6235" customFormat="false" ht="12.8" hidden="false" customHeight="false" outlineLevel="0" collapsed="false">
      <c r="A6235" s="245" t="n">
        <v>101424</v>
      </c>
      <c r="B6235" s="246" t="s">
        <v>21574</v>
      </c>
      <c r="C6235" s="245" t="s">
        <v>21310</v>
      </c>
      <c r="D6235" s="247" t="n">
        <v>1</v>
      </c>
    </row>
    <row r="6236" customFormat="false" ht="12.8" hidden="false" customHeight="false" outlineLevel="0" collapsed="false">
      <c r="A6236" s="245" t="n">
        <v>88286</v>
      </c>
      <c r="B6236" s="246" t="s">
        <v>21575</v>
      </c>
      <c r="C6236" s="245" t="s">
        <v>17110</v>
      </c>
      <c r="D6236" s="247" t="n">
        <v>1</v>
      </c>
    </row>
    <row r="6237" customFormat="false" ht="12.8" hidden="false" customHeight="false" outlineLevel="0" collapsed="false">
      <c r="A6237" s="245" t="n">
        <v>88288</v>
      </c>
      <c r="B6237" s="246" t="s">
        <v>21576</v>
      </c>
      <c r="C6237" s="245" t="s">
        <v>17110</v>
      </c>
      <c r="D6237" s="247" t="n">
        <v>1</v>
      </c>
    </row>
    <row r="6238" customFormat="false" ht="12.8" hidden="false" customHeight="false" outlineLevel="0" collapsed="false">
      <c r="A6238" s="245" t="n">
        <v>101425</v>
      </c>
      <c r="B6238" s="246" t="s">
        <v>21576</v>
      </c>
      <c r="C6238" s="245" t="s">
        <v>21310</v>
      </c>
      <c r="D6238" s="247" t="n">
        <v>1</v>
      </c>
    </row>
    <row r="6239" customFormat="false" ht="12.8" hidden="false" customHeight="false" outlineLevel="0" collapsed="false">
      <c r="A6239" s="245" t="n">
        <v>101426</v>
      </c>
      <c r="B6239" s="246" t="s">
        <v>21577</v>
      </c>
      <c r="C6239" s="245" t="s">
        <v>21310</v>
      </c>
      <c r="D6239" s="247" t="n">
        <v>1</v>
      </c>
    </row>
    <row r="6240" customFormat="false" ht="12.8" hidden="false" customHeight="false" outlineLevel="0" collapsed="false">
      <c r="A6240" s="245" t="n">
        <v>88291</v>
      </c>
      <c r="B6240" s="246" t="s">
        <v>21578</v>
      </c>
      <c r="C6240" s="245" t="s">
        <v>17110</v>
      </c>
      <c r="D6240" s="247" t="n">
        <v>1</v>
      </c>
    </row>
    <row r="6241" customFormat="false" ht="12.8" hidden="false" customHeight="false" outlineLevel="0" collapsed="false">
      <c r="A6241" s="245" t="n">
        <v>101427</v>
      </c>
      <c r="B6241" s="246" t="s">
        <v>21578</v>
      </c>
      <c r="C6241" s="245" t="s">
        <v>21310</v>
      </c>
      <c r="D6241" s="247" t="n">
        <v>1</v>
      </c>
    </row>
    <row r="6242" customFormat="false" ht="12.8" hidden="false" customHeight="false" outlineLevel="0" collapsed="false">
      <c r="A6242" s="245" t="n">
        <v>101428</v>
      </c>
      <c r="B6242" s="246" t="s">
        <v>21579</v>
      </c>
      <c r="C6242" s="245" t="s">
        <v>21310</v>
      </c>
      <c r="D6242" s="247" t="n">
        <v>1</v>
      </c>
    </row>
    <row r="6243" customFormat="false" ht="12.8" hidden="false" customHeight="false" outlineLevel="0" collapsed="false">
      <c r="A6243" s="245" t="n">
        <v>88377</v>
      </c>
      <c r="B6243" s="246" t="s">
        <v>21580</v>
      </c>
      <c r="C6243" s="245" t="s">
        <v>17110</v>
      </c>
      <c r="D6243" s="247" t="n">
        <v>1</v>
      </c>
    </row>
    <row r="6244" customFormat="false" ht="12.8" hidden="false" customHeight="false" outlineLevel="0" collapsed="false">
      <c r="A6244" s="245" t="n">
        <v>101429</v>
      </c>
      <c r="B6244" s="246" t="s">
        <v>21581</v>
      </c>
      <c r="C6244" s="245" t="s">
        <v>21310</v>
      </c>
      <c r="D6244" s="247" t="n">
        <v>1</v>
      </c>
    </row>
    <row r="6245" customFormat="false" ht="12.8" hidden="false" customHeight="false" outlineLevel="0" collapsed="false">
      <c r="A6245" s="245" t="n">
        <v>88292</v>
      </c>
      <c r="B6245" s="246" t="s">
        <v>21582</v>
      </c>
      <c r="C6245" s="245" t="s">
        <v>17110</v>
      </c>
      <c r="D6245" s="247" t="n">
        <v>1</v>
      </c>
    </row>
    <row r="6246" customFormat="false" ht="12.8" hidden="false" customHeight="false" outlineLevel="0" collapsed="false">
      <c r="A6246" s="245" t="n">
        <v>88293</v>
      </c>
      <c r="B6246" s="246" t="s">
        <v>21583</v>
      </c>
      <c r="C6246" s="245" t="s">
        <v>17110</v>
      </c>
      <c r="D6246" s="247" t="n">
        <v>1</v>
      </c>
    </row>
    <row r="6247" customFormat="false" ht="12.8" hidden="false" customHeight="false" outlineLevel="0" collapsed="false">
      <c r="A6247" s="245" t="n">
        <v>101430</v>
      </c>
      <c r="B6247" s="246" t="s">
        <v>21584</v>
      </c>
      <c r="C6247" s="245" t="s">
        <v>21310</v>
      </c>
      <c r="D6247" s="247" t="n">
        <v>1</v>
      </c>
    </row>
    <row r="6248" customFormat="false" ht="12.8" hidden="false" customHeight="false" outlineLevel="0" collapsed="false">
      <c r="A6248" s="245" t="n">
        <v>88294</v>
      </c>
      <c r="B6248" s="246" t="s">
        <v>21585</v>
      </c>
      <c r="C6248" s="245" t="s">
        <v>17110</v>
      </c>
      <c r="D6248" s="247" t="n">
        <v>1</v>
      </c>
    </row>
    <row r="6249" customFormat="false" ht="12.8" hidden="false" customHeight="false" outlineLevel="0" collapsed="false">
      <c r="A6249" s="245" t="n">
        <v>101431</v>
      </c>
      <c r="B6249" s="246" t="s">
        <v>21585</v>
      </c>
      <c r="C6249" s="245" t="s">
        <v>21310</v>
      </c>
      <c r="D6249" s="247" t="n">
        <v>1</v>
      </c>
    </row>
    <row r="6250" customFormat="false" ht="12.8" hidden="false" customHeight="false" outlineLevel="0" collapsed="false">
      <c r="A6250" s="245" t="n">
        <v>88295</v>
      </c>
      <c r="B6250" s="246" t="s">
        <v>21586</v>
      </c>
      <c r="C6250" s="245" t="s">
        <v>17110</v>
      </c>
      <c r="D6250" s="247" t="n">
        <v>1</v>
      </c>
    </row>
    <row r="6251" customFormat="false" ht="12.8" hidden="false" customHeight="false" outlineLevel="0" collapsed="false">
      <c r="A6251" s="245" t="n">
        <v>101432</v>
      </c>
      <c r="B6251" s="246" t="s">
        <v>21587</v>
      </c>
      <c r="C6251" s="245" t="s">
        <v>21310</v>
      </c>
      <c r="D6251" s="247" t="n">
        <v>1</v>
      </c>
    </row>
    <row r="6252" customFormat="false" ht="12.8" hidden="false" customHeight="false" outlineLevel="0" collapsed="false">
      <c r="A6252" s="245" t="n">
        <v>88296</v>
      </c>
      <c r="B6252" s="246" t="s">
        <v>21588</v>
      </c>
      <c r="C6252" s="245" t="s">
        <v>17110</v>
      </c>
      <c r="D6252" s="247" t="n">
        <v>1</v>
      </c>
    </row>
    <row r="6253" customFormat="false" ht="12.8" hidden="false" customHeight="false" outlineLevel="0" collapsed="false">
      <c r="A6253" s="245" t="n">
        <v>101433</v>
      </c>
      <c r="B6253" s="246" t="s">
        <v>21588</v>
      </c>
      <c r="C6253" s="245" t="s">
        <v>21310</v>
      </c>
      <c r="D6253" s="247" t="n">
        <v>1</v>
      </c>
    </row>
    <row r="6254" customFormat="false" ht="12.8" hidden="false" customHeight="false" outlineLevel="0" collapsed="false">
      <c r="A6254" s="245" t="n">
        <v>101434</v>
      </c>
      <c r="B6254" s="246" t="s">
        <v>21589</v>
      </c>
      <c r="C6254" s="245" t="s">
        <v>21310</v>
      </c>
      <c r="D6254" s="247" t="n">
        <v>1</v>
      </c>
    </row>
    <row r="6255" customFormat="false" ht="12.8" hidden="false" customHeight="false" outlineLevel="0" collapsed="false">
      <c r="A6255" s="245" t="n">
        <v>88298</v>
      </c>
      <c r="B6255" s="246" t="s">
        <v>21590</v>
      </c>
      <c r="C6255" s="245" t="s">
        <v>17110</v>
      </c>
      <c r="D6255" s="247" t="n">
        <v>1</v>
      </c>
    </row>
    <row r="6256" customFormat="false" ht="12.8" hidden="false" customHeight="false" outlineLevel="0" collapsed="false">
      <c r="A6256" s="245" t="n">
        <v>101436</v>
      </c>
      <c r="B6256" s="246" t="s">
        <v>21590</v>
      </c>
      <c r="C6256" s="245" t="s">
        <v>21310</v>
      </c>
      <c r="D6256" s="247" t="n">
        <v>1</v>
      </c>
    </row>
    <row r="6257" customFormat="false" ht="12.8" hidden="false" customHeight="false" outlineLevel="0" collapsed="false">
      <c r="A6257" s="245" t="n">
        <v>101437</v>
      </c>
      <c r="B6257" s="246" t="s">
        <v>21591</v>
      </c>
      <c r="C6257" s="245" t="s">
        <v>21310</v>
      </c>
      <c r="D6257" s="247" t="n">
        <v>1</v>
      </c>
    </row>
    <row r="6258" customFormat="false" ht="12.8" hidden="false" customHeight="false" outlineLevel="0" collapsed="false">
      <c r="A6258" s="245" t="n">
        <v>88299</v>
      </c>
      <c r="B6258" s="246" t="s">
        <v>21592</v>
      </c>
      <c r="C6258" s="245" t="s">
        <v>17110</v>
      </c>
      <c r="D6258" s="247" t="n">
        <v>1</v>
      </c>
    </row>
    <row r="6259" customFormat="false" ht="12.8" hidden="false" customHeight="false" outlineLevel="0" collapsed="false">
      <c r="A6259" s="245" t="n">
        <v>88300</v>
      </c>
      <c r="B6259" s="246" t="s">
        <v>21593</v>
      </c>
      <c r="C6259" s="245" t="s">
        <v>17110</v>
      </c>
      <c r="D6259" s="247" t="n">
        <v>1</v>
      </c>
    </row>
    <row r="6260" customFormat="false" ht="12.8" hidden="false" customHeight="false" outlineLevel="0" collapsed="false">
      <c r="A6260" s="245" t="n">
        <v>101438</v>
      </c>
      <c r="B6260" s="246" t="s">
        <v>21593</v>
      </c>
      <c r="C6260" s="245" t="s">
        <v>21310</v>
      </c>
      <c r="D6260" s="247" t="n">
        <v>1</v>
      </c>
    </row>
    <row r="6261" customFormat="false" ht="12.8" hidden="false" customHeight="false" outlineLevel="0" collapsed="false">
      <c r="A6261" s="245" t="n">
        <v>88297</v>
      </c>
      <c r="B6261" s="246" t="s">
        <v>21594</v>
      </c>
      <c r="C6261" s="245" t="s">
        <v>17110</v>
      </c>
      <c r="D6261" s="247" t="n">
        <v>1</v>
      </c>
    </row>
    <row r="6262" customFormat="false" ht="12.8" hidden="false" customHeight="false" outlineLevel="0" collapsed="false">
      <c r="A6262" s="245" t="n">
        <v>101435</v>
      </c>
      <c r="B6262" s="246" t="s">
        <v>21595</v>
      </c>
      <c r="C6262" s="245" t="s">
        <v>21310</v>
      </c>
      <c r="D6262" s="247" t="n">
        <v>1</v>
      </c>
    </row>
    <row r="6263" customFormat="false" ht="12.8" hidden="false" customHeight="false" outlineLevel="0" collapsed="false">
      <c r="A6263" s="245" t="n">
        <v>101440</v>
      </c>
      <c r="B6263" s="246" t="s">
        <v>21596</v>
      </c>
      <c r="C6263" s="245" t="s">
        <v>21310</v>
      </c>
      <c r="D6263" s="247" t="n">
        <v>1</v>
      </c>
    </row>
    <row r="6264" customFormat="false" ht="12.8" hidden="false" customHeight="false" outlineLevel="0" collapsed="false">
      <c r="A6264" s="245" t="n">
        <v>88302</v>
      </c>
      <c r="B6264" s="246" t="s">
        <v>21597</v>
      </c>
      <c r="C6264" s="245" t="s">
        <v>17110</v>
      </c>
      <c r="D6264" s="247" t="n">
        <v>1</v>
      </c>
    </row>
    <row r="6265" customFormat="false" ht="12.8" hidden="false" customHeight="false" outlineLevel="0" collapsed="false">
      <c r="A6265" s="245" t="n">
        <v>88301</v>
      </c>
      <c r="B6265" s="246" t="s">
        <v>21598</v>
      </c>
      <c r="C6265" s="245" t="s">
        <v>17110</v>
      </c>
      <c r="D6265" s="247" t="n">
        <v>1</v>
      </c>
    </row>
    <row r="6266" customFormat="false" ht="12.8" hidden="false" customHeight="false" outlineLevel="0" collapsed="false">
      <c r="A6266" s="245" t="n">
        <v>101439</v>
      </c>
      <c r="B6266" s="246" t="s">
        <v>21598</v>
      </c>
      <c r="C6266" s="245" t="s">
        <v>21310</v>
      </c>
      <c r="D6266" s="247" t="n">
        <v>1</v>
      </c>
    </row>
    <row r="6267" customFormat="false" ht="12.8" hidden="false" customHeight="false" outlineLevel="0" collapsed="false">
      <c r="A6267" s="245" t="n">
        <v>88303</v>
      </c>
      <c r="B6267" s="246" t="s">
        <v>21599</v>
      </c>
      <c r="C6267" s="245" t="s">
        <v>17110</v>
      </c>
      <c r="D6267" s="247" t="n">
        <v>1</v>
      </c>
    </row>
    <row r="6268" customFormat="false" ht="12.8" hidden="false" customHeight="false" outlineLevel="0" collapsed="false">
      <c r="A6268" s="245" t="n">
        <v>101441</v>
      </c>
      <c r="B6268" s="246" t="s">
        <v>21599</v>
      </c>
      <c r="C6268" s="245" t="s">
        <v>21310</v>
      </c>
      <c r="D6268" s="247" t="n">
        <v>1</v>
      </c>
    </row>
    <row r="6269" customFormat="false" ht="12.8" hidden="false" customHeight="false" outlineLevel="0" collapsed="false">
      <c r="A6269" s="245" t="n">
        <v>88304</v>
      </c>
      <c r="B6269" s="246" t="s">
        <v>21600</v>
      </c>
      <c r="C6269" s="245" t="s">
        <v>17110</v>
      </c>
      <c r="D6269" s="247" t="n">
        <v>1</v>
      </c>
    </row>
    <row r="6270" customFormat="false" ht="12.8" hidden="false" customHeight="false" outlineLevel="0" collapsed="false">
      <c r="A6270" s="245" t="n">
        <v>101443</v>
      </c>
      <c r="B6270" s="246" t="s">
        <v>21600</v>
      </c>
      <c r="C6270" s="245" t="s">
        <v>21310</v>
      </c>
      <c r="D6270" s="247" t="n">
        <v>1</v>
      </c>
    </row>
    <row r="6271" customFormat="false" ht="12.8" hidden="false" customHeight="false" outlineLevel="0" collapsed="false">
      <c r="A6271" s="245" t="n">
        <v>88306</v>
      </c>
      <c r="B6271" s="246" t="s">
        <v>21601</v>
      </c>
      <c r="C6271" s="245" t="s">
        <v>17110</v>
      </c>
      <c r="D6271" s="247" t="n">
        <v>1</v>
      </c>
    </row>
    <row r="6272" customFormat="false" ht="12.8" hidden="false" customHeight="false" outlineLevel="0" collapsed="false">
      <c r="A6272" s="245" t="n">
        <v>88307</v>
      </c>
      <c r="B6272" s="246" t="s">
        <v>21602</v>
      </c>
      <c r="C6272" s="245" t="s">
        <v>17110</v>
      </c>
      <c r="D6272" s="247" t="n">
        <v>1</v>
      </c>
    </row>
    <row r="6273" customFormat="false" ht="12.8" hidden="false" customHeight="false" outlineLevel="0" collapsed="false">
      <c r="A6273" s="245" t="n">
        <v>88308</v>
      </c>
      <c r="B6273" s="246" t="s">
        <v>21603</v>
      </c>
      <c r="C6273" s="245" t="s">
        <v>17110</v>
      </c>
      <c r="D6273" s="247" t="n">
        <v>1</v>
      </c>
    </row>
    <row r="6274" customFormat="false" ht="12.8" hidden="false" customHeight="false" outlineLevel="0" collapsed="false">
      <c r="A6274" s="245" t="n">
        <v>101444</v>
      </c>
      <c r="B6274" s="246" t="s">
        <v>21603</v>
      </c>
      <c r="C6274" s="245" t="s">
        <v>21310</v>
      </c>
      <c r="D6274" s="247" t="n">
        <v>1</v>
      </c>
    </row>
    <row r="6275" customFormat="false" ht="12.8" hidden="false" customHeight="false" outlineLevel="0" collapsed="false">
      <c r="A6275" s="245" t="n">
        <v>88309</v>
      </c>
      <c r="B6275" s="246" t="s">
        <v>21604</v>
      </c>
      <c r="C6275" s="245" t="s">
        <v>17110</v>
      </c>
      <c r="D6275" s="247" t="n">
        <v>1</v>
      </c>
    </row>
    <row r="6276" customFormat="false" ht="12.8" hidden="false" customHeight="false" outlineLevel="0" collapsed="false">
      <c r="A6276" s="245" t="n">
        <v>101445</v>
      </c>
      <c r="B6276" s="246" t="s">
        <v>21604</v>
      </c>
      <c r="C6276" s="245" t="s">
        <v>21310</v>
      </c>
      <c r="D6276" s="247" t="n">
        <v>1</v>
      </c>
    </row>
    <row r="6277" customFormat="false" ht="12.8" hidden="false" customHeight="false" outlineLevel="0" collapsed="false">
      <c r="A6277" s="245" t="n">
        <v>88310</v>
      </c>
      <c r="B6277" s="246" t="s">
        <v>21605</v>
      </c>
      <c r="C6277" s="245" t="s">
        <v>17110</v>
      </c>
      <c r="D6277" s="247" t="n">
        <v>1</v>
      </c>
    </row>
    <row r="6278" customFormat="false" ht="12.8" hidden="false" customHeight="false" outlineLevel="0" collapsed="false">
      <c r="A6278" s="245" t="n">
        <v>101446</v>
      </c>
      <c r="B6278" s="246" t="s">
        <v>21605</v>
      </c>
      <c r="C6278" s="245" t="s">
        <v>21310</v>
      </c>
      <c r="D6278" s="247" t="n">
        <v>1</v>
      </c>
    </row>
    <row r="6279" customFormat="false" ht="12.8" hidden="false" customHeight="false" outlineLevel="0" collapsed="false">
      <c r="A6279" s="245" t="n">
        <v>88311</v>
      </c>
      <c r="B6279" s="246" t="s">
        <v>21606</v>
      </c>
      <c r="C6279" s="245" t="s">
        <v>17110</v>
      </c>
      <c r="D6279" s="247" t="n">
        <v>1</v>
      </c>
    </row>
    <row r="6280" customFormat="false" ht="12.8" hidden="false" customHeight="false" outlineLevel="0" collapsed="false">
      <c r="A6280" s="245" t="n">
        <v>101447</v>
      </c>
      <c r="B6280" s="246" t="s">
        <v>21606</v>
      </c>
      <c r="C6280" s="245" t="s">
        <v>21310</v>
      </c>
      <c r="D6280" s="247" t="n">
        <v>1</v>
      </c>
    </row>
    <row r="6281" customFormat="false" ht="12.8" hidden="false" customHeight="false" outlineLevel="0" collapsed="false">
      <c r="A6281" s="245" t="n">
        <v>88312</v>
      </c>
      <c r="B6281" s="246" t="s">
        <v>21607</v>
      </c>
      <c r="C6281" s="245" t="s">
        <v>17110</v>
      </c>
      <c r="D6281" s="247" t="n">
        <v>1</v>
      </c>
    </row>
    <row r="6282" customFormat="false" ht="12.8" hidden="false" customHeight="false" outlineLevel="0" collapsed="false">
      <c r="A6282" s="245" t="n">
        <v>101448</v>
      </c>
      <c r="B6282" s="246" t="s">
        <v>21607</v>
      </c>
      <c r="C6282" s="245" t="s">
        <v>21310</v>
      </c>
      <c r="D6282" s="247" t="n">
        <v>1</v>
      </c>
    </row>
    <row r="6283" customFormat="false" ht="12.8" hidden="false" customHeight="false" outlineLevel="0" collapsed="false">
      <c r="A6283" s="245" t="n">
        <v>101449</v>
      </c>
      <c r="B6283" s="246" t="s">
        <v>21608</v>
      </c>
      <c r="C6283" s="245" t="s">
        <v>21310</v>
      </c>
      <c r="D6283" s="247" t="n">
        <v>1</v>
      </c>
    </row>
    <row r="6284" customFormat="false" ht="12.8" hidden="false" customHeight="false" outlineLevel="0" collapsed="false">
      <c r="A6284" s="245" t="n">
        <v>88313</v>
      </c>
      <c r="B6284" s="246" t="s">
        <v>21609</v>
      </c>
      <c r="C6284" s="245" t="s">
        <v>17110</v>
      </c>
      <c r="D6284" s="247" t="n">
        <v>1</v>
      </c>
    </row>
    <row r="6285" customFormat="false" ht="12.8" hidden="false" customHeight="false" outlineLevel="0" collapsed="false">
      <c r="A6285" s="245" t="n">
        <v>88314</v>
      </c>
      <c r="B6285" s="246" t="s">
        <v>21610</v>
      </c>
      <c r="C6285" s="245" t="s">
        <v>17110</v>
      </c>
      <c r="D6285" s="247" t="n">
        <v>1</v>
      </c>
    </row>
    <row r="6286" customFormat="false" ht="12.8" hidden="false" customHeight="false" outlineLevel="0" collapsed="false">
      <c r="A6286" s="245" t="n">
        <v>88315</v>
      </c>
      <c r="B6286" s="246" t="s">
        <v>21611</v>
      </c>
      <c r="C6286" s="245" t="s">
        <v>17110</v>
      </c>
      <c r="D6286" s="247" t="n">
        <v>1</v>
      </c>
    </row>
    <row r="6287" customFormat="false" ht="12.8" hidden="false" customHeight="false" outlineLevel="0" collapsed="false">
      <c r="A6287" s="245" t="n">
        <v>101451</v>
      </c>
      <c r="B6287" s="246" t="s">
        <v>21611</v>
      </c>
      <c r="C6287" s="245" t="s">
        <v>21310</v>
      </c>
      <c r="D6287" s="247" t="n">
        <v>1</v>
      </c>
    </row>
    <row r="6288" customFormat="false" ht="12.8" hidden="false" customHeight="false" outlineLevel="0" collapsed="false">
      <c r="A6288" s="245" t="n">
        <v>88316</v>
      </c>
      <c r="B6288" s="246" t="s">
        <v>21612</v>
      </c>
      <c r="C6288" s="245" t="s">
        <v>17110</v>
      </c>
      <c r="D6288" s="247" t="n">
        <v>1</v>
      </c>
    </row>
    <row r="6289" customFormat="false" ht="12.8" hidden="false" customHeight="false" outlineLevel="0" collapsed="false">
      <c r="A6289" s="245" t="n">
        <v>101452</v>
      </c>
      <c r="B6289" s="246" t="s">
        <v>21613</v>
      </c>
      <c r="C6289" s="245" t="s">
        <v>21310</v>
      </c>
      <c r="D6289" s="247" t="n">
        <v>1</v>
      </c>
    </row>
    <row r="6290" customFormat="false" ht="12.8" hidden="false" customHeight="false" outlineLevel="0" collapsed="false">
      <c r="A6290" s="245" t="n">
        <v>88318</v>
      </c>
      <c r="B6290" s="246" t="s">
        <v>21614</v>
      </c>
      <c r="C6290" s="245" t="s">
        <v>17110</v>
      </c>
      <c r="D6290" s="247" t="n">
        <v>1</v>
      </c>
    </row>
    <row r="6291" customFormat="false" ht="12.8" hidden="false" customHeight="false" outlineLevel="0" collapsed="false">
      <c r="A6291" s="245" t="n">
        <v>88317</v>
      </c>
      <c r="B6291" s="246" t="s">
        <v>21615</v>
      </c>
      <c r="C6291" s="245" t="s">
        <v>17110</v>
      </c>
      <c r="D6291" s="247" t="n">
        <v>1</v>
      </c>
    </row>
    <row r="6292" customFormat="false" ht="12.8" hidden="false" customHeight="false" outlineLevel="0" collapsed="false">
      <c r="A6292" s="245" t="n">
        <v>101453</v>
      </c>
      <c r="B6292" s="246" t="s">
        <v>21615</v>
      </c>
      <c r="C6292" s="245" t="s">
        <v>21310</v>
      </c>
      <c r="D6292" s="247" t="n">
        <v>1</v>
      </c>
    </row>
    <row r="6293" customFormat="false" ht="12.8" hidden="false" customHeight="false" outlineLevel="0" collapsed="false">
      <c r="A6293" s="245" t="n">
        <v>101454</v>
      </c>
      <c r="B6293" s="246" t="s">
        <v>21616</v>
      </c>
      <c r="C6293" s="245" t="s">
        <v>21310</v>
      </c>
      <c r="D6293" s="247" t="n">
        <v>1</v>
      </c>
    </row>
    <row r="6294" customFormat="false" ht="12.8" hidden="false" customHeight="false" outlineLevel="0" collapsed="false">
      <c r="A6294" s="245" t="n">
        <v>100533</v>
      </c>
      <c r="B6294" s="246" t="s">
        <v>21617</v>
      </c>
      <c r="C6294" s="245" t="s">
        <v>17110</v>
      </c>
      <c r="D6294" s="247" t="n">
        <v>1</v>
      </c>
    </row>
    <row r="6295" customFormat="false" ht="12.8" hidden="false" customHeight="false" outlineLevel="0" collapsed="false">
      <c r="A6295" s="245" t="n">
        <v>100534</v>
      </c>
      <c r="B6295" s="246" t="s">
        <v>21617</v>
      </c>
      <c r="C6295" s="245" t="s">
        <v>21310</v>
      </c>
      <c r="D6295" s="247" t="n">
        <v>1</v>
      </c>
    </row>
    <row r="6296" customFormat="false" ht="12.8" hidden="false" customHeight="false" outlineLevel="0" collapsed="false">
      <c r="A6296" s="245" t="n">
        <v>88323</v>
      </c>
      <c r="B6296" s="246" t="s">
        <v>21618</v>
      </c>
      <c r="C6296" s="245" t="s">
        <v>17110</v>
      </c>
      <c r="D6296" s="247" t="n">
        <v>1</v>
      </c>
    </row>
    <row r="6297" customFormat="false" ht="12.8" hidden="false" customHeight="false" outlineLevel="0" collapsed="false">
      <c r="A6297" s="245" t="n">
        <v>101458</v>
      </c>
      <c r="B6297" s="246" t="s">
        <v>21619</v>
      </c>
      <c r="C6297" s="245" t="s">
        <v>21310</v>
      </c>
      <c r="D6297" s="247" t="n">
        <v>1</v>
      </c>
    </row>
    <row r="6298" customFormat="false" ht="12.8" hidden="false" customHeight="false" outlineLevel="0" collapsed="false">
      <c r="A6298" s="245" t="n">
        <v>90781</v>
      </c>
      <c r="B6298" s="246" t="s">
        <v>21620</v>
      </c>
      <c r="C6298" s="245" t="s">
        <v>17110</v>
      </c>
      <c r="D6298" s="247" t="n">
        <v>1</v>
      </c>
    </row>
    <row r="6299" customFormat="false" ht="12.8" hidden="false" customHeight="false" outlineLevel="0" collapsed="false">
      <c r="A6299" s="245" t="n">
        <v>94296</v>
      </c>
      <c r="B6299" s="246" t="s">
        <v>21620</v>
      </c>
      <c r="C6299" s="245" t="s">
        <v>21310</v>
      </c>
      <c r="D6299" s="247" t="n">
        <v>1</v>
      </c>
    </row>
    <row r="6300" customFormat="false" ht="12.8" hidden="false" customHeight="false" outlineLevel="0" collapsed="false">
      <c r="A6300" s="245" t="n">
        <v>88324</v>
      </c>
      <c r="B6300" s="246" t="s">
        <v>21621</v>
      </c>
      <c r="C6300" s="245" t="s">
        <v>17110</v>
      </c>
      <c r="D6300" s="247" t="n">
        <v>1</v>
      </c>
    </row>
    <row r="6301" customFormat="false" ht="12.8" hidden="false" customHeight="false" outlineLevel="0" collapsed="false">
      <c r="A6301" s="245" t="n">
        <v>88321</v>
      </c>
      <c r="B6301" s="246" t="s">
        <v>21622</v>
      </c>
      <c r="C6301" s="245" t="s">
        <v>17110</v>
      </c>
      <c r="D6301" s="247" t="n">
        <v>1</v>
      </c>
    </row>
    <row r="6302" customFormat="false" ht="12.8" hidden="false" customHeight="false" outlineLevel="0" collapsed="false">
      <c r="A6302" s="245" t="n">
        <v>101456</v>
      </c>
      <c r="B6302" s="246" t="s">
        <v>21623</v>
      </c>
      <c r="C6302" s="245" t="s">
        <v>21310</v>
      </c>
      <c r="D6302" s="247" t="n">
        <v>1</v>
      </c>
    </row>
    <row r="6303" customFormat="false" ht="12.8" hidden="false" customHeight="false" outlineLevel="0" collapsed="false">
      <c r="A6303" s="245" t="n">
        <v>100309</v>
      </c>
      <c r="B6303" s="246" t="s">
        <v>21624</v>
      </c>
      <c r="C6303" s="245" t="s">
        <v>17110</v>
      </c>
      <c r="D6303" s="247" t="n">
        <v>1</v>
      </c>
    </row>
    <row r="6304" customFormat="false" ht="12.8" hidden="false" customHeight="false" outlineLevel="0" collapsed="false">
      <c r="A6304" s="245" t="n">
        <v>100321</v>
      </c>
      <c r="B6304" s="246" t="s">
        <v>21624</v>
      </c>
      <c r="C6304" s="245" t="s">
        <v>21310</v>
      </c>
      <c r="D6304" s="247" t="n">
        <v>1</v>
      </c>
    </row>
    <row r="6305" customFormat="false" ht="12.8" hidden="false" customHeight="false" outlineLevel="0" collapsed="false">
      <c r="A6305" s="245" t="n">
        <v>88322</v>
      </c>
      <c r="B6305" s="246" t="s">
        <v>21625</v>
      </c>
      <c r="C6305" s="245" t="s">
        <v>17110</v>
      </c>
      <c r="D6305" s="247" t="n">
        <v>1</v>
      </c>
    </row>
    <row r="6306" customFormat="false" ht="12.8" hidden="false" customHeight="false" outlineLevel="0" collapsed="false">
      <c r="A6306" s="245" t="n">
        <v>101457</v>
      </c>
      <c r="B6306" s="246" t="s">
        <v>21625</v>
      </c>
      <c r="C6306" s="245" t="s">
        <v>21310</v>
      </c>
      <c r="D6306" s="247" t="n">
        <v>1</v>
      </c>
    </row>
    <row r="6307" customFormat="false" ht="12.8" hidden="false" customHeight="false" outlineLevel="0" collapsed="false">
      <c r="A6307" s="245" t="n">
        <v>88325</v>
      </c>
      <c r="B6307" s="246" t="s">
        <v>21626</v>
      </c>
      <c r="C6307" s="245" t="s">
        <v>17110</v>
      </c>
      <c r="D6307" s="247" t="n">
        <v>1</v>
      </c>
    </row>
    <row r="6308" customFormat="false" ht="12.8" hidden="false" customHeight="false" outlineLevel="0" collapsed="false">
      <c r="A6308" s="245" t="n">
        <v>101459</v>
      </c>
      <c r="B6308" s="246" t="s">
        <v>21626</v>
      </c>
      <c r="C6308" s="245" t="s">
        <v>21310</v>
      </c>
      <c r="D6308" s="247" t="n">
        <v>1</v>
      </c>
    </row>
    <row r="6309" customFormat="false" ht="12.8" hidden="false" customHeight="false" outlineLevel="0" collapsed="false">
      <c r="A6309" s="245" t="n">
        <v>100289</v>
      </c>
      <c r="B6309" s="246" t="s">
        <v>21627</v>
      </c>
      <c r="C6309" s="245" t="s">
        <v>17110</v>
      </c>
      <c r="D6309" s="247" t="n">
        <v>1</v>
      </c>
    </row>
    <row r="6310" customFormat="false" ht="12.8" hidden="false" customHeight="false" outlineLevel="0" collapsed="false">
      <c r="A6310" s="245" t="n">
        <v>101460</v>
      </c>
      <c r="B6310" s="246" t="s">
        <v>21627</v>
      </c>
      <c r="C6310" s="245" t="s">
        <v>21310</v>
      </c>
      <c r="D6310" s="247" t="n">
        <v>1</v>
      </c>
    </row>
    <row r="6311" customFormat="false" ht="12.8" hidden="false" customHeight="false" outlineLevel="0" collapsed="false">
      <c r="A6311" s="245" t="n">
        <v>105011</v>
      </c>
      <c r="B6311" s="246" t="s">
        <v>21628</v>
      </c>
      <c r="C6311" s="245" t="s">
        <v>15376</v>
      </c>
      <c r="D6311" s="247" t="n">
        <v>0.7544</v>
      </c>
    </row>
    <row r="6312" customFormat="false" ht="12.8" hidden="false" customHeight="false" outlineLevel="0" collapsed="false">
      <c r="A6312" s="245" t="n">
        <v>99061</v>
      </c>
      <c r="B6312" s="246" t="s">
        <v>21629</v>
      </c>
      <c r="C6312" s="245" t="s">
        <v>14</v>
      </c>
      <c r="D6312" s="247" t="n">
        <v>0.6903</v>
      </c>
    </row>
    <row r="6313" customFormat="false" ht="12.8" hidden="false" customHeight="false" outlineLevel="0" collapsed="false">
      <c r="A6313" s="245" t="n">
        <v>99060</v>
      </c>
      <c r="B6313" s="246" t="s">
        <v>21630</v>
      </c>
      <c r="C6313" s="245" t="s">
        <v>14</v>
      </c>
      <c r="D6313" s="247" t="n">
        <v>0.6676</v>
      </c>
    </row>
    <row r="6314" customFormat="false" ht="12.8" hidden="false" customHeight="false" outlineLevel="0" collapsed="false">
      <c r="A6314" s="245" t="n">
        <v>105009</v>
      </c>
      <c r="B6314" s="246" t="s">
        <v>21631</v>
      </c>
      <c r="C6314" s="245" t="s">
        <v>15376</v>
      </c>
      <c r="D6314" s="247" t="n">
        <v>0.642</v>
      </c>
    </row>
    <row r="6315" customFormat="false" ht="12.8" hidden="false" customHeight="false" outlineLevel="0" collapsed="false">
      <c r="A6315" s="245" t="n">
        <v>99059</v>
      </c>
      <c r="B6315" s="246" t="s">
        <v>21632</v>
      </c>
      <c r="C6315" s="245" t="s">
        <v>15376</v>
      </c>
      <c r="D6315" s="247" t="n">
        <v>0.626</v>
      </c>
    </row>
    <row r="6316" customFormat="false" ht="12.8" hidden="false" customHeight="false" outlineLevel="0" collapsed="false">
      <c r="A6316" s="245" t="n">
        <v>105007</v>
      </c>
      <c r="B6316" s="246" t="s">
        <v>21633</v>
      </c>
      <c r="C6316" s="245" t="s">
        <v>14</v>
      </c>
      <c r="D6316" s="247" t="n">
        <v>0.9722</v>
      </c>
    </row>
    <row r="6317" customFormat="false" ht="12.8" hidden="false" customHeight="false" outlineLevel="0" collapsed="false">
      <c r="A6317" s="245" t="n">
        <v>99063</v>
      </c>
      <c r="B6317" s="246" t="s">
        <v>21634</v>
      </c>
      <c r="C6317" s="245" t="s">
        <v>15376</v>
      </c>
      <c r="D6317" s="247" t="n">
        <v>0.7953</v>
      </c>
    </row>
    <row r="6318" customFormat="false" ht="12.8" hidden="false" customHeight="false" outlineLevel="0" collapsed="false">
      <c r="A6318" s="245" t="n">
        <v>99062</v>
      </c>
      <c r="B6318" s="246" t="s">
        <v>21635</v>
      </c>
      <c r="C6318" s="245" t="s">
        <v>14</v>
      </c>
      <c r="D6318" s="247" t="n">
        <v>0.9807</v>
      </c>
    </row>
    <row r="6319" customFormat="false" ht="12.8" hidden="false" customHeight="false" outlineLevel="0" collapsed="false">
      <c r="A6319" s="245" t="n">
        <v>100857</v>
      </c>
      <c r="B6319" s="246" t="s">
        <v>21636</v>
      </c>
      <c r="C6319" s="245" t="s">
        <v>14</v>
      </c>
      <c r="D6319" s="247" t="n">
        <v>0.0142</v>
      </c>
    </row>
    <row r="6320" customFormat="false" ht="12.8" hidden="false" customHeight="false" outlineLevel="0" collapsed="false">
      <c r="A6320" s="245" t="n">
        <v>86905</v>
      </c>
      <c r="B6320" s="246" t="s">
        <v>21637</v>
      </c>
      <c r="C6320" s="245" t="s">
        <v>14</v>
      </c>
      <c r="D6320" s="247" t="n">
        <v>0.0246</v>
      </c>
    </row>
    <row r="6321" customFormat="false" ht="12.8" hidden="false" customHeight="false" outlineLevel="0" collapsed="false">
      <c r="A6321" s="245" t="n">
        <v>86908</v>
      </c>
      <c r="B6321" s="246" t="s">
        <v>21638</v>
      </c>
      <c r="C6321" s="245" t="s">
        <v>14</v>
      </c>
      <c r="D6321" s="247" t="n">
        <v>0.0101</v>
      </c>
    </row>
    <row r="6322" customFormat="false" ht="12.8" hidden="false" customHeight="false" outlineLevel="0" collapsed="false">
      <c r="A6322" s="245" t="n">
        <v>100849</v>
      </c>
      <c r="B6322" s="246" t="s">
        <v>21639</v>
      </c>
      <c r="C6322" s="245" t="s">
        <v>14</v>
      </c>
      <c r="D6322" s="247" t="n">
        <v>0.112</v>
      </c>
    </row>
    <row r="6323" customFormat="false" ht="12.8" hidden="false" customHeight="false" outlineLevel="0" collapsed="false">
      <c r="A6323" s="245" t="n">
        <v>100851</v>
      </c>
      <c r="B6323" s="246" t="s">
        <v>21640</v>
      </c>
      <c r="C6323" s="245" t="s">
        <v>14</v>
      </c>
      <c r="D6323" s="247" t="n">
        <v>0.0559</v>
      </c>
    </row>
    <row r="6324" customFormat="false" ht="12.8" hidden="false" customHeight="false" outlineLevel="0" collapsed="false">
      <c r="A6324" s="245" t="n">
        <v>86888</v>
      </c>
      <c r="B6324" s="246" t="s">
        <v>21641</v>
      </c>
      <c r="C6324" s="245" t="s">
        <v>14</v>
      </c>
      <c r="D6324" s="247" t="n">
        <v>0.0674</v>
      </c>
    </row>
    <row r="6325" customFormat="false" ht="12.8" hidden="false" customHeight="false" outlineLevel="0" collapsed="false">
      <c r="A6325" s="245" t="n">
        <v>86932</v>
      </c>
      <c r="B6325" s="246" t="s">
        <v>21642</v>
      </c>
      <c r="C6325" s="245" t="s">
        <v>14</v>
      </c>
      <c r="D6325" s="247" t="n">
        <v>0.0674</v>
      </c>
    </row>
    <row r="6326" customFormat="false" ht="12.8" hidden="false" customHeight="false" outlineLevel="0" collapsed="false">
      <c r="A6326" s="245" t="n">
        <v>86931</v>
      </c>
      <c r="B6326" s="246" t="s">
        <v>21643</v>
      </c>
      <c r="C6326" s="245" t="s">
        <v>14</v>
      </c>
      <c r="D6326" s="247" t="n">
        <v>0.0754</v>
      </c>
    </row>
    <row r="6327" customFormat="false" ht="12.8" hidden="false" customHeight="false" outlineLevel="0" collapsed="false">
      <c r="A6327" s="245" t="n">
        <v>100878</v>
      </c>
      <c r="B6327" s="246" t="s">
        <v>21644</v>
      </c>
      <c r="C6327" s="245" t="s">
        <v>14</v>
      </c>
      <c r="D6327" s="247" t="n">
        <v>0.0755</v>
      </c>
    </row>
    <row r="6328" customFormat="false" ht="12.8" hidden="false" customHeight="false" outlineLevel="0" collapsed="false">
      <c r="A6328" s="245" t="n">
        <v>95471</v>
      </c>
      <c r="B6328" s="246" t="s">
        <v>21645</v>
      </c>
      <c r="C6328" s="245" t="s">
        <v>14</v>
      </c>
      <c r="D6328" s="247" t="n">
        <v>0.0662</v>
      </c>
    </row>
    <row r="6329" customFormat="false" ht="12.8" hidden="false" customHeight="false" outlineLevel="0" collapsed="false">
      <c r="A6329" s="245" t="n">
        <v>95469</v>
      </c>
      <c r="B6329" s="246" t="s">
        <v>21646</v>
      </c>
      <c r="C6329" s="245" t="s">
        <v>14</v>
      </c>
      <c r="D6329" s="247" t="n">
        <v>0.0972</v>
      </c>
    </row>
    <row r="6330" customFormat="false" ht="12.8" hidden="false" customHeight="false" outlineLevel="0" collapsed="false">
      <c r="A6330" s="245" t="n">
        <v>100848</v>
      </c>
      <c r="B6330" s="246" t="s">
        <v>21647</v>
      </c>
      <c r="C6330" s="245" t="s">
        <v>14</v>
      </c>
      <c r="D6330" s="247" t="n">
        <v>0.0524</v>
      </c>
    </row>
    <row r="6331" customFormat="false" ht="12.8" hidden="false" customHeight="false" outlineLevel="0" collapsed="false">
      <c r="A6331" s="245" t="n">
        <v>86895</v>
      </c>
      <c r="B6331" s="246" t="s">
        <v>21648</v>
      </c>
      <c r="C6331" s="245" t="s">
        <v>14</v>
      </c>
      <c r="D6331" s="247" t="n">
        <v>0.1315</v>
      </c>
    </row>
    <row r="6332" customFormat="false" ht="12.8" hidden="false" customHeight="false" outlineLevel="0" collapsed="false">
      <c r="A6332" s="245" t="n">
        <v>86889</v>
      </c>
      <c r="B6332" s="246" t="s">
        <v>21649</v>
      </c>
      <c r="C6332" s="245" t="s">
        <v>14</v>
      </c>
      <c r="D6332" s="247" t="n">
        <v>0.0883</v>
      </c>
    </row>
    <row r="6333" customFormat="false" ht="12.8" hidden="false" customHeight="false" outlineLevel="0" collapsed="false">
      <c r="A6333" s="245" t="n">
        <v>106780</v>
      </c>
      <c r="B6333" s="246" t="s">
        <v>21650</v>
      </c>
      <c r="C6333" s="245" t="s">
        <v>14</v>
      </c>
      <c r="D6333" s="247" t="n">
        <v>0.0812</v>
      </c>
    </row>
    <row r="6334" customFormat="false" ht="12.8" hidden="false" customHeight="false" outlineLevel="0" collapsed="false">
      <c r="A6334" s="245" t="n">
        <v>106781</v>
      </c>
      <c r="B6334" s="246" t="s">
        <v>21651</v>
      </c>
      <c r="C6334" s="245" t="s">
        <v>14</v>
      </c>
      <c r="D6334" s="247" t="n">
        <v>0.0744</v>
      </c>
    </row>
    <row r="6335" customFormat="false" ht="12.8" hidden="false" customHeight="false" outlineLevel="0" collapsed="false">
      <c r="A6335" s="245" t="n">
        <v>86899</v>
      </c>
      <c r="B6335" s="246" t="s">
        <v>21652</v>
      </c>
      <c r="C6335" s="245" t="s">
        <v>14</v>
      </c>
      <c r="D6335" s="247" t="n">
        <v>0.1251</v>
      </c>
    </row>
    <row r="6336" customFormat="false" ht="12.8" hidden="false" customHeight="false" outlineLevel="0" collapsed="false">
      <c r="A6336" s="245" t="n">
        <v>86893</v>
      </c>
      <c r="B6336" s="246" t="s">
        <v>21653</v>
      </c>
      <c r="C6336" s="245" t="s">
        <v>14</v>
      </c>
      <c r="D6336" s="247" t="n">
        <v>0.0833</v>
      </c>
    </row>
    <row r="6337" customFormat="false" ht="12.8" hidden="false" customHeight="false" outlineLevel="0" collapsed="false">
      <c r="A6337" s="245" t="n">
        <v>86934</v>
      </c>
      <c r="B6337" s="246" t="s">
        <v>21654</v>
      </c>
      <c r="C6337" s="245" t="s">
        <v>14</v>
      </c>
      <c r="D6337" s="247" t="n">
        <v>0.09</v>
      </c>
    </row>
    <row r="6338" customFormat="false" ht="12.8" hidden="false" customHeight="false" outlineLevel="0" collapsed="false">
      <c r="A6338" s="245" t="n">
        <v>86933</v>
      </c>
      <c r="B6338" s="246" t="s">
        <v>21655</v>
      </c>
      <c r="C6338" s="245" t="s">
        <v>14</v>
      </c>
      <c r="D6338" s="247" t="n">
        <v>0.092</v>
      </c>
    </row>
    <row r="6339" customFormat="false" ht="12.8" hidden="false" customHeight="false" outlineLevel="0" collapsed="false">
      <c r="A6339" s="245" t="n">
        <v>86894</v>
      </c>
      <c r="B6339" s="246" t="s">
        <v>21656</v>
      </c>
      <c r="C6339" s="245" t="s">
        <v>14</v>
      </c>
      <c r="D6339" s="247" t="n">
        <v>0.1073</v>
      </c>
    </row>
    <row r="6340" customFormat="false" ht="12.8" hidden="false" customHeight="false" outlineLevel="0" collapsed="false">
      <c r="A6340" s="245" t="n">
        <v>93441</v>
      </c>
      <c r="B6340" s="246" t="s">
        <v>21657</v>
      </c>
      <c r="C6340" s="245" t="s">
        <v>14</v>
      </c>
      <c r="D6340" s="247" t="n">
        <v>0.069</v>
      </c>
    </row>
    <row r="6341" customFormat="false" ht="12.8" hidden="false" customHeight="false" outlineLevel="0" collapsed="false">
      <c r="A6341" s="245" t="n">
        <v>93396</v>
      </c>
      <c r="B6341" s="246" t="s">
        <v>21658</v>
      </c>
      <c r="C6341" s="245" t="s">
        <v>14</v>
      </c>
      <c r="D6341" s="247" t="n">
        <v>0.0964</v>
      </c>
    </row>
    <row r="6342" customFormat="false" ht="12.8" hidden="false" customHeight="false" outlineLevel="0" collapsed="false">
      <c r="A6342" s="245" t="n">
        <v>93442</v>
      </c>
      <c r="B6342" s="246" t="s">
        <v>21659</v>
      </c>
      <c r="C6342" s="245" t="s">
        <v>14</v>
      </c>
      <c r="D6342" s="247" t="n">
        <v>0.0583</v>
      </c>
    </row>
    <row r="6343" customFormat="false" ht="12.8" hidden="false" customHeight="false" outlineLevel="0" collapsed="false">
      <c r="A6343" s="245" t="n">
        <v>86947</v>
      </c>
      <c r="B6343" s="246" t="s">
        <v>21660</v>
      </c>
      <c r="C6343" s="245" t="s">
        <v>14</v>
      </c>
      <c r="D6343" s="247" t="n">
        <v>0.0592</v>
      </c>
    </row>
    <row r="6344" customFormat="false" ht="12.8" hidden="false" customHeight="false" outlineLevel="0" collapsed="false">
      <c r="A6344" s="245" t="n">
        <v>100875</v>
      </c>
      <c r="B6344" s="246" t="s">
        <v>21661</v>
      </c>
      <c r="C6344" s="245" t="s">
        <v>14</v>
      </c>
      <c r="D6344" s="247" t="n">
        <v>0.0355</v>
      </c>
    </row>
    <row r="6345" customFormat="false" ht="12.8" hidden="false" customHeight="false" outlineLevel="0" collapsed="false">
      <c r="A6345" s="245" t="n">
        <v>100863</v>
      </c>
      <c r="B6345" s="246" t="s">
        <v>21662</v>
      </c>
      <c r="C6345" s="245" t="s">
        <v>14</v>
      </c>
      <c r="D6345" s="247" t="n">
        <v>0.077</v>
      </c>
    </row>
    <row r="6346" customFormat="false" ht="12.8" hidden="false" customHeight="false" outlineLevel="0" collapsed="false">
      <c r="A6346" s="245" t="n">
        <v>100864</v>
      </c>
      <c r="B6346" s="246" t="s">
        <v>21663</v>
      </c>
      <c r="C6346" s="245" t="s">
        <v>14</v>
      </c>
      <c r="D6346" s="247" t="n">
        <v>0.0692</v>
      </c>
    </row>
    <row r="6347" customFormat="false" ht="12.8" hidden="false" customHeight="false" outlineLevel="0" collapsed="false">
      <c r="A6347" s="245" t="n">
        <v>100865</v>
      </c>
      <c r="B6347" s="246" t="s">
        <v>21664</v>
      </c>
      <c r="C6347" s="245" t="s">
        <v>14</v>
      </c>
      <c r="D6347" s="247" t="n">
        <v>0.0326</v>
      </c>
    </row>
    <row r="6348" customFormat="false" ht="12.8" hidden="false" customHeight="false" outlineLevel="0" collapsed="false">
      <c r="A6348" s="245" t="n">
        <v>100870</v>
      </c>
      <c r="B6348" s="246" t="s">
        <v>21665</v>
      </c>
      <c r="C6348" s="245" t="s">
        <v>14</v>
      </c>
      <c r="D6348" s="247" t="n">
        <v>0.1369</v>
      </c>
    </row>
    <row r="6349" customFormat="false" ht="12.8" hidden="false" customHeight="false" outlineLevel="0" collapsed="false">
      <c r="A6349" s="245" t="n">
        <v>100871</v>
      </c>
      <c r="B6349" s="246" t="s">
        <v>21666</v>
      </c>
      <c r="C6349" s="245" t="s">
        <v>14</v>
      </c>
      <c r="D6349" s="247" t="n">
        <v>0.1262</v>
      </c>
    </row>
    <row r="6350" customFormat="false" ht="12.8" hidden="false" customHeight="false" outlineLevel="0" collapsed="false">
      <c r="A6350" s="245" t="n">
        <v>100872</v>
      </c>
      <c r="B6350" s="246" t="s">
        <v>21667</v>
      </c>
      <c r="C6350" s="245" t="s">
        <v>14</v>
      </c>
      <c r="D6350" s="247" t="n">
        <v>0.1203</v>
      </c>
    </row>
    <row r="6351" customFormat="false" ht="12.8" hidden="false" customHeight="false" outlineLevel="0" collapsed="false">
      <c r="A6351" s="245" t="n">
        <v>100873</v>
      </c>
      <c r="B6351" s="246" t="s">
        <v>21668</v>
      </c>
      <c r="C6351" s="245" t="s">
        <v>14</v>
      </c>
      <c r="D6351" s="247" t="n">
        <v>0.1169</v>
      </c>
    </row>
    <row r="6352" customFormat="false" ht="12.8" hidden="false" customHeight="false" outlineLevel="0" collapsed="false">
      <c r="A6352" s="245" t="n">
        <v>100866</v>
      </c>
      <c r="B6352" s="246" t="s">
        <v>21669</v>
      </c>
      <c r="C6352" s="245" t="s">
        <v>14</v>
      </c>
      <c r="D6352" s="247" t="n">
        <v>0.1037</v>
      </c>
    </row>
    <row r="6353" customFormat="false" ht="12.8" hidden="false" customHeight="false" outlineLevel="0" collapsed="false">
      <c r="A6353" s="245" t="n">
        <v>100867</v>
      </c>
      <c r="B6353" s="246" t="s">
        <v>21670</v>
      </c>
      <c r="C6353" s="245" t="s">
        <v>14</v>
      </c>
      <c r="D6353" s="247" t="n">
        <v>0.0965</v>
      </c>
    </row>
    <row r="6354" customFormat="false" ht="12.8" hidden="false" customHeight="false" outlineLevel="0" collapsed="false">
      <c r="A6354" s="245" t="n">
        <v>100868</v>
      </c>
      <c r="B6354" s="246" t="s">
        <v>21671</v>
      </c>
      <c r="C6354" s="245" t="s">
        <v>14</v>
      </c>
      <c r="D6354" s="247" t="n">
        <v>0.0923</v>
      </c>
    </row>
    <row r="6355" customFormat="false" ht="12.8" hidden="false" customHeight="false" outlineLevel="0" collapsed="false">
      <c r="A6355" s="245" t="n">
        <v>100869</v>
      </c>
      <c r="B6355" s="246" t="s">
        <v>21672</v>
      </c>
      <c r="C6355" s="245" t="s">
        <v>14</v>
      </c>
      <c r="D6355" s="247" t="n">
        <v>0.0892</v>
      </c>
    </row>
    <row r="6356" customFormat="false" ht="12.8" hidden="false" customHeight="false" outlineLevel="0" collapsed="false">
      <c r="A6356" s="245" t="n">
        <v>106764</v>
      </c>
      <c r="B6356" s="246" t="s">
        <v>21673</v>
      </c>
      <c r="C6356" s="245" t="s">
        <v>14</v>
      </c>
      <c r="D6356" s="247" t="n">
        <v>0.2016</v>
      </c>
    </row>
    <row r="6357" customFormat="false" ht="12.8" hidden="false" customHeight="false" outlineLevel="0" collapsed="false">
      <c r="A6357" s="245" t="n">
        <v>100860</v>
      </c>
      <c r="B6357" s="246" t="s">
        <v>21674</v>
      </c>
      <c r="C6357" s="245" t="s">
        <v>14</v>
      </c>
      <c r="D6357" s="247" t="n">
        <v>0.3251</v>
      </c>
    </row>
    <row r="6358" customFormat="false" ht="12.8" hidden="false" customHeight="false" outlineLevel="0" collapsed="false">
      <c r="A6358" s="245" t="n">
        <v>86936</v>
      </c>
      <c r="B6358" s="246" t="s">
        <v>21675</v>
      </c>
      <c r="C6358" s="245" t="s">
        <v>14</v>
      </c>
      <c r="D6358" s="247" t="n">
        <v>0.0499</v>
      </c>
    </row>
    <row r="6359" customFormat="false" ht="12.8" hidden="false" customHeight="false" outlineLevel="0" collapsed="false">
      <c r="A6359" s="245" t="n">
        <v>86935</v>
      </c>
      <c r="B6359" s="246" t="s">
        <v>21676</v>
      </c>
      <c r="C6359" s="245" t="s">
        <v>14</v>
      </c>
      <c r="D6359" s="247" t="n">
        <v>0.0699</v>
      </c>
    </row>
    <row r="6360" customFormat="false" ht="12.8" hidden="false" customHeight="false" outlineLevel="0" collapsed="false">
      <c r="A6360" s="245" t="n">
        <v>86938</v>
      </c>
      <c r="B6360" s="246" t="s">
        <v>21677</v>
      </c>
      <c r="C6360" s="245" t="s">
        <v>14</v>
      </c>
      <c r="D6360" s="247" t="n">
        <v>0.0883</v>
      </c>
    </row>
    <row r="6361" customFormat="false" ht="12.8" hidden="false" customHeight="false" outlineLevel="0" collapsed="false">
      <c r="A6361" s="245" t="n">
        <v>86937</v>
      </c>
      <c r="B6361" s="246" t="s">
        <v>21678</v>
      </c>
      <c r="C6361" s="245" t="s">
        <v>14</v>
      </c>
      <c r="D6361" s="247" t="n">
        <v>0.1542</v>
      </c>
    </row>
    <row r="6362" customFormat="false" ht="12.8" hidden="false" customHeight="false" outlineLevel="0" collapsed="false">
      <c r="A6362" s="245" t="n">
        <v>86901</v>
      </c>
      <c r="B6362" s="246" t="s">
        <v>21679</v>
      </c>
      <c r="C6362" s="245" t="s">
        <v>14</v>
      </c>
      <c r="D6362" s="247" t="n">
        <v>0.2039</v>
      </c>
    </row>
    <row r="6363" customFormat="false" ht="12.8" hidden="false" customHeight="false" outlineLevel="0" collapsed="false">
      <c r="A6363" s="245" t="n">
        <v>86900</v>
      </c>
      <c r="B6363" s="246" t="s">
        <v>21680</v>
      </c>
      <c r="C6363" s="245" t="s">
        <v>14</v>
      </c>
      <c r="D6363" s="247" t="n">
        <v>0.0651</v>
      </c>
    </row>
    <row r="6364" customFormat="false" ht="12.8" hidden="false" customHeight="false" outlineLevel="0" collapsed="false">
      <c r="A6364" s="245" t="n">
        <v>100852</v>
      </c>
      <c r="B6364" s="246" t="s">
        <v>21681</v>
      </c>
      <c r="C6364" s="245" t="s">
        <v>14</v>
      </c>
      <c r="D6364" s="247" t="n">
        <v>0.0595</v>
      </c>
    </row>
    <row r="6365" customFormat="false" ht="12.8" hidden="false" customHeight="false" outlineLevel="0" collapsed="false">
      <c r="A6365" s="245" t="n">
        <v>106766</v>
      </c>
      <c r="B6365" s="246" t="s">
        <v>21682</v>
      </c>
      <c r="C6365" s="245" t="s">
        <v>14</v>
      </c>
      <c r="D6365" s="247" t="n">
        <v>0.3022</v>
      </c>
    </row>
    <row r="6366" customFormat="false" ht="12.8" hidden="false" customHeight="false" outlineLevel="0" collapsed="false">
      <c r="A6366" s="245" t="n">
        <v>106765</v>
      </c>
      <c r="B6366" s="246" t="s">
        <v>21683</v>
      </c>
      <c r="C6366" s="245" t="s">
        <v>14</v>
      </c>
      <c r="D6366" s="247" t="n">
        <v>0.3022</v>
      </c>
    </row>
    <row r="6367" customFormat="false" ht="12.8" hidden="false" customHeight="false" outlineLevel="0" collapsed="false">
      <c r="A6367" s="245" t="n">
        <v>86886</v>
      </c>
      <c r="B6367" s="246" t="s">
        <v>21684</v>
      </c>
      <c r="C6367" s="245" t="s">
        <v>14</v>
      </c>
      <c r="D6367" s="247" t="n">
        <v>0.0738</v>
      </c>
    </row>
    <row r="6368" customFormat="false" ht="12.8" hidden="false" customHeight="false" outlineLevel="0" collapsed="false">
      <c r="A6368" s="245" t="n">
        <v>86887</v>
      </c>
      <c r="B6368" s="246" t="s">
        <v>21685</v>
      </c>
      <c r="C6368" s="245" t="s">
        <v>14</v>
      </c>
      <c r="D6368" s="247" t="n">
        <v>0.0678</v>
      </c>
    </row>
    <row r="6369" customFormat="false" ht="12.8" hidden="false" customHeight="false" outlineLevel="0" collapsed="false">
      <c r="A6369" s="245" t="n">
        <v>86884</v>
      </c>
      <c r="B6369" s="246" t="s">
        <v>21686</v>
      </c>
      <c r="C6369" s="245" t="s">
        <v>14</v>
      </c>
      <c r="D6369" s="247" t="n">
        <v>0.465</v>
      </c>
    </row>
    <row r="6370" customFormat="false" ht="12.8" hidden="false" customHeight="false" outlineLevel="0" collapsed="false">
      <c r="A6370" s="245" t="n">
        <v>86885</v>
      </c>
      <c r="B6370" s="246" t="s">
        <v>21687</v>
      </c>
      <c r="C6370" s="245" t="s">
        <v>14</v>
      </c>
      <c r="D6370" s="247" t="n">
        <v>0.4088</v>
      </c>
    </row>
    <row r="6371" customFormat="false" ht="12.8" hidden="false" customHeight="false" outlineLevel="0" collapsed="false">
      <c r="A6371" s="245" t="n">
        <v>95546</v>
      </c>
      <c r="B6371" s="246" t="s">
        <v>21688</v>
      </c>
      <c r="C6371" s="245" t="s">
        <v>14</v>
      </c>
      <c r="D6371" s="247" t="n">
        <v>0.2809</v>
      </c>
    </row>
    <row r="6372" customFormat="false" ht="12.8" hidden="false" customHeight="false" outlineLevel="0" collapsed="false">
      <c r="A6372" s="245" t="n">
        <v>86902</v>
      </c>
      <c r="B6372" s="246" t="s">
        <v>21689</v>
      </c>
      <c r="C6372" s="245" t="s">
        <v>14</v>
      </c>
      <c r="D6372" s="247" t="n">
        <v>0.097</v>
      </c>
    </row>
    <row r="6373" customFormat="false" ht="12.8" hidden="false" customHeight="false" outlineLevel="0" collapsed="false">
      <c r="A6373" s="245" t="n">
        <v>86939</v>
      </c>
      <c r="B6373" s="246" t="s">
        <v>21690</v>
      </c>
      <c r="C6373" s="245" t="s">
        <v>14</v>
      </c>
      <c r="D6373" s="247" t="n">
        <v>0.0961</v>
      </c>
    </row>
    <row r="6374" customFormat="false" ht="12.8" hidden="false" customHeight="false" outlineLevel="0" collapsed="false">
      <c r="A6374" s="245" t="n">
        <v>86903</v>
      </c>
      <c r="B6374" s="246" t="s">
        <v>21691</v>
      </c>
      <c r="C6374" s="245" t="s">
        <v>14</v>
      </c>
      <c r="D6374" s="247" t="n">
        <v>0.1705</v>
      </c>
    </row>
    <row r="6375" customFormat="false" ht="12.8" hidden="false" customHeight="false" outlineLevel="0" collapsed="false">
      <c r="A6375" s="245" t="n">
        <v>86940</v>
      </c>
      <c r="B6375" s="246" t="s">
        <v>21692</v>
      </c>
      <c r="C6375" s="245" t="s">
        <v>14</v>
      </c>
      <c r="D6375" s="247" t="n">
        <v>0.0659</v>
      </c>
    </row>
    <row r="6376" customFormat="false" ht="12.8" hidden="false" customHeight="false" outlineLevel="0" collapsed="false">
      <c r="A6376" s="245" t="n">
        <v>86941</v>
      </c>
      <c r="B6376" s="246" t="s">
        <v>21693</v>
      </c>
      <c r="C6376" s="245" t="s">
        <v>14</v>
      </c>
      <c r="D6376" s="247" t="n">
        <v>0.0803</v>
      </c>
    </row>
    <row r="6377" customFormat="false" ht="12.8" hidden="false" customHeight="false" outlineLevel="0" collapsed="false">
      <c r="A6377" s="245" t="n">
        <v>86904</v>
      </c>
      <c r="B6377" s="246" t="s">
        <v>21694</v>
      </c>
      <c r="C6377" s="245" t="s">
        <v>14</v>
      </c>
      <c r="D6377" s="247" t="n">
        <v>0.1115</v>
      </c>
    </row>
    <row r="6378" customFormat="false" ht="12.8" hidden="false" customHeight="false" outlineLevel="0" collapsed="false">
      <c r="A6378" s="245" t="n">
        <v>86943</v>
      </c>
      <c r="B6378" s="246" t="s">
        <v>21695</v>
      </c>
      <c r="C6378" s="245" t="s">
        <v>14</v>
      </c>
      <c r="D6378" s="247" t="n">
        <v>0.1027</v>
      </c>
    </row>
    <row r="6379" customFormat="false" ht="12.8" hidden="false" customHeight="false" outlineLevel="0" collapsed="false">
      <c r="A6379" s="245" t="n">
        <v>86942</v>
      </c>
      <c r="B6379" s="246" t="s">
        <v>21696</v>
      </c>
      <c r="C6379" s="245" t="s">
        <v>14</v>
      </c>
      <c r="D6379" s="247" t="n">
        <v>0.1056</v>
      </c>
    </row>
    <row r="6380" customFormat="false" ht="12.8" hidden="false" customHeight="false" outlineLevel="0" collapsed="false">
      <c r="A6380" s="245" t="n">
        <v>100856</v>
      </c>
      <c r="B6380" s="246" t="s">
        <v>21697</v>
      </c>
      <c r="C6380" s="245" t="s">
        <v>14</v>
      </c>
      <c r="D6380" s="247" t="n">
        <v>0.0588</v>
      </c>
    </row>
    <row r="6381" customFormat="false" ht="12.8" hidden="false" customHeight="false" outlineLevel="0" collapsed="false">
      <c r="A6381" s="245" t="n">
        <v>106776</v>
      </c>
      <c r="B6381" s="246" t="s">
        <v>21698</v>
      </c>
      <c r="C6381" s="245" t="s">
        <v>14</v>
      </c>
      <c r="D6381" s="247" t="n">
        <v>0.018</v>
      </c>
    </row>
    <row r="6382" customFormat="false" ht="12.8" hidden="false" customHeight="false" outlineLevel="0" collapsed="false">
      <c r="A6382" s="245" t="n">
        <v>100858</v>
      </c>
      <c r="B6382" s="246" t="s">
        <v>21699</v>
      </c>
      <c r="C6382" s="245" t="s">
        <v>14</v>
      </c>
      <c r="D6382" s="247" t="n">
        <v>0.0469</v>
      </c>
    </row>
    <row r="6383" customFormat="false" ht="12.8" hidden="false" customHeight="false" outlineLevel="0" collapsed="false">
      <c r="A6383" s="245" t="n">
        <v>100859</v>
      </c>
      <c r="B6383" s="246" t="s">
        <v>21700</v>
      </c>
      <c r="C6383" s="245" t="s">
        <v>14</v>
      </c>
      <c r="D6383" s="247" t="n">
        <v>0.07</v>
      </c>
    </row>
    <row r="6384" customFormat="false" ht="12.8" hidden="false" customHeight="false" outlineLevel="0" collapsed="false">
      <c r="A6384" s="245" t="n">
        <v>95544</v>
      </c>
      <c r="B6384" s="246" t="s">
        <v>21701</v>
      </c>
      <c r="C6384" s="245" t="s">
        <v>14</v>
      </c>
      <c r="D6384" s="247" t="n">
        <v>0.1432</v>
      </c>
    </row>
    <row r="6385" customFormat="false" ht="12.8" hidden="false" customHeight="false" outlineLevel="0" collapsed="false">
      <c r="A6385" s="245" t="n">
        <v>106772</v>
      </c>
      <c r="B6385" s="246" t="s">
        <v>21702</v>
      </c>
      <c r="C6385" s="245" t="s">
        <v>14</v>
      </c>
      <c r="D6385" s="247" t="n">
        <v>0.1797</v>
      </c>
    </row>
    <row r="6386" customFormat="false" ht="12.8" hidden="false" customHeight="false" outlineLevel="0" collapsed="false">
      <c r="A6386" s="245" t="n">
        <v>95543</v>
      </c>
      <c r="B6386" s="246" t="s">
        <v>21703</v>
      </c>
      <c r="C6386" s="245" t="s">
        <v>14</v>
      </c>
      <c r="D6386" s="247" t="n">
        <v>0.2195</v>
      </c>
    </row>
    <row r="6387" customFormat="false" ht="12.8" hidden="false" customHeight="false" outlineLevel="0" collapsed="false">
      <c r="A6387" s="245" t="n">
        <v>95542</v>
      </c>
      <c r="B6387" s="246" t="s">
        <v>21704</v>
      </c>
      <c r="C6387" s="245" t="s">
        <v>14</v>
      </c>
      <c r="D6387" s="247" t="n">
        <v>0.1796</v>
      </c>
    </row>
    <row r="6388" customFormat="false" ht="12.8" hidden="false" customHeight="false" outlineLevel="0" collapsed="false">
      <c r="A6388" s="245" t="n">
        <v>100874</v>
      </c>
      <c r="B6388" s="246" t="s">
        <v>21705</v>
      </c>
      <c r="C6388" s="245" t="s">
        <v>14</v>
      </c>
      <c r="D6388" s="247" t="n">
        <v>0.1037</v>
      </c>
    </row>
    <row r="6389" customFormat="false" ht="12.8" hidden="false" customHeight="false" outlineLevel="0" collapsed="false">
      <c r="A6389" s="245" t="n">
        <v>95545</v>
      </c>
      <c r="B6389" s="246" t="s">
        <v>21706</v>
      </c>
      <c r="C6389" s="245" t="s">
        <v>14</v>
      </c>
      <c r="D6389" s="247" t="n">
        <v>0.1464</v>
      </c>
    </row>
    <row r="6390" customFormat="false" ht="12.8" hidden="false" customHeight="false" outlineLevel="0" collapsed="false">
      <c r="A6390" s="245" t="n">
        <v>95547</v>
      </c>
      <c r="B6390" s="246" t="s">
        <v>21707</v>
      </c>
      <c r="C6390" s="245" t="s">
        <v>14</v>
      </c>
      <c r="D6390" s="247" t="n">
        <v>0.231</v>
      </c>
    </row>
    <row r="6391" customFormat="false" ht="12.8" hidden="false" customHeight="false" outlineLevel="0" collapsed="false">
      <c r="A6391" s="245" t="n">
        <v>86883</v>
      </c>
      <c r="B6391" s="246" t="s">
        <v>21708</v>
      </c>
      <c r="C6391" s="245" t="s">
        <v>14</v>
      </c>
      <c r="D6391" s="247" t="n">
        <v>0.2288</v>
      </c>
    </row>
    <row r="6392" customFormat="false" ht="12.8" hidden="false" customHeight="false" outlineLevel="0" collapsed="false">
      <c r="A6392" s="245" t="n">
        <v>86881</v>
      </c>
      <c r="B6392" s="246" t="s">
        <v>21709</v>
      </c>
      <c r="C6392" s="245" t="s">
        <v>14</v>
      </c>
      <c r="D6392" s="247" t="n">
        <v>0.0357</v>
      </c>
    </row>
    <row r="6393" customFormat="false" ht="12.8" hidden="false" customHeight="false" outlineLevel="0" collapsed="false">
      <c r="A6393" s="245" t="n">
        <v>86882</v>
      </c>
      <c r="B6393" s="246" t="s">
        <v>21710</v>
      </c>
      <c r="C6393" s="245" t="s">
        <v>14</v>
      </c>
      <c r="D6393" s="247" t="n">
        <v>0.2091</v>
      </c>
    </row>
    <row r="6394" customFormat="false" ht="12.8" hidden="false" customHeight="false" outlineLevel="0" collapsed="false">
      <c r="A6394" s="245" t="n">
        <v>100861</v>
      </c>
      <c r="B6394" s="246" t="s">
        <v>21711</v>
      </c>
      <c r="C6394" s="245" t="s">
        <v>14</v>
      </c>
      <c r="D6394" s="247" t="n">
        <v>0.4872</v>
      </c>
    </row>
    <row r="6395" customFormat="false" ht="12.8" hidden="false" customHeight="false" outlineLevel="0" collapsed="false">
      <c r="A6395" s="245" t="n">
        <v>100862</v>
      </c>
      <c r="B6395" s="246" t="s">
        <v>21712</v>
      </c>
      <c r="C6395" s="245" t="s">
        <v>14</v>
      </c>
      <c r="D6395" s="247" t="n">
        <v>0.4501</v>
      </c>
    </row>
    <row r="6396" customFormat="false" ht="12.8" hidden="false" customHeight="false" outlineLevel="0" collapsed="false">
      <c r="A6396" s="245" t="n">
        <v>86872</v>
      </c>
      <c r="B6396" s="246" t="s">
        <v>21713</v>
      </c>
      <c r="C6396" s="245" t="s">
        <v>14</v>
      </c>
      <c r="D6396" s="247" t="n">
        <v>0.0908</v>
      </c>
    </row>
    <row r="6397" customFormat="false" ht="12.8" hidden="false" customHeight="false" outlineLevel="0" collapsed="false">
      <c r="A6397" s="245" t="n">
        <v>86919</v>
      </c>
      <c r="B6397" s="246" t="s">
        <v>21714</v>
      </c>
      <c r="C6397" s="245" t="s">
        <v>14</v>
      </c>
      <c r="D6397" s="247" t="n">
        <v>0.081</v>
      </c>
    </row>
    <row r="6398" customFormat="false" ht="12.8" hidden="false" customHeight="false" outlineLevel="0" collapsed="false">
      <c r="A6398" s="245" t="n">
        <v>86920</v>
      </c>
      <c r="B6398" s="246" t="s">
        <v>21715</v>
      </c>
      <c r="C6398" s="245" t="s">
        <v>14</v>
      </c>
      <c r="D6398" s="247" t="n">
        <v>0.0931</v>
      </c>
    </row>
    <row r="6399" customFormat="false" ht="12.8" hidden="false" customHeight="false" outlineLevel="0" collapsed="false">
      <c r="A6399" s="245" t="n">
        <v>86921</v>
      </c>
      <c r="B6399" s="246" t="s">
        <v>21716</v>
      </c>
      <c r="C6399" s="245" t="s">
        <v>14</v>
      </c>
      <c r="D6399" s="247" t="n">
        <v>0.1007</v>
      </c>
    </row>
    <row r="6400" customFormat="false" ht="12.8" hidden="false" customHeight="false" outlineLevel="0" collapsed="false">
      <c r="A6400" s="245" t="n">
        <v>86874</v>
      </c>
      <c r="B6400" s="246" t="s">
        <v>21717</v>
      </c>
      <c r="C6400" s="245" t="s">
        <v>14</v>
      </c>
      <c r="D6400" s="247" t="n">
        <v>0.0585</v>
      </c>
    </row>
    <row r="6401" customFormat="false" ht="12.8" hidden="false" customHeight="false" outlineLevel="0" collapsed="false">
      <c r="A6401" s="245" t="n">
        <v>86922</v>
      </c>
      <c r="B6401" s="246" t="s">
        <v>21718</v>
      </c>
      <c r="C6401" s="245" t="s">
        <v>14</v>
      </c>
      <c r="D6401" s="247" t="n">
        <v>0.0492</v>
      </c>
    </row>
    <row r="6402" customFormat="false" ht="12.8" hidden="false" customHeight="false" outlineLevel="0" collapsed="false">
      <c r="A6402" s="245" t="n">
        <v>86923</v>
      </c>
      <c r="B6402" s="246" t="s">
        <v>21719</v>
      </c>
      <c r="C6402" s="245" t="s">
        <v>14</v>
      </c>
      <c r="D6402" s="247" t="n">
        <v>0.0692</v>
      </c>
    </row>
    <row r="6403" customFormat="false" ht="12.8" hidden="false" customHeight="false" outlineLevel="0" collapsed="false">
      <c r="A6403" s="245" t="n">
        <v>86924</v>
      </c>
      <c r="B6403" s="246" t="s">
        <v>21720</v>
      </c>
      <c r="C6403" s="245" t="s">
        <v>14</v>
      </c>
      <c r="D6403" s="247" t="n">
        <v>0.0769</v>
      </c>
    </row>
    <row r="6404" customFormat="false" ht="12.8" hidden="false" customHeight="false" outlineLevel="0" collapsed="false">
      <c r="A6404" s="245" t="n">
        <v>86875</v>
      </c>
      <c r="B6404" s="246" t="s">
        <v>21721</v>
      </c>
      <c r="C6404" s="245" t="s">
        <v>14</v>
      </c>
      <c r="D6404" s="247" t="n">
        <v>0.0665</v>
      </c>
    </row>
    <row r="6405" customFormat="false" ht="12.8" hidden="false" customHeight="false" outlineLevel="0" collapsed="false">
      <c r="A6405" s="245" t="n">
        <v>86925</v>
      </c>
      <c r="B6405" s="246" t="s">
        <v>21722</v>
      </c>
      <c r="C6405" s="245" t="s">
        <v>14</v>
      </c>
      <c r="D6405" s="247" t="n">
        <v>0.0731</v>
      </c>
    </row>
    <row r="6406" customFormat="false" ht="12.8" hidden="false" customHeight="false" outlineLevel="0" collapsed="false">
      <c r="A6406" s="245" t="n">
        <v>86926</v>
      </c>
      <c r="B6406" s="246" t="s">
        <v>21723</v>
      </c>
      <c r="C6406" s="245" t="s">
        <v>14</v>
      </c>
      <c r="D6406" s="247" t="n">
        <v>0.0806</v>
      </c>
    </row>
    <row r="6407" customFormat="false" ht="12.8" hidden="false" customHeight="false" outlineLevel="0" collapsed="false">
      <c r="A6407" s="245" t="n">
        <v>86876</v>
      </c>
      <c r="B6407" s="246" t="s">
        <v>21724</v>
      </c>
      <c r="C6407" s="245" t="s">
        <v>14</v>
      </c>
      <c r="D6407" s="247" t="n">
        <v>0.0858</v>
      </c>
    </row>
    <row r="6408" customFormat="false" ht="12.8" hidden="false" customHeight="false" outlineLevel="0" collapsed="false">
      <c r="A6408" s="245" t="n">
        <v>86929</v>
      </c>
      <c r="B6408" s="246" t="s">
        <v>21725</v>
      </c>
      <c r="C6408" s="245" t="s">
        <v>14</v>
      </c>
      <c r="D6408" s="247" t="n">
        <v>0.0914</v>
      </c>
    </row>
    <row r="6409" customFormat="false" ht="12.8" hidden="false" customHeight="false" outlineLevel="0" collapsed="false">
      <c r="A6409" s="245" t="n">
        <v>86930</v>
      </c>
      <c r="B6409" s="246" t="s">
        <v>21726</v>
      </c>
      <c r="C6409" s="245" t="s">
        <v>14</v>
      </c>
      <c r="D6409" s="247" t="n">
        <v>0.1071</v>
      </c>
    </row>
    <row r="6410" customFormat="false" ht="12.8" hidden="false" customHeight="false" outlineLevel="0" collapsed="false">
      <c r="A6410" s="245" t="n">
        <v>86927</v>
      </c>
      <c r="B6410" s="246" t="s">
        <v>21727</v>
      </c>
      <c r="C6410" s="245" t="s">
        <v>14</v>
      </c>
      <c r="D6410" s="247" t="n">
        <v>0.0937</v>
      </c>
    </row>
    <row r="6411" customFormat="false" ht="12.8" hidden="false" customHeight="false" outlineLevel="0" collapsed="false">
      <c r="A6411" s="245" t="n">
        <v>86928</v>
      </c>
      <c r="B6411" s="246" t="s">
        <v>21728</v>
      </c>
      <c r="C6411" s="245" t="s">
        <v>14</v>
      </c>
      <c r="D6411" s="247" t="n">
        <v>0.1093</v>
      </c>
    </row>
    <row r="6412" customFormat="false" ht="12.8" hidden="false" customHeight="false" outlineLevel="0" collapsed="false">
      <c r="A6412" s="245" t="n">
        <v>86914</v>
      </c>
      <c r="B6412" s="246" t="s">
        <v>21729</v>
      </c>
      <c r="C6412" s="245" t="s">
        <v>14</v>
      </c>
      <c r="D6412" s="247" t="n">
        <v>0.0338</v>
      </c>
    </row>
    <row r="6413" customFormat="false" ht="12.8" hidden="false" customHeight="false" outlineLevel="0" collapsed="false">
      <c r="A6413" s="245" t="n">
        <v>86913</v>
      </c>
      <c r="B6413" s="246" t="s">
        <v>21730</v>
      </c>
      <c r="C6413" s="245" t="s">
        <v>14</v>
      </c>
      <c r="D6413" s="247" t="n">
        <v>0.0614</v>
      </c>
    </row>
    <row r="6414" customFormat="false" ht="12.8" hidden="false" customHeight="false" outlineLevel="0" collapsed="false">
      <c r="A6414" s="245" t="n">
        <v>106779</v>
      </c>
      <c r="B6414" s="246" t="s">
        <v>21731</v>
      </c>
      <c r="C6414" s="245" t="s">
        <v>14</v>
      </c>
      <c r="D6414" s="247" t="n">
        <v>0.0125</v>
      </c>
    </row>
    <row r="6415" customFormat="false" ht="12.8" hidden="false" customHeight="false" outlineLevel="0" collapsed="false">
      <c r="A6415" s="245" t="n">
        <v>100854</v>
      </c>
      <c r="B6415" s="246" t="s">
        <v>21732</v>
      </c>
      <c r="C6415" s="245" t="s">
        <v>14</v>
      </c>
      <c r="D6415" s="247" t="n">
        <v>0.0055</v>
      </c>
    </row>
    <row r="6416" customFormat="false" ht="12.8" hidden="false" customHeight="false" outlineLevel="0" collapsed="false">
      <c r="A6416" s="245" t="n">
        <v>100853</v>
      </c>
      <c r="B6416" s="246" t="s">
        <v>21733</v>
      </c>
      <c r="C6416" s="245" t="s">
        <v>14</v>
      </c>
      <c r="D6416" s="247" t="n">
        <v>0.0291</v>
      </c>
    </row>
    <row r="6417" customFormat="false" ht="12.8" hidden="false" customHeight="false" outlineLevel="0" collapsed="false">
      <c r="A6417" s="245" t="n">
        <v>86915</v>
      </c>
      <c r="B6417" s="246" t="s">
        <v>21734</v>
      </c>
      <c r="C6417" s="245" t="s">
        <v>14</v>
      </c>
      <c r="D6417" s="247" t="n">
        <v>0.0132</v>
      </c>
    </row>
    <row r="6418" customFormat="false" ht="12.8" hidden="false" customHeight="false" outlineLevel="0" collapsed="false">
      <c r="A6418" s="245" t="n">
        <v>86906</v>
      </c>
      <c r="B6418" s="246" t="s">
        <v>21735</v>
      </c>
      <c r="C6418" s="245" t="s">
        <v>14</v>
      </c>
      <c r="D6418" s="247" t="n">
        <v>0.0254</v>
      </c>
    </row>
    <row r="6419" customFormat="false" ht="12.8" hidden="false" customHeight="false" outlineLevel="0" collapsed="false">
      <c r="A6419" s="245" t="n">
        <v>86911</v>
      </c>
      <c r="B6419" s="246" t="s">
        <v>21736</v>
      </c>
      <c r="C6419" s="245" t="s">
        <v>14</v>
      </c>
      <c r="D6419" s="247" t="n">
        <v>0.0289</v>
      </c>
    </row>
    <row r="6420" customFormat="false" ht="12.8" hidden="false" customHeight="false" outlineLevel="0" collapsed="false">
      <c r="A6420" s="245" t="n">
        <v>86909</v>
      </c>
      <c r="B6420" s="246" t="s">
        <v>21737</v>
      </c>
      <c r="C6420" s="245" t="s">
        <v>14</v>
      </c>
      <c r="D6420" s="247" t="n">
        <v>0.0279</v>
      </c>
    </row>
    <row r="6421" customFormat="false" ht="12.8" hidden="false" customHeight="false" outlineLevel="0" collapsed="false">
      <c r="A6421" s="245" t="n">
        <v>86910</v>
      </c>
      <c r="B6421" s="246" t="s">
        <v>21738</v>
      </c>
      <c r="C6421" s="245" t="s">
        <v>14</v>
      </c>
      <c r="D6421" s="247" t="n">
        <v>0.0197</v>
      </c>
    </row>
    <row r="6422" customFormat="false" ht="12.8" hidden="false" customHeight="false" outlineLevel="0" collapsed="false">
      <c r="A6422" s="245" t="n">
        <v>86916</v>
      </c>
      <c r="B6422" s="246" t="s">
        <v>21739</v>
      </c>
      <c r="C6422" s="245" t="s">
        <v>14</v>
      </c>
      <c r="D6422" s="247" t="n">
        <v>0.2289</v>
      </c>
    </row>
    <row r="6423" customFormat="false" ht="12.8" hidden="false" customHeight="false" outlineLevel="0" collapsed="false">
      <c r="A6423" s="245" t="n">
        <v>86877</v>
      </c>
      <c r="B6423" s="246" t="s">
        <v>21740</v>
      </c>
      <c r="C6423" s="245" t="s">
        <v>14</v>
      </c>
      <c r="D6423" s="247" t="n">
        <v>0.0647</v>
      </c>
    </row>
    <row r="6424" customFormat="false" ht="12.8" hidden="false" customHeight="false" outlineLevel="0" collapsed="false">
      <c r="A6424" s="245" t="n">
        <v>86878</v>
      </c>
      <c r="B6424" s="246" t="s">
        <v>21741</v>
      </c>
      <c r="C6424" s="245" t="s">
        <v>14</v>
      </c>
      <c r="D6424" s="247" t="n">
        <v>0.0599</v>
      </c>
    </row>
    <row r="6425" customFormat="false" ht="12.8" hidden="false" customHeight="false" outlineLevel="0" collapsed="false">
      <c r="A6425" s="245" t="n">
        <v>86879</v>
      </c>
      <c r="B6425" s="246" t="s">
        <v>21742</v>
      </c>
      <c r="C6425" s="245" t="s">
        <v>14</v>
      </c>
      <c r="D6425" s="247" t="n">
        <v>0.3934</v>
      </c>
    </row>
    <row r="6426" customFormat="false" ht="12.8" hidden="false" customHeight="false" outlineLevel="0" collapsed="false">
      <c r="A6426" s="245" t="n">
        <v>86880</v>
      </c>
      <c r="B6426" s="246" t="s">
        <v>21743</v>
      </c>
      <c r="C6426" s="245" t="s">
        <v>14</v>
      </c>
      <c r="D6426" s="247" t="n">
        <v>0.137</v>
      </c>
    </row>
    <row r="6427" customFormat="false" ht="12.8" hidden="false" customHeight="false" outlineLevel="0" collapsed="false">
      <c r="A6427" s="245" t="n">
        <v>101663</v>
      </c>
      <c r="B6427" s="246" t="s">
        <v>21744</v>
      </c>
      <c r="C6427" s="245" t="s">
        <v>14</v>
      </c>
      <c r="D6427" s="247" t="n">
        <v>0.7219</v>
      </c>
    </row>
    <row r="6428" customFormat="false" ht="12.8" hidden="false" customHeight="false" outlineLevel="0" collapsed="false">
      <c r="A6428" s="245" t="n">
        <v>101664</v>
      </c>
      <c r="B6428" s="246" t="s">
        <v>21745</v>
      </c>
      <c r="C6428" s="245" t="s">
        <v>14</v>
      </c>
      <c r="D6428" s="247" t="n">
        <v>0.6938</v>
      </c>
    </row>
    <row r="6429" customFormat="false" ht="12.8" hidden="false" customHeight="false" outlineLevel="0" collapsed="false">
      <c r="A6429" s="245" t="n">
        <v>101665</v>
      </c>
      <c r="B6429" s="246" t="s">
        <v>21746</v>
      </c>
      <c r="C6429" s="245" t="s">
        <v>14</v>
      </c>
      <c r="D6429" s="247" t="n">
        <v>0.5941</v>
      </c>
    </row>
    <row r="6430" customFormat="false" ht="12.8" hidden="false" customHeight="false" outlineLevel="0" collapsed="false">
      <c r="A6430" s="245" t="n">
        <v>101636</v>
      </c>
      <c r="B6430" s="246" t="s">
        <v>21747</v>
      </c>
      <c r="C6430" s="245" t="s">
        <v>14</v>
      </c>
      <c r="D6430" s="247" t="n">
        <v>0.2799</v>
      </c>
    </row>
    <row r="6431" customFormat="false" ht="12.8" hidden="false" customHeight="false" outlineLevel="0" collapsed="false">
      <c r="A6431" s="245" t="n">
        <v>101637</v>
      </c>
      <c r="B6431" s="246" t="s">
        <v>21748</v>
      </c>
      <c r="C6431" s="245" t="s">
        <v>14</v>
      </c>
      <c r="D6431" s="247" t="n">
        <v>0.2913</v>
      </c>
    </row>
    <row r="6432" customFormat="false" ht="12.8" hidden="false" customHeight="false" outlineLevel="0" collapsed="false">
      <c r="A6432" s="245" t="n">
        <v>101658</v>
      </c>
      <c r="B6432" s="246" t="s">
        <v>21749</v>
      </c>
      <c r="C6432" s="245" t="s">
        <v>14</v>
      </c>
      <c r="D6432" s="247" t="n">
        <v>0.039</v>
      </c>
    </row>
    <row r="6433" customFormat="false" ht="12.8" hidden="false" customHeight="false" outlineLevel="0" collapsed="false">
      <c r="A6433" s="245" t="n">
        <v>101659</v>
      </c>
      <c r="B6433" s="246" t="s">
        <v>21750</v>
      </c>
      <c r="C6433" s="245" t="s">
        <v>14</v>
      </c>
      <c r="D6433" s="247" t="n">
        <v>0.0343</v>
      </c>
    </row>
    <row r="6434" customFormat="false" ht="12.8" hidden="false" customHeight="false" outlineLevel="0" collapsed="false">
      <c r="A6434" s="245" t="n">
        <v>101660</v>
      </c>
      <c r="B6434" s="246" t="s">
        <v>21751</v>
      </c>
      <c r="C6434" s="245" t="s">
        <v>14</v>
      </c>
      <c r="D6434" s="247" t="n">
        <v>0.0219</v>
      </c>
    </row>
    <row r="6435" customFormat="false" ht="12.8" hidden="false" customHeight="false" outlineLevel="0" collapsed="false">
      <c r="A6435" s="245" t="n">
        <v>101654</v>
      </c>
      <c r="B6435" s="246" t="s">
        <v>21752</v>
      </c>
      <c r="C6435" s="245" t="s">
        <v>14</v>
      </c>
      <c r="D6435" s="247" t="n">
        <v>0.0962</v>
      </c>
    </row>
    <row r="6436" customFormat="false" ht="12.8" hidden="false" customHeight="false" outlineLevel="0" collapsed="false">
      <c r="A6436" s="245" t="n">
        <v>101655</v>
      </c>
      <c r="B6436" s="246" t="s">
        <v>21753</v>
      </c>
      <c r="C6436" s="245" t="s">
        <v>14</v>
      </c>
      <c r="D6436" s="247" t="n">
        <v>0.0628</v>
      </c>
    </row>
    <row r="6437" customFormat="false" ht="12.8" hidden="false" customHeight="false" outlineLevel="0" collapsed="false">
      <c r="A6437" s="245" t="n">
        <v>101656</v>
      </c>
      <c r="B6437" s="246" t="s">
        <v>21754</v>
      </c>
      <c r="C6437" s="245" t="s">
        <v>14</v>
      </c>
      <c r="D6437" s="247" t="n">
        <v>0.0581</v>
      </c>
    </row>
    <row r="6438" customFormat="false" ht="12.8" hidden="false" customHeight="false" outlineLevel="0" collapsed="false">
      <c r="A6438" s="245" t="n">
        <v>101657</v>
      </c>
      <c r="B6438" s="246" t="s">
        <v>21755</v>
      </c>
      <c r="C6438" s="245" t="s">
        <v>14</v>
      </c>
      <c r="D6438" s="247" t="n">
        <v>0.0501</v>
      </c>
    </row>
    <row r="6439" customFormat="false" ht="12.8" hidden="false" customHeight="false" outlineLevel="0" collapsed="false">
      <c r="A6439" s="245" t="n">
        <v>101632</v>
      </c>
      <c r="B6439" s="246" t="s">
        <v>21756</v>
      </c>
      <c r="C6439" s="245" t="s">
        <v>14</v>
      </c>
      <c r="D6439" s="247" t="n">
        <v>0.0254</v>
      </c>
    </row>
    <row r="6440" customFormat="false" ht="12.8" hidden="false" customHeight="false" outlineLevel="0" collapsed="false">
      <c r="A6440" s="245" t="n">
        <v>101661</v>
      </c>
      <c r="B6440" s="246" t="s">
        <v>21757</v>
      </c>
      <c r="C6440" s="245" t="s">
        <v>14</v>
      </c>
      <c r="D6440" s="247" t="n">
        <v>0.578</v>
      </c>
    </row>
    <row r="6441" customFormat="false" ht="12.8" hidden="false" customHeight="false" outlineLevel="0" collapsed="false">
      <c r="A6441" s="245" t="n">
        <v>105924</v>
      </c>
      <c r="B6441" s="246" t="s">
        <v>21758</v>
      </c>
      <c r="C6441" s="245" t="s">
        <v>14</v>
      </c>
      <c r="D6441" s="247" t="n">
        <v>0.9799</v>
      </c>
    </row>
    <row r="6442" customFormat="false" ht="12.8" hidden="false" customHeight="false" outlineLevel="0" collapsed="false">
      <c r="A6442" s="245" t="n">
        <v>101651</v>
      </c>
      <c r="B6442" s="246" t="s">
        <v>21759</v>
      </c>
      <c r="C6442" s="245" t="s">
        <v>14</v>
      </c>
      <c r="D6442" s="247" t="n">
        <v>0.1628</v>
      </c>
    </row>
    <row r="6443" customFormat="false" ht="12.8" hidden="false" customHeight="false" outlineLevel="0" collapsed="false">
      <c r="A6443" s="245" t="n">
        <v>101630</v>
      </c>
      <c r="B6443" s="246" t="s">
        <v>21760</v>
      </c>
      <c r="C6443" s="245" t="s">
        <v>14</v>
      </c>
      <c r="D6443" s="247" t="n">
        <v>0.2785</v>
      </c>
    </row>
    <row r="6444" customFormat="false" ht="12.8" hidden="false" customHeight="false" outlineLevel="0" collapsed="false">
      <c r="A6444" s="245" t="n">
        <v>101633</v>
      </c>
      <c r="B6444" s="246" t="s">
        <v>21761</v>
      </c>
      <c r="C6444" s="245" t="s">
        <v>14</v>
      </c>
      <c r="D6444" s="247" t="n">
        <v>0.0958</v>
      </c>
    </row>
    <row r="6445" customFormat="false" ht="12.8" hidden="false" customHeight="false" outlineLevel="0" collapsed="false">
      <c r="A6445" s="245" t="n">
        <v>104219</v>
      </c>
      <c r="B6445" s="246" t="s">
        <v>21762</v>
      </c>
      <c r="C6445" s="245" t="s">
        <v>15370</v>
      </c>
      <c r="D6445" s="247" t="n">
        <v>0.3743</v>
      </c>
    </row>
    <row r="6446" customFormat="false" ht="12.8" hidden="false" customHeight="false" outlineLevel="0" collapsed="false">
      <c r="A6446" s="245" t="n">
        <v>104223</v>
      </c>
      <c r="B6446" s="246" t="s">
        <v>21763</v>
      </c>
      <c r="C6446" s="245" t="s">
        <v>15370</v>
      </c>
      <c r="D6446" s="247" t="n">
        <v>0.3675</v>
      </c>
    </row>
    <row r="6447" customFormat="false" ht="12.8" hidden="false" customHeight="false" outlineLevel="0" collapsed="false">
      <c r="A6447" s="245" t="n">
        <v>104227</v>
      </c>
      <c r="B6447" s="246" t="s">
        <v>21764</v>
      </c>
      <c r="C6447" s="245" t="s">
        <v>15370</v>
      </c>
      <c r="D6447" s="247" t="n">
        <v>0.3255</v>
      </c>
    </row>
    <row r="6448" customFormat="false" ht="12.8" hidden="false" customHeight="false" outlineLevel="0" collapsed="false">
      <c r="A6448" s="245" t="n">
        <v>104231</v>
      </c>
      <c r="B6448" s="246" t="s">
        <v>21765</v>
      </c>
      <c r="C6448" s="245" t="s">
        <v>15370</v>
      </c>
      <c r="D6448" s="247" t="n">
        <v>0.3284</v>
      </c>
    </row>
    <row r="6449" customFormat="false" ht="12.8" hidden="false" customHeight="false" outlineLevel="0" collapsed="false">
      <c r="A6449" s="245" t="n">
        <v>104235</v>
      </c>
      <c r="B6449" s="246" t="s">
        <v>21766</v>
      </c>
      <c r="C6449" s="245" t="s">
        <v>15370</v>
      </c>
      <c r="D6449" s="247" t="n">
        <v>0.29</v>
      </c>
    </row>
    <row r="6450" customFormat="false" ht="12.8" hidden="false" customHeight="false" outlineLevel="0" collapsed="false">
      <c r="A6450" s="245" t="n">
        <v>104239</v>
      </c>
      <c r="B6450" s="246" t="s">
        <v>21767</v>
      </c>
      <c r="C6450" s="245" t="s">
        <v>15370</v>
      </c>
      <c r="D6450" s="247" t="n">
        <v>0.3086</v>
      </c>
    </row>
    <row r="6451" customFormat="false" ht="12.8" hidden="false" customHeight="false" outlineLevel="0" collapsed="false">
      <c r="A6451" s="245" t="n">
        <v>104243</v>
      </c>
      <c r="B6451" s="246" t="s">
        <v>21768</v>
      </c>
      <c r="C6451" s="245" t="s">
        <v>15370</v>
      </c>
      <c r="D6451" s="247" t="n">
        <v>0.2726</v>
      </c>
    </row>
    <row r="6452" customFormat="false" ht="12.8" hidden="false" customHeight="false" outlineLevel="0" collapsed="false">
      <c r="A6452" s="245" t="n">
        <v>104247</v>
      </c>
      <c r="B6452" s="246" t="s">
        <v>21769</v>
      </c>
      <c r="C6452" s="245" t="s">
        <v>15370</v>
      </c>
      <c r="D6452" s="247" t="n">
        <v>0.2547</v>
      </c>
    </row>
    <row r="6453" customFormat="false" ht="12.8" hidden="false" customHeight="false" outlineLevel="0" collapsed="false">
      <c r="A6453" s="245" t="n">
        <v>87795</v>
      </c>
      <c r="B6453" s="246" t="s">
        <v>21770</v>
      </c>
      <c r="C6453" s="245" t="s">
        <v>15370</v>
      </c>
      <c r="D6453" s="247" t="n">
        <v>0.3113</v>
      </c>
    </row>
    <row r="6454" customFormat="false" ht="12.8" hidden="false" customHeight="false" outlineLevel="0" collapsed="false">
      <c r="A6454" s="245" t="n">
        <v>87800</v>
      </c>
      <c r="B6454" s="246" t="s">
        <v>21771</v>
      </c>
      <c r="C6454" s="245" t="s">
        <v>15370</v>
      </c>
      <c r="D6454" s="247" t="n">
        <v>0.3305</v>
      </c>
    </row>
    <row r="6455" customFormat="false" ht="12.8" hidden="false" customHeight="false" outlineLevel="0" collapsed="false">
      <c r="A6455" s="245" t="n">
        <v>87804</v>
      </c>
      <c r="B6455" s="246" t="s">
        <v>21772</v>
      </c>
      <c r="C6455" s="245" t="s">
        <v>15370</v>
      </c>
      <c r="D6455" s="247" t="n">
        <v>0.2922</v>
      </c>
    </row>
    <row r="6456" customFormat="false" ht="12.8" hidden="false" customHeight="false" outlineLevel="0" collapsed="false">
      <c r="A6456" s="245" t="n">
        <v>87808</v>
      </c>
      <c r="B6456" s="246" t="s">
        <v>21773</v>
      </c>
      <c r="C6456" s="245" t="s">
        <v>15370</v>
      </c>
      <c r="D6456" s="247" t="n">
        <v>0.2729</v>
      </c>
    </row>
    <row r="6457" customFormat="false" ht="12.8" hidden="false" customHeight="false" outlineLevel="0" collapsed="false">
      <c r="A6457" s="245" t="n">
        <v>87778</v>
      </c>
      <c r="B6457" s="246" t="s">
        <v>21774</v>
      </c>
      <c r="C6457" s="245" t="s">
        <v>15370</v>
      </c>
      <c r="D6457" s="247" t="n">
        <v>0.3994</v>
      </c>
    </row>
    <row r="6458" customFormat="false" ht="12.8" hidden="false" customHeight="false" outlineLevel="0" collapsed="false">
      <c r="A6458" s="245" t="n">
        <v>87783</v>
      </c>
      <c r="B6458" s="246" t="s">
        <v>21775</v>
      </c>
      <c r="C6458" s="245" t="s">
        <v>15370</v>
      </c>
      <c r="D6458" s="247" t="n">
        <v>0.3927</v>
      </c>
    </row>
    <row r="6459" customFormat="false" ht="12.8" hidden="false" customHeight="false" outlineLevel="0" collapsed="false">
      <c r="A6459" s="245" t="n">
        <v>87787</v>
      </c>
      <c r="B6459" s="246" t="s">
        <v>21776</v>
      </c>
      <c r="C6459" s="245" t="s">
        <v>15370</v>
      </c>
      <c r="D6459" s="247" t="n">
        <v>0.3486</v>
      </c>
    </row>
    <row r="6460" customFormat="false" ht="12.8" hidden="false" customHeight="false" outlineLevel="0" collapsed="false">
      <c r="A6460" s="245" t="n">
        <v>87791</v>
      </c>
      <c r="B6460" s="246" t="s">
        <v>21777</v>
      </c>
      <c r="C6460" s="245" t="s">
        <v>15370</v>
      </c>
      <c r="D6460" s="247" t="n">
        <v>0.3514</v>
      </c>
    </row>
    <row r="6461" customFormat="false" ht="12.8" hidden="false" customHeight="false" outlineLevel="0" collapsed="false">
      <c r="A6461" s="245" t="n">
        <v>87832</v>
      </c>
      <c r="B6461" s="246" t="s">
        <v>21778</v>
      </c>
      <c r="C6461" s="245" t="s">
        <v>15370</v>
      </c>
      <c r="D6461" s="247" t="n">
        <v>0.4422</v>
      </c>
    </row>
    <row r="6462" customFormat="false" ht="12.8" hidden="false" customHeight="false" outlineLevel="0" collapsed="false">
      <c r="A6462" s="245" t="n">
        <v>87812</v>
      </c>
      <c r="B6462" s="246" t="s">
        <v>21779</v>
      </c>
      <c r="C6462" s="245" t="s">
        <v>15370</v>
      </c>
      <c r="D6462" s="247" t="n">
        <v>0.5582</v>
      </c>
    </row>
    <row r="6463" customFormat="false" ht="12.8" hidden="false" customHeight="false" outlineLevel="0" collapsed="false">
      <c r="A6463" s="245" t="n">
        <v>87816</v>
      </c>
      <c r="B6463" s="246" t="s">
        <v>21780</v>
      </c>
      <c r="C6463" s="245" t="s">
        <v>15370</v>
      </c>
      <c r="D6463" s="247" t="n">
        <v>0.5242</v>
      </c>
    </row>
    <row r="6464" customFormat="false" ht="12.8" hidden="false" customHeight="false" outlineLevel="0" collapsed="false">
      <c r="A6464" s="245" t="n">
        <v>87820</v>
      </c>
      <c r="B6464" s="246" t="s">
        <v>21781</v>
      </c>
      <c r="C6464" s="245" t="s">
        <v>15370</v>
      </c>
      <c r="D6464" s="247" t="n">
        <v>0.4722</v>
      </c>
    </row>
    <row r="6465" customFormat="false" ht="12.8" hidden="false" customHeight="false" outlineLevel="0" collapsed="false">
      <c r="A6465" s="245" t="n">
        <v>87824</v>
      </c>
      <c r="B6465" s="246" t="s">
        <v>21782</v>
      </c>
      <c r="C6465" s="245" t="s">
        <v>15370</v>
      </c>
      <c r="D6465" s="247" t="n">
        <v>0.4979</v>
      </c>
    </row>
    <row r="6466" customFormat="false" ht="12.8" hidden="false" customHeight="false" outlineLevel="0" collapsed="false">
      <c r="A6466" s="245" t="n">
        <v>87828</v>
      </c>
      <c r="B6466" s="246" t="s">
        <v>21783</v>
      </c>
      <c r="C6466" s="245" t="s">
        <v>15370</v>
      </c>
      <c r="D6466" s="247" t="n">
        <v>0.4752</v>
      </c>
    </row>
    <row r="6467" customFormat="false" ht="12.8" hidden="false" customHeight="false" outlineLevel="0" collapsed="false">
      <c r="A6467" s="245" t="n">
        <v>104251</v>
      </c>
      <c r="B6467" s="246" t="s">
        <v>21784</v>
      </c>
      <c r="C6467" s="245" t="s">
        <v>15370</v>
      </c>
      <c r="D6467" s="247" t="n">
        <v>0.5302</v>
      </c>
    </row>
    <row r="6468" customFormat="false" ht="12.8" hidden="false" customHeight="false" outlineLevel="0" collapsed="false">
      <c r="A6468" s="245" t="n">
        <v>104255</v>
      </c>
      <c r="B6468" s="246" t="s">
        <v>21785</v>
      </c>
      <c r="C6468" s="245" t="s">
        <v>15370</v>
      </c>
      <c r="D6468" s="247" t="n">
        <v>0.4962</v>
      </c>
    </row>
    <row r="6469" customFormat="false" ht="12.8" hidden="false" customHeight="false" outlineLevel="0" collapsed="false">
      <c r="A6469" s="245" t="n">
        <v>104259</v>
      </c>
      <c r="B6469" s="246" t="s">
        <v>21786</v>
      </c>
      <c r="C6469" s="245" t="s">
        <v>15370</v>
      </c>
      <c r="D6469" s="247" t="n">
        <v>0.4449</v>
      </c>
    </row>
    <row r="6470" customFormat="false" ht="12.8" hidden="false" customHeight="false" outlineLevel="0" collapsed="false">
      <c r="A6470" s="245" t="n">
        <v>104263</v>
      </c>
      <c r="B6470" s="246" t="s">
        <v>21787</v>
      </c>
      <c r="C6470" s="245" t="s">
        <v>15370</v>
      </c>
      <c r="D6470" s="247" t="n">
        <v>0.4703</v>
      </c>
    </row>
    <row r="6471" customFormat="false" ht="12.8" hidden="false" customHeight="false" outlineLevel="0" collapsed="false">
      <c r="A6471" s="245" t="n">
        <v>87794</v>
      </c>
      <c r="B6471" s="246" t="s">
        <v>21788</v>
      </c>
      <c r="C6471" s="245" t="s">
        <v>15370</v>
      </c>
      <c r="D6471" s="247" t="n">
        <v>0.641</v>
      </c>
    </row>
    <row r="6472" customFormat="false" ht="12.8" hidden="false" customHeight="false" outlineLevel="0" collapsed="false">
      <c r="A6472" s="245" t="n">
        <v>87799</v>
      </c>
      <c r="B6472" s="246" t="s">
        <v>21789</v>
      </c>
      <c r="C6472" s="245" t="s">
        <v>15370</v>
      </c>
      <c r="D6472" s="247" t="n">
        <v>0.6666</v>
      </c>
    </row>
    <row r="6473" customFormat="false" ht="12.8" hidden="false" customHeight="false" outlineLevel="0" collapsed="false">
      <c r="A6473" s="245" t="n">
        <v>87803</v>
      </c>
      <c r="B6473" s="246" t="s">
        <v>21790</v>
      </c>
      <c r="C6473" s="245" t="s">
        <v>15370</v>
      </c>
      <c r="D6473" s="247" t="n">
        <v>0.6353</v>
      </c>
    </row>
    <row r="6474" customFormat="false" ht="12.8" hidden="false" customHeight="false" outlineLevel="0" collapsed="false">
      <c r="A6474" s="245" t="n">
        <v>87807</v>
      </c>
      <c r="B6474" s="246" t="s">
        <v>21791</v>
      </c>
      <c r="C6474" s="245" t="s">
        <v>15370</v>
      </c>
      <c r="D6474" s="247" t="n">
        <v>0.6364</v>
      </c>
    </row>
    <row r="6475" customFormat="false" ht="12.8" hidden="false" customHeight="false" outlineLevel="0" collapsed="false">
      <c r="A6475" s="245" t="n">
        <v>104218</v>
      </c>
      <c r="B6475" s="246" t="s">
        <v>21792</v>
      </c>
      <c r="C6475" s="245" t="s">
        <v>15370</v>
      </c>
      <c r="D6475" s="247" t="n">
        <v>0.7014</v>
      </c>
    </row>
    <row r="6476" customFormat="false" ht="12.8" hidden="false" customHeight="false" outlineLevel="0" collapsed="false">
      <c r="A6476" s="245" t="n">
        <v>87777</v>
      </c>
      <c r="B6476" s="246" t="s">
        <v>21793</v>
      </c>
      <c r="C6476" s="245" t="s">
        <v>15370</v>
      </c>
      <c r="D6476" s="247" t="n">
        <v>0.7214</v>
      </c>
    </row>
    <row r="6477" customFormat="false" ht="12.8" hidden="false" customHeight="false" outlineLevel="0" collapsed="false">
      <c r="A6477" s="245" t="n">
        <v>104222</v>
      </c>
      <c r="B6477" s="246" t="s">
        <v>21794</v>
      </c>
      <c r="C6477" s="245" t="s">
        <v>15370</v>
      </c>
      <c r="D6477" s="247" t="n">
        <v>0.7017</v>
      </c>
    </row>
    <row r="6478" customFormat="false" ht="12.8" hidden="false" customHeight="false" outlineLevel="0" collapsed="false">
      <c r="A6478" s="245" t="n">
        <v>87781</v>
      </c>
      <c r="B6478" s="246" t="s">
        <v>21795</v>
      </c>
      <c r="C6478" s="245" t="s">
        <v>15370</v>
      </c>
      <c r="D6478" s="247" t="n">
        <v>0.7217</v>
      </c>
    </row>
    <row r="6479" customFormat="false" ht="12.8" hidden="false" customHeight="false" outlineLevel="0" collapsed="false">
      <c r="A6479" s="245" t="n">
        <v>104226</v>
      </c>
      <c r="B6479" s="246" t="s">
        <v>21796</v>
      </c>
      <c r="C6479" s="245" t="s">
        <v>15370</v>
      </c>
      <c r="D6479" s="247" t="n">
        <v>0.6696</v>
      </c>
    </row>
    <row r="6480" customFormat="false" ht="12.8" hidden="false" customHeight="false" outlineLevel="0" collapsed="false">
      <c r="A6480" s="245" t="n">
        <v>87786</v>
      </c>
      <c r="B6480" s="246" t="s">
        <v>21797</v>
      </c>
      <c r="C6480" s="245" t="s">
        <v>15370</v>
      </c>
      <c r="D6480" s="247" t="n">
        <v>0.6897</v>
      </c>
    </row>
    <row r="6481" customFormat="false" ht="12.8" hidden="false" customHeight="false" outlineLevel="0" collapsed="false">
      <c r="A6481" s="245" t="n">
        <v>104230</v>
      </c>
      <c r="B6481" s="246" t="s">
        <v>21798</v>
      </c>
      <c r="C6481" s="245" t="s">
        <v>15370</v>
      </c>
      <c r="D6481" s="247" t="n">
        <v>0.6924</v>
      </c>
    </row>
    <row r="6482" customFormat="false" ht="12.8" hidden="false" customHeight="false" outlineLevel="0" collapsed="false">
      <c r="A6482" s="245" t="n">
        <v>104234</v>
      </c>
      <c r="B6482" s="246" t="s">
        <v>21799</v>
      </c>
      <c r="C6482" s="245" t="s">
        <v>15370</v>
      </c>
      <c r="D6482" s="247" t="n">
        <v>0.621</v>
      </c>
    </row>
    <row r="6483" customFormat="false" ht="12.8" hidden="false" customHeight="false" outlineLevel="0" collapsed="false">
      <c r="A6483" s="245" t="n">
        <v>104238</v>
      </c>
      <c r="B6483" s="246" t="s">
        <v>21800</v>
      </c>
      <c r="C6483" s="245" t="s">
        <v>15370</v>
      </c>
      <c r="D6483" s="247" t="n">
        <v>0.6465</v>
      </c>
    </row>
    <row r="6484" customFormat="false" ht="12.8" hidden="false" customHeight="false" outlineLevel="0" collapsed="false">
      <c r="A6484" s="245" t="n">
        <v>104242</v>
      </c>
      <c r="B6484" s="246" t="s">
        <v>21801</v>
      </c>
      <c r="C6484" s="245" t="s">
        <v>15370</v>
      </c>
      <c r="D6484" s="247" t="n">
        <v>0.6158</v>
      </c>
    </row>
    <row r="6485" customFormat="false" ht="12.8" hidden="false" customHeight="false" outlineLevel="0" collapsed="false">
      <c r="A6485" s="245" t="n">
        <v>104246</v>
      </c>
      <c r="B6485" s="246" t="s">
        <v>21802</v>
      </c>
      <c r="C6485" s="245" t="s">
        <v>15370</v>
      </c>
      <c r="D6485" s="247" t="n">
        <v>0.6168</v>
      </c>
    </row>
    <row r="6486" customFormat="false" ht="12.8" hidden="false" customHeight="false" outlineLevel="0" collapsed="false">
      <c r="A6486" s="245" t="n">
        <v>104250</v>
      </c>
      <c r="B6486" s="246" t="s">
        <v>21803</v>
      </c>
      <c r="C6486" s="245" t="s">
        <v>15370</v>
      </c>
      <c r="D6486" s="247" t="n">
        <v>0.8266</v>
      </c>
    </row>
    <row r="6487" customFormat="false" ht="12.8" hidden="false" customHeight="false" outlineLevel="0" collapsed="false">
      <c r="A6487" s="245" t="n">
        <v>87811</v>
      </c>
      <c r="B6487" s="246" t="s">
        <v>21804</v>
      </c>
      <c r="C6487" s="245" t="s">
        <v>15370</v>
      </c>
      <c r="D6487" s="247" t="n">
        <v>0.8416</v>
      </c>
    </row>
    <row r="6488" customFormat="false" ht="12.8" hidden="false" customHeight="false" outlineLevel="0" collapsed="false">
      <c r="A6488" s="245" t="n">
        <v>104254</v>
      </c>
      <c r="B6488" s="246" t="s">
        <v>21805</v>
      </c>
      <c r="C6488" s="245" t="s">
        <v>15370</v>
      </c>
      <c r="D6488" s="247" t="n">
        <v>0.8074</v>
      </c>
    </row>
    <row r="6489" customFormat="false" ht="12.8" hidden="false" customHeight="false" outlineLevel="0" collapsed="false">
      <c r="A6489" s="245" t="n">
        <v>87815</v>
      </c>
      <c r="B6489" s="246" t="s">
        <v>21806</v>
      </c>
      <c r="C6489" s="245" t="s">
        <v>15370</v>
      </c>
      <c r="D6489" s="247" t="n">
        <v>0.8234</v>
      </c>
    </row>
    <row r="6490" customFormat="false" ht="12.8" hidden="false" customHeight="false" outlineLevel="0" collapsed="false">
      <c r="A6490" s="245" t="n">
        <v>104258</v>
      </c>
      <c r="B6490" s="246" t="s">
        <v>21807</v>
      </c>
      <c r="C6490" s="245" t="s">
        <v>15370</v>
      </c>
      <c r="D6490" s="247" t="n">
        <v>0.7757</v>
      </c>
    </row>
    <row r="6491" customFormat="false" ht="12.8" hidden="false" customHeight="false" outlineLevel="0" collapsed="false">
      <c r="A6491" s="245" t="n">
        <v>87819</v>
      </c>
      <c r="B6491" s="246" t="s">
        <v>21808</v>
      </c>
      <c r="C6491" s="245" t="s">
        <v>15370</v>
      </c>
      <c r="D6491" s="247" t="n">
        <v>0.7931</v>
      </c>
    </row>
    <row r="6492" customFormat="false" ht="12.8" hidden="false" customHeight="false" outlineLevel="0" collapsed="false">
      <c r="A6492" s="245" t="n">
        <v>104262</v>
      </c>
      <c r="B6492" s="246" t="s">
        <v>21809</v>
      </c>
      <c r="C6492" s="245" t="s">
        <v>15370</v>
      </c>
      <c r="D6492" s="247" t="n">
        <v>0.8076</v>
      </c>
    </row>
    <row r="6493" customFormat="false" ht="12.8" hidden="false" customHeight="false" outlineLevel="0" collapsed="false">
      <c r="A6493" s="245" t="n">
        <v>87823</v>
      </c>
      <c r="B6493" s="246" t="s">
        <v>21810</v>
      </c>
      <c r="C6493" s="245" t="s">
        <v>15370</v>
      </c>
      <c r="D6493" s="247" t="n">
        <v>0.8234</v>
      </c>
    </row>
    <row r="6494" customFormat="false" ht="12.8" hidden="false" customHeight="false" outlineLevel="0" collapsed="false">
      <c r="A6494" s="245" t="n">
        <v>87827</v>
      </c>
      <c r="B6494" s="246" t="s">
        <v>21811</v>
      </c>
      <c r="C6494" s="245" t="s">
        <v>15370</v>
      </c>
      <c r="D6494" s="247" t="n">
        <v>0.7947</v>
      </c>
    </row>
    <row r="6495" customFormat="false" ht="12.8" hidden="false" customHeight="false" outlineLevel="0" collapsed="false">
      <c r="A6495" s="245" t="n">
        <v>87831</v>
      </c>
      <c r="B6495" s="246" t="s">
        <v>21812</v>
      </c>
      <c r="C6495" s="245" t="s">
        <v>15370</v>
      </c>
      <c r="D6495" s="247" t="n">
        <v>0.7739</v>
      </c>
    </row>
    <row r="6496" customFormat="false" ht="12.8" hidden="false" customHeight="false" outlineLevel="0" collapsed="false">
      <c r="A6496" s="245" t="n">
        <v>104220</v>
      </c>
      <c r="B6496" s="246" t="s">
        <v>21813</v>
      </c>
      <c r="C6496" s="245" t="s">
        <v>15370</v>
      </c>
      <c r="D6496" s="247" t="n">
        <v>0.5798</v>
      </c>
    </row>
    <row r="6497" customFormat="false" ht="12.8" hidden="false" customHeight="false" outlineLevel="0" collapsed="false">
      <c r="A6497" s="245" t="n">
        <v>104203</v>
      </c>
      <c r="B6497" s="246" t="s">
        <v>21814</v>
      </c>
      <c r="C6497" s="245" t="s">
        <v>15370</v>
      </c>
      <c r="D6497" s="247" t="n">
        <v>0.5988</v>
      </c>
    </row>
    <row r="6498" customFormat="false" ht="12.8" hidden="false" customHeight="false" outlineLevel="0" collapsed="false">
      <c r="A6498" s="245" t="n">
        <v>104224</v>
      </c>
      <c r="B6498" s="246" t="s">
        <v>21815</v>
      </c>
      <c r="C6498" s="245" t="s">
        <v>15370</v>
      </c>
      <c r="D6498" s="247" t="n">
        <v>0.5782</v>
      </c>
    </row>
    <row r="6499" customFormat="false" ht="12.8" hidden="false" customHeight="false" outlineLevel="0" collapsed="false">
      <c r="A6499" s="245" t="n">
        <v>104204</v>
      </c>
      <c r="B6499" s="246" t="s">
        <v>21816</v>
      </c>
      <c r="C6499" s="245" t="s">
        <v>15370</v>
      </c>
      <c r="D6499" s="247" t="n">
        <v>0.5975</v>
      </c>
    </row>
    <row r="6500" customFormat="false" ht="12.8" hidden="false" customHeight="false" outlineLevel="0" collapsed="false">
      <c r="A6500" s="245" t="n">
        <v>104228</v>
      </c>
      <c r="B6500" s="246" t="s">
        <v>21817</v>
      </c>
      <c r="C6500" s="245" t="s">
        <v>15370</v>
      </c>
      <c r="D6500" s="247" t="n">
        <v>0.5451</v>
      </c>
    </row>
    <row r="6501" customFormat="false" ht="12.8" hidden="false" customHeight="false" outlineLevel="0" collapsed="false">
      <c r="A6501" s="245" t="n">
        <v>104205</v>
      </c>
      <c r="B6501" s="246" t="s">
        <v>21818</v>
      </c>
      <c r="C6501" s="245" t="s">
        <v>15370</v>
      </c>
      <c r="D6501" s="247" t="n">
        <v>0.5649</v>
      </c>
    </row>
    <row r="6502" customFormat="false" ht="12.8" hidden="false" customHeight="false" outlineLevel="0" collapsed="false">
      <c r="A6502" s="245" t="n">
        <v>104232</v>
      </c>
      <c r="B6502" s="246" t="s">
        <v>21819</v>
      </c>
      <c r="C6502" s="245" t="s">
        <v>15370</v>
      </c>
      <c r="D6502" s="247" t="n">
        <v>0.5486</v>
      </c>
    </row>
    <row r="6503" customFormat="false" ht="12.8" hidden="false" customHeight="false" outlineLevel="0" collapsed="false">
      <c r="A6503" s="245" t="n">
        <v>104206</v>
      </c>
      <c r="B6503" s="246" t="s">
        <v>21820</v>
      </c>
      <c r="C6503" s="245" t="s">
        <v>15370</v>
      </c>
      <c r="D6503" s="247" t="n">
        <v>0.5682</v>
      </c>
    </row>
    <row r="6504" customFormat="false" ht="12.8" hidden="false" customHeight="false" outlineLevel="0" collapsed="false">
      <c r="A6504" s="245" t="n">
        <v>104236</v>
      </c>
      <c r="B6504" s="246" t="s">
        <v>21821</v>
      </c>
      <c r="C6504" s="245" t="s">
        <v>15370</v>
      </c>
      <c r="D6504" s="247" t="n">
        <v>0.5001</v>
      </c>
    </row>
    <row r="6505" customFormat="false" ht="12.8" hidden="false" customHeight="false" outlineLevel="0" collapsed="false">
      <c r="A6505" s="245" t="n">
        <v>104207</v>
      </c>
      <c r="B6505" s="246" t="s">
        <v>21822</v>
      </c>
      <c r="C6505" s="245" t="s">
        <v>15370</v>
      </c>
      <c r="D6505" s="247" t="n">
        <v>0.5205</v>
      </c>
    </row>
    <row r="6506" customFormat="false" ht="12.8" hidden="false" customHeight="false" outlineLevel="0" collapsed="false">
      <c r="A6506" s="245" t="n">
        <v>104240</v>
      </c>
      <c r="B6506" s="246" t="s">
        <v>21823</v>
      </c>
      <c r="C6506" s="245" t="s">
        <v>15370</v>
      </c>
      <c r="D6506" s="247" t="n">
        <v>0.5228</v>
      </c>
    </row>
    <row r="6507" customFormat="false" ht="12.8" hidden="false" customHeight="false" outlineLevel="0" collapsed="false">
      <c r="A6507" s="245" t="n">
        <v>104208</v>
      </c>
      <c r="B6507" s="246" t="s">
        <v>21824</v>
      </c>
      <c r="C6507" s="245" t="s">
        <v>15370</v>
      </c>
      <c r="D6507" s="247" t="n">
        <v>0.5427</v>
      </c>
    </row>
    <row r="6508" customFormat="false" ht="12.8" hidden="false" customHeight="false" outlineLevel="0" collapsed="false">
      <c r="A6508" s="245" t="n">
        <v>104244</v>
      </c>
      <c r="B6508" s="246" t="s">
        <v>21825</v>
      </c>
      <c r="C6508" s="245" t="s">
        <v>15370</v>
      </c>
      <c r="D6508" s="247" t="n">
        <v>0.4904</v>
      </c>
    </row>
    <row r="6509" customFormat="false" ht="12.8" hidden="false" customHeight="false" outlineLevel="0" collapsed="false">
      <c r="A6509" s="245" t="n">
        <v>104209</v>
      </c>
      <c r="B6509" s="246" t="s">
        <v>21826</v>
      </c>
      <c r="C6509" s="245" t="s">
        <v>15370</v>
      </c>
      <c r="D6509" s="247" t="n">
        <v>0.51</v>
      </c>
    </row>
    <row r="6510" customFormat="false" ht="12.8" hidden="false" customHeight="false" outlineLevel="0" collapsed="false">
      <c r="A6510" s="245" t="n">
        <v>104248</v>
      </c>
      <c r="B6510" s="246" t="s">
        <v>21827</v>
      </c>
      <c r="C6510" s="245" t="s">
        <v>15370</v>
      </c>
      <c r="D6510" s="247" t="n">
        <v>0.4723</v>
      </c>
    </row>
    <row r="6511" customFormat="false" ht="12.8" hidden="false" customHeight="false" outlineLevel="0" collapsed="false">
      <c r="A6511" s="245" t="n">
        <v>104210</v>
      </c>
      <c r="B6511" s="246" t="s">
        <v>21828</v>
      </c>
      <c r="C6511" s="245" t="s">
        <v>15370</v>
      </c>
      <c r="D6511" s="247" t="n">
        <v>0.4918</v>
      </c>
    </row>
    <row r="6512" customFormat="false" ht="12.8" hidden="false" customHeight="false" outlineLevel="0" collapsed="false">
      <c r="A6512" s="245" t="n">
        <v>104252</v>
      </c>
      <c r="B6512" s="246" t="s">
        <v>21829</v>
      </c>
      <c r="C6512" s="245" t="s">
        <v>15370</v>
      </c>
      <c r="D6512" s="247" t="n">
        <v>0.6944</v>
      </c>
    </row>
    <row r="6513" customFormat="false" ht="12.8" hidden="false" customHeight="false" outlineLevel="0" collapsed="false">
      <c r="A6513" s="245" t="n">
        <v>104211</v>
      </c>
      <c r="B6513" s="246" t="s">
        <v>21830</v>
      </c>
      <c r="C6513" s="245" t="s">
        <v>15370</v>
      </c>
      <c r="D6513" s="247" t="n">
        <v>0.7083</v>
      </c>
    </row>
    <row r="6514" customFormat="false" ht="12.8" hidden="false" customHeight="false" outlineLevel="0" collapsed="false">
      <c r="A6514" s="245" t="n">
        <v>104212</v>
      </c>
      <c r="B6514" s="246" t="s">
        <v>21831</v>
      </c>
      <c r="C6514" s="245" t="s">
        <v>15370</v>
      </c>
      <c r="D6514" s="247" t="n">
        <v>0.6905</v>
      </c>
    </row>
    <row r="6515" customFormat="false" ht="12.8" hidden="false" customHeight="false" outlineLevel="0" collapsed="false">
      <c r="A6515" s="245" t="n">
        <v>104213</v>
      </c>
      <c r="B6515" s="246" t="s">
        <v>21832</v>
      </c>
      <c r="C6515" s="245" t="s">
        <v>15370</v>
      </c>
      <c r="D6515" s="247" t="n">
        <v>0.6611</v>
      </c>
    </row>
    <row r="6516" customFormat="false" ht="12.8" hidden="false" customHeight="false" outlineLevel="0" collapsed="false">
      <c r="A6516" s="245" t="n">
        <v>104214</v>
      </c>
      <c r="B6516" s="246" t="s">
        <v>21833</v>
      </c>
      <c r="C6516" s="245" t="s">
        <v>15370</v>
      </c>
      <c r="D6516" s="247" t="n">
        <v>0.6757</v>
      </c>
    </row>
    <row r="6517" customFormat="false" ht="12.8" hidden="false" customHeight="false" outlineLevel="0" collapsed="false">
      <c r="A6517" s="245" t="n">
        <v>104215</v>
      </c>
      <c r="B6517" s="246" t="s">
        <v>21834</v>
      </c>
      <c r="C6517" s="245" t="s">
        <v>15370</v>
      </c>
      <c r="D6517" s="247" t="n">
        <v>0.6674</v>
      </c>
    </row>
    <row r="6518" customFormat="false" ht="12.8" hidden="false" customHeight="false" outlineLevel="0" collapsed="false">
      <c r="A6518" s="245" t="n">
        <v>104216</v>
      </c>
      <c r="B6518" s="246" t="s">
        <v>21835</v>
      </c>
      <c r="C6518" s="245" t="s">
        <v>15370</v>
      </c>
      <c r="D6518" s="247" t="n">
        <v>0.6467</v>
      </c>
    </row>
    <row r="6519" customFormat="false" ht="12.8" hidden="false" customHeight="false" outlineLevel="0" collapsed="false">
      <c r="A6519" s="245" t="n">
        <v>104217</v>
      </c>
      <c r="B6519" s="246" t="s">
        <v>21836</v>
      </c>
      <c r="C6519" s="245" t="s">
        <v>15370</v>
      </c>
      <c r="D6519" s="247" t="n">
        <v>0.6752</v>
      </c>
    </row>
    <row r="6520" customFormat="false" ht="12.8" hidden="false" customHeight="false" outlineLevel="0" collapsed="false">
      <c r="A6520" s="245" t="n">
        <v>104221</v>
      </c>
      <c r="B6520" s="246" t="s">
        <v>21837</v>
      </c>
      <c r="C6520" s="245" t="s">
        <v>15370</v>
      </c>
      <c r="D6520" s="247" t="n">
        <v>0.6747</v>
      </c>
    </row>
    <row r="6521" customFormat="false" ht="12.8" hidden="false" customHeight="false" outlineLevel="0" collapsed="false">
      <c r="A6521" s="245" t="n">
        <v>104225</v>
      </c>
      <c r="B6521" s="246" t="s">
        <v>21838</v>
      </c>
      <c r="C6521" s="245" t="s">
        <v>15370</v>
      </c>
      <c r="D6521" s="247" t="n">
        <v>0.636</v>
      </c>
    </row>
    <row r="6522" customFormat="false" ht="12.8" hidden="false" customHeight="false" outlineLevel="0" collapsed="false">
      <c r="A6522" s="245" t="n">
        <v>104229</v>
      </c>
      <c r="B6522" s="246" t="s">
        <v>21839</v>
      </c>
      <c r="C6522" s="245" t="s">
        <v>15370</v>
      </c>
      <c r="D6522" s="247" t="n">
        <v>0.6627</v>
      </c>
    </row>
    <row r="6523" customFormat="false" ht="12.8" hidden="false" customHeight="false" outlineLevel="0" collapsed="false">
      <c r="A6523" s="245" t="n">
        <v>104233</v>
      </c>
      <c r="B6523" s="246" t="s">
        <v>21840</v>
      </c>
      <c r="C6523" s="245" t="s">
        <v>15370</v>
      </c>
      <c r="D6523" s="247" t="n">
        <v>0.582</v>
      </c>
    </row>
    <row r="6524" customFormat="false" ht="12.8" hidden="false" customHeight="false" outlineLevel="0" collapsed="false">
      <c r="A6524" s="245" t="n">
        <v>104237</v>
      </c>
      <c r="B6524" s="246" t="s">
        <v>21841</v>
      </c>
      <c r="C6524" s="245" t="s">
        <v>15370</v>
      </c>
      <c r="D6524" s="247" t="n">
        <v>0.6104</v>
      </c>
    </row>
    <row r="6525" customFormat="false" ht="12.8" hidden="false" customHeight="false" outlineLevel="0" collapsed="false">
      <c r="A6525" s="245" t="n">
        <v>104241</v>
      </c>
      <c r="B6525" s="246" t="s">
        <v>21842</v>
      </c>
      <c r="C6525" s="245" t="s">
        <v>15370</v>
      </c>
      <c r="D6525" s="247" t="n">
        <v>0.5725</v>
      </c>
    </row>
    <row r="6526" customFormat="false" ht="12.8" hidden="false" customHeight="false" outlineLevel="0" collapsed="false">
      <c r="A6526" s="245" t="n">
        <v>104245</v>
      </c>
      <c r="B6526" s="246" t="s">
        <v>21843</v>
      </c>
      <c r="C6526" s="245" t="s">
        <v>15370</v>
      </c>
      <c r="D6526" s="247" t="n">
        <v>0.5729</v>
      </c>
    </row>
    <row r="6527" customFormat="false" ht="12.8" hidden="false" customHeight="false" outlineLevel="0" collapsed="false">
      <c r="A6527" s="245" t="n">
        <v>104249</v>
      </c>
      <c r="B6527" s="246" t="s">
        <v>21844</v>
      </c>
      <c r="C6527" s="245" t="s">
        <v>15370</v>
      </c>
      <c r="D6527" s="247" t="n">
        <v>0.8147</v>
      </c>
    </row>
    <row r="6528" customFormat="false" ht="12.8" hidden="false" customHeight="false" outlineLevel="0" collapsed="false">
      <c r="A6528" s="245" t="n">
        <v>104253</v>
      </c>
      <c r="B6528" s="246" t="s">
        <v>21845</v>
      </c>
      <c r="C6528" s="245" t="s">
        <v>15370</v>
      </c>
      <c r="D6528" s="247" t="n">
        <v>0.793</v>
      </c>
    </row>
    <row r="6529" customFormat="false" ht="12.8" hidden="false" customHeight="false" outlineLevel="0" collapsed="false">
      <c r="A6529" s="245" t="n">
        <v>104256</v>
      </c>
      <c r="B6529" s="246" t="s">
        <v>21846</v>
      </c>
      <c r="C6529" s="245" t="s">
        <v>15370</v>
      </c>
      <c r="D6529" s="247" t="n">
        <v>0.6754</v>
      </c>
    </row>
    <row r="6530" customFormat="false" ht="12.8" hidden="false" customHeight="false" outlineLevel="0" collapsed="false">
      <c r="A6530" s="245" t="n">
        <v>104260</v>
      </c>
      <c r="B6530" s="246" t="s">
        <v>21847</v>
      </c>
      <c r="C6530" s="245" t="s">
        <v>15370</v>
      </c>
      <c r="D6530" s="247" t="n">
        <v>0.6445</v>
      </c>
    </row>
    <row r="6531" customFormat="false" ht="12.8" hidden="false" customHeight="false" outlineLevel="0" collapsed="false">
      <c r="A6531" s="245" t="n">
        <v>104264</v>
      </c>
      <c r="B6531" s="246" t="s">
        <v>21848</v>
      </c>
      <c r="C6531" s="245" t="s">
        <v>15370</v>
      </c>
      <c r="D6531" s="247" t="n">
        <v>0.6598</v>
      </c>
    </row>
    <row r="6532" customFormat="false" ht="12.8" hidden="false" customHeight="false" outlineLevel="0" collapsed="false">
      <c r="A6532" s="245" t="n">
        <v>87792</v>
      </c>
      <c r="B6532" s="246" t="s">
        <v>21849</v>
      </c>
      <c r="C6532" s="245" t="s">
        <v>15370</v>
      </c>
      <c r="D6532" s="247" t="n">
        <v>0.6058</v>
      </c>
    </row>
    <row r="6533" customFormat="false" ht="12.8" hidden="false" customHeight="false" outlineLevel="0" collapsed="false">
      <c r="A6533" s="245" t="n">
        <v>87797</v>
      </c>
      <c r="B6533" s="246" t="s">
        <v>21850</v>
      </c>
      <c r="C6533" s="245" t="s">
        <v>15370</v>
      </c>
      <c r="D6533" s="247" t="n">
        <v>0.6341</v>
      </c>
    </row>
    <row r="6534" customFormat="false" ht="12.8" hidden="false" customHeight="false" outlineLevel="0" collapsed="false">
      <c r="A6534" s="245" t="n">
        <v>87801</v>
      </c>
      <c r="B6534" s="246" t="s">
        <v>21851</v>
      </c>
      <c r="C6534" s="245" t="s">
        <v>15370</v>
      </c>
      <c r="D6534" s="247" t="n">
        <v>0.596</v>
      </c>
    </row>
    <row r="6535" customFormat="false" ht="12.8" hidden="false" customHeight="false" outlineLevel="0" collapsed="false">
      <c r="A6535" s="245" t="n">
        <v>87805</v>
      </c>
      <c r="B6535" s="246" t="s">
        <v>21852</v>
      </c>
      <c r="C6535" s="245" t="s">
        <v>15370</v>
      </c>
      <c r="D6535" s="247" t="n">
        <v>0.5967</v>
      </c>
    </row>
    <row r="6536" customFormat="false" ht="12.8" hidden="false" customHeight="false" outlineLevel="0" collapsed="false">
      <c r="A6536" s="245" t="n">
        <v>87775</v>
      </c>
      <c r="B6536" s="246" t="s">
        <v>21853</v>
      </c>
      <c r="C6536" s="245" t="s">
        <v>15370</v>
      </c>
      <c r="D6536" s="247" t="n">
        <v>0.6984</v>
      </c>
    </row>
    <row r="6537" customFormat="false" ht="12.8" hidden="false" customHeight="false" outlineLevel="0" collapsed="false">
      <c r="A6537" s="245" t="n">
        <v>87779</v>
      </c>
      <c r="B6537" s="246" t="s">
        <v>21854</v>
      </c>
      <c r="C6537" s="245" t="s">
        <v>15370</v>
      </c>
      <c r="D6537" s="247" t="n">
        <v>0.6978</v>
      </c>
    </row>
    <row r="6538" customFormat="false" ht="12.8" hidden="false" customHeight="false" outlineLevel="0" collapsed="false">
      <c r="A6538" s="245" t="n">
        <v>87784</v>
      </c>
      <c r="B6538" s="246" t="s">
        <v>21855</v>
      </c>
      <c r="C6538" s="245" t="s">
        <v>15370</v>
      </c>
      <c r="D6538" s="247" t="n">
        <v>0.6597</v>
      </c>
    </row>
    <row r="6539" customFormat="false" ht="12.8" hidden="false" customHeight="false" outlineLevel="0" collapsed="false">
      <c r="A6539" s="245" t="n">
        <v>87788</v>
      </c>
      <c r="B6539" s="246" t="s">
        <v>21856</v>
      </c>
      <c r="C6539" s="245" t="s">
        <v>15370</v>
      </c>
      <c r="D6539" s="247" t="n">
        <v>0.6857</v>
      </c>
    </row>
    <row r="6540" customFormat="false" ht="12.8" hidden="false" customHeight="false" outlineLevel="0" collapsed="false">
      <c r="A6540" s="245" t="n">
        <v>87809</v>
      </c>
      <c r="B6540" s="246" t="s">
        <v>21857</v>
      </c>
      <c r="C6540" s="245" t="s">
        <v>15370</v>
      </c>
      <c r="D6540" s="247" t="n">
        <v>0.8313</v>
      </c>
    </row>
    <row r="6541" customFormat="false" ht="12.8" hidden="false" customHeight="false" outlineLevel="0" collapsed="false">
      <c r="A6541" s="245" t="n">
        <v>87813</v>
      </c>
      <c r="B6541" s="246" t="s">
        <v>21858</v>
      </c>
      <c r="C6541" s="245" t="s">
        <v>15370</v>
      </c>
      <c r="D6541" s="247" t="n">
        <v>0.811</v>
      </c>
    </row>
    <row r="6542" customFormat="false" ht="12.8" hidden="false" customHeight="false" outlineLevel="0" collapsed="false">
      <c r="A6542" s="245" t="n">
        <v>104257</v>
      </c>
      <c r="B6542" s="246" t="s">
        <v>21859</v>
      </c>
      <c r="C6542" s="245" t="s">
        <v>15370</v>
      </c>
      <c r="D6542" s="247" t="n">
        <v>0.7571</v>
      </c>
    </row>
    <row r="6543" customFormat="false" ht="12.8" hidden="false" customHeight="false" outlineLevel="0" collapsed="false">
      <c r="A6543" s="245" t="n">
        <v>87817</v>
      </c>
      <c r="B6543" s="246" t="s">
        <v>21860</v>
      </c>
      <c r="C6543" s="245" t="s">
        <v>15370</v>
      </c>
      <c r="D6543" s="247" t="n">
        <v>0.7769</v>
      </c>
    </row>
    <row r="6544" customFormat="false" ht="12.8" hidden="false" customHeight="false" outlineLevel="0" collapsed="false">
      <c r="A6544" s="245" t="n">
        <v>104261</v>
      </c>
      <c r="B6544" s="246" t="s">
        <v>21861</v>
      </c>
      <c r="C6544" s="245" t="s">
        <v>15370</v>
      </c>
      <c r="D6544" s="247" t="n">
        <v>0.7933</v>
      </c>
    </row>
    <row r="6545" customFormat="false" ht="12.8" hidden="false" customHeight="false" outlineLevel="0" collapsed="false">
      <c r="A6545" s="245" t="n">
        <v>87821</v>
      </c>
      <c r="B6545" s="246" t="s">
        <v>21862</v>
      </c>
      <c r="C6545" s="245" t="s">
        <v>15370</v>
      </c>
      <c r="D6545" s="247" t="n">
        <v>0.811</v>
      </c>
    </row>
    <row r="6546" customFormat="false" ht="12.8" hidden="false" customHeight="false" outlineLevel="0" collapsed="false">
      <c r="A6546" s="245" t="n">
        <v>87825</v>
      </c>
      <c r="B6546" s="246" t="s">
        <v>21863</v>
      </c>
      <c r="C6546" s="245" t="s">
        <v>15370</v>
      </c>
      <c r="D6546" s="247" t="n">
        <v>0.7789</v>
      </c>
    </row>
    <row r="6547" customFormat="false" ht="12.8" hidden="false" customHeight="false" outlineLevel="0" collapsed="false">
      <c r="A6547" s="245" t="n">
        <v>87829</v>
      </c>
      <c r="B6547" s="246" t="s">
        <v>21864</v>
      </c>
      <c r="C6547" s="245" t="s">
        <v>15370</v>
      </c>
      <c r="D6547" s="247" t="n">
        <v>0.755</v>
      </c>
    </row>
    <row r="6548" customFormat="false" ht="12.8" hidden="false" customHeight="false" outlineLevel="0" collapsed="false">
      <c r="A6548" s="245" t="n">
        <v>87557</v>
      </c>
      <c r="B6548" s="246" t="s">
        <v>21865</v>
      </c>
      <c r="C6548" s="245" t="s">
        <v>15370</v>
      </c>
      <c r="D6548" s="247" t="n">
        <v>0.2701</v>
      </c>
    </row>
    <row r="6549" customFormat="false" ht="12.8" hidden="false" customHeight="false" outlineLevel="0" collapsed="false">
      <c r="A6549" s="245" t="n">
        <v>87539</v>
      </c>
      <c r="B6549" s="246" t="s">
        <v>21866</v>
      </c>
      <c r="C6549" s="245" t="s">
        <v>15370</v>
      </c>
      <c r="D6549" s="247" t="n">
        <v>0.2441</v>
      </c>
    </row>
    <row r="6550" customFormat="false" ht="12.8" hidden="false" customHeight="false" outlineLevel="0" collapsed="false">
      <c r="A6550" s="245" t="n">
        <v>104972</v>
      </c>
      <c r="B6550" s="246" t="s">
        <v>21867</v>
      </c>
      <c r="C6550" s="245" t="s">
        <v>15370</v>
      </c>
      <c r="D6550" s="247" t="n">
        <v>0.7511</v>
      </c>
    </row>
    <row r="6551" customFormat="false" ht="12.8" hidden="false" customHeight="false" outlineLevel="0" collapsed="false">
      <c r="A6551" s="245" t="n">
        <v>104954</v>
      </c>
      <c r="B6551" s="246" t="s">
        <v>21868</v>
      </c>
      <c r="C6551" s="245" t="s">
        <v>15370</v>
      </c>
      <c r="D6551" s="247" t="n">
        <v>0.7186</v>
      </c>
    </row>
    <row r="6552" customFormat="false" ht="12.8" hidden="false" customHeight="false" outlineLevel="0" collapsed="false">
      <c r="A6552" s="245" t="n">
        <v>104976</v>
      </c>
      <c r="B6552" s="246" t="s">
        <v>21869</v>
      </c>
      <c r="C6552" s="245" t="s">
        <v>15370</v>
      </c>
      <c r="D6552" s="247" t="n">
        <v>0.7185</v>
      </c>
    </row>
    <row r="6553" customFormat="false" ht="12.8" hidden="false" customHeight="false" outlineLevel="0" collapsed="false">
      <c r="A6553" s="245" t="n">
        <v>104966</v>
      </c>
      <c r="B6553" s="246" t="s">
        <v>21870</v>
      </c>
      <c r="C6553" s="245" t="s">
        <v>15370</v>
      </c>
      <c r="D6553" s="247" t="n">
        <v>0.6929</v>
      </c>
    </row>
    <row r="6554" customFormat="false" ht="12.8" hidden="false" customHeight="false" outlineLevel="0" collapsed="false">
      <c r="A6554" s="245" t="n">
        <v>104968</v>
      </c>
      <c r="B6554" s="246" t="s">
        <v>21871</v>
      </c>
      <c r="C6554" s="245" t="s">
        <v>15370</v>
      </c>
      <c r="D6554" s="247" t="n">
        <v>0.7917</v>
      </c>
    </row>
    <row r="6555" customFormat="false" ht="12.8" hidden="false" customHeight="false" outlineLevel="0" collapsed="false">
      <c r="A6555" s="245" t="n">
        <v>104962</v>
      </c>
      <c r="B6555" s="246" t="s">
        <v>21872</v>
      </c>
      <c r="C6555" s="245" t="s">
        <v>15370</v>
      </c>
      <c r="D6555" s="247" t="n">
        <v>0.7533</v>
      </c>
    </row>
    <row r="6556" customFormat="false" ht="12.8" hidden="false" customHeight="false" outlineLevel="0" collapsed="false">
      <c r="A6556" s="245" t="n">
        <v>87550</v>
      </c>
      <c r="B6556" s="246" t="s">
        <v>21873</v>
      </c>
      <c r="C6556" s="245" t="s">
        <v>15370</v>
      </c>
      <c r="D6556" s="247" t="n">
        <v>0.6827</v>
      </c>
    </row>
    <row r="6557" customFormat="false" ht="12.8" hidden="false" customHeight="false" outlineLevel="0" collapsed="false">
      <c r="A6557" s="245" t="n">
        <v>87532</v>
      </c>
      <c r="B6557" s="246" t="s">
        <v>21874</v>
      </c>
      <c r="C6557" s="245" t="s">
        <v>15370</v>
      </c>
      <c r="D6557" s="247" t="n">
        <v>0.6493</v>
      </c>
    </row>
    <row r="6558" customFormat="false" ht="12.8" hidden="false" customHeight="false" outlineLevel="0" collapsed="false">
      <c r="A6558" s="245" t="n">
        <v>87554</v>
      </c>
      <c r="B6558" s="246" t="s">
        <v>21875</v>
      </c>
      <c r="C6558" s="245" t="s">
        <v>15370</v>
      </c>
      <c r="D6558" s="247" t="n">
        <v>0.6492</v>
      </c>
    </row>
    <row r="6559" customFormat="false" ht="12.8" hidden="false" customHeight="false" outlineLevel="0" collapsed="false">
      <c r="A6559" s="245" t="n">
        <v>87536</v>
      </c>
      <c r="B6559" s="246" t="s">
        <v>21876</v>
      </c>
      <c r="C6559" s="245" t="s">
        <v>15370</v>
      </c>
      <c r="D6559" s="247" t="n">
        <v>0.6241</v>
      </c>
    </row>
    <row r="6560" customFormat="false" ht="12.8" hidden="false" customHeight="false" outlineLevel="0" collapsed="false">
      <c r="A6560" s="245" t="n">
        <v>87528</v>
      </c>
      <c r="B6560" s="246" t="s">
        <v>21877</v>
      </c>
      <c r="C6560" s="245" t="s">
        <v>15370</v>
      </c>
      <c r="D6560" s="247" t="n">
        <v>0.685</v>
      </c>
    </row>
    <row r="6561" customFormat="false" ht="12.8" hidden="false" customHeight="false" outlineLevel="0" collapsed="false">
      <c r="A6561" s="245" t="n">
        <v>87546</v>
      </c>
      <c r="B6561" s="246" t="s">
        <v>21878</v>
      </c>
      <c r="C6561" s="245" t="s">
        <v>15370</v>
      </c>
      <c r="D6561" s="247" t="n">
        <v>0.7265</v>
      </c>
    </row>
    <row r="6562" customFormat="false" ht="12.8" hidden="false" customHeight="false" outlineLevel="0" collapsed="false">
      <c r="A6562" s="245" t="n">
        <v>104971</v>
      </c>
      <c r="B6562" s="246" t="s">
        <v>21879</v>
      </c>
      <c r="C6562" s="245" t="s">
        <v>15370</v>
      </c>
      <c r="D6562" s="247" t="n">
        <v>0.7286</v>
      </c>
    </row>
    <row r="6563" customFormat="false" ht="12.8" hidden="false" customHeight="false" outlineLevel="0" collapsed="false">
      <c r="A6563" s="245" t="n">
        <v>104965</v>
      </c>
      <c r="B6563" s="246" t="s">
        <v>21880</v>
      </c>
      <c r="C6563" s="245" t="s">
        <v>15370</v>
      </c>
      <c r="D6563" s="247" t="n">
        <v>0.6907</v>
      </c>
    </row>
    <row r="6564" customFormat="false" ht="12.8" hidden="false" customHeight="false" outlineLevel="0" collapsed="false">
      <c r="A6564" s="245" t="n">
        <v>104975</v>
      </c>
      <c r="B6564" s="246" t="s">
        <v>21881</v>
      </c>
      <c r="C6564" s="245" t="s">
        <v>15370</v>
      </c>
      <c r="D6564" s="247" t="n">
        <v>0.6904</v>
      </c>
    </row>
    <row r="6565" customFormat="false" ht="12.8" hidden="false" customHeight="false" outlineLevel="0" collapsed="false">
      <c r="A6565" s="245" t="n">
        <v>104957</v>
      </c>
      <c r="B6565" s="246" t="s">
        <v>21882</v>
      </c>
      <c r="C6565" s="245" t="s">
        <v>15370</v>
      </c>
      <c r="D6565" s="247" t="n">
        <v>0.6602</v>
      </c>
    </row>
    <row r="6566" customFormat="false" ht="12.8" hidden="false" customHeight="false" outlineLevel="0" collapsed="false">
      <c r="A6566" s="245" t="n">
        <v>104967</v>
      </c>
      <c r="B6566" s="246" t="s">
        <v>21883</v>
      </c>
      <c r="C6566" s="245" t="s">
        <v>15370</v>
      </c>
      <c r="D6566" s="247" t="n">
        <v>0.7753</v>
      </c>
    </row>
    <row r="6567" customFormat="false" ht="12.8" hidden="false" customHeight="false" outlineLevel="0" collapsed="false">
      <c r="A6567" s="245" t="n">
        <v>104961</v>
      </c>
      <c r="B6567" s="246" t="s">
        <v>21884</v>
      </c>
      <c r="C6567" s="245" t="s">
        <v>15370</v>
      </c>
      <c r="D6567" s="247" t="n">
        <v>0.7313</v>
      </c>
    </row>
    <row r="6568" customFormat="false" ht="12.8" hidden="false" customHeight="false" outlineLevel="0" collapsed="false">
      <c r="A6568" s="245" t="n">
        <v>87549</v>
      </c>
      <c r="B6568" s="246" t="s">
        <v>21885</v>
      </c>
      <c r="C6568" s="245" t="s">
        <v>15370</v>
      </c>
      <c r="D6568" s="247" t="n">
        <v>0.6479</v>
      </c>
    </row>
    <row r="6569" customFormat="false" ht="12.8" hidden="false" customHeight="false" outlineLevel="0" collapsed="false">
      <c r="A6569" s="245" t="n">
        <v>87531</v>
      </c>
      <c r="B6569" s="246" t="s">
        <v>21886</v>
      </c>
      <c r="C6569" s="245" t="s">
        <v>15370</v>
      </c>
      <c r="D6569" s="247" t="n">
        <v>0.6075</v>
      </c>
    </row>
    <row r="6570" customFormat="false" ht="12.8" hidden="false" customHeight="false" outlineLevel="0" collapsed="false">
      <c r="A6570" s="245" t="n">
        <v>87553</v>
      </c>
      <c r="B6570" s="246" t="s">
        <v>21887</v>
      </c>
      <c r="C6570" s="245" t="s">
        <v>15370</v>
      </c>
      <c r="D6570" s="247" t="n">
        <v>0.6073</v>
      </c>
    </row>
    <row r="6571" customFormat="false" ht="12.8" hidden="false" customHeight="false" outlineLevel="0" collapsed="false">
      <c r="A6571" s="245" t="n">
        <v>87535</v>
      </c>
      <c r="B6571" s="246" t="s">
        <v>21888</v>
      </c>
      <c r="C6571" s="245" t="s">
        <v>15370</v>
      </c>
      <c r="D6571" s="247" t="n">
        <v>0.5765</v>
      </c>
    </row>
    <row r="6572" customFormat="false" ht="12.8" hidden="false" customHeight="false" outlineLevel="0" collapsed="false">
      <c r="A6572" s="245" t="n">
        <v>87527</v>
      </c>
      <c r="B6572" s="246" t="s">
        <v>21889</v>
      </c>
      <c r="C6572" s="245" t="s">
        <v>15370</v>
      </c>
      <c r="D6572" s="247" t="n">
        <v>0.6507</v>
      </c>
    </row>
    <row r="6573" customFormat="false" ht="12.8" hidden="false" customHeight="false" outlineLevel="0" collapsed="false">
      <c r="A6573" s="245" t="n">
        <v>87545</v>
      </c>
      <c r="B6573" s="246" t="s">
        <v>21890</v>
      </c>
      <c r="C6573" s="245" t="s">
        <v>15370</v>
      </c>
      <c r="D6573" s="247" t="n">
        <v>0.6999</v>
      </c>
    </row>
    <row r="6574" customFormat="false" ht="12.8" hidden="false" customHeight="false" outlineLevel="0" collapsed="false">
      <c r="A6574" s="245" t="n">
        <v>104960</v>
      </c>
      <c r="B6574" s="246" t="s">
        <v>21891</v>
      </c>
      <c r="C6574" s="245" t="s">
        <v>15370</v>
      </c>
      <c r="D6574" s="247" t="n">
        <v>0.2433</v>
      </c>
    </row>
    <row r="6575" customFormat="false" ht="12.8" hidden="false" customHeight="false" outlineLevel="0" collapsed="false">
      <c r="A6575" s="245" t="n">
        <v>87561</v>
      </c>
      <c r="B6575" s="246" t="s">
        <v>21892</v>
      </c>
      <c r="C6575" s="245" t="s">
        <v>15370</v>
      </c>
      <c r="D6575" s="247" t="n">
        <v>0.2603</v>
      </c>
    </row>
    <row r="6576" customFormat="false" ht="12.8" hidden="false" customHeight="false" outlineLevel="0" collapsed="false">
      <c r="A6576" s="245" t="n">
        <v>104953</v>
      </c>
      <c r="B6576" s="246" t="s">
        <v>21893</v>
      </c>
      <c r="C6576" s="245" t="s">
        <v>15370</v>
      </c>
      <c r="D6576" s="247" t="n">
        <v>0.2262</v>
      </c>
    </row>
    <row r="6577" customFormat="false" ht="12.8" hidden="false" customHeight="false" outlineLevel="0" collapsed="false">
      <c r="A6577" s="245" t="n">
        <v>87543</v>
      </c>
      <c r="B6577" s="246" t="s">
        <v>21894</v>
      </c>
      <c r="C6577" s="245" t="s">
        <v>15370</v>
      </c>
      <c r="D6577" s="247" t="n">
        <v>0.3218</v>
      </c>
    </row>
    <row r="6578" customFormat="false" ht="12.8" hidden="false" customHeight="false" outlineLevel="0" collapsed="false">
      <c r="A6578" s="245" t="n">
        <v>104959</v>
      </c>
      <c r="B6578" s="246" t="s">
        <v>21895</v>
      </c>
      <c r="C6578" s="245" t="s">
        <v>15370</v>
      </c>
      <c r="D6578" s="247" t="n">
        <v>0.6582</v>
      </c>
    </row>
    <row r="6579" customFormat="false" ht="12.8" hidden="false" customHeight="false" outlineLevel="0" collapsed="false">
      <c r="A6579" s="245" t="n">
        <v>104958</v>
      </c>
      <c r="B6579" s="246" t="s">
        <v>21896</v>
      </c>
      <c r="C6579" s="245" t="s">
        <v>15370</v>
      </c>
      <c r="D6579" s="247" t="n">
        <v>0.6183</v>
      </c>
    </row>
    <row r="6580" customFormat="false" ht="12.8" hidden="false" customHeight="false" outlineLevel="0" collapsed="false">
      <c r="A6580" s="245" t="n">
        <v>104970</v>
      </c>
      <c r="B6580" s="246" t="s">
        <v>21897</v>
      </c>
      <c r="C6580" s="245" t="s">
        <v>15370</v>
      </c>
      <c r="D6580" s="247" t="n">
        <v>0.7644</v>
      </c>
    </row>
    <row r="6581" customFormat="false" ht="12.8" hidden="false" customHeight="false" outlineLevel="0" collapsed="false">
      <c r="A6581" s="245" t="n">
        <v>104964</v>
      </c>
      <c r="B6581" s="246" t="s">
        <v>21898</v>
      </c>
      <c r="C6581" s="245" t="s">
        <v>15370</v>
      </c>
      <c r="D6581" s="247" t="n">
        <v>0.7296</v>
      </c>
    </row>
    <row r="6582" customFormat="false" ht="12.8" hidden="false" customHeight="false" outlineLevel="0" collapsed="false">
      <c r="A6582" s="245" t="n">
        <v>104956</v>
      </c>
      <c r="B6582" s="246" t="s">
        <v>21899</v>
      </c>
      <c r="C6582" s="245" t="s">
        <v>15370</v>
      </c>
      <c r="D6582" s="247" t="n">
        <v>0.6997</v>
      </c>
    </row>
    <row r="6583" customFormat="false" ht="12.8" hidden="false" customHeight="false" outlineLevel="0" collapsed="false">
      <c r="A6583" s="245" t="n">
        <v>104974</v>
      </c>
      <c r="B6583" s="246" t="s">
        <v>21900</v>
      </c>
      <c r="C6583" s="245" t="s">
        <v>15370</v>
      </c>
      <c r="D6583" s="247" t="n">
        <v>0.7274</v>
      </c>
    </row>
    <row r="6584" customFormat="false" ht="12.8" hidden="false" customHeight="false" outlineLevel="0" collapsed="false">
      <c r="A6584" s="245" t="n">
        <v>87548</v>
      </c>
      <c r="B6584" s="246" t="s">
        <v>21901</v>
      </c>
      <c r="C6584" s="245" t="s">
        <v>15370</v>
      </c>
      <c r="D6584" s="247" t="n">
        <v>0.6967</v>
      </c>
    </row>
    <row r="6585" customFormat="false" ht="12.8" hidden="false" customHeight="false" outlineLevel="0" collapsed="false">
      <c r="A6585" s="245" t="n">
        <v>87530</v>
      </c>
      <c r="B6585" s="246" t="s">
        <v>21902</v>
      </c>
      <c r="C6585" s="245" t="s">
        <v>15370</v>
      </c>
      <c r="D6585" s="247" t="n">
        <v>0.6605</v>
      </c>
    </row>
    <row r="6586" customFormat="false" ht="12.8" hidden="false" customHeight="false" outlineLevel="0" collapsed="false">
      <c r="A6586" s="245" t="n">
        <v>104952</v>
      </c>
      <c r="B6586" s="246" t="s">
        <v>21903</v>
      </c>
      <c r="C6586" s="245" t="s">
        <v>15370</v>
      </c>
      <c r="D6586" s="247" t="n">
        <v>0.6308</v>
      </c>
    </row>
    <row r="6587" customFormat="false" ht="12.8" hidden="false" customHeight="false" outlineLevel="0" collapsed="false">
      <c r="A6587" s="245" t="n">
        <v>104969</v>
      </c>
      <c r="B6587" s="246" t="s">
        <v>21904</v>
      </c>
      <c r="C6587" s="245" t="s">
        <v>15370</v>
      </c>
      <c r="D6587" s="247" t="n">
        <v>0.744</v>
      </c>
    </row>
    <row r="6588" customFormat="false" ht="12.8" hidden="false" customHeight="false" outlineLevel="0" collapsed="false">
      <c r="A6588" s="245" t="n">
        <v>104963</v>
      </c>
      <c r="B6588" s="246" t="s">
        <v>21905</v>
      </c>
      <c r="C6588" s="245" t="s">
        <v>15370</v>
      </c>
      <c r="D6588" s="247" t="n">
        <v>0.7036</v>
      </c>
    </row>
    <row r="6589" customFormat="false" ht="12.8" hidden="false" customHeight="false" outlineLevel="0" collapsed="false">
      <c r="A6589" s="245" t="n">
        <v>104955</v>
      </c>
      <c r="B6589" s="246" t="s">
        <v>21906</v>
      </c>
      <c r="C6589" s="245" t="s">
        <v>15370</v>
      </c>
      <c r="D6589" s="247" t="n">
        <v>0.6683</v>
      </c>
    </row>
    <row r="6590" customFormat="false" ht="12.8" hidden="false" customHeight="false" outlineLevel="0" collapsed="false">
      <c r="A6590" s="245" t="n">
        <v>104973</v>
      </c>
      <c r="B6590" s="246" t="s">
        <v>21907</v>
      </c>
      <c r="C6590" s="245" t="s">
        <v>15370</v>
      </c>
      <c r="D6590" s="247" t="n">
        <v>0.7009</v>
      </c>
    </row>
    <row r="6591" customFormat="false" ht="12.8" hidden="false" customHeight="false" outlineLevel="0" collapsed="false">
      <c r="A6591" s="245" t="n">
        <v>87547</v>
      </c>
      <c r="B6591" s="246" t="s">
        <v>21908</v>
      </c>
      <c r="C6591" s="245" t="s">
        <v>15370</v>
      </c>
      <c r="D6591" s="247" t="n">
        <v>0.6647</v>
      </c>
    </row>
    <row r="6592" customFormat="false" ht="12.8" hidden="false" customHeight="false" outlineLevel="0" collapsed="false">
      <c r="A6592" s="245" t="n">
        <v>87529</v>
      </c>
      <c r="B6592" s="246" t="s">
        <v>21909</v>
      </c>
      <c r="C6592" s="245" t="s">
        <v>15370</v>
      </c>
      <c r="D6592" s="247" t="n">
        <v>0.6211</v>
      </c>
    </row>
    <row r="6593" customFormat="false" ht="12.8" hidden="false" customHeight="false" outlineLevel="0" collapsed="false">
      <c r="A6593" s="245" t="n">
        <v>104951</v>
      </c>
      <c r="B6593" s="246" t="s">
        <v>21910</v>
      </c>
      <c r="C6593" s="245" t="s">
        <v>15370</v>
      </c>
      <c r="D6593" s="247" t="n">
        <v>0.5847</v>
      </c>
    </row>
    <row r="6594" customFormat="false" ht="12.8" hidden="false" customHeight="false" outlineLevel="0" collapsed="false">
      <c r="A6594" s="245" t="n">
        <v>104978</v>
      </c>
      <c r="B6594" s="246" t="s">
        <v>21911</v>
      </c>
      <c r="C6594" s="245" t="s">
        <v>15370</v>
      </c>
      <c r="D6594" s="247" t="n">
        <v>0.761</v>
      </c>
    </row>
    <row r="6595" customFormat="false" ht="12.8" hidden="false" customHeight="false" outlineLevel="0" collapsed="false">
      <c r="A6595" s="245" t="n">
        <v>104977</v>
      </c>
      <c r="B6595" s="246" t="s">
        <v>21912</v>
      </c>
      <c r="C6595" s="245" t="s">
        <v>15370</v>
      </c>
      <c r="D6595" s="247" t="n">
        <v>0.7174</v>
      </c>
    </row>
    <row r="6596" customFormat="false" ht="12.8" hidden="false" customHeight="false" outlineLevel="0" collapsed="false">
      <c r="A6596" s="245" t="n">
        <v>90408</v>
      </c>
      <c r="B6596" s="246" t="s">
        <v>21913</v>
      </c>
      <c r="C6596" s="245" t="s">
        <v>15370</v>
      </c>
      <c r="D6596" s="247" t="n">
        <v>0.7271</v>
      </c>
    </row>
    <row r="6597" customFormat="false" ht="12.8" hidden="false" customHeight="false" outlineLevel="0" collapsed="false">
      <c r="A6597" s="245" t="n">
        <v>90406</v>
      </c>
      <c r="B6597" s="246" t="s">
        <v>21914</v>
      </c>
      <c r="C6597" s="245" t="s">
        <v>15370</v>
      </c>
      <c r="D6597" s="247" t="n">
        <v>0.6811</v>
      </c>
    </row>
    <row r="6598" customFormat="false" ht="12.8" hidden="false" customHeight="false" outlineLevel="0" collapsed="false">
      <c r="A6598" s="245" t="n">
        <v>103304</v>
      </c>
      <c r="B6598" s="246" t="s">
        <v>21915</v>
      </c>
      <c r="C6598" s="245" t="s">
        <v>14</v>
      </c>
      <c r="D6598" s="247" t="n">
        <v>0.034</v>
      </c>
    </row>
    <row r="6599" customFormat="false" ht="12.8" hidden="false" customHeight="false" outlineLevel="0" collapsed="false">
      <c r="A6599" s="245" t="n">
        <v>103307</v>
      </c>
      <c r="B6599" s="246" t="s">
        <v>21916</v>
      </c>
      <c r="C6599" s="245" t="s">
        <v>14</v>
      </c>
      <c r="D6599" s="247" t="n">
        <v>0.0703</v>
      </c>
    </row>
    <row r="6600" customFormat="false" ht="12.8" hidden="false" customHeight="false" outlineLevel="0" collapsed="false">
      <c r="A6600" s="245" t="n">
        <v>103310</v>
      </c>
      <c r="B6600" s="246" t="s">
        <v>21917</v>
      </c>
      <c r="C6600" s="245" t="s">
        <v>14</v>
      </c>
      <c r="D6600" s="247" t="n">
        <v>0.032</v>
      </c>
    </row>
    <row r="6601" customFormat="false" ht="12.8" hidden="false" customHeight="false" outlineLevel="0" collapsed="false">
      <c r="A6601" s="245" t="n">
        <v>103314</v>
      </c>
      <c r="B6601" s="246" t="s">
        <v>21918</v>
      </c>
      <c r="C6601" s="245" t="s">
        <v>15370</v>
      </c>
      <c r="D6601" s="247" t="n">
        <v>0.1314</v>
      </c>
    </row>
    <row r="6602" customFormat="false" ht="12.8" hidden="false" customHeight="false" outlineLevel="0" collapsed="false">
      <c r="A6602" s="245" t="n">
        <v>103315</v>
      </c>
      <c r="B6602" s="246" t="s">
        <v>21919</v>
      </c>
      <c r="C6602" s="245" t="s">
        <v>15370</v>
      </c>
      <c r="D6602" s="247" t="n">
        <v>0.102</v>
      </c>
    </row>
    <row r="6603" customFormat="false" ht="12.8" hidden="false" customHeight="false" outlineLevel="0" collapsed="false">
      <c r="A6603" s="245" t="n">
        <v>105188</v>
      </c>
      <c r="B6603" s="246" t="s">
        <v>21920</v>
      </c>
      <c r="C6603" s="245" t="s">
        <v>15370</v>
      </c>
      <c r="D6603" s="247" t="n">
        <v>0.1272</v>
      </c>
    </row>
    <row r="6604" customFormat="false" ht="12.8" hidden="false" customHeight="false" outlineLevel="0" collapsed="false">
      <c r="A6604" s="245" t="n">
        <v>87841</v>
      </c>
      <c r="B6604" s="246" t="s">
        <v>21921</v>
      </c>
      <c r="C6604" s="245" t="s">
        <v>15370</v>
      </c>
      <c r="D6604" s="247" t="n">
        <v>0.1325</v>
      </c>
    </row>
    <row r="6605" customFormat="false" ht="12.8" hidden="false" customHeight="false" outlineLevel="0" collapsed="false">
      <c r="A6605" s="245" t="n">
        <v>87853</v>
      </c>
      <c r="B6605" s="246" t="s">
        <v>21922</v>
      </c>
      <c r="C6605" s="245" t="s">
        <v>15370</v>
      </c>
      <c r="D6605" s="247" t="n">
        <v>0.137</v>
      </c>
    </row>
    <row r="6606" customFormat="false" ht="12.8" hidden="false" customHeight="false" outlineLevel="0" collapsed="false">
      <c r="A6606" s="245" t="n">
        <v>105187</v>
      </c>
      <c r="B6606" s="246" t="s">
        <v>21923</v>
      </c>
      <c r="C6606" s="245" t="s">
        <v>15370</v>
      </c>
      <c r="D6606" s="247" t="n">
        <v>0.1127</v>
      </c>
    </row>
    <row r="6607" customFormat="false" ht="12.8" hidden="false" customHeight="false" outlineLevel="0" collapsed="false">
      <c r="A6607" s="245" t="n">
        <v>87840</v>
      </c>
      <c r="B6607" s="246" t="s">
        <v>21924</v>
      </c>
      <c r="C6607" s="245" t="s">
        <v>15370</v>
      </c>
      <c r="D6607" s="247" t="n">
        <v>0.1154</v>
      </c>
    </row>
    <row r="6608" customFormat="false" ht="12.8" hidden="false" customHeight="false" outlineLevel="0" collapsed="false">
      <c r="A6608" s="245" t="n">
        <v>87852</v>
      </c>
      <c r="B6608" s="246" t="s">
        <v>21925</v>
      </c>
      <c r="C6608" s="245" t="s">
        <v>15370</v>
      </c>
      <c r="D6608" s="247" t="n">
        <v>0.1201</v>
      </c>
    </row>
    <row r="6609" customFormat="false" ht="12.8" hidden="false" customHeight="false" outlineLevel="0" collapsed="false">
      <c r="A6609" s="245" t="n">
        <v>105186</v>
      </c>
      <c r="B6609" s="246" t="s">
        <v>21926</v>
      </c>
      <c r="C6609" s="245" t="s">
        <v>15370</v>
      </c>
      <c r="D6609" s="247" t="n">
        <v>0.1604</v>
      </c>
    </row>
    <row r="6610" customFormat="false" ht="12.8" hidden="false" customHeight="false" outlineLevel="0" collapsed="false">
      <c r="A6610" s="245" t="n">
        <v>87839</v>
      </c>
      <c r="B6610" s="246" t="s">
        <v>21927</v>
      </c>
      <c r="C6610" s="245" t="s">
        <v>15370</v>
      </c>
      <c r="D6610" s="247" t="n">
        <v>0.1681</v>
      </c>
    </row>
    <row r="6611" customFormat="false" ht="12.8" hidden="false" customHeight="false" outlineLevel="0" collapsed="false">
      <c r="A6611" s="245" t="n">
        <v>87851</v>
      </c>
      <c r="B6611" s="246" t="s">
        <v>21928</v>
      </c>
      <c r="C6611" s="245" t="s">
        <v>15370</v>
      </c>
      <c r="D6611" s="247" t="n">
        <v>0.173</v>
      </c>
    </row>
    <row r="6612" customFormat="false" ht="12.8" hidden="false" customHeight="false" outlineLevel="0" collapsed="false">
      <c r="A6612" s="245" t="n">
        <v>105185</v>
      </c>
      <c r="B6612" s="246" t="s">
        <v>21929</v>
      </c>
      <c r="C6612" s="245" t="s">
        <v>15370</v>
      </c>
      <c r="D6612" s="247" t="n">
        <v>0.1372</v>
      </c>
    </row>
    <row r="6613" customFormat="false" ht="12.8" hidden="false" customHeight="false" outlineLevel="0" collapsed="false">
      <c r="A6613" s="245" t="n">
        <v>87838</v>
      </c>
      <c r="B6613" s="246" t="s">
        <v>21930</v>
      </c>
      <c r="C6613" s="245" t="s">
        <v>15370</v>
      </c>
      <c r="D6613" s="247" t="n">
        <v>0.1414</v>
      </c>
    </row>
    <row r="6614" customFormat="false" ht="12.8" hidden="false" customHeight="false" outlineLevel="0" collapsed="false">
      <c r="A6614" s="245" t="n">
        <v>87850</v>
      </c>
      <c r="B6614" s="246" t="s">
        <v>21931</v>
      </c>
      <c r="C6614" s="245" t="s">
        <v>15370</v>
      </c>
      <c r="D6614" s="247" t="n">
        <v>0.1471</v>
      </c>
    </row>
    <row r="6615" customFormat="false" ht="12.8" hidden="false" customHeight="false" outlineLevel="0" collapsed="false">
      <c r="A6615" s="245" t="n">
        <v>105110</v>
      </c>
      <c r="B6615" s="246" t="s">
        <v>21932</v>
      </c>
      <c r="C6615" s="245" t="s">
        <v>15376</v>
      </c>
      <c r="D6615" s="247" t="n">
        <v>1</v>
      </c>
    </row>
    <row r="6616" customFormat="false" ht="12.8" hidden="false" customHeight="false" outlineLevel="0" collapsed="false">
      <c r="A6616" s="245" t="n">
        <v>105105</v>
      </c>
      <c r="B6616" s="246" t="s">
        <v>21933</v>
      </c>
      <c r="C6616" s="245" t="s">
        <v>15376</v>
      </c>
      <c r="D6616" s="247" t="n">
        <v>1</v>
      </c>
    </row>
    <row r="6617" customFormat="false" ht="12.8" hidden="false" customHeight="false" outlineLevel="0" collapsed="false">
      <c r="A6617" s="245" t="n">
        <v>105103</v>
      </c>
      <c r="B6617" s="246" t="s">
        <v>21934</v>
      </c>
      <c r="C6617" s="245" t="s">
        <v>15376</v>
      </c>
      <c r="D6617" s="247" t="n">
        <v>1</v>
      </c>
    </row>
    <row r="6618" customFormat="false" ht="12.8" hidden="false" customHeight="false" outlineLevel="0" collapsed="false">
      <c r="A6618" s="245" t="n">
        <v>105112</v>
      </c>
      <c r="B6618" s="246" t="s">
        <v>21935</v>
      </c>
      <c r="C6618" s="245" t="s">
        <v>15376</v>
      </c>
      <c r="D6618" s="247" t="n">
        <v>1</v>
      </c>
    </row>
    <row r="6619" customFormat="false" ht="12.8" hidden="false" customHeight="false" outlineLevel="0" collapsed="false">
      <c r="A6619" s="245" t="n">
        <v>105104</v>
      </c>
      <c r="B6619" s="246" t="s">
        <v>21936</v>
      </c>
      <c r="C6619" s="245" t="s">
        <v>14</v>
      </c>
      <c r="D6619" s="247" t="n">
        <v>0.5692</v>
      </c>
    </row>
    <row r="6620" customFormat="false" ht="12.8" hidden="false" customHeight="false" outlineLevel="0" collapsed="false">
      <c r="A6620" s="245" t="n">
        <v>105107</v>
      </c>
      <c r="B6620" s="246" t="s">
        <v>21937</v>
      </c>
      <c r="C6620" s="245" t="s">
        <v>14</v>
      </c>
      <c r="D6620" s="247" t="n">
        <v>1</v>
      </c>
    </row>
    <row r="6621" customFormat="false" ht="12.8" hidden="false" customHeight="false" outlineLevel="0" collapsed="false">
      <c r="A6621" s="245" t="n">
        <v>105106</v>
      </c>
      <c r="B6621" s="246" t="s">
        <v>21938</v>
      </c>
      <c r="C6621" s="245" t="s">
        <v>14</v>
      </c>
      <c r="D6621" s="247" t="n">
        <v>1</v>
      </c>
    </row>
    <row r="6622" customFormat="false" ht="12.8" hidden="false" customHeight="false" outlineLevel="0" collapsed="false">
      <c r="A6622" s="245" t="n">
        <v>105111</v>
      </c>
      <c r="B6622" s="246" t="s">
        <v>21939</v>
      </c>
      <c r="C6622" s="245" t="s">
        <v>14</v>
      </c>
      <c r="D6622" s="247" t="n">
        <v>0.4608</v>
      </c>
    </row>
    <row r="6623" customFormat="false" ht="12.8" hidden="false" customHeight="false" outlineLevel="0" collapsed="false">
      <c r="A6623" s="245" t="n">
        <v>98520</v>
      </c>
      <c r="B6623" s="246" t="s">
        <v>21940</v>
      </c>
      <c r="C6623" s="245" t="s">
        <v>15370</v>
      </c>
      <c r="D6623" s="247" t="n">
        <v>0.2569</v>
      </c>
    </row>
    <row r="6624" customFormat="false" ht="12.8" hidden="false" customHeight="false" outlineLevel="0" collapsed="false">
      <c r="A6624" s="245" t="n">
        <v>98521</v>
      </c>
      <c r="B6624" s="246" t="s">
        <v>21941</v>
      </c>
      <c r="C6624" s="245" t="s">
        <v>15370</v>
      </c>
      <c r="D6624" s="247" t="n">
        <v>0.9143</v>
      </c>
    </row>
    <row r="6625" customFormat="false" ht="12.8" hidden="false" customHeight="false" outlineLevel="0" collapsed="false">
      <c r="A6625" s="245" t="n">
        <v>105521</v>
      </c>
      <c r="B6625" s="246" t="s">
        <v>21942</v>
      </c>
      <c r="C6625" s="245" t="s">
        <v>15370</v>
      </c>
      <c r="D6625" s="247" t="n">
        <v>0.3729</v>
      </c>
    </row>
    <row r="6626" customFormat="false" ht="12.8" hidden="false" customHeight="false" outlineLevel="0" collapsed="false">
      <c r="A6626" s="245" t="n">
        <v>98509</v>
      </c>
      <c r="B6626" s="246" t="s">
        <v>21943</v>
      </c>
      <c r="C6626" s="245" t="s">
        <v>14</v>
      </c>
      <c r="D6626" s="247" t="n">
        <v>0.0355</v>
      </c>
    </row>
    <row r="6627" customFormat="false" ht="12.8" hidden="false" customHeight="false" outlineLevel="0" collapsed="false">
      <c r="A6627" s="245" t="n">
        <v>98505</v>
      </c>
      <c r="B6627" s="246" t="s">
        <v>21944</v>
      </c>
      <c r="C6627" s="245" t="s">
        <v>15370</v>
      </c>
      <c r="D6627" s="247" t="n">
        <v>0.1096</v>
      </c>
    </row>
    <row r="6628" customFormat="false" ht="12.8" hidden="false" customHeight="false" outlineLevel="0" collapsed="false">
      <c r="A6628" s="245" t="n">
        <v>98504</v>
      </c>
      <c r="B6628" s="246" t="s">
        <v>21945</v>
      </c>
      <c r="C6628" s="245" t="s">
        <v>15370</v>
      </c>
      <c r="D6628" s="247" t="n">
        <v>0.1693</v>
      </c>
    </row>
    <row r="6629" customFormat="false" ht="12.8" hidden="false" customHeight="false" outlineLevel="0" collapsed="false">
      <c r="A6629" s="245" t="n">
        <v>98503</v>
      </c>
      <c r="B6629" s="246" t="s">
        <v>21946</v>
      </c>
      <c r="C6629" s="245" t="s">
        <v>15370</v>
      </c>
      <c r="D6629" s="247" t="n">
        <v>0.1559</v>
      </c>
    </row>
    <row r="6630" customFormat="false" ht="12.8" hidden="false" customHeight="false" outlineLevel="0" collapsed="false">
      <c r="A6630" s="245" t="n">
        <v>103946</v>
      </c>
      <c r="B6630" s="246" t="s">
        <v>21947</v>
      </c>
      <c r="C6630" s="245" t="s">
        <v>15370</v>
      </c>
      <c r="D6630" s="247" t="n">
        <v>0.127</v>
      </c>
    </row>
    <row r="6631" customFormat="false" ht="12.8" hidden="false" customHeight="false" outlineLevel="0" collapsed="false">
      <c r="A6631" s="245" t="n">
        <v>98516</v>
      </c>
      <c r="B6631" s="246" t="s">
        <v>21948</v>
      </c>
      <c r="C6631" s="245" t="s">
        <v>14</v>
      </c>
      <c r="D6631" s="247" t="n">
        <v>0.3947</v>
      </c>
    </row>
    <row r="6632" customFormat="false" ht="12.8" hidden="false" customHeight="false" outlineLevel="0" collapsed="false">
      <c r="A6632" s="245" t="n">
        <v>98511</v>
      </c>
      <c r="B6632" s="246" t="s">
        <v>21949</v>
      </c>
      <c r="C6632" s="245" t="s">
        <v>14</v>
      </c>
      <c r="D6632" s="247" t="n">
        <v>0.2522</v>
      </c>
    </row>
    <row r="6633" customFormat="false" ht="12.8" hidden="false" customHeight="false" outlineLevel="0" collapsed="false">
      <c r="A6633" s="245" t="n">
        <v>98510</v>
      </c>
      <c r="B6633" s="246" t="s">
        <v>21950</v>
      </c>
      <c r="C6633" s="245" t="s">
        <v>14</v>
      </c>
      <c r="D6633" s="247" t="n">
        <v>0.3773</v>
      </c>
    </row>
    <row r="6634" customFormat="false" ht="12.8" hidden="false" customHeight="false" outlineLevel="0" collapsed="false">
      <c r="A6634" s="245" t="n">
        <v>98519</v>
      </c>
      <c r="B6634" s="246" t="s">
        <v>21951</v>
      </c>
      <c r="C6634" s="245" t="s">
        <v>15370</v>
      </c>
      <c r="D6634" s="247" t="n">
        <v>1</v>
      </c>
    </row>
    <row r="6635" customFormat="false" ht="12.8" hidden="false" customHeight="false" outlineLevel="0" collapsed="false">
      <c r="A6635" s="245" t="n">
        <v>91599</v>
      </c>
      <c r="B6635" s="246" t="s">
        <v>21952</v>
      </c>
      <c r="C6635" s="245" t="s">
        <v>15608</v>
      </c>
      <c r="D6635" s="247" t="n">
        <v>0.0517</v>
      </c>
    </row>
    <row r="6636" customFormat="false" ht="12.8" hidden="false" customHeight="false" outlineLevel="0" collapsed="false">
      <c r="A6636" s="245" t="n">
        <v>91597</v>
      </c>
      <c r="B6636" s="246" t="s">
        <v>21953</v>
      </c>
      <c r="C6636" s="245" t="s">
        <v>15608</v>
      </c>
      <c r="D6636" s="247" t="n">
        <v>0.0421</v>
      </c>
    </row>
    <row r="6637" customFormat="false" ht="12.8" hidden="false" customHeight="false" outlineLevel="0" collapsed="false">
      <c r="A6637" s="245" t="n">
        <v>91598</v>
      </c>
      <c r="B6637" s="246" t="s">
        <v>21954</v>
      </c>
      <c r="C6637" s="245" t="s">
        <v>15608</v>
      </c>
      <c r="D6637" s="247" t="n">
        <v>0.0374</v>
      </c>
    </row>
    <row r="6638" customFormat="false" ht="12.8" hidden="false" customHeight="false" outlineLevel="0" collapsed="false">
      <c r="A6638" s="245" t="n">
        <v>91596</v>
      </c>
      <c r="B6638" s="246" t="s">
        <v>21955</v>
      </c>
      <c r="C6638" s="245" t="s">
        <v>15608</v>
      </c>
      <c r="D6638" s="247" t="n">
        <v>0.0296</v>
      </c>
    </row>
    <row r="6639" customFormat="false" ht="12.8" hidden="false" customHeight="false" outlineLevel="0" collapsed="false">
      <c r="A6639" s="245" t="n">
        <v>100064</v>
      </c>
      <c r="B6639" s="246" t="s">
        <v>21956</v>
      </c>
      <c r="C6639" s="245" t="s">
        <v>15608</v>
      </c>
      <c r="D6639" s="247" t="n">
        <v>0.026</v>
      </c>
    </row>
    <row r="6640" customFormat="false" ht="12.8" hidden="false" customHeight="false" outlineLevel="0" collapsed="false">
      <c r="A6640" s="245" t="n">
        <v>100066</v>
      </c>
      <c r="B6640" s="246" t="s">
        <v>21957</v>
      </c>
      <c r="C6640" s="245" t="s">
        <v>15608</v>
      </c>
      <c r="D6640" s="247" t="n">
        <v>0.0204</v>
      </c>
    </row>
    <row r="6641" customFormat="false" ht="12.8" hidden="false" customHeight="false" outlineLevel="0" collapsed="false">
      <c r="A6641" s="245" t="n">
        <v>91603</v>
      </c>
      <c r="B6641" s="246" t="s">
        <v>21958</v>
      </c>
      <c r="C6641" s="245" t="s">
        <v>15608</v>
      </c>
      <c r="D6641" s="247" t="n">
        <v>0.0945</v>
      </c>
    </row>
    <row r="6642" customFormat="false" ht="12.8" hidden="false" customHeight="false" outlineLevel="0" collapsed="false">
      <c r="A6642" s="245" t="n">
        <v>100068</v>
      </c>
      <c r="B6642" s="246" t="s">
        <v>21959</v>
      </c>
      <c r="C6642" s="245" t="s">
        <v>15608</v>
      </c>
      <c r="D6642" s="247" t="n">
        <v>0.086</v>
      </c>
    </row>
    <row r="6643" customFormat="false" ht="12.8" hidden="false" customHeight="false" outlineLevel="0" collapsed="false">
      <c r="A6643" s="245" t="n">
        <v>100067</v>
      </c>
      <c r="B6643" s="246" t="s">
        <v>21960</v>
      </c>
      <c r="C6643" s="245" t="s">
        <v>15608</v>
      </c>
      <c r="D6643" s="247" t="n">
        <v>0.2695</v>
      </c>
    </row>
    <row r="6644" customFormat="false" ht="12.8" hidden="false" customHeight="false" outlineLevel="0" collapsed="false">
      <c r="A6644" s="245" t="n">
        <v>91601</v>
      </c>
      <c r="B6644" s="246" t="s">
        <v>21961</v>
      </c>
      <c r="C6644" s="245" t="s">
        <v>15608</v>
      </c>
      <c r="D6644" s="247" t="n">
        <v>0.2105</v>
      </c>
    </row>
    <row r="6645" customFormat="false" ht="12.8" hidden="false" customHeight="false" outlineLevel="0" collapsed="false">
      <c r="A6645" s="245" t="n">
        <v>91602</v>
      </c>
      <c r="B6645" s="246" t="s">
        <v>21962</v>
      </c>
      <c r="C6645" s="245" t="s">
        <v>15608</v>
      </c>
      <c r="D6645" s="247" t="n">
        <v>0.145</v>
      </c>
    </row>
    <row r="6646" customFormat="false" ht="12.8" hidden="false" customHeight="false" outlineLevel="0" collapsed="false">
      <c r="A6646" s="245" t="n">
        <v>91593</v>
      </c>
      <c r="B6646" s="246" t="s">
        <v>21963</v>
      </c>
      <c r="C6646" s="245" t="s">
        <v>15608</v>
      </c>
      <c r="D6646" s="247" t="n">
        <v>0.0459</v>
      </c>
    </row>
    <row r="6647" customFormat="false" ht="12.8" hidden="false" customHeight="false" outlineLevel="0" collapsed="false">
      <c r="A6647" s="245" t="n">
        <v>105814</v>
      </c>
      <c r="B6647" s="246" t="s">
        <v>21964</v>
      </c>
      <c r="C6647" s="245" t="s">
        <v>15608</v>
      </c>
      <c r="D6647" s="247" t="n">
        <v>0.0225</v>
      </c>
    </row>
    <row r="6648" customFormat="false" ht="12.8" hidden="false" customHeight="false" outlineLevel="0" collapsed="false">
      <c r="A6648" s="245" t="n">
        <v>91594</v>
      </c>
      <c r="B6648" s="246" t="s">
        <v>21965</v>
      </c>
      <c r="C6648" s="245" t="s">
        <v>15608</v>
      </c>
      <c r="D6648" s="247" t="n">
        <v>0.0413</v>
      </c>
    </row>
    <row r="6649" customFormat="false" ht="12.8" hidden="false" customHeight="false" outlineLevel="0" collapsed="false">
      <c r="A6649" s="245" t="n">
        <v>91595</v>
      </c>
      <c r="B6649" s="246" t="s">
        <v>21966</v>
      </c>
      <c r="C6649" s="245" t="s">
        <v>15608</v>
      </c>
      <c r="D6649" s="247" t="n">
        <v>0.0623</v>
      </c>
    </row>
    <row r="6650" customFormat="false" ht="12.8" hidden="false" customHeight="false" outlineLevel="0" collapsed="false">
      <c r="A6650" s="245" t="n">
        <v>91600</v>
      </c>
      <c r="B6650" s="246" t="s">
        <v>21967</v>
      </c>
      <c r="C6650" s="245" t="s">
        <v>15608</v>
      </c>
      <c r="D6650" s="247" t="n">
        <v>0.1208</v>
      </c>
    </row>
    <row r="6651" customFormat="false" ht="12.8" hidden="false" customHeight="false" outlineLevel="0" collapsed="false">
      <c r="A6651" s="245" t="n">
        <v>99235</v>
      </c>
      <c r="B6651" s="246" t="s">
        <v>21968</v>
      </c>
      <c r="C6651" s="245" t="s">
        <v>15451</v>
      </c>
      <c r="D6651" s="247" t="n">
        <v>0.0269</v>
      </c>
    </row>
    <row r="6652" customFormat="false" ht="12.8" hidden="false" customHeight="false" outlineLevel="0" collapsed="false">
      <c r="A6652" s="245" t="n">
        <v>99439</v>
      </c>
      <c r="B6652" s="246" t="s">
        <v>21969</v>
      </c>
      <c r="C6652" s="245" t="s">
        <v>15451</v>
      </c>
      <c r="D6652" s="247" t="n">
        <v>0.0395</v>
      </c>
    </row>
    <row r="6653" customFormat="false" ht="12.8" hidden="false" customHeight="false" outlineLevel="0" collapsed="false">
      <c r="A6653" s="245" t="n">
        <v>103184</v>
      </c>
      <c r="B6653" s="246" t="s">
        <v>21970</v>
      </c>
      <c r="C6653" s="245" t="s">
        <v>15451</v>
      </c>
      <c r="D6653" s="247" t="n">
        <v>0.055</v>
      </c>
    </row>
    <row r="6654" customFormat="false" ht="12.8" hidden="false" customHeight="false" outlineLevel="0" collapsed="false">
      <c r="A6654" s="245" t="n">
        <v>103183</v>
      </c>
      <c r="B6654" s="246" t="s">
        <v>21971</v>
      </c>
      <c r="C6654" s="245" t="s">
        <v>15451</v>
      </c>
      <c r="D6654" s="247" t="n">
        <v>0.1224</v>
      </c>
    </row>
    <row r="6655" customFormat="false" ht="12.8" hidden="false" customHeight="false" outlineLevel="0" collapsed="false">
      <c r="A6655" s="245" t="n">
        <v>99434</v>
      </c>
      <c r="B6655" s="246" t="s">
        <v>21972</v>
      </c>
      <c r="C6655" s="245" t="s">
        <v>15451</v>
      </c>
      <c r="D6655" s="247" t="n">
        <v>0.042</v>
      </c>
    </row>
    <row r="6656" customFormat="false" ht="12.8" hidden="false" customHeight="false" outlineLevel="0" collapsed="false">
      <c r="A6656" s="245" t="n">
        <v>99431</v>
      </c>
      <c r="B6656" s="246" t="s">
        <v>21973</v>
      </c>
      <c r="C6656" s="245" t="s">
        <v>15451</v>
      </c>
      <c r="D6656" s="247" t="n">
        <v>0.0375</v>
      </c>
    </row>
    <row r="6657" customFormat="false" ht="12.8" hidden="false" customHeight="false" outlineLevel="0" collapsed="false">
      <c r="A6657" s="245" t="n">
        <v>99435</v>
      </c>
      <c r="B6657" s="246" t="s">
        <v>21974</v>
      </c>
      <c r="C6657" s="245" t="s">
        <v>15451</v>
      </c>
      <c r="D6657" s="247" t="n">
        <v>0.0392</v>
      </c>
    </row>
    <row r="6658" customFormat="false" ht="12.8" hidden="false" customHeight="false" outlineLevel="0" collapsed="false">
      <c r="A6658" s="245" t="n">
        <v>99432</v>
      </c>
      <c r="B6658" s="246" t="s">
        <v>21975</v>
      </c>
      <c r="C6658" s="245" t="s">
        <v>15451</v>
      </c>
      <c r="D6658" s="247" t="n">
        <v>0.0359</v>
      </c>
    </row>
    <row r="6659" customFormat="false" ht="12.8" hidden="false" customHeight="false" outlineLevel="0" collapsed="false">
      <c r="A6659" s="245" t="n">
        <v>99438</v>
      </c>
      <c r="B6659" s="246" t="s">
        <v>21976</v>
      </c>
      <c r="C6659" s="245" t="s">
        <v>15451</v>
      </c>
      <c r="D6659" s="247" t="n">
        <v>0.0414</v>
      </c>
    </row>
    <row r="6660" customFormat="false" ht="12.8" hidden="false" customHeight="false" outlineLevel="0" collapsed="false">
      <c r="A6660" s="245" t="n">
        <v>99436</v>
      </c>
      <c r="B6660" s="246" t="s">
        <v>21977</v>
      </c>
      <c r="C6660" s="245" t="s">
        <v>15451</v>
      </c>
      <c r="D6660" s="247" t="n">
        <v>0.0767</v>
      </c>
    </row>
    <row r="6661" customFormat="false" ht="12.8" hidden="false" customHeight="false" outlineLevel="0" collapsed="false">
      <c r="A6661" s="245" t="n">
        <v>99437</v>
      </c>
      <c r="B6661" s="246" t="s">
        <v>21978</v>
      </c>
      <c r="C6661" s="245" t="s">
        <v>15451</v>
      </c>
      <c r="D6661" s="247" t="n">
        <v>0.0325</v>
      </c>
    </row>
    <row r="6662" customFormat="false" ht="12.8" hidden="false" customHeight="false" outlineLevel="0" collapsed="false">
      <c r="A6662" s="245" t="n">
        <v>99433</v>
      </c>
      <c r="B6662" s="246" t="s">
        <v>21979</v>
      </c>
      <c r="C6662" s="245" t="s">
        <v>15451</v>
      </c>
      <c r="D6662" s="247" t="n">
        <v>0.0533</v>
      </c>
    </row>
    <row r="6663" customFormat="false" ht="12.8" hidden="false" customHeight="false" outlineLevel="0" collapsed="false">
      <c r="A6663" s="245" t="n">
        <v>104422</v>
      </c>
      <c r="B6663" s="246" t="s">
        <v>21980</v>
      </c>
      <c r="C6663" s="245" t="s">
        <v>15370</v>
      </c>
      <c r="D6663" s="247" t="n">
        <v>0.5832</v>
      </c>
    </row>
    <row r="6664" customFormat="false" ht="12.8" hidden="false" customHeight="false" outlineLevel="0" collapsed="false">
      <c r="A6664" s="245" t="n">
        <v>105824</v>
      </c>
      <c r="B6664" s="246" t="s">
        <v>21981</v>
      </c>
      <c r="C6664" s="245" t="s">
        <v>15370</v>
      </c>
      <c r="D6664" s="247" t="n">
        <v>0.4512</v>
      </c>
    </row>
    <row r="6665" customFormat="false" ht="12.8" hidden="false" customHeight="false" outlineLevel="0" collapsed="false">
      <c r="A6665" s="245" t="n">
        <v>105825</v>
      </c>
      <c r="B6665" s="246" t="s">
        <v>21982</v>
      </c>
      <c r="C6665" s="245" t="s">
        <v>15370</v>
      </c>
      <c r="D6665" s="247" t="n">
        <v>0.9199</v>
      </c>
    </row>
    <row r="6666" customFormat="false" ht="12.8" hidden="false" customHeight="false" outlineLevel="0" collapsed="false">
      <c r="A6666" s="245" t="n">
        <v>104421</v>
      </c>
      <c r="B6666" s="246" t="s">
        <v>21983</v>
      </c>
      <c r="C6666" s="245" t="s">
        <v>15370</v>
      </c>
      <c r="D6666" s="247" t="n">
        <v>0.7246</v>
      </c>
    </row>
    <row r="6667" customFormat="false" ht="12.8" hidden="false" customHeight="false" outlineLevel="0" collapsed="false">
      <c r="A6667" s="245" t="n">
        <v>105822</v>
      </c>
      <c r="B6667" s="246" t="s">
        <v>21984</v>
      </c>
      <c r="C6667" s="245" t="s">
        <v>15370</v>
      </c>
      <c r="D6667" s="247" t="n">
        <v>0.6073</v>
      </c>
    </row>
    <row r="6668" customFormat="false" ht="12.8" hidden="false" customHeight="false" outlineLevel="0" collapsed="false">
      <c r="A6668" s="245" t="n">
        <v>105823</v>
      </c>
      <c r="B6668" s="246" t="s">
        <v>21985</v>
      </c>
      <c r="C6668" s="245" t="s">
        <v>15370</v>
      </c>
      <c r="D6668" s="247" t="n">
        <v>0.9553</v>
      </c>
    </row>
    <row r="6669" customFormat="false" ht="12.8" hidden="false" customHeight="false" outlineLevel="0" collapsed="false">
      <c r="A6669" s="245" t="n">
        <v>104423</v>
      </c>
      <c r="B6669" s="246" t="s">
        <v>21986</v>
      </c>
      <c r="C6669" s="245" t="s">
        <v>15370</v>
      </c>
      <c r="D6669" s="247" t="n">
        <v>0.6937</v>
      </c>
    </row>
    <row r="6670" customFormat="false" ht="12.8" hidden="false" customHeight="false" outlineLevel="0" collapsed="false">
      <c r="A6670" s="245" t="n">
        <v>105826</v>
      </c>
      <c r="B6670" s="246" t="s">
        <v>21987</v>
      </c>
      <c r="C6670" s="245" t="s">
        <v>15370</v>
      </c>
      <c r="D6670" s="247" t="n">
        <v>0.571</v>
      </c>
    </row>
    <row r="6671" customFormat="false" ht="12.8" hidden="false" customHeight="false" outlineLevel="0" collapsed="false">
      <c r="A6671" s="245" t="n">
        <v>105827</v>
      </c>
      <c r="B6671" s="246" t="s">
        <v>21988</v>
      </c>
      <c r="C6671" s="245" t="s">
        <v>15370</v>
      </c>
      <c r="D6671" s="247" t="n">
        <v>0.9486</v>
      </c>
    </row>
    <row r="6672" customFormat="false" ht="12.8" hidden="false" customHeight="false" outlineLevel="0" collapsed="false">
      <c r="A6672" s="245" t="n">
        <v>104425</v>
      </c>
      <c r="B6672" s="246" t="s">
        <v>21989</v>
      </c>
      <c r="C6672" s="245" t="s">
        <v>15370</v>
      </c>
      <c r="D6672" s="247" t="n">
        <v>0.5058</v>
      </c>
    </row>
    <row r="6673" customFormat="false" ht="12.8" hidden="false" customHeight="false" outlineLevel="0" collapsed="false">
      <c r="A6673" s="245" t="n">
        <v>105828</v>
      </c>
      <c r="B6673" s="246" t="s">
        <v>21990</v>
      </c>
      <c r="C6673" s="245" t="s">
        <v>15370</v>
      </c>
      <c r="D6673" s="247" t="n">
        <v>0.3755</v>
      </c>
    </row>
    <row r="6674" customFormat="false" ht="12.8" hidden="false" customHeight="false" outlineLevel="0" collapsed="false">
      <c r="A6674" s="245" t="n">
        <v>105829</v>
      </c>
      <c r="B6674" s="246" t="s">
        <v>21991</v>
      </c>
      <c r="C6674" s="245" t="s">
        <v>15370</v>
      </c>
      <c r="D6674" s="247" t="n">
        <v>0.8944</v>
      </c>
    </row>
    <row r="6675" customFormat="false" ht="12.8" hidden="false" customHeight="false" outlineLevel="0" collapsed="false">
      <c r="A6675" s="245" t="n">
        <v>91525</v>
      </c>
      <c r="B6675" s="246" t="s">
        <v>21992</v>
      </c>
      <c r="C6675" s="245" t="s">
        <v>15370</v>
      </c>
      <c r="D6675" s="247" t="n">
        <v>0.6412</v>
      </c>
    </row>
    <row r="6676" customFormat="false" ht="12.8" hidden="false" customHeight="false" outlineLevel="0" collapsed="false">
      <c r="A6676" s="245" t="n">
        <v>105818</v>
      </c>
      <c r="B6676" s="246" t="s">
        <v>21993</v>
      </c>
      <c r="C6676" s="245" t="s">
        <v>15370</v>
      </c>
      <c r="D6676" s="247" t="n">
        <v>0.3887</v>
      </c>
    </row>
    <row r="6677" customFormat="false" ht="12.8" hidden="false" customHeight="false" outlineLevel="0" collapsed="false">
      <c r="A6677" s="245" t="n">
        <v>105819</v>
      </c>
      <c r="B6677" s="246" t="s">
        <v>21994</v>
      </c>
      <c r="C6677" s="245" t="s">
        <v>15370</v>
      </c>
      <c r="D6677" s="247" t="n">
        <v>0.9036</v>
      </c>
    </row>
    <row r="6678" customFormat="false" ht="12.8" hidden="false" customHeight="false" outlineLevel="0" collapsed="false">
      <c r="A6678" s="245" t="n">
        <v>104414</v>
      </c>
      <c r="B6678" s="246" t="s">
        <v>21995</v>
      </c>
      <c r="C6678" s="245" t="s">
        <v>15370</v>
      </c>
      <c r="D6678" s="247" t="n">
        <v>0.5943</v>
      </c>
    </row>
    <row r="6679" customFormat="false" ht="12.8" hidden="false" customHeight="false" outlineLevel="0" collapsed="false">
      <c r="A6679" s="245" t="n">
        <v>105816</v>
      </c>
      <c r="B6679" s="246" t="s">
        <v>21996</v>
      </c>
      <c r="C6679" s="245" t="s">
        <v>15370</v>
      </c>
      <c r="D6679" s="247" t="n">
        <v>0.3427</v>
      </c>
    </row>
    <row r="6680" customFormat="false" ht="12.8" hidden="false" customHeight="false" outlineLevel="0" collapsed="false">
      <c r="A6680" s="245" t="n">
        <v>105817</v>
      </c>
      <c r="B6680" s="246" t="s">
        <v>21997</v>
      </c>
      <c r="C6680" s="245" t="s">
        <v>15370</v>
      </c>
      <c r="D6680" s="247" t="n">
        <v>0.8857</v>
      </c>
    </row>
    <row r="6681" customFormat="false" ht="12.8" hidden="false" customHeight="false" outlineLevel="0" collapsed="false">
      <c r="A6681" s="245" t="n">
        <v>104415</v>
      </c>
      <c r="B6681" s="246" t="s">
        <v>21998</v>
      </c>
      <c r="C6681" s="245" t="s">
        <v>15370</v>
      </c>
      <c r="D6681" s="247" t="n">
        <v>0.7762</v>
      </c>
    </row>
    <row r="6682" customFormat="false" ht="12.8" hidden="false" customHeight="false" outlineLevel="0" collapsed="false">
      <c r="A6682" s="245" t="n">
        <v>105820</v>
      </c>
      <c r="B6682" s="246" t="s">
        <v>21999</v>
      </c>
      <c r="C6682" s="245" t="s">
        <v>15370</v>
      </c>
      <c r="D6682" s="247" t="n">
        <v>0.5525</v>
      </c>
    </row>
    <row r="6683" customFormat="false" ht="12.8" hidden="false" customHeight="false" outlineLevel="0" collapsed="false">
      <c r="A6683" s="245" t="n">
        <v>105821</v>
      </c>
      <c r="B6683" s="246" t="s">
        <v>22000</v>
      </c>
      <c r="C6683" s="245" t="s">
        <v>15370</v>
      </c>
      <c r="D6683" s="247" t="n">
        <v>0.947</v>
      </c>
    </row>
    <row r="6684" customFormat="false" ht="12.8" hidden="false" customHeight="false" outlineLevel="0" collapsed="false">
      <c r="A6684" s="245" t="n">
        <v>104418</v>
      </c>
      <c r="B6684" s="246" t="s">
        <v>22001</v>
      </c>
      <c r="C6684" s="245" t="s">
        <v>15370</v>
      </c>
      <c r="D6684" s="247" t="n">
        <v>0.9245</v>
      </c>
    </row>
    <row r="6685" customFormat="false" ht="12.8" hidden="false" customHeight="false" outlineLevel="0" collapsed="false">
      <c r="A6685" s="245" t="n">
        <v>91515</v>
      </c>
      <c r="B6685" s="246" t="s">
        <v>22002</v>
      </c>
      <c r="C6685" s="245" t="s">
        <v>15370</v>
      </c>
      <c r="D6685" s="247" t="n">
        <v>0.9588</v>
      </c>
    </row>
    <row r="6686" customFormat="false" ht="12.8" hidden="false" customHeight="false" outlineLevel="0" collapsed="false">
      <c r="A6686" s="245" t="n">
        <v>104419</v>
      </c>
      <c r="B6686" s="246" t="s">
        <v>22003</v>
      </c>
      <c r="C6686" s="245" t="s">
        <v>15370</v>
      </c>
      <c r="D6686" s="247" t="n">
        <v>0.9525</v>
      </c>
    </row>
    <row r="6687" customFormat="false" ht="12.8" hidden="false" customHeight="false" outlineLevel="0" collapsed="false">
      <c r="A6687" s="245" t="n">
        <v>91519</v>
      </c>
      <c r="B6687" s="246" t="s">
        <v>22004</v>
      </c>
      <c r="C6687" s="245" t="s">
        <v>15370</v>
      </c>
      <c r="D6687" s="247" t="n">
        <v>0.902</v>
      </c>
    </row>
    <row r="6688" customFormat="false" ht="12.8" hidden="false" customHeight="false" outlineLevel="0" collapsed="false">
      <c r="A6688" s="245" t="n">
        <v>91520</v>
      </c>
      <c r="B6688" s="246" t="s">
        <v>22005</v>
      </c>
      <c r="C6688" s="245" t="s">
        <v>15370</v>
      </c>
      <c r="D6688" s="247" t="n">
        <v>0.9415</v>
      </c>
    </row>
    <row r="6689" customFormat="false" ht="12.8" hidden="false" customHeight="false" outlineLevel="0" collapsed="false">
      <c r="A6689" s="245" t="n">
        <v>104416</v>
      </c>
      <c r="B6689" s="246" t="s">
        <v>22006</v>
      </c>
      <c r="C6689" s="245" t="s">
        <v>15370</v>
      </c>
      <c r="D6689" s="247" t="n">
        <v>0.9294</v>
      </c>
    </row>
    <row r="6690" customFormat="false" ht="12.8" hidden="false" customHeight="false" outlineLevel="0" collapsed="false">
      <c r="A6690" s="245" t="n">
        <v>104417</v>
      </c>
      <c r="B6690" s="246" t="s">
        <v>22007</v>
      </c>
      <c r="C6690" s="245" t="s">
        <v>15370</v>
      </c>
      <c r="D6690" s="247" t="n">
        <v>0.9687</v>
      </c>
    </row>
    <row r="6691" customFormat="false" ht="12.8" hidden="false" customHeight="false" outlineLevel="0" collapsed="false">
      <c r="A6691" s="245" t="n">
        <v>91522</v>
      </c>
      <c r="B6691" s="246" t="s">
        <v>22008</v>
      </c>
      <c r="C6691" s="245" t="s">
        <v>15370</v>
      </c>
      <c r="D6691" s="247" t="n">
        <v>0.9651</v>
      </c>
    </row>
    <row r="6692" customFormat="false" ht="12.8" hidden="false" customHeight="false" outlineLevel="0" collapsed="false">
      <c r="A6692" s="245" t="n">
        <v>104412</v>
      </c>
      <c r="B6692" s="246" t="s">
        <v>22009</v>
      </c>
      <c r="C6692" s="245" t="s">
        <v>15370</v>
      </c>
      <c r="D6692" s="247" t="n">
        <v>0.9612</v>
      </c>
    </row>
    <row r="6693" customFormat="false" ht="12.8" hidden="false" customHeight="false" outlineLevel="0" collapsed="false">
      <c r="A6693" s="245" t="n">
        <v>104413</v>
      </c>
      <c r="B6693" s="246" t="s">
        <v>22010</v>
      </c>
      <c r="C6693" s="245" t="s">
        <v>15370</v>
      </c>
      <c r="D6693" s="247" t="n">
        <v>0.9771</v>
      </c>
    </row>
    <row r="6694" customFormat="false" ht="12.8" hidden="false" customHeight="false" outlineLevel="0" collapsed="false">
      <c r="A6694" s="245" t="n">
        <v>96374</v>
      </c>
      <c r="B6694" s="246" t="s">
        <v>22011</v>
      </c>
      <c r="C6694" s="245" t="s">
        <v>15376</v>
      </c>
      <c r="D6694" s="247" t="n">
        <v>0.1067</v>
      </c>
    </row>
    <row r="6695" customFormat="false" ht="12.8" hidden="false" customHeight="false" outlineLevel="0" collapsed="false">
      <c r="A6695" s="245" t="n">
        <v>96373</v>
      </c>
      <c r="B6695" s="246" t="s">
        <v>22012</v>
      </c>
      <c r="C6695" s="245" t="s">
        <v>15376</v>
      </c>
      <c r="D6695" s="247" t="n">
        <v>0.2162</v>
      </c>
    </row>
    <row r="6696" customFormat="false" ht="12.8" hidden="false" customHeight="false" outlineLevel="0" collapsed="false">
      <c r="A6696" s="245" t="n">
        <v>96368</v>
      </c>
      <c r="B6696" s="246" t="s">
        <v>22013</v>
      </c>
      <c r="C6696" s="245" t="s">
        <v>15370</v>
      </c>
      <c r="D6696" s="247" t="n">
        <v>0.1522</v>
      </c>
    </row>
    <row r="6697" customFormat="false" ht="12.8" hidden="false" customHeight="false" outlineLevel="0" collapsed="false">
      <c r="A6697" s="245" t="n">
        <v>96364</v>
      </c>
      <c r="B6697" s="246" t="s">
        <v>22014</v>
      </c>
      <c r="C6697" s="245" t="s">
        <v>15370</v>
      </c>
      <c r="D6697" s="247" t="n">
        <v>0.1602</v>
      </c>
    </row>
    <row r="6698" customFormat="false" ht="12.8" hidden="false" customHeight="false" outlineLevel="0" collapsed="false">
      <c r="A6698" s="245" t="n">
        <v>96369</v>
      </c>
      <c r="B6698" s="246" t="s">
        <v>22015</v>
      </c>
      <c r="C6698" s="245" t="s">
        <v>15370</v>
      </c>
      <c r="D6698" s="247" t="n">
        <v>0.1611</v>
      </c>
    </row>
    <row r="6699" customFormat="false" ht="12.8" hidden="false" customHeight="false" outlineLevel="0" collapsed="false">
      <c r="A6699" s="245" t="n">
        <v>104723</v>
      </c>
      <c r="B6699" s="246" t="s">
        <v>22016</v>
      </c>
      <c r="C6699" s="245" t="s">
        <v>15370</v>
      </c>
      <c r="D6699" s="247" t="n">
        <v>0.1793</v>
      </c>
    </row>
    <row r="6700" customFormat="false" ht="12.8" hidden="false" customHeight="false" outlineLevel="0" collapsed="false">
      <c r="A6700" s="245" t="n">
        <v>96367</v>
      </c>
      <c r="B6700" s="246" t="s">
        <v>22017</v>
      </c>
      <c r="C6700" s="245" t="s">
        <v>15370</v>
      </c>
      <c r="D6700" s="247" t="n">
        <v>0.1688</v>
      </c>
    </row>
    <row r="6701" customFormat="false" ht="12.8" hidden="false" customHeight="false" outlineLevel="0" collapsed="false">
      <c r="A6701" s="245" t="n">
        <v>104722</v>
      </c>
      <c r="B6701" s="246" t="s">
        <v>22018</v>
      </c>
      <c r="C6701" s="245" t="s">
        <v>15370</v>
      </c>
      <c r="D6701" s="247" t="n">
        <v>0.1917</v>
      </c>
    </row>
    <row r="6702" customFormat="false" ht="12.8" hidden="false" customHeight="false" outlineLevel="0" collapsed="false">
      <c r="A6702" s="245" t="n">
        <v>96366</v>
      </c>
      <c r="B6702" s="246" t="s">
        <v>22019</v>
      </c>
      <c r="C6702" s="245" t="s">
        <v>15370</v>
      </c>
      <c r="D6702" s="247" t="n">
        <v>0.1575</v>
      </c>
    </row>
    <row r="6703" customFormat="false" ht="12.8" hidden="false" customHeight="false" outlineLevel="0" collapsed="false">
      <c r="A6703" s="245" t="n">
        <v>96361</v>
      </c>
      <c r="B6703" s="246" t="s">
        <v>22020</v>
      </c>
      <c r="C6703" s="245" t="s">
        <v>15370</v>
      </c>
      <c r="D6703" s="247" t="n">
        <v>0.1747</v>
      </c>
    </row>
    <row r="6704" customFormat="false" ht="12.8" hidden="false" customHeight="false" outlineLevel="0" collapsed="false">
      <c r="A6704" s="245" t="n">
        <v>104719</v>
      </c>
      <c r="B6704" s="246" t="s">
        <v>22021</v>
      </c>
      <c r="C6704" s="245" t="s">
        <v>15370</v>
      </c>
      <c r="D6704" s="247" t="n">
        <v>0.1848</v>
      </c>
    </row>
    <row r="6705" customFormat="false" ht="12.8" hidden="false" customHeight="false" outlineLevel="0" collapsed="false">
      <c r="A6705" s="245" t="n">
        <v>96360</v>
      </c>
      <c r="B6705" s="246" t="s">
        <v>22022</v>
      </c>
      <c r="C6705" s="245" t="s">
        <v>15370</v>
      </c>
      <c r="D6705" s="247" t="n">
        <v>0.1722</v>
      </c>
    </row>
    <row r="6706" customFormat="false" ht="12.8" hidden="false" customHeight="false" outlineLevel="0" collapsed="false">
      <c r="A6706" s="245" t="n">
        <v>96359</v>
      </c>
      <c r="B6706" s="246" t="s">
        <v>22023</v>
      </c>
      <c r="C6706" s="245" t="s">
        <v>15370</v>
      </c>
      <c r="D6706" s="247" t="n">
        <v>0.1913</v>
      </c>
    </row>
    <row r="6707" customFormat="false" ht="12.8" hidden="false" customHeight="false" outlineLevel="0" collapsed="false">
      <c r="A6707" s="245" t="n">
        <v>104718</v>
      </c>
      <c r="B6707" s="246" t="s">
        <v>22024</v>
      </c>
      <c r="C6707" s="245" t="s">
        <v>15370</v>
      </c>
      <c r="D6707" s="247" t="n">
        <v>0.2056</v>
      </c>
    </row>
    <row r="6708" customFormat="false" ht="12.8" hidden="false" customHeight="false" outlineLevel="0" collapsed="false">
      <c r="A6708" s="245" t="n">
        <v>96358</v>
      </c>
      <c r="B6708" s="246" t="s">
        <v>22025</v>
      </c>
      <c r="C6708" s="245" t="s">
        <v>15370</v>
      </c>
      <c r="D6708" s="247" t="n">
        <v>0.1865</v>
      </c>
    </row>
    <row r="6709" customFormat="false" ht="12.8" hidden="false" customHeight="false" outlineLevel="0" collapsed="false">
      <c r="A6709" s="245" t="n">
        <v>96371</v>
      </c>
      <c r="B6709" s="246" t="s">
        <v>22026</v>
      </c>
      <c r="C6709" s="245" t="s">
        <v>15370</v>
      </c>
      <c r="D6709" s="247" t="n">
        <v>0.1882</v>
      </c>
    </row>
    <row r="6710" customFormat="false" ht="12.8" hidden="false" customHeight="false" outlineLevel="0" collapsed="false">
      <c r="A6710" s="245" t="n">
        <v>104724</v>
      </c>
      <c r="B6710" s="246" t="s">
        <v>22027</v>
      </c>
      <c r="C6710" s="245" t="s">
        <v>15370</v>
      </c>
      <c r="D6710" s="247" t="n">
        <v>0.1976</v>
      </c>
    </row>
    <row r="6711" customFormat="false" ht="12.8" hidden="false" customHeight="false" outlineLevel="0" collapsed="false">
      <c r="A6711" s="245" t="n">
        <v>96370</v>
      </c>
      <c r="B6711" s="246" t="s">
        <v>22028</v>
      </c>
      <c r="C6711" s="245" t="s">
        <v>15370</v>
      </c>
      <c r="D6711" s="247" t="n">
        <v>0.1885</v>
      </c>
    </row>
    <row r="6712" customFormat="false" ht="12.8" hidden="false" customHeight="false" outlineLevel="0" collapsed="false">
      <c r="A6712" s="245" t="n">
        <v>96365</v>
      </c>
      <c r="B6712" s="246" t="s">
        <v>22029</v>
      </c>
      <c r="C6712" s="245" t="s">
        <v>15370</v>
      </c>
      <c r="D6712" s="247" t="n">
        <v>0.1668</v>
      </c>
    </row>
    <row r="6713" customFormat="false" ht="12.8" hidden="false" customHeight="false" outlineLevel="0" collapsed="false">
      <c r="A6713" s="245" t="n">
        <v>104721</v>
      </c>
      <c r="B6713" s="246" t="s">
        <v>22030</v>
      </c>
      <c r="C6713" s="245" t="s">
        <v>15370</v>
      </c>
      <c r="D6713" s="247" t="n">
        <v>0.1816</v>
      </c>
    </row>
    <row r="6714" customFormat="false" ht="12.8" hidden="false" customHeight="false" outlineLevel="0" collapsed="false">
      <c r="A6714" s="245" t="n">
        <v>96363</v>
      </c>
      <c r="B6714" s="246" t="s">
        <v>22031</v>
      </c>
      <c r="C6714" s="245" t="s">
        <v>15370</v>
      </c>
      <c r="D6714" s="247" t="n">
        <v>0.1776</v>
      </c>
    </row>
    <row r="6715" customFormat="false" ht="12.8" hidden="false" customHeight="false" outlineLevel="0" collapsed="false">
      <c r="A6715" s="245" t="n">
        <v>104720</v>
      </c>
      <c r="B6715" s="246" t="s">
        <v>22032</v>
      </c>
      <c r="C6715" s="245" t="s">
        <v>15370</v>
      </c>
      <c r="D6715" s="247" t="n">
        <v>0.1972</v>
      </c>
    </row>
    <row r="6716" customFormat="false" ht="12.8" hidden="false" customHeight="false" outlineLevel="0" collapsed="false">
      <c r="A6716" s="245" t="n">
        <v>96362</v>
      </c>
      <c r="B6716" s="246" t="s">
        <v>22033</v>
      </c>
      <c r="C6716" s="245" t="s">
        <v>15370</v>
      </c>
      <c r="D6716" s="247" t="n">
        <v>0.1686</v>
      </c>
    </row>
    <row r="6717" customFormat="false" ht="12.8" hidden="false" customHeight="false" outlineLevel="0" collapsed="false">
      <c r="A6717" s="245" t="n">
        <v>103191</v>
      </c>
      <c r="B6717" s="246" t="s">
        <v>22034</v>
      </c>
      <c r="C6717" s="245" t="s">
        <v>14</v>
      </c>
      <c r="D6717" s="247" t="n">
        <v>0.0323</v>
      </c>
    </row>
    <row r="6718" customFormat="false" ht="12.8" hidden="false" customHeight="false" outlineLevel="0" collapsed="false">
      <c r="A6718" s="245" t="n">
        <v>103206</v>
      </c>
      <c r="B6718" s="246" t="s">
        <v>22035</v>
      </c>
      <c r="C6718" s="245" t="s">
        <v>14</v>
      </c>
      <c r="D6718" s="247" t="n">
        <v>0.0438</v>
      </c>
    </row>
    <row r="6719" customFormat="false" ht="12.8" hidden="false" customHeight="false" outlineLevel="0" collapsed="false">
      <c r="A6719" s="245" t="n">
        <v>103185</v>
      </c>
      <c r="B6719" s="246" t="s">
        <v>22036</v>
      </c>
      <c r="C6719" s="245" t="s">
        <v>14</v>
      </c>
      <c r="D6719" s="247" t="n">
        <v>0.0217</v>
      </c>
    </row>
    <row r="6720" customFormat="false" ht="12.8" hidden="false" customHeight="false" outlineLevel="0" collapsed="false">
      <c r="A6720" s="245" t="n">
        <v>103186</v>
      </c>
      <c r="B6720" s="246" t="s">
        <v>22037</v>
      </c>
      <c r="C6720" s="245" t="s">
        <v>14</v>
      </c>
      <c r="D6720" s="247" t="n">
        <v>0.0084</v>
      </c>
    </row>
    <row r="6721" customFormat="false" ht="12.8" hidden="false" customHeight="false" outlineLevel="0" collapsed="false">
      <c r="A6721" s="245" t="n">
        <v>103210</v>
      </c>
      <c r="B6721" s="246" t="s">
        <v>22038</v>
      </c>
      <c r="C6721" s="245" t="s">
        <v>14</v>
      </c>
      <c r="D6721" s="247" t="n">
        <v>0.0824</v>
      </c>
    </row>
    <row r="6722" customFormat="false" ht="12.8" hidden="false" customHeight="false" outlineLevel="0" collapsed="false">
      <c r="A6722" s="245" t="n">
        <v>103195</v>
      </c>
      <c r="B6722" s="246" t="s">
        <v>22039</v>
      </c>
      <c r="C6722" s="245" t="s">
        <v>14</v>
      </c>
      <c r="D6722" s="247" t="n">
        <v>0.0359</v>
      </c>
    </row>
    <row r="6723" customFormat="false" ht="12.8" hidden="false" customHeight="false" outlineLevel="0" collapsed="false">
      <c r="A6723" s="245" t="n">
        <v>103205</v>
      </c>
      <c r="B6723" s="246" t="s">
        <v>22040</v>
      </c>
      <c r="C6723" s="245" t="s">
        <v>14</v>
      </c>
      <c r="D6723" s="247" t="n">
        <v>0.0297</v>
      </c>
    </row>
    <row r="6724" customFormat="false" ht="12.8" hidden="false" customHeight="false" outlineLevel="0" collapsed="false">
      <c r="A6724" s="245" t="n">
        <v>103190</v>
      </c>
      <c r="B6724" s="246" t="s">
        <v>22041</v>
      </c>
      <c r="C6724" s="245" t="s">
        <v>14</v>
      </c>
      <c r="D6724" s="247" t="n">
        <v>0.0229</v>
      </c>
    </row>
    <row r="6725" customFormat="false" ht="12.8" hidden="false" customHeight="false" outlineLevel="0" collapsed="false">
      <c r="A6725" s="245" t="n">
        <v>103207</v>
      </c>
      <c r="B6725" s="246" t="s">
        <v>22042</v>
      </c>
      <c r="C6725" s="245" t="s">
        <v>14</v>
      </c>
      <c r="D6725" s="247" t="n">
        <v>0.0411</v>
      </c>
    </row>
    <row r="6726" customFormat="false" ht="12.8" hidden="false" customHeight="false" outlineLevel="0" collapsed="false">
      <c r="A6726" s="245" t="n">
        <v>103192</v>
      </c>
      <c r="B6726" s="246" t="s">
        <v>22043</v>
      </c>
      <c r="C6726" s="245" t="s">
        <v>14</v>
      </c>
      <c r="D6726" s="247" t="n">
        <v>0.0303</v>
      </c>
    </row>
    <row r="6727" customFormat="false" ht="12.8" hidden="false" customHeight="false" outlineLevel="0" collapsed="false">
      <c r="A6727" s="245" t="n">
        <v>103208</v>
      </c>
      <c r="B6727" s="246" t="s">
        <v>22044</v>
      </c>
      <c r="C6727" s="245" t="s">
        <v>14</v>
      </c>
      <c r="D6727" s="247" t="n">
        <v>0.0533</v>
      </c>
    </row>
    <row r="6728" customFormat="false" ht="12.8" hidden="false" customHeight="false" outlineLevel="0" collapsed="false">
      <c r="A6728" s="245" t="n">
        <v>103193</v>
      </c>
      <c r="B6728" s="246" t="s">
        <v>22045</v>
      </c>
      <c r="C6728" s="245" t="s">
        <v>14</v>
      </c>
      <c r="D6728" s="247" t="n">
        <v>0.0394</v>
      </c>
    </row>
    <row r="6729" customFormat="false" ht="12.8" hidden="false" customHeight="false" outlineLevel="0" collapsed="false">
      <c r="A6729" s="245" t="n">
        <v>103187</v>
      </c>
      <c r="B6729" s="246" t="s">
        <v>22046</v>
      </c>
      <c r="C6729" s="245" t="s">
        <v>14</v>
      </c>
      <c r="D6729" s="247" t="n">
        <v>0.0187</v>
      </c>
    </row>
    <row r="6730" customFormat="false" ht="12.8" hidden="false" customHeight="false" outlineLevel="0" collapsed="false">
      <c r="A6730" s="245" t="n">
        <v>103188</v>
      </c>
      <c r="B6730" s="246" t="s">
        <v>22047</v>
      </c>
      <c r="C6730" s="245" t="s">
        <v>14</v>
      </c>
      <c r="D6730" s="247" t="n">
        <v>0.0134</v>
      </c>
    </row>
    <row r="6731" customFormat="false" ht="12.8" hidden="false" customHeight="false" outlineLevel="0" collapsed="false">
      <c r="A6731" s="245" t="n">
        <v>103189</v>
      </c>
      <c r="B6731" s="246" t="s">
        <v>22048</v>
      </c>
      <c r="C6731" s="245" t="s">
        <v>14</v>
      </c>
      <c r="D6731" s="247" t="n">
        <v>0.0187</v>
      </c>
    </row>
    <row r="6732" customFormat="false" ht="12.8" hidden="false" customHeight="false" outlineLevel="0" collapsed="false">
      <c r="A6732" s="245" t="n">
        <v>103209</v>
      </c>
      <c r="B6732" s="246" t="s">
        <v>22049</v>
      </c>
      <c r="C6732" s="245" t="s">
        <v>14</v>
      </c>
      <c r="D6732" s="247" t="n">
        <v>0.0371</v>
      </c>
    </row>
    <row r="6733" customFormat="false" ht="12.8" hidden="false" customHeight="false" outlineLevel="0" collapsed="false">
      <c r="A6733" s="245" t="n">
        <v>103194</v>
      </c>
      <c r="B6733" s="246" t="s">
        <v>22050</v>
      </c>
      <c r="C6733" s="245" t="s">
        <v>14</v>
      </c>
      <c r="D6733" s="247" t="n">
        <v>0.0274</v>
      </c>
    </row>
    <row r="6734" customFormat="false" ht="12.8" hidden="false" customHeight="false" outlineLevel="0" collapsed="false">
      <c r="A6734" s="245" t="n">
        <v>94992</v>
      </c>
      <c r="B6734" s="246" t="s">
        <v>22051</v>
      </c>
      <c r="C6734" s="245" t="s">
        <v>15370</v>
      </c>
      <c r="D6734" s="247" t="n">
        <v>0.2497</v>
      </c>
    </row>
    <row r="6735" customFormat="false" ht="12.8" hidden="false" customHeight="false" outlineLevel="0" collapsed="false">
      <c r="A6735" s="245" t="n">
        <v>94994</v>
      </c>
      <c r="B6735" s="246" t="s">
        <v>22052</v>
      </c>
      <c r="C6735" s="245" t="s">
        <v>15370</v>
      </c>
      <c r="D6735" s="247" t="n">
        <v>0.2714</v>
      </c>
    </row>
    <row r="6736" customFormat="false" ht="12.8" hidden="false" customHeight="false" outlineLevel="0" collapsed="false">
      <c r="A6736" s="245" t="n">
        <v>94990</v>
      </c>
      <c r="B6736" s="246" t="s">
        <v>22053</v>
      </c>
      <c r="C6736" s="245" t="s">
        <v>15451</v>
      </c>
      <c r="D6736" s="247" t="n">
        <v>0.3524</v>
      </c>
    </row>
    <row r="6737" customFormat="false" ht="12.8" hidden="false" customHeight="false" outlineLevel="0" collapsed="false">
      <c r="A6737" s="245" t="n">
        <v>94991</v>
      </c>
      <c r="B6737" s="246" t="s">
        <v>22054</v>
      </c>
      <c r="C6737" s="245" t="s">
        <v>15451</v>
      </c>
      <c r="D6737" s="247" t="n">
        <v>0.1173</v>
      </c>
    </row>
    <row r="6738" customFormat="false" ht="12.8" hidden="false" customHeight="false" outlineLevel="0" collapsed="false">
      <c r="A6738" s="245" t="n">
        <v>104626</v>
      </c>
      <c r="B6738" s="246" t="s">
        <v>22055</v>
      </c>
      <c r="C6738" s="245" t="s">
        <v>15451</v>
      </c>
      <c r="D6738" s="247" t="n">
        <v>0.1146</v>
      </c>
    </row>
    <row r="6739" customFormat="false" ht="12.8" hidden="false" customHeight="false" outlineLevel="0" collapsed="false">
      <c r="A6739" s="245" t="n">
        <v>94993</v>
      </c>
      <c r="B6739" s="246" t="s">
        <v>22056</v>
      </c>
      <c r="C6739" s="245" t="s">
        <v>15370</v>
      </c>
      <c r="D6739" s="247" t="n">
        <v>0.109</v>
      </c>
    </row>
    <row r="6740" customFormat="false" ht="12.8" hidden="false" customHeight="false" outlineLevel="0" collapsed="false">
      <c r="A6740" s="245" t="n">
        <v>94995</v>
      </c>
      <c r="B6740" s="246" t="s">
        <v>22057</v>
      </c>
      <c r="C6740" s="245" t="s">
        <v>15370</v>
      </c>
      <c r="D6740" s="247" t="n">
        <v>0.116</v>
      </c>
    </row>
    <row r="6741" customFormat="false" ht="12.8" hidden="false" customHeight="false" outlineLevel="0" collapsed="false">
      <c r="A6741" s="245" t="n">
        <v>101169</v>
      </c>
      <c r="B6741" s="246" t="s">
        <v>22058</v>
      </c>
      <c r="C6741" s="245" t="s">
        <v>15370</v>
      </c>
      <c r="D6741" s="247" t="n">
        <v>0.1813</v>
      </c>
    </row>
    <row r="6742" customFormat="false" ht="12.8" hidden="false" customHeight="false" outlineLevel="0" collapsed="false">
      <c r="A6742" s="245" t="n">
        <v>101167</v>
      </c>
      <c r="B6742" s="246" t="s">
        <v>22059</v>
      </c>
      <c r="C6742" s="245" t="s">
        <v>15370</v>
      </c>
      <c r="D6742" s="247" t="n">
        <v>0.1539</v>
      </c>
    </row>
    <row r="6743" customFormat="false" ht="12.8" hidden="false" customHeight="false" outlineLevel="0" collapsed="false">
      <c r="A6743" s="245" t="n">
        <v>101172</v>
      </c>
      <c r="B6743" s="246" t="s">
        <v>22060</v>
      </c>
      <c r="C6743" s="245" t="s">
        <v>15370</v>
      </c>
      <c r="D6743" s="247" t="n">
        <v>0.3204</v>
      </c>
    </row>
    <row r="6744" customFormat="false" ht="12.8" hidden="false" customHeight="false" outlineLevel="0" collapsed="false">
      <c r="A6744" s="245" t="n">
        <v>101170</v>
      </c>
      <c r="B6744" s="246" t="s">
        <v>22061</v>
      </c>
      <c r="C6744" s="245" t="s">
        <v>15370</v>
      </c>
      <c r="D6744" s="247" t="n">
        <v>0.3285</v>
      </c>
    </row>
    <row r="6745" customFormat="false" ht="12.8" hidden="false" customHeight="false" outlineLevel="0" collapsed="false">
      <c r="A6745" s="245" t="n">
        <v>92402</v>
      </c>
      <c r="B6745" s="246" t="s">
        <v>22062</v>
      </c>
      <c r="C6745" s="245" t="s">
        <v>15370</v>
      </c>
      <c r="D6745" s="247" t="n">
        <v>0.1938</v>
      </c>
    </row>
    <row r="6746" customFormat="false" ht="12.8" hidden="false" customHeight="false" outlineLevel="0" collapsed="false">
      <c r="A6746" s="245" t="n">
        <v>104432</v>
      </c>
      <c r="B6746" s="246" t="s">
        <v>22063</v>
      </c>
      <c r="C6746" s="245" t="s">
        <v>15370</v>
      </c>
      <c r="D6746" s="247" t="n">
        <v>0.2082</v>
      </c>
    </row>
    <row r="6747" customFormat="false" ht="12.8" hidden="false" customHeight="false" outlineLevel="0" collapsed="false">
      <c r="A6747" s="245" t="n">
        <v>93679</v>
      </c>
      <c r="B6747" s="246" t="s">
        <v>22064</v>
      </c>
      <c r="C6747" s="245" t="s">
        <v>15370</v>
      </c>
      <c r="D6747" s="247" t="n">
        <v>0.1844</v>
      </c>
    </row>
    <row r="6748" customFormat="false" ht="12.8" hidden="false" customHeight="false" outlineLevel="0" collapsed="false">
      <c r="A6748" s="245" t="n">
        <v>92396</v>
      </c>
      <c r="B6748" s="246" t="s">
        <v>22065</v>
      </c>
      <c r="C6748" s="245" t="s">
        <v>15370</v>
      </c>
      <c r="D6748" s="247" t="n">
        <v>0.2182</v>
      </c>
    </row>
    <row r="6749" customFormat="false" ht="12.8" hidden="false" customHeight="false" outlineLevel="0" collapsed="false">
      <c r="A6749" s="245" t="n">
        <v>92406</v>
      </c>
      <c r="B6749" s="246" t="s">
        <v>22066</v>
      </c>
      <c r="C6749" s="245" t="s">
        <v>15370</v>
      </c>
      <c r="D6749" s="247" t="n">
        <v>0.096</v>
      </c>
    </row>
    <row r="6750" customFormat="false" ht="12.8" hidden="false" customHeight="false" outlineLevel="0" collapsed="false">
      <c r="A6750" s="245" t="n">
        <v>92403</v>
      </c>
      <c r="B6750" s="246" t="s">
        <v>22067</v>
      </c>
      <c r="C6750" s="245" t="s">
        <v>15370</v>
      </c>
      <c r="D6750" s="247" t="n">
        <v>0.1048</v>
      </c>
    </row>
    <row r="6751" customFormat="false" ht="12.8" hidden="false" customHeight="false" outlineLevel="0" collapsed="false">
      <c r="A6751" s="245" t="n">
        <v>92404</v>
      </c>
      <c r="B6751" s="246" t="s">
        <v>22068</v>
      </c>
      <c r="C6751" s="245" t="s">
        <v>15370</v>
      </c>
      <c r="D6751" s="247" t="n">
        <v>0.1275</v>
      </c>
    </row>
    <row r="6752" customFormat="false" ht="12.8" hidden="false" customHeight="false" outlineLevel="0" collapsed="false">
      <c r="A6752" s="245" t="n">
        <v>92391</v>
      </c>
      <c r="B6752" s="246" t="s">
        <v>22069</v>
      </c>
      <c r="C6752" s="245" t="s">
        <v>15370</v>
      </c>
      <c r="D6752" s="247" t="n">
        <v>0.0616</v>
      </c>
    </row>
    <row r="6753" customFormat="false" ht="12.8" hidden="false" customHeight="false" outlineLevel="0" collapsed="false">
      <c r="A6753" s="245" t="n">
        <v>92392</v>
      </c>
      <c r="B6753" s="246" t="s">
        <v>22070</v>
      </c>
      <c r="C6753" s="245" t="s">
        <v>15370</v>
      </c>
      <c r="D6753" s="247" t="n">
        <v>0.0631</v>
      </c>
    </row>
    <row r="6754" customFormat="false" ht="12.8" hidden="false" customHeight="false" outlineLevel="0" collapsed="false">
      <c r="A6754" s="245" t="n">
        <v>104433</v>
      </c>
      <c r="B6754" s="246" t="s">
        <v>22071</v>
      </c>
      <c r="C6754" s="245" t="s">
        <v>15370</v>
      </c>
      <c r="D6754" s="247" t="n">
        <v>0.1321</v>
      </c>
    </row>
    <row r="6755" customFormat="false" ht="12.8" hidden="false" customHeight="false" outlineLevel="0" collapsed="false">
      <c r="A6755" s="245" t="n">
        <v>93680</v>
      </c>
      <c r="B6755" s="246" t="s">
        <v>22072</v>
      </c>
      <c r="C6755" s="245" t="s">
        <v>15370</v>
      </c>
      <c r="D6755" s="247" t="n">
        <v>0.112</v>
      </c>
    </row>
    <row r="6756" customFormat="false" ht="12.8" hidden="false" customHeight="false" outlineLevel="0" collapsed="false">
      <c r="A6756" s="245" t="n">
        <v>93681</v>
      </c>
      <c r="B6756" s="246" t="s">
        <v>22073</v>
      </c>
      <c r="C6756" s="245" t="s">
        <v>15370</v>
      </c>
      <c r="D6756" s="247" t="n">
        <v>0.1226</v>
      </c>
    </row>
    <row r="6757" customFormat="false" ht="12.8" hidden="false" customHeight="false" outlineLevel="0" collapsed="false">
      <c r="A6757" s="245" t="n">
        <v>92397</v>
      </c>
      <c r="B6757" s="246" t="s">
        <v>22074</v>
      </c>
      <c r="C6757" s="245" t="s">
        <v>15370</v>
      </c>
      <c r="D6757" s="247" t="n">
        <v>0.1349</v>
      </c>
    </row>
    <row r="6758" customFormat="false" ht="12.8" hidden="false" customHeight="false" outlineLevel="0" collapsed="false">
      <c r="A6758" s="245" t="n">
        <v>92398</v>
      </c>
      <c r="B6758" s="246" t="s">
        <v>22075</v>
      </c>
      <c r="C6758" s="245" t="s">
        <v>15370</v>
      </c>
      <c r="D6758" s="247" t="n">
        <v>0.153</v>
      </c>
    </row>
    <row r="6759" customFormat="false" ht="12.8" hidden="false" customHeight="false" outlineLevel="0" collapsed="false">
      <c r="A6759" s="245" t="n">
        <v>92400</v>
      </c>
      <c r="B6759" s="246" t="s">
        <v>22076</v>
      </c>
      <c r="C6759" s="245" t="s">
        <v>15370</v>
      </c>
      <c r="D6759" s="247" t="n">
        <v>0.1619</v>
      </c>
    </row>
    <row r="6760" customFormat="false" ht="12.8" hidden="false" customHeight="false" outlineLevel="0" collapsed="false">
      <c r="A6760" s="245" t="n">
        <v>92395</v>
      </c>
      <c r="B6760" s="246" t="s">
        <v>22077</v>
      </c>
      <c r="C6760" s="245" t="s">
        <v>15370</v>
      </c>
      <c r="D6760" s="247" t="n">
        <v>0.0937</v>
      </c>
    </row>
    <row r="6761" customFormat="false" ht="12.8" hidden="false" customHeight="false" outlineLevel="0" collapsed="false">
      <c r="A6761" s="245" t="n">
        <v>92393</v>
      </c>
      <c r="B6761" s="246" t="s">
        <v>22078</v>
      </c>
      <c r="C6761" s="245" t="s">
        <v>15370</v>
      </c>
      <c r="D6761" s="247" t="n">
        <v>0.0787</v>
      </c>
    </row>
    <row r="6762" customFormat="false" ht="12.8" hidden="false" customHeight="false" outlineLevel="0" collapsed="false">
      <c r="A6762" s="245" t="n">
        <v>92394</v>
      </c>
      <c r="B6762" s="246" t="s">
        <v>22079</v>
      </c>
      <c r="C6762" s="245" t="s">
        <v>15370</v>
      </c>
      <c r="D6762" s="247" t="n">
        <v>0.0894</v>
      </c>
    </row>
    <row r="6763" customFormat="false" ht="12.8" hidden="false" customHeight="false" outlineLevel="0" collapsed="false">
      <c r="A6763" s="245" t="n">
        <v>97115</v>
      </c>
      <c r="B6763" s="246" t="s">
        <v>22080</v>
      </c>
      <c r="C6763" s="245" t="s">
        <v>15608</v>
      </c>
      <c r="D6763" s="247" t="n">
        <v>0.2503</v>
      </c>
    </row>
    <row r="6764" customFormat="false" ht="12.8" hidden="false" customHeight="false" outlineLevel="0" collapsed="false">
      <c r="A6764" s="245" t="n">
        <v>97113</v>
      </c>
      <c r="B6764" s="246" t="s">
        <v>22081</v>
      </c>
      <c r="C6764" s="245" t="s">
        <v>15370</v>
      </c>
      <c r="D6764" s="247" t="n">
        <v>0.0945</v>
      </c>
    </row>
    <row r="6765" customFormat="false" ht="12.8" hidden="false" customHeight="false" outlineLevel="0" collapsed="false">
      <c r="A6765" s="245" t="n">
        <v>97120</v>
      </c>
      <c r="B6765" s="246" t="s">
        <v>22082</v>
      </c>
      <c r="C6765" s="245" t="s">
        <v>15608</v>
      </c>
      <c r="D6765" s="247" t="n">
        <v>0.1561</v>
      </c>
    </row>
    <row r="6766" customFormat="false" ht="12.8" hidden="false" customHeight="false" outlineLevel="0" collapsed="false">
      <c r="A6766" s="245" t="n">
        <v>97116</v>
      </c>
      <c r="B6766" s="246" t="s">
        <v>22083</v>
      </c>
      <c r="C6766" s="245" t="s">
        <v>15608</v>
      </c>
      <c r="D6766" s="247" t="n">
        <v>0.426</v>
      </c>
    </row>
    <row r="6767" customFormat="false" ht="12.8" hidden="false" customHeight="false" outlineLevel="0" collapsed="false">
      <c r="A6767" s="245" t="n">
        <v>97117</v>
      </c>
      <c r="B6767" s="246" t="s">
        <v>22084</v>
      </c>
      <c r="C6767" s="245" t="s">
        <v>15608</v>
      </c>
      <c r="D6767" s="247" t="n">
        <v>0.3118</v>
      </c>
    </row>
    <row r="6768" customFormat="false" ht="12.8" hidden="false" customHeight="false" outlineLevel="0" collapsed="false">
      <c r="A6768" s="245" t="n">
        <v>97118</v>
      </c>
      <c r="B6768" s="246" t="s">
        <v>22085</v>
      </c>
      <c r="C6768" s="245" t="s">
        <v>15608</v>
      </c>
      <c r="D6768" s="247" t="n">
        <v>0.2401</v>
      </c>
    </row>
    <row r="6769" customFormat="false" ht="12.8" hidden="false" customHeight="false" outlineLevel="0" collapsed="false">
      <c r="A6769" s="245" t="n">
        <v>97119</v>
      </c>
      <c r="B6769" s="246" t="s">
        <v>22086</v>
      </c>
      <c r="C6769" s="245" t="s">
        <v>15608</v>
      </c>
      <c r="D6769" s="247" t="n">
        <v>0.162</v>
      </c>
    </row>
    <row r="6770" customFormat="false" ht="12.8" hidden="false" customHeight="false" outlineLevel="0" collapsed="false">
      <c r="A6770" s="245" t="n">
        <v>97114</v>
      </c>
      <c r="B6770" s="246" t="s">
        <v>22087</v>
      </c>
      <c r="C6770" s="245" t="s">
        <v>15376</v>
      </c>
      <c r="D6770" s="247" t="n">
        <v>0.95</v>
      </c>
    </row>
    <row r="6771" customFormat="false" ht="12.8" hidden="false" customHeight="false" outlineLevel="0" collapsed="false">
      <c r="A6771" s="245" t="n">
        <v>97111</v>
      </c>
      <c r="B6771" s="246" t="s">
        <v>22088</v>
      </c>
      <c r="C6771" s="245" t="s">
        <v>15370</v>
      </c>
      <c r="D6771" s="247" t="n">
        <v>0.0906</v>
      </c>
    </row>
    <row r="6772" customFormat="false" ht="12.8" hidden="false" customHeight="false" outlineLevel="0" collapsed="false">
      <c r="A6772" s="245" t="n">
        <v>97112</v>
      </c>
      <c r="B6772" s="246" t="s">
        <v>22089</v>
      </c>
      <c r="C6772" s="245" t="s">
        <v>15370</v>
      </c>
      <c r="D6772" s="247" t="n">
        <v>0.0932</v>
      </c>
    </row>
    <row r="6773" customFormat="false" ht="12.8" hidden="false" customHeight="false" outlineLevel="0" collapsed="false">
      <c r="A6773" s="245" t="n">
        <v>103904</v>
      </c>
      <c r="B6773" s="246" t="s">
        <v>22090</v>
      </c>
      <c r="C6773" s="245" t="s">
        <v>15370</v>
      </c>
      <c r="D6773" s="247" t="n">
        <v>0.1266</v>
      </c>
    </row>
    <row r="6774" customFormat="false" ht="12.8" hidden="false" customHeight="false" outlineLevel="0" collapsed="false">
      <c r="A6774" s="245" t="n">
        <v>103905</v>
      </c>
      <c r="B6774" s="246" t="s">
        <v>22091</v>
      </c>
      <c r="C6774" s="245" t="s">
        <v>15370</v>
      </c>
      <c r="D6774" s="247" t="n">
        <v>0.1237</v>
      </c>
    </row>
    <row r="6775" customFormat="false" ht="12.8" hidden="false" customHeight="false" outlineLevel="0" collapsed="false">
      <c r="A6775" s="245" t="n">
        <v>103907</v>
      </c>
      <c r="B6775" s="246" t="s">
        <v>22092</v>
      </c>
      <c r="C6775" s="245" t="s">
        <v>15370</v>
      </c>
      <c r="D6775" s="247" t="n">
        <v>0.1206</v>
      </c>
    </row>
    <row r="6776" customFormat="false" ht="12.8" hidden="false" customHeight="false" outlineLevel="0" collapsed="false">
      <c r="A6776" s="245" t="n">
        <v>103911</v>
      </c>
      <c r="B6776" s="246" t="s">
        <v>22093</v>
      </c>
      <c r="C6776" s="245" t="s">
        <v>15370</v>
      </c>
      <c r="D6776" s="247" t="n">
        <v>0.0987</v>
      </c>
    </row>
    <row r="6777" customFormat="false" ht="12.8" hidden="false" customHeight="false" outlineLevel="0" collapsed="false">
      <c r="A6777" s="245" t="n">
        <v>97104</v>
      </c>
      <c r="B6777" s="246" t="s">
        <v>22094</v>
      </c>
      <c r="C6777" s="245" t="s">
        <v>15370</v>
      </c>
      <c r="D6777" s="247" t="n">
        <v>0.1229</v>
      </c>
    </row>
    <row r="6778" customFormat="false" ht="12.8" hidden="false" customHeight="false" outlineLevel="0" collapsed="false">
      <c r="A6778" s="245" t="n">
        <v>103906</v>
      </c>
      <c r="B6778" s="246" t="s">
        <v>22095</v>
      </c>
      <c r="C6778" s="245" t="s">
        <v>15370</v>
      </c>
      <c r="D6778" s="247" t="n">
        <v>0.1394</v>
      </c>
    </row>
    <row r="6779" customFormat="false" ht="12.8" hidden="false" customHeight="false" outlineLevel="0" collapsed="false">
      <c r="A6779" s="245" t="n">
        <v>97105</v>
      </c>
      <c r="B6779" s="246" t="s">
        <v>22096</v>
      </c>
      <c r="C6779" s="245" t="s">
        <v>15370</v>
      </c>
      <c r="D6779" s="247" t="n">
        <v>0.1166</v>
      </c>
    </row>
    <row r="6780" customFormat="false" ht="12.8" hidden="false" customHeight="false" outlineLevel="0" collapsed="false">
      <c r="A6780" s="245" t="n">
        <v>97106</v>
      </c>
      <c r="B6780" s="246" t="s">
        <v>22097</v>
      </c>
      <c r="C6780" s="245" t="s">
        <v>15370</v>
      </c>
      <c r="D6780" s="247" t="n">
        <v>0.1111</v>
      </c>
    </row>
    <row r="6781" customFormat="false" ht="12.8" hidden="false" customHeight="false" outlineLevel="0" collapsed="false">
      <c r="A6781" s="245" t="n">
        <v>97107</v>
      </c>
      <c r="B6781" s="246" t="s">
        <v>22098</v>
      </c>
      <c r="C6781" s="245" t="s">
        <v>15370</v>
      </c>
      <c r="D6781" s="247" t="n">
        <v>0.1034</v>
      </c>
    </row>
    <row r="6782" customFormat="false" ht="12.8" hidden="false" customHeight="false" outlineLevel="0" collapsed="false">
      <c r="A6782" s="245" t="n">
        <v>97108</v>
      </c>
      <c r="B6782" s="246" t="s">
        <v>22099</v>
      </c>
      <c r="C6782" s="245" t="s">
        <v>15370</v>
      </c>
      <c r="D6782" s="247" t="n">
        <v>0.0958</v>
      </c>
    </row>
    <row r="6783" customFormat="false" ht="12.8" hidden="false" customHeight="false" outlineLevel="0" collapsed="false">
      <c r="A6783" s="245" t="n">
        <v>97109</v>
      </c>
      <c r="B6783" s="246" t="s">
        <v>22100</v>
      </c>
      <c r="C6783" s="245" t="s">
        <v>15370</v>
      </c>
      <c r="D6783" s="247" t="n">
        <v>0.0944</v>
      </c>
    </row>
    <row r="6784" customFormat="false" ht="12.8" hidden="false" customHeight="false" outlineLevel="0" collapsed="false">
      <c r="A6784" s="245" t="n">
        <v>103913</v>
      </c>
      <c r="B6784" s="246" t="s">
        <v>22101</v>
      </c>
      <c r="C6784" s="245" t="s">
        <v>15370</v>
      </c>
      <c r="D6784" s="247" t="n">
        <v>0.1027</v>
      </c>
    </row>
    <row r="6785" customFormat="false" ht="12.8" hidden="false" customHeight="false" outlineLevel="0" collapsed="false">
      <c r="A6785" s="245" t="n">
        <v>103914</v>
      </c>
      <c r="B6785" s="246" t="s">
        <v>22102</v>
      </c>
      <c r="C6785" s="245" t="s">
        <v>15370</v>
      </c>
      <c r="D6785" s="247" t="n">
        <v>0.0989</v>
      </c>
    </row>
    <row r="6786" customFormat="false" ht="12.8" hidden="false" customHeight="false" outlineLevel="0" collapsed="false">
      <c r="A6786" s="245" t="n">
        <v>103915</v>
      </c>
      <c r="B6786" s="246" t="s">
        <v>22103</v>
      </c>
      <c r="C6786" s="245" t="s">
        <v>15370</v>
      </c>
      <c r="D6786" s="247" t="n">
        <v>0.0953</v>
      </c>
    </row>
    <row r="6787" customFormat="false" ht="12.8" hidden="false" customHeight="false" outlineLevel="0" collapsed="false">
      <c r="A6787" s="245" t="n">
        <v>103916</v>
      </c>
      <c r="B6787" s="246" t="s">
        <v>22104</v>
      </c>
      <c r="C6787" s="245" t="s">
        <v>15370</v>
      </c>
      <c r="D6787" s="247" t="n">
        <v>0.0925</v>
      </c>
    </row>
    <row r="6788" customFormat="false" ht="12.8" hidden="false" customHeight="false" outlineLevel="0" collapsed="false">
      <c r="A6788" s="245" t="n">
        <v>103917</v>
      </c>
      <c r="B6788" s="246" t="s">
        <v>22105</v>
      </c>
      <c r="C6788" s="245" t="s">
        <v>15370</v>
      </c>
      <c r="D6788" s="247" t="n">
        <v>0.0866</v>
      </c>
    </row>
    <row r="6789" customFormat="false" ht="12.8" hidden="false" customHeight="false" outlineLevel="0" collapsed="false">
      <c r="A6789" s="245" t="n">
        <v>103918</v>
      </c>
      <c r="B6789" s="246" t="s">
        <v>22106</v>
      </c>
      <c r="C6789" s="245" t="s">
        <v>15370</v>
      </c>
      <c r="D6789" s="247" t="n">
        <v>0.0857</v>
      </c>
    </row>
    <row r="6790" customFormat="false" ht="12.8" hidden="false" customHeight="false" outlineLevel="0" collapsed="false">
      <c r="A6790" s="245" t="n">
        <v>103908</v>
      </c>
      <c r="B6790" s="246" t="s">
        <v>22107</v>
      </c>
      <c r="C6790" s="245" t="s">
        <v>15370</v>
      </c>
      <c r="D6790" s="247" t="n">
        <v>0.1146</v>
      </c>
    </row>
    <row r="6791" customFormat="false" ht="12.8" hidden="false" customHeight="false" outlineLevel="0" collapsed="false">
      <c r="A6791" s="245" t="n">
        <v>103909</v>
      </c>
      <c r="B6791" s="246" t="s">
        <v>22108</v>
      </c>
      <c r="C6791" s="245" t="s">
        <v>15370</v>
      </c>
      <c r="D6791" s="247" t="n">
        <v>0.1066</v>
      </c>
    </row>
    <row r="6792" customFormat="false" ht="12.8" hidden="false" customHeight="false" outlineLevel="0" collapsed="false">
      <c r="A6792" s="245" t="n">
        <v>103912</v>
      </c>
      <c r="B6792" s="246" t="s">
        <v>22109</v>
      </c>
      <c r="C6792" s="245" t="s">
        <v>15370</v>
      </c>
      <c r="D6792" s="247" t="n">
        <v>0.0972</v>
      </c>
    </row>
    <row r="6793" customFormat="false" ht="12.8" hidden="false" customHeight="false" outlineLevel="0" collapsed="false">
      <c r="A6793" s="245" t="n">
        <v>101979</v>
      </c>
      <c r="B6793" s="246" t="s">
        <v>22110</v>
      </c>
      <c r="C6793" s="245" t="s">
        <v>15376</v>
      </c>
      <c r="D6793" s="247" t="n">
        <v>0.1565</v>
      </c>
    </row>
    <row r="6794" customFormat="false" ht="12.8" hidden="false" customHeight="false" outlineLevel="0" collapsed="false">
      <c r="A6794" s="245" t="n">
        <v>101966</v>
      </c>
      <c r="B6794" s="246" t="s">
        <v>22111</v>
      </c>
      <c r="C6794" s="245" t="s">
        <v>15376</v>
      </c>
      <c r="D6794" s="247" t="n">
        <v>0.0635</v>
      </c>
    </row>
    <row r="6795" customFormat="false" ht="12.8" hidden="false" customHeight="false" outlineLevel="0" collapsed="false">
      <c r="A6795" s="245" t="n">
        <v>101965</v>
      </c>
      <c r="B6795" s="246" t="s">
        <v>22112</v>
      </c>
      <c r="C6795" s="245" t="s">
        <v>15376</v>
      </c>
      <c r="D6795" s="247" t="n">
        <v>0.1781</v>
      </c>
    </row>
    <row r="6796" customFormat="false" ht="12.8" hidden="false" customHeight="false" outlineLevel="0" collapsed="false">
      <c r="A6796" s="245" t="n">
        <v>92123</v>
      </c>
      <c r="B6796" s="246" t="s">
        <v>22113</v>
      </c>
      <c r="C6796" s="245" t="s">
        <v>15451</v>
      </c>
      <c r="D6796" s="247" t="n">
        <v>0.4339</v>
      </c>
    </row>
    <row r="6797" customFormat="false" ht="12.8" hidden="false" customHeight="false" outlineLevel="0" collapsed="false">
      <c r="A6797" s="245" t="n">
        <v>92122</v>
      </c>
      <c r="B6797" s="246" t="s">
        <v>22114</v>
      </c>
      <c r="C6797" s="245" t="s">
        <v>15451</v>
      </c>
      <c r="D6797" s="247" t="n">
        <v>0.9164</v>
      </c>
    </row>
    <row r="6798" customFormat="false" ht="12.8" hidden="false" customHeight="false" outlineLevel="0" collapsed="false">
      <c r="A6798" s="245" t="n">
        <v>88412</v>
      </c>
      <c r="B6798" s="246" t="s">
        <v>22115</v>
      </c>
      <c r="C6798" s="245" t="s">
        <v>15370</v>
      </c>
      <c r="D6798" s="247" t="n">
        <v>0.3088</v>
      </c>
    </row>
    <row r="6799" customFormat="false" ht="12.8" hidden="false" customHeight="false" outlineLevel="0" collapsed="false">
      <c r="A6799" s="245" t="n">
        <v>88411</v>
      </c>
      <c r="B6799" s="246" t="s">
        <v>22116</v>
      </c>
      <c r="C6799" s="245" t="s">
        <v>15370</v>
      </c>
      <c r="D6799" s="247" t="n">
        <v>0.4057</v>
      </c>
    </row>
    <row r="6800" customFormat="false" ht="12.8" hidden="false" customHeight="false" outlineLevel="0" collapsed="false">
      <c r="A6800" s="245" t="n">
        <v>88415</v>
      </c>
      <c r="B6800" s="246" t="s">
        <v>22117</v>
      </c>
      <c r="C6800" s="245" t="s">
        <v>15370</v>
      </c>
      <c r="D6800" s="247" t="n">
        <v>0.4378</v>
      </c>
    </row>
    <row r="6801" customFormat="false" ht="12.8" hidden="false" customHeight="false" outlineLevel="0" collapsed="false">
      <c r="A6801" s="245" t="n">
        <v>88413</v>
      </c>
      <c r="B6801" s="246" t="s">
        <v>22118</v>
      </c>
      <c r="C6801" s="245" t="s">
        <v>15370</v>
      </c>
      <c r="D6801" s="247" t="n">
        <v>0.564</v>
      </c>
    </row>
    <row r="6802" customFormat="false" ht="12.8" hidden="false" customHeight="false" outlineLevel="0" collapsed="false">
      <c r="A6802" s="245" t="n">
        <v>88414</v>
      </c>
      <c r="B6802" s="246" t="s">
        <v>22119</v>
      </c>
      <c r="C6802" s="245" t="s">
        <v>15370</v>
      </c>
      <c r="D6802" s="247" t="n">
        <v>0.5477</v>
      </c>
    </row>
    <row r="6803" customFormat="false" ht="12.8" hidden="false" customHeight="false" outlineLevel="0" collapsed="false">
      <c r="A6803" s="245" t="n">
        <v>96131</v>
      </c>
      <c r="B6803" s="246" t="s">
        <v>22120</v>
      </c>
      <c r="C6803" s="245" t="s">
        <v>15370</v>
      </c>
      <c r="D6803" s="247" t="n">
        <v>0.6233</v>
      </c>
    </row>
    <row r="6804" customFormat="false" ht="12.8" hidden="false" customHeight="false" outlineLevel="0" collapsed="false">
      <c r="A6804" s="245" t="n">
        <v>96126</v>
      </c>
      <c r="B6804" s="246" t="s">
        <v>22121</v>
      </c>
      <c r="C6804" s="245" t="s">
        <v>15370</v>
      </c>
      <c r="D6804" s="247" t="n">
        <v>0.6745</v>
      </c>
    </row>
    <row r="6805" customFormat="false" ht="12.8" hidden="false" customHeight="false" outlineLevel="0" collapsed="false">
      <c r="A6805" s="245" t="n">
        <v>96132</v>
      </c>
      <c r="B6805" s="246" t="s">
        <v>22122</v>
      </c>
      <c r="C6805" s="245" t="s">
        <v>15370</v>
      </c>
      <c r="D6805" s="247" t="n">
        <v>0.4843</v>
      </c>
    </row>
    <row r="6806" customFormat="false" ht="12.8" hidden="false" customHeight="false" outlineLevel="0" collapsed="false">
      <c r="A6806" s="245" t="n">
        <v>96127</v>
      </c>
      <c r="B6806" s="246" t="s">
        <v>22123</v>
      </c>
      <c r="C6806" s="245" t="s">
        <v>15370</v>
      </c>
      <c r="D6806" s="247" t="n">
        <v>0.5407</v>
      </c>
    </row>
    <row r="6807" customFormat="false" ht="12.8" hidden="false" customHeight="false" outlineLevel="0" collapsed="false">
      <c r="A6807" s="245" t="n">
        <v>96135</v>
      </c>
      <c r="B6807" s="246" t="s">
        <v>22124</v>
      </c>
      <c r="C6807" s="245" t="s">
        <v>15370</v>
      </c>
      <c r="D6807" s="247" t="n">
        <v>0.6583</v>
      </c>
    </row>
    <row r="6808" customFormat="false" ht="12.8" hidden="false" customHeight="false" outlineLevel="0" collapsed="false">
      <c r="A6808" s="245" t="n">
        <v>96130</v>
      </c>
      <c r="B6808" s="246" t="s">
        <v>22125</v>
      </c>
      <c r="C6808" s="245" t="s">
        <v>15370</v>
      </c>
      <c r="D6808" s="247" t="n">
        <v>0.707</v>
      </c>
    </row>
    <row r="6809" customFormat="false" ht="12.8" hidden="false" customHeight="false" outlineLevel="0" collapsed="false">
      <c r="A6809" s="245" t="n">
        <v>96133</v>
      </c>
      <c r="B6809" s="246" t="s">
        <v>22126</v>
      </c>
      <c r="C6809" s="245" t="s">
        <v>15370</v>
      </c>
      <c r="D6809" s="247" t="n">
        <v>0.7745</v>
      </c>
    </row>
    <row r="6810" customFormat="false" ht="12.8" hidden="false" customHeight="false" outlineLevel="0" collapsed="false">
      <c r="A6810" s="245" t="n">
        <v>96128</v>
      </c>
      <c r="B6810" s="246" t="s">
        <v>22127</v>
      </c>
      <c r="C6810" s="245" t="s">
        <v>15370</v>
      </c>
      <c r="D6810" s="247" t="n">
        <v>0.8115</v>
      </c>
    </row>
    <row r="6811" customFormat="false" ht="12.8" hidden="false" customHeight="false" outlineLevel="0" collapsed="false">
      <c r="A6811" s="245" t="n">
        <v>96134</v>
      </c>
      <c r="B6811" s="246" t="s">
        <v>22128</v>
      </c>
      <c r="C6811" s="245" t="s">
        <v>15370</v>
      </c>
      <c r="D6811" s="247" t="n">
        <v>0.7645</v>
      </c>
    </row>
    <row r="6812" customFormat="false" ht="12.8" hidden="false" customHeight="false" outlineLevel="0" collapsed="false">
      <c r="A6812" s="245" t="n">
        <v>96129</v>
      </c>
      <c r="B6812" s="246" t="s">
        <v>22129</v>
      </c>
      <c r="C6812" s="245" t="s">
        <v>15370</v>
      </c>
      <c r="D6812" s="247" t="n">
        <v>0.8028</v>
      </c>
    </row>
    <row r="6813" customFormat="false" ht="12.8" hidden="false" customHeight="false" outlineLevel="0" collapsed="false">
      <c r="A6813" s="245" t="n">
        <v>88432</v>
      </c>
      <c r="B6813" s="246" t="s">
        <v>22130</v>
      </c>
      <c r="C6813" s="245" t="s">
        <v>15370</v>
      </c>
      <c r="D6813" s="247" t="n">
        <v>0.4813</v>
      </c>
    </row>
    <row r="6814" customFormat="false" ht="12.8" hidden="false" customHeight="false" outlineLevel="0" collapsed="false">
      <c r="A6814" s="245" t="n">
        <v>88426</v>
      </c>
      <c r="B6814" s="246" t="s">
        <v>22131</v>
      </c>
      <c r="C6814" s="245" t="s">
        <v>15370</v>
      </c>
      <c r="D6814" s="247" t="n">
        <v>0.2005</v>
      </c>
    </row>
    <row r="6815" customFormat="false" ht="12.8" hidden="false" customHeight="false" outlineLevel="0" collapsed="false">
      <c r="A6815" s="245" t="n">
        <v>88417</v>
      </c>
      <c r="B6815" s="246" t="s">
        <v>22132</v>
      </c>
      <c r="C6815" s="245" t="s">
        <v>15370</v>
      </c>
      <c r="D6815" s="247" t="n">
        <v>0.1231</v>
      </c>
    </row>
    <row r="6816" customFormat="false" ht="12.8" hidden="false" customHeight="false" outlineLevel="0" collapsed="false">
      <c r="A6816" s="245" t="n">
        <v>88424</v>
      </c>
      <c r="B6816" s="246" t="s">
        <v>22133</v>
      </c>
      <c r="C6816" s="245" t="s">
        <v>15370</v>
      </c>
      <c r="D6816" s="247" t="n">
        <v>0.3029</v>
      </c>
    </row>
    <row r="6817" customFormat="false" ht="12.8" hidden="false" customHeight="false" outlineLevel="0" collapsed="false">
      <c r="A6817" s="245" t="n">
        <v>88416</v>
      </c>
      <c r="B6817" s="246" t="s">
        <v>22134</v>
      </c>
      <c r="C6817" s="245" t="s">
        <v>15370</v>
      </c>
      <c r="D6817" s="247" t="n">
        <v>0.1963</v>
      </c>
    </row>
    <row r="6818" customFormat="false" ht="12.8" hidden="false" customHeight="false" outlineLevel="0" collapsed="false">
      <c r="A6818" s="245" t="n">
        <v>88431</v>
      </c>
      <c r="B6818" s="246" t="s">
        <v>22135</v>
      </c>
      <c r="C6818" s="245" t="s">
        <v>15370</v>
      </c>
      <c r="D6818" s="247" t="n">
        <v>0.336</v>
      </c>
    </row>
    <row r="6819" customFormat="false" ht="12.8" hidden="false" customHeight="false" outlineLevel="0" collapsed="false">
      <c r="A6819" s="245" t="n">
        <v>88423</v>
      </c>
      <c r="B6819" s="246" t="s">
        <v>22136</v>
      </c>
      <c r="C6819" s="245" t="s">
        <v>15370</v>
      </c>
      <c r="D6819" s="247" t="n">
        <v>0.221</v>
      </c>
    </row>
    <row r="6820" customFormat="false" ht="12.8" hidden="false" customHeight="false" outlineLevel="0" collapsed="false">
      <c r="A6820" s="245" t="n">
        <v>88428</v>
      </c>
      <c r="B6820" s="246" t="s">
        <v>22137</v>
      </c>
      <c r="C6820" s="245" t="s">
        <v>15370</v>
      </c>
      <c r="D6820" s="247" t="n">
        <v>0.4722</v>
      </c>
    </row>
    <row r="6821" customFormat="false" ht="12.8" hidden="false" customHeight="false" outlineLevel="0" collapsed="false">
      <c r="A6821" s="245" t="n">
        <v>88420</v>
      </c>
      <c r="B6821" s="246" t="s">
        <v>22138</v>
      </c>
      <c r="C6821" s="245" t="s">
        <v>15370</v>
      </c>
      <c r="D6821" s="247" t="n">
        <v>0.3341</v>
      </c>
    </row>
    <row r="6822" customFormat="false" ht="12.8" hidden="false" customHeight="false" outlineLevel="0" collapsed="false">
      <c r="A6822" s="245" t="n">
        <v>88429</v>
      </c>
      <c r="B6822" s="246" t="s">
        <v>22139</v>
      </c>
      <c r="C6822" s="245" t="s">
        <v>15370</v>
      </c>
      <c r="D6822" s="247" t="n">
        <v>0.4581</v>
      </c>
    </row>
    <row r="6823" customFormat="false" ht="12.8" hidden="false" customHeight="false" outlineLevel="0" collapsed="false">
      <c r="A6823" s="245" t="n">
        <v>88421</v>
      </c>
      <c r="B6823" s="246" t="s">
        <v>22140</v>
      </c>
      <c r="C6823" s="245" t="s">
        <v>15370</v>
      </c>
      <c r="D6823" s="247" t="n">
        <v>0.3217</v>
      </c>
    </row>
    <row r="6824" customFormat="false" ht="12.8" hidden="false" customHeight="false" outlineLevel="0" collapsed="false">
      <c r="A6824" s="245" t="n">
        <v>95622</v>
      </c>
      <c r="B6824" s="246" t="s">
        <v>22141</v>
      </c>
      <c r="C6824" s="245" t="s">
        <v>15370</v>
      </c>
      <c r="D6824" s="247" t="n">
        <v>0.5452</v>
      </c>
    </row>
    <row r="6825" customFormat="false" ht="12.8" hidden="false" customHeight="false" outlineLevel="0" collapsed="false">
      <c r="A6825" s="245" t="n">
        <v>95623</v>
      </c>
      <c r="B6825" s="246" t="s">
        <v>22142</v>
      </c>
      <c r="C6825" s="245" t="s">
        <v>15370</v>
      </c>
      <c r="D6825" s="247" t="n">
        <v>0.4045</v>
      </c>
    </row>
    <row r="6826" customFormat="false" ht="12.8" hidden="false" customHeight="false" outlineLevel="0" collapsed="false">
      <c r="A6826" s="245" t="n">
        <v>95626</v>
      </c>
      <c r="B6826" s="246" t="s">
        <v>22143</v>
      </c>
      <c r="C6826" s="245" t="s">
        <v>15370</v>
      </c>
      <c r="D6826" s="247" t="n">
        <v>0.5827</v>
      </c>
    </row>
    <row r="6827" customFormat="false" ht="12.8" hidden="false" customHeight="false" outlineLevel="0" collapsed="false">
      <c r="A6827" s="245" t="n">
        <v>95624</v>
      </c>
      <c r="B6827" s="246" t="s">
        <v>22144</v>
      </c>
      <c r="C6827" s="245" t="s">
        <v>15370</v>
      </c>
      <c r="D6827" s="247" t="n">
        <v>0.7132</v>
      </c>
    </row>
    <row r="6828" customFormat="false" ht="12.8" hidden="false" customHeight="false" outlineLevel="0" collapsed="false">
      <c r="A6828" s="245" t="n">
        <v>95625</v>
      </c>
      <c r="B6828" s="246" t="s">
        <v>22145</v>
      </c>
      <c r="C6828" s="245" t="s">
        <v>15370</v>
      </c>
      <c r="D6828" s="247" t="n">
        <v>0.702</v>
      </c>
    </row>
    <row r="6829" customFormat="false" ht="12.8" hidden="false" customHeight="false" outlineLevel="0" collapsed="false">
      <c r="A6829" s="245" t="n">
        <v>88497</v>
      </c>
      <c r="B6829" s="246" t="s">
        <v>22146</v>
      </c>
      <c r="C6829" s="245" t="s">
        <v>15370</v>
      </c>
      <c r="D6829" s="247" t="n">
        <v>0.6939</v>
      </c>
    </row>
    <row r="6830" customFormat="false" ht="12.8" hidden="false" customHeight="false" outlineLevel="0" collapsed="false">
      <c r="A6830" s="245" t="n">
        <v>88495</v>
      </c>
      <c r="B6830" s="246" t="s">
        <v>22147</v>
      </c>
      <c r="C6830" s="245" t="s">
        <v>15370</v>
      </c>
      <c r="D6830" s="247" t="n">
        <v>0.7402</v>
      </c>
    </row>
    <row r="6831" customFormat="false" ht="12.8" hidden="false" customHeight="false" outlineLevel="0" collapsed="false">
      <c r="A6831" s="245" t="n">
        <v>88496</v>
      </c>
      <c r="B6831" s="246" t="s">
        <v>22148</v>
      </c>
      <c r="C6831" s="245" t="s">
        <v>15370</v>
      </c>
      <c r="D6831" s="247" t="n">
        <v>0.8233</v>
      </c>
    </row>
    <row r="6832" customFormat="false" ht="12.8" hidden="false" customHeight="false" outlineLevel="0" collapsed="false">
      <c r="A6832" s="245" t="n">
        <v>88494</v>
      </c>
      <c r="B6832" s="246" t="s">
        <v>22149</v>
      </c>
      <c r="C6832" s="245" t="s">
        <v>15370</v>
      </c>
      <c r="D6832" s="247" t="n">
        <v>0.8542</v>
      </c>
    </row>
    <row r="6833" customFormat="false" ht="12.8" hidden="false" customHeight="false" outlineLevel="0" collapsed="false">
      <c r="A6833" s="245" t="n">
        <v>88485</v>
      </c>
      <c r="B6833" s="246" t="s">
        <v>22150</v>
      </c>
      <c r="C6833" s="245" t="s">
        <v>15370</v>
      </c>
      <c r="D6833" s="247" t="n">
        <v>0.646</v>
      </c>
    </row>
    <row r="6834" customFormat="false" ht="12.8" hidden="false" customHeight="false" outlineLevel="0" collapsed="false">
      <c r="A6834" s="245" t="n">
        <v>88484</v>
      </c>
      <c r="B6834" s="246" t="s">
        <v>22151</v>
      </c>
      <c r="C6834" s="245" t="s">
        <v>15370</v>
      </c>
      <c r="D6834" s="247" t="n">
        <v>0.7175</v>
      </c>
    </row>
    <row r="6835" customFormat="false" ht="12.8" hidden="false" customHeight="false" outlineLevel="0" collapsed="false">
      <c r="A6835" s="245" t="n">
        <v>104641</v>
      </c>
      <c r="B6835" s="246" t="s">
        <v>22152</v>
      </c>
      <c r="C6835" s="245" t="s">
        <v>15370</v>
      </c>
      <c r="D6835" s="247" t="n">
        <v>0.6215</v>
      </c>
    </row>
    <row r="6836" customFormat="false" ht="12.8" hidden="false" customHeight="false" outlineLevel="0" collapsed="false">
      <c r="A6836" s="245" t="n">
        <v>104639</v>
      </c>
      <c r="B6836" s="246" t="s">
        <v>22153</v>
      </c>
      <c r="C6836" s="245" t="s">
        <v>15370</v>
      </c>
      <c r="D6836" s="247" t="n">
        <v>0.6957</v>
      </c>
    </row>
    <row r="6837" customFormat="false" ht="12.8" hidden="false" customHeight="false" outlineLevel="0" collapsed="false">
      <c r="A6837" s="245" t="n">
        <v>88489</v>
      </c>
      <c r="B6837" s="246" t="s">
        <v>22154</v>
      </c>
      <c r="C6837" s="245" t="s">
        <v>15370</v>
      </c>
      <c r="D6837" s="247" t="n">
        <v>0.4449</v>
      </c>
    </row>
    <row r="6838" customFormat="false" ht="12.8" hidden="false" customHeight="false" outlineLevel="0" collapsed="false">
      <c r="A6838" s="245" t="n">
        <v>88488</v>
      </c>
      <c r="B6838" s="246" t="s">
        <v>22155</v>
      </c>
      <c r="C6838" s="245" t="s">
        <v>15370</v>
      </c>
      <c r="D6838" s="247" t="n">
        <v>0.5275</v>
      </c>
    </row>
    <row r="6839" customFormat="false" ht="12.8" hidden="false" customHeight="false" outlineLevel="0" collapsed="false">
      <c r="A6839" s="245" t="n">
        <v>104642</v>
      </c>
      <c r="B6839" s="246" t="s">
        <v>22156</v>
      </c>
      <c r="C6839" s="245" t="s">
        <v>15370</v>
      </c>
      <c r="D6839" s="247" t="n">
        <v>0.5419</v>
      </c>
    </row>
    <row r="6840" customFormat="false" ht="12.8" hidden="false" customHeight="false" outlineLevel="0" collapsed="false">
      <c r="A6840" s="245" t="n">
        <v>104640</v>
      </c>
      <c r="B6840" s="246" t="s">
        <v>22157</v>
      </c>
      <c r="C6840" s="245" t="s">
        <v>15370</v>
      </c>
      <c r="D6840" s="247" t="n">
        <v>0.6223</v>
      </c>
    </row>
    <row r="6841" customFormat="false" ht="12.8" hidden="false" customHeight="false" outlineLevel="0" collapsed="false">
      <c r="A6841" s="245" t="n">
        <v>95305</v>
      </c>
      <c r="B6841" s="246" t="s">
        <v>22158</v>
      </c>
      <c r="C6841" s="245" t="s">
        <v>15370</v>
      </c>
      <c r="D6841" s="247" t="n">
        <v>0.3959</v>
      </c>
    </row>
    <row r="6842" customFormat="false" ht="12.8" hidden="false" customHeight="false" outlineLevel="0" collapsed="false">
      <c r="A6842" s="245" t="n">
        <v>95306</v>
      </c>
      <c r="B6842" s="246" t="s">
        <v>22159</v>
      </c>
      <c r="C6842" s="245" t="s">
        <v>15370</v>
      </c>
      <c r="D6842" s="247" t="n">
        <v>0.477</v>
      </c>
    </row>
    <row r="6843" customFormat="false" ht="12.8" hidden="false" customHeight="false" outlineLevel="0" collapsed="false">
      <c r="A6843" s="245" t="n">
        <v>102201</v>
      </c>
      <c r="B6843" s="246" t="s">
        <v>22160</v>
      </c>
      <c r="C6843" s="245" t="s">
        <v>15370</v>
      </c>
      <c r="D6843" s="247" t="n">
        <v>0.6458</v>
      </c>
    </row>
    <row r="6844" customFormat="false" ht="12.8" hidden="false" customHeight="false" outlineLevel="0" collapsed="false">
      <c r="A6844" s="245" t="n">
        <v>102200</v>
      </c>
      <c r="B6844" s="246" t="s">
        <v>22161</v>
      </c>
      <c r="C6844" s="245" t="s">
        <v>15370</v>
      </c>
      <c r="D6844" s="247" t="n">
        <v>0.4672</v>
      </c>
    </row>
    <row r="6845" customFormat="false" ht="12.8" hidden="false" customHeight="false" outlineLevel="0" collapsed="false">
      <c r="A6845" s="245" t="n">
        <v>102202</v>
      </c>
      <c r="B6845" s="246" t="s">
        <v>22162</v>
      </c>
      <c r="C6845" s="245" t="s">
        <v>15370</v>
      </c>
      <c r="D6845" s="247" t="n">
        <v>0.1817</v>
      </c>
    </row>
    <row r="6846" customFormat="false" ht="12.8" hidden="false" customHeight="false" outlineLevel="0" collapsed="false">
      <c r="A6846" s="245" t="n">
        <v>102193</v>
      </c>
      <c r="B6846" s="246" t="s">
        <v>22163</v>
      </c>
      <c r="C6846" s="245" t="s">
        <v>15370</v>
      </c>
      <c r="D6846" s="247" t="n">
        <v>0.7318</v>
      </c>
    </row>
    <row r="6847" customFormat="false" ht="12.8" hidden="false" customHeight="false" outlineLevel="0" collapsed="false">
      <c r="A6847" s="245" t="n">
        <v>102194</v>
      </c>
      <c r="B6847" s="246" t="s">
        <v>22164</v>
      </c>
      <c r="C6847" s="245" t="s">
        <v>15370</v>
      </c>
      <c r="D6847" s="247" t="n">
        <v>0.9131</v>
      </c>
    </row>
    <row r="6848" customFormat="false" ht="12.8" hidden="false" customHeight="false" outlineLevel="0" collapsed="false">
      <c r="A6848" s="245" t="n">
        <v>102197</v>
      </c>
      <c r="B6848" s="246" t="s">
        <v>22165</v>
      </c>
      <c r="C6848" s="245" t="s">
        <v>15370</v>
      </c>
      <c r="D6848" s="247" t="n">
        <v>0.2688</v>
      </c>
    </row>
    <row r="6849" customFormat="false" ht="12.8" hidden="false" customHeight="false" outlineLevel="0" collapsed="false">
      <c r="A6849" s="245" t="n">
        <v>102233</v>
      </c>
      <c r="B6849" s="246" t="s">
        <v>22166</v>
      </c>
      <c r="C6849" s="245" t="s">
        <v>15370</v>
      </c>
      <c r="D6849" s="247" t="n">
        <v>0.5527</v>
      </c>
    </row>
    <row r="6850" customFormat="false" ht="12.8" hidden="false" customHeight="false" outlineLevel="0" collapsed="false">
      <c r="A6850" s="245" t="n">
        <v>102234</v>
      </c>
      <c r="B6850" s="246" t="s">
        <v>22167</v>
      </c>
      <c r="C6850" s="245" t="s">
        <v>15370</v>
      </c>
      <c r="D6850" s="247" t="n">
        <v>0.5527</v>
      </c>
    </row>
    <row r="6851" customFormat="false" ht="12.8" hidden="false" customHeight="false" outlineLevel="0" collapsed="false">
      <c r="A6851" s="245" t="n">
        <v>102207</v>
      </c>
      <c r="B6851" s="246" t="s">
        <v>22168</v>
      </c>
      <c r="C6851" s="245" t="s">
        <v>15370</v>
      </c>
      <c r="D6851" s="247" t="n">
        <v>0.6353</v>
      </c>
    </row>
    <row r="6852" customFormat="false" ht="12.8" hidden="false" customHeight="false" outlineLevel="0" collapsed="false">
      <c r="A6852" s="245" t="n">
        <v>102217</v>
      </c>
      <c r="B6852" s="246" t="s">
        <v>22169</v>
      </c>
      <c r="C6852" s="245" t="s">
        <v>15370</v>
      </c>
      <c r="D6852" s="247" t="n">
        <v>0.635</v>
      </c>
    </row>
    <row r="6853" customFormat="false" ht="12.8" hidden="false" customHeight="false" outlineLevel="0" collapsed="false">
      <c r="A6853" s="245" t="n">
        <v>102227</v>
      </c>
      <c r="B6853" s="246" t="s">
        <v>22170</v>
      </c>
      <c r="C6853" s="245" t="s">
        <v>15370</v>
      </c>
      <c r="D6853" s="247" t="n">
        <v>0.6346</v>
      </c>
    </row>
    <row r="6854" customFormat="false" ht="12.8" hidden="false" customHeight="false" outlineLevel="0" collapsed="false">
      <c r="A6854" s="245" t="n">
        <v>102209</v>
      </c>
      <c r="B6854" s="246" t="s">
        <v>22171</v>
      </c>
      <c r="C6854" s="245" t="s">
        <v>15370</v>
      </c>
      <c r="D6854" s="247" t="n">
        <v>0.6477</v>
      </c>
    </row>
    <row r="6855" customFormat="false" ht="12.8" hidden="false" customHeight="false" outlineLevel="0" collapsed="false">
      <c r="A6855" s="245" t="n">
        <v>102219</v>
      </c>
      <c r="B6855" s="246" t="s">
        <v>22172</v>
      </c>
      <c r="C6855" s="245" t="s">
        <v>15370</v>
      </c>
      <c r="D6855" s="247" t="n">
        <v>0.6469</v>
      </c>
    </row>
    <row r="6856" customFormat="false" ht="12.8" hidden="false" customHeight="false" outlineLevel="0" collapsed="false">
      <c r="A6856" s="245" t="n">
        <v>102229</v>
      </c>
      <c r="B6856" s="246" t="s">
        <v>22173</v>
      </c>
      <c r="C6856" s="245" t="s">
        <v>15370</v>
      </c>
      <c r="D6856" s="247" t="n">
        <v>0.6467</v>
      </c>
    </row>
    <row r="6857" customFormat="false" ht="12.8" hidden="false" customHeight="false" outlineLevel="0" collapsed="false">
      <c r="A6857" s="245" t="n">
        <v>102210</v>
      </c>
      <c r="B6857" s="246" t="s">
        <v>22174</v>
      </c>
      <c r="C6857" s="245" t="s">
        <v>15370</v>
      </c>
      <c r="D6857" s="247" t="n">
        <v>0.6794</v>
      </c>
    </row>
    <row r="6858" customFormat="false" ht="12.8" hidden="false" customHeight="false" outlineLevel="0" collapsed="false">
      <c r="A6858" s="245" t="n">
        <v>102220</v>
      </c>
      <c r="B6858" s="246" t="s">
        <v>22175</v>
      </c>
      <c r="C6858" s="245" t="s">
        <v>15370</v>
      </c>
      <c r="D6858" s="247" t="n">
        <v>0.679</v>
      </c>
    </row>
    <row r="6859" customFormat="false" ht="12.8" hidden="false" customHeight="false" outlineLevel="0" collapsed="false">
      <c r="A6859" s="245" t="n">
        <v>102230</v>
      </c>
      <c r="B6859" s="246" t="s">
        <v>22176</v>
      </c>
      <c r="C6859" s="245" t="s">
        <v>15370</v>
      </c>
      <c r="D6859" s="247" t="n">
        <v>0.6789</v>
      </c>
    </row>
    <row r="6860" customFormat="false" ht="12.8" hidden="false" customHeight="false" outlineLevel="0" collapsed="false">
      <c r="A6860" s="245" t="n">
        <v>102208</v>
      </c>
      <c r="B6860" s="246" t="s">
        <v>22177</v>
      </c>
      <c r="C6860" s="245" t="s">
        <v>15370</v>
      </c>
      <c r="D6860" s="247" t="n">
        <v>0.6682</v>
      </c>
    </row>
    <row r="6861" customFormat="false" ht="12.8" hidden="false" customHeight="false" outlineLevel="0" collapsed="false">
      <c r="A6861" s="245" t="n">
        <v>102218</v>
      </c>
      <c r="B6861" s="246" t="s">
        <v>22178</v>
      </c>
      <c r="C6861" s="245" t="s">
        <v>15370</v>
      </c>
      <c r="D6861" s="247" t="n">
        <v>0.6678</v>
      </c>
    </row>
    <row r="6862" customFormat="false" ht="12.8" hidden="false" customHeight="false" outlineLevel="0" collapsed="false">
      <c r="A6862" s="245" t="n">
        <v>102228</v>
      </c>
      <c r="B6862" s="246" t="s">
        <v>22179</v>
      </c>
      <c r="C6862" s="245" t="s">
        <v>15370</v>
      </c>
      <c r="D6862" s="247" t="n">
        <v>0.6675</v>
      </c>
    </row>
    <row r="6863" customFormat="false" ht="12.8" hidden="false" customHeight="false" outlineLevel="0" collapsed="false">
      <c r="A6863" s="245" t="n">
        <v>102203</v>
      </c>
      <c r="B6863" s="246" t="s">
        <v>22180</v>
      </c>
      <c r="C6863" s="245" t="s">
        <v>15370</v>
      </c>
      <c r="D6863" s="247" t="n">
        <v>0.6383</v>
      </c>
    </row>
    <row r="6864" customFormat="false" ht="12.8" hidden="false" customHeight="false" outlineLevel="0" collapsed="false">
      <c r="A6864" s="245" t="n">
        <v>102213</v>
      </c>
      <c r="B6864" s="246" t="s">
        <v>22181</v>
      </c>
      <c r="C6864" s="245" t="s">
        <v>15370</v>
      </c>
      <c r="D6864" s="247" t="n">
        <v>0.6378</v>
      </c>
    </row>
    <row r="6865" customFormat="false" ht="12.8" hidden="false" customHeight="false" outlineLevel="0" collapsed="false">
      <c r="A6865" s="245" t="n">
        <v>102223</v>
      </c>
      <c r="B6865" s="246" t="s">
        <v>22182</v>
      </c>
      <c r="C6865" s="245" t="s">
        <v>15370</v>
      </c>
      <c r="D6865" s="247" t="n">
        <v>0.6378</v>
      </c>
    </row>
    <row r="6866" customFormat="false" ht="12.8" hidden="false" customHeight="false" outlineLevel="0" collapsed="false">
      <c r="A6866" s="245" t="n">
        <v>102204</v>
      </c>
      <c r="B6866" s="246" t="s">
        <v>22183</v>
      </c>
      <c r="C6866" s="245" t="s">
        <v>15370</v>
      </c>
      <c r="D6866" s="247" t="n">
        <v>0.617</v>
      </c>
    </row>
    <row r="6867" customFormat="false" ht="12.8" hidden="false" customHeight="false" outlineLevel="0" collapsed="false">
      <c r="A6867" s="245" t="n">
        <v>102214</v>
      </c>
      <c r="B6867" s="246" t="s">
        <v>22184</v>
      </c>
      <c r="C6867" s="245" t="s">
        <v>15370</v>
      </c>
      <c r="D6867" s="247" t="n">
        <v>0.6172</v>
      </c>
    </row>
    <row r="6868" customFormat="false" ht="12.8" hidden="false" customHeight="false" outlineLevel="0" collapsed="false">
      <c r="A6868" s="245" t="n">
        <v>102224</v>
      </c>
      <c r="B6868" s="246" t="s">
        <v>22185</v>
      </c>
      <c r="C6868" s="245" t="s">
        <v>15370</v>
      </c>
      <c r="D6868" s="247" t="n">
        <v>0.6171</v>
      </c>
    </row>
    <row r="6869" customFormat="false" ht="12.8" hidden="false" customHeight="false" outlineLevel="0" collapsed="false">
      <c r="A6869" s="245" t="n">
        <v>102205</v>
      </c>
      <c r="B6869" s="246" t="s">
        <v>22186</v>
      </c>
      <c r="C6869" s="245" t="s">
        <v>15370</v>
      </c>
      <c r="D6869" s="247" t="n">
        <v>0.6888</v>
      </c>
    </row>
    <row r="6870" customFormat="false" ht="12.8" hidden="false" customHeight="false" outlineLevel="0" collapsed="false">
      <c r="A6870" s="245" t="n">
        <v>102215</v>
      </c>
      <c r="B6870" s="246" t="s">
        <v>22187</v>
      </c>
      <c r="C6870" s="245" t="s">
        <v>15370</v>
      </c>
      <c r="D6870" s="247" t="n">
        <v>0.6887</v>
      </c>
    </row>
    <row r="6871" customFormat="false" ht="12.8" hidden="false" customHeight="false" outlineLevel="0" collapsed="false">
      <c r="A6871" s="245" t="n">
        <v>102225</v>
      </c>
      <c r="B6871" s="246" t="s">
        <v>22188</v>
      </c>
      <c r="C6871" s="245" t="s">
        <v>15370</v>
      </c>
      <c r="D6871" s="247" t="n">
        <v>0.6885</v>
      </c>
    </row>
    <row r="6872" customFormat="false" ht="12.8" hidden="false" customHeight="false" outlineLevel="0" collapsed="false">
      <c r="A6872" s="245" t="n">
        <v>100718</v>
      </c>
      <c r="B6872" s="246" t="s">
        <v>22189</v>
      </c>
      <c r="C6872" s="245" t="s">
        <v>15376</v>
      </c>
      <c r="D6872" s="247" t="n">
        <v>0.82</v>
      </c>
    </row>
    <row r="6873" customFormat="false" ht="12.8" hidden="false" customHeight="false" outlineLevel="0" collapsed="false">
      <c r="A6873" s="245" t="n">
        <v>100716</v>
      </c>
      <c r="B6873" s="246" t="s">
        <v>22190</v>
      </c>
      <c r="C6873" s="245" t="s">
        <v>15370</v>
      </c>
      <c r="D6873" s="247" t="n">
        <v>0.1812</v>
      </c>
    </row>
    <row r="6874" customFormat="false" ht="12.8" hidden="false" customHeight="false" outlineLevel="0" collapsed="false">
      <c r="A6874" s="245" t="n">
        <v>100717</v>
      </c>
      <c r="B6874" s="246" t="s">
        <v>22191</v>
      </c>
      <c r="C6874" s="245" t="s">
        <v>15370</v>
      </c>
      <c r="D6874" s="247" t="n">
        <v>0.8701</v>
      </c>
    </row>
    <row r="6875" customFormat="false" ht="12.8" hidden="false" customHeight="false" outlineLevel="0" collapsed="false">
      <c r="A6875" s="245" t="n">
        <v>100754</v>
      </c>
      <c r="B6875" s="246" t="s">
        <v>22192</v>
      </c>
      <c r="C6875" s="245" t="s">
        <v>15370</v>
      </c>
      <c r="D6875" s="247" t="n">
        <v>0.8888</v>
      </c>
    </row>
    <row r="6876" customFormat="false" ht="12.8" hidden="false" customHeight="false" outlineLevel="0" collapsed="false">
      <c r="A6876" s="245" t="n">
        <v>100736</v>
      </c>
      <c r="B6876" s="246" t="s">
        <v>22193</v>
      </c>
      <c r="C6876" s="245" t="s">
        <v>15370</v>
      </c>
      <c r="D6876" s="247" t="n">
        <v>0.8887</v>
      </c>
    </row>
    <row r="6877" customFormat="false" ht="12.8" hidden="false" customHeight="false" outlineLevel="0" collapsed="false">
      <c r="A6877" s="245" t="n">
        <v>100753</v>
      </c>
      <c r="B6877" s="246" t="s">
        <v>22194</v>
      </c>
      <c r="C6877" s="245" t="s">
        <v>15370</v>
      </c>
      <c r="D6877" s="247" t="n">
        <v>0.7861</v>
      </c>
    </row>
    <row r="6878" customFormat="false" ht="12.8" hidden="false" customHeight="false" outlineLevel="0" collapsed="false">
      <c r="A6878" s="245" t="n">
        <v>100735</v>
      </c>
      <c r="B6878" s="246" t="s">
        <v>22195</v>
      </c>
      <c r="C6878" s="245" t="s">
        <v>15370</v>
      </c>
      <c r="D6878" s="247" t="n">
        <v>0.7865</v>
      </c>
    </row>
    <row r="6879" customFormat="false" ht="12.8" hidden="false" customHeight="false" outlineLevel="0" collapsed="false">
      <c r="A6879" s="245" t="n">
        <v>100734</v>
      </c>
      <c r="B6879" s="246" t="s">
        <v>22196</v>
      </c>
      <c r="C6879" s="245" t="s">
        <v>15370</v>
      </c>
      <c r="D6879" s="247" t="n">
        <v>0.8557</v>
      </c>
    </row>
    <row r="6880" customFormat="false" ht="12.8" hidden="false" customHeight="false" outlineLevel="0" collapsed="false">
      <c r="A6880" s="245" t="n">
        <v>100733</v>
      </c>
      <c r="B6880" s="246" t="s">
        <v>22197</v>
      </c>
      <c r="C6880" s="245" t="s">
        <v>15370</v>
      </c>
      <c r="D6880" s="247" t="n">
        <v>0.7469</v>
      </c>
    </row>
    <row r="6881" customFormat="false" ht="12.8" hidden="false" customHeight="false" outlineLevel="0" collapsed="false">
      <c r="A6881" s="245" t="n">
        <v>100740</v>
      </c>
      <c r="B6881" s="246" t="s">
        <v>22198</v>
      </c>
      <c r="C6881" s="245" t="s">
        <v>15370</v>
      </c>
      <c r="D6881" s="247" t="n">
        <v>0.5387</v>
      </c>
    </row>
    <row r="6882" customFormat="false" ht="12.8" hidden="false" customHeight="false" outlineLevel="0" collapsed="false">
      <c r="A6882" s="245" t="n">
        <v>100758</v>
      </c>
      <c r="B6882" s="246" t="s">
        <v>22199</v>
      </c>
      <c r="C6882" s="245" t="s">
        <v>15370</v>
      </c>
      <c r="D6882" s="247" t="n">
        <v>0.7823</v>
      </c>
    </row>
    <row r="6883" customFormat="false" ht="12.8" hidden="false" customHeight="false" outlineLevel="0" collapsed="false">
      <c r="A6883" s="245" t="n">
        <v>100742</v>
      </c>
      <c r="B6883" s="246" t="s">
        <v>22200</v>
      </c>
      <c r="C6883" s="245" t="s">
        <v>15370</v>
      </c>
      <c r="D6883" s="247" t="n">
        <v>0.7824</v>
      </c>
    </row>
    <row r="6884" customFormat="false" ht="12.8" hidden="false" customHeight="false" outlineLevel="0" collapsed="false">
      <c r="A6884" s="245" t="n">
        <v>100739</v>
      </c>
      <c r="B6884" s="246" t="s">
        <v>22201</v>
      </c>
      <c r="C6884" s="245" t="s">
        <v>15370</v>
      </c>
      <c r="D6884" s="247" t="n">
        <v>0.1638</v>
      </c>
    </row>
    <row r="6885" customFormat="false" ht="12.8" hidden="false" customHeight="false" outlineLevel="0" collapsed="false">
      <c r="A6885" s="245" t="n">
        <v>100757</v>
      </c>
      <c r="B6885" s="246" t="s">
        <v>22202</v>
      </c>
      <c r="C6885" s="245" t="s">
        <v>15370</v>
      </c>
      <c r="D6885" s="247" t="n">
        <v>0.6052</v>
      </c>
    </row>
    <row r="6886" customFormat="false" ht="12.8" hidden="false" customHeight="false" outlineLevel="0" collapsed="false">
      <c r="A6886" s="245" t="n">
        <v>100741</v>
      </c>
      <c r="B6886" s="246" t="s">
        <v>22203</v>
      </c>
      <c r="C6886" s="245" t="s">
        <v>15370</v>
      </c>
      <c r="D6886" s="247" t="n">
        <v>0.6051</v>
      </c>
    </row>
    <row r="6887" customFormat="false" ht="12.8" hidden="false" customHeight="false" outlineLevel="0" collapsed="false">
      <c r="A6887" s="245" t="n">
        <v>100744</v>
      </c>
      <c r="B6887" s="246" t="s">
        <v>22204</v>
      </c>
      <c r="C6887" s="245" t="s">
        <v>15370</v>
      </c>
      <c r="D6887" s="247" t="n">
        <v>0.5465</v>
      </c>
    </row>
    <row r="6888" customFormat="false" ht="12.8" hidden="false" customHeight="false" outlineLevel="0" collapsed="false">
      <c r="A6888" s="245" t="n">
        <v>100760</v>
      </c>
      <c r="B6888" s="246" t="s">
        <v>22205</v>
      </c>
      <c r="C6888" s="245" t="s">
        <v>15370</v>
      </c>
      <c r="D6888" s="247" t="n">
        <v>0.7875</v>
      </c>
    </row>
    <row r="6889" customFormat="false" ht="12.8" hidden="false" customHeight="false" outlineLevel="0" collapsed="false">
      <c r="A6889" s="245" t="n">
        <v>100746</v>
      </c>
      <c r="B6889" s="246" t="s">
        <v>22206</v>
      </c>
      <c r="C6889" s="245" t="s">
        <v>15370</v>
      </c>
      <c r="D6889" s="247" t="n">
        <v>0.7875</v>
      </c>
    </row>
    <row r="6890" customFormat="false" ht="12.8" hidden="false" customHeight="false" outlineLevel="0" collapsed="false">
      <c r="A6890" s="245" t="n">
        <v>100743</v>
      </c>
      <c r="B6890" s="246" t="s">
        <v>22207</v>
      </c>
      <c r="C6890" s="245" t="s">
        <v>15370</v>
      </c>
      <c r="D6890" s="247" t="n">
        <v>0.1676</v>
      </c>
    </row>
    <row r="6891" customFormat="false" ht="12.8" hidden="false" customHeight="false" outlineLevel="0" collapsed="false">
      <c r="A6891" s="245" t="n">
        <v>100759</v>
      </c>
      <c r="B6891" s="246" t="s">
        <v>22208</v>
      </c>
      <c r="C6891" s="245" t="s">
        <v>15370</v>
      </c>
      <c r="D6891" s="247" t="n">
        <v>0.6116</v>
      </c>
    </row>
    <row r="6892" customFormat="false" ht="12.8" hidden="false" customHeight="false" outlineLevel="0" collapsed="false">
      <c r="A6892" s="245" t="n">
        <v>100745</v>
      </c>
      <c r="B6892" s="246" t="s">
        <v>22209</v>
      </c>
      <c r="C6892" s="245" t="s">
        <v>15370</v>
      </c>
      <c r="D6892" s="247" t="n">
        <v>0.6117</v>
      </c>
    </row>
    <row r="6893" customFormat="false" ht="12.8" hidden="false" customHeight="false" outlineLevel="0" collapsed="false">
      <c r="A6893" s="245" t="n">
        <v>100748</v>
      </c>
      <c r="B6893" s="246" t="s">
        <v>22210</v>
      </c>
      <c r="C6893" s="245" t="s">
        <v>15370</v>
      </c>
      <c r="D6893" s="247" t="n">
        <v>0.5432</v>
      </c>
    </row>
    <row r="6894" customFormat="false" ht="12.8" hidden="false" customHeight="false" outlineLevel="0" collapsed="false">
      <c r="A6894" s="245" t="n">
        <v>100762</v>
      </c>
      <c r="B6894" s="246" t="s">
        <v>22211</v>
      </c>
      <c r="C6894" s="245" t="s">
        <v>15370</v>
      </c>
      <c r="D6894" s="247" t="n">
        <v>0.7853</v>
      </c>
    </row>
    <row r="6895" customFormat="false" ht="12.8" hidden="false" customHeight="false" outlineLevel="0" collapsed="false">
      <c r="A6895" s="245" t="n">
        <v>100750</v>
      </c>
      <c r="B6895" s="246" t="s">
        <v>22212</v>
      </c>
      <c r="C6895" s="245" t="s">
        <v>15370</v>
      </c>
      <c r="D6895" s="247" t="n">
        <v>0.7854</v>
      </c>
    </row>
    <row r="6896" customFormat="false" ht="12.8" hidden="false" customHeight="false" outlineLevel="0" collapsed="false">
      <c r="A6896" s="245" t="n">
        <v>100747</v>
      </c>
      <c r="B6896" s="246" t="s">
        <v>22213</v>
      </c>
      <c r="C6896" s="245" t="s">
        <v>15370</v>
      </c>
      <c r="D6896" s="247" t="n">
        <v>0.1659</v>
      </c>
    </row>
    <row r="6897" customFormat="false" ht="12.8" hidden="false" customHeight="false" outlineLevel="0" collapsed="false">
      <c r="A6897" s="245" t="n">
        <v>100761</v>
      </c>
      <c r="B6897" s="246" t="s">
        <v>22214</v>
      </c>
      <c r="C6897" s="245" t="s">
        <v>15370</v>
      </c>
      <c r="D6897" s="247" t="n">
        <v>0.6089</v>
      </c>
    </row>
    <row r="6898" customFormat="false" ht="12.8" hidden="false" customHeight="false" outlineLevel="0" collapsed="false">
      <c r="A6898" s="245" t="n">
        <v>100749</v>
      </c>
      <c r="B6898" s="246" t="s">
        <v>22215</v>
      </c>
      <c r="C6898" s="245" t="s">
        <v>15370</v>
      </c>
      <c r="D6898" s="247" t="n">
        <v>0.6088</v>
      </c>
    </row>
    <row r="6899" customFormat="false" ht="12.8" hidden="false" customHeight="false" outlineLevel="0" collapsed="false">
      <c r="A6899" s="245" t="n">
        <v>100720</v>
      </c>
      <c r="B6899" s="246" t="s">
        <v>22216</v>
      </c>
      <c r="C6899" s="245" t="s">
        <v>15370</v>
      </c>
      <c r="D6899" s="247" t="n">
        <v>0.5673</v>
      </c>
    </row>
    <row r="6900" customFormat="false" ht="12.8" hidden="false" customHeight="false" outlineLevel="0" collapsed="false">
      <c r="A6900" s="245" t="n">
        <v>100722</v>
      </c>
      <c r="B6900" s="246" t="s">
        <v>22217</v>
      </c>
      <c r="C6900" s="245" t="s">
        <v>15370</v>
      </c>
      <c r="D6900" s="247" t="n">
        <v>0.8003</v>
      </c>
    </row>
    <row r="6901" customFormat="false" ht="12.8" hidden="false" customHeight="false" outlineLevel="0" collapsed="false">
      <c r="A6901" s="245" t="n">
        <v>100719</v>
      </c>
      <c r="B6901" s="246" t="s">
        <v>22218</v>
      </c>
      <c r="C6901" s="245" t="s">
        <v>15370</v>
      </c>
      <c r="D6901" s="247" t="n">
        <v>0.1613</v>
      </c>
    </row>
    <row r="6902" customFormat="false" ht="12.8" hidden="false" customHeight="false" outlineLevel="0" collapsed="false">
      <c r="A6902" s="245" t="n">
        <v>100721</v>
      </c>
      <c r="B6902" s="246" t="s">
        <v>22219</v>
      </c>
      <c r="C6902" s="245" t="s">
        <v>15370</v>
      </c>
      <c r="D6902" s="247" t="n">
        <v>0.5961</v>
      </c>
    </row>
    <row r="6903" customFormat="false" ht="12.8" hidden="false" customHeight="false" outlineLevel="0" collapsed="false">
      <c r="A6903" s="245" t="n">
        <v>100724</v>
      </c>
      <c r="B6903" s="246" t="s">
        <v>22220</v>
      </c>
      <c r="C6903" s="245" t="s">
        <v>15370</v>
      </c>
      <c r="D6903" s="247" t="n">
        <v>0.4352</v>
      </c>
    </row>
    <row r="6904" customFormat="false" ht="12.8" hidden="false" customHeight="false" outlineLevel="0" collapsed="false">
      <c r="A6904" s="245" t="n">
        <v>100726</v>
      </c>
      <c r="B6904" s="246" t="s">
        <v>22221</v>
      </c>
      <c r="C6904" s="245" t="s">
        <v>15370</v>
      </c>
      <c r="D6904" s="247" t="n">
        <v>0.7072</v>
      </c>
    </row>
    <row r="6905" customFormat="false" ht="12.8" hidden="false" customHeight="false" outlineLevel="0" collapsed="false">
      <c r="A6905" s="245" t="n">
        <v>100723</v>
      </c>
      <c r="B6905" s="246" t="s">
        <v>22222</v>
      </c>
      <c r="C6905" s="245" t="s">
        <v>15370</v>
      </c>
      <c r="D6905" s="247" t="n">
        <v>0.1504</v>
      </c>
    </row>
    <row r="6906" customFormat="false" ht="12.8" hidden="false" customHeight="false" outlineLevel="0" collapsed="false">
      <c r="A6906" s="245" t="n">
        <v>100725</v>
      </c>
      <c r="B6906" s="246" t="s">
        <v>22223</v>
      </c>
      <c r="C6906" s="245" t="s">
        <v>15370</v>
      </c>
      <c r="D6906" s="247" t="n">
        <v>0.5899</v>
      </c>
    </row>
    <row r="6907" customFormat="false" ht="12.8" hidden="false" customHeight="false" outlineLevel="0" collapsed="false">
      <c r="A6907" s="245" t="n">
        <v>100752</v>
      </c>
      <c r="B6907" s="246" t="s">
        <v>22224</v>
      </c>
      <c r="C6907" s="245" t="s">
        <v>15370</v>
      </c>
      <c r="D6907" s="247" t="n">
        <v>0.2562</v>
      </c>
    </row>
    <row r="6908" customFormat="false" ht="12.8" hidden="false" customHeight="false" outlineLevel="0" collapsed="false">
      <c r="A6908" s="245" t="n">
        <v>100730</v>
      </c>
      <c r="B6908" s="246" t="s">
        <v>22225</v>
      </c>
      <c r="C6908" s="245" t="s">
        <v>15370</v>
      </c>
      <c r="D6908" s="247" t="n">
        <v>0.256</v>
      </c>
    </row>
    <row r="6909" customFormat="false" ht="12.8" hidden="false" customHeight="false" outlineLevel="0" collapsed="false">
      <c r="A6909" s="245" t="n">
        <v>100751</v>
      </c>
      <c r="B6909" s="246" t="s">
        <v>22226</v>
      </c>
      <c r="C6909" s="245" t="s">
        <v>15370</v>
      </c>
      <c r="D6909" s="247" t="n">
        <v>0.0874</v>
      </c>
    </row>
    <row r="6910" customFormat="false" ht="12.8" hidden="false" customHeight="false" outlineLevel="0" collapsed="false">
      <c r="A6910" s="245" t="n">
        <v>100729</v>
      </c>
      <c r="B6910" s="246" t="s">
        <v>22227</v>
      </c>
      <c r="C6910" s="245" t="s">
        <v>15370</v>
      </c>
      <c r="D6910" s="247" t="n">
        <v>0.0872</v>
      </c>
    </row>
    <row r="6911" customFormat="false" ht="12.8" hidden="false" customHeight="false" outlineLevel="0" collapsed="false">
      <c r="A6911" s="245" t="n">
        <v>100728</v>
      </c>
      <c r="B6911" s="246" t="s">
        <v>22228</v>
      </c>
      <c r="C6911" s="245" t="s">
        <v>15370</v>
      </c>
      <c r="D6911" s="247" t="n">
        <v>0.2529</v>
      </c>
    </row>
    <row r="6912" customFormat="false" ht="12.8" hidden="false" customHeight="false" outlineLevel="0" collapsed="false">
      <c r="A6912" s="245" t="n">
        <v>100727</v>
      </c>
      <c r="B6912" s="246" t="s">
        <v>22229</v>
      </c>
      <c r="C6912" s="245" t="s">
        <v>15370</v>
      </c>
      <c r="D6912" s="247" t="n">
        <v>0.0666</v>
      </c>
    </row>
    <row r="6913" customFormat="false" ht="12.8" hidden="false" customHeight="false" outlineLevel="0" collapsed="false">
      <c r="A6913" s="245" t="n">
        <v>102499</v>
      </c>
      <c r="B6913" s="246" t="s">
        <v>22230</v>
      </c>
      <c r="C6913" s="245" t="s">
        <v>15370</v>
      </c>
      <c r="D6913" s="247" t="n">
        <v>0.4216</v>
      </c>
    </row>
    <row r="6914" customFormat="false" ht="12.8" hidden="false" customHeight="false" outlineLevel="0" collapsed="false">
      <c r="A6914" s="245" t="n">
        <v>102505</v>
      </c>
      <c r="B6914" s="246" t="s">
        <v>22231</v>
      </c>
      <c r="C6914" s="245" t="s">
        <v>15376</v>
      </c>
      <c r="D6914" s="247" t="n">
        <v>0.8818</v>
      </c>
    </row>
    <row r="6915" customFormat="false" ht="12.8" hidden="false" customHeight="false" outlineLevel="0" collapsed="false">
      <c r="A6915" s="245" t="n">
        <v>102504</v>
      </c>
      <c r="B6915" s="246" t="s">
        <v>22232</v>
      </c>
      <c r="C6915" s="245" t="s">
        <v>15376</v>
      </c>
      <c r="D6915" s="247" t="n">
        <v>0.9028</v>
      </c>
    </row>
    <row r="6916" customFormat="false" ht="12.8" hidden="false" customHeight="false" outlineLevel="0" collapsed="false">
      <c r="A6916" s="245" t="n">
        <v>102506</v>
      </c>
      <c r="B6916" s="246" t="s">
        <v>22233</v>
      </c>
      <c r="C6916" s="245" t="s">
        <v>15376</v>
      </c>
      <c r="D6916" s="247" t="n">
        <v>0.822</v>
      </c>
    </row>
    <row r="6917" customFormat="false" ht="12.8" hidden="false" customHeight="false" outlineLevel="0" collapsed="false">
      <c r="A6917" s="245" t="n">
        <v>102500</v>
      </c>
      <c r="B6917" s="246" t="s">
        <v>22234</v>
      </c>
      <c r="C6917" s="245" t="s">
        <v>15376</v>
      </c>
      <c r="D6917" s="247" t="n">
        <v>0.6854</v>
      </c>
    </row>
    <row r="6918" customFormat="false" ht="12.8" hidden="false" customHeight="false" outlineLevel="0" collapsed="false">
      <c r="A6918" s="245" t="n">
        <v>102507</v>
      </c>
      <c r="B6918" s="246" t="s">
        <v>22235</v>
      </c>
      <c r="C6918" s="245" t="s">
        <v>15376</v>
      </c>
      <c r="D6918" s="247" t="n">
        <v>0.4803</v>
      </c>
    </row>
    <row r="6919" customFormat="false" ht="12.8" hidden="false" customHeight="false" outlineLevel="0" collapsed="false">
      <c r="A6919" s="245" t="n">
        <v>102512</v>
      </c>
      <c r="B6919" s="246" t="s">
        <v>22236</v>
      </c>
      <c r="C6919" s="245" t="s">
        <v>15376</v>
      </c>
      <c r="D6919" s="247" t="n">
        <v>0.3908</v>
      </c>
    </row>
    <row r="6920" customFormat="false" ht="12.8" hidden="false" customHeight="false" outlineLevel="0" collapsed="false">
      <c r="A6920" s="245" t="n">
        <v>102501</v>
      </c>
      <c r="B6920" s="246" t="s">
        <v>22237</v>
      </c>
      <c r="C6920" s="245" t="s">
        <v>15370</v>
      </c>
      <c r="D6920" s="247" t="n">
        <v>0.6369</v>
      </c>
    </row>
    <row r="6921" customFormat="false" ht="12.8" hidden="false" customHeight="false" outlineLevel="0" collapsed="false">
      <c r="A6921" s="245" t="n">
        <v>102508</v>
      </c>
      <c r="B6921" s="246" t="s">
        <v>22238</v>
      </c>
      <c r="C6921" s="245" t="s">
        <v>15370</v>
      </c>
      <c r="D6921" s="247" t="n">
        <v>0.3571</v>
      </c>
    </row>
    <row r="6922" customFormat="false" ht="12.8" hidden="false" customHeight="false" outlineLevel="0" collapsed="false">
      <c r="A6922" s="245" t="n">
        <v>102509</v>
      </c>
      <c r="B6922" s="246" t="s">
        <v>22239</v>
      </c>
      <c r="C6922" s="245" t="s">
        <v>15370</v>
      </c>
      <c r="D6922" s="247" t="n">
        <v>0.4921</v>
      </c>
    </row>
    <row r="6923" customFormat="false" ht="12.8" hidden="false" customHeight="false" outlineLevel="0" collapsed="false">
      <c r="A6923" s="245" t="n">
        <v>102498</v>
      </c>
      <c r="B6923" s="246" t="s">
        <v>22240</v>
      </c>
      <c r="C6923" s="245" t="s">
        <v>15376</v>
      </c>
      <c r="D6923" s="247" t="n">
        <v>0.8909</v>
      </c>
    </row>
    <row r="6924" customFormat="false" ht="12.8" hidden="false" customHeight="false" outlineLevel="0" collapsed="false">
      <c r="A6924" s="245" t="n">
        <v>102491</v>
      </c>
      <c r="B6924" s="246" t="s">
        <v>22241</v>
      </c>
      <c r="C6924" s="245" t="s">
        <v>15370</v>
      </c>
      <c r="D6924" s="247" t="n">
        <v>0.4968</v>
      </c>
    </row>
    <row r="6925" customFormat="false" ht="12.8" hidden="false" customHeight="false" outlineLevel="0" collapsed="false">
      <c r="A6925" s="245" t="n">
        <v>102492</v>
      </c>
      <c r="B6925" s="246" t="s">
        <v>22242</v>
      </c>
      <c r="C6925" s="245" t="s">
        <v>15370</v>
      </c>
      <c r="D6925" s="247" t="n">
        <v>0.5181</v>
      </c>
    </row>
    <row r="6926" customFormat="false" ht="12.8" hidden="false" customHeight="false" outlineLevel="0" collapsed="false">
      <c r="A6926" s="245" t="n">
        <v>102494</v>
      </c>
      <c r="B6926" s="246" t="s">
        <v>22243</v>
      </c>
      <c r="C6926" s="245" t="s">
        <v>15370</v>
      </c>
      <c r="D6926" s="247" t="n">
        <v>0.1631</v>
      </c>
    </row>
    <row r="6927" customFormat="false" ht="12.8" hidden="false" customHeight="false" outlineLevel="0" collapsed="false">
      <c r="A6927" s="245" t="n">
        <v>102496</v>
      </c>
      <c r="B6927" s="246" t="s">
        <v>22244</v>
      </c>
      <c r="C6927" s="245" t="s">
        <v>15376</v>
      </c>
      <c r="D6927" s="247" t="n">
        <v>0.3651</v>
      </c>
    </row>
    <row r="6928" customFormat="false" ht="12.8" hidden="false" customHeight="false" outlineLevel="0" collapsed="false">
      <c r="A6928" s="245" t="n">
        <v>102497</v>
      </c>
      <c r="B6928" s="246" t="s">
        <v>22245</v>
      </c>
      <c r="C6928" s="245" t="s">
        <v>15376</v>
      </c>
      <c r="D6928" s="247" t="n">
        <v>0.6308</v>
      </c>
    </row>
    <row r="6929" customFormat="false" ht="12.8" hidden="false" customHeight="false" outlineLevel="0" collapsed="false">
      <c r="A6929" s="245" t="n">
        <v>102520</v>
      </c>
      <c r="B6929" s="246" t="s">
        <v>22246</v>
      </c>
      <c r="C6929" s="245" t="s">
        <v>15370</v>
      </c>
      <c r="D6929" s="247" t="n">
        <v>0.7882</v>
      </c>
    </row>
    <row r="6930" customFormat="false" ht="12.8" hidden="false" customHeight="false" outlineLevel="0" collapsed="false">
      <c r="A6930" s="245" t="n">
        <v>102513</v>
      </c>
      <c r="B6930" s="246" t="s">
        <v>22247</v>
      </c>
      <c r="C6930" s="245" t="s">
        <v>15370</v>
      </c>
      <c r="D6930" s="247" t="n">
        <v>0.7483</v>
      </c>
    </row>
    <row r="6931" customFormat="false" ht="12.8" hidden="false" customHeight="false" outlineLevel="0" collapsed="false">
      <c r="A6931" s="245" t="n">
        <v>102489</v>
      </c>
      <c r="B6931" s="246" t="s">
        <v>22248</v>
      </c>
      <c r="C6931" s="245" t="s">
        <v>15370</v>
      </c>
      <c r="D6931" s="247" t="n">
        <v>0.4976</v>
      </c>
    </row>
    <row r="6932" customFormat="false" ht="12.8" hidden="false" customHeight="false" outlineLevel="0" collapsed="false">
      <c r="A6932" s="245" t="n">
        <v>102488</v>
      </c>
      <c r="B6932" s="246" t="s">
        <v>22249</v>
      </c>
      <c r="C6932" s="245" t="s">
        <v>15370</v>
      </c>
      <c r="D6932" s="247" t="n">
        <v>0.9732</v>
      </c>
    </row>
    <row r="6933" customFormat="false" ht="12.8" hidden="false" customHeight="false" outlineLevel="0" collapsed="false">
      <c r="A6933" s="245" t="n">
        <v>101746</v>
      </c>
      <c r="B6933" s="246" t="s">
        <v>22250</v>
      </c>
      <c r="C6933" s="245" t="s">
        <v>15370</v>
      </c>
      <c r="D6933" s="247" t="n">
        <v>0.0408</v>
      </c>
    </row>
    <row r="6934" customFormat="false" ht="12.8" hidden="false" customHeight="false" outlineLevel="0" collapsed="false">
      <c r="A6934" s="245" t="n">
        <v>106788</v>
      </c>
      <c r="B6934" s="246" t="s">
        <v>22251</v>
      </c>
      <c r="C6934" s="245" t="s">
        <v>15370</v>
      </c>
      <c r="D6934" s="247" t="n">
        <v>0.5393</v>
      </c>
    </row>
    <row r="6935" customFormat="false" ht="12.8" hidden="false" customHeight="false" outlineLevel="0" collapsed="false">
      <c r="A6935" s="245" t="n">
        <v>106789</v>
      </c>
      <c r="B6935" s="246" t="s">
        <v>22252</v>
      </c>
      <c r="C6935" s="245" t="s">
        <v>15370</v>
      </c>
      <c r="D6935" s="247" t="n">
        <v>0.5119</v>
      </c>
    </row>
    <row r="6936" customFormat="false" ht="12.8" hidden="false" customHeight="false" outlineLevel="0" collapsed="false">
      <c r="A6936" s="245" t="n">
        <v>98679</v>
      </c>
      <c r="B6936" s="246" t="s">
        <v>22253</v>
      </c>
      <c r="C6936" s="245" t="s">
        <v>15370</v>
      </c>
      <c r="D6936" s="247" t="n">
        <v>0.5374</v>
      </c>
    </row>
    <row r="6937" customFormat="false" ht="12.8" hidden="false" customHeight="false" outlineLevel="0" collapsed="false">
      <c r="A6937" s="245" t="n">
        <v>98680</v>
      </c>
      <c r="B6937" s="246" t="s">
        <v>22254</v>
      </c>
      <c r="C6937" s="245" t="s">
        <v>15370</v>
      </c>
      <c r="D6937" s="247" t="n">
        <v>0.4979</v>
      </c>
    </row>
    <row r="6938" customFormat="false" ht="12.8" hidden="false" customHeight="false" outlineLevel="0" collapsed="false">
      <c r="A6938" s="245" t="n">
        <v>101749</v>
      </c>
      <c r="B6938" s="246" t="s">
        <v>22255</v>
      </c>
      <c r="C6938" s="245" t="s">
        <v>15370</v>
      </c>
      <c r="D6938" s="247" t="n">
        <v>0.4755</v>
      </c>
    </row>
    <row r="6939" customFormat="false" ht="12.8" hidden="false" customHeight="false" outlineLevel="0" collapsed="false">
      <c r="A6939" s="245" t="n">
        <v>98681</v>
      </c>
      <c r="B6939" s="246" t="s">
        <v>22256</v>
      </c>
      <c r="C6939" s="245" t="s">
        <v>15370</v>
      </c>
      <c r="D6939" s="247" t="n">
        <v>0.493</v>
      </c>
    </row>
    <row r="6940" customFormat="false" ht="12.8" hidden="false" customHeight="false" outlineLevel="0" collapsed="false">
      <c r="A6940" s="245" t="n">
        <v>98682</v>
      </c>
      <c r="B6940" s="246" t="s">
        <v>22257</v>
      </c>
      <c r="C6940" s="245" t="s">
        <v>15370</v>
      </c>
      <c r="D6940" s="247" t="n">
        <v>0.459</v>
      </c>
    </row>
    <row r="6941" customFormat="false" ht="12.8" hidden="false" customHeight="false" outlineLevel="0" collapsed="false">
      <c r="A6941" s="245" t="n">
        <v>101750</v>
      </c>
      <c r="B6941" s="246" t="s">
        <v>22258</v>
      </c>
      <c r="C6941" s="245" t="s">
        <v>15370</v>
      </c>
      <c r="D6941" s="247" t="n">
        <v>0.4406</v>
      </c>
    </row>
    <row r="6942" customFormat="false" ht="12.8" hidden="false" customHeight="false" outlineLevel="0" collapsed="false">
      <c r="A6942" s="245" t="n">
        <v>101737</v>
      </c>
      <c r="B6942" s="246" t="s">
        <v>22259</v>
      </c>
      <c r="C6942" s="245" t="s">
        <v>15370</v>
      </c>
      <c r="D6942" s="247" t="n">
        <v>0.1731</v>
      </c>
    </row>
    <row r="6943" customFormat="false" ht="12.8" hidden="false" customHeight="false" outlineLevel="0" collapsed="false">
      <c r="A6943" s="245" t="n">
        <v>101735</v>
      </c>
      <c r="B6943" s="246" t="s">
        <v>22260</v>
      </c>
      <c r="C6943" s="245" t="s">
        <v>15370</v>
      </c>
      <c r="D6943" s="247" t="n">
        <v>0.076</v>
      </c>
    </row>
    <row r="6944" customFormat="false" ht="12.8" hidden="false" customHeight="false" outlineLevel="0" collapsed="false">
      <c r="A6944" s="245" t="n">
        <v>101734</v>
      </c>
      <c r="B6944" s="246" t="s">
        <v>22261</v>
      </c>
      <c r="C6944" s="245" t="s">
        <v>15370</v>
      </c>
      <c r="D6944" s="247" t="n">
        <v>0.0778</v>
      </c>
    </row>
    <row r="6945" customFormat="false" ht="12.8" hidden="false" customHeight="false" outlineLevel="0" collapsed="false">
      <c r="A6945" s="245" t="n">
        <v>101736</v>
      </c>
      <c r="B6945" s="246" t="s">
        <v>22262</v>
      </c>
      <c r="C6945" s="245" t="s">
        <v>15370</v>
      </c>
      <c r="D6945" s="247" t="n">
        <v>0.2035</v>
      </c>
    </row>
    <row r="6946" customFormat="false" ht="12.8" hidden="false" customHeight="false" outlineLevel="0" collapsed="false">
      <c r="A6946" s="245" t="n">
        <v>101733</v>
      </c>
      <c r="B6946" s="246" t="s">
        <v>22263</v>
      </c>
      <c r="C6946" s="245" t="s">
        <v>15370</v>
      </c>
      <c r="D6946" s="247" t="n">
        <v>0.115</v>
      </c>
    </row>
    <row r="6947" customFormat="false" ht="12.8" hidden="false" customHeight="false" outlineLevel="0" collapsed="false">
      <c r="A6947" s="245" t="n">
        <v>104162</v>
      </c>
      <c r="B6947" s="246" t="s">
        <v>22264</v>
      </c>
      <c r="C6947" s="245" t="s">
        <v>15370</v>
      </c>
      <c r="D6947" s="247" t="n">
        <v>0.4032</v>
      </c>
    </row>
    <row r="6948" customFormat="false" ht="12.8" hidden="false" customHeight="false" outlineLevel="0" collapsed="false">
      <c r="A6948" s="245" t="n">
        <v>98671</v>
      </c>
      <c r="B6948" s="246" t="s">
        <v>22265</v>
      </c>
      <c r="C6948" s="245" t="s">
        <v>15370</v>
      </c>
      <c r="D6948" s="247" t="n">
        <v>0.0893</v>
      </c>
    </row>
    <row r="6949" customFormat="false" ht="12.8" hidden="false" customHeight="false" outlineLevel="0" collapsed="false">
      <c r="A6949" s="245" t="n">
        <v>101726</v>
      </c>
      <c r="B6949" s="246" t="s">
        <v>22266</v>
      </c>
      <c r="C6949" s="245" t="s">
        <v>15370</v>
      </c>
      <c r="D6949" s="247" t="n">
        <v>0.4139</v>
      </c>
    </row>
    <row r="6950" customFormat="false" ht="12.8" hidden="false" customHeight="false" outlineLevel="0" collapsed="false">
      <c r="A6950" s="245" t="n">
        <v>101725</v>
      </c>
      <c r="B6950" s="246" t="s">
        <v>22267</v>
      </c>
      <c r="C6950" s="245" t="s">
        <v>15370</v>
      </c>
      <c r="D6950" s="247" t="n">
        <v>0.5708</v>
      </c>
    </row>
    <row r="6951" customFormat="false" ht="12.8" hidden="false" customHeight="false" outlineLevel="0" collapsed="false">
      <c r="A6951" s="245" t="n">
        <v>98672</v>
      </c>
      <c r="B6951" s="246" t="s">
        <v>22268</v>
      </c>
      <c r="C6951" s="245" t="s">
        <v>15370</v>
      </c>
      <c r="D6951" s="247" t="n">
        <v>0.0533</v>
      </c>
    </row>
    <row r="6952" customFormat="false" ht="12.8" hidden="false" customHeight="false" outlineLevel="0" collapsed="false">
      <c r="A6952" s="245" t="n">
        <v>101732</v>
      </c>
      <c r="B6952" s="246" t="s">
        <v>22269</v>
      </c>
      <c r="C6952" s="245" t="s">
        <v>15370</v>
      </c>
      <c r="D6952" s="247" t="n">
        <v>0.3101</v>
      </c>
    </row>
    <row r="6953" customFormat="false" ht="12.8" hidden="false" customHeight="false" outlineLevel="0" collapsed="false">
      <c r="A6953" s="245" t="n">
        <v>101731</v>
      </c>
      <c r="B6953" s="246" t="s">
        <v>22270</v>
      </c>
      <c r="C6953" s="245" t="s">
        <v>15370</v>
      </c>
      <c r="D6953" s="247" t="n">
        <v>0.181</v>
      </c>
    </row>
    <row r="6954" customFormat="false" ht="12.8" hidden="false" customHeight="false" outlineLevel="0" collapsed="false">
      <c r="A6954" s="245" t="n">
        <v>101751</v>
      </c>
      <c r="B6954" s="246" t="s">
        <v>22271</v>
      </c>
      <c r="C6954" s="245" t="s">
        <v>15370</v>
      </c>
      <c r="D6954" s="247" t="n">
        <v>0.0832</v>
      </c>
    </row>
    <row r="6955" customFormat="false" ht="12.8" hidden="false" customHeight="false" outlineLevel="0" collapsed="false">
      <c r="A6955" s="245" t="n">
        <v>101729</v>
      </c>
      <c r="B6955" s="246" t="s">
        <v>22272</v>
      </c>
      <c r="C6955" s="245" t="s">
        <v>15370</v>
      </c>
      <c r="D6955" s="247" t="n">
        <v>0.0757</v>
      </c>
    </row>
    <row r="6956" customFormat="false" ht="12.8" hidden="false" customHeight="false" outlineLevel="0" collapsed="false">
      <c r="A6956" s="245" t="n">
        <v>101094</v>
      </c>
      <c r="B6956" s="246" t="s">
        <v>22273</v>
      </c>
      <c r="C6956" s="245" t="s">
        <v>15376</v>
      </c>
      <c r="D6956" s="247" t="n">
        <v>0.2614</v>
      </c>
    </row>
    <row r="6957" customFormat="false" ht="12.8" hidden="false" customHeight="false" outlineLevel="0" collapsed="false">
      <c r="A6957" s="245" t="n">
        <v>101727</v>
      </c>
      <c r="B6957" s="246" t="s">
        <v>22274</v>
      </c>
      <c r="C6957" s="245" t="s">
        <v>15370</v>
      </c>
      <c r="D6957" s="247" t="n">
        <v>0.0302</v>
      </c>
    </row>
    <row r="6958" customFormat="false" ht="12.8" hidden="false" customHeight="false" outlineLevel="0" collapsed="false">
      <c r="A6958" s="245" t="n">
        <v>106790</v>
      </c>
      <c r="B6958" s="246" t="s">
        <v>22275</v>
      </c>
      <c r="C6958" s="245" t="s">
        <v>15370</v>
      </c>
      <c r="D6958" s="247" t="n">
        <v>0.0622</v>
      </c>
    </row>
    <row r="6959" customFormat="false" ht="12.8" hidden="false" customHeight="false" outlineLevel="0" collapsed="false">
      <c r="A6959" s="245" t="n">
        <v>106792</v>
      </c>
      <c r="B6959" s="246" t="s">
        <v>22276</v>
      </c>
      <c r="C6959" s="245" t="s">
        <v>15370</v>
      </c>
      <c r="D6959" s="247" t="n">
        <v>0.5847</v>
      </c>
    </row>
    <row r="6960" customFormat="false" ht="12.8" hidden="false" customHeight="false" outlineLevel="0" collapsed="false">
      <c r="A6960" s="245" t="n">
        <v>101748</v>
      </c>
      <c r="B6960" s="246" t="s">
        <v>22277</v>
      </c>
      <c r="C6960" s="245" t="s">
        <v>15370</v>
      </c>
      <c r="D6960" s="247" t="n">
        <v>0.9613</v>
      </c>
    </row>
    <row r="6961" customFormat="false" ht="12.8" hidden="false" customHeight="false" outlineLevel="0" collapsed="false">
      <c r="A6961" s="245" t="n">
        <v>106791</v>
      </c>
      <c r="B6961" s="246" t="s">
        <v>22278</v>
      </c>
      <c r="C6961" s="245" t="s">
        <v>15370</v>
      </c>
      <c r="D6961" s="247" t="n">
        <v>0.1145</v>
      </c>
    </row>
    <row r="6962" customFormat="false" ht="12.8" hidden="false" customHeight="false" outlineLevel="0" collapsed="false">
      <c r="A6962" s="245" t="n">
        <v>101742</v>
      </c>
      <c r="B6962" s="246" t="s">
        <v>22279</v>
      </c>
      <c r="C6962" s="245" t="s">
        <v>15376</v>
      </c>
      <c r="D6962" s="247" t="n">
        <v>0.375</v>
      </c>
    </row>
    <row r="6963" customFormat="false" ht="12.8" hidden="false" customHeight="false" outlineLevel="0" collapsed="false">
      <c r="A6963" s="245" t="n">
        <v>101740</v>
      </c>
      <c r="B6963" s="246" t="s">
        <v>22280</v>
      </c>
      <c r="C6963" s="245" t="s">
        <v>15376</v>
      </c>
      <c r="D6963" s="247" t="n">
        <v>0.6006</v>
      </c>
    </row>
    <row r="6964" customFormat="false" ht="12.8" hidden="false" customHeight="false" outlineLevel="0" collapsed="false">
      <c r="A6964" s="245" t="n">
        <v>98685</v>
      </c>
      <c r="B6964" s="246" t="s">
        <v>22281</v>
      </c>
      <c r="C6964" s="245" t="s">
        <v>15376</v>
      </c>
      <c r="D6964" s="247" t="n">
        <v>0.1808</v>
      </c>
    </row>
    <row r="6965" customFormat="false" ht="12.8" hidden="false" customHeight="false" outlineLevel="0" collapsed="false">
      <c r="A6965" s="245" t="n">
        <v>98686</v>
      </c>
      <c r="B6965" s="246" t="s">
        <v>22282</v>
      </c>
      <c r="C6965" s="245" t="s">
        <v>15376</v>
      </c>
      <c r="D6965" s="247" t="n">
        <v>0.7676</v>
      </c>
    </row>
    <row r="6966" customFormat="false" ht="12.8" hidden="false" customHeight="false" outlineLevel="0" collapsed="false">
      <c r="A6966" s="245" t="n">
        <v>101738</v>
      </c>
      <c r="B6966" s="246" t="s">
        <v>22283</v>
      </c>
      <c r="C6966" s="245" t="s">
        <v>15376</v>
      </c>
      <c r="D6966" s="247" t="n">
        <v>0.0737</v>
      </c>
    </row>
    <row r="6967" customFormat="false" ht="12.8" hidden="false" customHeight="false" outlineLevel="0" collapsed="false">
      <c r="A6967" s="245" t="n">
        <v>101739</v>
      </c>
      <c r="B6967" s="246" t="s">
        <v>22284</v>
      </c>
      <c r="C6967" s="245" t="s">
        <v>15376</v>
      </c>
      <c r="D6967" s="247" t="n">
        <v>0.3742</v>
      </c>
    </row>
    <row r="6968" customFormat="false" ht="12.8" hidden="false" customHeight="false" outlineLevel="0" collapsed="false">
      <c r="A6968" s="245" t="n">
        <v>101741</v>
      </c>
      <c r="B6968" s="246" t="s">
        <v>22285</v>
      </c>
      <c r="C6968" s="245" t="s">
        <v>15376</v>
      </c>
      <c r="D6968" s="247" t="n">
        <v>0.8637</v>
      </c>
    </row>
    <row r="6969" customFormat="false" ht="12.8" hidden="false" customHeight="false" outlineLevel="0" collapsed="false">
      <c r="A6969" s="245" t="n">
        <v>98697</v>
      </c>
      <c r="B6969" s="246" t="s">
        <v>22286</v>
      </c>
      <c r="C6969" s="245" t="s">
        <v>15376</v>
      </c>
      <c r="D6969" s="247" t="n">
        <v>0.172</v>
      </c>
    </row>
    <row r="6970" customFormat="false" ht="12.8" hidden="false" customHeight="false" outlineLevel="0" collapsed="false">
      <c r="A6970" s="245" t="n">
        <v>98688</v>
      </c>
      <c r="B6970" s="246" t="s">
        <v>22287</v>
      </c>
      <c r="C6970" s="245" t="s">
        <v>15376</v>
      </c>
      <c r="D6970" s="247" t="n">
        <v>0.0489</v>
      </c>
    </row>
    <row r="6971" customFormat="false" ht="12.8" hidden="false" customHeight="false" outlineLevel="0" collapsed="false">
      <c r="A6971" s="245" t="n">
        <v>98689</v>
      </c>
      <c r="B6971" s="246" t="s">
        <v>22288</v>
      </c>
      <c r="C6971" s="245" t="s">
        <v>15376</v>
      </c>
      <c r="D6971" s="247" t="n">
        <v>0.2602</v>
      </c>
    </row>
    <row r="6972" customFormat="false" ht="12.8" hidden="false" customHeight="false" outlineLevel="0" collapsed="false">
      <c r="A6972" s="245" t="n">
        <v>98695</v>
      </c>
      <c r="B6972" s="246" t="s">
        <v>22289</v>
      </c>
      <c r="C6972" s="245" t="s">
        <v>15376</v>
      </c>
      <c r="D6972" s="247" t="n">
        <v>0.2372</v>
      </c>
    </row>
    <row r="6973" customFormat="false" ht="12.8" hidden="false" customHeight="false" outlineLevel="0" collapsed="false">
      <c r="A6973" s="245" t="n">
        <v>100606</v>
      </c>
      <c r="B6973" s="246" t="s">
        <v>22290</v>
      </c>
      <c r="C6973" s="245" t="s">
        <v>14</v>
      </c>
      <c r="D6973" s="247" t="n">
        <v>0.4095</v>
      </c>
    </row>
    <row r="6974" customFormat="false" ht="12.8" hidden="false" customHeight="false" outlineLevel="0" collapsed="false">
      <c r="A6974" s="245" t="n">
        <v>100604</v>
      </c>
      <c r="B6974" s="246" t="s">
        <v>22291</v>
      </c>
      <c r="C6974" s="245" t="s">
        <v>14</v>
      </c>
      <c r="D6974" s="247" t="n">
        <v>0.294</v>
      </c>
    </row>
    <row r="6975" customFormat="false" ht="12.8" hidden="false" customHeight="false" outlineLevel="0" collapsed="false">
      <c r="A6975" s="245" t="n">
        <v>100605</v>
      </c>
      <c r="B6975" s="246" t="s">
        <v>22292</v>
      </c>
      <c r="C6975" s="245" t="s">
        <v>14</v>
      </c>
      <c r="D6975" s="247" t="n">
        <v>0.3626</v>
      </c>
    </row>
    <row r="6976" customFormat="false" ht="12.8" hidden="false" customHeight="false" outlineLevel="0" collapsed="false">
      <c r="A6976" s="245" t="n">
        <v>100580</v>
      </c>
      <c r="B6976" s="246" t="s">
        <v>22293</v>
      </c>
      <c r="C6976" s="245" t="s">
        <v>14</v>
      </c>
      <c r="D6976" s="247" t="n">
        <v>0.3388</v>
      </c>
    </row>
    <row r="6977" customFormat="false" ht="12.8" hidden="false" customHeight="false" outlineLevel="0" collapsed="false">
      <c r="A6977" s="245" t="n">
        <v>100579</v>
      </c>
      <c r="B6977" s="246" t="s">
        <v>22294</v>
      </c>
      <c r="C6977" s="245" t="s">
        <v>14</v>
      </c>
      <c r="D6977" s="247" t="n">
        <v>0.2972</v>
      </c>
    </row>
    <row r="6978" customFormat="false" ht="12.8" hidden="false" customHeight="false" outlineLevel="0" collapsed="false">
      <c r="A6978" s="245" t="n">
        <v>100609</v>
      </c>
      <c r="B6978" s="246" t="s">
        <v>22295</v>
      </c>
      <c r="C6978" s="245" t="s">
        <v>14</v>
      </c>
      <c r="D6978" s="247" t="n">
        <v>0.41</v>
      </c>
    </row>
    <row r="6979" customFormat="false" ht="12.8" hidden="false" customHeight="false" outlineLevel="0" collapsed="false">
      <c r="A6979" s="245" t="n">
        <v>100607</v>
      </c>
      <c r="B6979" s="246" t="s">
        <v>22296</v>
      </c>
      <c r="C6979" s="245" t="s">
        <v>14</v>
      </c>
      <c r="D6979" s="247" t="n">
        <v>0.2897</v>
      </c>
    </row>
    <row r="6980" customFormat="false" ht="12.8" hidden="false" customHeight="false" outlineLevel="0" collapsed="false">
      <c r="A6980" s="245" t="n">
        <v>100608</v>
      </c>
      <c r="B6980" s="246" t="s">
        <v>22297</v>
      </c>
      <c r="C6980" s="245" t="s">
        <v>14</v>
      </c>
      <c r="D6980" s="247" t="n">
        <v>0.3608</v>
      </c>
    </row>
    <row r="6981" customFormat="false" ht="12.8" hidden="false" customHeight="false" outlineLevel="0" collapsed="false">
      <c r="A6981" s="245" t="n">
        <v>100582</v>
      </c>
      <c r="B6981" s="246" t="s">
        <v>22298</v>
      </c>
      <c r="C6981" s="245" t="s">
        <v>14</v>
      </c>
      <c r="D6981" s="247" t="n">
        <v>0.3629</v>
      </c>
    </row>
    <row r="6982" customFormat="false" ht="12.8" hidden="false" customHeight="false" outlineLevel="0" collapsed="false">
      <c r="A6982" s="245" t="n">
        <v>100581</v>
      </c>
      <c r="B6982" s="246" t="s">
        <v>22299</v>
      </c>
      <c r="C6982" s="245" t="s">
        <v>14</v>
      </c>
      <c r="D6982" s="247" t="n">
        <v>0.2937</v>
      </c>
    </row>
    <row r="6983" customFormat="false" ht="12.8" hidden="false" customHeight="false" outlineLevel="0" collapsed="false">
      <c r="A6983" s="245" t="n">
        <v>100613</v>
      </c>
      <c r="B6983" s="246" t="s">
        <v>22300</v>
      </c>
      <c r="C6983" s="245" t="s">
        <v>14</v>
      </c>
      <c r="D6983" s="247" t="n">
        <v>0.4105</v>
      </c>
    </row>
    <row r="6984" customFormat="false" ht="12.8" hidden="false" customHeight="false" outlineLevel="0" collapsed="false">
      <c r="A6984" s="245" t="n">
        <v>100610</v>
      </c>
      <c r="B6984" s="246" t="s">
        <v>22301</v>
      </c>
      <c r="C6984" s="245" t="s">
        <v>14</v>
      </c>
      <c r="D6984" s="247" t="n">
        <v>0.2855</v>
      </c>
    </row>
    <row r="6985" customFormat="false" ht="12.8" hidden="false" customHeight="false" outlineLevel="0" collapsed="false">
      <c r="A6985" s="245" t="n">
        <v>100611</v>
      </c>
      <c r="B6985" s="246" t="s">
        <v>22302</v>
      </c>
      <c r="C6985" s="245" t="s">
        <v>14</v>
      </c>
      <c r="D6985" s="247" t="n">
        <v>0.3253</v>
      </c>
    </row>
    <row r="6986" customFormat="false" ht="12.8" hidden="false" customHeight="false" outlineLevel="0" collapsed="false">
      <c r="A6986" s="245" t="n">
        <v>100612</v>
      </c>
      <c r="B6986" s="246" t="s">
        <v>22303</v>
      </c>
      <c r="C6986" s="245" t="s">
        <v>14</v>
      </c>
      <c r="D6986" s="247" t="n">
        <v>0.359</v>
      </c>
    </row>
    <row r="6987" customFormat="false" ht="12.8" hidden="false" customHeight="false" outlineLevel="0" collapsed="false">
      <c r="A6987" s="245" t="n">
        <v>100584</v>
      </c>
      <c r="B6987" s="246" t="s">
        <v>22304</v>
      </c>
      <c r="C6987" s="245" t="s">
        <v>14</v>
      </c>
      <c r="D6987" s="247" t="n">
        <v>0.3337</v>
      </c>
    </row>
    <row r="6988" customFormat="false" ht="12.8" hidden="false" customHeight="false" outlineLevel="0" collapsed="false">
      <c r="A6988" s="245" t="n">
        <v>100583</v>
      </c>
      <c r="B6988" s="246" t="s">
        <v>22305</v>
      </c>
      <c r="C6988" s="245" t="s">
        <v>14</v>
      </c>
      <c r="D6988" s="247" t="n">
        <v>0.2915</v>
      </c>
    </row>
    <row r="6989" customFormat="false" ht="12.8" hidden="false" customHeight="false" outlineLevel="0" collapsed="false">
      <c r="A6989" s="245" t="n">
        <v>100616</v>
      </c>
      <c r="B6989" s="246" t="s">
        <v>22306</v>
      </c>
      <c r="C6989" s="245" t="s">
        <v>14</v>
      </c>
      <c r="D6989" s="247" t="n">
        <v>0.4121</v>
      </c>
    </row>
    <row r="6990" customFormat="false" ht="12.8" hidden="false" customHeight="false" outlineLevel="0" collapsed="false">
      <c r="A6990" s="245" t="n">
        <v>100614</v>
      </c>
      <c r="B6990" s="246" t="s">
        <v>22307</v>
      </c>
      <c r="C6990" s="245" t="s">
        <v>14</v>
      </c>
      <c r="D6990" s="247" t="n">
        <v>0.3198</v>
      </c>
    </row>
    <row r="6991" customFormat="false" ht="12.8" hidden="false" customHeight="false" outlineLevel="0" collapsed="false">
      <c r="A6991" s="245" t="n">
        <v>100615</v>
      </c>
      <c r="B6991" s="246" t="s">
        <v>22308</v>
      </c>
      <c r="C6991" s="245" t="s">
        <v>14</v>
      </c>
      <c r="D6991" s="247" t="n">
        <v>0.3557</v>
      </c>
    </row>
    <row r="6992" customFormat="false" ht="12.8" hidden="false" customHeight="false" outlineLevel="0" collapsed="false">
      <c r="A6992" s="245" t="n">
        <v>100586</v>
      </c>
      <c r="B6992" s="246" t="s">
        <v>22309</v>
      </c>
      <c r="C6992" s="245" t="s">
        <v>14</v>
      </c>
      <c r="D6992" s="247" t="n">
        <v>0.3473</v>
      </c>
    </row>
    <row r="6993" customFormat="false" ht="12.8" hidden="false" customHeight="false" outlineLevel="0" collapsed="false">
      <c r="A6993" s="245" t="n">
        <v>100585</v>
      </c>
      <c r="B6993" s="246" t="s">
        <v>22310</v>
      </c>
      <c r="C6993" s="245" t="s">
        <v>14</v>
      </c>
      <c r="D6993" s="247" t="n">
        <v>0.2869</v>
      </c>
    </row>
    <row r="6994" customFormat="false" ht="12.8" hidden="false" customHeight="false" outlineLevel="0" collapsed="false">
      <c r="A6994" s="245" t="n">
        <v>100618</v>
      </c>
      <c r="B6994" s="246" t="s">
        <v>22311</v>
      </c>
      <c r="C6994" s="245" t="s">
        <v>14</v>
      </c>
      <c r="D6994" s="247" t="n">
        <v>0.4112</v>
      </c>
    </row>
    <row r="6995" customFormat="false" ht="12.8" hidden="false" customHeight="false" outlineLevel="0" collapsed="false">
      <c r="A6995" s="245" t="n">
        <v>100617</v>
      </c>
      <c r="B6995" s="246" t="s">
        <v>22312</v>
      </c>
      <c r="C6995" s="245" t="s">
        <v>14</v>
      </c>
      <c r="D6995" s="247" t="n">
        <v>0.3528</v>
      </c>
    </row>
    <row r="6996" customFormat="false" ht="12.8" hidden="false" customHeight="false" outlineLevel="0" collapsed="false">
      <c r="A6996" s="245" t="n">
        <v>100588</v>
      </c>
      <c r="B6996" s="246" t="s">
        <v>22313</v>
      </c>
      <c r="C6996" s="245" t="s">
        <v>14</v>
      </c>
      <c r="D6996" s="247" t="n">
        <v>0.3295</v>
      </c>
    </row>
    <row r="6997" customFormat="false" ht="12.8" hidden="false" customHeight="false" outlineLevel="0" collapsed="false">
      <c r="A6997" s="245" t="n">
        <v>100587</v>
      </c>
      <c r="B6997" s="246" t="s">
        <v>22314</v>
      </c>
      <c r="C6997" s="245" t="s">
        <v>14</v>
      </c>
      <c r="D6997" s="247" t="n">
        <v>0.2841</v>
      </c>
    </row>
    <row r="6998" customFormat="false" ht="12.8" hidden="false" customHeight="false" outlineLevel="0" collapsed="false">
      <c r="A6998" s="245" t="n">
        <v>100590</v>
      </c>
      <c r="B6998" s="246" t="s">
        <v>22315</v>
      </c>
      <c r="C6998" s="245" t="s">
        <v>14</v>
      </c>
      <c r="D6998" s="247" t="n">
        <v>0.3563</v>
      </c>
    </row>
    <row r="6999" customFormat="false" ht="12.8" hidden="false" customHeight="false" outlineLevel="0" collapsed="false">
      <c r="A6999" s="245" t="n">
        <v>100589</v>
      </c>
      <c r="B6999" s="246" t="s">
        <v>22316</v>
      </c>
      <c r="C6999" s="245" t="s">
        <v>14</v>
      </c>
      <c r="D6999" s="247" t="n">
        <v>0.3153</v>
      </c>
    </row>
    <row r="7000" customFormat="false" ht="12.8" hidden="false" customHeight="false" outlineLevel="0" collapsed="false">
      <c r="A7000" s="245" t="n">
        <v>100592</v>
      </c>
      <c r="B7000" s="246" t="s">
        <v>22317</v>
      </c>
      <c r="C7000" s="245" t="s">
        <v>14</v>
      </c>
      <c r="D7000" s="247" t="n">
        <v>0.3281</v>
      </c>
    </row>
    <row r="7001" customFormat="false" ht="12.8" hidden="false" customHeight="false" outlineLevel="0" collapsed="false">
      <c r="A7001" s="245" t="n">
        <v>100591</v>
      </c>
      <c r="B7001" s="246" t="s">
        <v>22318</v>
      </c>
      <c r="C7001" s="245" t="s">
        <v>14</v>
      </c>
      <c r="D7001" s="247" t="n">
        <v>0.2825</v>
      </c>
    </row>
    <row r="7002" customFormat="false" ht="12.8" hidden="false" customHeight="false" outlineLevel="0" collapsed="false">
      <c r="A7002" s="245" t="n">
        <v>100594</v>
      </c>
      <c r="B7002" s="246" t="s">
        <v>22319</v>
      </c>
      <c r="C7002" s="245" t="s">
        <v>14</v>
      </c>
      <c r="D7002" s="247" t="n">
        <v>0.3454</v>
      </c>
    </row>
    <row r="7003" customFormat="false" ht="12.8" hidden="false" customHeight="false" outlineLevel="0" collapsed="false">
      <c r="A7003" s="245" t="n">
        <v>100593</v>
      </c>
      <c r="B7003" s="246" t="s">
        <v>22320</v>
      </c>
      <c r="C7003" s="245" t="s">
        <v>14</v>
      </c>
      <c r="D7003" s="247" t="n">
        <v>0.292</v>
      </c>
    </row>
    <row r="7004" customFormat="false" ht="12.8" hidden="false" customHeight="false" outlineLevel="0" collapsed="false">
      <c r="A7004" s="245" t="n">
        <v>100596</v>
      </c>
      <c r="B7004" s="246" t="s">
        <v>22321</v>
      </c>
      <c r="C7004" s="245" t="s">
        <v>14</v>
      </c>
      <c r="D7004" s="247" t="n">
        <v>0.3503</v>
      </c>
    </row>
    <row r="7005" customFormat="false" ht="12.8" hidden="false" customHeight="false" outlineLevel="0" collapsed="false">
      <c r="A7005" s="245" t="n">
        <v>100595</v>
      </c>
      <c r="B7005" s="246" t="s">
        <v>22322</v>
      </c>
      <c r="C7005" s="245" t="s">
        <v>14</v>
      </c>
      <c r="D7005" s="247" t="n">
        <v>0.2909</v>
      </c>
    </row>
    <row r="7006" customFormat="false" ht="12.8" hidden="false" customHeight="false" outlineLevel="0" collapsed="false">
      <c r="A7006" s="245" t="n">
        <v>100598</v>
      </c>
      <c r="B7006" s="246" t="s">
        <v>22323</v>
      </c>
      <c r="C7006" s="245" t="s">
        <v>14</v>
      </c>
      <c r="D7006" s="247" t="n">
        <v>0.3532</v>
      </c>
    </row>
    <row r="7007" customFormat="false" ht="12.8" hidden="false" customHeight="false" outlineLevel="0" collapsed="false">
      <c r="A7007" s="245" t="n">
        <v>100597</v>
      </c>
      <c r="B7007" s="246" t="s">
        <v>22324</v>
      </c>
      <c r="C7007" s="245" t="s">
        <v>14</v>
      </c>
      <c r="D7007" s="247" t="n">
        <v>0.3104</v>
      </c>
    </row>
    <row r="7008" customFormat="false" ht="12.8" hidden="false" customHeight="false" outlineLevel="0" collapsed="false">
      <c r="A7008" s="245" t="n">
        <v>100603</v>
      </c>
      <c r="B7008" s="246" t="s">
        <v>22325</v>
      </c>
      <c r="C7008" s="245" t="s">
        <v>14</v>
      </c>
      <c r="D7008" s="247" t="n">
        <v>0.4093</v>
      </c>
    </row>
    <row r="7009" customFormat="false" ht="12.8" hidden="false" customHeight="false" outlineLevel="0" collapsed="false">
      <c r="A7009" s="245" t="n">
        <v>100599</v>
      </c>
      <c r="B7009" s="246" t="s">
        <v>22326</v>
      </c>
      <c r="C7009" s="245" t="s">
        <v>14</v>
      </c>
      <c r="D7009" s="247" t="n">
        <v>0.2636</v>
      </c>
    </row>
    <row r="7010" customFormat="false" ht="12.8" hidden="false" customHeight="false" outlineLevel="0" collapsed="false">
      <c r="A7010" s="245" t="n">
        <v>100600</v>
      </c>
      <c r="B7010" s="246" t="s">
        <v>22327</v>
      </c>
      <c r="C7010" s="245" t="s">
        <v>14</v>
      </c>
      <c r="D7010" s="247" t="n">
        <v>0.3032</v>
      </c>
    </row>
    <row r="7011" customFormat="false" ht="12.8" hidden="false" customHeight="false" outlineLevel="0" collapsed="false">
      <c r="A7011" s="245" t="n">
        <v>100601</v>
      </c>
      <c r="B7011" s="246" t="s">
        <v>22328</v>
      </c>
      <c r="C7011" s="245" t="s">
        <v>14</v>
      </c>
      <c r="D7011" s="247" t="n">
        <v>0.3377</v>
      </c>
    </row>
    <row r="7012" customFormat="false" ht="12.8" hidden="false" customHeight="false" outlineLevel="0" collapsed="false">
      <c r="A7012" s="245" t="n">
        <v>100602</v>
      </c>
      <c r="B7012" s="246" t="s">
        <v>22329</v>
      </c>
      <c r="C7012" s="245" t="s">
        <v>14</v>
      </c>
      <c r="D7012" s="247" t="n">
        <v>0.3664</v>
      </c>
    </row>
    <row r="7013" customFormat="false" ht="12.8" hidden="false" customHeight="false" outlineLevel="0" collapsed="false">
      <c r="A7013" s="245" t="n">
        <v>100578</v>
      </c>
      <c r="B7013" s="246" t="s">
        <v>22330</v>
      </c>
      <c r="C7013" s="245" t="s">
        <v>14</v>
      </c>
      <c r="D7013" s="247" t="n">
        <v>0.3051</v>
      </c>
    </row>
    <row r="7014" customFormat="false" ht="12.8" hidden="false" customHeight="false" outlineLevel="0" collapsed="false">
      <c r="A7014" s="245" t="n">
        <v>100623</v>
      </c>
      <c r="B7014" s="246" t="s">
        <v>22331</v>
      </c>
      <c r="C7014" s="245" t="s">
        <v>14</v>
      </c>
      <c r="D7014" s="247" t="n">
        <v>0.0486</v>
      </c>
    </row>
    <row r="7015" customFormat="false" ht="12.8" hidden="false" customHeight="false" outlineLevel="0" collapsed="false">
      <c r="A7015" s="245" t="n">
        <v>100621</v>
      </c>
      <c r="B7015" s="246" t="s">
        <v>22332</v>
      </c>
      <c r="C7015" s="245" t="s">
        <v>14</v>
      </c>
      <c r="D7015" s="247" t="n">
        <v>0.0255</v>
      </c>
    </row>
    <row r="7016" customFormat="false" ht="12.8" hidden="false" customHeight="false" outlineLevel="0" collapsed="false">
      <c r="A7016" s="245" t="n">
        <v>100622</v>
      </c>
      <c r="B7016" s="246" t="s">
        <v>22333</v>
      </c>
      <c r="C7016" s="245" t="s">
        <v>14</v>
      </c>
      <c r="D7016" s="247" t="n">
        <v>0.0483</v>
      </c>
    </row>
    <row r="7017" customFormat="false" ht="12.8" hidden="false" customHeight="false" outlineLevel="0" collapsed="false">
      <c r="A7017" s="245" t="n">
        <v>105958</v>
      </c>
      <c r="B7017" s="246" t="s">
        <v>22334</v>
      </c>
      <c r="C7017" s="245" t="s">
        <v>14</v>
      </c>
      <c r="D7017" s="247" t="n">
        <v>0.0451</v>
      </c>
    </row>
    <row r="7018" customFormat="false" ht="12.8" hidden="false" customHeight="false" outlineLevel="0" collapsed="false">
      <c r="A7018" s="245" t="n">
        <v>100620</v>
      </c>
      <c r="B7018" s="246" t="s">
        <v>22335</v>
      </c>
      <c r="C7018" s="245" t="s">
        <v>14</v>
      </c>
      <c r="D7018" s="247" t="n">
        <v>0.0273</v>
      </c>
    </row>
    <row r="7019" customFormat="false" ht="12.8" hidden="false" customHeight="false" outlineLevel="0" collapsed="false">
      <c r="A7019" s="245" t="n">
        <v>105953</v>
      </c>
      <c r="B7019" s="246" t="s">
        <v>22336</v>
      </c>
      <c r="C7019" s="245" t="s">
        <v>14</v>
      </c>
      <c r="D7019" s="247" t="n">
        <v>0.0597</v>
      </c>
    </row>
    <row r="7020" customFormat="false" ht="12.8" hidden="false" customHeight="false" outlineLevel="0" collapsed="false">
      <c r="A7020" s="245" t="n">
        <v>105955</v>
      </c>
      <c r="B7020" s="246" t="s">
        <v>22337</v>
      </c>
      <c r="C7020" s="245" t="s">
        <v>14</v>
      </c>
      <c r="D7020" s="247" t="n">
        <v>0.0488</v>
      </c>
    </row>
    <row r="7021" customFormat="false" ht="12.8" hidden="false" customHeight="false" outlineLevel="0" collapsed="false">
      <c r="A7021" s="245" t="n">
        <v>100619</v>
      </c>
      <c r="B7021" s="246" t="s">
        <v>22338</v>
      </c>
      <c r="C7021" s="245" t="s">
        <v>14</v>
      </c>
      <c r="D7021" s="247" t="n">
        <v>0.2268</v>
      </c>
    </row>
    <row r="7022" customFormat="false" ht="12.8" hidden="false" customHeight="false" outlineLevel="0" collapsed="false">
      <c r="A7022" s="245" t="n">
        <v>99283</v>
      </c>
      <c r="B7022" s="246" t="s">
        <v>22339</v>
      </c>
      <c r="C7022" s="245" t="s">
        <v>15376</v>
      </c>
      <c r="D7022" s="247" t="n">
        <v>0.5578</v>
      </c>
    </row>
    <row r="7023" customFormat="false" ht="12.8" hidden="false" customHeight="false" outlineLevel="0" collapsed="false">
      <c r="A7023" s="245" t="n">
        <v>99293</v>
      </c>
      <c r="B7023" s="246" t="s">
        <v>22340</v>
      </c>
      <c r="C7023" s="245" t="s">
        <v>15376</v>
      </c>
      <c r="D7023" s="247" t="n">
        <v>0.5642</v>
      </c>
    </row>
    <row r="7024" customFormat="false" ht="12.8" hidden="false" customHeight="false" outlineLevel="0" collapsed="false">
      <c r="A7024" s="245" t="n">
        <v>99243</v>
      </c>
      <c r="B7024" s="246" t="s">
        <v>22341</v>
      </c>
      <c r="C7024" s="245" t="s">
        <v>15376</v>
      </c>
      <c r="D7024" s="247" t="n">
        <v>0.5688</v>
      </c>
    </row>
    <row r="7025" customFormat="false" ht="12.8" hidden="false" customHeight="false" outlineLevel="0" collapsed="false">
      <c r="A7025" s="245" t="n">
        <v>99249</v>
      </c>
      <c r="B7025" s="246" t="s">
        <v>22342</v>
      </c>
      <c r="C7025" s="245" t="s">
        <v>15376</v>
      </c>
      <c r="D7025" s="247" t="n">
        <v>0.5735</v>
      </c>
    </row>
    <row r="7026" customFormat="false" ht="12.8" hidden="false" customHeight="false" outlineLevel="0" collapsed="false">
      <c r="A7026" s="245" t="n">
        <v>99278</v>
      </c>
      <c r="B7026" s="246" t="s">
        <v>22343</v>
      </c>
      <c r="C7026" s="245" t="s">
        <v>15376</v>
      </c>
      <c r="D7026" s="247" t="n">
        <v>0.0884</v>
      </c>
    </row>
    <row r="7027" customFormat="false" ht="12.8" hidden="false" customHeight="false" outlineLevel="0" collapsed="false">
      <c r="A7027" s="245" t="n">
        <v>99288</v>
      </c>
      <c r="B7027" s="246" t="s">
        <v>22344</v>
      </c>
      <c r="C7027" s="245" t="s">
        <v>15376</v>
      </c>
      <c r="D7027" s="247" t="n">
        <v>0.0798</v>
      </c>
    </row>
    <row r="7028" customFormat="false" ht="12.8" hidden="false" customHeight="false" outlineLevel="0" collapsed="false">
      <c r="A7028" s="245" t="n">
        <v>99240</v>
      </c>
      <c r="B7028" s="246" t="s">
        <v>22345</v>
      </c>
      <c r="C7028" s="245" t="s">
        <v>15376</v>
      </c>
      <c r="D7028" s="247" t="n">
        <v>0.0705</v>
      </c>
    </row>
    <row r="7029" customFormat="false" ht="12.8" hidden="false" customHeight="false" outlineLevel="0" collapsed="false">
      <c r="A7029" s="245" t="n">
        <v>99246</v>
      </c>
      <c r="B7029" s="246" t="s">
        <v>22346</v>
      </c>
      <c r="C7029" s="245" t="s">
        <v>15376</v>
      </c>
      <c r="D7029" s="247" t="n">
        <v>0.0657</v>
      </c>
    </row>
    <row r="7030" customFormat="false" ht="12.8" hidden="false" customHeight="false" outlineLevel="0" collapsed="false">
      <c r="A7030" s="245" t="n">
        <v>97981</v>
      </c>
      <c r="B7030" s="246" t="s">
        <v>22347</v>
      </c>
      <c r="C7030" s="245" t="s">
        <v>15376</v>
      </c>
      <c r="D7030" s="247" t="n">
        <v>0.5278</v>
      </c>
    </row>
    <row r="7031" customFormat="false" ht="12.8" hidden="false" customHeight="false" outlineLevel="0" collapsed="false">
      <c r="A7031" s="245" t="n">
        <v>97985</v>
      </c>
      <c r="B7031" s="246" t="s">
        <v>22348</v>
      </c>
      <c r="C7031" s="245" t="s">
        <v>15376</v>
      </c>
      <c r="D7031" s="247" t="n">
        <v>0.5356</v>
      </c>
    </row>
    <row r="7032" customFormat="false" ht="12.8" hidden="false" customHeight="false" outlineLevel="0" collapsed="false">
      <c r="A7032" s="245" t="n">
        <v>97989</v>
      </c>
      <c r="B7032" s="246" t="s">
        <v>22349</v>
      </c>
      <c r="C7032" s="245" t="s">
        <v>15376</v>
      </c>
      <c r="D7032" s="247" t="n">
        <v>0.5412</v>
      </c>
    </row>
    <row r="7033" customFormat="false" ht="12.8" hidden="false" customHeight="false" outlineLevel="0" collapsed="false">
      <c r="A7033" s="245" t="n">
        <v>97993</v>
      </c>
      <c r="B7033" s="246" t="s">
        <v>22350</v>
      </c>
      <c r="C7033" s="245" t="s">
        <v>15376</v>
      </c>
      <c r="D7033" s="247" t="n">
        <v>0.547</v>
      </c>
    </row>
    <row r="7034" customFormat="false" ht="12.8" hidden="false" customHeight="false" outlineLevel="0" collapsed="false">
      <c r="A7034" s="245" t="n">
        <v>98409</v>
      </c>
      <c r="B7034" s="246" t="s">
        <v>22351</v>
      </c>
      <c r="C7034" s="245" t="s">
        <v>15376</v>
      </c>
      <c r="D7034" s="247" t="n">
        <v>0.0883</v>
      </c>
    </row>
    <row r="7035" customFormat="false" ht="12.8" hidden="false" customHeight="false" outlineLevel="0" collapsed="false">
      <c r="A7035" s="245" t="n">
        <v>97983</v>
      </c>
      <c r="B7035" s="246" t="s">
        <v>22352</v>
      </c>
      <c r="C7035" s="245" t="s">
        <v>15376</v>
      </c>
      <c r="D7035" s="247" t="n">
        <v>0.0798</v>
      </c>
    </row>
    <row r="7036" customFormat="false" ht="12.8" hidden="false" customHeight="false" outlineLevel="0" collapsed="false">
      <c r="A7036" s="245" t="n">
        <v>97987</v>
      </c>
      <c r="B7036" s="246" t="s">
        <v>22353</v>
      </c>
      <c r="C7036" s="245" t="s">
        <v>15376</v>
      </c>
      <c r="D7036" s="247" t="n">
        <v>0.0705</v>
      </c>
    </row>
    <row r="7037" customFormat="false" ht="12.8" hidden="false" customHeight="false" outlineLevel="0" collapsed="false">
      <c r="A7037" s="245" t="n">
        <v>97991</v>
      </c>
      <c r="B7037" s="246" t="s">
        <v>22354</v>
      </c>
      <c r="C7037" s="245" t="s">
        <v>15376</v>
      </c>
      <c r="D7037" s="247" t="n">
        <v>0.0657</v>
      </c>
    </row>
    <row r="7038" customFormat="false" ht="12.8" hidden="false" customHeight="false" outlineLevel="0" collapsed="false">
      <c r="A7038" s="245" t="n">
        <v>99241</v>
      </c>
      <c r="B7038" s="246" t="s">
        <v>22355</v>
      </c>
      <c r="C7038" s="245" t="s">
        <v>15376</v>
      </c>
      <c r="D7038" s="247" t="n">
        <v>0.4951</v>
      </c>
    </row>
    <row r="7039" customFormat="false" ht="12.8" hidden="false" customHeight="false" outlineLevel="0" collapsed="false">
      <c r="A7039" s="245" t="n">
        <v>99247</v>
      </c>
      <c r="B7039" s="246" t="s">
        <v>22356</v>
      </c>
      <c r="C7039" s="245" t="s">
        <v>15376</v>
      </c>
      <c r="D7039" s="247" t="n">
        <v>0.4957</v>
      </c>
    </row>
    <row r="7040" customFormat="false" ht="12.8" hidden="false" customHeight="false" outlineLevel="0" collapsed="false">
      <c r="A7040" s="245" t="n">
        <v>99263</v>
      </c>
      <c r="B7040" s="246" t="s">
        <v>22357</v>
      </c>
      <c r="C7040" s="245" t="s">
        <v>15376</v>
      </c>
      <c r="D7040" s="247" t="n">
        <v>0.4961</v>
      </c>
    </row>
    <row r="7041" customFormat="false" ht="12.8" hidden="false" customHeight="false" outlineLevel="0" collapsed="false">
      <c r="A7041" s="245" t="n">
        <v>99276</v>
      </c>
      <c r="B7041" s="246" t="s">
        <v>22358</v>
      </c>
      <c r="C7041" s="245" t="s">
        <v>15376</v>
      </c>
      <c r="D7041" s="247" t="n">
        <v>0.4964</v>
      </c>
    </row>
    <row r="7042" customFormat="false" ht="12.8" hidden="false" customHeight="false" outlineLevel="0" collapsed="false">
      <c r="A7042" s="245" t="n">
        <v>99291</v>
      </c>
      <c r="B7042" s="246" t="s">
        <v>22359</v>
      </c>
      <c r="C7042" s="245" t="s">
        <v>15376</v>
      </c>
      <c r="D7042" s="247" t="n">
        <v>0.4967</v>
      </c>
    </row>
    <row r="7043" customFormat="false" ht="12.8" hidden="false" customHeight="false" outlineLevel="0" collapsed="false">
      <c r="A7043" s="245" t="n">
        <v>99297</v>
      </c>
      <c r="B7043" s="246" t="s">
        <v>22360</v>
      </c>
      <c r="C7043" s="245" t="s">
        <v>15376</v>
      </c>
      <c r="D7043" s="247" t="n">
        <v>0.497</v>
      </c>
    </row>
    <row r="7044" customFormat="false" ht="12.8" hidden="false" customHeight="false" outlineLevel="0" collapsed="false">
      <c r="A7044" s="245" t="n">
        <v>99254</v>
      </c>
      <c r="B7044" s="246" t="s">
        <v>22361</v>
      </c>
      <c r="C7044" s="245" t="s">
        <v>15376</v>
      </c>
      <c r="D7044" s="247" t="n">
        <v>0.4933</v>
      </c>
    </row>
    <row r="7045" customFormat="false" ht="12.8" hidden="false" customHeight="false" outlineLevel="0" collapsed="false">
      <c r="A7045" s="245" t="n">
        <v>99261</v>
      </c>
      <c r="B7045" s="246" t="s">
        <v>22362</v>
      </c>
      <c r="C7045" s="245" t="s">
        <v>15376</v>
      </c>
      <c r="D7045" s="247" t="n">
        <v>0.4944</v>
      </c>
    </row>
    <row r="7046" customFormat="false" ht="12.8" hidden="false" customHeight="false" outlineLevel="0" collapsed="false">
      <c r="A7046" s="245" t="n">
        <v>99266</v>
      </c>
      <c r="B7046" s="246" t="s">
        <v>22363</v>
      </c>
      <c r="C7046" s="245" t="s">
        <v>15376</v>
      </c>
      <c r="D7046" s="247" t="n">
        <v>0.4951</v>
      </c>
    </row>
    <row r="7047" customFormat="false" ht="12.8" hidden="false" customHeight="false" outlineLevel="0" collapsed="false">
      <c r="A7047" s="245" t="n">
        <v>99269</v>
      </c>
      <c r="B7047" s="246" t="s">
        <v>22364</v>
      </c>
      <c r="C7047" s="245" t="s">
        <v>15376</v>
      </c>
      <c r="D7047" s="247" t="n">
        <v>0.4957</v>
      </c>
    </row>
    <row r="7048" customFormat="false" ht="12.8" hidden="false" customHeight="false" outlineLevel="0" collapsed="false">
      <c r="A7048" s="245" t="n">
        <v>99277</v>
      </c>
      <c r="B7048" s="246" t="s">
        <v>22365</v>
      </c>
      <c r="C7048" s="245" t="s">
        <v>15376</v>
      </c>
      <c r="D7048" s="247" t="n">
        <v>0.4961</v>
      </c>
    </row>
    <row r="7049" customFormat="false" ht="12.8" hidden="false" customHeight="false" outlineLevel="0" collapsed="false">
      <c r="A7049" s="245" t="n">
        <v>99281</v>
      </c>
      <c r="B7049" s="246" t="s">
        <v>22366</v>
      </c>
      <c r="C7049" s="245" t="s">
        <v>15376</v>
      </c>
      <c r="D7049" s="247" t="n">
        <v>0.4964</v>
      </c>
    </row>
    <row r="7050" customFormat="false" ht="12.8" hidden="false" customHeight="false" outlineLevel="0" collapsed="false">
      <c r="A7050" s="245" t="n">
        <v>99289</v>
      </c>
      <c r="B7050" s="246" t="s">
        <v>22367</v>
      </c>
      <c r="C7050" s="245" t="s">
        <v>15376</v>
      </c>
      <c r="D7050" s="247" t="n">
        <v>0.4967</v>
      </c>
    </row>
    <row r="7051" customFormat="false" ht="12.8" hidden="false" customHeight="false" outlineLevel="0" collapsed="false">
      <c r="A7051" s="245" t="n">
        <v>99282</v>
      </c>
      <c r="B7051" s="246" t="s">
        <v>22368</v>
      </c>
      <c r="C7051" s="245" t="s">
        <v>15376</v>
      </c>
      <c r="D7051" s="247" t="n">
        <v>0.4968</v>
      </c>
    </row>
    <row r="7052" customFormat="false" ht="12.8" hidden="false" customHeight="false" outlineLevel="0" collapsed="false">
      <c r="A7052" s="245" t="n">
        <v>99296</v>
      </c>
      <c r="B7052" s="246" t="s">
        <v>22369</v>
      </c>
      <c r="C7052" s="245" t="s">
        <v>15376</v>
      </c>
      <c r="D7052" s="247" t="n">
        <v>0.497</v>
      </c>
    </row>
    <row r="7053" customFormat="false" ht="12.8" hidden="false" customHeight="false" outlineLevel="0" collapsed="false">
      <c r="A7053" s="245" t="n">
        <v>99299</v>
      </c>
      <c r="B7053" s="246" t="s">
        <v>22370</v>
      </c>
      <c r="C7053" s="245" t="s">
        <v>15376</v>
      </c>
      <c r="D7053" s="247" t="n">
        <v>0.4972</v>
      </c>
    </row>
    <row r="7054" customFormat="false" ht="12.8" hidden="false" customHeight="false" outlineLevel="0" collapsed="false">
      <c r="A7054" s="245" t="n">
        <v>99302</v>
      </c>
      <c r="B7054" s="246" t="s">
        <v>22371</v>
      </c>
      <c r="C7054" s="245" t="s">
        <v>15376</v>
      </c>
      <c r="D7054" s="247" t="n">
        <v>0.4974</v>
      </c>
    </row>
    <row r="7055" customFormat="false" ht="12.8" hidden="false" customHeight="false" outlineLevel="0" collapsed="false">
      <c r="A7055" s="245" t="n">
        <v>99307</v>
      </c>
      <c r="B7055" s="246" t="s">
        <v>22372</v>
      </c>
      <c r="C7055" s="245" t="s">
        <v>15376</v>
      </c>
      <c r="D7055" s="247" t="n">
        <v>0.4962</v>
      </c>
    </row>
    <row r="7056" customFormat="false" ht="12.8" hidden="false" customHeight="false" outlineLevel="0" collapsed="false">
      <c r="A7056" s="245" t="n">
        <v>99317</v>
      </c>
      <c r="B7056" s="246" t="s">
        <v>22373</v>
      </c>
      <c r="C7056" s="245" t="s">
        <v>15376</v>
      </c>
      <c r="D7056" s="247" t="n">
        <v>0.4965</v>
      </c>
    </row>
    <row r="7057" customFormat="false" ht="12.8" hidden="false" customHeight="false" outlineLevel="0" collapsed="false">
      <c r="A7057" s="245" t="n">
        <v>99321</v>
      </c>
      <c r="B7057" s="246" t="s">
        <v>22374</v>
      </c>
      <c r="C7057" s="245" t="s">
        <v>15376</v>
      </c>
      <c r="D7057" s="247" t="n">
        <v>0.4968</v>
      </c>
    </row>
    <row r="7058" customFormat="false" ht="12.8" hidden="false" customHeight="false" outlineLevel="0" collapsed="false">
      <c r="A7058" s="245" t="n">
        <v>99323</v>
      </c>
      <c r="B7058" s="246" t="s">
        <v>22375</v>
      </c>
      <c r="C7058" s="245" t="s">
        <v>15376</v>
      </c>
      <c r="D7058" s="247" t="n">
        <v>0.497</v>
      </c>
    </row>
    <row r="7059" customFormat="false" ht="12.8" hidden="false" customHeight="false" outlineLevel="0" collapsed="false">
      <c r="A7059" s="245" t="n">
        <v>99325</v>
      </c>
      <c r="B7059" s="246" t="s">
        <v>22376</v>
      </c>
      <c r="C7059" s="245" t="s">
        <v>15376</v>
      </c>
      <c r="D7059" s="247" t="n">
        <v>0.4972</v>
      </c>
    </row>
    <row r="7060" customFormat="false" ht="12.8" hidden="false" customHeight="false" outlineLevel="0" collapsed="false">
      <c r="A7060" s="245" t="n">
        <v>99311</v>
      </c>
      <c r="B7060" s="246" t="s">
        <v>22377</v>
      </c>
      <c r="C7060" s="245" t="s">
        <v>15376</v>
      </c>
      <c r="D7060" s="247" t="n">
        <v>0.4976</v>
      </c>
    </row>
    <row r="7061" customFormat="false" ht="12.8" hidden="false" customHeight="false" outlineLevel="0" collapsed="false">
      <c r="A7061" s="245" t="n">
        <v>99314</v>
      </c>
      <c r="B7061" s="246" t="s">
        <v>22378</v>
      </c>
      <c r="C7061" s="245" t="s">
        <v>15376</v>
      </c>
      <c r="D7061" s="247" t="n">
        <v>0.4977</v>
      </c>
    </row>
    <row r="7062" customFormat="false" ht="12.8" hidden="false" customHeight="false" outlineLevel="0" collapsed="false">
      <c r="A7062" s="245" t="n">
        <v>99304</v>
      </c>
      <c r="B7062" s="246" t="s">
        <v>22379</v>
      </c>
      <c r="C7062" s="245" t="s">
        <v>15376</v>
      </c>
      <c r="D7062" s="247" t="n">
        <v>0.4972</v>
      </c>
    </row>
    <row r="7063" customFormat="false" ht="12.8" hidden="false" customHeight="false" outlineLevel="0" collapsed="false">
      <c r="A7063" s="245" t="n">
        <v>99306</v>
      </c>
      <c r="B7063" s="246" t="s">
        <v>22380</v>
      </c>
      <c r="C7063" s="245" t="s">
        <v>15376</v>
      </c>
      <c r="D7063" s="247" t="n">
        <v>0.4974</v>
      </c>
    </row>
    <row r="7064" customFormat="false" ht="12.8" hidden="false" customHeight="false" outlineLevel="0" collapsed="false">
      <c r="A7064" s="245" t="n">
        <v>99309</v>
      </c>
      <c r="B7064" s="246" t="s">
        <v>22381</v>
      </c>
      <c r="C7064" s="245" t="s">
        <v>15376</v>
      </c>
      <c r="D7064" s="247" t="n">
        <v>0.4976</v>
      </c>
    </row>
    <row r="7065" customFormat="false" ht="12.8" hidden="false" customHeight="false" outlineLevel="0" collapsed="false">
      <c r="A7065" s="245" t="n">
        <v>99327</v>
      </c>
      <c r="B7065" s="246" t="s">
        <v>22382</v>
      </c>
      <c r="C7065" s="245" t="s">
        <v>15376</v>
      </c>
      <c r="D7065" s="247" t="n">
        <v>0.4977</v>
      </c>
    </row>
    <row r="7066" customFormat="false" ht="12.8" hidden="false" customHeight="false" outlineLevel="0" collapsed="false">
      <c r="A7066" s="245" t="n">
        <v>98009</v>
      </c>
      <c r="B7066" s="246" t="s">
        <v>22383</v>
      </c>
      <c r="C7066" s="245" t="s">
        <v>15376</v>
      </c>
      <c r="D7066" s="247" t="n">
        <v>0.4798</v>
      </c>
    </row>
    <row r="7067" customFormat="false" ht="12.8" hidden="false" customHeight="false" outlineLevel="0" collapsed="false">
      <c r="A7067" s="245" t="n">
        <v>98011</v>
      </c>
      <c r="B7067" s="246" t="s">
        <v>22384</v>
      </c>
      <c r="C7067" s="245" t="s">
        <v>15376</v>
      </c>
      <c r="D7067" s="247" t="n">
        <v>0.4802</v>
      </c>
    </row>
    <row r="7068" customFormat="false" ht="12.8" hidden="false" customHeight="false" outlineLevel="0" collapsed="false">
      <c r="A7068" s="245" t="n">
        <v>98013</v>
      </c>
      <c r="B7068" s="246" t="s">
        <v>22385</v>
      </c>
      <c r="C7068" s="245" t="s">
        <v>15376</v>
      </c>
      <c r="D7068" s="247" t="n">
        <v>0.4806</v>
      </c>
    </row>
    <row r="7069" customFormat="false" ht="12.8" hidden="false" customHeight="false" outlineLevel="0" collapsed="false">
      <c r="A7069" s="245" t="n">
        <v>98015</v>
      </c>
      <c r="B7069" s="246" t="s">
        <v>22386</v>
      </c>
      <c r="C7069" s="245" t="s">
        <v>15376</v>
      </c>
      <c r="D7069" s="247" t="n">
        <v>0.4809</v>
      </c>
    </row>
    <row r="7070" customFormat="false" ht="12.8" hidden="false" customHeight="false" outlineLevel="0" collapsed="false">
      <c r="A7070" s="245" t="n">
        <v>98017</v>
      </c>
      <c r="B7070" s="246" t="s">
        <v>22387</v>
      </c>
      <c r="C7070" s="245" t="s">
        <v>15376</v>
      </c>
      <c r="D7070" s="247" t="n">
        <v>0.4811</v>
      </c>
    </row>
    <row r="7071" customFormat="false" ht="12.8" hidden="false" customHeight="false" outlineLevel="0" collapsed="false">
      <c r="A7071" s="245" t="n">
        <v>98019</v>
      </c>
      <c r="B7071" s="246" t="s">
        <v>22388</v>
      </c>
      <c r="C7071" s="245" t="s">
        <v>15376</v>
      </c>
      <c r="D7071" s="247" t="n">
        <v>0.4811</v>
      </c>
    </row>
    <row r="7072" customFormat="false" ht="12.8" hidden="false" customHeight="false" outlineLevel="0" collapsed="false">
      <c r="A7072" s="245" t="n">
        <v>97995</v>
      </c>
      <c r="B7072" s="246" t="s">
        <v>22389</v>
      </c>
      <c r="C7072" s="245" t="s">
        <v>15376</v>
      </c>
      <c r="D7072" s="247" t="n">
        <v>0.4783</v>
      </c>
    </row>
    <row r="7073" customFormat="false" ht="12.8" hidden="false" customHeight="false" outlineLevel="0" collapsed="false">
      <c r="A7073" s="245" t="n">
        <v>97997</v>
      </c>
      <c r="B7073" s="246" t="s">
        <v>22390</v>
      </c>
      <c r="C7073" s="245" t="s">
        <v>15376</v>
      </c>
      <c r="D7073" s="247" t="n">
        <v>0.4792</v>
      </c>
    </row>
    <row r="7074" customFormat="false" ht="12.8" hidden="false" customHeight="false" outlineLevel="0" collapsed="false">
      <c r="A7074" s="245" t="n">
        <v>97999</v>
      </c>
      <c r="B7074" s="246" t="s">
        <v>22391</v>
      </c>
      <c r="C7074" s="245" t="s">
        <v>15376</v>
      </c>
      <c r="D7074" s="247" t="n">
        <v>0.4798</v>
      </c>
    </row>
    <row r="7075" customFormat="false" ht="12.8" hidden="false" customHeight="false" outlineLevel="0" collapsed="false">
      <c r="A7075" s="245" t="n">
        <v>98001</v>
      </c>
      <c r="B7075" s="246" t="s">
        <v>22392</v>
      </c>
      <c r="C7075" s="245" t="s">
        <v>15376</v>
      </c>
      <c r="D7075" s="247" t="n">
        <v>0.4802</v>
      </c>
    </row>
    <row r="7076" customFormat="false" ht="12.8" hidden="false" customHeight="false" outlineLevel="0" collapsed="false">
      <c r="A7076" s="245" t="n">
        <v>98003</v>
      </c>
      <c r="B7076" s="246" t="s">
        <v>22393</v>
      </c>
      <c r="C7076" s="245" t="s">
        <v>15376</v>
      </c>
      <c r="D7076" s="247" t="n">
        <v>0.4806</v>
      </c>
    </row>
    <row r="7077" customFormat="false" ht="12.8" hidden="false" customHeight="false" outlineLevel="0" collapsed="false">
      <c r="A7077" s="245" t="n">
        <v>98005</v>
      </c>
      <c r="B7077" s="246" t="s">
        <v>22394</v>
      </c>
      <c r="C7077" s="245" t="s">
        <v>15376</v>
      </c>
      <c r="D7077" s="247" t="n">
        <v>0.4809</v>
      </c>
    </row>
    <row r="7078" customFormat="false" ht="12.8" hidden="false" customHeight="false" outlineLevel="0" collapsed="false">
      <c r="A7078" s="245" t="n">
        <v>98007</v>
      </c>
      <c r="B7078" s="246" t="s">
        <v>22395</v>
      </c>
      <c r="C7078" s="245" t="s">
        <v>15376</v>
      </c>
      <c r="D7078" s="247" t="n">
        <v>0.4811</v>
      </c>
    </row>
    <row r="7079" customFormat="false" ht="12.8" hidden="false" customHeight="false" outlineLevel="0" collapsed="false">
      <c r="A7079" s="245" t="n">
        <v>98031</v>
      </c>
      <c r="B7079" s="246" t="s">
        <v>22396</v>
      </c>
      <c r="C7079" s="245" t="s">
        <v>15376</v>
      </c>
      <c r="D7079" s="247" t="n">
        <v>0.4808</v>
      </c>
    </row>
    <row r="7080" customFormat="false" ht="12.8" hidden="false" customHeight="false" outlineLevel="0" collapsed="false">
      <c r="A7080" s="245" t="n">
        <v>98033</v>
      </c>
      <c r="B7080" s="246" t="s">
        <v>22397</v>
      </c>
      <c r="C7080" s="245" t="s">
        <v>15376</v>
      </c>
      <c r="D7080" s="247" t="n">
        <v>0.481</v>
      </c>
    </row>
    <row r="7081" customFormat="false" ht="12.8" hidden="false" customHeight="false" outlineLevel="0" collapsed="false">
      <c r="A7081" s="245" t="n">
        <v>98035</v>
      </c>
      <c r="B7081" s="246" t="s">
        <v>22398</v>
      </c>
      <c r="C7081" s="245" t="s">
        <v>15376</v>
      </c>
      <c r="D7081" s="247" t="n">
        <v>0.4812</v>
      </c>
    </row>
    <row r="7082" customFormat="false" ht="12.8" hidden="false" customHeight="false" outlineLevel="0" collapsed="false">
      <c r="A7082" s="245" t="n">
        <v>98037</v>
      </c>
      <c r="B7082" s="246" t="s">
        <v>22399</v>
      </c>
      <c r="C7082" s="245" t="s">
        <v>15376</v>
      </c>
      <c r="D7082" s="247" t="n">
        <v>0.4813</v>
      </c>
    </row>
    <row r="7083" customFormat="false" ht="12.8" hidden="false" customHeight="false" outlineLevel="0" collapsed="false">
      <c r="A7083" s="245" t="n">
        <v>98021</v>
      </c>
      <c r="B7083" s="246" t="s">
        <v>22400</v>
      </c>
      <c r="C7083" s="245" t="s">
        <v>15376</v>
      </c>
      <c r="D7083" s="247" t="n">
        <v>0.4803</v>
      </c>
    </row>
    <row r="7084" customFormat="false" ht="12.8" hidden="false" customHeight="false" outlineLevel="0" collapsed="false">
      <c r="A7084" s="245" t="n">
        <v>98023</v>
      </c>
      <c r="B7084" s="246" t="s">
        <v>22401</v>
      </c>
      <c r="C7084" s="245" t="s">
        <v>15376</v>
      </c>
      <c r="D7084" s="247" t="n">
        <v>0.4806</v>
      </c>
    </row>
    <row r="7085" customFormat="false" ht="12.8" hidden="false" customHeight="false" outlineLevel="0" collapsed="false">
      <c r="A7085" s="245" t="n">
        <v>98025</v>
      </c>
      <c r="B7085" s="246" t="s">
        <v>22402</v>
      </c>
      <c r="C7085" s="245" t="s">
        <v>15376</v>
      </c>
      <c r="D7085" s="247" t="n">
        <v>0.4808</v>
      </c>
    </row>
    <row r="7086" customFormat="false" ht="12.8" hidden="false" customHeight="false" outlineLevel="0" collapsed="false">
      <c r="A7086" s="245" t="n">
        <v>98027</v>
      </c>
      <c r="B7086" s="246" t="s">
        <v>22403</v>
      </c>
      <c r="C7086" s="245" t="s">
        <v>15376</v>
      </c>
      <c r="D7086" s="247" t="n">
        <v>0.4811</v>
      </c>
    </row>
    <row r="7087" customFormat="false" ht="12.8" hidden="false" customHeight="false" outlineLevel="0" collapsed="false">
      <c r="A7087" s="245" t="n">
        <v>98029</v>
      </c>
      <c r="B7087" s="246" t="s">
        <v>22404</v>
      </c>
      <c r="C7087" s="245" t="s">
        <v>15376</v>
      </c>
      <c r="D7087" s="247" t="n">
        <v>0.4812</v>
      </c>
    </row>
    <row r="7088" customFormat="false" ht="12.8" hidden="false" customHeight="false" outlineLevel="0" collapsed="false">
      <c r="A7088" s="245" t="n">
        <v>98045</v>
      </c>
      <c r="B7088" s="246" t="s">
        <v>22405</v>
      </c>
      <c r="C7088" s="245" t="s">
        <v>15376</v>
      </c>
      <c r="D7088" s="247" t="n">
        <v>0.4814</v>
      </c>
    </row>
    <row r="7089" customFormat="false" ht="12.8" hidden="false" customHeight="false" outlineLevel="0" collapsed="false">
      <c r="A7089" s="245" t="n">
        <v>98047</v>
      </c>
      <c r="B7089" s="246" t="s">
        <v>22406</v>
      </c>
      <c r="C7089" s="245" t="s">
        <v>15376</v>
      </c>
      <c r="D7089" s="247" t="n">
        <v>0.4815</v>
      </c>
    </row>
    <row r="7090" customFormat="false" ht="12.8" hidden="false" customHeight="false" outlineLevel="0" collapsed="false">
      <c r="A7090" s="245" t="n">
        <v>98039</v>
      </c>
      <c r="B7090" s="246" t="s">
        <v>22407</v>
      </c>
      <c r="C7090" s="245" t="s">
        <v>15376</v>
      </c>
      <c r="D7090" s="247" t="n">
        <v>0.4811</v>
      </c>
    </row>
    <row r="7091" customFormat="false" ht="12.8" hidden="false" customHeight="false" outlineLevel="0" collapsed="false">
      <c r="A7091" s="245" t="n">
        <v>98041</v>
      </c>
      <c r="B7091" s="246" t="s">
        <v>22408</v>
      </c>
      <c r="C7091" s="245" t="s">
        <v>15376</v>
      </c>
      <c r="D7091" s="247" t="n">
        <v>0.4813</v>
      </c>
    </row>
    <row r="7092" customFormat="false" ht="12.8" hidden="false" customHeight="false" outlineLevel="0" collapsed="false">
      <c r="A7092" s="245" t="n">
        <v>98043</v>
      </c>
      <c r="B7092" s="246" t="s">
        <v>22409</v>
      </c>
      <c r="C7092" s="245" t="s">
        <v>15376</v>
      </c>
      <c r="D7092" s="247" t="n">
        <v>0.4814</v>
      </c>
    </row>
    <row r="7093" customFormat="false" ht="12.8" hidden="false" customHeight="false" outlineLevel="0" collapsed="false">
      <c r="A7093" s="245" t="n">
        <v>98049</v>
      </c>
      <c r="B7093" s="246" t="s">
        <v>22410</v>
      </c>
      <c r="C7093" s="245" t="s">
        <v>15376</v>
      </c>
      <c r="D7093" s="247" t="n">
        <v>0.4819</v>
      </c>
    </row>
    <row r="7094" customFormat="false" ht="12.8" hidden="false" customHeight="false" outlineLevel="0" collapsed="false">
      <c r="A7094" s="245" t="n">
        <v>101809</v>
      </c>
      <c r="B7094" s="246" t="s">
        <v>22411</v>
      </c>
      <c r="C7094" s="245" t="s">
        <v>14</v>
      </c>
      <c r="D7094" s="247" t="n">
        <v>0.4155</v>
      </c>
    </row>
    <row r="7095" customFormat="false" ht="12.8" hidden="false" customHeight="false" outlineLevel="0" collapsed="false">
      <c r="A7095" s="245" t="n">
        <v>99280</v>
      </c>
      <c r="B7095" s="246" t="s">
        <v>22412</v>
      </c>
      <c r="C7095" s="245" t="s">
        <v>14</v>
      </c>
      <c r="D7095" s="247" t="n">
        <v>0.4827</v>
      </c>
    </row>
    <row r="7096" customFormat="false" ht="12.8" hidden="false" customHeight="false" outlineLevel="0" collapsed="false">
      <c r="A7096" s="245" t="n">
        <v>99292</v>
      </c>
      <c r="B7096" s="246" t="s">
        <v>22413</v>
      </c>
      <c r="C7096" s="245" t="s">
        <v>14</v>
      </c>
      <c r="D7096" s="247" t="n">
        <v>0.4725</v>
      </c>
    </row>
    <row r="7097" customFormat="false" ht="12.8" hidden="false" customHeight="false" outlineLevel="0" collapsed="false">
      <c r="A7097" s="245" t="n">
        <v>99242</v>
      </c>
      <c r="B7097" s="246" t="s">
        <v>22414</v>
      </c>
      <c r="C7097" s="245" t="s">
        <v>14</v>
      </c>
      <c r="D7097" s="247" t="n">
        <v>0.4612</v>
      </c>
    </row>
    <row r="7098" customFormat="false" ht="12.8" hidden="false" customHeight="false" outlineLevel="0" collapsed="false">
      <c r="A7098" s="245" t="n">
        <v>99248</v>
      </c>
      <c r="B7098" s="246" t="s">
        <v>22415</v>
      </c>
      <c r="C7098" s="245" t="s">
        <v>14</v>
      </c>
      <c r="D7098" s="247" t="n">
        <v>0.4449</v>
      </c>
    </row>
    <row r="7099" customFormat="false" ht="12.8" hidden="false" customHeight="false" outlineLevel="0" collapsed="false">
      <c r="A7099" s="245" t="n">
        <v>99275</v>
      </c>
      <c r="B7099" s="246" t="s">
        <v>22416</v>
      </c>
      <c r="C7099" s="245" t="s">
        <v>14</v>
      </c>
      <c r="D7099" s="247" t="n">
        <v>0.2925</v>
      </c>
    </row>
    <row r="7100" customFormat="false" ht="12.8" hidden="false" customHeight="false" outlineLevel="0" collapsed="false">
      <c r="A7100" s="245" t="n">
        <v>99285</v>
      </c>
      <c r="B7100" s="246" t="s">
        <v>22417</v>
      </c>
      <c r="C7100" s="245" t="s">
        <v>14</v>
      </c>
      <c r="D7100" s="247" t="n">
        <v>0.2577</v>
      </c>
    </row>
    <row r="7101" customFormat="false" ht="12.8" hidden="false" customHeight="false" outlineLevel="0" collapsed="false">
      <c r="A7101" s="245" t="n">
        <v>102457</v>
      </c>
      <c r="B7101" s="246" t="s">
        <v>22418</v>
      </c>
      <c r="C7101" s="245" t="s">
        <v>14</v>
      </c>
      <c r="D7101" s="247" t="n">
        <v>0.2164</v>
      </c>
    </row>
    <row r="7102" customFormat="false" ht="12.8" hidden="false" customHeight="false" outlineLevel="0" collapsed="false">
      <c r="A7102" s="245" t="n">
        <v>102142</v>
      </c>
      <c r="B7102" s="246" t="s">
        <v>22419</v>
      </c>
      <c r="C7102" s="245" t="s">
        <v>14</v>
      </c>
      <c r="D7102" s="247" t="n">
        <v>0.2083</v>
      </c>
    </row>
    <row r="7103" customFormat="false" ht="12.8" hidden="false" customHeight="false" outlineLevel="0" collapsed="false">
      <c r="A7103" s="245" t="n">
        <v>97980</v>
      </c>
      <c r="B7103" s="246" t="s">
        <v>22420</v>
      </c>
      <c r="C7103" s="245" t="s">
        <v>14</v>
      </c>
      <c r="D7103" s="247" t="n">
        <v>0.4673</v>
      </c>
    </row>
    <row r="7104" customFormat="false" ht="12.8" hidden="false" customHeight="false" outlineLevel="0" collapsed="false">
      <c r="A7104" s="245" t="n">
        <v>98405</v>
      </c>
      <c r="B7104" s="246" t="s">
        <v>22421</v>
      </c>
      <c r="C7104" s="245" t="s">
        <v>14</v>
      </c>
      <c r="D7104" s="247" t="n">
        <v>0.4587</v>
      </c>
    </row>
    <row r="7105" customFormat="false" ht="12.8" hidden="false" customHeight="false" outlineLevel="0" collapsed="false">
      <c r="A7105" s="245" t="n">
        <v>97988</v>
      </c>
      <c r="B7105" s="246" t="s">
        <v>22422</v>
      </c>
      <c r="C7105" s="245" t="s">
        <v>14</v>
      </c>
      <c r="D7105" s="247" t="n">
        <v>0.4486</v>
      </c>
    </row>
    <row r="7106" customFormat="false" ht="12.8" hidden="false" customHeight="false" outlineLevel="0" collapsed="false">
      <c r="A7106" s="245" t="n">
        <v>97992</v>
      </c>
      <c r="B7106" s="246" t="s">
        <v>22423</v>
      </c>
      <c r="C7106" s="245" t="s">
        <v>14</v>
      </c>
      <c r="D7106" s="247" t="n">
        <v>0.4335</v>
      </c>
    </row>
    <row r="7107" customFormat="false" ht="12.8" hidden="false" customHeight="false" outlineLevel="0" collapsed="false">
      <c r="A7107" s="245" t="n">
        <v>97978</v>
      </c>
      <c r="B7107" s="246" t="s">
        <v>22424</v>
      </c>
      <c r="C7107" s="245" t="s">
        <v>14</v>
      </c>
      <c r="D7107" s="247" t="n">
        <v>0.2905</v>
      </c>
    </row>
    <row r="7108" customFormat="false" ht="12.8" hidden="false" customHeight="false" outlineLevel="0" collapsed="false">
      <c r="A7108" s="245" t="n">
        <v>98410</v>
      </c>
      <c r="B7108" s="246" t="s">
        <v>22425</v>
      </c>
      <c r="C7108" s="245" t="s">
        <v>14</v>
      </c>
      <c r="D7108" s="247" t="n">
        <v>0.2334</v>
      </c>
    </row>
    <row r="7109" customFormat="false" ht="12.8" hidden="false" customHeight="false" outlineLevel="0" collapsed="false">
      <c r="A7109" s="245" t="n">
        <v>102139</v>
      </c>
      <c r="B7109" s="246" t="s">
        <v>22426</v>
      </c>
      <c r="C7109" s="245" t="s">
        <v>14</v>
      </c>
      <c r="D7109" s="247" t="n">
        <v>0.2215</v>
      </c>
    </row>
    <row r="7110" customFormat="false" ht="12.8" hidden="false" customHeight="false" outlineLevel="0" collapsed="false">
      <c r="A7110" s="245" t="n">
        <v>102141</v>
      </c>
      <c r="B7110" s="246" t="s">
        <v>22427</v>
      </c>
      <c r="C7110" s="245" t="s">
        <v>14</v>
      </c>
      <c r="D7110" s="247" t="n">
        <v>0.2062</v>
      </c>
    </row>
    <row r="7111" customFormat="false" ht="12.8" hidden="false" customHeight="false" outlineLevel="0" collapsed="false">
      <c r="A7111" s="245" t="n">
        <v>99290</v>
      </c>
      <c r="B7111" s="246" t="s">
        <v>22428</v>
      </c>
      <c r="C7111" s="245" t="s">
        <v>14</v>
      </c>
      <c r="D7111" s="247" t="n">
        <v>0.4118</v>
      </c>
    </row>
    <row r="7112" customFormat="false" ht="12.8" hidden="false" customHeight="false" outlineLevel="0" collapsed="false">
      <c r="A7112" s="245" t="n">
        <v>99244</v>
      </c>
      <c r="B7112" s="246" t="s">
        <v>22429</v>
      </c>
      <c r="C7112" s="245" t="s">
        <v>14</v>
      </c>
      <c r="D7112" s="247" t="n">
        <v>0.4042</v>
      </c>
    </row>
    <row r="7113" customFormat="false" ht="12.8" hidden="false" customHeight="false" outlineLevel="0" collapsed="false">
      <c r="A7113" s="245" t="n">
        <v>99256</v>
      </c>
      <c r="B7113" s="246" t="s">
        <v>22430</v>
      </c>
      <c r="C7113" s="245" t="s">
        <v>14</v>
      </c>
      <c r="D7113" s="247" t="n">
        <v>0.4008</v>
      </c>
    </row>
    <row r="7114" customFormat="false" ht="12.8" hidden="false" customHeight="false" outlineLevel="0" collapsed="false">
      <c r="A7114" s="245" t="n">
        <v>99271</v>
      </c>
      <c r="B7114" s="246" t="s">
        <v>22431</v>
      </c>
      <c r="C7114" s="245" t="s">
        <v>14</v>
      </c>
      <c r="D7114" s="247" t="n">
        <v>0.3983</v>
      </c>
    </row>
    <row r="7115" customFormat="false" ht="12.8" hidden="false" customHeight="false" outlineLevel="0" collapsed="false">
      <c r="A7115" s="245" t="n">
        <v>99284</v>
      </c>
      <c r="B7115" s="246" t="s">
        <v>22432</v>
      </c>
      <c r="C7115" s="245" t="s">
        <v>14</v>
      </c>
      <c r="D7115" s="247" t="n">
        <v>0.3964</v>
      </c>
    </row>
    <row r="7116" customFormat="false" ht="12.8" hidden="false" customHeight="false" outlineLevel="0" collapsed="false">
      <c r="A7116" s="245" t="n">
        <v>99294</v>
      </c>
      <c r="B7116" s="246" t="s">
        <v>22433</v>
      </c>
      <c r="C7116" s="245" t="s">
        <v>14</v>
      </c>
      <c r="D7116" s="247" t="n">
        <v>0.3949</v>
      </c>
    </row>
    <row r="7117" customFormat="false" ht="12.8" hidden="false" customHeight="false" outlineLevel="0" collapsed="false">
      <c r="A7117" s="245" t="n">
        <v>99252</v>
      </c>
      <c r="B7117" s="246" t="s">
        <v>22434</v>
      </c>
      <c r="C7117" s="245" t="s">
        <v>14</v>
      </c>
      <c r="D7117" s="247" t="n">
        <v>0.4315</v>
      </c>
    </row>
    <row r="7118" customFormat="false" ht="12.8" hidden="false" customHeight="false" outlineLevel="0" collapsed="false">
      <c r="A7118" s="245" t="n">
        <v>99259</v>
      </c>
      <c r="B7118" s="246" t="s">
        <v>22435</v>
      </c>
      <c r="C7118" s="245" t="s">
        <v>14</v>
      </c>
      <c r="D7118" s="247" t="n">
        <v>0.427</v>
      </c>
    </row>
    <row r="7119" customFormat="false" ht="12.8" hidden="false" customHeight="false" outlineLevel="0" collapsed="false">
      <c r="A7119" s="245" t="n">
        <v>99265</v>
      </c>
      <c r="B7119" s="246" t="s">
        <v>22436</v>
      </c>
      <c r="C7119" s="245" t="s">
        <v>14</v>
      </c>
      <c r="D7119" s="247" t="n">
        <v>0.424</v>
      </c>
    </row>
    <row r="7120" customFormat="false" ht="12.8" hidden="false" customHeight="false" outlineLevel="0" collapsed="false">
      <c r="A7120" s="245" t="n">
        <v>99267</v>
      </c>
      <c r="B7120" s="246" t="s">
        <v>22437</v>
      </c>
      <c r="C7120" s="245" t="s">
        <v>14</v>
      </c>
      <c r="D7120" s="247" t="n">
        <v>0.4219</v>
      </c>
    </row>
    <row r="7121" customFormat="false" ht="12.8" hidden="false" customHeight="false" outlineLevel="0" collapsed="false">
      <c r="A7121" s="245" t="n">
        <v>99274</v>
      </c>
      <c r="B7121" s="246" t="s">
        <v>22438</v>
      </c>
      <c r="C7121" s="245" t="s">
        <v>14</v>
      </c>
      <c r="D7121" s="247" t="n">
        <v>0.4177</v>
      </c>
    </row>
    <row r="7122" customFormat="false" ht="12.8" hidden="false" customHeight="false" outlineLevel="0" collapsed="false">
      <c r="A7122" s="245" t="n">
        <v>99279</v>
      </c>
      <c r="B7122" s="246" t="s">
        <v>22439</v>
      </c>
      <c r="C7122" s="245" t="s">
        <v>14</v>
      </c>
      <c r="D7122" s="247" t="n">
        <v>0.4165</v>
      </c>
    </row>
    <row r="7123" customFormat="false" ht="12.8" hidden="false" customHeight="false" outlineLevel="0" collapsed="false">
      <c r="A7123" s="245" t="n">
        <v>99286</v>
      </c>
      <c r="B7123" s="246" t="s">
        <v>22440</v>
      </c>
      <c r="C7123" s="245" t="s">
        <v>14</v>
      </c>
      <c r="D7123" s="247" t="n">
        <v>0.4156</v>
      </c>
    </row>
    <row r="7124" customFormat="false" ht="12.8" hidden="false" customHeight="false" outlineLevel="0" collapsed="false">
      <c r="A7124" s="245" t="n">
        <v>99326</v>
      </c>
      <c r="B7124" s="246" t="s">
        <v>22441</v>
      </c>
      <c r="C7124" s="245" t="s">
        <v>14</v>
      </c>
      <c r="D7124" s="247" t="n">
        <v>0.3748</v>
      </c>
    </row>
    <row r="7125" customFormat="false" ht="12.8" hidden="false" customHeight="false" outlineLevel="0" collapsed="false">
      <c r="A7125" s="245" t="n">
        <v>99287</v>
      </c>
      <c r="B7125" s="246" t="s">
        <v>22442</v>
      </c>
      <c r="C7125" s="245" t="s">
        <v>14</v>
      </c>
      <c r="D7125" s="247" t="n">
        <v>0.3706</v>
      </c>
    </row>
    <row r="7126" customFormat="false" ht="12.8" hidden="false" customHeight="false" outlineLevel="0" collapsed="false">
      <c r="A7126" s="245" t="n">
        <v>99298</v>
      </c>
      <c r="B7126" s="246" t="s">
        <v>22443</v>
      </c>
      <c r="C7126" s="245" t="s">
        <v>14</v>
      </c>
      <c r="D7126" s="247" t="n">
        <v>0.3673</v>
      </c>
    </row>
    <row r="7127" customFormat="false" ht="12.8" hidden="false" customHeight="false" outlineLevel="0" collapsed="false">
      <c r="A7127" s="245" t="n">
        <v>99300</v>
      </c>
      <c r="B7127" s="246" t="s">
        <v>22444</v>
      </c>
      <c r="C7127" s="245" t="s">
        <v>14</v>
      </c>
      <c r="D7127" s="247" t="n">
        <v>0.3648</v>
      </c>
    </row>
    <row r="7128" customFormat="false" ht="12.8" hidden="false" customHeight="false" outlineLevel="0" collapsed="false">
      <c r="A7128" s="245" t="n">
        <v>99301</v>
      </c>
      <c r="B7128" s="246" t="s">
        <v>22445</v>
      </c>
      <c r="C7128" s="245" t="s">
        <v>14</v>
      </c>
      <c r="D7128" s="247" t="n">
        <v>0.3987</v>
      </c>
    </row>
    <row r="7129" customFormat="false" ht="12.8" hidden="false" customHeight="false" outlineLevel="0" collapsed="false">
      <c r="A7129" s="245" t="n">
        <v>99312</v>
      </c>
      <c r="B7129" s="246" t="s">
        <v>22446</v>
      </c>
      <c r="C7129" s="245" t="s">
        <v>14</v>
      </c>
      <c r="D7129" s="247" t="n">
        <v>0.3943</v>
      </c>
    </row>
    <row r="7130" customFormat="false" ht="12.8" hidden="false" customHeight="false" outlineLevel="0" collapsed="false">
      <c r="A7130" s="245" t="n">
        <v>99320</v>
      </c>
      <c r="B7130" s="246" t="s">
        <v>22447</v>
      </c>
      <c r="C7130" s="245" t="s">
        <v>14</v>
      </c>
      <c r="D7130" s="247" t="n">
        <v>0.3881</v>
      </c>
    </row>
    <row r="7131" customFormat="false" ht="12.8" hidden="false" customHeight="false" outlineLevel="0" collapsed="false">
      <c r="A7131" s="245" t="n">
        <v>99322</v>
      </c>
      <c r="B7131" s="246" t="s">
        <v>22448</v>
      </c>
      <c r="C7131" s="245" t="s">
        <v>14</v>
      </c>
      <c r="D7131" s="247" t="n">
        <v>0.3857</v>
      </c>
    </row>
    <row r="7132" customFormat="false" ht="12.8" hidden="false" customHeight="false" outlineLevel="0" collapsed="false">
      <c r="A7132" s="245" t="n">
        <v>99324</v>
      </c>
      <c r="B7132" s="246" t="s">
        <v>22449</v>
      </c>
      <c r="C7132" s="245" t="s">
        <v>14</v>
      </c>
      <c r="D7132" s="247" t="n">
        <v>0.3837</v>
      </c>
    </row>
    <row r="7133" customFormat="false" ht="12.8" hidden="false" customHeight="false" outlineLevel="0" collapsed="false">
      <c r="A7133" s="245" t="n">
        <v>99310</v>
      </c>
      <c r="B7133" s="246" t="s">
        <v>22450</v>
      </c>
      <c r="C7133" s="245" t="s">
        <v>14</v>
      </c>
      <c r="D7133" s="247" t="n">
        <v>0.355</v>
      </c>
    </row>
    <row r="7134" customFormat="false" ht="12.8" hidden="false" customHeight="false" outlineLevel="0" collapsed="false">
      <c r="A7134" s="245" t="n">
        <v>99313</v>
      </c>
      <c r="B7134" s="246" t="s">
        <v>22451</v>
      </c>
      <c r="C7134" s="245" t="s">
        <v>14</v>
      </c>
      <c r="D7134" s="247" t="n">
        <v>0.3519</v>
      </c>
    </row>
    <row r="7135" customFormat="false" ht="12.8" hidden="false" customHeight="false" outlineLevel="0" collapsed="false">
      <c r="A7135" s="245" t="n">
        <v>99303</v>
      </c>
      <c r="B7135" s="246" t="s">
        <v>22452</v>
      </c>
      <c r="C7135" s="245" t="s">
        <v>14</v>
      </c>
      <c r="D7135" s="247" t="n">
        <v>0.364</v>
      </c>
    </row>
    <row r="7136" customFormat="false" ht="12.8" hidden="false" customHeight="false" outlineLevel="0" collapsed="false">
      <c r="A7136" s="245" t="n">
        <v>99305</v>
      </c>
      <c r="B7136" s="246" t="s">
        <v>22453</v>
      </c>
      <c r="C7136" s="245" t="s">
        <v>14</v>
      </c>
      <c r="D7136" s="247" t="n">
        <v>0.3603</v>
      </c>
    </row>
    <row r="7137" customFormat="false" ht="12.8" hidden="false" customHeight="false" outlineLevel="0" collapsed="false">
      <c r="A7137" s="245" t="n">
        <v>99308</v>
      </c>
      <c r="B7137" s="246" t="s">
        <v>22454</v>
      </c>
      <c r="C7137" s="245" t="s">
        <v>14</v>
      </c>
      <c r="D7137" s="247" t="n">
        <v>0.3575</v>
      </c>
    </row>
    <row r="7138" customFormat="false" ht="12.8" hidden="false" customHeight="false" outlineLevel="0" collapsed="false">
      <c r="A7138" s="245" t="n">
        <v>99315</v>
      </c>
      <c r="B7138" s="246" t="s">
        <v>22455</v>
      </c>
      <c r="C7138" s="245" t="s">
        <v>14</v>
      </c>
      <c r="D7138" s="247" t="n">
        <v>0.3475</v>
      </c>
    </row>
    <row r="7139" customFormat="false" ht="12.8" hidden="false" customHeight="false" outlineLevel="0" collapsed="false">
      <c r="A7139" s="245" t="n">
        <v>98008</v>
      </c>
      <c r="B7139" s="246" t="s">
        <v>22456</v>
      </c>
      <c r="C7139" s="245" t="s">
        <v>14</v>
      </c>
      <c r="D7139" s="247" t="n">
        <v>0.4041</v>
      </c>
    </row>
    <row r="7140" customFormat="false" ht="12.8" hidden="false" customHeight="false" outlineLevel="0" collapsed="false">
      <c r="A7140" s="245" t="n">
        <v>98010</v>
      </c>
      <c r="B7140" s="246" t="s">
        <v>22457</v>
      </c>
      <c r="C7140" s="245" t="s">
        <v>14</v>
      </c>
      <c r="D7140" s="247" t="n">
        <v>0.3967</v>
      </c>
    </row>
    <row r="7141" customFormat="false" ht="12.8" hidden="false" customHeight="false" outlineLevel="0" collapsed="false">
      <c r="A7141" s="245" t="n">
        <v>98012</v>
      </c>
      <c r="B7141" s="246" t="s">
        <v>22458</v>
      </c>
      <c r="C7141" s="245" t="s">
        <v>14</v>
      </c>
      <c r="D7141" s="247" t="n">
        <v>0.3934</v>
      </c>
    </row>
    <row r="7142" customFormat="false" ht="12.8" hidden="false" customHeight="false" outlineLevel="0" collapsed="false">
      <c r="A7142" s="245" t="n">
        <v>98014</v>
      </c>
      <c r="B7142" s="246" t="s">
        <v>22459</v>
      </c>
      <c r="C7142" s="245" t="s">
        <v>14</v>
      </c>
      <c r="D7142" s="247" t="n">
        <v>0.3909</v>
      </c>
    </row>
    <row r="7143" customFormat="false" ht="12.8" hidden="false" customHeight="false" outlineLevel="0" collapsed="false">
      <c r="A7143" s="245" t="n">
        <v>98016</v>
      </c>
      <c r="B7143" s="246" t="s">
        <v>22460</v>
      </c>
      <c r="C7143" s="245" t="s">
        <v>14</v>
      </c>
      <c r="D7143" s="247" t="n">
        <v>0.389</v>
      </c>
    </row>
    <row r="7144" customFormat="false" ht="12.8" hidden="false" customHeight="false" outlineLevel="0" collapsed="false">
      <c r="A7144" s="245" t="n">
        <v>98018</v>
      </c>
      <c r="B7144" s="246" t="s">
        <v>22461</v>
      </c>
      <c r="C7144" s="245" t="s">
        <v>14</v>
      </c>
      <c r="D7144" s="247" t="n">
        <v>0.3875</v>
      </c>
    </row>
    <row r="7145" customFormat="false" ht="12.8" hidden="false" customHeight="false" outlineLevel="0" collapsed="false">
      <c r="A7145" s="245" t="n">
        <v>97994</v>
      </c>
      <c r="B7145" s="246" t="s">
        <v>22462</v>
      </c>
      <c r="C7145" s="245" t="s">
        <v>14</v>
      </c>
      <c r="D7145" s="247" t="n">
        <v>0.4234</v>
      </c>
    </row>
    <row r="7146" customFormat="false" ht="12.8" hidden="false" customHeight="false" outlineLevel="0" collapsed="false">
      <c r="A7146" s="245" t="n">
        <v>97996</v>
      </c>
      <c r="B7146" s="246" t="s">
        <v>22463</v>
      </c>
      <c r="C7146" s="245" t="s">
        <v>14</v>
      </c>
      <c r="D7146" s="247" t="n">
        <v>0.4189</v>
      </c>
    </row>
    <row r="7147" customFormat="false" ht="12.8" hidden="false" customHeight="false" outlineLevel="0" collapsed="false">
      <c r="A7147" s="245" t="n">
        <v>98407</v>
      </c>
      <c r="B7147" s="246" t="s">
        <v>22464</v>
      </c>
      <c r="C7147" s="245" t="s">
        <v>14</v>
      </c>
      <c r="D7147" s="247" t="n">
        <v>0.416</v>
      </c>
    </row>
    <row r="7148" customFormat="false" ht="12.8" hidden="false" customHeight="false" outlineLevel="0" collapsed="false">
      <c r="A7148" s="245" t="n">
        <v>98408</v>
      </c>
      <c r="B7148" s="246" t="s">
        <v>22465</v>
      </c>
      <c r="C7148" s="245" t="s">
        <v>14</v>
      </c>
      <c r="D7148" s="247" t="n">
        <v>0.4139</v>
      </c>
    </row>
    <row r="7149" customFormat="false" ht="12.8" hidden="false" customHeight="false" outlineLevel="0" collapsed="false">
      <c r="A7149" s="245" t="n">
        <v>98002</v>
      </c>
      <c r="B7149" s="246" t="s">
        <v>22466</v>
      </c>
      <c r="C7149" s="245" t="s">
        <v>14</v>
      </c>
      <c r="D7149" s="247" t="n">
        <v>0.4098</v>
      </c>
    </row>
    <row r="7150" customFormat="false" ht="12.8" hidden="false" customHeight="false" outlineLevel="0" collapsed="false">
      <c r="A7150" s="245" t="n">
        <v>98406</v>
      </c>
      <c r="B7150" s="246" t="s">
        <v>22467</v>
      </c>
      <c r="C7150" s="245" t="s">
        <v>14</v>
      </c>
      <c r="D7150" s="247" t="n">
        <v>0.4086</v>
      </c>
    </row>
    <row r="7151" customFormat="false" ht="12.8" hidden="false" customHeight="false" outlineLevel="0" collapsed="false">
      <c r="A7151" s="245" t="n">
        <v>98006</v>
      </c>
      <c r="B7151" s="246" t="s">
        <v>22468</v>
      </c>
      <c r="C7151" s="245" t="s">
        <v>14</v>
      </c>
      <c r="D7151" s="247" t="n">
        <v>0.4077</v>
      </c>
    </row>
    <row r="7152" customFormat="false" ht="12.8" hidden="false" customHeight="false" outlineLevel="0" collapsed="false">
      <c r="A7152" s="245" t="n">
        <v>98030</v>
      </c>
      <c r="B7152" s="246" t="s">
        <v>22469</v>
      </c>
      <c r="C7152" s="245" t="s">
        <v>14</v>
      </c>
      <c r="D7152" s="247" t="n">
        <v>0.3679</v>
      </c>
    </row>
    <row r="7153" customFormat="false" ht="12.8" hidden="false" customHeight="false" outlineLevel="0" collapsed="false">
      <c r="A7153" s="245" t="n">
        <v>98032</v>
      </c>
      <c r="B7153" s="246" t="s">
        <v>22470</v>
      </c>
      <c r="C7153" s="245" t="s">
        <v>14</v>
      </c>
      <c r="D7153" s="247" t="n">
        <v>0.3638</v>
      </c>
    </row>
    <row r="7154" customFormat="false" ht="12.8" hidden="false" customHeight="false" outlineLevel="0" collapsed="false">
      <c r="A7154" s="245" t="n">
        <v>98034</v>
      </c>
      <c r="B7154" s="246" t="s">
        <v>22471</v>
      </c>
      <c r="C7154" s="245" t="s">
        <v>14</v>
      </c>
      <c r="D7154" s="247" t="n">
        <v>0.3606</v>
      </c>
    </row>
    <row r="7155" customFormat="false" ht="12.8" hidden="false" customHeight="false" outlineLevel="0" collapsed="false">
      <c r="A7155" s="245" t="n">
        <v>98036</v>
      </c>
      <c r="B7155" s="246" t="s">
        <v>22472</v>
      </c>
      <c r="C7155" s="245" t="s">
        <v>14</v>
      </c>
      <c r="D7155" s="247" t="n">
        <v>0.3581</v>
      </c>
    </row>
    <row r="7156" customFormat="false" ht="12.8" hidden="false" customHeight="false" outlineLevel="0" collapsed="false">
      <c r="A7156" s="245" t="n">
        <v>98020</v>
      </c>
      <c r="B7156" s="246" t="s">
        <v>22473</v>
      </c>
      <c r="C7156" s="245" t="s">
        <v>14</v>
      </c>
      <c r="D7156" s="247" t="n">
        <v>0.3912</v>
      </c>
    </row>
    <row r="7157" customFormat="false" ht="12.8" hidden="false" customHeight="false" outlineLevel="0" collapsed="false">
      <c r="A7157" s="245" t="n">
        <v>98022</v>
      </c>
      <c r="B7157" s="246" t="s">
        <v>22474</v>
      </c>
      <c r="C7157" s="245" t="s">
        <v>14</v>
      </c>
      <c r="D7157" s="247" t="n">
        <v>0.387</v>
      </c>
    </row>
    <row r="7158" customFormat="false" ht="12.8" hidden="false" customHeight="false" outlineLevel="0" collapsed="false">
      <c r="A7158" s="245" t="n">
        <v>98024</v>
      </c>
      <c r="B7158" s="246" t="s">
        <v>22475</v>
      </c>
      <c r="C7158" s="245" t="s">
        <v>14</v>
      </c>
      <c r="D7158" s="247" t="n">
        <v>0.381</v>
      </c>
    </row>
    <row r="7159" customFormat="false" ht="12.8" hidden="false" customHeight="false" outlineLevel="0" collapsed="false">
      <c r="A7159" s="245" t="n">
        <v>98026</v>
      </c>
      <c r="B7159" s="246" t="s">
        <v>22476</v>
      </c>
      <c r="C7159" s="245" t="s">
        <v>14</v>
      </c>
      <c r="D7159" s="247" t="n">
        <v>0.3786</v>
      </c>
    </row>
    <row r="7160" customFormat="false" ht="12.8" hidden="false" customHeight="false" outlineLevel="0" collapsed="false">
      <c r="A7160" s="245" t="n">
        <v>98028</v>
      </c>
      <c r="B7160" s="246" t="s">
        <v>22477</v>
      </c>
      <c r="C7160" s="245" t="s">
        <v>14</v>
      </c>
      <c r="D7160" s="247" t="n">
        <v>0.3766</v>
      </c>
    </row>
    <row r="7161" customFormat="false" ht="12.8" hidden="false" customHeight="false" outlineLevel="0" collapsed="false">
      <c r="A7161" s="245" t="n">
        <v>98044</v>
      </c>
      <c r="B7161" s="246" t="s">
        <v>22478</v>
      </c>
      <c r="C7161" s="245" t="s">
        <v>14</v>
      </c>
      <c r="D7161" s="247" t="n">
        <v>0.3485</v>
      </c>
    </row>
    <row r="7162" customFormat="false" ht="12.8" hidden="false" customHeight="false" outlineLevel="0" collapsed="false">
      <c r="A7162" s="245" t="n">
        <v>98046</v>
      </c>
      <c r="B7162" s="246" t="s">
        <v>22479</v>
      </c>
      <c r="C7162" s="245" t="s">
        <v>14</v>
      </c>
      <c r="D7162" s="247" t="n">
        <v>0.3454</v>
      </c>
    </row>
    <row r="7163" customFormat="false" ht="12.8" hidden="false" customHeight="false" outlineLevel="0" collapsed="false">
      <c r="A7163" s="245" t="n">
        <v>98038</v>
      </c>
      <c r="B7163" s="246" t="s">
        <v>22480</v>
      </c>
      <c r="C7163" s="245" t="s">
        <v>14</v>
      </c>
      <c r="D7163" s="247" t="n">
        <v>0.3573</v>
      </c>
    </row>
    <row r="7164" customFormat="false" ht="12.8" hidden="false" customHeight="false" outlineLevel="0" collapsed="false">
      <c r="A7164" s="245" t="n">
        <v>98040</v>
      </c>
      <c r="B7164" s="246" t="s">
        <v>22481</v>
      </c>
      <c r="C7164" s="245" t="s">
        <v>14</v>
      </c>
      <c r="D7164" s="247" t="n">
        <v>0.3537</v>
      </c>
    </row>
    <row r="7165" customFormat="false" ht="12.8" hidden="false" customHeight="false" outlineLevel="0" collapsed="false">
      <c r="A7165" s="245" t="n">
        <v>98042</v>
      </c>
      <c r="B7165" s="246" t="s">
        <v>22482</v>
      </c>
      <c r="C7165" s="245" t="s">
        <v>14</v>
      </c>
      <c r="D7165" s="247" t="n">
        <v>0.3509</v>
      </c>
    </row>
    <row r="7166" customFormat="false" ht="12.8" hidden="false" customHeight="false" outlineLevel="0" collapsed="false">
      <c r="A7166" s="245" t="n">
        <v>98048</v>
      </c>
      <c r="B7166" s="246" t="s">
        <v>22483</v>
      </c>
      <c r="C7166" s="245" t="s">
        <v>14</v>
      </c>
      <c r="D7166" s="247" t="n">
        <v>0.3411</v>
      </c>
    </row>
    <row r="7167" customFormat="false" ht="12.8" hidden="false" customHeight="false" outlineLevel="0" collapsed="false">
      <c r="A7167" s="245" t="n">
        <v>97955</v>
      </c>
      <c r="B7167" s="246" t="s">
        <v>22484</v>
      </c>
      <c r="C7167" s="245" t="s">
        <v>14</v>
      </c>
      <c r="D7167" s="247" t="n">
        <v>0.2818</v>
      </c>
    </row>
    <row r="7168" customFormat="false" ht="12.8" hidden="false" customHeight="false" outlineLevel="0" collapsed="false">
      <c r="A7168" s="245" t="n">
        <v>97948</v>
      </c>
      <c r="B7168" s="246" t="s">
        <v>22485</v>
      </c>
      <c r="C7168" s="245" t="s">
        <v>14</v>
      </c>
      <c r="D7168" s="247" t="n">
        <v>0.3467</v>
      </c>
    </row>
    <row r="7169" customFormat="false" ht="12.8" hidden="false" customHeight="false" outlineLevel="0" collapsed="false">
      <c r="A7169" s="245" t="n">
        <v>97934</v>
      </c>
      <c r="B7169" s="246" t="s">
        <v>22486</v>
      </c>
      <c r="C7169" s="245" t="s">
        <v>14</v>
      </c>
      <c r="D7169" s="247" t="n">
        <v>0.2409</v>
      </c>
    </row>
    <row r="7170" customFormat="false" ht="12.8" hidden="false" customHeight="false" outlineLevel="0" collapsed="false">
      <c r="A7170" s="245" t="n">
        <v>97953</v>
      </c>
      <c r="B7170" s="246" t="s">
        <v>22487</v>
      </c>
      <c r="C7170" s="245" t="s">
        <v>14</v>
      </c>
      <c r="D7170" s="247" t="n">
        <v>0.29</v>
      </c>
    </row>
    <row r="7171" customFormat="false" ht="12.8" hidden="false" customHeight="false" outlineLevel="0" collapsed="false">
      <c r="A7171" s="245" t="n">
        <v>97947</v>
      </c>
      <c r="B7171" s="246" t="s">
        <v>22488</v>
      </c>
      <c r="C7171" s="245" t="s">
        <v>14</v>
      </c>
      <c r="D7171" s="247" t="n">
        <v>0.3529</v>
      </c>
    </row>
    <row r="7172" customFormat="false" ht="12.8" hidden="false" customHeight="false" outlineLevel="0" collapsed="false">
      <c r="A7172" s="245" t="n">
        <v>97933</v>
      </c>
      <c r="B7172" s="246" t="s">
        <v>22489</v>
      </c>
      <c r="C7172" s="245" t="s">
        <v>14</v>
      </c>
      <c r="D7172" s="247" t="n">
        <v>0.036</v>
      </c>
    </row>
    <row r="7173" customFormat="false" ht="12.8" hidden="false" customHeight="false" outlineLevel="0" collapsed="false">
      <c r="A7173" s="245" t="n">
        <v>97961</v>
      </c>
      <c r="B7173" s="246" t="s">
        <v>22490</v>
      </c>
      <c r="C7173" s="245" t="s">
        <v>14</v>
      </c>
      <c r="D7173" s="247" t="n">
        <v>0.3445</v>
      </c>
    </row>
    <row r="7174" customFormat="false" ht="12.8" hidden="false" customHeight="false" outlineLevel="0" collapsed="false">
      <c r="A7174" s="245" t="n">
        <v>97951</v>
      </c>
      <c r="B7174" s="246" t="s">
        <v>22491</v>
      </c>
      <c r="C7174" s="245" t="s">
        <v>14</v>
      </c>
      <c r="D7174" s="247" t="n">
        <v>0.4044</v>
      </c>
    </row>
    <row r="7175" customFormat="false" ht="12.8" hidden="false" customHeight="false" outlineLevel="0" collapsed="false">
      <c r="A7175" s="245" t="n">
        <v>97973</v>
      </c>
      <c r="B7175" s="246" t="s">
        <v>22492</v>
      </c>
      <c r="C7175" s="245" t="s">
        <v>14</v>
      </c>
      <c r="D7175" s="247" t="n">
        <v>0.3397</v>
      </c>
    </row>
    <row r="7176" customFormat="false" ht="12.8" hidden="false" customHeight="false" outlineLevel="0" collapsed="false">
      <c r="A7176" s="245" t="n">
        <v>97952</v>
      </c>
      <c r="B7176" s="246" t="s">
        <v>22493</v>
      </c>
      <c r="C7176" s="245" t="s">
        <v>14</v>
      </c>
      <c r="D7176" s="247" t="n">
        <v>0.3974</v>
      </c>
    </row>
    <row r="7177" customFormat="false" ht="12.8" hidden="false" customHeight="false" outlineLevel="0" collapsed="false">
      <c r="A7177" s="245" t="n">
        <v>97957</v>
      </c>
      <c r="B7177" s="246" t="s">
        <v>22494</v>
      </c>
      <c r="C7177" s="245" t="s">
        <v>14</v>
      </c>
      <c r="D7177" s="247" t="n">
        <v>0.426</v>
      </c>
    </row>
    <row r="7178" customFormat="false" ht="12.8" hidden="false" customHeight="false" outlineLevel="0" collapsed="false">
      <c r="A7178" s="245" t="n">
        <v>97950</v>
      </c>
      <c r="B7178" s="246" t="s">
        <v>22495</v>
      </c>
      <c r="C7178" s="245" t="s">
        <v>14</v>
      </c>
      <c r="D7178" s="247" t="n">
        <v>0.4849</v>
      </c>
    </row>
    <row r="7179" customFormat="false" ht="12.8" hidden="false" customHeight="false" outlineLevel="0" collapsed="false">
      <c r="A7179" s="245" t="n">
        <v>97936</v>
      </c>
      <c r="B7179" s="246" t="s">
        <v>22496</v>
      </c>
      <c r="C7179" s="245" t="s">
        <v>14</v>
      </c>
      <c r="D7179" s="247" t="n">
        <v>0.4287</v>
      </c>
    </row>
    <row r="7180" customFormat="false" ht="12.8" hidden="false" customHeight="false" outlineLevel="0" collapsed="false">
      <c r="A7180" s="245" t="n">
        <v>97956</v>
      </c>
      <c r="B7180" s="246" t="s">
        <v>22497</v>
      </c>
      <c r="C7180" s="245" t="s">
        <v>14</v>
      </c>
      <c r="D7180" s="247" t="n">
        <v>0.4112</v>
      </c>
    </row>
    <row r="7181" customFormat="false" ht="12.8" hidden="false" customHeight="false" outlineLevel="0" collapsed="false">
      <c r="A7181" s="245" t="n">
        <v>97949</v>
      </c>
      <c r="B7181" s="246" t="s">
        <v>22498</v>
      </c>
      <c r="C7181" s="245" t="s">
        <v>14</v>
      </c>
      <c r="D7181" s="247" t="n">
        <v>0.4806</v>
      </c>
    </row>
    <row r="7182" customFormat="false" ht="12.8" hidden="false" customHeight="false" outlineLevel="0" collapsed="false">
      <c r="A7182" s="245" t="n">
        <v>97935</v>
      </c>
      <c r="B7182" s="246" t="s">
        <v>22499</v>
      </c>
      <c r="C7182" s="245" t="s">
        <v>14</v>
      </c>
      <c r="D7182" s="247" t="n">
        <v>0.1956</v>
      </c>
    </row>
    <row r="7183" customFormat="false" ht="12.8" hidden="false" customHeight="false" outlineLevel="0" collapsed="false">
      <c r="A7183" s="245" t="n">
        <v>99319</v>
      </c>
      <c r="B7183" s="246" t="s">
        <v>22500</v>
      </c>
      <c r="C7183" s="245" t="s">
        <v>15376</v>
      </c>
      <c r="D7183" s="247" t="n">
        <v>0.548</v>
      </c>
    </row>
    <row r="7184" customFormat="false" ht="12.8" hidden="false" customHeight="false" outlineLevel="0" collapsed="false">
      <c r="A7184" s="245" t="n">
        <v>99318</v>
      </c>
      <c r="B7184" s="246" t="s">
        <v>22501</v>
      </c>
      <c r="C7184" s="245" t="s">
        <v>15376</v>
      </c>
      <c r="D7184" s="247" t="n">
        <v>0.0737</v>
      </c>
    </row>
    <row r="7185" customFormat="false" ht="12.8" hidden="false" customHeight="false" outlineLevel="0" collapsed="false">
      <c r="A7185" s="245" t="n">
        <v>98051</v>
      </c>
      <c r="B7185" s="246" t="s">
        <v>22502</v>
      </c>
      <c r="C7185" s="245" t="s">
        <v>15376</v>
      </c>
      <c r="D7185" s="247" t="n">
        <v>0.5173</v>
      </c>
    </row>
    <row r="7186" customFormat="false" ht="12.8" hidden="false" customHeight="false" outlineLevel="0" collapsed="false">
      <c r="A7186" s="245" t="n">
        <v>98050</v>
      </c>
      <c r="B7186" s="246" t="s">
        <v>22503</v>
      </c>
      <c r="C7186" s="245" t="s">
        <v>15376</v>
      </c>
      <c r="D7186" s="247" t="n">
        <v>0.0737</v>
      </c>
    </row>
    <row r="7187" customFormat="false" ht="12.8" hidden="false" customHeight="false" outlineLevel="0" collapsed="false">
      <c r="A7187" s="245" t="n">
        <v>99272</v>
      </c>
      <c r="B7187" s="246" t="s">
        <v>22504</v>
      </c>
      <c r="C7187" s="245" t="s">
        <v>14</v>
      </c>
      <c r="D7187" s="247" t="n">
        <v>0.49</v>
      </c>
    </row>
    <row r="7188" customFormat="false" ht="12.8" hidden="false" customHeight="false" outlineLevel="0" collapsed="false">
      <c r="A7188" s="245" t="n">
        <v>99273</v>
      </c>
      <c r="B7188" s="246" t="s">
        <v>22505</v>
      </c>
      <c r="C7188" s="245" t="s">
        <v>14</v>
      </c>
      <c r="D7188" s="247" t="n">
        <v>0.5065</v>
      </c>
    </row>
    <row r="7189" customFormat="false" ht="12.8" hidden="false" customHeight="false" outlineLevel="0" collapsed="false">
      <c r="A7189" s="245" t="n">
        <v>99268</v>
      </c>
      <c r="B7189" s="246" t="s">
        <v>22506</v>
      </c>
      <c r="C7189" s="245" t="s">
        <v>14</v>
      </c>
      <c r="D7189" s="247" t="n">
        <v>0.2335</v>
      </c>
    </row>
    <row r="7190" customFormat="false" ht="12.8" hidden="false" customHeight="false" outlineLevel="0" collapsed="false">
      <c r="A7190" s="245" t="n">
        <v>99270</v>
      </c>
      <c r="B7190" s="246" t="s">
        <v>22507</v>
      </c>
      <c r="C7190" s="245" t="s">
        <v>14</v>
      </c>
      <c r="D7190" s="247" t="n">
        <v>0.1979</v>
      </c>
    </row>
    <row r="7191" customFormat="false" ht="12.8" hidden="false" customHeight="false" outlineLevel="0" collapsed="false">
      <c r="A7191" s="245" t="n">
        <v>97976</v>
      </c>
      <c r="B7191" s="246" t="s">
        <v>22508</v>
      </c>
      <c r="C7191" s="245" t="s">
        <v>14</v>
      </c>
      <c r="D7191" s="247" t="n">
        <v>0.4735</v>
      </c>
    </row>
    <row r="7192" customFormat="false" ht="12.8" hidden="false" customHeight="false" outlineLevel="0" collapsed="false">
      <c r="A7192" s="245" t="n">
        <v>97977</v>
      </c>
      <c r="B7192" s="246" t="s">
        <v>22509</v>
      </c>
      <c r="C7192" s="245" t="s">
        <v>14</v>
      </c>
      <c r="D7192" s="247" t="n">
        <v>0.4853</v>
      </c>
    </row>
    <row r="7193" customFormat="false" ht="12.8" hidden="false" customHeight="false" outlineLevel="0" collapsed="false">
      <c r="A7193" s="245" t="n">
        <v>97974</v>
      </c>
      <c r="B7193" s="246" t="s">
        <v>22510</v>
      </c>
      <c r="C7193" s="245" t="s">
        <v>14</v>
      </c>
      <c r="D7193" s="247" t="n">
        <v>0.232</v>
      </c>
    </row>
    <row r="7194" customFormat="false" ht="12.8" hidden="false" customHeight="false" outlineLevel="0" collapsed="false">
      <c r="A7194" s="245" t="n">
        <v>97975</v>
      </c>
      <c r="B7194" s="246" t="s">
        <v>22511</v>
      </c>
      <c r="C7194" s="245" t="s">
        <v>14</v>
      </c>
      <c r="D7194" s="247" t="n">
        <v>0.1969</v>
      </c>
    </row>
    <row r="7195" customFormat="false" ht="12.8" hidden="false" customHeight="false" outlineLevel="0" collapsed="false">
      <c r="A7195" s="245" t="n">
        <v>101798</v>
      </c>
      <c r="B7195" s="246" t="s">
        <v>22512</v>
      </c>
      <c r="C7195" s="245" t="s">
        <v>14</v>
      </c>
      <c r="D7195" s="247" t="n">
        <v>0.1416</v>
      </c>
    </row>
    <row r="7196" customFormat="false" ht="12.8" hidden="false" customHeight="false" outlineLevel="0" collapsed="false">
      <c r="A7196" s="245" t="n">
        <v>101799</v>
      </c>
      <c r="B7196" s="246" t="s">
        <v>22513</v>
      </c>
      <c r="C7196" s="245" t="s">
        <v>14</v>
      </c>
      <c r="D7196" s="247" t="n">
        <v>0.0972</v>
      </c>
    </row>
    <row r="7197" customFormat="false" ht="12.8" hidden="false" customHeight="false" outlineLevel="0" collapsed="false">
      <c r="A7197" s="245" t="n">
        <v>102487</v>
      </c>
      <c r="B7197" s="246" t="s">
        <v>22514</v>
      </c>
      <c r="C7197" s="245" t="s">
        <v>15451</v>
      </c>
      <c r="D7197" s="247" t="n">
        <v>0.4477</v>
      </c>
    </row>
    <row r="7198" customFormat="false" ht="12.8" hidden="false" customHeight="false" outlineLevel="0" collapsed="false">
      <c r="A7198" s="245" t="n">
        <v>102486</v>
      </c>
      <c r="B7198" s="246" t="s">
        <v>22515</v>
      </c>
      <c r="C7198" s="245" t="s">
        <v>15451</v>
      </c>
      <c r="D7198" s="247" t="n">
        <v>0.2192</v>
      </c>
    </row>
    <row r="7199" customFormat="false" ht="12.8" hidden="false" customHeight="false" outlineLevel="0" collapsed="false">
      <c r="A7199" s="245" t="n">
        <v>102474</v>
      </c>
      <c r="B7199" s="246" t="s">
        <v>22516</v>
      </c>
      <c r="C7199" s="245" t="s">
        <v>15451</v>
      </c>
      <c r="D7199" s="247" t="n">
        <v>0.1662</v>
      </c>
    </row>
    <row r="7200" customFormat="false" ht="12.8" hidden="false" customHeight="false" outlineLevel="0" collapsed="false">
      <c r="A7200" s="245" t="n">
        <v>102480</v>
      </c>
      <c r="B7200" s="246" t="s">
        <v>22517</v>
      </c>
      <c r="C7200" s="245" t="s">
        <v>15451</v>
      </c>
      <c r="D7200" s="247" t="n">
        <v>0.1471</v>
      </c>
    </row>
    <row r="7201" customFormat="false" ht="12.8" hidden="false" customHeight="false" outlineLevel="0" collapsed="false">
      <c r="A7201" s="245" t="n">
        <v>94975</v>
      </c>
      <c r="B7201" s="246" t="s">
        <v>22518</v>
      </c>
      <c r="C7201" s="245" t="s">
        <v>15451</v>
      </c>
      <c r="D7201" s="247" t="n">
        <v>0.2769</v>
      </c>
    </row>
    <row r="7202" customFormat="false" ht="12.8" hidden="false" customHeight="false" outlineLevel="0" collapsed="false">
      <c r="A7202" s="245" t="n">
        <v>94963</v>
      </c>
      <c r="B7202" s="246" t="s">
        <v>22519</v>
      </c>
      <c r="C7202" s="245" t="s">
        <v>15451</v>
      </c>
      <c r="D7202" s="247" t="n">
        <v>0.2112</v>
      </c>
    </row>
    <row r="7203" customFormat="false" ht="12.8" hidden="false" customHeight="false" outlineLevel="0" collapsed="false">
      <c r="A7203" s="245" t="n">
        <v>94969</v>
      </c>
      <c r="B7203" s="246" t="s">
        <v>22520</v>
      </c>
      <c r="C7203" s="245" t="s">
        <v>15451</v>
      </c>
      <c r="D7203" s="247" t="n">
        <v>0.1876</v>
      </c>
    </row>
    <row r="7204" customFormat="false" ht="12.8" hidden="false" customHeight="false" outlineLevel="0" collapsed="false">
      <c r="A7204" s="245" t="n">
        <v>102475</v>
      </c>
      <c r="B7204" s="246" t="s">
        <v>22521</v>
      </c>
      <c r="C7204" s="245" t="s">
        <v>15451</v>
      </c>
      <c r="D7204" s="247" t="n">
        <v>0.1681</v>
      </c>
    </row>
    <row r="7205" customFormat="false" ht="12.8" hidden="false" customHeight="false" outlineLevel="0" collapsed="false">
      <c r="A7205" s="245" t="n">
        <v>102481</v>
      </c>
      <c r="B7205" s="246" t="s">
        <v>22522</v>
      </c>
      <c r="C7205" s="245" t="s">
        <v>15451</v>
      </c>
      <c r="D7205" s="247" t="n">
        <v>0.1375</v>
      </c>
    </row>
    <row r="7206" customFormat="false" ht="12.8" hidden="false" customHeight="false" outlineLevel="0" collapsed="false">
      <c r="A7206" s="245" t="n">
        <v>94964</v>
      </c>
      <c r="B7206" s="246" t="s">
        <v>22523</v>
      </c>
      <c r="C7206" s="245" t="s">
        <v>15451</v>
      </c>
      <c r="D7206" s="247" t="n">
        <v>0.2086</v>
      </c>
    </row>
    <row r="7207" customFormat="false" ht="12.8" hidden="false" customHeight="false" outlineLevel="0" collapsed="false">
      <c r="A7207" s="245" t="n">
        <v>94970</v>
      </c>
      <c r="B7207" s="246" t="s">
        <v>22524</v>
      </c>
      <c r="C7207" s="245" t="s">
        <v>15451</v>
      </c>
      <c r="D7207" s="247" t="n">
        <v>0.172</v>
      </c>
    </row>
    <row r="7208" customFormat="false" ht="12.8" hidden="false" customHeight="false" outlineLevel="0" collapsed="false">
      <c r="A7208" s="245" t="n">
        <v>102476</v>
      </c>
      <c r="B7208" s="246" t="s">
        <v>22525</v>
      </c>
      <c r="C7208" s="245" t="s">
        <v>15451</v>
      </c>
      <c r="D7208" s="247" t="n">
        <v>0.1399</v>
      </c>
    </row>
    <row r="7209" customFormat="false" ht="12.8" hidden="false" customHeight="false" outlineLevel="0" collapsed="false">
      <c r="A7209" s="245" t="n">
        <v>102482</v>
      </c>
      <c r="B7209" s="246" t="s">
        <v>22526</v>
      </c>
      <c r="C7209" s="245" t="s">
        <v>15451</v>
      </c>
      <c r="D7209" s="247" t="n">
        <v>0.1247</v>
      </c>
    </row>
    <row r="7210" customFormat="false" ht="12.8" hidden="false" customHeight="false" outlineLevel="0" collapsed="false">
      <c r="A7210" s="245" t="n">
        <v>94965</v>
      </c>
      <c r="B7210" s="246" t="s">
        <v>22527</v>
      </c>
      <c r="C7210" s="245" t="s">
        <v>15451</v>
      </c>
      <c r="D7210" s="247" t="n">
        <v>0.1825</v>
      </c>
    </row>
    <row r="7211" customFormat="false" ht="12.8" hidden="false" customHeight="false" outlineLevel="0" collapsed="false">
      <c r="A7211" s="245" t="n">
        <v>94971</v>
      </c>
      <c r="B7211" s="246" t="s">
        <v>22528</v>
      </c>
      <c r="C7211" s="245" t="s">
        <v>15451</v>
      </c>
      <c r="D7211" s="247" t="n">
        <v>0.1587</v>
      </c>
    </row>
    <row r="7212" customFormat="false" ht="12.8" hidden="false" customHeight="false" outlineLevel="0" collapsed="false">
      <c r="A7212" s="245" t="n">
        <v>102477</v>
      </c>
      <c r="B7212" s="246" t="s">
        <v>22529</v>
      </c>
      <c r="C7212" s="245" t="s">
        <v>15451</v>
      </c>
      <c r="D7212" s="247" t="n">
        <v>0.1454</v>
      </c>
    </row>
    <row r="7213" customFormat="false" ht="12.8" hidden="false" customHeight="false" outlineLevel="0" collapsed="false">
      <c r="A7213" s="245" t="n">
        <v>102483</v>
      </c>
      <c r="B7213" s="246" t="s">
        <v>22530</v>
      </c>
      <c r="C7213" s="245" t="s">
        <v>15451</v>
      </c>
      <c r="D7213" s="247" t="n">
        <v>0.1222</v>
      </c>
    </row>
    <row r="7214" customFormat="false" ht="12.8" hidden="false" customHeight="false" outlineLevel="0" collapsed="false">
      <c r="A7214" s="245" t="n">
        <v>94966</v>
      </c>
      <c r="B7214" s="246" t="s">
        <v>22531</v>
      </c>
      <c r="C7214" s="245" t="s">
        <v>15451</v>
      </c>
      <c r="D7214" s="247" t="n">
        <v>0.1745</v>
      </c>
    </row>
    <row r="7215" customFormat="false" ht="12.8" hidden="false" customHeight="false" outlineLevel="0" collapsed="false">
      <c r="A7215" s="245" t="n">
        <v>94972</v>
      </c>
      <c r="B7215" s="246" t="s">
        <v>22532</v>
      </c>
      <c r="C7215" s="245" t="s">
        <v>15451</v>
      </c>
      <c r="D7215" s="247" t="n">
        <v>0.1517</v>
      </c>
    </row>
    <row r="7216" customFormat="false" ht="12.8" hidden="false" customHeight="false" outlineLevel="0" collapsed="false">
      <c r="A7216" s="245" t="n">
        <v>102478</v>
      </c>
      <c r="B7216" s="246" t="s">
        <v>22533</v>
      </c>
      <c r="C7216" s="245" t="s">
        <v>15451</v>
      </c>
      <c r="D7216" s="247" t="n">
        <v>0.1212</v>
      </c>
    </row>
    <row r="7217" customFormat="false" ht="12.8" hidden="false" customHeight="false" outlineLevel="0" collapsed="false">
      <c r="A7217" s="245" t="n">
        <v>102484</v>
      </c>
      <c r="B7217" s="246" t="s">
        <v>22534</v>
      </c>
      <c r="C7217" s="245" t="s">
        <v>15451</v>
      </c>
      <c r="D7217" s="247" t="n">
        <v>0.1111</v>
      </c>
    </row>
    <row r="7218" customFormat="false" ht="12.8" hidden="false" customHeight="false" outlineLevel="0" collapsed="false">
      <c r="A7218" s="245" t="n">
        <v>94967</v>
      </c>
      <c r="B7218" s="246" t="s">
        <v>22535</v>
      </c>
      <c r="C7218" s="245" t="s">
        <v>15451</v>
      </c>
      <c r="D7218" s="247" t="n">
        <v>0.1609</v>
      </c>
    </row>
    <row r="7219" customFormat="false" ht="12.8" hidden="false" customHeight="false" outlineLevel="0" collapsed="false">
      <c r="A7219" s="245" t="n">
        <v>94973</v>
      </c>
      <c r="B7219" s="246" t="s">
        <v>22536</v>
      </c>
      <c r="C7219" s="245" t="s">
        <v>15451</v>
      </c>
      <c r="D7219" s="247" t="n">
        <v>0.136</v>
      </c>
    </row>
    <row r="7220" customFormat="false" ht="12.8" hidden="false" customHeight="false" outlineLevel="0" collapsed="false">
      <c r="A7220" s="245" t="n">
        <v>94974</v>
      </c>
      <c r="B7220" s="246" t="s">
        <v>22537</v>
      </c>
      <c r="C7220" s="245" t="s">
        <v>15451</v>
      </c>
      <c r="D7220" s="247" t="n">
        <v>0.3073</v>
      </c>
    </row>
    <row r="7221" customFormat="false" ht="12.8" hidden="false" customHeight="false" outlineLevel="0" collapsed="false">
      <c r="A7221" s="245" t="n">
        <v>94962</v>
      </c>
      <c r="B7221" s="246" t="s">
        <v>22538</v>
      </c>
      <c r="C7221" s="245" t="s">
        <v>15451</v>
      </c>
      <c r="D7221" s="247" t="n">
        <v>0.2382</v>
      </c>
    </row>
    <row r="7222" customFormat="false" ht="12.8" hidden="false" customHeight="false" outlineLevel="0" collapsed="false">
      <c r="A7222" s="245" t="n">
        <v>94968</v>
      </c>
      <c r="B7222" s="246" t="s">
        <v>22539</v>
      </c>
      <c r="C7222" s="245" t="s">
        <v>15451</v>
      </c>
      <c r="D7222" s="247" t="n">
        <v>0.2168</v>
      </c>
    </row>
    <row r="7223" customFormat="false" ht="12.8" hidden="false" customHeight="false" outlineLevel="0" collapsed="false">
      <c r="A7223" s="245" t="n">
        <v>102485</v>
      </c>
      <c r="B7223" s="246" t="s">
        <v>22540</v>
      </c>
      <c r="C7223" s="245" t="s">
        <v>15451</v>
      </c>
      <c r="D7223" s="247" t="n">
        <v>0.236</v>
      </c>
    </row>
    <row r="7224" customFormat="false" ht="12.8" hidden="false" customHeight="false" outlineLevel="0" collapsed="false">
      <c r="A7224" s="245" t="n">
        <v>102473</v>
      </c>
      <c r="B7224" s="246" t="s">
        <v>22541</v>
      </c>
      <c r="C7224" s="245" t="s">
        <v>15451</v>
      </c>
      <c r="D7224" s="247" t="n">
        <v>0.1814</v>
      </c>
    </row>
    <row r="7225" customFormat="false" ht="12.8" hidden="false" customHeight="false" outlineLevel="0" collapsed="false">
      <c r="A7225" s="245" t="n">
        <v>102479</v>
      </c>
      <c r="B7225" s="246" t="s">
        <v>22542</v>
      </c>
      <c r="C7225" s="245" t="s">
        <v>15451</v>
      </c>
      <c r="D7225" s="247" t="n">
        <v>0.1639</v>
      </c>
    </row>
    <row r="7226" customFormat="false" ht="12.8" hidden="false" customHeight="false" outlineLevel="0" collapsed="false">
      <c r="A7226" s="245" t="n">
        <v>103769</v>
      </c>
      <c r="B7226" s="246" t="s">
        <v>22543</v>
      </c>
      <c r="C7226" s="245" t="s">
        <v>14</v>
      </c>
      <c r="D7226" s="247" t="n">
        <v>0.1124</v>
      </c>
    </row>
    <row r="7227" customFormat="false" ht="12.8" hidden="false" customHeight="false" outlineLevel="0" collapsed="false">
      <c r="A7227" s="245" t="n">
        <v>106295</v>
      </c>
      <c r="B7227" s="246" t="s">
        <v>22544</v>
      </c>
      <c r="C7227" s="245" t="s">
        <v>14</v>
      </c>
      <c r="D7227" s="247" t="n">
        <v>0.1197</v>
      </c>
    </row>
    <row r="7228" customFormat="false" ht="12.8" hidden="false" customHeight="false" outlineLevel="0" collapsed="false">
      <c r="A7228" s="245" t="n">
        <v>106300</v>
      </c>
      <c r="B7228" s="246" t="s">
        <v>22545</v>
      </c>
      <c r="C7228" s="245" t="s">
        <v>14</v>
      </c>
      <c r="D7228" s="247" t="n">
        <v>0.213</v>
      </c>
    </row>
    <row r="7229" customFormat="false" ht="12.8" hidden="false" customHeight="false" outlineLevel="0" collapsed="false">
      <c r="A7229" s="245" t="n">
        <v>106293</v>
      </c>
      <c r="B7229" s="246" t="s">
        <v>22546</v>
      </c>
      <c r="C7229" s="245" t="s">
        <v>14</v>
      </c>
      <c r="D7229" s="247" t="n">
        <v>0.0873</v>
      </c>
    </row>
    <row r="7230" customFormat="false" ht="12.8" hidden="false" customHeight="false" outlineLevel="0" collapsed="false">
      <c r="A7230" s="245" t="n">
        <v>106297</v>
      </c>
      <c r="B7230" s="246" t="s">
        <v>22547</v>
      </c>
      <c r="C7230" s="245" t="s">
        <v>14</v>
      </c>
      <c r="D7230" s="247" t="n">
        <v>0.1642</v>
      </c>
    </row>
    <row r="7231" customFormat="false" ht="12.8" hidden="false" customHeight="false" outlineLevel="0" collapsed="false">
      <c r="A7231" s="245" t="n">
        <v>106298</v>
      </c>
      <c r="B7231" s="246" t="s">
        <v>22548</v>
      </c>
      <c r="C7231" s="245" t="s">
        <v>14</v>
      </c>
      <c r="D7231" s="247" t="n">
        <v>0.1629</v>
      </c>
    </row>
    <row r="7232" customFormat="false" ht="12.8" hidden="false" customHeight="false" outlineLevel="0" collapsed="false">
      <c r="A7232" s="245" t="n">
        <v>106301</v>
      </c>
      <c r="B7232" s="246" t="s">
        <v>22549</v>
      </c>
      <c r="C7232" s="245" t="s">
        <v>14</v>
      </c>
      <c r="D7232" s="247" t="n">
        <v>0.229</v>
      </c>
    </row>
    <row r="7233" customFormat="false" ht="12.8" hidden="false" customHeight="false" outlineLevel="0" collapsed="false">
      <c r="A7233" s="245" t="n">
        <v>106292</v>
      </c>
      <c r="B7233" s="246" t="s">
        <v>22550</v>
      </c>
      <c r="C7233" s="245" t="s">
        <v>14</v>
      </c>
      <c r="D7233" s="247" t="n">
        <v>0.0919</v>
      </c>
    </row>
    <row r="7234" customFormat="false" ht="12.8" hidden="false" customHeight="false" outlineLevel="0" collapsed="false">
      <c r="A7234" s="245" t="n">
        <v>106282</v>
      </c>
      <c r="B7234" s="246" t="s">
        <v>22551</v>
      </c>
      <c r="C7234" s="245" t="s">
        <v>14</v>
      </c>
      <c r="D7234" s="247" t="n">
        <v>0.1809</v>
      </c>
    </row>
    <row r="7235" customFormat="false" ht="12.8" hidden="false" customHeight="false" outlineLevel="0" collapsed="false">
      <c r="A7235" s="245" t="n">
        <v>106283</v>
      </c>
      <c r="B7235" s="246" t="s">
        <v>22552</v>
      </c>
      <c r="C7235" s="245" t="s">
        <v>14</v>
      </c>
      <c r="D7235" s="247" t="n">
        <v>0.1809</v>
      </c>
    </row>
    <row r="7236" customFormat="false" ht="12.8" hidden="false" customHeight="false" outlineLevel="0" collapsed="false">
      <c r="A7236" s="245" t="n">
        <v>106286</v>
      </c>
      <c r="B7236" s="246" t="s">
        <v>22553</v>
      </c>
      <c r="C7236" s="245" t="s">
        <v>14</v>
      </c>
      <c r="D7236" s="247" t="n">
        <v>0.2761</v>
      </c>
    </row>
    <row r="7237" customFormat="false" ht="12.8" hidden="false" customHeight="false" outlineLevel="0" collapsed="false">
      <c r="A7237" s="245" t="n">
        <v>106287</v>
      </c>
      <c r="B7237" s="246" t="s">
        <v>22554</v>
      </c>
      <c r="C7237" s="245" t="s">
        <v>14</v>
      </c>
      <c r="D7237" s="247" t="n">
        <v>0.3757</v>
      </c>
    </row>
    <row r="7238" customFormat="false" ht="12.8" hidden="false" customHeight="false" outlineLevel="0" collapsed="false">
      <c r="A7238" s="245" t="n">
        <v>106288</v>
      </c>
      <c r="B7238" s="246" t="s">
        <v>22555</v>
      </c>
      <c r="C7238" s="245" t="s">
        <v>14</v>
      </c>
      <c r="D7238" s="247" t="n">
        <v>0.4701</v>
      </c>
    </row>
    <row r="7239" customFormat="false" ht="12.8" hidden="false" customHeight="false" outlineLevel="0" collapsed="false">
      <c r="A7239" s="245" t="n">
        <v>106289</v>
      </c>
      <c r="B7239" s="246" t="s">
        <v>22556</v>
      </c>
      <c r="C7239" s="245" t="s">
        <v>14</v>
      </c>
      <c r="D7239" s="247" t="n">
        <v>0.5951</v>
      </c>
    </row>
    <row r="7240" customFormat="false" ht="12.8" hidden="false" customHeight="false" outlineLevel="0" collapsed="false">
      <c r="A7240" s="245" t="n">
        <v>106290</v>
      </c>
      <c r="B7240" s="246" t="s">
        <v>22557</v>
      </c>
      <c r="C7240" s="245" t="s">
        <v>14</v>
      </c>
      <c r="D7240" s="247" t="n">
        <v>0.6957</v>
      </c>
    </row>
    <row r="7241" customFormat="false" ht="12.8" hidden="false" customHeight="false" outlineLevel="0" collapsed="false">
      <c r="A7241" s="245" t="n">
        <v>106291</v>
      </c>
      <c r="B7241" s="246" t="s">
        <v>22558</v>
      </c>
      <c r="C7241" s="245" t="s">
        <v>14</v>
      </c>
      <c r="D7241" s="247" t="n">
        <v>0.7438</v>
      </c>
    </row>
    <row r="7242" customFormat="false" ht="12.8" hidden="false" customHeight="false" outlineLevel="0" collapsed="false">
      <c r="A7242" s="245" t="n">
        <v>102136</v>
      </c>
      <c r="B7242" s="246" t="s">
        <v>22559</v>
      </c>
      <c r="C7242" s="245" t="s">
        <v>14</v>
      </c>
      <c r="D7242" s="247" t="n">
        <v>0.8984</v>
      </c>
    </row>
    <row r="7243" customFormat="false" ht="12.8" hidden="false" customHeight="false" outlineLevel="0" collapsed="false">
      <c r="A7243" s="245" t="n">
        <v>106263</v>
      </c>
      <c r="B7243" s="246" t="s">
        <v>22560</v>
      </c>
      <c r="C7243" s="245" t="s">
        <v>14</v>
      </c>
      <c r="D7243" s="247" t="n">
        <v>0.9135</v>
      </c>
    </row>
    <row r="7244" customFormat="false" ht="12.8" hidden="false" customHeight="false" outlineLevel="0" collapsed="false">
      <c r="A7244" s="245" t="n">
        <v>106299</v>
      </c>
      <c r="B7244" s="246" t="s">
        <v>22561</v>
      </c>
      <c r="C7244" s="245" t="s">
        <v>14</v>
      </c>
      <c r="D7244" s="247" t="n">
        <v>0.2811</v>
      </c>
    </row>
    <row r="7245" customFormat="false" ht="12.8" hidden="false" customHeight="false" outlineLevel="0" collapsed="false">
      <c r="A7245" s="245" t="n">
        <v>97097</v>
      </c>
      <c r="B7245" s="246" t="s">
        <v>22562</v>
      </c>
      <c r="C7245" s="245" t="s">
        <v>15370</v>
      </c>
      <c r="D7245" s="247" t="n">
        <v>0.064</v>
      </c>
    </row>
    <row r="7246" customFormat="false" ht="12.8" hidden="false" customHeight="false" outlineLevel="0" collapsed="false">
      <c r="A7246" s="245" t="n">
        <v>97089</v>
      </c>
      <c r="B7246" s="246" t="s">
        <v>22563</v>
      </c>
      <c r="C7246" s="245" t="s">
        <v>15608</v>
      </c>
      <c r="D7246" s="247" t="n">
        <v>0.0864</v>
      </c>
    </row>
    <row r="7247" customFormat="false" ht="12.8" hidden="false" customHeight="false" outlineLevel="0" collapsed="false">
      <c r="A7247" s="245" t="n">
        <v>97090</v>
      </c>
      <c r="B7247" s="246" t="s">
        <v>22564</v>
      </c>
      <c r="C7247" s="245" t="s">
        <v>15608</v>
      </c>
      <c r="D7247" s="247" t="n">
        <v>0.0755</v>
      </c>
    </row>
    <row r="7248" customFormat="false" ht="12.8" hidden="false" customHeight="false" outlineLevel="0" collapsed="false">
      <c r="A7248" s="245" t="n">
        <v>97091</v>
      </c>
      <c r="B7248" s="246" t="s">
        <v>22565</v>
      </c>
      <c r="C7248" s="245" t="s">
        <v>15608</v>
      </c>
      <c r="D7248" s="247" t="n">
        <v>0.0704</v>
      </c>
    </row>
    <row r="7249" customFormat="false" ht="12.8" hidden="false" customHeight="false" outlineLevel="0" collapsed="false">
      <c r="A7249" s="245" t="n">
        <v>97092</v>
      </c>
      <c r="B7249" s="246" t="s">
        <v>22566</v>
      </c>
      <c r="C7249" s="245" t="s">
        <v>15608</v>
      </c>
      <c r="D7249" s="247" t="n">
        <v>0.0614</v>
      </c>
    </row>
    <row r="7250" customFormat="false" ht="12.8" hidden="false" customHeight="false" outlineLevel="0" collapsed="false">
      <c r="A7250" s="245" t="n">
        <v>97093</v>
      </c>
      <c r="B7250" s="246" t="s">
        <v>22567</v>
      </c>
      <c r="C7250" s="245" t="s">
        <v>15608</v>
      </c>
      <c r="D7250" s="247" t="n">
        <v>0.0511</v>
      </c>
    </row>
    <row r="7251" customFormat="false" ht="12.8" hidden="false" customHeight="false" outlineLevel="0" collapsed="false">
      <c r="A7251" s="245" t="n">
        <v>97088</v>
      </c>
      <c r="B7251" s="246" t="s">
        <v>22568</v>
      </c>
      <c r="C7251" s="245" t="s">
        <v>15608</v>
      </c>
      <c r="D7251" s="247" t="n">
        <v>0.0915</v>
      </c>
    </row>
    <row r="7252" customFormat="false" ht="12.8" hidden="false" customHeight="false" outlineLevel="0" collapsed="false">
      <c r="A7252" s="245" t="n">
        <v>97087</v>
      </c>
      <c r="B7252" s="246" t="s">
        <v>22569</v>
      </c>
      <c r="C7252" s="245" t="s">
        <v>15370</v>
      </c>
      <c r="D7252" s="247" t="n">
        <v>0.1792</v>
      </c>
    </row>
    <row r="7253" customFormat="false" ht="12.8" hidden="false" customHeight="false" outlineLevel="0" collapsed="false">
      <c r="A7253" s="245" t="n">
        <v>97083</v>
      </c>
      <c r="B7253" s="246" t="s">
        <v>22570</v>
      </c>
      <c r="C7253" s="245" t="s">
        <v>15370</v>
      </c>
      <c r="D7253" s="247" t="n">
        <v>0.9408</v>
      </c>
    </row>
    <row r="7254" customFormat="false" ht="12.8" hidden="false" customHeight="false" outlineLevel="0" collapsed="false">
      <c r="A7254" s="245" t="n">
        <v>97084</v>
      </c>
      <c r="B7254" s="246" t="s">
        <v>22571</v>
      </c>
      <c r="C7254" s="245" t="s">
        <v>15370</v>
      </c>
      <c r="D7254" s="247" t="n">
        <v>0.9324</v>
      </c>
    </row>
    <row r="7255" customFormat="false" ht="12.8" hidden="false" customHeight="false" outlineLevel="0" collapsed="false">
      <c r="A7255" s="245" t="n">
        <v>97096</v>
      </c>
      <c r="B7255" s="246" t="s">
        <v>22572</v>
      </c>
      <c r="C7255" s="245" t="s">
        <v>15451</v>
      </c>
      <c r="D7255" s="247" t="n">
        <v>0.0314</v>
      </c>
    </row>
    <row r="7256" customFormat="false" ht="12.8" hidden="false" customHeight="false" outlineLevel="0" collapsed="false">
      <c r="A7256" s="245" t="n">
        <v>97082</v>
      </c>
      <c r="B7256" s="246" t="s">
        <v>22573</v>
      </c>
      <c r="C7256" s="245" t="s">
        <v>15451</v>
      </c>
      <c r="D7256" s="247" t="n">
        <v>1</v>
      </c>
    </row>
    <row r="7257" customFormat="false" ht="12.8" hidden="false" customHeight="false" outlineLevel="0" collapsed="false">
      <c r="A7257" s="245" t="n">
        <v>103076</v>
      </c>
      <c r="B7257" s="246" t="s">
        <v>22574</v>
      </c>
      <c r="C7257" s="245" t="s">
        <v>15370</v>
      </c>
      <c r="D7257" s="247" t="n">
        <v>0.1569</v>
      </c>
    </row>
    <row r="7258" customFormat="false" ht="12.8" hidden="false" customHeight="false" outlineLevel="0" collapsed="false">
      <c r="A7258" s="245" t="n">
        <v>103077</v>
      </c>
      <c r="B7258" s="246" t="s">
        <v>22575</v>
      </c>
      <c r="C7258" s="245" t="s">
        <v>15370</v>
      </c>
      <c r="D7258" s="247" t="n">
        <v>0.1366</v>
      </c>
    </row>
    <row r="7259" customFormat="false" ht="12.8" hidden="false" customHeight="false" outlineLevel="0" collapsed="false">
      <c r="A7259" s="245" t="n">
        <v>103078</v>
      </c>
      <c r="B7259" s="246" t="s">
        <v>22576</v>
      </c>
      <c r="C7259" s="245" t="s">
        <v>15370</v>
      </c>
      <c r="D7259" s="247" t="n">
        <v>0.1256</v>
      </c>
    </row>
    <row r="7260" customFormat="false" ht="12.8" hidden="false" customHeight="false" outlineLevel="0" collapsed="false">
      <c r="A7260" s="245" t="n">
        <v>103079</v>
      </c>
      <c r="B7260" s="246" t="s">
        <v>22577</v>
      </c>
      <c r="C7260" s="245" t="s">
        <v>15370</v>
      </c>
      <c r="D7260" s="247" t="n">
        <v>0.1153</v>
      </c>
    </row>
    <row r="7261" customFormat="false" ht="12.8" hidden="false" customHeight="false" outlineLevel="0" collapsed="false">
      <c r="A7261" s="245" t="n">
        <v>103080</v>
      </c>
      <c r="B7261" s="246" t="s">
        <v>22578</v>
      </c>
      <c r="C7261" s="245" t="s">
        <v>15370</v>
      </c>
      <c r="D7261" s="247" t="n">
        <v>0.1044</v>
      </c>
    </row>
    <row r="7262" customFormat="false" ht="12.8" hidden="false" customHeight="false" outlineLevel="0" collapsed="false">
      <c r="A7262" s="245" t="n">
        <v>103075</v>
      </c>
      <c r="B7262" s="246" t="s">
        <v>22579</v>
      </c>
      <c r="C7262" s="245" t="s">
        <v>15370</v>
      </c>
      <c r="D7262" s="247" t="n">
        <v>0.1273</v>
      </c>
    </row>
    <row r="7263" customFormat="false" ht="12.8" hidden="false" customHeight="false" outlineLevel="0" collapsed="false">
      <c r="A7263" s="245" t="n">
        <v>103074</v>
      </c>
      <c r="B7263" s="246" t="s">
        <v>22580</v>
      </c>
      <c r="C7263" s="245" t="s">
        <v>15370</v>
      </c>
      <c r="D7263" s="247" t="n">
        <v>0.1407</v>
      </c>
    </row>
    <row r="7264" customFormat="false" ht="12.8" hidden="false" customHeight="false" outlineLevel="0" collapsed="false">
      <c r="A7264" s="245" t="n">
        <v>97101</v>
      </c>
      <c r="B7264" s="246" t="s">
        <v>22581</v>
      </c>
      <c r="C7264" s="245" t="s">
        <v>15370</v>
      </c>
      <c r="D7264" s="247" t="n">
        <v>0.1517</v>
      </c>
    </row>
    <row r="7265" customFormat="false" ht="12.8" hidden="false" customHeight="false" outlineLevel="0" collapsed="false">
      <c r="A7265" s="245" t="n">
        <v>97102</v>
      </c>
      <c r="B7265" s="246" t="s">
        <v>22582</v>
      </c>
      <c r="C7265" s="245" t="s">
        <v>15370</v>
      </c>
      <c r="D7265" s="247" t="n">
        <v>0.1348</v>
      </c>
    </row>
    <row r="7266" customFormat="false" ht="12.8" hidden="false" customHeight="false" outlineLevel="0" collapsed="false">
      <c r="A7266" s="245" t="n">
        <v>97103</v>
      </c>
      <c r="B7266" s="246" t="s">
        <v>22583</v>
      </c>
      <c r="C7266" s="245" t="s">
        <v>15370</v>
      </c>
      <c r="D7266" s="247" t="n">
        <v>0.1252</v>
      </c>
    </row>
    <row r="7267" customFormat="false" ht="12.8" hidden="false" customHeight="false" outlineLevel="0" collapsed="false">
      <c r="A7267" s="245" t="n">
        <v>103072</v>
      </c>
      <c r="B7267" s="246" t="s">
        <v>22584</v>
      </c>
      <c r="C7267" s="245" t="s">
        <v>15370</v>
      </c>
      <c r="D7267" s="247" t="n">
        <v>0.1158</v>
      </c>
    </row>
    <row r="7268" customFormat="false" ht="12.8" hidden="false" customHeight="false" outlineLevel="0" collapsed="false">
      <c r="A7268" s="245" t="n">
        <v>103073</v>
      </c>
      <c r="B7268" s="246" t="s">
        <v>22585</v>
      </c>
      <c r="C7268" s="245" t="s">
        <v>15370</v>
      </c>
      <c r="D7268" s="247" t="n">
        <v>0.1056</v>
      </c>
    </row>
    <row r="7269" customFormat="false" ht="12.8" hidden="false" customHeight="false" outlineLevel="0" collapsed="false">
      <c r="A7269" s="245" t="n">
        <v>97086</v>
      </c>
      <c r="B7269" s="246" t="s">
        <v>22586</v>
      </c>
      <c r="C7269" s="245" t="s">
        <v>15370</v>
      </c>
      <c r="D7269" s="247" t="n">
        <v>0.7707</v>
      </c>
    </row>
    <row r="7270" customFormat="false" ht="12.8" hidden="false" customHeight="false" outlineLevel="0" collapsed="false">
      <c r="A7270" s="245" t="n">
        <v>104766</v>
      </c>
      <c r="B7270" s="246" t="s">
        <v>22587</v>
      </c>
      <c r="C7270" s="245" t="s">
        <v>15376</v>
      </c>
      <c r="D7270" s="247" t="n">
        <v>0.8398</v>
      </c>
    </row>
    <row r="7271" customFormat="false" ht="12.8" hidden="false" customHeight="false" outlineLevel="0" collapsed="false">
      <c r="A7271" s="245" t="n">
        <v>90467</v>
      </c>
      <c r="B7271" s="246" t="s">
        <v>22588</v>
      </c>
      <c r="C7271" s="245" t="s">
        <v>15376</v>
      </c>
      <c r="D7271" s="247" t="n">
        <v>0.8247</v>
      </c>
    </row>
    <row r="7272" customFormat="false" ht="12.8" hidden="false" customHeight="false" outlineLevel="0" collapsed="false">
      <c r="A7272" s="245" t="n">
        <v>90466</v>
      </c>
      <c r="B7272" s="246" t="s">
        <v>22589</v>
      </c>
      <c r="C7272" s="245" t="s">
        <v>15376</v>
      </c>
      <c r="D7272" s="247" t="n">
        <v>0.83</v>
      </c>
    </row>
    <row r="7273" customFormat="false" ht="12.8" hidden="false" customHeight="false" outlineLevel="0" collapsed="false">
      <c r="A7273" s="245" t="n">
        <v>90469</v>
      </c>
      <c r="B7273" s="246" t="s">
        <v>22590</v>
      </c>
      <c r="C7273" s="245" t="s">
        <v>15376</v>
      </c>
      <c r="D7273" s="247" t="n">
        <v>0.6545</v>
      </c>
    </row>
    <row r="7274" customFormat="false" ht="12.8" hidden="false" customHeight="false" outlineLevel="0" collapsed="false">
      <c r="A7274" s="245" t="n">
        <v>90470</v>
      </c>
      <c r="B7274" s="246" t="s">
        <v>22591</v>
      </c>
      <c r="C7274" s="245" t="s">
        <v>15376</v>
      </c>
      <c r="D7274" s="247" t="n">
        <v>0.6295</v>
      </c>
    </row>
    <row r="7275" customFormat="false" ht="12.8" hidden="false" customHeight="false" outlineLevel="0" collapsed="false">
      <c r="A7275" s="245" t="n">
        <v>90468</v>
      </c>
      <c r="B7275" s="246" t="s">
        <v>22592</v>
      </c>
      <c r="C7275" s="245" t="s">
        <v>15376</v>
      </c>
      <c r="D7275" s="247" t="n">
        <v>0.6612</v>
      </c>
    </row>
    <row r="7276" customFormat="false" ht="12.8" hidden="false" customHeight="false" outlineLevel="0" collapsed="false">
      <c r="A7276" s="245" t="n">
        <v>91188</v>
      </c>
      <c r="B7276" s="246" t="s">
        <v>22593</v>
      </c>
      <c r="C7276" s="245" t="s">
        <v>14</v>
      </c>
      <c r="D7276" s="247" t="n">
        <v>0.7327</v>
      </c>
    </row>
    <row r="7277" customFormat="false" ht="12.8" hidden="false" customHeight="false" outlineLevel="0" collapsed="false">
      <c r="A7277" s="245" t="n">
        <v>91189</v>
      </c>
      <c r="B7277" s="246" t="s">
        <v>22594</v>
      </c>
      <c r="C7277" s="245" t="s">
        <v>14</v>
      </c>
      <c r="D7277" s="247" t="n">
        <v>0.557</v>
      </c>
    </row>
    <row r="7278" customFormat="false" ht="12.8" hidden="false" customHeight="false" outlineLevel="0" collapsed="false">
      <c r="A7278" s="245" t="n">
        <v>91192</v>
      </c>
      <c r="B7278" s="246" t="s">
        <v>22595</v>
      </c>
      <c r="C7278" s="245" t="s">
        <v>14</v>
      </c>
      <c r="D7278" s="247" t="n">
        <v>0.5176</v>
      </c>
    </row>
    <row r="7279" customFormat="false" ht="12.8" hidden="false" customHeight="false" outlineLevel="0" collapsed="false">
      <c r="A7279" s="245" t="n">
        <v>91190</v>
      </c>
      <c r="B7279" s="246" t="s">
        <v>22596</v>
      </c>
      <c r="C7279" s="245" t="s">
        <v>14</v>
      </c>
      <c r="D7279" s="247" t="n">
        <v>0.7127</v>
      </c>
    </row>
    <row r="7280" customFormat="false" ht="12.8" hidden="false" customHeight="false" outlineLevel="0" collapsed="false">
      <c r="A7280" s="245" t="n">
        <v>91191</v>
      </c>
      <c r="B7280" s="246" t="s">
        <v>22597</v>
      </c>
      <c r="C7280" s="245" t="s">
        <v>14</v>
      </c>
      <c r="D7280" s="247" t="n">
        <v>0.6065</v>
      </c>
    </row>
    <row r="7281" customFormat="false" ht="12.8" hidden="false" customHeight="false" outlineLevel="0" collapsed="false">
      <c r="A7281" s="245" t="n">
        <v>95541</v>
      </c>
      <c r="B7281" s="246" t="s">
        <v>22598</v>
      </c>
      <c r="C7281" s="245" t="s">
        <v>14</v>
      </c>
      <c r="D7281" s="247" t="n">
        <v>1</v>
      </c>
    </row>
    <row r="7282" customFormat="false" ht="12.8" hidden="false" customHeight="false" outlineLevel="0" collapsed="false">
      <c r="A7282" s="245" t="n">
        <v>104785</v>
      </c>
      <c r="B7282" s="246" t="s">
        <v>22599</v>
      </c>
      <c r="C7282" s="245" t="s">
        <v>15376</v>
      </c>
      <c r="D7282" s="247" t="n">
        <v>0.5537</v>
      </c>
    </row>
    <row r="7283" customFormat="false" ht="12.8" hidden="false" customHeight="false" outlineLevel="0" collapsed="false">
      <c r="A7283" s="245" t="n">
        <v>91166</v>
      </c>
      <c r="B7283" s="246" t="s">
        <v>22600</v>
      </c>
      <c r="C7283" s="245" t="s">
        <v>15376</v>
      </c>
      <c r="D7283" s="247" t="n">
        <v>0.4574</v>
      </c>
    </row>
    <row r="7284" customFormat="false" ht="12.8" hidden="false" customHeight="false" outlineLevel="0" collapsed="false">
      <c r="A7284" s="245" t="n">
        <v>91167</v>
      </c>
      <c r="B7284" s="246" t="s">
        <v>22601</v>
      </c>
      <c r="C7284" s="245" t="s">
        <v>15376</v>
      </c>
      <c r="D7284" s="247" t="n">
        <v>0.7264</v>
      </c>
    </row>
    <row r="7285" customFormat="false" ht="12.8" hidden="false" customHeight="false" outlineLevel="0" collapsed="false">
      <c r="A7285" s="245" t="n">
        <v>91176</v>
      </c>
      <c r="B7285" s="246" t="s">
        <v>22602</v>
      </c>
      <c r="C7285" s="245" t="s">
        <v>15376</v>
      </c>
      <c r="D7285" s="247" t="n">
        <v>0.5345</v>
      </c>
    </row>
    <row r="7286" customFormat="false" ht="12.8" hidden="false" customHeight="false" outlineLevel="0" collapsed="false">
      <c r="A7286" s="245" t="n">
        <v>91182</v>
      </c>
      <c r="B7286" s="246" t="s">
        <v>22603</v>
      </c>
      <c r="C7286" s="245" t="s">
        <v>15376</v>
      </c>
      <c r="D7286" s="247" t="n">
        <v>0.8803</v>
      </c>
    </row>
    <row r="7287" customFormat="false" ht="12.8" hidden="false" customHeight="false" outlineLevel="0" collapsed="false">
      <c r="A7287" s="245" t="n">
        <v>91186</v>
      </c>
      <c r="B7287" s="246" t="s">
        <v>22604</v>
      </c>
      <c r="C7287" s="245" t="s">
        <v>15376</v>
      </c>
      <c r="D7287" s="247" t="n">
        <v>0.8871</v>
      </c>
    </row>
    <row r="7288" customFormat="false" ht="12.8" hidden="false" customHeight="false" outlineLevel="0" collapsed="false">
      <c r="A7288" s="245" t="n">
        <v>91171</v>
      </c>
      <c r="B7288" s="246" t="s">
        <v>22605</v>
      </c>
      <c r="C7288" s="245" t="s">
        <v>15376</v>
      </c>
      <c r="D7288" s="247" t="n">
        <v>0.6504</v>
      </c>
    </row>
    <row r="7289" customFormat="false" ht="12.8" hidden="false" customHeight="false" outlineLevel="0" collapsed="false">
      <c r="A7289" s="245" t="n">
        <v>91187</v>
      </c>
      <c r="B7289" s="246" t="s">
        <v>22606</v>
      </c>
      <c r="C7289" s="245" t="s">
        <v>15376</v>
      </c>
      <c r="D7289" s="247" t="n">
        <v>0.8975</v>
      </c>
    </row>
    <row r="7290" customFormat="false" ht="12.8" hidden="false" customHeight="false" outlineLevel="0" collapsed="false">
      <c r="A7290" s="245" t="n">
        <v>91172</v>
      </c>
      <c r="B7290" s="246" t="s">
        <v>22607</v>
      </c>
      <c r="C7290" s="245" t="s">
        <v>15376</v>
      </c>
      <c r="D7290" s="247" t="n">
        <v>0.5976</v>
      </c>
    </row>
    <row r="7291" customFormat="false" ht="12.8" hidden="false" customHeight="false" outlineLevel="0" collapsed="false">
      <c r="A7291" s="245" t="n">
        <v>91185</v>
      </c>
      <c r="B7291" s="246" t="s">
        <v>22608</v>
      </c>
      <c r="C7291" s="245" t="s">
        <v>15376</v>
      </c>
      <c r="D7291" s="247" t="n">
        <v>0.8803</v>
      </c>
    </row>
    <row r="7292" customFormat="false" ht="12.8" hidden="false" customHeight="false" outlineLevel="0" collapsed="false">
      <c r="A7292" s="245" t="n">
        <v>91170</v>
      </c>
      <c r="B7292" s="246" t="s">
        <v>22609</v>
      </c>
      <c r="C7292" s="245" t="s">
        <v>15376</v>
      </c>
      <c r="D7292" s="247" t="n">
        <v>0.7264</v>
      </c>
    </row>
    <row r="7293" customFormat="false" ht="12.8" hidden="false" customHeight="false" outlineLevel="0" collapsed="false">
      <c r="A7293" s="245" t="n">
        <v>91180</v>
      </c>
      <c r="B7293" s="246" t="s">
        <v>22610</v>
      </c>
      <c r="C7293" s="245" t="s">
        <v>15376</v>
      </c>
      <c r="D7293" s="247" t="n">
        <v>0.5389</v>
      </c>
    </row>
    <row r="7294" customFormat="false" ht="12.8" hidden="false" customHeight="false" outlineLevel="0" collapsed="false">
      <c r="A7294" s="245" t="n">
        <v>91181</v>
      </c>
      <c r="B7294" s="246" t="s">
        <v>22611</v>
      </c>
      <c r="C7294" s="245" t="s">
        <v>15376</v>
      </c>
      <c r="D7294" s="247" t="n">
        <v>0.5472</v>
      </c>
    </row>
    <row r="7295" customFormat="false" ht="12.8" hidden="false" customHeight="false" outlineLevel="0" collapsed="false">
      <c r="A7295" s="245" t="n">
        <v>91179</v>
      </c>
      <c r="B7295" s="246" t="s">
        <v>22612</v>
      </c>
      <c r="C7295" s="245" t="s">
        <v>15376</v>
      </c>
      <c r="D7295" s="247" t="n">
        <v>0.5345</v>
      </c>
    </row>
    <row r="7296" customFormat="false" ht="12.8" hidden="false" customHeight="false" outlineLevel="0" collapsed="false">
      <c r="A7296" s="245" t="n">
        <v>91174</v>
      </c>
      <c r="B7296" s="246" t="s">
        <v>22613</v>
      </c>
      <c r="C7296" s="245" t="s">
        <v>15376</v>
      </c>
      <c r="D7296" s="247" t="n">
        <v>0.65</v>
      </c>
    </row>
    <row r="7297" customFormat="false" ht="12.8" hidden="false" customHeight="false" outlineLevel="0" collapsed="false">
      <c r="A7297" s="245" t="n">
        <v>91175</v>
      </c>
      <c r="B7297" s="246" t="s">
        <v>22614</v>
      </c>
      <c r="C7297" s="245" t="s">
        <v>15376</v>
      </c>
      <c r="D7297" s="247" t="n">
        <v>0.5974</v>
      </c>
    </row>
    <row r="7298" customFormat="false" ht="12.8" hidden="false" customHeight="false" outlineLevel="0" collapsed="false">
      <c r="A7298" s="245" t="n">
        <v>91173</v>
      </c>
      <c r="B7298" s="246" t="s">
        <v>22615</v>
      </c>
      <c r="C7298" s="245" t="s">
        <v>15376</v>
      </c>
      <c r="D7298" s="247" t="n">
        <v>0.727</v>
      </c>
    </row>
    <row r="7299" customFormat="false" ht="12.8" hidden="false" customHeight="false" outlineLevel="0" collapsed="false">
      <c r="A7299" s="245" t="n">
        <v>104759</v>
      </c>
      <c r="B7299" s="246" t="s">
        <v>22616</v>
      </c>
      <c r="C7299" s="245" t="s">
        <v>14</v>
      </c>
      <c r="D7299" s="247" t="n">
        <v>1</v>
      </c>
    </row>
    <row r="7300" customFormat="false" ht="12.8" hidden="false" customHeight="false" outlineLevel="0" collapsed="false">
      <c r="A7300" s="245" t="n">
        <v>104760</v>
      </c>
      <c r="B7300" s="246" t="s">
        <v>22617</v>
      </c>
      <c r="C7300" s="245" t="s">
        <v>14</v>
      </c>
      <c r="D7300" s="247" t="n">
        <v>1</v>
      </c>
    </row>
    <row r="7301" customFormat="false" ht="12.8" hidden="false" customHeight="false" outlineLevel="0" collapsed="false">
      <c r="A7301" s="245" t="n">
        <v>104758</v>
      </c>
      <c r="B7301" s="246" t="s">
        <v>22618</v>
      </c>
      <c r="C7301" s="245" t="s">
        <v>14</v>
      </c>
      <c r="D7301" s="247" t="n">
        <v>1</v>
      </c>
    </row>
    <row r="7302" customFormat="false" ht="12.8" hidden="false" customHeight="false" outlineLevel="0" collapsed="false">
      <c r="A7302" s="245" t="n">
        <v>90437</v>
      </c>
      <c r="B7302" s="246" t="s">
        <v>22619</v>
      </c>
      <c r="C7302" s="245" t="s">
        <v>14</v>
      </c>
      <c r="D7302" s="247" t="n">
        <v>1</v>
      </c>
    </row>
    <row r="7303" customFormat="false" ht="12.8" hidden="false" customHeight="false" outlineLevel="0" collapsed="false">
      <c r="A7303" s="245" t="n">
        <v>90438</v>
      </c>
      <c r="B7303" s="246" t="s">
        <v>22620</v>
      </c>
      <c r="C7303" s="245" t="s">
        <v>14</v>
      </c>
      <c r="D7303" s="247" t="n">
        <v>1</v>
      </c>
    </row>
    <row r="7304" customFormat="false" ht="12.8" hidden="false" customHeight="false" outlineLevel="0" collapsed="false">
      <c r="A7304" s="245" t="n">
        <v>90436</v>
      </c>
      <c r="B7304" s="246" t="s">
        <v>22621</v>
      </c>
      <c r="C7304" s="245" t="s">
        <v>14</v>
      </c>
      <c r="D7304" s="247" t="n">
        <v>1</v>
      </c>
    </row>
    <row r="7305" customFormat="false" ht="12.8" hidden="false" customHeight="false" outlineLevel="0" collapsed="false">
      <c r="A7305" s="245" t="n">
        <v>104770</v>
      </c>
      <c r="B7305" s="246" t="s">
        <v>22622</v>
      </c>
      <c r="C7305" s="245" t="s">
        <v>14</v>
      </c>
      <c r="D7305" s="247" t="n">
        <v>1</v>
      </c>
    </row>
    <row r="7306" customFormat="false" ht="12.8" hidden="false" customHeight="false" outlineLevel="0" collapsed="false">
      <c r="A7306" s="245" t="n">
        <v>104772</v>
      </c>
      <c r="B7306" s="246" t="s">
        <v>22623</v>
      </c>
      <c r="C7306" s="245" t="s">
        <v>14</v>
      </c>
      <c r="D7306" s="247" t="n">
        <v>1</v>
      </c>
    </row>
    <row r="7307" customFormat="false" ht="12.8" hidden="false" customHeight="false" outlineLevel="0" collapsed="false">
      <c r="A7307" s="245" t="n">
        <v>104768</v>
      </c>
      <c r="B7307" s="246" t="s">
        <v>22624</v>
      </c>
      <c r="C7307" s="245" t="s">
        <v>14</v>
      </c>
      <c r="D7307" s="247" t="n">
        <v>1</v>
      </c>
    </row>
    <row r="7308" customFormat="false" ht="12.8" hidden="false" customHeight="false" outlineLevel="0" collapsed="false">
      <c r="A7308" s="245" t="n">
        <v>104769</v>
      </c>
      <c r="B7308" s="246" t="s">
        <v>22625</v>
      </c>
      <c r="C7308" s="245" t="s">
        <v>14</v>
      </c>
      <c r="D7308" s="247" t="n">
        <v>1</v>
      </c>
    </row>
    <row r="7309" customFormat="false" ht="12.8" hidden="false" customHeight="false" outlineLevel="0" collapsed="false">
      <c r="A7309" s="245" t="n">
        <v>104771</v>
      </c>
      <c r="B7309" s="246" t="s">
        <v>22626</v>
      </c>
      <c r="C7309" s="245" t="s">
        <v>14</v>
      </c>
      <c r="D7309" s="247" t="n">
        <v>1</v>
      </c>
    </row>
    <row r="7310" customFormat="false" ht="12.8" hidden="false" customHeight="false" outlineLevel="0" collapsed="false">
      <c r="A7310" s="245" t="n">
        <v>104767</v>
      </c>
      <c r="B7310" s="246" t="s">
        <v>22627</v>
      </c>
      <c r="C7310" s="245" t="s">
        <v>14</v>
      </c>
      <c r="D7310" s="247" t="n">
        <v>1</v>
      </c>
    </row>
    <row r="7311" customFormat="false" ht="12.8" hidden="false" customHeight="false" outlineLevel="0" collapsed="false">
      <c r="A7311" s="245" t="n">
        <v>104762</v>
      </c>
      <c r="B7311" s="246" t="s">
        <v>22628</v>
      </c>
      <c r="C7311" s="245" t="s">
        <v>14</v>
      </c>
      <c r="D7311" s="247" t="n">
        <v>0.7903</v>
      </c>
    </row>
    <row r="7312" customFormat="false" ht="12.8" hidden="false" customHeight="false" outlineLevel="0" collapsed="false">
      <c r="A7312" s="245" t="n">
        <v>104763</v>
      </c>
      <c r="B7312" s="246" t="s">
        <v>22629</v>
      </c>
      <c r="C7312" s="245" t="s">
        <v>14</v>
      </c>
      <c r="D7312" s="247" t="n">
        <v>0.7908</v>
      </c>
    </row>
    <row r="7313" customFormat="false" ht="12.8" hidden="false" customHeight="false" outlineLevel="0" collapsed="false">
      <c r="A7313" s="245" t="n">
        <v>104761</v>
      </c>
      <c r="B7313" s="246" t="s">
        <v>22630</v>
      </c>
      <c r="C7313" s="245" t="s">
        <v>14</v>
      </c>
      <c r="D7313" s="247" t="n">
        <v>0.7909</v>
      </c>
    </row>
    <row r="7314" customFormat="false" ht="12.8" hidden="false" customHeight="false" outlineLevel="0" collapsed="false">
      <c r="A7314" s="245" t="n">
        <v>90440</v>
      </c>
      <c r="B7314" s="246" t="s">
        <v>22631</v>
      </c>
      <c r="C7314" s="245" t="s">
        <v>14</v>
      </c>
      <c r="D7314" s="247" t="n">
        <v>0.7838</v>
      </c>
    </row>
    <row r="7315" customFormat="false" ht="12.8" hidden="false" customHeight="false" outlineLevel="0" collapsed="false">
      <c r="A7315" s="245" t="n">
        <v>90441</v>
      </c>
      <c r="B7315" s="246" t="s">
        <v>22632</v>
      </c>
      <c r="C7315" s="245" t="s">
        <v>14</v>
      </c>
      <c r="D7315" s="247" t="n">
        <v>0.7845</v>
      </c>
    </row>
    <row r="7316" customFormat="false" ht="12.8" hidden="false" customHeight="false" outlineLevel="0" collapsed="false">
      <c r="A7316" s="245" t="n">
        <v>90439</v>
      </c>
      <c r="B7316" s="246" t="s">
        <v>22633</v>
      </c>
      <c r="C7316" s="245" t="s">
        <v>14</v>
      </c>
      <c r="D7316" s="247" t="n">
        <v>0.7843</v>
      </c>
    </row>
    <row r="7317" customFormat="false" ht="12.8" hidden="false" customHeight="false" outlineLevel="0" collapsed="false">
      <c r="A7317" s="245" t="n">
        <v>104776</v>
      </c>
      <c r="B7317" s="246" t="s">
        <v>22634</v>
      </c>
      <c r="C7317" s="245" t="s">
        <v>14</v>
      </c>
      <c r="D7317" s="247" t="n">
        <v>0.8608</v>
      </c>
    </row>
    <row r="7318" customFormat="false" ht="12.8" hidden="false" customHeight="false" outlineLevel="0" collapsed="false">
      <c r="A7318" s="245" t="n">
        <v>104778</v>
      </c>
      <c r="B7318" s="246" t="s">
        <v>22635</v>
      </c>
      <c r="C7318" s="245" t="s">
        <v>14</v>
      </c>
      <c r="D7318" s="247" t="n">
        <v>0.8602</v>
      </c>
    </row>
    <row r="7319" customFormat="false" ht="12.8" hidden="false" customHeight="false" outlineLevel="0" collapsed="false">
      <c r="A7319" s="245" t="n">
        <v>104774</v>
      </c>
      <c r="B7319" s="246" t="s">
        <v>22636</v>
      </c>
      <c r="C7319" s="245" t="s">
        <v>14</v>
      </c>
      <c r="D7319" s="247" t="n">
        <v>0.8623</v>
      </c>
    </row>
    <row r="7320" customFormat="false" ht="12.8" hidden="false" customHeight="false" outlineLevel="0" collapsed="false">
      <c r="A7320" s="245" t="n">
        <v>104775</v>
      </c>
      <c r="B7320" s="246" t="s">
        <v>22637</v>
      </c>
      <c r="C7320" s="245" t="s">
        <v>14</v>
      </c>
      <c r="D7320" s="247" t="n">
        <v>0.8516</v>
      </c>
    </row>
    <row r="7321" customFormat="false" ht="12.8" hidden="false" customHeight="false" outlineLevel="0" collapsed="false">
      <c r="A7321" s="245" t="n">
        <v>104777</v>
      </c>
      <c r="B7321" s="246" t="s">
        <v>22638</v>
      </c>
      <c r="C7321" s="245" t="s">
        <v>14</v>
      </c>
      <c r="D7321" s="247" t="n">
        <v>0.851</v>
      </c>
    </row>
    <row r="7322" customFormat="false" ht="12.8" hidden="false" customHeight="false" outlineLevel="0" collapsed="false">
      <c r="A7322" s="245" t="n">
        <v>104773</v>
      </c>
      <c r="B7322" s="246" t="s">
        <v>22639</v>
      </c>
      <c r="C7322" s="245" t="s">
        <v>14</v>
      </c>
      <c r="D7322" s="247" t="n">
        <v>0.8534</v>
      </c>
    </row>
    <row r="7323" customFormat="false" ht="12.8" hidden="false" customHeight="false" outlineLevel="0" collapsed="false">
      <c r="A7323" s="245" t="n">
        <v>104782</v>
      </c>
      <c r="B7323" s="246" t="s">
        <v>22640</v>
      </c>
      <c r="C7323" s="245" t="s">
        <v>14</v>
      </c>
      <c r="D7323" s="247" t="n">
        <v>0.0924</v>
      </c>
    </row>
    <row r="7324" customFormat="false" ht="12.8" hidden="false" customHeight="false" outlineLevel="0" collapsed="false">
      <c r="A7324" s="245" t="n">
        <v>90451</v>
      </c>
      <c r="B7324" s="246" t="s">
        <v>22641</v>
      </c>
      <c r="C7324" s="245" t="s">
        <v>14</v>
      </c>
      <c r="D7324" s="247" t="n">
        <v>0.6282</v>
      </c>
    </row>
    <row r="7325" customFormat="false" ht="12.8" hidden="false" customHeight="false" outlineLevel="0" collapsed="false">
      <c r="A7325" s="245" t="n">
        <v>90452</v>
      </c>
      <c r="B7325" s="246" t="s">
        <v>22642</v>
      </c>
      <c r="C7325" s="245" t="s">
        <v>14</v>
      </c>
      <c r="D7325" s="247" t="n">
        <v>0.271</v>
      </c>
    </row>
    <row r="7326" customFormat="false" ht="12.8" hidden="false" customHeight="false" outlineLevel="0" collapsed="false">
      <c r="A7326" s="245" t="n">
        <v>90455</v>
      </c>
      <c r="B7326" s="246" t="s">
        <v>22643</v>
      </c>
      <c r="C7326" s="245" t="s">
        <v>14</v>
      </c>
      <c r="D7326" s="247" t="n">
        <v>0.6238</v>
      </c>
    </row>
    <row r="7327" customFormat="false" ht="12.8" hidden="false" customHeight="false" outlineLevel="0" collapsed="false">
      <c r="A7327" s="245" t="n">
        <v>104784</v>
      </c>
      <c r="B7327" s="246" t="s">
        <v>22644</v>
      </c>
      <c r="C7327" s="245" t="s">
        <v>14</v>
      </c>
      <c r="D7327" s="247" t="n">
        <v>0.4976</v>
      </c>
    </row>
    <row r="7328" customFormat="false" ht="12.8" hidden="false" customHeight="false" outlineLevel="0" collapsed="false">
      <c r="A7328" s="245" t="n">
        <v>90453</v>
      </c>
      <c r="B7328" s="246" t="s">
        <v>22645</v>
      </c>
      <c r="C7328" s="245" t="s">
        <v>14</v>
      </c>
      <c r="D7328" s="247" t="n">
        <v>0.5856</v>
      </c>
    </row>
    <row r="7329" customFormat="false" ht="12.8" hidden="false" customHeight="false" outlineLevel="0" collapsed="false">
      <c r="A7329" s="245" t="n">
        <v>104783</v>
      </c>
      <c r="B7329" s="246" t="s">
        <v>22646</v>
      </c>
      <c r="C7329" s="245" t="s">
        <v>14</v>
      </c>
      <c r="D7329" s="247" t="n">
        <v>0.5337</v>
      </c>
    </row>
    <row r="7330" customFormat="false" ht="12.8" hidden="false" customHeight="false" outlineLevel="0" collapsed="false">
      <c r="A7330" s="245" t="n">
        <v>90454</v>
      </c>
      <c r="B7330" s="246" t="s">
        <v>22647</v>
      </c>
      <c r="C7330" s="245" t="s">
        <v>14</v>
      </c>
      <c r="D7330" s="247" t="n">
        <v>0.5439</v>
      </c>
    </row>
    <row r="7331" customFormat="false" ht="12.8" hidden="false" customHeight="false" outlineLevel="0" collapsed="false">
      <c r="A7331" s="245" t="n">
        <v>90459</v>
      </c>
      <c r="B7331" s="246" t="s">
        <v>22648</v>
      </c>
      <c r="C7331" s="245" t="s">
        <v>14</v>
      </c>
      <c r="D7331" s="247" t="n">
        <v>1</v>
      </c>
    </row>
    <row r="7332" customFormat="false" ht="12.8" hidden="false" customHeight="false" outlineLevel="0" collapsed="false">
      <c r="A7332" s="245" t="n">
        <v>90456</v>
      </c>
      <c r="B7332" s="246" t="s">
        <v>22649</v>
      </c>
      <c r="C7332" s="245" t="s">
        <v>14</v>
      </c>
      <c r="D7332" s="247" t="n">
        <v>1</v>
      </c>
    </row>
    <row r="7333" customFormat="false" ht="12.8" hidden="false" customHeight="false" outlineLevel="0" collapsed="false">
      <c r="A7333" s="245" t="n">
        <v>90458</v>
      </c>
      <c r="B7333" s="246" t="s">
        <v>22650</v>
      </c>
      <c r="C7333" s="245" t="s">
        <v>14</v>
      </c>
      <c r="D7333" s="247" t="n">
        <v>1</v>
      </c>
    </row>
    <row r="7334" customFormat="false" ht="12.8" hidden="false" customHeight="false" outlineLevel="0" collapsed="false">
      <c r="A7334" s="245" t="n">
        <v>90457</v>
      </c>
      <c r="B7334" s="246" t="s">
        <v>22651</v>
      </c>
      <c r="C7334" s="245" t="s">
        <v>14</v>
      </c>
      <c r="D7334" s="247" t="n">
        <v>1</v>
      </c>
    </row>
    <row r="7335" customFormat="false" ht="12.8" hidden="false" customHeight="false" outlineLevel="0" collapsed="false">
      <c r="A7335" s="245" t="n">
        <v>90447</v>
      </c>
      <c r="B7335" s="246" t="s">
        <v>22652</v>
      </c>
      <c r="C7335" s="245" t="s">
        <v>15376</v>
      </c>
      <c r="D7335" s="247" t="n">
        <v>1</v>
      </c>
    </row>
    <row r="7336" customFormat="false" ht="12.8" hidden="false" customHeight="false" outlineLevel="0" collapsed="false">
      <c r="A7336" s="245" t="n">
        <v>91222</v>
      </c>
      <c r="B7336" s="246" t="s">
        <v>22653</v>
      </c>
      <c r="C7336" s="245" t="s">
        <v>15376</v>
      </c>
      <c r="D7336" s="247" t="n">
        <v>1</v>
      </c>
    </row>
    <row r="7337" customFormat="false" ht="12.8" hidden="false" customHeight="false" outlineLevel="0" collapsed="false">
      <c r="A7337" s="245" t="n">
        <v>90443</v>
      </c>
      <c r="B7337" s="246" t="s">
        <v>22654</v>
      </c>
      <c r="C7337" s="245" t="s">
        <v>15376</v>
      </c>
      <c r="D7337" s="247" t="n">
        <v>1</v>
      </c>
    </row>
    <row r="7338" customFormat="false" ht="12.8" hidden="false" customHeight="false" outlineLevel="0" collapsed="false">
      <c r="A7338" s="245" t="n">
        <v>104780</v>
      </c>
      <c r="B7338" s="246" t="s">
        <v>22655</v>
      </c>
      <c r="C7338" s="245" t="s">
        <v>15376</v>
      </c>
      <c r="D7338" s="247" t="n">
        <v>0.9877</v>
      </c>
    </row>
    <row r="7339" customFormat="false" ht="12.8" hidden="false" customHeight="false" outlineLevel="0" collapsed="false">
      <c r="A7339" s="245" t="n">
        <v>104781</v>
      </c>
      <c r="B7339" s="246" t="s">
        <v>22656</v>
      </c>
      <c r="C7339" s="245" t="s">
        <v>15376</v>
      </c>
      <c r="D7339" s="247" t="n">
        <v>0.987</v>
      </c>
    </row>
    <row r="7340" customFormat="false" ht="12.8" hidden="false" customHeight="false" outlineLevel="0" collapsed="false">
      <c r="A7340" s="245" t="n">
        <v>104779</v>
      </c>
      <c r="B7340" s="246" t="s">
        <v>22657</v>
      </c>
      <c r="C7340" s="245" t="s">
        <v>15376</v>
      </c>
      <c r="D7340" s="247" t="n">
        <v>0.9877</v>
      </c>
    </row>
    <row r="7341" customFormat="false" ht="12.8" hidden="false" customHeight="false" outlineLevel="0" collapsed="false">
      <c r="A7341" s="245" t="n">
        <v>104787</v>
      </c>
      <c r="B7341" s="246" t="s">
        <v>22658</v>
      </c>
      <c r="C7341" s="245" t="s">
        <v>15376</v>
      </c>
      <c r="D7341" s="247" t="n">
        <v>0.7857</v>
      </c>
    </row>
    <row r="7342" customFormat="false" ht="12.8" hidden="false" customHeight="false" outlineLevel="0" collapsed="false">
      <c r="A7342" s="245" t="n">
        <v>104788</v>
      </c>
      <c r="B7342" s="246" t="s">
        <v>22659</v>
      </c>
      <c r="C7342" s="245" t="s">
        <v>15376</v>
      </c>
      <c r="D7342" s="247" t="n">
        <v>0.7852</v>
      </c>
    </row>
    <row r="7343" customFormat="false" ht="12.8" hidden="false" customHeight="false" outlineLevel="0" collapsed="false">
      <c r="A7343" s="245" t="n">
        <v>104786</v>
      </c>
      <c r="B7343" s="246" t="s">
        <v>22660</v>
      </c>
      <c r="C7343" s="245" t="s">
        <v>15376</v>
      </c>
      <c r="D7343" s="247" t="n">
        <v>0.787</v>
      </c>
    </row>
    <row r="7344" customFormat="false" ht="12.8" hidden="false" customHeight="false" outlineLevel="0" collapsed="false">
      <c r="A7344" s="245" t="n">
        <v>90445</v>
      </c>
      <c r="B7344" s="246" t="s">
        <v>22661</v>
      </c>
      <c r="C7344" s="245" t="s">
        <v>15376</v>
      </c>
      <c r="D7344" s="247" t="n">
        <v>0.9521</v>
      </c>
    </row>
    <row r="7345" customFormat="false" ht="12.8" hidden="false" customHeight="false" outlineLevel="0" collapsed="false">
      <c r="A7345" s="245" t="n">
        <v>90446</v>
      </c>
      <c r="B7345" s="246" t="s">
        <v>22662</v>
      </c>
      <c r="C7345" s="245" t="s">
        <v>15376</v>
      </c>
      <c r="D7345" s="247" t="n">
        <v>0.9526</v>
      </c>
    </row>
    <row r="7346" customFormat="false" ht="12.8" hidden="false" customHeight="false" outlineLevel="0" collapsed="false">
      <c r="A7346" s="245" t="n">
        <v>90444</v>
      </c>
      <c r="B7346" s="246" t="s">
        <v>22663</v>
      </c>
      <c r="C7346" s="245" t="s">
        <v>15376</v>
      </c>
      <c r="D7346" s="247" t="n">
        <v>0.9532</v>
      </c>
    </row>
    <row r="7347" customFormat="false" ht="12.8" hidden="false" customHeight="false" outlineLevel="0" collapsed="false">
      <c r="A7347" s="245" t="n">
        <v>104764</v>
      </c>
      <c r="B7347" s="246" t="s">
        <v>22664</v>
      </c>
      <c r="C7347" s="245" t="s">
        <v>15376</v>
      </c>
      <c r="D7347" s="247" t="n">
        <v>0.4537</v>
      </c>
    </row>
    <row r="7348" customFormat="false" ht="12.8" hidden="false" customHeight="false" outlineLevel="0" collapsed="false">
      <c r="A7348" s="245" t="n">
        <v>90460</v>
      </c>
      <c r="B7348" s="246" t="s">
        <v>22665</v>
      </c>
      <c r="C7348" s="245" t="s">
        <v>15376</v>
      </c>
      <c r="D7348" s="247" t="n">
        <v>0.35</v>
      </c>
    </row>
    <row r="7349" customFormat="false" ht="12.8" hidden="false" customHeight="false" outlineLevel="0" collapsed="false">
      <c r="A7349" s="245" t="n">
        <v>90462</v>
      </c>
      <c r="B7349" s="246" t="s">
        <v>22666</v>
      </c>
      <c r="C7349" s="245" t="s">
        <v>15376</v>
      </c>
      <c r="D7349" s="247" t="n">
        <v>0.3615</v>
      </c>
    </row>
    <row r="7350" customFormat="false" ht="12.8" hidden="false" customHeight="false" outlineLevel="0" collapsed="false">
      <c r="A7350" s="245" t="n">
        <v>104765</v>
      </c>
      <c r="B7350" s="246" t="s">
        <v>22667</v>
      </c>
      <c r="C7350" s="245" t="s">
        <v>15376</v>
      </c>
      <c r="D7350" s="247" t="n">
        <v>0.6408</v>
      </c>
    </row>
    <row r="7351" customFormat="false" ht="12.8" hidden="false" customHeight="false" outlineLevel="0" collapsed="false">
      <c r="A7351" s="245" t="n">
        <v>90461</v>
      </c>
      <c r="B7351" s="246" t="s">
        <v>22668</v>
      </c>
      <c r="C7351" s="245" t="s">
        <v>15376</v>
      </c>
      <c r="D7351" s="247" t="n">
        <v>0.5358</v>
      </c>
    </row>
    <row r="7352" customFormat="false" ht="12.8" hidden="false" customHeight="false" outlineLevel="0" collapsed="false">
      <c r="A7352" s="245" t="n">
        <v>90463</v>
      </c>
      <c r="B7352" s="246" t="s">
        <v>22669</v>
      </c>
      <c r="C7352" s="245" t="s">
        <v>15376</v>
      </c>
      <c r="D7352" s="247" t="n">
        <v>0.4877</v>
      </c>
    </row>
    <row r="7353" customFormat="false" ht="12.8" hidden="false" customHeight="false" outlineLevel="0" collapsed="false">
      <c r="A7353" s="245" t="n">
        <v>96560</v>
      </c>
      <c r="B7353" s="246" t="s">
        <v>22670</v>
      </c>
      <c r="C7353" s="245" t="s">
        <v>15370</v>
      </c>
      <c r="D7353" s="247" t="n">
        <v>0.5084</v>
      </c>
    </row>
    <row r="7354" customFormat="false" ht="12.8" hidden="false" customHeight="false" outlineLevel="0" collapsed="false">
      <c r="A7354" s="245" t="n">
        <v>96559</v>
      </c>
      <c r="B7354" s="246" t="s">
        <v>22671</v>
      </c>
      <c r="C7354" s="245" t="s">
        <v>15370</v>
      </c>
      <c r="D7354" s="247" t="n">
        <v>0.3368</v>
      </c>
    </row>
    <row r="7355" customFormat="false" ht="12.8" hidden="false" customHeight="false" outlineLevel="0" collapsed="false">
      <c r="A7355" s="245" t="n">
        <v>96562</v>
      </c>
      <c r="B7355" s="246" t="s">
        <v>22672</v>
      </c>
      <c r="C7355" s="245" t="s">
        <v>15376</v>
      </c>
      <c r="D7355" s="247" t="n">
        <v>0.5188</v>
      </c>
    </row>
    <row r="7356" customFormat="false" ht="12.8" hidden="false" customHeight="false" outlineLevel="0" collapsed="false">
      <c r="A7356" s="245" t="n">
        <v>96563</v>
      </c>
      <c r="B7356" s="246" t="s">
        <v>22673</v>
      </c>
      <c r="C7356" s="245" t="s">
        <v>15376</v>
      </c>
      <c r="D7356" s="247" t="n">
        <v>0.4609</v>
      </c>
    </row>
    <row r="7357" customFormat="false" ht="12.8" hidden="false" customHeight="false" outlineLevel="0" collapsed="false">
      <c r="A7357" s="245" t="n">
        <v>101870</v>
      </c>
      <c r="B7357" s="246" t="s">
        <v>22674</v>
      </c>
      <c r="C7357" s="245" t="s">
        <v>15370</v>
      </c>
      <c r="D7357" s="247" t="n">
        <v>0.8427</v>
      </c>
    </row>
    <row r="7358" customFormat="false" ht="12.8" hidden="false" customHeight="false" outlineLevel="0" collapsed="false">
      <c r="A7358" s="245" t="n">
        <v>101866</v>
      </c>
      <c r="B7358" s="246" t="s">
        <v>22675</v>
      </c>
      <c r="C7358" s="245" t="s">
        <v>15370</v>
      </c>
      <c r="D7358" s="247" t="n">
        <v>0.8175</v>
      </c>
    </row>
    <row r="7359" customFormat="false" ht="12.8" hidden="false" customHeight="false" outlineLevel="0" collapsed="false">
      <c r="A7359" s="245" t="n">
        <v>101867</v>
      </c>
      <c r="B7359" s="246" t="s">
        <v>22676</v>
      </c>
      <c r="C7359" s="245" t="s">
        <v>15370</v>
      </c>
      <c r="D7359" s="247" t="n">
        <v>0.838</v>
      </c>
    </row>
    <row r="7360" customFormat="false" ht="12.8" hidden="false" customHeight="false" outlineLevel="0" collapsed="false">
      <c r="A7360" s="245" t="n">
        <v>101868</v>
      </c>
      <c r="B7360" s="246" t="s">
        <v>22677</v>
      </c>
      <c r="C7360" s="245" t="s">
        <v>15370</v>
      </c>
      <c r="D7360" s="247" t="n">
        <v>0.7982</v>
      </c>
    </row>
    <row r="7361" customFormat="false" ht="12.8" hidden="false" customHeight="false" outlineLevel="0" collapsed="false">
      <c r="A7361" s="245" t="n">
        <v>101869</v>
      </c>
      <c r="B7361" s="246" t="s">
        <v>22678</v>
      </c>
      <c r="C7361" s="245" t="s">
        <v>15370</v>
      </c>
      <c r="D7361" s="247" t="n">
        <v>0.8236</v>
      </c>
    </row>
    <row r="7362" customFormat="false" ht="12.8" hidden="false" customHeight="false" outlineLevel="0" collapsed="false">
      <c r="A7362" s="245" t="n">
        <v>101856</v>
      </c>
      <c r="B7362" s="246" t="s">
        <v>22679</v>
      </c>
      <c r="C7362" s="245" t="s">
        <v>15370</v>
      </c>
      <c r="D7362" s="247" t="n">
        <v>0.7786</v>
      </c>
    </row>
    <row r="7363" customFormat="false" ht="12.8" hidden="false" customHeight="false" outlineLevel="0" collapsed="false">
      <c r="A7363" s="245" t="n">
        <v>101865</v>
      </c>
      <c r="B7363" s="246" t="s">
        <v>22680</v>
      </c>
      <c r="C7363" s="245" t="s">
        <v>15370</v>
      </c>
      <c r="D7363" s="247" t="n">
        <v>0.8352</v>
      </c>
    </row>
    <row r="7364" customFormat="false" ht="12.8" hidden="false" customHeight="false" outlineLevel="0" collapsed="false">
      <c r="A7364" s="245" t="n">
        <v>101861</v>
      </c>
      <c r="B7364" s="246" t="s">
        <v>22681</v>
      </c>
      <c r="C7364" s="245" t="s">
        <v>15370</v>
      </c>
      <c r="D7364" s="247" t="n">
        <v>0.8163</v>
      </c>
    </row>
    <row r="7365" customFormat="false" ht="12.8" hidden="false" customHeight="false" outlineLevel="0" collapsed="false">
      <c r="A7365" s="245" t="n">
        <v>101862</v>
      </c>
      <c r="B7365" s="246" t="s">
        <v>22682</v>
      </c>
      <c r="C7365" s="245" t="s">
        <v>15370</v>
      </c>
      <c r="D7365" s="247" t="n">
        <v>0.83</v>
      </c>
    </row>
    <row r="7366" customFormat="false" ht="12.8" hidden="false" customHeight="false" outlineLevel="0" collapsed="false">
      <c r="A7366" s="245" t="n">
        <v>101863</v>
      </c>
      <c r="B7366" s="246" t="s">
        <v>22683</v>
      </c>
      <c r="C7366" s="245" t="s">
        <v>15370</v>
      </c>
      <c r="D7366" s="247" t="n">
        <v>0.7859</v>
      </c>
    </row>
    <row r="7367" customFormat="false" ht="12.8" hidden="false" customHeight="false" outlineLevel="0" collapsed="false">
      <c r="A7367" s="245" t="n">
        <v>101864</v>
      </c>
      <c r="B7367" s="246" t="s">
        <v>22684</v>
      </c>
      <c r="C7367" s="245" t="s">
        <v>15370</v>
      </c>
      <c r="D7367" s="247" t="n">
        <v>0.8141</v>
      </c>
    </row>
    <row r="7368" customFormat="false" ht="12.8" hidden="false" customHeight="false" outlineLevel="0" collapsed="false">
      <c r="A7368" s="245" t="n">
        <v>101860</v>
      </c>
      <c r="B7368" s="246" t="s">
        <v>22685</v>
      </c>
      <c r="C7368" s="245" t="s">
        <v>15370</v>
      </c>
      <c r="D7368" s="247" t="n">
        <v>0.8262</v>
      </c>
    </row>
    <row r="7369" customFormat="false" ht="12.8" hidden="false" customHeight="false" outlineLevel="0" collapsed="false">
      <c r="A7369" s="245" t="n">
        <v>101857</v>
      </c>
      <c r="B7369" s="246" t="s">
        <v>22686</v>
      </c>
      <c r="C7369" s="245" t="s">
        <v>15370</v>
      </c>
      <c r="D7369" s="247" t="n">
        <v>0.8208</v>
      </c>
    </row>
    <row r="7370" customFormat="false" ht="12.8" hidden="false" customHeight="false" outlineLevel="0" collapsed="false">
      <c r="A7370" s="245" t="n">
        <v>101858</v>
      </c>
      <c r="B7370" s="246" t="s">
        <v>22687</v>
      </c>
      <c r="C7370" s="245" t="s">
        <v>15370</v>
      </c>
      <c r="D7370" s="247" t="n">
        <v>0.7827</v>
      </c>
    </row>
    <row r="7371" customFormat="false" ht="12.8" hidden="false" customHeight="false" outlineLevel="0" collapsed="false">
      <c r="A7371" s="245" t="n">
        <v>101859</v>
      </c>
      <c r="B7371" s="246" t="s">
        <v>22688</v>
      </c>
      <c r="C7371" s="245" t="s">
        <v>15370</v>
      </c>
      <c r="D7371" s="247" t="n">
        <v>0.8023</v>
      </c>
    </row>
    <row r="7372" customFormat="false" ht="12.8" hidden="false" customHeight="false" outlineLevel="0" collapsed="false">
      <c r="A7372" s="245" t="n">
        <v>101852</v>
      </c>
      <c r="B7372" s="246" t="s">
        <v>22689</v>
      </c>
      <c r="C7372" s="245" t="s">
        <v>15370</v>
      </c>
      <c r="D7372" s="247" t="n">
        <v>0.5975</v>
      </c>
    </row>
    <row r="7373" customFormat="false" ht="12.8" hidden="false" customHeight="false" outlineLevel="0" collapsed="false">
      <c r="A7373" s="245" t="n">
        <v>101850</v>
      </c>
      <c r="B7373" s="246" t="s">
        <v>22690</v>
      </c>
      <c r="C7373" s="245" t="s">
        <v>15370</v>
      </c>
      <c r="D7373" s="247" t="n">
        <v>0.6508</v>
      </c>
    </row>
    <row r="7374" customFormat="false" ht="12.8" hidden="false" customHeight="false" outlineLevel="0" collapsed="false">
      <c r="A7374" s="245" t="n">
        <v>101855</v>
      </c>
      <c r="B7374" s="246" t="s">
        <v>22691</v>
      </c>
      <c r="C7374" s="245" t="s">
        <v>15370</v>
      </c>
      <c r="D7374" s="247" t="n">
        <v>0.4956</v>
      </c>
    </row>
    <row r="7375" customFormat="false" ht="12.8" hidden="false" customHeight="false" outlineLevel="0" collapsed="false">
      <c r="A7375" s="245" t="n">
        <v>101853</v>
      </c>
      <c r="B7375" s="246" t="s">
        <v>22692</v>
      </c>
      <c r="C7375" s="245" t="s">
        <v>15370</v>
      </c>
      <c r="D7375" s="247" t="n">
        <v>0.5955</v>
      </c>
    </row>
    <row r="7376" customFormat="false" ht="12.8" hidden="false" customHeight="false" outlineLevel="0" collapsed="false">
      <c r="A7376" s="245" t="n">
        <v>101849</v>
      </c>
      <c r="B7376" s="246" t="s">
        <v>22693</v>
      </c>
      <c r="C7376" s="245" t="s">
        <v>15451</v>
      </c>
      <c r="D7376" s="247" t="n">
        <v>0.0843</v>
      </c>
    </row>
    <row r="7377" customFormat="false" ht="12.8" hidden="false" customHeight="false" outlineLevel="0" collapsed="false">
      <c r="A7377" s="245" t="n">
        <v>101841</v>
      </c>
      <c r="B7377" s="246" t="s">
        <v>22694</v>
      </c>
      <c r="C7377" s="245" t="s">
        <v>15451</v>
      </c>
      <c r="D7377" s="247" t="n">
        <v>0.1077</v>
      </c>
    </row>
    <row r="7378" customFormat="false" ht="12.8" hidden="false" customHeight="false" outlineLevel="0" collapsed="false">
      <c r="A7378" s="245" t="n">
        <v>101843</v>
      </c>
      <c r="B7378" s="246" t="s">
        <v>22695</v>
      </c>
      <c r="C7378" s="245" t="s">
        <v>15451</v>
      </c>
      <c r="D7378" s="247" t="n">
        <v>0.0625</v>
      </c>
    </row>
    <row r="7379" customFormat="false" ht="12.8" hidden="false" customHeight="false" outlineLevel="0" collapsed="false">
      <c r="A7379" s="245" t="n">
        <v>101844</v>
      </c>
      <c r="B7379" s="246" t="s">
        <v>22696</v>
      </c>
      <c r="C7379" s="245" t="s">
        <v>15451</v>
      </c>
      <c r="D7379" s="247" t="n">
        <v>0.0523</v>
      </c>
    </row>
    <row r="7380" customFormat="false" ht="12.8" hidden="false" customHeight="false" outlineLevel="0" collapsed="false">
      <c r="A7380" s="245" t="n">
        <v>101845</v>
      </c>
      <c r="B7380" s="246" t="s">
        <v>22697</v>
      </c>
      <c r="C7380" s="245" t="s">
        <v>15451</v>
      </c>
      <c r="D7380" s="247" t="n">
        <v>0.045</v>
      </c>
    </row>
    <row r="7381" customFormat="false" ht="12.8" hidden="false" customHeight="false" outlineLevel="0" collapsed="false">
      <c r="A7381" s="245" t="n">
        <v>101842</v>
      </c>
      <c r="B7381" s="246" t="s">
        <v>22698</v>
      </c>
      <c r="C7381" s="245" t="s">
        <v>15451</v>
      </c>
      <c r="D7381" s="247" t="n">
        <v>0.1231</v>
      </c>
    </row>
    <row r="7382" customFormat="false" ht="12.8" hidden="false" customHeight="false" outlineLevel="0" collapsed="false">
      <c r="A7382" s="245" t="n">
        <v>101846</v>
      </c>
      <c r="B7382" s="246" t="s">
        <v>22699</v>
      </c>
      <c r="C7382" s="245" t="s">
        <v>15451</v>
      </c>
      <c r="D7382" s="247" t="n">
        <v>0.0672</v>
      </c>
    </row>
    <row r="7383" customFormat="false" ht="12.8" hidden="false" customHeight="false" outlineLevel="0" collapsed="false">
      <c r="A7383" s="245" t="n">
        <v>101847</v>
      </c>
      <c r="B7383" s="246" t="s">
        <v>22700</v>
      </c>
      <c r="C7383" s="245" t="s">
        <v>15451</v>
      </c>
      <c r="D7383" s="247" t="n">
        <v>0.0554</v>
      </c>
    </row>
    <row r="7384" customFormat="false" ht="12.8" hidden="false" customHeight="false" outlineLevel="0" collapsed="false">
      <c r="A7384" s="245" t="n">
        <v>101848</v>
      </c>
      <c r="B7384" s="246" t="s">
        <v>22701</v>
      </c>
      <c r="C7384" s="245" t="s">
        <v>15451</v>
      </c>
      <c r="D7384" s="247" t="n">
        <v>0.0472</v>
      </c>
    </row>
    <row r="7385" customFormat="false" ht="12.8" hidden="false" customHeight="false" outlineLevel="0" collapsed="false">
      <c r="A7385" s="245" t="n">
        <v>101839</v>
      </c>
      <c r="B7385" s="246" t="s">
        <v>22702</v>
      </c>
      <c r="C7385" s="245" t="s">
        <v>15451</v>
      </c>
      <c r="D7385" s="247" t="n">
        <v>0.0794</v>
      </c>
    </row>
    <row r="7386" customFormat="false" ht="12.8" hidden="false" customHeight="false" outlineLevel="0" collapsed="false">
      <c r="A7386" s="245" t="n">
        <v>101840</v>
      </c>
      <c r="B7386" s="246" t="s">
        <v>22703</v>
      </c>
      <c r="C7386" s="245" t="s">
        <v>15451</v>
      </c>
      <c r="D7386" s="247" t="n">
        <v>0.1594</v>
      </c>
    </row>
    <row r="7387" customFormat="false" ht="12.8" hidden="false" customHeight="false" outlineLevel="0" collapsed="false">
      <c r="A7387" s="245" t="n">
        <v>101837</v>
      </c>
      <c r="B7387" s="246" t="s">
        <v>22704</v>
      </c>
      <c r="C7387" s="245" t="s">
        <v>15451</v>
      </c>
      <c r="D7387" s="247" t="n">
        <v>0.1682</v>
      </c>
    </row>
    <row r="7388" customFormat="false" ht="12.8" hidden="false" customHeight="false" outlineLevel="0" collapsed="false">
      <c r="A7388" s="245" t="n">
        <v>101838</v>
      </c>
      <c r="B7388" s="246" t="s">
        <v>22705</v>
      </c>
      <c r="C7388" s="245" t="s">
        <v>15451</v>
      </c>
      <c r="D7388" s="247" t="n">
        <v>0.1074</v>
      </c>
    </row>
    <row r="7389" customFormat="false" ht="12.8" hidden="false" customHeight="false" outlineLevel="0" collapsed="false">
      <c r="A7389" s="245" t="n">
        <v>101836</v>
      </c>
      <c r="B7389" s="246" t="s">
        <v>22706</v>
      </c>
      <c r="C7389" s="245" t="s">
        <v>15451</v>
      </c>
      <c r="D7389" s="247" t="n">
        <v>0.4302</v>
      </c>
    </row>
    <row r="7390" customFormat="false" ht="12.8" hidden="false" customHeight="false" outlineLevel="0" collapsed="false">
      <c r="A7390" s="245" t="n">
        <v>101835</v>
      </c>
      <c r="B7390" s="246" t="s">
        <v>22707</v>
      </c>
      <c r="C7390" s="245" t="s">
        <v>15451</v>
      </c>
      <c r="D7390" s="247" t="n">
        <v>0.4689</v>
      </c>
    </row>
    <row r="7391" customFormat="false" ht="12.8" hidden="false" customHeight="false" outlineLevel="0" collapsed="false">
      <c r="A7391" s="245" t="n">
        <v>101827</v>
      </c>
      <c r="B7391" s="246" t="s">
        <v>22708</v>
      </c>
      <c r="C7391" s="245" t="s">
        <v>15451</v>
      </c>
      <c r="D7391" s="247" t="n">
        <v>0.6175</v>
      </c>
    </row>
    <row r="7392" customFormat="false" ht="12.8" hidden="false" customHeight="false" outlineLevel="0" collapsed="false">
      <c r="A7392" s="245" t="n">
        <v>101829</v>
      </c>
      <c r="B7392" s="246" t="s">
        <v>22709</v>
      </c>
      <c r="C7392" s="245" t="s">
        <v>15451</v>
      </c>
      <c r="D7392" s="247" t="n">
        <v>0.4553</v>
      </c>
    </row>
    <row r="7393" customFormat="false" ht="12.8" hidden="false" customHeight="false" outlineLevel="0" collapsed="false">
      <c r="A7393" s="245" t="n">
        <v>101830</v>
      </c>
      <c r="B7393" s="246" t="s">
        <v>22710</v>
      </c>
      <c r="C7393" s="245" t="s">
        <v>15451</v>
      </c>
      <c r="D7393" s="247" t="n">
        <v>0.4055</v>
      </c>
    </row>
    <row r="7394" customFormat="false" ht="12.8" hidden="false" customHeight="false" outlineLevel="0" collapsed="false">
      <c r="A7394" s="245" t="n">
        <v>101831</v>
      </c>
      <c r="B7394" s="246" t="s">
        <v>22711</v>
      </c>
      <c r="C7394" s="245" t="s">
        <v>15451</v>
      </c>
      <c r="D7394" s="247" t="n">
        <v>0.366</v>
      </c>
    </row>
    <row r="7395" customFormat="false" ht="12.8" hidden="false" customHeight="false" outlineLevel="0" collapsed="false">
      <c r="A7395" s="245" t="n">
        <v>101828</v>
      </c>
      <c r="B7395" s="246" t="s">
        <v>22712</v>
      </c>
      <c r="C7395" s="245" t="s">
        <v>15451</v>
      </c>
      <c r="D7395" s="247" t="n">
        <v>0.658</v>
      </c>
    </row>
    <row r="7396" customFormat="false" ht="12.8" hidden="false" customHeight="false" outlineLevel="0" collapsed="false">
      <c r="A7396" s="245" t="n">
        <v>101832</v>
      </c>
      <c r="B7396" s="246" t="s">
        <v>22713</v>
      </c>
      <c r="C7396" s="245" t="s">
        <v>15451</v>
      </c>
      <c r="D7396" s="247" t="n">
        <v>0.4761</v>
      </c>
    </row>
    <row r="7397" customFormat="false" ht="12.8" hidden="false" customHeight="false" outlineLevel="0" collapsed="false">
      <c r="A7397" s="245" t="n">
        <v>101833</v>
      </c>
      <c r="B7397" s="246" t="s">
        <v>22714</v>
      </c>
      <c r="C7397" s="245" t="s">
        <v>15451</v>
      </c>
      <c r="D7397" s="247" t="n">
        <v>0.4215</v>
      </c>
    </row>
    <row r="7398" customFormat="false" ht="12.8" hidden="false" customHeight="false" outlineLevel="0" collapsed="false">
      <c r="A7398" s="245" t="n">
        <v>101834</v>
      </c>
      <c r="B7398" s="246" t="s">
        <v>22715</v>
      </c>
      <c r="C7398" s="245" t="s">
        <v>15451</v>
      </c>
      <c r="D7398" s="247" t="n">
        <v>0.3787</v>
      </c>
    </row>
    <row r="7399" customFormat="false" ht="12.8" hidden="false" customHeight="false" outlineLevel="0" collapsed="false">
      <c r="A7399" s="245" t="n">
        <v>101825</v>
      </c>
      <c r="B7399" s="246" t="s">
        <v>22716</v>
      </c>
      <c r="C7399" s="245" t="s">
        <v>15451</v>
      </c>
      <c r="D7399" s="247" t="n">
        <v>0.5252</v>
      </c>
    </row>
    <row r="7400" customFormat="false" ht="12.8" hidden="false" customHeight="false" outlineLevel="0" collapsed="false">
      <c r="A7400" s="245" t="n">
        <v>101826</v>
      </c>
      <c r="B7400" s="246" t="s">
        <v>22717</v>
      </c>
      <c r="C7400" s="245" t="s">
        <v>15451</v>
      </c>
      <c r="D7400" s="247" t="n">
        <v>0.4583</v>
      </c>
    </row>
    <row r="7401" customFormat="false" ht="12.8" hidden="false" customHeight="false" outlineLevel="0" collapsed="false">
      <c r="A7401" s="245" t="n">
        <v>101823</v>
      </c>
      <c r="B7401" s="246" t="s">
        <v>22718</v>
      </c>
      <c r="C7401" s="245" t="s">
        <v>15451</v>
      </c>
      <c r="D7401" s="247" t="n">
        <v>0.7505</v>
      </c>
    </row>
    <row r="7402" customFormat="false" ht="12.8" hidden="false" customHeight="false" outlineLevel="0" collapsed="false">
      <c r="A7402" s="245" t="n">
        <v>101824</v>
      </c>
      <c r="B7402" s="246" t="s">
        <v>22719</v>
      </c>
      <c r="C7402" s="245" t="s">
        <v>15451</v>
      </c>
      <c r="D7402" s="247" t="n">
        <v>0.6164</v>
      </c>
    </row>
    <row r="7403" customFormat="false" ht="12.8" hidden="false" customHeight="false" outlineLevel="0" collapsed="false">
      <c r="A7403" s="245" t="n">
        <v>101822</v>
      </c>
      <c r="B7403" s="246" t="s">
        <v>22720</v>
      </c>
      <c r="C7403" s="245" t="s">
        <v>15451</v>
      </c>
      <c r="D7403" s="247" t="n">
        <v>0.979</v>
      </c>
    </row>
    <row r="7404" customFormat="false" ht="12.8" hidden="false" customHeight="false" outlineLevel="0" collapsed="false">
      <c r="A7404" s="245" t="n">
        <v>101819</v>
      </c>
      <c r="B7404" s="246" t="s">
        <v>22721</v>
      </c>
      <c r="C7404" s="245" t="s">
        <v>15370</v>
      </c>
      <c r="D7404" s="247" t="n">
        <v>0.6776</v>
      </c>
    </row>
    <row r="7405" customFormat="false" ht="12.8" hidden="false" customHeight="false" outlineLevel="0" collapsed="false">
      <c r="A7405" s="245" t="n">
        <v>101817</v>
      </c>
      <c r="B7405" s="246" t="s">
        <v>22722</v>
      </c>
      <c r="C7405" s="245" t="s">
        <v>15370</v>
      </c>
      <c r="D7405" s="247" t="n">
        <v>0.7492</v>
      </c>
    </row>
    <row r="7406" customFormat="false" ht="12.8" hidden="false" customHeight="false" outlineLevel="0" collapsed="false">
      <c r="A7406" s="245" t="n">
        <v>101816</v>
      </c>
      <c r="B7406" s="246" t="s">
        <v>22723</v>
      </c>
      <c r="C7406" s="245" t="s">
        <v>15370</v>
      </c>
      <c r="D7406" s="247" t="n">
        <v>0.5487</v>
      </c>
    </row>
    <row r="7407" customFormat="false" ht="12.8" hidden="false" customHeight="false" outlineLevel="0" collapsed="false">
      <c r="A7407" s="245" t="n">
        <v>101820</v>
      </c>
      <c r="B7407" s="246" t="s">
        <v>22724</v>
      </c>
      <c r="C7407" s="245" t="s">
        <v>15370</v>
      </c>
      <c r="D7407" s="247" t="n">
        <v>0.8586</v>
      </c>
    </row>
    <row r="7408" customFormat="false" ht="12.8" hidden="false" customHeight="false" outlineLevel="0" collapsed="false">
      <c r="A7408" s="245" t="n">
        <v>102988</v>
      </c>
      <c r="B7408" s="246" t="s">
        <v>22725</v>
      </c>
      <c r="C7408" s="245" t="s">
        <v>15370</v>
      </c>
      <c r="D7408" s="247" t="n">
        <v>0.8922</v>
      </c>
    </row>
    <row r="7409" customFormat="false" ht="12.8" hidden="false" customHeight="false" outlineLevel="0" collapsed="false">
      <c r="A7409" s="245" t="n">
        <v>101814</v>
      </c>
      <c r="B7409" s="246" t="s">
        <v>22726</v>
      </c>
      <c r="C7409" s="245" t="s">
        <v>15370</v>
      </c>
      <c r="D7409" s="247" t="n">
        <v>0.679</v>
      </c>
    </row>
    <row r="7410" customFormat="false" ht="12.8" hidden="false" customHeight="false" outlineLevel="0" collapsed="false">
      <c r="A7410" s="245" t="n">
        <v>102098</v>
      </c>
      <c r="B7410" s="246" t="s">
        <v>22727</v>
      </c>
      <c r="C7410" s="245" t="s">
        <v>15451</v>
      </c>
      <c r="D7410" s="247" t="n">
        <v>0.123</v>
      </c>
    </row>
    <row r="7411" customFormat="false" ht="12.8" hidden="false" customHeight="false" outlineLevel="0" collapsed="false">
      <c r="A7411" s="245" t="n">
        <v>92994</v>
      </c>
      <c r="B7411" s="246" t="s">
        <v>22728</v>
      </c>
      <c r="C7411" s="245" t="s">
        <v>15376</v>
      </c>
      <c r="D7411" s="247" t="n">
        <v>0.0601</v>
      </c>
    </row>
    <row r="7412" customFormat="false" ht="12.8" hidden="false" customHeight="false" outlineLevel="0" collapsed="false">
      <c r="A7412" s="245" t="n">
        <v>92996</v>
      </c>
      <c r="B7412" s="246" t="s">
        <v>22729</v>
      </c>
      <c r="C7412" s="245" t="s">
        <v>15376</v>
      </c>
      <c r="D7412" s="247" t="n">
        <v>0.0588</v>
      </c>
    </row>
    <row r="7413" customFormat="false" ht="12.8" hidden="false" customHeight="false" outlineLevel="0" collapsed="false">
      <c r="A7413" s="245" t="n">
        <v>92998</v>
      </c>
      <c r="B7413" s="246" t="s">
        <v>22730</v>
      </c>
      <c r="C7413" s="245" t="s">
        <v>15376</v>
      </c>
      <c r="D7413" s="247" t="n">
        <v>0.0567</v>
      </c>
    </row>
    <row r="7414" customFormat="false" ht="12.8" hidden="false" customHeight="false" outlineLevel="0" collapsed="false">
      <c r="A7414" s="245" t="n">
        <v>93000</v>
      </c>
      <c r="B7414" s="246" t="s">
        <v>22731</v>
      </c>
      <c r="C7414" s="245" t="s">
        <v>15376</v>
      </c>
      <c r="D7414" s="247" t="n">
        <v>0.0531</v>
      </c>
    </row>
    <row r="7415" customFormat="false" ht="12.8" hidden="false" customHeight="false" outlineLevel="0" collapsed="false">
      <c r="A7415" s="245" t="n">
        <v>92984</v>
      </c>
      <c r="B7415" s="246" t="s">
        <v>22732</v>
      </c>
      <c r="C7415" s="245" t="s">
        <v>15376</v>
      </c>
      <c r="D7415" s="247" t="n">
        <v>0.1174</v>
      </c>
    </row>
    <row r="7416" customFormat="false" ht="12.8" hidden="false" customHeight="false" outlineLevel="0" collapsed="false">
      <c r="A7416" s="245" t="n">
        <v>93002</v>
      </c>
      <c r="B7416" s="246" t="s">
        <v>22733</v>
      </c>
      <c r="C7416" s="245" t="s">
        <v>15376</v>
      </c>
      <c r="D7416" s="247" t="n">
        <v>0.0498</v>
      </c>
    </row>
    <row r="7417" customFormat="false" ht="12.8" hidden="false" customHeight="false" outlineLevel="0" collapsed="false">
      <c r="A7417" s="245" t="n">
        <v>92986</v>
      </c>
      <c r="B7417" s="246" t="s">
        <v>22734</v>
      </c>
      <c r="C7417" s="245" t="s">
        <v>15376</v>
      </c>
      <c r="D7417" s="247" t="n">
        <v>0.0972</v>
      </c>
    </row>
    <row r="7418" customFormat="false" ht="12.8" hidden="false" customHeight="false" outlineLevel="0" collapsed="false">
      <c r="A7418" s="245" t="n">
        <v>92988</v>
      </c>
      <c r="B7418" s="246" t="s">
        <v>22735</v>
      </c>
      <c r="C7418" s="245" t="s">
        <v>15376</v>
      </c>
      <c r="D7418" s="247" t="n">
        <v>0.0799</v>
      </c>
    </row>
    <row r="7419" customFormat="false" ht="12.8" hidden="false" customHeight="false" outlineLevel="0" collapsed="false">
      <c r="A7419" s="245" t="n">
        <v>92990</v>
      </c>
      <c r="B7419" s="246" t="s">
        <v>22736</v>
      </c>
      <c r="C7419" s="245" t="s">
        <v>15376</v>
      </c>
      <c r="D7419" s="247" t="n">
        <v>0.0701</v>
      </c>
    </row>
    <row r="7420" customFormat="false" ht="12.8" hidden="false" customHeight="false" outlineLevel="0" collapsed="false">
      <c r="A7420" s="245" t="n">
        <v>92992</v>
      </c>
      <c r="B7420" s="246" t="s">
        <v>22737</v>
      </c>
      <c r="C7420" s="245" t="s">
        <v>15376</v>
      </c>
      <c r="D7420" s="247" t="n">
        <v>0.0661</v>
      </c>
    </row>
    <row r="7421" customFormat="false" ht="12.8" hidden="false" customHeight="false" outlineLevel="0" collapsed="false">
      <c r="A7421" s="245" t="n">
        <v>103491</v>
      </c>
      <c r="B7421" s="246" t="s">
        <v>22738</v>
      </c>
      <c r="C7421" s="245" t="s">
        <v>15451</v>
      </c>
      <c r="D7421" s="247" t="n">
        <v>0.4752</v>
      </c>
    </row>
    <row r="7422" customFormat="false" ht="12.8" hidden="false" customHeight="false" outlineLevel="0" collapsed="false">
      <c r="A7422" s="245" t="n">
        <v>93026</v>
      </c>
      <c r="B7422" s="246" t="s">
        <v>22739</v>
      </c>
      <c r="C7422" s="245" t="s">
        <v>14</v>
      </c>
      <c r="D7422" s="247" t="n">
        <v>0.3819</v>
      </c>
    </row>
    <row r="7423" customFormat="false" ht="12.8" hidden="false" customHeight="false" outlineLevel="0" collapsed="false">
      <c r="A7423" s="245" t="n">
        <v>93018</v>
      </c>
      <c r="B7423" s="246" t="s">
        <v>22740</v>
      </c>
      <c r="C7423" s="245" t="s">
        <v>14</v>
      </c>
      <c r="D7423" s="247" t="n">
        <v>0.7306</v>
      </c>
    </row>
    <row r="7424" customFormat="false" ht="12.8" hidden="false" customHeight="false" outlineLevel="0" collapsed="false">
      <c r="A7424" s="245" t="n">
        <v>93020</v>
      </c>
      <c r="B7424" s="246" t="s">
        <v>22741</v>
      </c>
      <c r="C7424" s="245" t="s">
        <v>14</v>
      </c>
      <c r="D7424" s="247" t="n">
        <v>0.6574</v>
      </c>
    </row>
    <row r="7425" customFormat="false" ht="12.8" hidden="false" customHeight="false" outlineLevel="0" collapsed="false">
      <c r="A7425" s="245" t="n">
        <v>93022</v>
      </c>
      <c r="B7425" s="246" t="s">
        <v>22742</v>
      </c>
      <c r="C7425" s="245" t="s">
        <v>14</v>
      </c>
      <c r="D7425" s="247" t="n">
        <v>0.4735</v>
      </c>
    </row>
    <row r="7426" customFormat="false" ht="12.8" hidden="false" customHeight="false" outlineLevel="0" collapsed="false">
      <c r="A7426" s="245" t="n">
        <v>93024</v>
      </c>
      <c r="B7426" s="246" t="s">
        <v>22743</v>
      </c>
      <c r="C7426" s="245" t="s">
        <v>14</v>
      </c>
      <c r="D7426" s="247" t="n">
        <v>0.499</v>
      </c>
    </row>
    <row r="7427" customFormat="false" ht="12.8" hidden="false" customHeight="false" outlineLevel="0" collapsed="false">
      <c r="A7427" s="245" t="n">
        <v>97670</v>
      </c>
      <c r="B7427" s="246" t="s">
        <v>22744</v>
      </c>
      <c r="C7427" s="245" t="s">
        <v>15376</v>
      </c>
      <c r="D7427" s="247" t="n">
        <v>0.308</v>
      </c>
    </row>
    <row r="7428" customFormat="false" ht="12.8" hidden="false" customHeight="false" outlineLevel="0" collapsed="false">
      <c r="A7428" s="245" t="n">
        <v>97667</v>
      </c>
      <c r="B7428" s="246" t="s">
        <v>22745</v>
      </c>
      <c r="C7428" s="245" t="s">
        <v>15376</v>
      </c>
      <c r="D7428" s="247" t="n">
        <v>0.3274</v>
      </c>
    </row>
    <row r="7429" customFormat="false" ht="12.8" hidden="false" customHeight="false" outlineLevel="0" collapsed="false">
      <c r="A7429" s="245" t="n">
        <v>97668</v>
      </c>
      <c r="B7429" s="246" t="s">
        <v>22746</v>
      </c>
      <c r="C7429" s="245" t="s">
        <v>15376</v>
      </c>
      <c r="D7429" s="247" t="n">
        <v>0.323</v>
      </c>
    </row>
    <row r="7430" customFormat="false" ht="12.8" hidden="false" customHeight="false" outlineLevel="0" collapsed="false">
      <c r="A7430" s="245" t="n">
        <v>97669</v>
      </c>
      <c r="B7430" s="246" t="s">
        <v>22747</v>
      </c>
      <c r="C7430" s="245" t="s">
        <v>15376</v>
      </c>
      <c r="D7430" s="247" t="n">
        <v>0.3523</v>
      </c>
    </row>
    <row r="7431" customFormat="false" ht="12.8" hidden="false" customHeight="false" outlineLevel="0" collapsed="false">
      <c r="A7431" s="245" t="n">
        <v>93012</v>
      </c>
      <c r="B7431" s="246" t="s">
        <v>22748</v>
      </c>
      <c r="C7431" s="245" t="s">
        <v>15376</v>
      </c>
      <c r="D7431" s="247" t="n">
        <v>0.1235</v>
      </c>
    </row>
    <row r="7432" customFormat="false" ht="12.8" hidden="false" customHeight="false" outlineLevel="0" collapsed="false">
      <c r="A7432" s="245" t="n">
        <v>93008</v>
      </c>
      <c r="B7432" s="246" t="s">
        <v>22749</v>
      </c>
      <c r="C7432" s="245" t="s">
        <v>15376</v>
      </c>
      <c r="D7432" s="247" t="n">
        <v>0.2588</v>
      </c>
    </row>
    <row r="7433" customFormat="false" ht="12.8" hidden="false" customHeight="false" outlineLevel="0" collapsed="false">
      <c r="A7433" s="245" t="n">
        <v>93009</v>
      </c>
      <c r="B7433" s="246" t="s">
        <v>22750</v>
      </c>
      <c r="C7433" s="245" t="s">
        <v>15376</v>
      </c>
      <c r="D7433" s="247" t="n">
        <v>0.1975</v>
      </c>
    </row>
    <row r="7434" customFormat="false" ht="12.8" hidden="false" customHeight="false" outlineLevel="0" collapsed="false">
      <c r="A7434" s="245" t="n">
        <v>93010</v>
      </c>
      <c r="B7434" s="246" t="s">
        <v>22751</v>
      </c>
      <c r="C7434" s="245" t="s">
        <v>15376</v>
      </c>
      <c r="D7434" s="247" t="n">
        <v>0.1677</v>
      </c>
    </row>
    <row r="7435" customFormat="false" ht="12.8" hidden="false" customHeight="false" outlineLevel="0" collapsed="false">
      <c r="A7435" s="245" t="n">
        <v>93011</v>
      </c>
      <c r="B7435" s="246" t="s">
        <v>22752</v>
      </c>
      <c r="C7435" s="245" t="s">
        <v>15376</v>
      </c>
      <c r="D7435" s="247" t="n">
        <v>0.1512</v>
      </c>
    </row>
    <row r="7436" customFormat="false" ht="12.8" hidden="false" customHeight="false" outlineLevel="0" collapsed="false">
      <c r="A7436" s="245" t="n">
        <v>93017</v>
      </c>
      <c r="B7436" s="246" t="s">
        <v>22753</v>
      </c>
      <c r="C7436" s="245" t="s">
        <v>14</v>
      </c>
      <c r="D7436" s="247" t="n">
        <v>0.4201</v>
      </c>
    </row>
    <row r="7437" customFormat="false" ht="12.8" hidden="false" customHeight="false" outlineLevel="0" collapsed="false">
      <c r="A7437" s="245" t="n">
        <v>93013</v>
      </c>
      <c r="B7437" s="246" t="s">
        <v>22754</v>
      </c>
      <c r="C7437" s="245" t="s">
        <v>14</v>
      </c>
      <c r="D7437" s="247" t="n">
        <v>0.7434</v>
      </c>
    </row>
    <row r="7438" customFormat="false" ht="12.8" hidden="false" customHeight="false" outlineLevel="0" collapsed="false">
      <c r="A7438" s="245" t="n">
        <v>93014</v>
      </c>
      <c r="B7438" s="246" t="s">
        <v>22755</v>
      </c>
      <c r="C7438" s="245" t="s">
        <v>14</v>
      </c>
      <c r="D7438" s="247" t="n">
        <v>0.6972</v>
      </c>
    </row>
    <row r="7439" customFormat="false" ht="12.8" hidden="false" customHeight="false" outlineLevel="0" collapsed="false">
      <c r="A7439" s="245" t="n">
        <v>93015</v>
      </c>
      <c r="B7439" s="246" t="s">
        <v>22756</v>
      </c>
      <c r="C7439" s="245" t="s">
        <v>14</v>
      </c>
      <c r="D7439" s="247" t="n">
        <v>0.553</v>
      </c>
    </row>
    <row r="7440" customFormat="false" ht="12.8" hidden="false" customHeight="false" outlineLevel="0" collapsed="false">
      <c r="A7440" s="245" t="n">
        <v>93016</v>
      </c>
      <c r="B7440" s="246" t="s">
        <v>22757</v>
      </c>
      <c r="C7440" s="245" t="s">
        <v>14</v>
      </c>
      <c r="D7440" s="247" t="n">
        <v>0.5053</v>
      </c>
    </row>
    <row r="7441" customFormat="false" ht="12.8" hidden="false" customHeight="false" outlineLevel="0" collapsed="false">
      <c r="A7441" s="245" t="n">
        <v>103490</v>
      </c>
      <c r="B7441" s="246" t="s">
        <v>22758</v>
      </c>
      <c r="C7441" s="245" t="s">
        <v>15451</v>
      </c>
      <c r="D7441" s="247" t="n">
        <v>0.7038</v>
      </c>
    </row>
    <row r="7442" customFormat="false" ht="12.8" hidden="false" customHeight="false" outlineLevel="0" collapsed="false">
      <c r="A7442" s="245" t="n">
        <v>106082</v>
      </c>
      <c r="B7442" s="246" t="s">
        <v>22759</v>
      </c>
      <c r="C7442" s="245" t="s">
        <v>14</v>
      </c>
      <c r="D7442" s="247" t="n">
        <v>0.5331</v>
      </c>
    </row>
    <row r="7443" customFormat="false" ht="12.8" hidden="false" customHeight="false" outlineLevel="0" collapsed="false">
      <c r="A7443" s="245" t="n">
        <v>98306</v>
      </c>
      <c r="B7443" s="246" t="s">
        <v>22760</v>
      </c>
      <c r="C7443" s="245" t="s">
        <v>14</v>
      </c>
      <c r="D7443" s="247" t="n">
        <v>0.5039</v>
      </c>
    </row>
    <row r="7444" customFormat="false" ht="12.8" hidden="false" customHeight="false" outlineLevel="0" collapsed="false">
      <c r="A7444" s="245" t="n">
        <v>100553</v>
      </c>
      <c r="B7444" s="246" t="s">
        <v>22761</v>
      </c>
      <c r="C7444" s="245" t="s">
        <v>15376</v>
      </c>
      <c r="D7444" s="247" t="n">
        <v>0.1753</v>
      </c>
    </row>
    <row r="7445" customFormat="false" ht="12.8" hidden="false" customHeight="false" outlineLevel="0" collapsed="false">
      <c r="A7445" s="245" t="n">
        <v>100554</v>
      </c>
      <c r="B7445" s="246" t="s">
        <v>22762</v>
      </c>
      <c r="C7445" s="245" t="s">
        <v>15376</v>
      </c>
      <c r="D7445" s="247" t="n">
        <v>0.7043</v>
      </c>
    </row>
    <row r="7446" customFormat="false" ht="12.8" hidden="false" customHeight="false" outlineLevel="0" collapsed="false">
      <c r="A7446" s="245" t="n">
        <v>98300</v>
      </c>
      <c r="B7446" s="246" t="s">
        <v>22763</v>
      </c>
      <c r="C7446" s="245" t="s">
        <v>15376</v>
      </c>
      <c r="D7446" s="247" t="n">
        <v>0.6958</v>
      </c>
    </row>
    <row r="7447" customFormat="false" ht="12.8" hidden="false" customHeight="false" outlineLevel="0" collapsed="false">
      <c r="A7447" s="245" t="n">
        <v>98295</v>
      </c>
      <c r="B7447" s="246" t="s">
        <v>22764</v>
      </c>
      <c r="C7447" s="245" t="s">
        <v>15376</v>
      </c>
      <c r="D7447" s="247" t="n">
        <v>0.0711</v>
      </c>
    </row>
    <row r="7448" customFormat="false" ht="12.8" hidden="false" customHeight="false" outlineLevel="0" collapsed="false">
      <c r="A7448" s="245" t="n">
        <v>98294</v>
      </c>
      <c r="B7448" s="246" t="s">
        <v>22765</v>
      </c>
      <c r="C7448" s="245" t="s">
        <v>15376</v>
      </c>
      <c r="D7448" s="247" t="n">
        <v>0.3066</v>
      </c>
    </row>
    <row r="7449" customFormat="false" ht="12.8" hidden="false" customHeight="false" outlineLevel="0" collapsed="false">
      <c r="A7449" s="245" t="n">
        <v>98297</v>
      </c>
      <c r="B7449" s="246" t="s">
        <v>22766</v>
      </c>
      <c r="C7449" s="245" t="s">
        <v>15376</v>
      </c>
      <c r="D7449" s="247" t="n">
        <v>0.0526</v>
      </c>
    </row>
    <row r="7450" customFormat="false" ht="12.8" hidden="false" customHeight="false" outlineLevel="0" collapsed="false">
      <c r="A7450" s="245" t="n">
        <v>98296</v>
      </c>
      <c r="B7450" s="246" t="s">
        <v>22767</v>
      </c>
      <c r="C7450" s="245" t="s">
        <v>15376</v>
      </c>
      <c r="D7450" s="247" t="n">
        <v>0.2413</v>
      </c>
    </row>
    <row r="7451" customFormat="false" ht="12.8" hidden="false" customHeight="false" outlineLevel="0" collapsed="false">
      <c r="A7451" s="245" t="n">
        <v>98299</v>
      </c>
      <c r="B7451" s="246" t="s">
        <v>22768</v>
      </c>
      <c r="C7451" s="245" t="s">
        <v>15376</v>
      </c>
      <c r="D7451" s="247" t="n">
        <v>0.0207</v>
      </c>
    </row>
    <row r="7452" customFormat="false" ht="12.8" hidden="false" customHeight="false" outlineLevel="0" collapsed="false">
      <c r="A7452" s="245" t="n">
        <v>98298</v>
      </c>
      <c r="B7452" s="246" t="s">
        <v>22769</v>
      </c>
      <c r="C7452" s="245" t="s">
        <v>15376</v>
      </c>
      <c r="D7452" s="247" t="n">
        <v>0.1077</v>
      </c>
    </row>
    <row r="7453" customFormat="false" ht="12.8" hidden="false" customHeight="false" outlineLevel="0" collapsed="false">
      <c r="A7453" s="245" t="n">
        <v>98261</v>
      </c>
      <c r="B7453" s="246" t="s">
        <v>22770</v>
      </c>
      <c r="C7453" s="245" t="s">
        <v>15376</v>
      </c>
      <c r="D7453" s="247" t="n">
        <v>0.7807</v>
      </c>
    </row>
    <row r="7454" customFormat="false" ht="12.8" hidden="false" customHeight="false" outlineLevel="0" collapsed="false">
      <c r="A7454" s="245" t="n">
        <v>98287</v>
      </c>
      <c r="B7454" s="246" t="s">
        <v>22771</v>
      </c>
      <c r="C7454" s="245" t="s">
        <v>15376</v>
      </c>
      <c r="D7454" s="247" t="n">
        <v>0.4565</v>
      </c>
    </row>
    <row r="7455" customFormat="false" ht="12.8" hidden="false" customHeight="false" outlineLevel="0" collapsed="false">
      <c r="A7455" s="245" t="n">
        <v>98280</v>
      </c>
      <c r="B7455" s="246" t="s">
        <v>22772</v>
      </c>
      <c r="C7455" s="245" t="s">
        <v>15376</v>
      </c>
      <c r="D7455" s="247" t="n">
        <v>0.8895</v>
      </c>
    </row>
    <row r="7456" customFormat="false" ht="12.8" hidden="false" customHeight="false" outlineLevel="0" collapsed="false">
      <c r="A7456" s="245" t="n">
        <v>98288</v>
      </c>
      <c r="B7456" s="246" t="s">
        <v>22773</v>
      </c>
      <c r="C7456" s="245" t="s">
        <v>15376</v>
      </c>
      <c r="D7456" s="247" t="n">
        <v>0.3439</v>
      </c>
    </row>
    <row r="7457" customFormat="false" ht="12.8" hidden="false" customHeight="false" outlineLevel="0" collapsed="false">
      <c r="A7457" s="245" t="n">
        <v>98281</v>
      </c>
      <c r="B7457" s="246" t="s">
        <v>22774</v>
      </c>
      <c r="C7457" s="245" t="s">
        <v>15376</v>
      </c>
      <c r="D7457" s="247" t="n">
        <v>0.8095</v>
      </c>
    </row>
    <row r="7458" customFormat="false" ht="12.8" hidden="false" customHeight="false" outlineLevel="0" collapsed="false">
      <c r="A7458" s="245" t="n">
        <v>98262</v>
      </c>
      <c r="B7458" s="246" t="s">
        <v>22775</v>
      </c>
      <c r="C7458" s="245" t="s">
        <v>15376</v>
      </c>
      <c r="D7458" s="247" t="n">
        <v>0.6572</v>
      </c>
    </row>
    <row r="7459" customFormat="false" ht="12.8" hidden="false" customHeight="false" outlineLevel="0" collapsed="false">
      <c r="A7459" s="245" t="n">
        <v>98289</v>
      </c>
      <c r="B7459" s="246" t="s">
        <v>22776</v>
      </c>
      <c r="C7459" s="245" t="s">
        <v>15376</v>
      </c>
      <c r="D7459" s="247" t="n">
        <v>0.3583</v>
      </c>
    </row>
    <row r="7460" customFormat="false" ht="12.8" hidden="false" customHeight="false" outlineLevel="0" collapsed="false">
      <c r="A7460" s="245" t="n">
        <v>98282</v>
      </c>
      <c r="B7460" s="246" t="s">
        <v>22777</v>
      </c>
      <c r="C7460" s="245" t="s">
        <v>15376</v>
      </c>
      <c r="D7460" s="247" t="n">
        <v>0.8028</v>
      </c>
    </row>
    <row r="7461" customFormat="false" ht="12.8" hidden="false" customHeight="false" outlineLevel="0" collapsed="false">
      <c r="A7461" s="245" t="n">
        <v>98263</v>
      </c>
      <c r="B7461" s="246" t="s">
        <v>22778</v>
      </c>
      <c r="C7461" s="245" t="s">
        <v>15376</v>
      </c>
      <c r="D7461" s="247" t="n">
        <v>0.6524</v>
      </c>
    </row>
    <row r="7462" customFormat="false" ht="12.8" hidden="false" customHeight="false" outlineLevel="0" collapsed="false">
      <c r="A7462" s="245" t="n">
        <v>98290</v>
      </c>
      <c r="B7462" s="246" t="s">
        <v>22779</v>
      </c>
      <c r="C7462" s="245" t="s">
        <v>15376</v>
      </c>
      <c r="D7462" s="247" t="n">
        <v>0.2909</v>
      </c>
    </row>
    <row r="7463" customFormat="false" ht="12.8" hidden="false" customHeight="false" outlineLevel="0" collapsed="false">
      <c r="A7463" s="245" t="n">
        <v>98283</v>
      </c>
      <c r="B7463" s="246" t="s">
        <v>22780</v>
      </c>
      <c r="C7463" s="245" t="s">
        <v>15376</v>
      </c>
      <c r="D7463" s="247" t="n">
        <v>0.731</v>
      </c>
    </row>
    <row r="7464" customFormat="false" ht="12.8" hidden="false" customHeight="false" outlineLevel="0" collapsed="false">
      <c r="A7464" s="245" t="n">
        <v>98264</v>
      </c>
      <c r="B7464" s="246" t="s">
        <v>22781</v>
      </c>
      <c r="C7464" s="245" t="s">
        <v>15376</v>
      </c>
      <c r="D7464" s="247" t="n">
        <v>0.5602</v>
      </c>
    </row>
    <row r="7465" customFormat="false" ht="12.8" hidden="false" customHeight="false" outlineLevel="0" collapsed="false">
      <c r="A7465" s="245" t="n">
        <v>98273</v>
      </c>
      <c r="B7465" s="246" t="s">
        <v>22782</v>
      </c>
      <c r="C7465" s="245" t="s">
        <v>15376</v>
      </c>
      <c r="D7465" s="247" t="n">
        <v>0.1301</v>
      </c>
    </row>
    <row r="7466" customFormat="false" ht="12.8" hidden="false" customHeight="false" outlineLevel="0" collapsed="false">
      <c r="A7466" s="245" t="n">
        <v>98291</v>
      </c>
      <c r="B7466" s="246" t="s">
        <v>22783</v>
      </c>
      <c r="C7466" s="245" t="s">
        <v>15376</v>
      </c>
      <c r="D7466" s="247" t="n">
        <v>0.2636</v>
      </c>
    </row>
    <row r="7467" customFormat="false" ht="12.8" hidden="false" customHeight="false" outlineLevel="0" collapsed="false">
      <c r="A7467" s="245" t="n">
        <v>98284</v>
      </c>
      <c r="B7467" s="246" t="s">
        <v>22784</v>
      </c>
      <c r="C7467" s="245" t="s">
        <v>15376</v>
      </c>
      <c r="D7467" s="247" t="n">
        <v>0.6929</v>
      </c>
    </row>
    <row r="7468" customFormat="false" ht="12.8" hidden="false" customHeight="false" outlineLevel="0" collapsed="false">
      <c r="A7468" s="245" t="n">
        <v>98265</v>
      </c>
      <c r="B7468" s="246" t="s">
        <v>22785</v>
      </c>
      <c r="C7468" s="245" t="s">
        <v>15376</v>
      </c>
      <c r="D7468" s="247" t="n">
        <v>0.5178</v>
      </c>
    </row>
    <row r="7469" customFormat="false" ht="12.8" hidden="false" customHeight="false" outlineLevel="0" collapsed="false">
      <c r="A7469" s="245" t="n">
        <v>98274</v>
      </c>
      <c r="B7469" s="246" t="s">
        <v>22786</v>
      </c>
      <c r="C7469" s="245" t="s">
        <v>15376</v>
      </c>
      <c r="D7469" s="247" t="n">
        <v>0.1284</v>
      </c>
    </row>
    <row r="7470" customFormat="false" ht="12.8" hidden="false" customHeight="false" outlineLevel="0" collapsed="false">
      <c r="A7470" s="245" t="n">
        <v>98292</v>
      </c>
      <c r="B7470" s="246" t="s">
        <v>22787</v>
      </c>
      <c r="C7470" s="245" t="s">
        <v>15376</v>
      </c>
      <c r="D7470" s="247" t="n">
        <v>0.226</v>
      </c>
    </row>
    <row r="7471" customFormat="false" ht="12.8" hidden="false" customHeight="false" outlineLevel="0" collapsed="false">
      <c r="A7471" s="245" t="n">
        <v>98285</v>
      </c>
      <c r="B7471" s="246" t="s">
        <v>22788</v>
      </c>
      <c r="C7471" s="245" t="s">
        <v>15376</v>
      </c>
      <c r="D7471" s="247" t="n">
        <v>0.6402</v>
      </c>
    </row>
    <row r="7472" customFormat="false" ht="12.8" hidden="false" customHeight="false" outlineLevel="0" collapsed="false">
      <c r="A7472" s="245" t="n">
        <v>98266</v>
      </c>
      <c r="B7472" s="246" t="s">
        <v>22789</v>
      </c>
      <c r="C7472" s="245" t="s">
        <v>15376</v>
      </c>
      <c r="D7472" s="247" t="n">
        <v>0.4598</v>
      </c>
    </row>
    <row r="7473" customFormat="false" ht="12.8" hidden="false" customHeight="false" outlineLevel="0" collapsed="false">
      <c r="A7473" s="245" t="n">
        <v>98275</v>
      </c>
      <c r="B7473" s="246" t="s">
        <v>22790</v>
      </c>
      <c r="C7473" s="245" t="s">
        <v>15376</v>
      </c>
      <c r="D7473" s="247" t="n">
        <v>0.1125</v>
      </c>
    </row>
    <row r="7474" customFormat="false" ht="12.8" hidden="false" customHeight="false" outlineLevel="0" collapsed="false">
      <c r="A7474" s="245" t="n">
        <v>98293</v>
      </c>
      <c r="B7474" s="246" t="s">
        <v>22791</v>
      </c>
      <c r="C7474" s="245" t="s">
        <v>15376</v>
      </c>
      <c r="D7474" s="247" t="n">
        <v>0.2288</v>
      </c>
    </row>
    <row r="7475" customFormat="false" ht="12.8" hidden="false" customHeight="false" outlineLevel="0" collapsed="false">
      <c r="A7475" s="245" t="n">
        <v>98286</v>
      </c>
      <c r="B7475" s="246" t="s">
        <v>22792</v>
      </c>
      <c r="C7475" s="245" t="s">
        <v>15376</v>
      </c>
      <c r="D7475" s="247" t="n">
        <v>0.5261</v>
      </c>
    </row>
    <row r="7476" customFormat="false" ht="12.8" hidden="false" customHeight="false" outlineLevel="0" collapsed="false">
      <c r="A7476" s="245" t="n">
        <v>98267</v>
      </c>
      <c r="B7476" s="246" t="s">
        <v>22793</v>
      </c>
      <c r="C7476" s="245" t="s">
        <v>15376</v>
      </c>
      <c r="D7476" s="247" t="n">
        <v>0.3754</v>
      </c>
    </row>
    <row r="7477" customFormat="false" ht="12.8" hidden="false" customHeight="false" outlineLevel="0" collapsed="false">
      <c r="A7477" s="245" t="n">
        <v>98276</v>
      </c>
      <c r="B7477" s="246" t="s">
        <v>22794</v>
      </c>
      <c r="C7477" s="245" t="s">
        <v>15376</v>
      </c>
      <c r="D7477" s="247" t="n">
        <v>0.171</v>
      </c>
    </row>
    <row r="7478" customFormat="false" ht="12.8" hidden="false" customHeight="false" outlineLevel="0" collapsed="false">
      <c r="A7478" s="245" t="n">
        <v>98268</v>
      </c>
      <c r="B7478" s="246" t="s">
        <v>22795</v>
      </c>
      <c r="C7478" s="245" t="s">
        <v>15376</v>
      </c>
      <c r="D7478" s="247" t="n">
        <v>0.264</v>
      </c>
    </row>
    <row r="7479" customFormat="false" ht="12.8" hidden="false" customHeight="false" outlineLevel="0" collapsed="false">
      <c r="A7479" s="245" t="n">
        <v>98277</v>
      </c>
      <c r="B7479" s="246" t="s">
        <v>22796</v>
      </c>
      <c r="C7479" s="245" t="s">
        <v>15376</v>
      </c>
      <c r="D7479" s="247" t="n">
        <v>0.1308</v>
      </c>
    </row>
    <row r="7480" customFormat="false" ht="12.8" hidden="false" customHeight="false" outlineLevel="0" collapsed="false">
      <c r="A7480" s="245" t="n">
        <v>98272</v>
      </c>
      <c r="B7480" s="246" t="s">
        <v>22797</v>
      </c>
      <c r="C7480" s="245" t="s">
        <v>15376</v>
      </c>
      <c r="D7480" s="247" t="n">
        <v>0.0723</v>
      </c>
    </row>
    <row r="7481" customFormat="false" ht="12.8" hidden="false" customHeight="false" outlineLevel="0" collapsed="false">
      <c r="A7481" s="245" t="n">
        <v>98269</v>
      </c>
      <c r="B7481" s="246" t="s">
        <v>22798</v>
      </c>
      <c r="C7481" s="245" t="s">
        <v>15376</v>
      </c>
      <c r="D7481" s="247" t="n">
        <v>0.2122</v>
      </c>
    </row>
    <row r="7482" customFormat="false" ht="12.8" hidden="false" customHeight="false" outlineLevel="0" collapsed="false">
      <c r="A7482" s="245" t="n">
        <v>98278</v>
      </c>
      <c r="B7482" s="246" t="s">
        <v>22799</v>
      </c>
      <c r="C7482" s="245" t="s">
        <v>15376</v>
      </c>
      <c r="D7482" s="247" t="n">
        <v>0.1123</v>
      </c>
    </row>
    <row r="7483" customFormat="false" ht="12.8" hidden="false" customHeight="false" outlineLevel="0" collapsed="false">
      <c r="A7483" s="245" t="n">
        <v>98270</v>
      </c>
      <c r="B7483" s="246" t="s">
        <v>22800</v>
      </c>
      <c r="C7483" s="245" t="s">
        <v>15376</v>
      </c>
      <c r="D7483" s="247" t="n">
        <v>0.1554</v>
      </c>
    </row>
    <row r="7484" customFormat="false" ht="12.8" hidden="false" customHeight="false" outlineLevel="0" collapsed="false">
      <c r="A7484" s="245" t="n">
        <v>98279</v>
      </c>
      <c r="B7484" s="246" t="s">
        <v>22801</v>
      </c>
      <c r="C7484" s="245" t="s">
        <v>15376</v>
      </c>
      <c r="D7484" s="247" t="n">
        <v>0.0879</v>
      </c>
    </row>
    <row r="7485" customFormat="false" ht="12.8" hidden="false" customHeight="false" outlineLevel="0" collapsed="false">
      <c r="A7485" s="245" t="n">
        <v>98271</v>
      </c>
      <c r="B7485" s="246" t="s">
        <v>22802</v>
      </c>
      <c r="C7485" s="245" t="s">
        <v>15376</v>
      </c>
      <c r="D7485" s="247" t="n">
        <v>0.1213</v>
      </c>
    </row>
    <row r="7486" customFormat="false" ht="12.8" hidden="false" customHeight="false" outlineLevel="0" collapsed="false">
      <c r="A7486" s="245" t="n">
        <v>98400</v>
      </c>
      <c r="B7486" s="246" t="s">
        <v>22803</v>
      </c>
      <c r="C7486" s="245" t="s">
        <v>15376</v>
      </c>
      <c r="D7486" s="247" t="n">
        <v>0.3048</v>
      </c>
    </row>
    <row r="7487" customFormat="false" ht="12.8" hidden="false" customHeight="false" outlineLevel="0" collapsed="false">
      <c r="A7487" s="245" t="n">
        <v>98401</v>
      </c>
      <c r="B7487" s="246" t="s">
        <v>22804</v>
      </c>
      <c r="C7487" s="245" t="s">
        <v>15376</v>
      </c>
      <c r="D7487" s="247" t="n">
        <v>0.2203</v>
      </c>
    </row>
    <row r="7488" customFormat="false" ht="12.8" hidden="false" customHeight="false" outlineLevel="0" collapsed="false">
      <c r="A7488" s="245" t="n">
        <v>98402</v>
      </c>
      <c r="B7488" s="246" t="s">
        <v>22805</v>
      </c>
      <c r="C7488" s="245" t="s">
        <v>15376</v>
      </c>
      <c r="D7488" s="247" t="n">
        <v>0.2076</v>
      </c>
    </row>
    <row r="7489" customFormat="false" ht="12.8" hidden="false" customHeight="false" outlineLevel="0" collapsed="false">
      <c r="A7489" s="245" t="n">
        <v>100556</v>
      </c>
      <c r="B7489" s="246" t="s">
        <v>22806</v>
      </c>
      <c r="C7489" s="245" t="s">
        <v>14</v>
      </c>
      <c r="D7489" s="247" t="n">
        <v>0.3152</v>
      </c>
    </row>
    <row r="7490" customFormat="false" ht="12.8" hidden="false" customHeight="false" outlineLevel="0" collapsed="false">
      <c r="A7490" s="245" t="n">
        <v>100557</v>
      </c>
      <c r="B7490" s="246" t="s">
        <v>22807</v>
      </c>
      <c r="C7490" s="245" t="s">
        <v>14</v>
      </c>
      <c r="D7490" s="247" t="n">
        <v>0.1034</v>
      </c>
    </row>
    <row r="7491" customFormat="false" ht="12.8" hidden="false" customHeight="false" outlineLevel="0" collapsed="false">
      <c r="A7491" s="245" t="n">
        <v>98301</v>
      </c>
      <c r="B7491" s="246" t="s">
        <v>22808</v>
      </c>
      <c r="C7491" s="245" t="s">
        <v>14</v>
      </c>
      <c r="D7491" s="247" t="n">
        <v>0.4498</v>
      </c>
    </row>
    <row r="7492" customFormat="false" ht="12.8" hidden="false" customHeight="false" outlineLevel="0" collapsed="false">
      <c r="A7492" s="245" t="n">
        <v>98302</v>
      </c>
      <c r="B7492" s="246" t="s">
        <v>22809</v>
      </c>
      <c r="C7492" s="245" t="s">
        <v>14</v>
      </c>
      <c r="D7492" s="247" t="n">
        <v>0.2338</v>
      </c>
    </row>
    <row r="7493" customFormat="false" ht="12.8" hidden="false" customHeight="false" outlineLevel="0" collapsed="false">
      <c r="A7493" s="245" t="n">
        <v>98593</v>
      </c>
      <c r="B7493" s="246" t="s">
        <v>22810</v>
      </c>
      <c r="C7493" s="245" t="s">
        <v>14</v>
      </c>
      <c r="D7493" s="247" t="n">
        <v>0.2126</v>
      </c>
    </row>
    <row r="7494" customFormat="false" ht="12.8" hidden="false" customHeight="false" outlineLevel="0" collapsed="false">
      <c r="A7494" s="245" t="n">
        <v>98304</v>
      </c>
      <c r="B7494" s="246" t="s">
        <v>22811</v>
      </c>
      <c r="C7494" s="245" t="s">
        <v>14</v>
      </c>
      <c r="D7494" s="247" t="n">
        <v>0.1468</v>
      </c>
    </row>
    <row r="7495" customFormat="false" ht="12.8" hidden="false" customHeight="false" outlineLevel="0" collapsed="false">
      <c r="A7495" s="245" t="n">
        <v>100561</v>
      </c>
      <c r="B7495" s="246" t="s">
        <v>22812</v>
      </c>
      <c r="C7495" s="245" t="s">
        <v>14</v>
      </c>
      <c r="D7495" s="247" t="n">
        <v>0.1522</v>
      </c>
    </row>
    <row r="7496" customFormat="false" ht="12.8" hidden="false" customHeight="false" outlineLevel="0" collapsed="false">
      <c r="A7496" s="245" t="n">
        <v>100562</v>
      </c>
      <c r="B7496" s="246" t="s">
        <v>22813</v>
      </c>
      <c r="C7496" s="245" t="s">
        <v>14</v>
      </c>
      <c r="D7496" s="247" t="n">
        <v>0.1156</v>
      </c>
    </row>
    <row r="7497" customFormat="false" ht="12.8" hidden="false" customHeight="false" outlineLevel="0" collapsed="false">
      <c r="A7497" s="245" t="n">
        <v>100560</v>
      </c>
      <c r="B7497" s="246" t="s">
        <v>22814</v>
      </c>
      <c r="C7497" s="245" t="s">
        <v>14</v>
      </c>
      <c r="D7497" s="247" t="n">
        <v>0.2503</v>
      </c>
    </row>
    <row r="7498" customFormat="false" ht="12.8" hidden="false" customHeight="false" outlineLevel="0" collapsed="false">
      <c r="A7498" s="245" t="n">
        <v>100563</v>
      </c>
      <c r="B7498" s="246" t="s">
        <v>22815</v>
      </c>
      <c r="C7498" s="245" t="s">
        <v>14</v>
      </c>
      <c r="D7498" s="247" t="n">
        <v>0.0957</v>
      </c>
    </row>
    <row r="7499" customFormat="false" ht="12.8" hidden="false" customHeight="false" outlineLevel="0" collapsed="false">
      <c r="A7499" s="245" t="n">
        <v>100555</v>
      </c>
      <c r="B7499" s="246" t="s">
        <v>22816</v>
      </c>
      <c r="C7499" s="245" t="s">
        <v>14</v>
      </c>
      <c r="D7499" s="247" t="n">
        <v>0.0327</v>
      </c>
    </row>
    <row r="7500" customFormat="false" ht="12.8" hidden="false" customHeight="false" outlineLevel="0" collapsed="false">
      <c r="A7500" s="245" t="n">
        <v>98305</v>
      </c>
      <c r="B7500" s="246" t="s">
        <v>22817</v>
      </c>
      <c r="C7500" s="245" t="s">
        <v>14</v>
      </c>
      <c r="D7500" s="247" t="n">
        <v>0.0163</v>
      </c>
    </row>
    <row r="7501" customFormat="false" ht="12.8" hidden="false" customHeight="false" outlineLevel="0" collapsed="false">
      <c r="A7501" s="245" t="n">
        <v>98307</v>
      </c>
      <c r="B7501" s="246" t="s">
        <v>22818</v>
      </c>
      <c r="C7501" s="245" t="s">
        <v>14</v>
      </c>
      <c r="D7501" s="247" t="n">
        <v>0.3544</v>
      </c>
    </row>
    <row r="7502" customFormat="false" ht="12.8" hidden="false" customHeight="false" outlineLevel="0" collapsed="false">
      <c r="A7502" s="245" t="n">
        <v>98308</v>
      </c>
      <c r="B7502" s="246" t="s">
        <v>22819</v>
      </c>
      <c r="C7502" s="245" t="s">
        <v>14</v>
      </c>
      <c r="D7502" s="247" t="n">
        <v>0.4921</v>
      </c>
    </row>
    <row r="7503" customFormat="false" ht="12.8" hidden="false" customHeight="false" outlineLevel="0" collapsed="false">
      <c r="A7503" s="245" t="n">
        <v>103401</v>
      </c>
      <c r="B7503" s="246" t="s">
        <v>22820</v>
      </c>
      <c r="C7503" s="245" t="s">
        <v>14</v>
      </c>
      <c r="D7503" s="247" t="n">
        <v>1</v>
      </c>
    </row>
    <row r="7504" customFormat="false" ht="12.8" hidden="false" customHeight="false" outlineLevel="0" collapsed="false">
      <c r="A7504" s="245" t="n">
        <v>103402</v>
      </c>
      <c r="B7504" s="246" t="s">
        <v>22821</v>
      </c>
      <c r="C7504" s="245" t="s">
        <v>14</v>
      </c>
      <c r="D7504" s="247" t="n">
        <v>1</v>
      </c>
    </row>
    <row r="7505" customFormat="false" ht="12.8" hidden="false" customHeight="false" outlineLevel="0" collapsed="false">
      <c r="A7505" s="245" t="n">
        <v>103403</v>
      </c>
      <c r="B7505" s="246" t="s">
        <v>22822</v>
      </c>
      <c r="C7505" s="245" t="s">
        <v>14</v>
      </c>
      <c r="D7505" s="247" t="n">
        <v>1</v>
      </c>
    </row>
    <row r="7506" customFormat="false" ht="12.8" hidden="false" customHeight="false" outlineLevel="0" collapsed="false">
      <c r="A7506" s="245" t="n">
        <v>103397</v>
      </c>
      <c r="B7506" s="246" t="s">
        <v>22823</v>
      </c>
      <c r="C7506" s="245" t="s">
        <v>14</v>
      </c>
      <c r="D7506" s="247" t="n">
        <v>1</v>
      </c>
    </row>
    <row r="7507" customFormat="false" ht="12.8" hidden="false" customHeight="false" outlineLevel="0" collapsed="false">
      <c r="A7507" s="245" t="n">
        <v>103404</v>
      </c>
      <c r="B7507" s="246" t="s">
        <v>22824</v>
      </c>
      <c r="C7507" s="245" t="s">
        <v>14</v>
      </c>
      <c r="D7507" s="247" t="n">
        <v>1</v>
      </c>
    </row>
    <row r="7508" customFormat="false" ht="12.8" hidden="false" customHeight="false" outlineLevel="0" collapsed="false">
      <c r="A7508" s="245" t="n">
        <v>103405</v>
      </c>
      <c r="B7508" s="246" t="s">
        <v>22825</v>
      </c>
      <c r="C7508" s="245" t="s">
        <v>14</v>
      </c>
      <c r="D7508" s="247" t="n">
        <v>1</v>
      </c>
    </row>
    <row r="7509" customFormat="false" ht="12.8" hidden="false" customHeight="false" outlineLevel="0" collapsed="false">
      <c r="A7509" s="245" t="n">
        <v>103406</v>
      </c>
      <c r="B7509" s="246" t="s">
        <v>22826</v>
      </c>
      <c r="C7509" s="245" t="s">
        <v>14</v>
      </c>
      <c r="D7509" s="247" t="n">
        <v>1</v>
      </c>
    </row>
    <row r="7510" customFormat="false" ht="12.8" hidden="false" customHeight="false" outlineLevel="0" collapsed="false">
      <c r="A7510" s="245" t="n">
        <v>103407</v>
      </c>
      <c r="B7510" s="246" t="s">
        <v>22827</v>
      </c>
      <c r="C7510" s="245" t="s">
        <v>14</v>
      </c>
      <c r="D7510" s="247" t="n">
        <v>1</v>
      </c>
    </row>
    <row r="7511" customFormat="false" ht="12.8" hidden="false" customHeight="false" outlineLevel="0" collapsed="false">
      <c r="A7511" s="245" t="n">
        <v>103408</v>
      </c>
      <c r="B7511" s="246" t="s">
        <v>22828</v>
      </c>
      <c r="C7511" s="245" t="s">
        <v>14</v>
      </c>
      <c r="D7511" s="247" t="n">
        <v>1</v>
      </c>
    </row>
    <row r="7512" customFormat="false" ht="12.8" hidden="false" customHeight="false" outlineLevel="0" collapsed="false">
      <c r="A7512" s="245" t="n">
        <v>103398</v>
      </c>
      <c r="B7512" s="246" t="s">
        <v>22829</v>
      </c>
      <c r="C7512" s="245" t="s">
        <v>14</v>
      </c>
      <c r="D7512" s="247" t="n">
        <v>1</v>
      </c>
    </row>
    <row r="7513" customFormat="false" ht="12.8" hidden="false" customHeight="false" outlineLevel="0" collapsed="false">
      <c r="A7513" s="245" t="n">
        <v>103409</v>
      </c>
      <c r="B7513" s="246" t="s">
        <v>22830</v>
      </c>
      <c r="C7513" s="245" t="s">
        <v>14</v>
      </c>
      <c r="D7513" s="247" t="n">
        <v>1</v>
      </c>
    </row>
    <row r="7514" customFormat="false" ht="12.8" hidden="false" customHeight="false" outlineLevel="0" collapsed="false">
      <c r="A7514" s="245" t="n">
        <v>103410</v>
      </c>
      <c r="B7514" s="246" t="s">
        <v>22831</v>
      </c>
      <c r="C7514" s="245" t="s">
        <v>14</v>
      </c>
      <c r="D7514" s="247" t="n">
        <v>1</v>
      </c>
    </row>
    <row r="7515" customFormat="false" ht="12.8" hidden="false" customHeight="false" outlineLevel="0" collapsed="false">
      <c r="A7515" s="245" t="n">
        <v>103399</v>
      </c>
      <c r="B7515" s="246" t="s">
        <v>22832</v>
      </c>
      <c r="C7515" s="245" t="s">
        <v>14</v>
      </c>
      <c r="D7515" s="247" t="n">
        <v>1</v>
      </c>
    </row>
    <row r="7516" customFormat="false" ht="12.8" hidden="false" customHeight="false" outlineLevel="0" collapsed="false">
      <c r="A7516" s="245" t="n">
        <v>103400</v>
      </c>
      <c r="B7516" s="246" t="s">
        <v>22833</v>
      </c>
      <c r="C7516" s="245" t="s">
        <v>14</v>
      </c>
      <c r="D7516" s="247" t="n">
        <v>1</v>
      </c>
    </row>
    <row r="7517" customFormat="false" ht="12.8" hidden="false" customHeight="false" outlineLevel="0" collapsed="false">
      <c r="A7517" s="245" t="n">
        <v>103415</v>
      </c>
      <c r="B7517" s="246" t="s">
        <v>22834</v>
      </c>
      <c r="C7517" s="245" t="s">
        <v>14</v>
      </c>
      <c r="D7517" s="247" t="n">
        <v>1</v>
      </c>
    </row>
    <row r="7518" customFormat="false" ht="12.8" hidden="false" customHeight="false" outlineLevel="0" collapsed="false">
      <c r="A7518" s="245" t="n">
        <v>103416</v>
      </c>
      <c r="B7518" s="246" t="s">
        <v>22835</v>
      </c>
      <c r="C7518" s="245" t="s">
        <v>14</v>
      </c>
      <c r="D7518" s="247" t="n">
        <v>1</v>
      </c>
    </row>
    <row r="7519" customFormat="false" ht="12.8" hidden="false" customHeight="false" outlineLevel="0" collapsed="false">
      <c r="A7519" s="245" t="n">
        <v>103417</v>
      </c>
      <c r="B7519" s="246" t="s">
        <v>22836</v>
      </c>
      <c r="C7519" s="245" t="s">
        <v>14</v>
      </c>
      <c r="D7519" s="247" t="n">
        <v>1</v>
      </c>
    </row>
    <row r="7520" customFormat="false" ht="12.8" hidden="false" customHeight="false" outlineLevel="0" collapsed="false">
      <c r="A7520" s="245" t="n">
        <v>103411</v>
      </c>
      <c r="B7520" s="246" t="s">
        <v>22837</v>
      </c>
      <c r="C7520" s="245" t="s">
        <v>14</v>
      </c>
      <c r="D7520" s="247" t="n">
        <v>1</v>
      </c>
    </row>
    <row r="7521" customFormat="false" ht="12.8" hidden="false" customHeight="false" outlineLevel="0" collapsed="false">
      <c r="A7521" s="245" t="n">
        <v>103418</v>
      </c>
      <c r="B7521" s="246" t="s">
        <v>22838</v>
      </c>
      <c r="C7521" s="245" t="s">
        <v>14</v>
      </c>
      <c r="D7521" s="247" t="n">
        <v>1</v>
      </c>
    </row>
    <row r="7522" customFormat="false" ht="12.8" hidden="false" customHeight="false" outlineLevel="0" collapsed="false">
      <c r="A7522" s="245" t="n">
        <v>103419</v>
      </c>
      <c r="B7522" s="246" t="s">
        <v>22839</v>
      </c>
      <c r="C7522" s="245" t="s">
        <v>14</v>
      </c>
      <c r="D7522" s="247" t="n">
        <v>1</v>
      </c>
    </row>
    <row r="7523" customFormat="false" ht="12.8" hidden="false" customHeight="false" outlineLevel="0" collapsed="false">
      <c r="A7523" s="245" t="n">
        <v>103420</v>
      </c>
      <c r="B7523" s="246" t="s">
        <v>22840</v>
      </c>
      <c r="C7523" s="245" t="s">
        <v>14</v>
      </c>
      <c r="D7523" s="247" t="n">
        <v>1</v>
      </c>
    </row>
    <row r="7524" customFormat="false" ht="12.8" hidden="false" customHeight="false" outlineLevel="0" collapsed="false">
      <c r="A7524" s="245" t="n">
        <v>103421</v>
      </c>
      <c r="B7524" s="246" t="s">
        <v>22841</v>
      </c>
      <c r="C7524" s="245" t="s">
        <v>14</v>
      </c>
      <c r="D7524" s="247" t="n">
        <v>1</v>
      </c>
    </row>
    <row r="7525" customFormat="false" ht="12.8" hidden="false" customHeight="false" outlineLevel="0" collapsed="false">
      <c r="A7525" s="245" t="n">
        <v>103422</v>
      </c>
      <c r="B7525" s="246" t="s">
        <v>22842</v>
      </c>
      <c r="C7525" s="245" t="s">
        <v>14</v>
      </c>
      <c r="D7525" s="247" t="n">
        <v>1</v>
      </c>
    </row>
    <row r="7526" customFormat="false" ht="12.8" hidden="false" customHeight="false" outlineLevel="0" collapsed="false">
      <c r="A7526" s="245" t="n">
        <v>103412</v>
      </c>
      <c r="B7526" s="246" t="s">
        <v>22843</v>
      </c>
      <c r="C7526" s="245" t="s">
        <v>14</v>
      </c>
      <c r="D7526" s="247" t="n">
        <v>1</v>
      </c>
    </row>
    <row r="7527" customFormat="false" ht="12.8" hidden="false" customHeight="false" outlineLevel="0" collapsed="false">
      <c r="A7527" s="245" t="n">
        <v>103423</v>
      </c>
      <c r="B7527" s="246" t="s">
        <v>22844</v>
      </c>
      <c r="C7527" s="245" t="s">
        <v>14</v>
      </c>
      <c r="D7527" s="247" t="n">
        <v>1</v>
      </c>
    </row>
    <row r="7528" customFormat="false" ht="12.8" hidden="false" customHeight="false" outlineLevel="0" collapsed="false">
      <c r="A7528" s="245" t="n">
        <v>103424</v>
      </c>
      <c r="B7528" s="246" t="s">
        <v>22845</v>
      </c>
      <c r="C7528" s="245" t="s">
        <v>14</v>
      </c>
      <c r="D7528" s="247" t="n">
        <v>1</v>
      </c>
    </row>
    <row r="7529" customFormat="false" ht="12.8" hidden="false" customHeight="false" outlineLevel="0" collapsed="false">
      <c r="A7529" s="245" t="n">
        <v>103413</v>
      </c>
      <c r="B7529" s="246" t="s">
        <v>22846</v>
      </c>
      <c r="C7529" s="245" t="s">
        <v>14</v>
      </c>
      <c r="D7529" s="247" t="n">
        <v>1</v>
      </c>
    </row>
    <row r="7530" customFormat="false" ht="12.8" hidden="false" customHeight="false" outlineLevel="0" collapsed="false">
      <c r="A7530" s="245" t="n">
        <v>103414</v>
      </c>
      <c r="B7530" s="246" t="s">
        <v>22847</v>
      </c>
      <c r="C7530" s="245" t="s">
        <v>14</v>
      </c>
      <c r="D7530" s="247" t="n">
        <v>1</v>
      </c>
    </row>
    <row r="7531" customFormat="false" ht="12.8" hidden="false" customHeight="false" outlineLevel="0" collapsed="false">
      <c r="A7531" s="245" t="n">
        <v>103432</v>
      </c>
      <c r="B7531" s="246" t="s">
        <v>22848</v>
      </c>
      <c r="C7531" s="245" t="s">
        <v>14</v>
      </c>
      <c r="D7531" s="247" t="n">
        <v>0.0201</v>
      </c>
    </row>
    <row r="7532" customFormat="false" ht="12.8" hidden="false" customHeight="false" outlineLevel="0" collapsed="false">
      <c r="A7532" s="245" t="n">
        <v>103430</v>
      </c>
      <c r="B7532" s="246" t="s">
        <v>22849</v>
      </c>
      <c r="C7532" s="245" t="s">
        <v>14</v>
      </c>
      <c r="D7532" s="247" t="n">
        <v>0.1544</v>
      </c>
    </row>
    <row r="7533" customFormat="false" ht="12.8" hidden="false" customHeight="false" outlineLevel="0" collapsed="false">
      <c r="A7533" s="245" t="n">
        <v>103431</v>
      </c>
      <c r="B7533" s="246" t="s">
        <v>22850</v>
      </c>
      <c r="C7533" s="245" t="s">
        <v>14</v>
      </c>
      <c r="D7533" s="247" t="n">
        <v>0.1739</v>
      </c>
    </row>
    <row r="7534" customFormat="false" ht="12.8" hidden="false" customHeight="false" outlineLevel="0" collapsed="false">
      <c r="A7534" s="245" t="n">
        <v>103433</v>
      </c>
      <c r="B7534" s="246" t="s">
        <v>22851</v>
      </c>
      <c r="C7534" s="245" t="s">
        <v>14</v>
      </c>
      <c r="D7534" s="247" t="n">
        <v>0.0966</v>
      </c>
    </row>
    <row r="7535" customFormat="false" ht="12.8" hidden="false" customHeight="false" outlineLevel="0" collapsed="false">
      <c r="A7535" s="245" t="n">
        <v>103434</v>
      </c>
      <c r="B7535" s="246" t="s">
        <v>22852</v>
      </c>
      <c r="C7535" s="245" t="s">
        <v>14</v>
      </c>
      <c r="D7535" s="247" t="n">
        <v>0.112</v>
      </c>
    </row>
    <row r="7536" customFormat="false" ht="12.8" hidden="false" customHeight="false" outlineLevel="0" collapsed="false">
      <c r="A7536" s="245" t="n">
        <v>103435</v>
      </c>
      <c r="B7536" s="246" t="s">
        <v>22853</v>
      </c>
      <c r="C7536" s="245" t="s">
        <v>14</v>
      </c>
      <c r="D7536" s="247" t="n">
        <v>0.1187</v>
      </c>
    </row>
    <row r="7537" customFormat="false" ht="12.8" hidden="false" customHeight="false" outlineLevel="0" collapsed="false">
      <c r="A7537" s="245" t="n">
        <v>103436</v>
      </c>
      <c r="B7537" s="246" t="s">
        <v>22854</v>
      </c>
      <c r="C7537" s="245" t="s">
        <v>14</v>
      </c>
      <c r="D7537" s="247" t="n">
        <v>0.0142</v>
      </c>
    </row>
    <row r="7538" customFormat="false" ht="12.8" hidden="false" customHeight="false" outlineLevel="0" collapsed="false">
      <c r="A7538" s="245" t="n">
        <v>103425</v>
      </c>
      <c r="B7538" s="246" t="s">
        <v>22855</v>
      </c>
      <c r="C7538" s="245" t="s">
        <v>14</v>
      </c>
      <c r="D7538" s="247" t="n">
        <v>0.2088</v>
      </c>
    </row>
    <row r="7539" customFormat="false" ht="12.8" hidden="false" customHeight="false" outlineLevel="0" collapsed="false">
      <c r="A7539" s="245" t="n">
        <v>103428</v>
      </c>
      <c r="B7539" s="246" t="s">
        <v>22856</v>
      </c>
      <c r="C7539" s="245" t="s">
        <v>14</v>
      </c>
      <c r="D7539" s="247" t="n">
        <v>0.1289</v>
      </c>
    </row>
    <row r="7540" customFormat="false" ht="12.8" hidden="false" customHeight="false" outlineLevel="0" collapsed="false">
      <c r="A7540" s="245" t="n">
        <v>103426</v>
      </c>
      <c r="B7540" s="246" t="s">
        <v>22857</v>
      </c>
      <c r="C7540" s="245" t="s">
        <v>14</v>
      </c>
      <c r="D7540" s="247" t="n">
        <v>0.2817</v>
      </c>
    </row>
    <row r="7541" customFormat="false" ht="12.8" hidden="false" customHeight="false" outlineLevel="0" collapsed="false">
      <c r="A7541" s="245" t="n">
        <v>103429</v>
      </c>
      <c r="B7541" s="246" t="s">
        <v>22858</v>
      </c>
      <c r="C7541" s="245" t="s">
        <v>14</v>
      </c>
      <c r="D7541" s="247" t="n">
        <v>0.0229</v>
      </c>
    </row>
    <row r="7542" customFormat="false" ht="12.8" hidden="false" customHeight="false" outlineLevel="0" collapsed="false">
      <c r="A7542" s="245" t="n">
        <v>103427</v>
      </c>
      <c r="B7542" s="246" t="s">
        <v>22859</v>
      </c>
      <c r="C7542" s="245" t="s">
        <v>14</v>
      </c>
      <c r="D7542" s="247" t="n">
        <v>0.2767</v>
      </c>
    </row>
    <row r="7543" customFormat="false" ht="12.8" hidden="false" customHeight="false" outlineLevel="0" collapsed="false">
      <c r="A7543" s="245" t="n">
        <v>103393</v>
      </c>
      <c r="B7543" s="246" t="s">
        <v>22860</v>
      </c>
      <c r="C7543" s="245" t="s">
        <v>15376</v>
      </c>
      <c r="D7543" s="247" t="n">
        <v>0.0028</v>
      </c>
    </row>
    <row r="7544" customFormat="false" ht="12.8" hidden="false" customHeight="false" outlineLevel="0" collapsed="false">
      <c r="A7544" s="245" t="n">
        <v>103376</v>
      </c>
      <c r="B7544" s="246" t="s">
        <v>22861</v>
      </c>
      <c r="C7544" s="245" t="s">
        <v>15376</v>
      </c>
      <c r="D7544" s="247" t="n">
        <v>0.0079</v>
      </c>
    </row>
    <row r="7545" customFormat="false" ht="12.8" hidden="false" customHeight="false" outlineLevel="0" collapsed="false">
      <c r="A7545" s="245" t="n">
        <v>103377</v>
      </c>
      <c r="B7545" s="246" t="s">
        <v>22862</v>
      </c>
      <c r="C7545" s="245" t="s">
        <v>15376</v>
      </c>
      <c r="D7545" s="247" t="n">
        <v>0.0054</v>
      </c>
    </row>
    <row r="7546" customFormat="false" ht="12.8" hidden="false" customHeight="false" outlineLevel="0" collapsed="false">
      <c r="A7546" s="245" t="n">
        <v>103372</v>
      </c>
      <c r="B7546" s="246" t="s">
        <v>22863</v>
      </c>
      <c r="C7546" s="245" t="s">
        <v>15376</v>
      </c>
      <c r="D7546" s="247" t="n">
        <v>0.0317</v>
      </c>
    </row>
    <row r="7547" customFormat="false" ht="12.8" hidden="false" customHeight="false" outlineLevel="0" collapsed="false">
      <c r="A7547" s="245" t="n">
        <v>103379</v>
      </c>
      <c r="B7547" s="246" t="s">
        <v>22864</v>
      </c>
      <c r="C7547" s="245" t="s">
        <v>15376</v>
      </c>
      <c r="D7547" s="247" t="n">
        <v>0.0043</v>
      </c>
    </row>
    <row r="7548" customFormat="false" ht="12.8" hidden="false" customHeight="false" outlineLevel="0" collapsed="false">
      <c r="A7548" s="245" t="n">
        <v>103383</v>
      </c>
      <c r="B7548" s="246" t="s">
        <v>22865</v>
      </c>
      <c r="C7548" s="245" t="s">
        <v>15376</v>
      </c>
      <c r="D7548" s="247" t="n">
        <v>0.0017</v>
      </c>
    </row>
    <row r="7549" customFormat="false" ht="12.8" hidden="false" customHeight="false" outlineLevel="0" collapsed="false">
      <c r="A7549" s="245" t="n">
        <v>103373</v>
      </c>
      <c r="B7549" s="246" t="s">
        <v>22866</v>
      </c>
      <c r="C7549" s="245" t="s">
        <v>15376</v>
      </c>
      <c r="D7549" s="247" t="n">
        <v>0.0269</v>
      </c>
    </row>
    <row r="7550" customFormat="false" ht="12.8" hidden="false" customHeight="false" outlineLevel="0" collapsed="false">
      <c r="A7550" s="245" t="n">
        <v>103385</v>
      </c>
      <c r="B7550" s="246" t="s">
        <v>22867</v>
      </c>
      <c r="C7550" s="245" t="s">
        <v>15376</v>
      </c>
      <c r="D7550" s="247" t="n">
        <v>0.002</v>
      </c>
    </row>
    <row r="7551" customFormat="false" ht="12.8" hidden="false" customHeight="false" outlineLevel="0" collapsed="false">
      <c r="A7551" s="245" t="n">
        <v>103387</v>
      </c>
      <c r="B7551" s="246" t="s">
        <v>22868</v>
      </c>
      <c r="C7551" s="245" t="s">
        <v>15376</v>
      </c>
      <c r="D7551" s="247" t="n">
        <v>0.0018</v>
      </c>
    </row>
    <row r="7552" customFormat="false" ht="12.8" hidden="false" customHeight="false" outlineLevel="0" collapsed="false">
      <c r="A7552" s="245" t="n">
        <v>103389</v>
      </c>
      <c r="B7552" s="246" t="s">
        <v>22869</v>
      </c>
      <c r="C7552" s="245" t="s">
        <v>15376</v>
      </c>
      <c r="D7552" s="247" t="n">
        <v>0.0018</v>
      </c>
    </row>
    <row r="7553" customFormat="false" ht="12.8" hidden="false" customHeight="false" outlineLevel="0" collapsed="false">
      <c r="A7553" s="245" t="n">
        <v>103391</v>
      </c>
      <c r="B7553" s="246" t="s">
        <v>22870</v>
      </c>
      <c r="C7553" s="245" t="s">
        <v>15376</v>
      </c>
      <c r="D7553" s="247" t="n">
        <v>0.0038</v>
      </c>
    </row>
    <row r="7554" customFormat="false" ht="12.8" hidden="false" customHeight="false" outlineLevel="0" collapsed="false">
      <c r="A7554" s="245" t="n">
        <v>103392</v>
      </c>
      <c r="B7554" s="246" t="s">
        <v>22871</v>
      </c>
      <c r="C7554" s="245" t="s">
        <v>15376</v>
      </c>
      <c r="D7554" s="247" t="n">
        <v>0.0027</v>
      </c>
    </row>
    <row r="7555" customFormat="false" ht="12.8" hidden="false" customHeight="false" outlineLevel="0" collapsed="false">
      <c r="A7555" s="245" t="n">
        <v>103440</v>
      </c>
      <c r="B7555" s="246" t="s">
        <v>22872</v>
      </c>
      <c r="C7555" s="245" t="s">
        <v>14</v>
      </c>
      <c r="D7555" s="247" t="n">
        <v>0.1624</v>
      </c>
    </row>
    <row r="7556" customFormat="false" ht="12.8" hidden="false" customHeight="false" outlineLevel="0" collapsed="false">
      <c r="A7556" s="245" t="n">
        <v>103441</v>
      </c>
      <c r="B7556" s="246" t="s">
        <v>22873</v>
      </c>
      <c r="C7556" s="245" t="s">
        <v>14</v>
      </c>
      <c r="D7556" s="247" t="n">
        <v>0.1603</v>
      </c>
    </row>
    <row r="7557" customFormat="false" ht="12.8" hidden="false" customHeight="false" outlineLevel="0" collapsed="false">
      <c r="A7557" s="245" t="n">
        <v>103442</v>
      </c>
      <c r="B7557" s="246" t="s">
        <v>22874</v>
      </c>
      <c r="C7557" s="245" t="s">
        <v>14</v>
      </c>
      <c r="D7557" s="247" t="n">
        <v>0.1222</v>
      </c>
    </row>
    <row r="7558" customFormat="false" ht="12.8" hidden="false" customHeight="false" outlineLevel="0" collapsed="false">
      <c r="A7558" s="245" t="n">
        <v>103437</v>
      </c>
      <c r="B7558" s="246" t="s">
        <v>22875</v>
      </c>
      <c r="C7558" s="245" t="s">
        <v>14</v>
      </c>
      <c r="D7558" s="247" t="n">
        <v>0.1145</v>
      </c>
    </row>
    <row r="7559" customFormat="false" ht="12.8" hidden="false" customHeight="false" outlineLevel="0" collapsed="false">
      <c r="A7559" s="245" t="n">
        <v>103438</v>
      </c>
      <c r="B7559" s="246" t="s">
        <v>22876</v>
      </c>
      <c r="C7559" s="245" t="s">
        <v>14</v>
      </c>
      <c r="D7559" s="247" t="n">
        <v>0.1145</v>
      </c>
    </row>
    <row r="7560" customFormat="false" ht="12.8" hidden="false" customHeight="false" outlineLevel="0" collapsed="false">
      <c r="A7560" s="245" t="n">
        <v>103439</v>
      </c>
      <c r="B7560" s="246" t="s">
        <v>22877</v>
      </c>
      <c r="C7560" s="245" t="s">
        <v>14</v>
      </c>
      <c r="D7560" s="247" t="n">
        <v>0.0969</v>
      </c>
    </row>
    <row r="7561" customFormat="false" ht="12.8" hidden="false" customHeight="false" outlineLevel="0" collapsed="false">
      <c r="A7561" s="245" t="n">
        <v>106122</v>
      </c>
      <c r="B7561" s="246" t="s">
        <v>22878</v>
      </c>
      <c r="C7561" s="245" t="s">
        <v>15451</v>
      </c>
      <c r="D7561" s="247" t="n">
        <v>1</v>
      </c>
    </row>
    <row r="7562" customFormat="false" ht="12.8" hidden="false" customHeight="false" outlineLevel="0" collapsed="false">
      <c r="A7562" s="245" t="n">
        <v>106131</v>
      </c>
      <c r="B7562" s="246" t="s">
        <v>22879</v>
      </c>
      <c r="C7562" s="245" t="s">
        <v>15451</v>
      </c>
      <c r="D7562" s="247" t="n">
        <v>1</v>
      </c>
    </row>
    <row r="7563" customFormat="false" ht="12.8" hidden="false" customHeight="false" outlineLevel="0" collapsed="false">
      <c r="A7563" s="245" t="n">
        <v>106127</v>
      </c>
      <c r="B7563" s="246" t="s">
        <v>22880</v>
      </c>
      <c r="C7563" s="245" t="s">
        <v>15451</v>
      </c>
      <c r="D7563" s="247" t="n">
        <v>1</v>
      </c>
    </row>
    <row r="7564" customFormat="false" ht="12.8" hidden="false" customHeight="false" outlineLevel="0" collapsed="false">
      <c r="A7564" s="245" t="n">
        <v>106126</v>
      </c>
      <c r="B7564" s="246" t="s">
        <v>22881</v>
      </c>
      <c r="C7564" s="245" t="s">
        <v>15451</v>
      </c>
      <c r="D7564" s="247" t="n">
        <v>1</v>
      </c>
    </row>
    <row r="7565" customFormat="false" ht="12.8" hidden="false" customHeight="false" outlineLevel="0" collapsed="false">
      <c r="A7565" s="245" t="n">
        <v>106128</v>
      </c>
      <c r="B7565" s="246" t="s">
        <v>22882</v>
      </c>
      <c r="C7565" s="245" t="s">
        <v>15451</v>
      </c>
      <c r="D7565" s="247" t="n">
        <v>0.4608</v>
      </c>
    </row>
    <row r="7566" customFormat="false" ht="12.8" hidden="false" customHeight="false" outlineLevel="0" collapsed="false">
      <c r="A7566" s="245" t="n">
        <v>106130</v>
      </c>
      <c r="B7566" s="246" t="s">
        <v>22883</v>
      </c>
      <c r="C7566" s="245" t="s">
        <v>15451</v>
      </c>
      <c r="D7566" s="247" t="n">
        <v>1</v>
      </c>
    </row>
    <row r="7567" customFormat="false" ht="12.8" hidden="false" customHeight="false" outlineLevel="0" collapsed="false">
      <c r="A7567" s="245" t="n">
        <v>106129</v>
      </c>
      <c r="B7567" s="246" t="s">
        <v>22884</v>
      </c>
      <c r="C7567" s="245" t="s">
        <v>15451</v>
      </c>
      <c r="D7567" s="247" t="n">
        <v>1</v>
      </c>
    </row>
    <row r="7568" customFormat="false" ht="12.8" hidden="false" customHeight="false" outlineLevel="0" collapsed="false">
      <c r="A7568" s="245" t="n">
        <v>106125</v>
      </c>
      <c r="B7568" s="246" t="s">
        <v>22885</v>
      </c>
      <c r="C7568" s="245" t="s">
        <v>15451</v>
      </c>
      <c r="D7568" s="247" t="n">
        <v>1</v>
      </c>
    </row>
    <row r="7569" customFormat="false" ht="12.8" hidden="false" customHeight="false" outlineLevel="0" collapsed="false">
      <c r="A7569" s="245" t="n">
        <v>106124</v>
      </c>
      <c r="B7569" s="246" t="s">
        <v>22886</v>
      </c>
      <c r="C7569" s="245" t="s">
        <v>15451</v>
      </c>
      <c r="D7569" s="247" t="n">
        <v>1</v>
      </c>
    </row>
    <row r="7570" customFormat="false" ht="12.8" hidden="false" customHeight="false" outlineLevel="0" collapsed="false">
      <c r="A7570" s="245" t="n">
        <v>106123</v>
      </c>
      <c r="B7570" s="246" t="s">
        <v>22887</v>
      </c>
      <c r="C7570" s="245" t="s">
        <v>15451</v>
      </c>
      <c r="D7570" s="247" t="n">
        <v>0.4622</v>
      </c>
    </row>
    <row r="7571" customFormat="false" ht="12.8" hidden="false" customHeight="false" outlineLevel="0" collapsed="false">
      <c r="A7571" s="245" t="n">
        <v>106455</v>
      </c>
      <c r="B7571" s="246" t="s">
        <v>22888</v>
      </c>
      <c r="C7571" s="245" t="s">
        <v>15376</v>
      </c>
      <c r="D7571" s="247" t="n">
        <v>0.5277</v>
      </c>
    </row>
    <row r="7572" customFormat="false" ht="12.8" hidden="false" customHeight="false" outlineLevel="0" collapsed="false">
      <c r="A7572" s="245" t="n">
        <v>106456</v>
      </c>
      <c r="B7572" s="246" t="s">
        <v>22889</v>
      </c>
      <c r="C7572" s="245" t="s">
        <v>15376</v>
      </c>
      <c r="D7572" s="247" t="n">
        <v>0.533</v>
      </c>
    </row>
    <row r="7573" customFormat="false" ht="12.8" hidden="false" customHeight="false" outlineLevel="0" collapsed="false">
      <c r="A7573" s="245" t="n">
        <v>88789</v>
      </c>
      <c r="B7573" s="246" t="s">
        <v>22890</v>
      </c>
      <c r="C7573" s="245" t="s">
        <v>15370</v>
      </c>
      <c r="D7573" s="247" t="n">
        <v>0.1146</v>
      </c>
    </row>
    <row r="7574" customFormat="false" ht="12.8" hidden="false" customHeight="false" outlineLevel="0" collapsed="false">
      <c r="A7574" s="245" t="n">
        <v>88788</v>
      </c>
      <c r="B7574" s="246" t="s">
        <v>22891</v>
      </c>
      <c r="C7574" s="245" t="s">
        <v>15370</v>
      </c>
      <c r="D7574" s="247" t="n">
        <v>0.1194</v>
      </c>
    </row>
    <row r="7575" customFormat="false" ht="12.8" hidden="false" customHeight="false" outlineLevel="0" collapsed="false">
      <c r="A7575" s="245" t="n">
        <v>87245</v>
      </c>
      <c r="B7575" s="246" t="s">
        <v>22892</v>
      </c>
      <c r="C7575" s="245" t="s">
        <v>15370</v>
      </c>
      <c r="D7575" s="247" t="n">
        <v>0.1464</v>
      </c>
    </row>
    <row r="7576" customFormat="false" ht="12.8" hidden="false" customHeight="false" outlineLevel="0" collapsed="false">
      <c r="A7576" s="245" t="n">
        <v>87244</v>
      </c>
      <c r="B7576" s="246" t="s">
        <v>22893</v>
      </c>
      <c r="C7576" s="245" t="s">
        <v>15370</v>
      </c>
      <c r="D7576" s="247" t="n">
        <v>0.1514</v>
      </c>
    </row>
    <row r="7577" customFormat="false" ht="12.8" hidden="false" customHeight="false" outlineLevel="0" collapsed="false">
      <c r="A7577" s="245" t="n">
        <v>104589</v>
      </c>
      <c r="B7577" s="246" t="s">
        <v>22894</v>
      </c>
      <c r="C7577" s="245" t="s">
        <v>15370</v>
      </c>
      <c r="D7577" s="247" t="n">
        <v>0.176</v>
      </c>
    </row>
    <row r="7578" customFormat="false" ht="12.8" hidden="false" customHeight="false" outlineLevel="0" collapsed="false">
      <c r="A7578" s="245" t="n">
        <v>104588</v>
      </c>
      <c r="B7578" s="246" t="s">
        <v>22895</v>
      </c>
      <c r="C7578" s="245" t="s">
        <v>15370</v>
      </c>
      <c r="D7578" s="247" t="n">
        <v>0.1813</v>
      </c>
    </row>
    <row r="7579" customFormat="false" ht="12.8" hidden="false" customHeight="false" outlineLevel="0" collapsed="false">
      <c r="A7579" s="245" t="n">
        <v>104591</v>
      </c>
      <c r="B7579" s="246" t="s">
        <v>22896</v>
      </c>
      <c r="C7579" s="245" t="s">
        <v>15370</v>
      </c>
      <c r="D7579" s="247" t="n">
        <v>0.2017</v>
      </c>
    </row>
    <row r="7580" customFormat="false" ht="12.8" hidden="false" customHeight="false" outlineLevel="0" collapsed="false">
      <c r="A7580" s="245" t="n">
        <v>104590</v>
      </c>
      <c r="B7580" s="246" t="s">
        <v>22897</v>
      </c>
      <c r="C7580" s="245" t="s">
        <v>15370</v>
      </c>
      <c r="D7580" s="247" t="n">
        <v>0.2139</v>
      </c>
    </row>
    <row r="7581" customFormat="false" ht="12.8" hidden="false" customHeight="false" outlineLevel="0" collapsed="false">
      <c r="A7581" s="245" t="n">
        <v>87267</v>
      </c>
      <c r="B7581" s="246" t="s">
        <v>22898</v>
      </c>
      <c r="C7581" s="245" t="s">
        <v>15370</v>
      </c>
      <c r="D7581" s="247" t="n">
        <v>0.3862</v>
      </c>
    </row>
    <row r="7582" customFormat="false" ht="12.8" hidden="false" customHeight="false" outlineLevel="0" collapsed="false">
      <c r="A7582" s="245" t="n">
        <v>104614</v>
      </c>
      <c r="B7582" s="246" t="s">
        <v>22899</v>
      </c>
      <c r="C7582" s="245" t="s">
        <v>15370</v>
      </c>
      <c r="D7582" s="247" t="n">
        <v>0.4203</v>
      </c>
    </row>
    <row r="7583" customFormat="false" ht="12.8" hidden="false" customHeight="false" outlineLevel="0" collapsed="false">
      <c r="A7583" s="245" t="n">
        <v>104613</v>
      </c>
      <c r="B7583" s="246" t="s">
        <v>22900</v>
      </c>
      <c r="C7583" s="245" t="s">
        <v>15370</v>
      </c>
      <c r="D7583" s="247" t="n">
        <v>0.3669</v>
      </c>
    </row>
    <row r="7584" customFormat="false" ht="12.8" hidden="false" customHeight="false" outlineLevel="0" collapsed="false">
      <c r="A7584" s="245" t="n">
        <v>87265</v>
      </c>
      <c r="B7584" s="246" t="s">
        <v>22901</v>
      </c>
      <c r="C7584" s="245" t="s">
        <v>15370</v>
      </c>
      <c r="D7584" s="247" t="n">
        <v>0.3386</v>
      </c>
    </row>
    <row r="7585" customFormat="false" ht="12.8" hidden="false" customHeight="false" outlineLevel="0" collapsed="false">
      <c r="A7585" s="245" t="n">
        <v>87271</v>
      </c>
      <c r="B7585" s="246" t="s">
        <v>22902</v>
      </c>
      <c r="C7585" s="245" t="s">
        <v>15370</v>
      </c>
      <c r="D7585" s="247" t="n">
        <v>0.4207</v>
      </c>
    </row>
    <row r="7586" customFormat="false" ht="12.8" hidden="false" customHeight="false" outlineLevel="0" collapsed="false">
      <c r="A7586" s="245" t="n">
        <v>87269</v>
      </c>
      <c r="B7586" s="246" t="s">
        <v>22903</v>
      </c>
      <c r="C7586" s="245" t="s">
        <v>15370</v>
      </c>
      <c r="D7586" s="247" t="n">
        <v>0.378</v>
      </c>
    </row>
    <row r="7587" customFormat="false" ht="12.8" hidden="false" customHeight="false" outlineLevel="0" collapsed="false">
      <c r="A7587" s="245" t="n">
        <v>87275</v>
      </c>
      <c r="B7587" s="246" t="s">
        <v>22904</v>
      </c>
      <c r="C7587" s="245" t="s">
        <v>15370</v>
      </c>
      <c r="D7587" s="247" t="n">
        <v>0.4353</v>
      </c>
    </row>
    <row r="7588" customFormat="false" ht="12.8" hidden="false" customHeight="false" outlineLevel="0" collapsed="false">
      <c r="A7588" s="245" t="n">
        <v>87273</v>
      </c>
      <c r="B7588" s="246" t="s">
        <v>22905</v>
      </c>
      <c r="C7588" s="245" t="s">
        <v>15370</v>
      </c>
      <c r="D7588" s="247" t="n">
        <v>0.3847</v>
      </c>
    </row>
    <row r="7589" customFormat="false" ht="12.8" hidden="false" customHeight="false" outlineLevel="0" collapsed="false">
      <c r="A7589" s="245" t="n">
        <v>104612</v>
      </c>
      <c r="B7589" s="246" t="s">
        <v>22906</v>
      </c>
      <c r="C7589" s="245" t="s">
        <v>15370</v>
      </c>
      <c r="D7589" s="247" t="n">
        <v>0.2953</v>
      </c>
    </row>
    <row r="7590" customFormat="false" ht="12.8" hidden="false" customHeight="false" outlineLevel="0" collapsed="false">
      <c r="A7590" s="245" t="n">
        <v>104611</v>
      </c>
      <c r="B7590" s="246" t="s">
        <v>22907</v>
      </c>
      <c r="C7590" s="245" t="s">
        <v>15370</v>
      </c>
      <c r="D7590" s="247" t="n">
        <v>0.2848</v>
      </c>
    </row>
    <row r="7591" customFormat="false" ht="12.8" hidden="false" customHeight="false" outlineLevel="0" collapsed="false">
      <c r="A7591" s="245" t="n">
        <v>104618</v>
      </c>
      <c r="B7591" s="246" t="s">
        <v>22908</v>
      </c>
      <c r="C7591" s="245" t="s">
        <v>15370</v>
      </c>
      <c r="D7591" s="247" t="n">
        <v>0.1193</v>
      </c>
    </row>
    <row r="7592" customFormat="false" ht="12.8" hidden="false" customHeight="false" outlineLevel="0" collapsed="false">
      <c r="A7592" s="245" t="n">
        <v>104616</v>
      </c>
      <c r="B7592" s="246" t="s">
        <v>22909</v>
      </c>
      <c r="C7592" s="245" t="s">
        <v>15370</v>
      </c>
      <c r="D7592" s="247" t="n">
        <v>0.0963</v>
      </c>
    </row>
    <row r="7593" customFormat="false" ht="12.8" hidden="false" customHeight="false" outlineLevel="0" collapsed="false">
      <c r="A7593" s="245" t="n">
        <v>104617</v>
      </c>
      <c r="B7593" s="246" t="s">
        <v>22910</v>
      </c>
      <c r="C7593" s="245" t="s">
        <v>15370</v>
      </c>
      <c r="D7593" s="247" t="n">
        <v>0.1568</v>
      </c>
    </row>
    <row r="7594" customFormat="false" ht="12.8" hidden="false" customHeight="false" outlineLevel="0" collapsed="false">
      <c r="A7594" s="245" t="n">
        <v>104615</v>
      </c>
      <c r="B7594" s="246" t="s">
        <v>22911</v>
      </c>
      <c r="C7594" s="245" t="s">
        <v>15370</v>
      </c>
      <c r="D7594" s="247" t="n">
        <v>0.1275</v>
      </c>
    </row>
    <row r="7595" customFormat="false" ht="12.8" hidden="false" customHeight="false" outlineLevel="0" collapsed="false">
      <c r="A7595" s="245" t="n">
        <v>87247</v>
      </c>
      <c r="B7595" s="246" t="s">
        <v>22912</v>
      </c>
      <c r="C7595" s="245" t="s">
        <v>15370</v>
      </c>
      <c r="D7595" s="247" t="n">
        <v>0.2663</v>
      </c>
    </row>
    <row r="7596" customFormat="false" ht="12.8" hidden="false" customHeight="false" outlineLevel="0" collapsed="false">
      <c r="A7596" s="245" t="n">
        <v>87248</v>
      </c>
      <c r="B7596" s="246" t="s">
        <v>22913</v>
      </c>
      <c r="C7596" s="245" t="s">
        <v>15370</v>
      </c>
      <c r="D7596" s="247" t="n">
        <v>0.1727</v>
      </c>
    </row>
    <row r="7597" customFormat="false" ht="12.8" hidden="false" customHeight="false" outlineLevel="0" collapsed="false">
      <c r="A7597" s="245" t="n">
        <v>87246</v>
      </c>
      <c r="B7597" s="246" t="s">
        <v>22914</v>
      </c>
      <c r="C7597" s="245" t="s">
        <v>15370</v>
      </c>
      <c r="D7597" s="247" t="n">
        <v>0.3299</v>
      </c>
    </row>
    <row r="7598" customFormat="false" ht="12.8" hidden="false" customHeight="false" outlineLevel="0" collapsed="false">
      <c r="A7598" s="245" t="n">
        <v>104601</v>
      </c>
      <c r="B7598" s="246" t="s">
        <v>22915</v>
      </c>
      <c r="C7598" s="245" t="s">
        <v>15370</v>
      </c>
      <c r="D7598" s="247" t="n">
        <v>0.3036</v>
      </c>
    </row>
    <row r="7599" customFormat="false" ht="12.8" hidden="false" customHeight="false" outlineLevel="0" collapsed="false">
      <c r="A7599" s="245" t="n">
        <v>104603</v>
      </c>
      <c r="B7599" s="246" t="s">
        <v>22916</v>
      </c>
      <c r="C7599" s="245" t="s">
        <v>15370</v>
      </c>
      <c r="D7599" s="247" t="n">
        <v>0.1984</v>
      </c>
    </row>
    <row r="7600" customFormat="false" ht="12.8" hidden="false" customHeight="false" outlineLevel="0" collapsed="false">
      <c r="A7600" s="245" t="n">
        <v>104599</v>
      </c>
      <c r="B7600" s="246" t="s">
        <v>22917</v>
      </c>
      <c r="C7600" s="245" t="s">
        <v>15370</v>
      </c>
      <c r="D7600" s="247" t="n">
        <v>0.4004</v>
      </c>
    </row>
    <row r="7601" customFormat="false" ht="12.8" hidden="false" customHeight="false" outlineLevel="0" collapsed="false">
      <c r="A7601" s="245" t="n">
        <v>87250</v>
      </c>
      <c r="B7601" s="246" t="s">
        <v>22918</v>
      </c>
      <c r="C7601" s="245" t="s">
        <v>15370</v>
      </c>
      <c r="D7601" s="247" t="n">
        <v>0.2801</v>
      </c>
    </row>
    <row r="7602" customFormat="false" ht="12.8" hidden="false" customHeight="false" outlineLevel="0" collapsed="false">
      <c r="A7602" s="245" t="n">
        <v>87251</v>
      </c>
      <c r="B7602" s="246" t="s">
        <v>22919</v>
      </c>
      <c r="C7602" s="245" t="s">
        <v>15370</v>
      </c>
      <c r="D7602" s="247" t="n">
        <v>0.179</v>
      </c>
    </row>
    <row r="7603" customFormat="false" ht="12.8" hidden="false" customHeight="false" outlineLevel="0" collapsed="false">
      <c r="A7603" s="245" t="n">
        <v>87249</v>
      </c>
      <c r="B7603" s="246" t="s">
        <v>22920</v>
      </c>
      <c r="C7603" s="245" t="s">
        <v>15370</v>
      </c>
      <c r="D7603" s="247" t="n">
        <v>0.3607</v>
      </c>
    </row>
    <row r="7604" customFormat="false" ht="12.8" hidden="false" customHeight="false" outlineLevel="0" collapsed="false">
      <c r="A7604" s="245" t="n">
        <v>104606</v>
      </c>
      <c r="B7604" s="246" t="s">
        <v>22921</v>
      </c>
      <c r="C7604" s="245" t="s">
        <v>15370</v>
      </c>
      <c r="D7604" s="247" t="n">
        <v>0.3341</v>
      </c>
    </row>
    <row r="7605" customFormat="false" ht="12.8" hidden="false" customHeight="false" outlineLevel="0" collapsed="false">
      <c r="A7605" s="245" t="n">
        <v>104607</v>
      </c>
      <c r="B7605" s="246" t="s">
        <v>22922</v>
      </c>
      <c r="C7605" s="245" t="s">
        <v>15370</v>
      </c>
      <c r="D7605" s="247" t="n">
        <v>0.2143</v>
      </c>
    </row>
    <row r="7606" customFormat="false" ht="12.8" hidden="false" customHeight="false" outlineLevel="0" collapsed="false">
      <c r="A7606" s="245" t="n">
        <v>104605</v>
      </c>
      <c r="B7606" s="246" t="s">
        <v>22923</v>
      </c>
      <c r="C7606" s="245" t="s">
        <v>15370</v>
      </c>
      <c r="D7606" s="247" t="n">
        <v>0.4735</v>
      </c>
    </row>
    <row r="7607" customFormat="false" ht="12.8" hidden="false" customHeight="false" outlineLevel="0" collapsed="false">
      <c r="A7607" s="245" t="n">
        <v>87256</v>
      </c>
      <c r="B7607" s="246" t="s">
        <v>22924</v>
      </c>
      <c r="C7607" s="245" t="s">
        <v>15370</v>
      </c>
      <c r="D7607" s="247" t="n">
        <v>0.2601</v>
      </c>
    </row>
    <row r="7608" customFormat="false" ht="12.8" hidden="false" customHeight="false" outlineLevel="0" collapsed="false">
      <c r="A7608" s="245" t="n">
        <v>87257</v>
      </c>
      <c r="B7608" s="246" t="s">
        <v>22925</v>
      </c>
      <c r="C7608" s="245" t="s">
        <v>15370</v>
      </c>
      <c r="D7608" s="247" t="n">
        <v>0.1665</v>
      </c>
    </row>
    <row r="7609" customFormat="false" ht="12.8" hidden="false" customHeight="false" outlineLevel="0" collapsed="false">
      <c r="A7609" s="245" t="n">
        <v>87255</v>
      </c>
      <c r="B7609" s="246" t="s">
        <v>22926</v>
      </c>
      <c r="C7609" s="245" t="s">
        <v>15370</v>
      </c>
      <c r="D7609" s="247" t="n">
        <v>0.3343</v>
      </c>
    </row>
    <row r="7610" customFormat="false" ht="12.8" hidden="false" customHeight="false" outlineLevel="0" collapsed="false">
      <c r="A7610" s="245" t="n">
        <v>104594</v>
      </c>
      <c r="B7610" s="246" t="s">
        <v>22927</v>
      </c>
      <c r="C7610" s="245" t="s">
        <v>15370</v>
      </c>
      <c r="D7610" s="247" t="n">
        <v>0.2745</v>
      </c>
    </row>
    <row r="7611" customFormat="false" ht="12.8" hidden="false" customHeight="false" outlineLevel="0" collapsed="false">
      <c r="A7611" s="245" t="n">
        <v>104595</v>
      </c>
      <c r="B7611" s="246" t="s">
        <v>22928</v>
      </c>
      <c r="C7611" s="245" t="s">
        <v>15370</v>
      </c>
      <c r="D7611" s="247" t="n">
        <v>0.172</v>
      </c>
    </row>
    <row r="7612" customFormat="false" ht="12.8" hidden="false" customHeight="false" outlineLevel="0" collapsed="false">
      <c r="A7612" s="245" t="n">
        <v>104593</v>
      </c>
      <c r="B7612" s="246" t="s">
        <v>22929</v>
      </c>
      <c r="C7612" s="245" t="s">
        <v>15370</v>
      </c>
      <c r="D7612" s="247" t="n">
        <v>0.351</v>
      </c>
    </row>
    <row r="7613" customFormat="false" ht="12.8" hidden="false" customHeight="false" outlineLevel="0" collapsed="false">
      <c r="A7613" s="245" t="n">
        <v>87262</v>
      </c>
      <c r="B7613" s="246" t="s">
        <v>22930</v>
      </c>
      <c r="C7613" s="245" t="s">
        <v>15370</v>
      </c>
      <c r="D7613" s="247" t="n">
        <v>0.2075</v>
      </c>
    </row>
    <row r="7614" customFormat="false" ht="12.8" hidden="false" customHeight="false" outlineLevel="0" collapsed="false">
      <c r="A7614" s="245" t="n">
        <v>87263</v>
      </c>
      <c r="B7614" s="246" t="s">
        <v>22931</v>
      </c>
      <c r="C7614" s="245" t="s">
        <v>15370</v>
      </c>
      <c r="D7614" s="247" t="n">
        <v>0.1521</v>
      </c>
    </row>
    <row r="7615" customFormat="false" ht="12.8" hidden="false" customHeight="false" outlineLevel="0" collapsed="false">
      <c r="A7615" s="245" t="n">
        <v>87261</v>
      </c>
      <c r="B7615" s="246" t="s">
        <v>22932</v>
      </c>
      <c r="C7615" s="245" t="s">
        <v>15370</v>
      </c>
      <c r="D7615" s="247" t="n">
        <v>0.2554</v>
      </c>
    </row>
    <row r="7616" customFormat="false" ht="12.8" hidden="false" customHeight="false" outlineLevel="0" collapsed="false">
      <c r="A7616" s="245" t="n">
        <v>104597</v>
      </c>
      <c r="B7616" s="246" t="s">
        <v>22933</v>
      </c>
      <c r="C7616" s="245" t="s">
        <v>15370</v>
      </c>
      <c r="D7616" s="247" t="n">
        <v>0.2162</v>
      </c>
    </row>
    <row r="7617" customFormat="false" ht="12.8" hidden="false" customHeight="false" outlineLevel="0" collapsed="false">
      <c r="A7617" s="245" t="n">
        <v>104598</v>
      </c>
      <c r="B7617" s="246" t="s">
        <v>22934</v>
      </c>
      <c r="C7617" s="245" t="s">
        <v>15370</v>
      </c>
      <c r="D7617" s="247" t="n">
        <v>0.155</v>
      </c>
    </row>
    <row r="7618" customFormat="false" ht="12.8" hidden="false" customHeight="false" outlineLevel="0" collapsed="false">
      <c r="A7618" s="245" t="n">
        <v>104596</v>
      </c>
      <c r="B7618" s="246" t="s">
        <v>22935</v>
      </c>
      <c r="C7618" s="245" t="s">
        <v>15370</v>
      </c>
      <c r="D7618" s="247" t="n">
        <v>0.2665</v>
      </c>
    </row>
    <row r="7619" customFormat="false" ht="12.8" hidden="false" customHeight="false" outlineLevel="0" collapsed="false">
      <c r="A7619" s="245" t="n">
        <v>88648</v>
      </c>
      <c r="B7619" s="246" t="s">
        <v>22936</v>
      </c>
      <c r="C7619" s="245" t="s">
        <v>15376</v>
      </c>
      <c r="D7619" s="247" t="n">
        <v>0.3342</v>
      </c>
    </row>
    <row r="7620" customFormat="false" ht="12.8" hidden="false" customHeight="false" outlineLevel="0" collapsed="false">
      <c r="A7620" s="245" t="n">
        <v>88649</v>
      </c>
      <c r="B7620" s="246" t="s">
        <v>22937</v>
      </c>
      <c r="C7620" s="245" t="s">
        <v>15376</v>
      </c>
      <c r="D7620" s="247" t="n">
        <v>0.3069</v>
      </c>
    </row>
    <row r="7621" customFormat="false" ht="12.8" hidden="false" customHeight="false" outlineLevel="0" collapsed="false">
      <c r="A7621" s="245" t="n">
        <v>88650</v>
      </c>
      <c r="B7621" s="246" t="s">
        <v>22938</v>
      </c>
      <c r="C7621" s="245" t="s">
        <v>15376</v>
      </c>
      <c r="D7621" s="247" t="n">
        <v>0.253</v>
      </c>
    </row>
    <row r="7622" customFormat="false" ht="12.8" hidden="false" customHeight="false" outlineLevel="0" collapsed="false">
      <c r="A7622" s="245" t="n">
        <v>104619</v>
      </c>
      <c r="B7622" s="246" t="s">
        <v>22939</v>
      </c>
      <c r="C7622" s="245" t="s">
        <v>15376</v>
      </c>
      <c r="D7622" s="247" t="n">
        <v>0.2267</v>
      </c>
    </row>
    <row r="7623" customFormat="false" ht="12.8" hidden="false" customHeight="false" outlineLevel="0" collapsed="false">
      <c r="A7623" s="245" t="n">
        <v>103689</v>
      </c>
      <c r="B7623" s="246" t="s">
        <v>22940</v>
      </c>
      <c r="C7623" s="245" t="s">
        <v>15370</v>
      </c>
      <c r="D7623" s="247" t="n">
        <v>0.0938</v>
      </c>
    </row>
    <row r="7624" customFormat="false" ht="12.8" hidden="false" customHeight="false" outlineLevel="0" collapsed="false">
      <c r="A7624" s="245" t="n">
        <v>103696</v>
      </c>
      <c r="B7624" s="246" t="s">
        <v>22941</v>
      </c>
      <c r="C7624" s="245" t="s">
        <v>14</v>
      </c>
      <c r="D7624" s="247" t="n">
        <v>0.5238</v>
      </c>
    </row>
    <row r="7625" customFormat="false" ht="12.8" hidden="false" customHeight="false" outlineLevel="0" collapsed="false">
      <c r="A7625" s="245" t="n">
        <v>103697</v>
      </c>
      <c r="B7625" s="246" t="s">
        <v>22942</v>
      </c>
      <c r="C7625" s="245" t="s">
        <v>14</v>
      </c>
      <c r="D7625" s="247" t="n">
        <v>0.5468</v>
      </c>
    </row>
    <row r="7626" customFormat="false" ht="12.8" hidden="false" customHeight="false" outlineLevel="0" collapsed="false">
      <c r="A7626" s="245" t="n">
        <v>103695</v>
      </c>
      <c r="B7626" s="246" t="s">
        <v>22943</v>
      </c>
      <c r="C7626" s="245" t="s">
        <v>14</v>
      </c>
      <c r="D7626" s="247" t="n">
        <v>0.4117</v>
      </c>
    </row>
    <row r="7627" customFormat="false" ht="12.8" hidden="false" customHeight="false" outlineLevel="0" collapsed="false">
      <c r="A7627" s="245" t="n">
        <v>103694</v>
      </c>
      <c r="B7627" s="246" t="s">
        <v>22944</v>
      </c>
      <c r="C7627" s="245" t="s">
        <v>14</v>
      </c>
      <c r="D7627" s="247" t="n">
        <v>0.3964</v>
      </c>
    </row>
    <row r="7628" customFormat="false" ht="12.8" hidden="false" customHeight="false" outlineLevel="0" collapsed="false">
      <c r="A7628" s="245" t="n">
        <v>96987</v>
      </c>
      <c r="B7628" s="246" t="s">
        <v>22945</v>
      </c>
      <c r="C7628" s="245" t="s">
        <v>14</v>
      </c>
      <c r="D7628" s="247" t="n">
        <v>0.4933</v>
      </c>
    </row>
    <row r="7629" customFormat="false" ht="12.8" hidden="false" customHeight="false" outlineLevel="0" collapsed="false">
      <c r="A7629" s="245" t="n">
        <v>96989</v>
      </c>
      <c r="B7629" s="246" t="s">
        <v>22946</v>
      </c>
      <c r="C7629" s="245" t="s">
        <v>14</v>
      </c>
      <c r="D7629" s="247" t="n">
        <v>0.0508</v>
      </c>
    </row>
    <row r="7630" customFormat="false" ht="12.8" hidden="false" customHeight="false" outlineLevel="0" collapsed="false">
      <c r="A7630" s="245" t="n">
        <v>104749</v>
      </c>
      <c r="B7630" s="246" t="s">
        <v>22947</v>
      </c>
      <c r="C7630" s="245" t="s">
        <v>14</v>
      </c>
      <c r="D7630" s="247" t="n">
        <v>0.4217</v>
      </c>
    </row>
    <row r="7631" customFormat="false" ht="12.8" hidden="false" customHeight="false" outlineLevel="0" collapsed="false">
      <c r="A7631" s="245" t="n">
        <v>104750</v>
      </c>
      <c r="B7631" s="246" t="s">
        <v>22948</v>
      </c>
      <c r="C7631" s="245" t="s">
        <v>14</v>
      </c>
      <c r="D7631" s="247" t="n">
        <v>0.5404</v>
      </c>
    </row>
    <row r="7632" customFormat="false" ht="12.8" hidden="false" customHeight="false" outlineLevel="0" collapsed="false">
      <c r="A7632" s="245" t="n">
        <v>104751</v>
      </c>
      <c r="B7632" s="246" t="s">
        <v>22949</v>
      </c>
      <c r="C7632" s="245" t="s">
        <v>14</v>
      </c>
      <c r="D7632" s="247" t="n">
        <v>0.3642</v>
      </c>
    </row>
    <row r="7633" customFormat="false" ht="12.8" hidden="false" customHeight="false" outlineLevel="0" collapsed="false">
      <c r="A7633" s="245" t="n">
        <v>104752</v>
      </c>
      <c r="B7633" s="246" t="s">
        <v>22950</v>
      </c>
      <c r="C7633" s="245" t="s">
        <v>14</v>
      </c>
      <c r="D7633" s="247" t="n">
        <v>0.4519</v>
      </c>
    </row>
    <row r="7634" customFormat="false" ht="12.8" hidden="false" customHeight="false" outlineLevel="0" collapsed="false">
      <c r="A7634" s="245" t="n">
        <v>104753</v>
      </c>
      <c r="B7634" s="246" t="s">
        <v>22951</v>
      </c>
      <c r="C7634" s="245" t="s">
        <v>14</v>
      </c>
      <c r="D7634" s="247" t="n">
        <v>0.3701</v>
      </c>
    </row>
    <row r="7635" customFormat="false" ht="12.8" hidden="false" customHeight="false" outlineLevel="0" collapsed="false">
      <c r="A7635" s="245" t="n">
        <v>104754</v>
      </c>
      <c r="B7635" s="246" t="s">
        <v>22952</v>
      </c>
      <c r="C7635" s="245" t="s">
        <v>14</v>
      </c>
      <c r="D7635" s="247" t="n">
        <v>0.2825</v>
      </c>
    </row>
    <row r="7636" customFormat="false" ht="12.8" hidden="false" customHeight="false" outlineLevel="0" collapsed="false">
      <c r="A7636" s="245" t="n">
        <v>104755</v>
      </c>
      <c r="B7636" s="246" t="s">
        <v>22953</v>
      </c>
      <c r="C7636" s="245" t="s">
        <v>14</v>
      </c>
      <c r="D7636" s="247" t="n">
        <v>0.2065</v>
      </c>
    </row>
    <row r="7637" customFormat="false" ht="12.8" hidden="false" customHeight="false" outlineLevel="0" collapsed="false">
      <c r="A7637" s="245" t="n">
        <v>96973</v>
      </c>
      <c r="B7637" s="246" t="s">
        <v>22954</v>
      </c>
      <c r="C7637" s="245" t="s">
        <v>15376</v>
      </c>
      <c r="D7637" s="247" t="n">
        <v>0.3465</v>
      </c>
    </row>
    <row r="7638" customFormat="false" ht="12.8" hidden="false" customHeight="false" outlineLevel="0" collapsed="false">
      <c r="A7638" s="245" t="n">
        <v>96977</v>
      </c>
      <c r="B7638" s="246" t="s">
        <v>22955</v>
      </c>
      <c r="C7638" s="245" t="s">
        <v>15376</v>
      </c>
      <c r="D7638" s="247" t="n">
        <v>0.0308</v>
      </c>
    </row>
    <row r="7639" customFormat="false" ht="12.8" hidden="false" customHeight="false" outlineLevel="0" collapsed="false">
      <c r="A7639" s="245" t="n">
        <v>96974</v>
      </c>
      <c r="B7639" s="246" t="s">
        <v>22956</v>
      </c>
      <c r="C7639" s="245" t="s">
        <v>15376</v>
      </c>
      <c r="D7639" s="247" t="n">
        <v>0.3106</v>
      </c>
    </row>
    <row r="7640" customFormat="false" ht="12.8" hidden="false" customHeight="false" outlineLevel="0" collapsed="false">
      <c r="A7640" s="245" t="n">
        <v>96978</v>
      </c>
      <c r="B7640" s="246" t="s">
        <v>22957</v>
      </c>
      <c r="C7640" s="245" t="s">
        <v>15376</v>
      </c>
      <c r="D7640" s="247" t="n">
        <v>0.0282</v>
      </c>
    </row>
    <row r="7641" customFormat="false" ht="12.8" hidden="false" customHeight="false" outlineLevel="0" collapsed="false">
      <c r="A7641" s="245" t="n">
        <v>96975</v>
      </c>
      <c r="B7641" s="246" t="s">
        <v>22958</v>
      </c>
      <c r="C7641" s="245" t="s">
        <v>15376</v>
      </c>
      <c r="D7641" s="247" t="n">
        <v>0.2831</v>
      </c>
    </row>
    <row r="7642" customFormat="false" ht="12.8" hidden="false" customHeight="false" outlineLevel="0" collapsed="false">
      <c r="A7642" s="245" t="n">
        <v>96979</v>
      </c>
      <c r="B7642" s="246" t="s">
        <v>22959</v>
      </c>
      <c r="C7642" s="245" t="s">
        <v>15376</v>
      </c>
      <c r="D7642" s="247" t="n">
        <v>0.0229</v>
      </c>
    </row>
    <row r="7643" customFormat="false" ht="12.8" hidden="false" customHeight="false" outlineLevel="0" collapsed="false">
      <c r="A7643" s="245" t="n">
        <v>96976</v>
      </c>
      <c r="B7643" s="246" t="s">
        <v>22960</v>
      </c>
      <c r="C7643" s="245" t="s">
        <v>15376</v>
      </c>
      <c r="D7643" s="247" t="n">
        <v>0.237</v>
      </c>
    </row>
    <row r="7644" customFormat="false" ht="12.8" hidden="false" customHeight="false" outlineLevel="0" collapsed="false">
      <c r="A7644" s="245" t="n">
        <v>96984</v>
      </c>
      <c r="B7644" s="246" t="s">
        <v>22961</v>
      </c>
      <c r="C7644" s="245" t="s">
        <v>14</v>
      </c>
      <c r="D7644" s="247" t="n">
        <v>0.6085</v>
      </c>
    </row>
    <row r="7645" customFormat="false" ht="12.8" hidden="false" customHeight="false" outlineLevel="0" collapsed="false">
      <c r="A7645" s="245" t="n">
        <v>96986</v>
      </c>
      <c r="B7645" s="246" t="s">
        <v>22962</v>
      </c>
      <c r="C7645" s="245" t="s">
        <v>14</v>
      </c>
      <c r="D7645" s="247" t="n">
        <v>0.1359</v>
      </c>
    </row>
    <row r="7646" customFormat="false" ht="12.8" hidden="false" customHeight="false" outlineLevel="0" collapsed="false">
      <c r="A7646" s="245" t="n">
        <v>96985</v>
      </c>
      <c r="B7646" s="246" t="s">
        <v>22963</v>
      </c>
      <c r="C7646" s="245" t="s">
        <v>14</v>
      </c>
      <c r="D7646" s="247" t="n">
        <v>0.1295</v>
      </c>
    </row>
    <row r="7647" customFormat="false" ht="12.8" hidden="false" customHeight="false" outlineLevel="0" collapsed="false">
      <c r="A7647" s="245" t="n">
        <v>96988</v>
      </c>
      <c r="B7647" s="246" t="s">
        <v>22964</v>
      </c>
      <c r="C7647" s="245" t="s">
        <v>14</v>
      </c>
      <c r="D7647" s="247" t="n">
        <v>0.0527</v>
      </c>
    </row>
    <row r="7648" customFormat="false" ht="12.8" hidden="false" customHeight="false" outlineLevel="0" collapsed="false">
      <c r="A7648" s="245" t="n">
        <v>104746</v>
      </c>
      <c r="B7648" s="246" t="s">
        <v>22965</v>
      </c>
      <c r="C7648" s="245" t="s">
        <v>14</v>
      </c>
      <c r="D7648" s="247" t="n">
        <v>0.3598</v>
      </c>
    </row>
    <row r="7649" customFormat="false" ht="12.8" hidden="false" customHeight="false" outlineLevel="0" collapsed="false">
      <c r="A7649" s="245" t="n">
        <v>98463</v>
      </c>
      <c r="B7649" s="246" t="s">
        <v>22966</v>
      </c>
      <c r="C7649" s="245" t="s">
        <v>14</v>
      </c>
      <c r="D7649" s="247" t="n">
        <v>0.6126</v>
      </c>
    </row>
    <row r="7650" customFormat="false" ht="12.8" hidden="false" customHeight="false" outlineLevel="0" collapsed="false">
      <c r="A7650" s="245" t="n">
        <v>95676</v>
      </c>
      <c r="B7650" s="246" t="s">
        <v>22967</v>
      </c>
      <c r="C7650" s="245" t="s">
        <v>14</v>
      </c>
      <c r="D7650" s="247" t="n">
        <v>0.0995</v>
      </c>
    </row>
    <row r="7651" customFormat="false" ht="12.8" hidden="false" customHeight="false" outlineLevel="0" collapsed="false">
      <c r="A7651" s="245" t="n">
        <v>105135</v>
      </c>
      <c r="B7651" s="246" t="s">
        <v>22968</v>
      </c>
      <c r="C7651" s="245" t="s">
        <v>14</v>
      </c>
      <c r="D7651" s="247" t="n">
        <v>0.0256</v>
      </c>
    </row>
    <row r="7652" customFormat="false" ht="12.8" hidden="false" customHeight="false" outlineLevel="0" collapsed="false">
      <c r="A7652" s="245" t="n">
        <v>104998</v>
      </c>
      <c r="B7652" s="246" t="s">
        <v>22969</v>
      </c>
      <c r="C7652" s="245" t="s">
        <v>14</v>
      </c>
      <c r="D7652" s="247" t="n">
        <v>0.0363</v>
      </c>
    </row>
    <row r="7653" customFormat="false" ht="12.8" hidden="false" customHeight="false" outlineLevel="0" collapsed="false">
      <c r="A7653" s="245" t="n">
        <v>104997</v>
      </c>
      <c r="B7653" s="246" t="s">
        <v>22970</v>
      </c>
      <c r="C7653" s="245" t="s">
        <v>14</v>
      </c>
      <c r="D7653" s="247" t="n">
        <v>0.0489</v>
      </c>
    </row>
    <row r="7654" customFormat="false" ht="12.8" hidden="false" customHeight="false" outlineLevel="0" collapsed="false">
      <c r="A7654" s="245" t="n">
        <v>95673</v>
      </c>
      <c r="B7654" s="246" t="s">
        <v>22971</v>
      </c>
      <c r="C7654" s="245" t="s">
        <v>14</v>
      </c>
      <c r="D7654" s="247" t="n">
        <v>0.1157</v>
      </c>
    </row>
    <row r="7655" customFormat="false" ht="12.8" hidden="false" customHeight="false" outlineLevel="0" collapsed="false">
      <c r="A7655" s="245" t="n">
        <v>95674</v>
      </c>
      <c r="B7655" s="246" t="s">
        <v>22972</v>
      </c>
      <c r="C7655" s="245" t="s">
        <v>14</v>
      </c>
      <c r="D7655" s="247" t="n">
        <v>0.1086</v>
      </c>
    </row>
    <row r="7656" customFormat="false" ht="12.8" hidden="false" customHeight="false" outlineLevel="0" collapsed="false">
      <c r="A7656" s="245" t="n">
        <v>104992</v>
      </c>
      <c r="B7656" s="246" t="s">
        <v>22973</v>
      </c>
      <c r="C7656" s="245" t="s">
        <v>14</v>
      </c>
      <c r="D7656" s="247" t="n">
        <v>0.0208</v>
      </c>
    </row>
    <row r="7657" customFormat="false" ht="12.8" hidden="false" customHeight="false" outlineLevel="0" collapsed="false">
      <c r="A7657" s="245" t="n">
        <v>95675</v>
      </c>
      <c r="B7657" s="246" t="s">
        <v>22974</v>
      </c>
      <c r="C7657" s="245" t="s">
        <v>14</v>
      </c>
      <c r="D7657" s="247" t="n">
        <v>0.109</v>
      </c>
    </row>
    <row r="7658" customFormat="false" ht="12.8" hidden="false" customHeight="false" outlineLevel="0" collapsed="false">
      <c r="A7658" s="245" t="n">
        <v>95648</v>
      </c>
      <c r="B7658" s="246" t="s">
        <v>22975</v>
      </c>
      <c r="C7658" s="245" t="s">
        <v>14</v>
      </c>
      <c r="D7658" s="247" t="n">
        <v>0.1173</v>
      </c>
    </row>
    <row r="7659" customFormat="false" ht="12.8" hidden="false" customHeight="false" outlineLevel="0" collapsed="false">
      <c r="A7659" s="245" t="n">
        <v>95649</v>
      </c>
      <c r="B7659" s="246" t="s">
        <v>22976</v>
      </c>
      <c r="C7659" s="245" t="s">
        <v>14</v>
      </c>
      <c r="D7659" s="247" t="n">
        <v>0.1186</v>
      </c>
    </row>
    <row r="7660" customFormat="false" ht="12.8" hidden="false" customHeight="false" outlineLevel="0" collapsed="false">
      <c r="A7660" s="245" t="n">
        <v>95650</v>
      </c>
      <c r="B7660" s="246" t="s">
        <v>22977</v>
      </c>
      <c r="C7660" s="245" t="s">
        <v>14</v>
      </c>
      <c r="D7660" s="247" t="n">
        <v>0.1201</v>
      </c>
    </row>
    <row r="7661" customFormat="false" ht="12.8" hidden="false" customHeight="false" outlineLevel="0" collapsed="false">
      <c r="A7661" s="245" t="n">
        <v>95651</v>
      </c>
      <c r="B7661" s="246" t="s">
        <v>22978</v>
      </c>
      <c r="C7661" s="245" t="s">
        <v>14</v>
      </c>
      <c r="D7661" s="247" t="n">
        <v>0.1201</v>
      </c>
    </row>
    <row r="7662" customFormat="false" ht="12.8" hidden="false" customHeight="false" outlineLevel="0" collapsed="false">
      <c r="A7662" s="245" t="n">
        <v>95652</v>
      </c>
      <c r="B7662" s="246" t="s">
        <v>22979</v>
      </c>
      <c r="C7662" s="245" t="s">
        <v>14</v>
      </c>
      <c r="D7662" s="247" t="n">
        <v>0.1056</v>
      </c>
    </row>
    <row r="7663" customFormat="false" ht="12.8" hidden="false" customHeight="false" outlineLevel="0" collapsed="false">
      <c r="A7663" s="245" t="n">
        <v>95653</v>
      </c>
      <c r="B7663" s="246" t="s">
        <v>22980</v>
      </c>
      <c r="C7663" s="245" t="s">
        <v>14</v>
      </c>
      <c r="D7663" s="247" t="n">
        <v>0.1052</v>
      </c>
    </row>
    <row r="7664" customFormat="false" ht="12.8" hidden="false" customHeight="false" outlineLevel="0" collapsed="false">
      <c r="A7664" s="245" t="n">
        <v>95654</v>
      </c>
      <c r="B7664" s="246" t="s">
        <v>22981</v>
      </c>
      <c r="C7664" s="245" t="s">
        <v>14</v>
      </c>
      <c r="D7664" s="247" t="n">
        <v>0.106</v>
      </c>
    </row>
    <row r="7665" customFormat="false" ht="12.8" hidden="false" customHeight="false" outlineLevel="0" collapsed="false">
      <c r="A7665" s="245" t="n">
        <v>95655</v>
      </c>
      <c r="B7665" s="246" t="s">
        <v>22982</v>
      </c>
      <c r="C7665" s="245" t="s">
        <v>14</v>
      </c>
      <c r="D7665" s="247" t="n">
        <v>0.1058</v>
      </c>
    </row>
    <row r="7666" customFormat="false" ht="12.8" hidden="false" customHeight="false" outlineLevel="0" collapsed="false">
      <c r="A7666" s="245" t="n">
        <v>95657</v>
      </c>
      <c r="B7666" s="246" t="s">
        <v>22983</v>
      </c>
      <c r="C7666" s="245" t="s">
        <v>14</v>
      </c>
      <c r="D7666" s="247" t="n">
        <v>0.373</v>
      </c>
    </row>
    <row r="7667" customFormat="false" ht="12.8" hidden="false" customHeight="false" outlineLevel="0" collapsed="false">
      <c r="A7667" s="245" t="n">
        <v>95658</v>
      </c>
      <c r="B7667" s="246" t="s">
        <v>22984</v>
      </c>
      <c r="C7667" s="245" t="s">
        <v>14</v>
      </c>
      <c r="D7667" s="247" t="n">
        <v>0.359</v>
      </c>
    </row>
    <row r="7668" customFormat="false" ht="12.8" hidden="false" customHeight="false" outlineLevel="0" collapsed="false">
      <c r="A7668" s="245" t="n">
        <v>95659</v>
      </c>
      <c r="B7668" s="246" t="s">
        <v>22985</v>
      </c>
      <c r="C7668" s="245" t="s">
        <v>14</v>
      </c>
      <c r="D7668" s="247" t="n">
        <v>0.3564</v>
      </c>
    </row>
    <row r="7669" customFormat="false" ht="12.8" hidden="false" customHeight="false" outlineLevel="0" collapsed="false">
      <c r="A7669" s="245" t="n">
        <v>95660</v>
      </c>
      <c r="B7669" s="246" t="s">
        <v>22986</v>
      </c>
      <c r="C7669" s="245" t="s">
        <v>14</v>
      </c>
      <c r="D7669" s="247" t="n">
        <v>0.3536</v>
      </c>
    </row>
    <row r="7670" customFormat="false" ht="12.8" hidden="false" customHeight="false" outlineLevel="0" collapsed="false">
      <c r="A7670" s="245" t="n">
        <v>95661</v>
      </c>
      <c r="B7670" s="246" t="s">
        <v>22987</v>
      </c>
      <c r="C7670" s="245" t="s">
        <v>14</v>
      </c>
      <c r="D7670" s="247" t="n">
        <v>0.3324</v>
      </c>
    </row>
    <row r="7671" customFormat="false" ht="12.8" hidden="false" customHeight="false" outlineLevel="0" collapsed="false">
      <c r="A7671" s="245" t="n">
        <v>95662</v>
      </c>
      <c r="B7671" s="246" t="s">
        <v>22988</v>
      </c>
      <c r="C7671" s="245" t="s">
        <v>14</v>
      </c>
      <c r="D7671" s="247" t="n">
        <v>0.3186</v>
      </c>
    </row>
    <row r="7672" customFormat="false" ht="12.8" hidden="false" customHeight="false" outlineLevel="0" collapsed="false">
      <c r="A7672" s="245" t="n">
        <v>95663</v>
      </c>
      <c r="B7672" s="246" t="s">
        <v>22989</v>
      </c>
      <c r="C7672" s="245" t="s">
        <v>14</v>
      </c>
      <c r="D7672" s="247" t="n">
        <v>0.3161</v>
      </c>
    </row>
    <row r="7673" customFormat="false" ht="12.8" hidden="false" customHeight="false" outlineLevel="0" collapsed="false">
      <c r="A7673" s="245" t="n">
        <v>95664</v>
      </c>
      <c r="B7673" s="246" t="s">
        <v>22990</v>
      </c>
      <c r="C7673" s="245" t="s">
        <v>14</v>
      </c>
      <c r="D7673" s="247" t="n">
        <v>0.3135</v>
      </c>
    </row>
    <row r="7674" customFormat="false" ht="12.8" hidden="false" customHeight="false" outlineLevel="0" collapsed="false">
      <c r="A7674" s="245" t="n">
        <v>95665</v>
      </c>
      <c r="B7674" s="246" t="s">
        <v>22991</v>
      </c>
      <c r="C7674" s="245" t="s">
        <v>14</v>
      </c>
      <c r="D7674" s="247" t="n">
        <v>0.3623</v>
      </c>
    </row>
    <row r="7675" customFormat="false" ht="12.8" hidden="false" customHeight="false" outlineLevel="0" collapsed="false">
      <c r="A7675" s="245" t="n">
        <v>95666</v>
      </c>
      <c r="B7675" s="246" t="s">
        <v>22992</v>
      </c>
      <c r="C7675" s="245" t="s">
        <v>14</v>
      </c>
      <c r="D7675" s="247" t="n">
        <v>0.3565</v>
      </c>
    </row>
    <row r="7676" customFormat="false" ht="12.8" hidden="false" customHeight="false" outlineLevel="0" collapsed="false">
      <c r="A7676" s="245" t="n">
        <v>95667</v>
      </c>
      <c r="B7676" s="246" t="s">
        <v>22993</v>
      </c>
      <c r="C7676" s="245" t="s">
        <v>14</v>
      </c>
      <c r="D7676" s="247" t="n">
        <v>0.3558</v>
      </c>
    </row>
    <row r="7677" customFormat="false" ht="12.8" hidden="false" customHeight="false" outlineLevel="0" collapsed="false">
      <c r="A7677" s="245" t="n">
        <v>95668</v>
      </c>
      <c r="B7677" s="246" t="s">
        <v>22994</v>
      </c>
      <c r="C7677" s="245" t="s">
        <v>14</v>
      </c>
      <c r="D7677" s="247" t="n">
        <v>0.3538</v>
      </c>
    </row>
    <row r="7678" customFormat="false" ht="12.8" hidden="false" customHeight="false" outlineLevel="0" collapsed="false">
      <c r="A7678" s="245" t="n">
        <v>95669</v>
      </c>
      <c r="B7678" s="246" t="s">
        <v>22995</v>
      </c>
      <c r="C7678" s="245" t="s">
        <v>14</v>
      </c>
      <c r="D7678" s="247" t="n">
        <v>0.3322</v>
      </c>
    </row>
    <row r="7679" customFormat="false" ht="12.8" hidden="false" customHeight="false" outlineLevel="0" collapsed="false">
      <c r="A7679" s="245" t="n">
        <v>95670</v>
      </c>
      <c r="B7679" s="246" t="s">
        <v>22996</v>
      </c>
      <c r="C7679" s="245" t="s">
        <v>14</v>
      </c>
      <c r="D7679" s="247" t="n">
        <v>0.3245</v>
      </c>
    </row>
    <row r="7680" customFormat="false" ht="12.8" hidden="false" customHeight="false" outlineLevel="0" collapsed="false">
      <c r="A7680" s="245" t="n">
        <v>95671</v>
      </c>
      <c r="B7680" s="246" t="s">
        <v>22997</v>
      </c>
      <c r="C7680" s="245" t="s">
        <v>14</v>
      </c>
      <c r="D7680" s="247" t="n">
        <v>0.3237</v>
      </c>
    </row>
    <row r="7681" customFormat="false" ht="12.8" hidden="false" customHeight="false" outlineLevel="0" collapsed="false">
      <c r="A7681" s="245" t="n">
        <v>95672</v>
      </c>
      <c r="B7681" s="246" t="s">
        <v>22998</v>
      </c>
      <c r="C7681" s="245" t="s">
        <v>14</v>
      </c>
      <c r="D7681" s="247" t="n">
        <v>0.3215</v>
      </c>
    </row>
    <row r="7682" customFormat="false" ht="12.8" hidden="false" customHeight="false" outlineLevel="0" collapsed="false">
      <c r="A7682" s="245" t="n">
        <v>97741</v>
      </c>
      <c r="B7682" s="246" t="s">
        <v>22999</v>
      </c>
      <c r="C7682" s="245" t="s">
        <v>14</v>
      </c>
      <c r="D7682" s="247" t="n">
        <v>0.3967</v>
      </c>
    </row>
    <row r="7683" customFormat="false" ht="12.8" hidden="false" customHeight="false" outlineLevel="0" collapsed="false">
      <c r="A7683" s="245" t="n">
        <v>95641</v>
      </c>
      <c r="B7683" s="246" t="s">
        <v>23000</v>
      </c>
      <c r="C7683" s="245" t="s">
        <v>14</v>
      </c>
      <c r="D7683" s="247" t="n">
        <v>0.3878</v>
      </c>
    </row>
    <row r="7684" customFormat="false" ht="12.8" hidden="false" customHeight="false" outlineLevel="0" collapsed="false">
      <c r="A7684" s="245" t="n">
        <v>95642</v>
      </c>
      <c r="B7684" s="246" t="s">
        <v>23001</v>
      </c>
      <c r="C7684" s="245" t="s">
        <v>14</v>
      </c>
      <c r="D7684" s="247" t="n">
        <v>0.3875</v>
      </c>
    </row>
    <row r="7685" customFormat="false" ht="12.8" hidden="false" customHeight="false" outlineLevel="0" collapsed="false">
      <c r="A7685" s="245" t="n">
        <v>95643</v>
      </c>
      <c r="B7685" s="246" t="s">
        <v>23002</v>
      </c>
      <c r="C7685" s="245" t="s">
        <v>14</v>
      </c>
      <c r="D7685" s="247" t="n">
        <v>0.3848</v>
      </c>
    </row>
    <row r="7686" customFormat="false" ht="12.8" hidden="false" customHeight="false" outlineLevel="0" collapsed="false">
      <c r="A7686" s="245" t="n">
        <v>95644</v>
      </c>
      <c r="B7686" s="246" t="s">
        <v>23003</v>
      </c>
      <c r="C7686" s="245" t="s">
        <v>14</v>
      </c>
      <c r="D7686" s="247" t="n">
        <v>0.3329</v>
      </c>
    </row>
    <row r="7687" customFormat="false" ht="12.8" hidden="false" customHeight="false" outlineLevel="0" collapsed="false">
      <c r="A7687" s="245" t="n">
        <v>95645</v>
      </c>
      <c r="B7687" s="246" t="s">
        <v>23004</v>
      </c>
      <c r="C7687" s="245" t="s">
        <v>14</v>
      </c>
      <c r="D7687" s="247" t="n">
        <v>0.3213</v>
      </c>
    </row>
    <row r="7688" customFormat="false" ht="12.8" hidden="false" customHeight="false" outlineLevel="0" collapsed="false">
      <c r="A7688" s="245" t="n">
        <v>95646</v>
      </c>
      <c r="B7688" s="246" t="s">
        <v>23005</v>
      </c>
      <c r="C7688" s="245" t="s">
        <v>14</v>
      </c>
      <c r="D7688" s="247" t="n">
        <v>0.3199</v>
      </c>
    </row>
    <row r="7689" customFormat="false" ht="12.8" hidden="false" customHeight="false" outlineLevel="0" collapsed="false">
      <c r="A7689" s="245" t="n">
        <v>95647</v>
      </c>
      <c r="B7689" s="246" t="s">
        <v>23006</v>
      </c>
      <c r="C7689" s="245" t="s">
        <v>14</v>
      </c>
      <c r="D7689" s="247" t="n">
        <v>0.3173</v>
      </c>
    </row>
    <row r="7690" customFormat="false" ht="12.8" hidden="false" customHeight="false" outlineLevel="0" collapsed="false">
      <c r="A7690" s="245" t="n">
        <v>95636</v>
      </c>
      <c r="B7690" s="246" t="s">
        <v>23007</v>
      </c>
      <c r="C7690" s="245" t="s">
        <v>14</v>
      </c>
      <c r="D7690" s="247" t="n">
        <v>0.4422</v>
      </c>
    </row>
    <row r="7691" customFormat="false" ht="12.8" hidden="false" customHeight="false" outlineLevel="0" collapsed="false">
      <c r="A7691" s="245" t="n">
        <v>95637</v>
      </c>
      <c r="B7691" s="246" t="s">
        <v>23008</v>
      </c>
      <c r="C7691" s="245" t="s">
        <v>14</v>
      </c>
      <c r="D7691" s="247" t="n">
        <v>0.3973</v>
      </c>
    </row>
    <row r="7692" customFormat="false" ht="12.8" hidden="false" customHeight="false" outlineLevel="0" collapsed="false">
      <c r="A7692" s="245" t="n">
        <v>95638</v>
      </c>
      <c r="B7692" s="246" t="s">
        <v>23009</v>
      </c>
      <c r="C7692" s="245" t="s">
        <v>14</v>
      </c>
      <c r="D7692" s="247" t="n">
        <v>0.3807</v>
      </c>
    </row>
    <row r="7693" customFormat="false" ht="12.8" hidden="false" customHeight="false" outlineLevel="0" collapsed="false">
      <c r="A7693" s="245" t="n">
        <v>95639</v>
      </c>
      <c r="B7693" s="246" t="s">
        <v>23010</v>
      </c>
      <c r="C7693" s="245" t="s">
        <v>14</v>
      </c>
      <c r="D7693" s="247" t="n">
        <v>0.3313</v>
      </c>
    </row>
    <row r="7694" customFormat="false" ht="12.8" hidden="false" customHeight="false" outlineLevel="0" collapsed="false">
      <c r="A7694" s="245" t="n">
        <v>95634</v>
      </c>
      <c r="B7694" s="246" t="s">
        <v>23011</v>
      </c>
      <c r="C7694" s="245" t="s">
        <v>14</v>
      </c>
      <c r="D7694" s="247" t="n">
        <v>0.2672</v>
      </c>
    </row>
    <row r="7695" customFormat="false" ht="12.8" hidden="false" customHeight="false" outlineLevel="0" collapsed="false">
      <c r="A7695" s="245" t="n">
        <v>95635</v>
      </c>
      <c r="B7695" s="246" t="s">
        <v>23012</v>
      </c>
      <c r="C7695" s="245" t="s">
        <v>14</v>
      </c>
      <c r="D7695" s="247" t="n">
        <v>0.2966</v>
      </c>
    </row>
    <row r="7696" customFormat="false" ht="12.8" hidden="false" customHeight="false" outlineLevel="0" collapsed="false">
      <c r="A7696" s="245" t="n">
        <v>98751</v>
      </c>
      <c r="B7696" s="246" t="s">
        <v>23013</v>
      </c>
      <c r="C7696" s="245" t="s">
        <v>15376</v>
      </c>
      <c r="D7696" s="247" t="n">
        <v>0.2807</v>
      </c>
    </row>
    <row r="7697" customFormat="false" ht="12.8" hidden="false" customHeight="false" outlineLevel="0" collapsed="false">
      <c r="A7697" s="245" t="n">
        <v>98746</v>
      </c>
      <c r="B7697" s="246" t="s">
        <v>23014</v>
      </c>
      <c r="C7697" s="245" t="s">
        <v>15376</v>
      </c>
      <c r="D7697" s="247" t="n">
        <v>0.5668</v>
      </c>
    </row>
    <row r="7698" customFormat="false" ht="12.8" hidden="false" customHeight="false" outlineLevel="0" collapsed="false">
      <c r="A7698" s="245" t="n">
        <v>98753</v>
      </c>
      <c r="B7698" s="246" t="s">
        <v>23015</v>
      </c>
      <c r="C7698" s="245" t="s">
        <v>15376</v>
      </c>
      <c r="D7698" s="247" t="n">
        <v>0.1646</v>
      </c>
    </row>
    <row r="7699" customFormat="false" ht="12.8" hidden="false" customHeight="false" outlineLevel="0" collapsed="false">
      <c r="A7699" s="245" t="n">
        <v>98750</v>
      </c>
      <c r="B7699" s="246" t="s">
        <v>23016</v>
      </c>
      <c r="C7699" s="245" t="s">
        <v>15376</v>
      </c>
      <c r="D7699" s="247" t="n">
        <v>0.3942</v>
      </c>
    </row>
    <row r="7700" customFormat="false" ht="12.8" hidden="false" customHeight="false" outlineLevel="0" collapsed="false">
      <c r="A7700" s="245" t="n">
        <v>98749</v>
      </c>
      <c r="B7700" s="246" t="s">
        <v>23017</v>
      </c>
      <c r="C7700" s="245" t="s">
        <v>15376</v>
      </c>
      <c r="D7700" s="247" t="n">
        <v>0.4739</v>
      </c>
    </row>
    <row r="7701" customFormat="false" ht="12.8" hidden="false" customHeight="false" outlineLevel="0" collapsed="false">
      <c r="A7701" s="245" t="n">
        <v>98752</v>
      </c>
      <c r="B7701" s="246" t="s">
        <v>23018</v>
      </c>
      <c r="C7701" s="245" t="s">
        <v>15376</v>
      </c>
      <c r="D7701" s="247" t="n">
        <v>0.2118</v>
      </c>
    </row>
    <row r="7702" customFormat="false" ht="12.8" hidden="false" customHeight="false" outlineLevel="0" collapsed="false">
      <c r="A7702" s="245" t="n">
        <v>98529</v>
      </c>
      <c r="B7702" s="246" t="s">
        <v>23019</v>
      </c>
      <c r="C7702" s="245" t="s">
        <v>14</v>
      </c>
      <c r="D7702" s="247" t="n">
        <v>1</v>
      </c>
    </row>
    <row r="7703" customFormat="false" ht="12.8" hidden="false" customHeight="false" outlineLevel="0" collapsed="false">
      <c r="A7703" s="245" t="n">
        <v>98530</v>
      </c>
      <c r="B7703" s="246" t="s">
        <v>23020</v>
      </c>
      <c r="C7703" s="245" t="s">
        <v>14</v>
      </c>
      <c r="D7703" s="247" t="n">
        <v>1</v>
      </c>
    </row>
    <row r="7704" customFormat="false" ht="12.8" hidden="false" customHeight="false" outlineLevel="0" collapsed="false">
      <c r="A7704" s="245" t="n">
        <v>98531</v>
      </c>
      <c r="B7704" s="246" t="s">
        <v>23021</v>
      </c>
      <c r="C7704" s="245" t="s">
        <v>14</v>
      </c>
      <c r="D7704" s="247" t="n">
        <v>0.6886</v>
      </c>
    </row>
    <row r="7705" customFormat="false" ht="12.8" hidden="false" customHeight="false" outlineLevel="0" collapsed="false">
      <c r="A7705" s="245" t="n">
        <v>98524</v>
      </c>
      <c r="B7705" s="246" t="s">
        <v>23022</v>
      </c>
      <c r="C7705" s="245" t="s">
        <v>15370</v>
      </c>
      <c r="D7705" s="247" t="n">
        <v>1</v>
      </c>
    </row>
    <row r="7706" customFormat="false" ht="12.8" hidden="false" customHeight="false" outlineLevel="0" collapsed="false">
      <c r="A7706" s="245" t="n">
        <v>98525</v>
      </c>
      <c r="B7706" s="246" t="s">
        <v>23023</v>
      </c>
      <c r="C7706" s="245" t="s">
        <v>15370</v>
      </c>
      <c r="D7706" s="247" t="n">
        <v>0.3971</v>
      </c>
    </row>
    <row r="7707" customFormat="false" ht="12.8" hidden="false" customHeight="false" outlineLevel="0" collapsed="false">
      <c r="A7707" s="245" t="n">
        <v>98533</v>
      </c>
      <c r="B7707" s="246" t="s">
        <v>23024</v>
      </c>
      <c r="C7707" s="245" t="s">
        <v>14</v>
      </c>
      <c r="D7707" s="247" t="n">
        <v>0.5845</v>
      </c>
    </row>
    <row r="7708" customFormat="false" ht="12.8" hidden="false" customHeight="false" outlineLevel="0" collapsed="false">
      <c r="A7708" s="245" t="n">
        <v>98534</v>
      </c>
      <c r="B7708" s="246" t="s">
        <v>23025</v>
      </c>
      <c r="C7708" s="245" t="s">
        <v>14</v>
      </c>
      <c r="D7708" s="247" t="n">
        <v>0.5749</v>
      </c>
    </row>
    <row r="7709" customFormat="false" ht="12.8" hidden="false" customHeight="false" outlineLevel="0" collapsed="false">
      <c r="A7709" s="245" t="n">
        <v>98535</v>
      </c>
      <c r="B7709" s="246" t="s">
        <v>23026</v>
      </c>
      <c r="C7709" s="245" t="s">
        <v>14</v>
      </c>
      <c r="D7709" s="247" t="n">
        <v>0.6196</v>
      </c>
    </row>
    <row r="7710" customFormat="false" ht="12.8" hidden="false" customHeight="false" outlineLevel="0" collapsed="false">
      <c r="A7710" s="245" t="n">
        <v>98532</v>
      </c>
      <c r="B7710" s="246" t="s">
        <v>23027</v>
      </c>
      <c r="C7710" s="245" t="s">
        <v>14</v>
      </c>
      <c r="D7710" s="247" t="n">
        <v>0.4839</v>
      </c>
    </row>
    <row r="7711" customFormat="false" ht="12.8" hidden="false" customHeight="false" outlineLevel="0" collapsed="false">
      <c r="A7711" s="245" t="n">
        <v>98526</v>
      </c>
      <c r="B7711" s="246" t="s">
        <v>23028</v>
      </c>
      <c r="C7711" s="245" t="s">
        <v>14</v>
      </c>
      <c r="D7711" s="247" t="n">
        <v>0.6442</v>
      </c>
    </row>
    <row r="7712" customFormat="false" ht="12.8" hidden="false" customHeight="false" outlineLevel="0" collapsed="false">
      <c r="A7712" s="245" t="n">
        <v>98527</v>
      </c>
      <c r="B7712" s="246" t="s">
        <v>23029</v>
      </c>
      <c r="C7712" s="245" t="s">
        <v>14</v>
      </c>
      <c r="D7712" s="247" t="n">
        <v>0.6442</v>
      </c>
    </row>
    <row r="7713" customFormat="false" ht="12.8" hidden="false" customHeight="false" outlineLevel="0" collapsed="false">
      <c r="A7713" s="245" t="n">
        <v>98528</v>
      </c>
      <c r="B7713" s="246" t="s">
        <v>23030</v>
      </c>
      <c r="C7713" s="245" t="s">
        <v>14</v>
      </c>
      <c r="D7713" s="247" t="n">
        <v>0.6441</v>
      </c>
    </row>
    <row r="7714" customFormat="false" ht="12.8" hidden="false" customHeight="false" outlineLevel="0" collapsed="false">
      <c r="A7714" s="245" t="n">
        <v>94232</v>
      </c>
      <c r="B7714" s="246" t="s">
        <v>23031</v>
      </c>
      <c r="C7714" s="245" t="s">
        <v>14</v>
      </c>
      <c r="D7714" s="247" t="n">
        <v>0.9622</v>
      </c>
    </row>
    <row r="7715" customFormat="false" ht="12.8" hidden="false" customHeight="false" outlineLevel="0" collapsed="false">
      <c r="A7715" s="245" t="n">
        <v>100434</v>
      </c>
      <c r="B7715" s="246" t="s">
        <v>23032</v>
      </c>
      <c r="C7715" s="245" t="s">
        <v>15376</v>
      </c>
      <c r="D7715" s="247" t="n">
        <v>0.0596</v>
      </c>
    </row>
    <row r="7716" customFormat="false" ht="12.8" hidden="false" customHeight="false" outlineLevel="0" collapsed="false">
      <c r="A7716" s="245" t="n">
        <v>94229</v>
      </c>
      <c r="B7716" s="246" t="s">
        <v>23033</v>
      </c>
      <c r="C7716" s="245" t="s">
        <v>15376</v>
      </c>
      <c r="D7716" s="247" t="n">
        <v>0.154</v>
      </c>
    </row>
    <row r="7717" customFormat="false" ht="12.8" hidden="false" customHeight="false" outlineLevel="0" collapsed="false">
      <c r="A7717" s="245" t="n">
        <v>94227</v>
      </c>
      <c r="B7717" s="246" t="s">
        <v>23034</v>
      </c>
      <c r="C7717" s="245" t="s">
        <v>15376</v>
      </c>
      <c r="D7717" s="247" t="n">
        <v>0.1709</v>
      </c>
    </row>
    <row r="7718" customFormat="false" ht="12.8" hidden="false" customHeight="false" outlineLevel="0" collapsed="false">
      <c r="A7718" s="245" t="n">
        <v>94228</v>
      </c>
      <c r="B7718" s="246" t="s">
        <v>23035</v>
      </c>
      <c r="C7718" s="245" t="s">
        <v>15376</v>
      </c>
      <c r="D7718" s="247" t="n">
        <v>0.1685</v>
      </c>
    </row>
    <row r="7719" customFormat="false" ht="12.8" hidden="false" customHeight="false" outlineLevel="0" collapsed="false">
      <c r="A7719" s="245" t="n">
        <v>94219</v>
      </c>
      <c r="B7719" s="246" t="s">
        <v>23036</v>
      </c>
      <c r="C7719" s="245" t="s">
        <v>15376</v>
      </c>
      <c r="D7719" s="247" t="n">
        <v>0.4084</v>
      </c>
    </row>
    <row r="7720" customFormat="false" ht="12.8" hidden="false" customHeight="false" outlineLevel="0" collapsed="false">
      <c r="A7720" s="245" t="n">
        <v>94220</v>
      </c>
      <c r="B7720" s="246" t="s">
        <v>23037</v>
      </c>
      <c r="C7720" s="245" t="s">
        <v>15376</v>
      </c>
      <c r="D7720" s="247" t="n">
        <v>0.2781</v>
      </c>
    </row>
    <row r="7721" customFormat="false" ht="12.8" hidden="false" customHeight="false" outlineLevel="0" collapsed="false">
      <c r="A7721" s="245" t="n">
        <v>94221</v>
      </c>
      <c r="B7721" s="246" t="s">
        <v>23038</v>
      </c>
      <c r="C7721" s="245" t="s">
        <v>15376</v>
      </c>
      <c r="D7721" s="247" t="n">
        <v>0.2991</v>
      </c>
    </row>
    <row r="7722" customFormat="false" ht="12.8" hidden="false" customHeight="false" outlineLevel="0" collapsed="false">
      <c r="A7722" s="245" t="n">
        <v>94222</v>
      </c>
      <c r="B7722" s="246" t="s">
        <v>23039</v>
      </c>
      <c r="C7722" s="245" t="s">
        <v>15376</v>
      </c>
      <c r="D7722" s="247" t="n">
        <v>0.1924</v>
      </c>
    </row>
    <row r="7723" customFormat="false" ht="12.8" hidden="false" customHeight="false" outlineLevel="0" collapsed="false">
      <c r="A7723" s="245" t="n">
        <v>94451</v>
      </c>
      <c r="B7723" s="246" t="s">
        <v>23040</v>
      </c>
      <c r="C7723" s="245" t="s">
        <v>15376</v>
      </c>
      <c r="D7723" s="247" t="n">
        <v>0.04</v>
      </c>
    </row>
    <row r="7724" customFormat="false" ht="12.8" hidden="false" customHeight="false" outlineLevel="0" collapsed="false">
      <c r="A7724" s="245" t="n">
        <v>94223</v>
      </c>
      <c r="B7724" s="246" t="s">
        <v>23041</v>
      </c>
      <c r="C7724" s="245" t="s">
        <v>15376</v>
      </c>
      <c r="D7724" s="247" t="n">
        <v>0.0439</v>
      </c>
    </row>
    <row r="7725" customFormat="false" ht="12.8" hidden="false" customHeight="false" outlineLevel="0" collapsed="false">
      <c r="A7725" s="245" t="n">
        <v>100325</v>
      </c>
      <c r="B7725" s="246" t="s">
        <v>23042</v>
      </c>
      <c r="C7725" s="245" t="s">
        <v>15376</v>
      </c>
      <c r="D7725" s="247" t="n">
        <v>0.0294</v>
      </c>
    </row>
    <row r="7726" customFormat="false" ht="12.8" hidden="false" customHeight="false" outlineLevel="0" collapsed="false">
      <c r="A7726" s="245" t="n">
        <v>94224</v>
      </c>
      <c r="B7726" s="246" t="s">
        <v>23043</v>
      </c>
      <c r="C7726" s="245" t="s">
        <v>15376</v>
      </c>
      <c r="D7726" s="247" t="n">
        <v>0.8512</v>
      </c>
    </row>
    <row r="7727" customFormat="false" ht="12.8" hidden="false" customHeight="false" outlineLevel="0" collapsed="false">
      <c r="A7727" s="245" t="n">
        <v>100330</v>
      </c>
      <c r="B7727" s="246" t="s">
        <v>23044</v>
      </c>
      <c r="C7727" s="245" t="s">
        <v>15370</v>
      </c>
      <c r="D7727" s="247" t="n">
        <v>0.438</v>
      </c>
    </row>
    <row r="7728" customFormat="false" ht="12.8" hidden="false" customHeight="false" outlineLevel="0" collapsed="false">
      <c r="A7728" s="245" t="n">
        <v>100331</v>
      </c>
      <c r="B7728" s="246" t="s">
        <v>23045</v>
      </c>
      <c r="C7728" s="245" t="s">
        <v>15370</v>
      </c>
      <c r="D7728" s="247" t="n">
        <v>0.54</v>
      </c>
    </row>
    <row r="7729" customFormat="false" ht="12.8" hidden="false" customHeight="false" outlineLevel="0" collapsed="false">
      <c r="A7729" s="245" t="n">
        <v>100328</v>
      </c>
      <c r="B7729" s="246" t="s">
        <v>23046</v>
      </c>
      <c r="C7729" s="245" t="s">
        <v>15370</v>
      </c>
      <c r="D7729" s="247" t="n">
        <v>0.443</v>
      </c>
    </row>
    <row r="7730" customFormat="false" ht="12.8" hidden="false" customHeight="false" outlineLevel="0" collapsed="false">
      <c r="A7730" s="245" t="n">
        <v>100329</v>
      </c>
      <c r="B7730" s="246" t="s">
        <v>23047</v>
      </c>
      <c r="C7730" s="245" t="s">
        <v>15370</v>
      </c>
      <c r="D7730" s="247" t="n">
        <v>0.5267</v>
      </c>
    </row>
    <row r="7731" customFormat="false" ht="12.8" hidden="false" customHeight="false" outlineLevel="0" collapsed="false">
      <c r="A7731" s="245" t="n">
        <v>94231</v>
      </c>
      <c r="B7731" s="246" t="s">
        <v>23048</v>
      </c>
      <c r="C7731" s="245" t="s">
        <v>15376</v>
      </c>
      <c r="D7731" s="247" t="n">
        <v>0.1485</v>
      </c>
    </row>
    <row r="7732" customFormat="false" ht="12.8" hidden="false" customHeight="false" outlineLevel="0" collapsed="false">
      <c r="A7732" s="245" t="n">
        <v>100435</v>
      </c>
      <c r="B7732" s="246" t="s">
        <v>23049</v>
      </c>
      <c r="C7732" s="245" t="s">
        <v>15376</v>
      </c>
      <c r="D7732" s="247" t="n">
        <v>0.1167</v>
      </c>
    </row>
    <row r="7733" customFormat="false" ht="12.8" hidden="false" customHeight="false" outlineLevel="0" collapsed="false">
      <c r="A7733" s="245" t="n">
        <v>100327</v>
      </c>
      <c r="B7733" s="246" t="s">
        <v>23050</v>
      </c>
      <c r="C7733" s="245" t="s">
        <v>15376</v>
      </c>
      <c r="D7733" s="247" t="n">
        <v>0.1535</v>
      </c>
    </row>
    <row r="7734" customFormat="false" ht="12.8" hidden="false" customHeight="false" outlineLevel="0" collapsed="false">
      <c r="A7734" s="245" t="n">
        <v>94226</v>
      </c>
      <c r="B7734" s="246" t="s">
        <v>23051</v>
      </c>
      <c r="C7734" s="245" t="s">
        <v>15370</v>
      </c>
      <c r="D7734" s="247" t="n">
        <v>0.4908</v>
      </c>
    </row>
    <row r="7735" customFormat="false" ht="12.8" hidden="false" customHeight="false" outlineLevel="0" collapsed="false">
      <c r="A7735" s="245" t="n">
        <v>94201</v>
      </c>
      <c r="B7735" s="246" t="s">
        <v>23052</v>
      </c>
      <c r="C7735" s="245" t="s">
        <v>15370</v>
      </c>
      <c r="D7735" s="247" t="n">
        <v>0.1674</v>
      </c>
    </row>
    <row r="7736" customFormat="false" ht="12.8" hidden="false" customHeight="false" outlineLevel="0" collapsed="false">
      <c r="A7736" s="245" t="n">
        <v>94204</v>
      </c>
      <c r="B7736" s="246" t="s">
        <v>23053</v>
      </c>
      <c r="C7736" s="245" t="s">
        <v>15370</v>
      </c>
      <c r="D7736" s="247" t="n">
        <v>0.2186</v>
      </c>
    </row>
    <row r="7737" customFormat="false" ht="12.8" hidden="false" customHeight="false" outlineLevel="0" collapsed="false">
      <c r="A7737" s="245" t="n">
        <v>94447</v>
      </c>
      <c r="B7737" s="246" t="s">
        <v>23054</v>
      </c>
      <c r="C7737" s="245" t="s">
        <v>15370</v>
      </c>
      <c r="D7737" s="247" t="n">
        <v>0.1674</v>
      </c>
    </row>
    <row r="7738" customFormat="false" ht="12.8" hidden="false" customHeight="false" outlineLevel="0" collapsed="false">
      <c r="A7738" s="245" t="n">
        <v>94448</v>
      </c>
      <c r="B7738" s="246" t="s">
        <v>23055</v>
      </c>
      <c r="C7738" s="245" t="s">
        <v>15370</v>
      </c>
      <c r="D7738" s="247" t="n">
        <v>0.2186</v>
      </c>
    </row>
    <row r="7739" customFormat="false" ht="12.8" hidden="false" customHeight="false" outlineLevel="0" collapsed="false">
      <c r="A7739" s="245" t="n">
        <v>94445</v>
      </c>
      <c r="B7739" s="246" t="s">
        <v>23056</v>
      </c>
      <c r="C7739" s="245" t="s">
        <v>15370</v>
      </c>
      <c r="D7739" s="247" t="n">
        <v>0.1674</v>
      </c>
    </row>
    <row r="7740" customFormat="false" ht="12.8" hidden="false" customHeight="false" outlineLevel="0" collapsed="false">
      <c r="A7740" s="245" t="n">
        <v>94446</v>
      </c>
      <c r="B7740" s="246" t="s">
        <v>23057</v>
      </c>
      <c r="C7740" s="245" t="s">
        <v>15370</v>
      </c>
      <c r="D7740" s="247" t="n">
        <v>0.2186</v>
      </c>
    </row>
    <row r="7741" customFormat="false" ht="12.8" hidden="false" customHeight="false" outlineLevel="0" collapsed="false">
      <c r="A7741" s="245" t="n">
        <v>94440</v>
      </c>
      <c r="B7741" s="246" t="s">
        <v>23058</v>
      </c>
      <c r="C7741" s="245" t="s">
        <v>15370</v>
      </c>
      <c r="D7741" s="247" t="n">
        <v>0.1483</v>
      </c>
    </row>
    <row r="7742" customFormat="false" ht="12.8" hidden="false" customHeight="false" outlineLevel="0" collapsed="false">
      <c r="A7742" s="245" t="n">
        <v>94441</v>
      </c>
      <c r="B7742" s="246" t="s">
        <v>23059</v>
      </c>
      <c r="C7742" s="245" t="s">
        <v>15370</v>
      </c>
      <c r="D7742" s="247" t="n">
        <v>0.1919</v>
      </c>
    </row>
    <row r="7743" customFormat="false" ht="12.8" hidden="false" customHeight="false" outlineLevel="0" collapsed="false">
      <c r="A7743" s="245" t="n">
        <v>94195</v>
      </c>
      <c r="B7743" s="246" t="s">
        <v>23060</v>
      </c>
      <c r="C7743" s="245" t="s">
        <v>15370</v>
      </c>
      <c r="D7743" s="247" t="n">
        <v>0.1483</v>
      </c>
    </row>
    <row r="7744" customFormat="false" ht="12.8" hidden="false" customHeight="false" outlineLevel="0" collapsed="false">
      <c r="A7744" s="245" t="n">
        <v>94198</v>
      </c>
      <c r="B7744" s="246" t="s">
        <v>23061</v>
      </c>
      <c r="C7744" s="245" t="s">
        <v>15370</v>
      </c>
      <c r="D7744" s="247" t="n">
        <v>0.1919</v>
      </c>
    </row>
    <row r="7745" customFormat="false" ht="12.8" hidden="false" customHeight="false" outlineLevel="0" collapsed="false">
      <c r="A7745" s="245" t="n">
        <v>94442</v>
      </c>
      <c r="B7745" s="246" t="s">
        <v>23062</v>
      </c>
      <c r="C7745" s="245" t="s">
        <v>15370</v>
      </c>
      <c r="D7745" s="247" t="n">
        <v>0.1483</v>
      </c>
    </row>
    <row r="7746" customFormat="false" ht="12.8" hidden="false" customHeight="false" outlineLevel="0" collapsed="false">
      <c r="A7746" s="245" t="n">
        <v>94443</v>
      </c>
      <c r="B7746" s="246" t="s">
        <v>23063</v>
      </c>
      <c r="C7746" s="245" t="s">
        <v>15370</v>
      </c>
      <c r="D7746" s="247" t="n">
        <v>0.1919</v>
      </c>
    </row>
    <row r="7747" customFormat="false" ht="12.8" hidden="false" customHeight="false" outlineLevel="0" collapsed="false">
      <c r="A7747" s="245" t="n">
        <v>94213</v>
      </c>
      <c r="B7747" s="246" t="s">
        <v>23064</v>
      </c>
      <c r="C7747" s="245" t="s">
        <v>15370</v>
      </c>
      <c r="D7747" s="247" t="n">
        <v>0.0818</v>
      </c>
    </row>
    <row r="7748" customFormat="false" ht="12.8" hidden="false" customHeight="false" outlineLevel="0" collapsed="false">
      <c r="A7748" s="245" t="n">
        <v>94189</v>
      </c>
      <c r="B7748" s="246" t="s">
        <v>23065</v>
      </c>
      <c r="C7748" s="245" t="s">
        <v>15370</v>
      </c>
      <c r="D7748" s="247" t="n">
        <v>0.1127</v>
      </c>
    </row>
    <row r="7749" customFormat="false" ht="12.8" hidden="false" customHeight="false" outlineLevel="0" collapsed="false">
      <c r="A7749" s="245" t="n">
        <v>94192</v>
      </c>
      <c r="B7749" s="246" t="s">
        <v>23066</v>
      </c>
      <c r="C7749" s="245" t="s">
        <v>15370</v>
      </c>
      <c r="D7749" s="247" t="n">
        <v>0.1569</v>
      </c>
    </row>
    <row r="7750" customFormat="false" ht="12.8" hidden="false" customHeight="false" outlineLevel="0" collapsed="false">
      <c r="A7750" s="245" t="n">
        <v>94444</v>
      </c>
      <c r="B7750" s="246" t="s">
        <v>23067</v>
      </c>
      <c r="C7750" s="245" t="s">
        <v>15370</v>
      </c>
      <c r="D7750" s="247" t="n">
        <v>0.0168</v>
      </c>
    </row>
    <row r="7751" customFormat="false" ht="12.8" hidden="false" customHeight="false" outlineLevel="0" collapsed="false">
      <c r="A7751" s="245" t="n">
        <v>94218</v>
      </c>
      <c r="B7751" s="246" t="s">
        <v>23068</v>
      </c>
      <c r="C7751" s="245" t="s">
        <v>15370</v>
      </c>
      <c r="D7751" s="247" t="n">
        <v>0.0611</v>
      </c>
    </row>
    <row r="7752" customFormat="false" ht="12.8" hidden="false" customHeight="false" outlineLevel="0" collapsed="false">
      <c r="A7752" s="245" t="n">
        <v>94216</v>
      </c>
      <c r="B7752" s="246" t="s">
        <v>23069</v>
      </c>
      <c r="C7752" s="245" t="s">
        <v>15370</v>
      </c>
      <c r="D7752" s="247" t="n">
        <v>0.0182</v>
      </c>
    </row>
    <row r="7753" customFormat="false" ht="12.8" hidden="false" customHeight="false" outlineLevel="0" collapsed="false">
      <c r="A7753" s="245" t="n">
        <v>94449</v>
      </c>
      <c r="B7753" s="246" t="s">
        <v>23070</v>
      </c>
      <c r="C7753" s="245" t="s">
        <v>15370</v>
      </c>
      <c r="D7753" s="247" t="n">
        <v>0.0865</v>
      </c>
    </row>
    <row r="7754" customFormat="false" ht="12.8" hidden="false" customHeight="false" outlineLevel="0" collapsed="false">
      <c r="A7754" s="245" t="n">
        <v>94210</v>
      </c>
      <c r="B7754" s="246" t="s">
        <v>23071</v>
      </c>
      <c r="C7754" s="245" t="s">
        <v>15370</v>
      </c>
      <c r="D7754" s="247" t="n">
        <v>0.1534</v>
      </c>
    </row>
    <row r="7755" customFormat="false" ht="12.8" hidden="false" customHeight="false" outlineLevel="0" collapsed="false">
      <c r="A7755" s="245" t="n">
        <v>94207</v>
      </c>
      <c r="B7755" s="246" t="s">
        <v>23072</v>
      </c>
      <c r="C7755" s="245" t="s">
        <v>15370</v>
      </c>
      <c r="D7755" s="247" t="n">
        <v>0.1477</v>
      </c>
    </row>
    <row r="7756" customFormat="false" ht="12.8" hidden="false" customHeight="false" outlineLevel="0" collapsed="false">
      <c r="A7756" s="245" t="n">
        <v>102109</v>
      </c>
      <c r="B7756" s="246" t="s">
        <v>23073</v>
      </c>
      <c r="C7756" s="245" t="s">
        <v>14</v>
      </c>
      <c r="D7756" s="247" t="n">
        <v>0.4308</v>
      </c>
    </row>
    <row r="7757" customFormat="false" ht="12.8" hidden="false" customHeight="false" outlineLevel="0" collapsed="false">
      <c r="A7757" s="245" t="n">
        <v>102110</v>
      </c>
      <c r="B7757" s="246" t="s">
        <v>23074</v>
      </c>
      <c r="C7757" s="245" t="s">
        <v>14</v>
      </c>
      <c r="D7757" s="247" t="n">
        <v>0.1479</v>
      </c>
    </row>
    <row r="7758" customFormat="false" ht="12.8" hidden="false" customHeight="false" outlineLevel="0" collapsed="false">
      <c r="A7758" s="245" t="n">
        <v>103656</v>
      </c>
      <c r="B7758" s="246" t="s">
        <v>23075</v>
      </c>
      <c r="C7758" s="245" t="s">
        <v>14</v>
      </c>
      <c r="D7758" s="247" t="n">
        <v>0.006</v>
      </c>
    </row>
    <row r="7759" customFormat="false" ht="12.8" hidden="false" customHeight="false" outlineLevel="0" collapsed="false">
      <c r="A7759" s="245" t="n">
        <v>102105</v>
      </c>
      <c r="B7759" s="246" t="s">
        <v>23076</v>
      </c>
      <c r="C7759" s="245" t="s">
        <v>14</v>
      </c>
      <c r="D7759" s="247" t="n">
        <v>0.0261</v>
      </c>
    </row>
    <row r="7760" customFormat="false" ht="12.8" hidden="false" customHeight="false" outlineLevel="0" collapsed="false">
      <c r="A7760" s="245" t="n">
        <v>102106</v>
      </c>
      <c r="B7760" s="246" t="s">
        <v>23077</v>
      </c>
      <c r="C7760" s="245" t="s">
        <v>14</v>
      </c>
      <c r="D7760" s="247" t="n">
        <v>0.0212</v>
      </c>
    </row>
    <row r="7761" customFormat="false" ht="12.8" hidden="false" customHeight="false" outlineLevel="0" collapsed="false">
      <c r="A7761" s="245" t="n">
        <v>102107</v>
      </c>
      <c r="B7761" s="246" t="s">
        <v>23078</v>
      </c>
      <c r="C7761" s="245" t="s">
        <v>14</v>
      </c>
      <c r="D7761" s="247" t="n">
        <v>0.0161</v>
      </c>
    </row>
    <row r="7762" customFormat="false" ht="12.8" hidden="false" customHeight="false" outlineLevel="0" collapsed="false">
      <c r="A7762" s="245" t="n">
        <v>102102</v>
      </c>
      <c r="B7762" s="246" t="s">
        <v>23079</v>
      </c>
      <c r="C7762" s="245" t="s">
        <v>14</v>
      </c>
      <c r="D7762" s="247" t="n">
        <v>0.0426</v>
      </c>
    </row>
    <row r="7763" customFormat="false" ht="12.8" hidden="false" customHeight="false" outlineLevel="0" collapsed="false">
      <c r="A7763" s="245" t="n">
        <v>102108</v>
      </c>
      <c r="B7763" s="246" t="s">
        <v>23080</v>
      </c>
      <c r="C7763" s="245" t="s">
        <v>14</v>
      </c>
      <c r="D7763" s="247" t="n">
        <v>0.0143</v>
      </c>
    </row>
    <row r="7764" customFormat="false" ht="12.8" hidden="false" customHeight="false" outlineLevel="0" collapsed="false">
      <c r="A7764" s="245" t="n">
        <v>102103</v>
      </c>
      <c r="B7764" s="246" t="s">
        <v>23081</v>
      </c>
      <c r="C7764" s="245" t="s">
        <v>14</v>
      </c>
      <c r="D7764" s="247" t="n">
        <v>0.039</v>
      </c>
    </row>
    <row r="7765" customFormat="false" ht="12.8" hidden="false" customHeight="false" outlineLevel="0" collapsed="false">
      <c r="A7765" s="245" t="n">
        <v>103654</v>
      </c>
      <c r="B7765" s="246" t="s">
        <v>23082</v>
      </c>
      <c r="C7765" s="245" t="s">
        <v>14</v>
      </c>
      <c r="D7765" s="247" t="n">
        <v>0.0085</v>
      </c>
    </row>
    <row r="7766" customFormat="false" ht="12.8" hidden="false" customHeight="false" outlineLevel="0" collapsed="false">
      <c r="A7766" s="245" t="n">
        <v>102104</v>
      </c>
      <c r="B7766" s="246" t="s">
        <v>23083</v>
      </c>
      <c r="C7766" s="245" t="s">
        <v>14</v>
      </c>
      <c r="D7766" s="247" t="n">
        <v>0.0313</v>
      </c>
    </row>
    <row r="7767" customFormat="false" ht="12.8" hidden="false" customHeight="false" outlineLevel="0" collapsed="false">
      <c r="A7767" s="245" t="n">
        <v>103655</v>
      </c>
      <c r="B7767" s="246" t="s">
        <v>23084</v>
      </c>
      <c r="C7767" s="245" t="s">
        <v>14</v>
      </c>
      <c r="D7767" s="247" t="n">
        <v>0.0073</v>
      </c>
    </row>
    <row r="7768" customFormat="false" ht="12.8" hidden="false" customHeight="false" outlineLevel="0" collapsed="false">
      <c r="A7768" s="245" t="n">
        <v>100207</v>
      </c>
      <c r="B7768" s="246" t="s">
        <v>23085</v>
      </c>
      <c r="C7768" s="245" t="s">
        <v>23086</v>
      </c>
      <c r="D7768" s="247" t="n">
        <v>0.4476</v>
      </c>
    </row>
    <row r="7769" customFormat="false" ht="12.8" hidden="false" customHeight="false" outlineLevel="0" collapsed="false">
      <c r="A7769" s="245" t="n">
        <v>100211</v>
      </c>
      <c r="B7769" s="246" t="s">
        <v>23087</v>
      </c>
      <c r="C7769" s="245" t="s">
        <v>23088</v>
      </c>
      <c r="D7769" s="247" t="n">
        <v>1</v>
      </c>
    </row>
    <row r="7770" customFormat="false" ht="12.8" hidden="false" customHeight="false" outlineLevel="0" collapsed="false">
      <c r="A7770" s="245" t="n">
        <v>100210</v>
      </c>
      <c r="B7770" s="246" t="s">
        <v>23089</v>
      </c>
      <c r="C7770" s="245" t="s">
        <v>23088</v>
      </c>
      <c r="D7770" s="247" t="n">
        <v>1</v>
      </c>
    </row>
    <row r="7771" customFormat="false" ht="12.8" hidden="false" customHeight="false" outlineLevel="0" collapsed="false">
      <c r="A7771" s="245" t="n">
        <v>100221</v>
      </c>
      <c r="B7771" s="246" t="s">
        <v>23090</v>
      </c>
      <c r="C7771" s="245" t="s">
        <v>23091</v>
      </c>
      <c r="D7771" s="247" t="n">
        <v>1</v>
      </c>
    </row>
    <row r="7772" customFormat="false" ht="12.8" hidden="false" customHeight="false" outlineLevel="0" collapsed="false">
      <c r="A7772" s="245" t="n">
        <v>100203</v>
      </c>
      <c r="B7772" s="246" t="s">
        <v>23092</v>
      </c>
      <c r="C7772" s="245" t="s">
        <v>23093</v>
      </c>
      <c r="D7772" s="247" t="n">
        <v>1</v>
      </c>
    </row>
    <row r="7773" customFormat="false" ht="12.8" hidden="false" customHeight="false" outlineLevel="0" collapsed="false">
      <c r="A7773" s="245" t="n">
        <v>100202</v>
      </c>
      <c r="B7773" s="246" t="s">
        <v>23094</v>
      </c>
      <c r="C7773" s="245" t="s">
        <v>23093</v>
      </c>
      <c r="D7773" s="247" t="n">
        <v>1</v>
      </c>
    </row>
    <row r="7774" customFormat="false" ht="12.8" hidden="false" customHeight="false" outlineLevel="0" collapsed="false">
      <c r="A7774" s="245" t="n">
        <v>100201</v>
      </c>
      <c r="B7774" s="246" t="s">
        <v>23095</v>
      </c>
      <c r="C7774" s="245" t="s">
        <v>23093</v>
      </c>
      <c r="D7774" s="247" t="n">
        <v>1</v>
      </c>
    </row>
    <row r="7775" customFormat="false" ht="12.8" hidden="false" customHeight="false" outlineLevel="0" collapsed="false">
      <c r="A7775" s="245" t="n">
        <v>100216</v>
      </c>
      <c r="B7775" s="246" t="s">
        <v>23096</v>
      </c>
      <c r="C7775" s="245" t="s">
        <v>23088</v>
      </c>
      <c r="D7775" s="247" t="n">
        <v>1</v>
      </c>
    </row>
    <row r="7776" customFormat="false" ht="12.8" hidden="false" customHeight="false" outlineLevel="0" collapsed="false">
      <c r="A7776" s="245" t="n">
        <v>100215</v>
      </c>
      <c r="B7776" s="246" t="s">
        <v>23097</v>
      </c>
      <c r="C7776" s="245" t="s">
        <v>23088</v>
      </c>
      <c r="D7776" s="247" t="n">
        <v>1</v>
      </c>
    </row>
    <row r="7777" customFormat="false" ht="12.8" hidden="false" customHeight="false" outlineLevel="0" collapsed="false">
      <c r="A7777" s="245" t="n">
        <v>100214</v>
      </c>
      <c r="B7777" s="246" t="s">
        <v>23098</v>
      </c>
      <c r="C7777" s="245" t="s">
        <v>23088</v>
      </c>
      <c r="D7777" s="247" t="n">
        <v>1</v>
      </c>
    </row>
    <row r="7778" customFormat="false" ht="12.8" hidden="false" customHeight="false" outlineLevel="0" collapsed="false">
      <c r="A7778" s="245" t="n">
        <v>100223</v>
      </c>
      <c r="B7778" s="246" t="s">
        <v>23099</v>
      </c>
      <c r="C7778" s="245" t="s">
        <v>23091</v>
      </c>
      <c r="D7778" s="247" t="n">
        <v>1</v>
      </c>
    </row>
    <row r="7779" customFormat="false" ht="12.8" hidden="false" customHeight="false" outlineLevel="0" collapsed="false">
      <c r="A7779" s="245" t="n">
        <v>100280</v>
      </c>
      <c r="B7779" s="246" t="s">
        <v>23100</v>
      </c>
      <c r="C7779" s="245" t="s">
        <v>23088</v>
      </c>
      <c r="D7779" s="247" t="n">
        <v>1</v>
      </c>
    </row>
    <row r="7780" customFormat="false" ht="12.8" hidden="false" customHeight="false" outlineLevel="0" collapsed="false">
      <c r="A7780" s="245" t="n">
        <v>100270</v>
      </c>
      <c r="B7780" s="246" t="s">
        <v>23101</v>
      </c>
      <c r="C7780" s="245" t="s">
        <v>23088</v>
      </c>
      <c r="D7780" s="247" t="n">
        <v>1</v>
      </c>
    </row>
    <row r="7781" customFormat="false" ht="12.8" hidden="false" customHeight="false" outlineLevel="0" collapsed="false">
      <c r="A7781" s="245" t="n">
        <v>100286</v>
      </c>
      <c r="B7781" s="246" t="s">
        <v>23102</v>
      </c>
      <c r="C7781" s="245" t="s">
        <v>23103</v>
      </c>
      <c r="D7781" s="247" t="n">
        <v>1</v>
      </c>
    </row>
    <row r="7782" customFormat="false" ht="12.8" hidden="false" customHeight="false" outlineLevel="0" collapsed="false">
      <c r="A7782" s="245" t="n">
        <v>100213</v>
      </c>
      <c r="B7782" s="246" t="s">
        <v>23104</v>
      </c>
      <c r="C7782" s="245" t="s">
        <v>23088</v>
      </c>
      <c r="D7782" s="247" t="n">
        <v>1</v>
      </c>
    </row>
    <row r="7783" customFormat="false" ht="12.8" hidden="false" customHeight="false" outlineLevel="0" collapsed="false">
      <c r="A7783" s="245" t="n">
        <v>100212</v>
      </c>
      <c r="B7783" s="246" t="s">
        <v>23105</v>
      </c>
      <c r="C7783" s="245" t="s">
        <v>23088</v>
      </c>
      <c r="D7783" s="247" t="n">
        <v>1</v>
      </c>
    </row>
    <row r="7784" customFormat="false" ht="12.8" hidden="false" customHeight="false" outlineLevel="0" collapsed="false">
      <c r="A7784" s="245" t="n">
        <v>100222</v>
      </c>
      <c r="B7784" s="246" t="s">
        <v>23106</v>
      </c>
      <c r="C7784" s="245" t="s">
        <v>23091</v>
      </c>
      <c r="D7784" s="247" t="n">
        <v>1</v>
      </c>
    </row>
    <row r="7785" customFormat="false" ht="12.8" hidden="false" customHeight="false" outlineLevel="0" collapsed="false">
      <c r="A7785" s="245" t="n">
        <v>100226</v>
      </c>
      <c r="B7785" s="246" t="s">
        <v>23107</v>
      </c>
      <c r="C7785" s="245" t="s">
        <v>23108</v>
      </c>
      <c r="D7785" s="247" t="n">
        <v>1</v>
      </c>
    </row>
    <row r="7786" customFormat="false" ht="12.8" hidden="false" customHeight="false" outlineLevel="0" collapsed="false">
      <c r="A7786" s="245" t="n">
        <v>100200</v>
      </c>
      <c r="B7786" s="246" t="s">
        <v>23109</v>
      </c>
      <c r="C7786" s="245" t="s">
        <v>23093</v>
      </c>
      <c r="D7786" s="247" t="n">
        <v>1</v>
      </c>
    </row>
    <row r="7787" customFormat="false" ht="12.8" hidden="false" customHeight="false" outlineLevel="0" collapsed="false">
      <c r="A7787" s="245" t="n">
        <v>100199</v>
      </c>
      <c r="B7787" s="246" t="s">
        <v>23110</v>
      </c>
      <c r="C7787" s="245" t="s">
        <v>23093</v>
      </c>
      <c r="D7787" s="247" t="n">
        <v>1</v>
      </c>
    </row>
    <row r="7788" customFormat="false" ht="12.8" hidden="false" customHeight="false" outlineLevel="0" collapsed="false">
      <c r="A7788" s="245" t="n">
        <v>100198</v>
      </c>
      <c r="B7788" s="246" t="s">
        <v>23111</v>
      </c>
      <c r="C7788" s="245" t="s">
        <v>23093</v>
      </c>
      <c r="D7788" s="247" t="n">
        <v>1</v>
      </c>
    </row>
    <row r="7789" customFormat="false" ht="12.8" hidden="false" customHeight="false" outlineLevel="0" collapsed="false">
      <c r="A7789" s="245" t="n">
        <v>100283</v>
      </c>
      <c r="B7789" s="246" t="s">
        <v>23112</v>
      </c>
      <c r="C7789" s="245" t="s">
        <v>23091</v>
      </c>
      <c r="D7789" s="247" t="n">
        <v>1</v>
      </c>
    </row>
    <row r="7790" customFormat="false" ht="12.8" hidden="false" customHeight="false" outlineLevel="0" collapsed="false">
      <c r="A7790" s="245" t="n">
        <v>100227</v>
      </c>
      <c r="B7790" s="246" t="s">
        <v>23113</v>
      </c>
      <c r="C7790" s="245" t="s">
        <v>23108</v>
      </c>
      <c r="D7790" s="247" t="n">
        <v>1</v>
      </c>
    </row>
    <row r="7791" customFormat="false" ht="12.8" hidden="false" customHeight="false" outlineLevel="0" collapsed="false">
      <c r="A7791" s="245" t="n">
        <v>100205</v>
      </c>
      <c r="B7791" s="246" t="s">
        <v>23114</v>
      </c>
      <c r="C7791" s="245" t="s">
        <v>23086</v>
      </c>
      <c r="D7791" s="247" t="n">
        <v>1</v>
      </c>
    </row>
    <row r="7792" customFormat="false" ht="12.8" hidden="false" customHeight="false" outlineLevel="0" collapsed="false">
      <c r="A7792" s="245" t="n">
        <v>100206</v>
      </c>
      <c r="B7792" s="246" t="s">
        <v>23115</v>
      </c>
      <c r="C7792" s="245" t="s">
        <v>23086</v>
      </c>
      <c r="D7792" s="247" t="n">
        <v>1</v>
      </c>
    </row>
    <row r="7793" customFormat="false" ht="12.8" hidden="false" customHeight="false" outlineLevel="0" collapsed="false">
      <c r="A7793" s="245" t="n">
        <v>100281</v>
      </c>
      <c r="B7793" s="246" t="s">
        <v>23116</v>
      </c>
      <c r="C7793" s="245" t="s">
        <v>23088</v>
      </c>
      <c r="D7793" s="247" t="n">
        <v>0.3541</v>
      </c>
    </row>
    <row r="7794" customFormat="false" ht="12.8" hidden="false" customHeight="false" outlineLevel="0" collapsed="false">
      <c r="A7794" s="245" t="n">
        <v>100219</v>
      </c>
      <c r="B7794" s="246" t="s">
        <v>23117</v>
      </c>
      <c r="C7794" s="245" t="s">
        <v>23088</v>
      </c>
      <c r="D7794" s="247" t="n">
        <v>0.3455</v>
      </c>
    </row>
    <row r="7795" customFormat="false" ht="12.8" hidden="false" customHeight="false" outlineLevel="0" collapsed="false">
      <c r="A7795" s="245" t="n">
        <v>100218</v>
      </c>
      <c r="B7795" s="246" t="s">
        <v>23118</v>
      </c>
      <c r="C7795" s="245" t="s">
        <v>23088</v>
      </c>
      <c r="D7795" s="247" t="n">
        <v>0.352</v>
      </c>
    </row>
    <row r="7796" customFormat="false" ht="12.8" hidden="false" customHeight="false" outlineLevel="0" collapsed="false">
      <c r="A7796" s="245" t="n">
        <v>100217</v>
      </c>
      <c r="B7796" s="246" t="s">
        <v>23119</v>
      </c>
      <c r="C7796" s="245" t="s">
        <v>23088</v>
      </c>
      <c r="D7796" s="247" t="n">
        <v>0.3542</v>
      </c>
    </row>
    <row r="7797" customFormat="false" ht="12.8" hidden="false" customHeight="false" outlineLevel="0" collapsed="false">
      <c r="A7797" s="245" t="n">
        <v>100224</v>
      </c>
      <c r="B7797" s="246" t="s">
        <v>23120</v>
      </c>
      <c r="C7797" s="245" t="s">
        <v>23091</v>
      </c>
      <c r="D7797" s="247" t="n">
        <v>0.3542</v>
      </c>
    </row>
    <row r="7798" customFormat="false" ht="12.8" hidden="false" customHeight="false" outlineLevel="0" collapsed="false">
      <c r="A7798" s="245" t="n">
        <v>100228</v>
      </c>
      <c r="B7798" s="246" t="s">
        <v>23121</v>
      </c>
      <c r="C7798" s="245" t="s">
        <v>23108</v>
      </c>
      <c r="D7798" s="247" t="n">
        <v>0.3333</v>
      </c>
    </row>
    <row r="7799" customFormat="false" ht="12.8" hidden="false" customHeight="false" outlineLevel="0" collapsed="false">
      <c r="A7799" s="245" t="n">
        <v>100204</v>
      </c>
      <c r="B7799" s="246" t="s">
        <v>23122</v>
      </c>
      <c r="C7799" s="245" t="s">
        <v>23093</v>
      </c>
      <c r="D7799" s="247" t="n">
        <v>0.3077</v>
      </c>
    </row>
    <row r="7800" customFormat="false" ht="12.8" hidden="false" customHeight="false" outlineLevel="0" collapsed="false">
      <c r="A7800" s="245" t="n">
        <v>100284</v>
      </c>
      <c r="B7800" s="246" t="s">
        <v>23123</v>
      </c>
      <c r="C7800" s="245" t="s">
        <v>23091</v>
      </c>
      <c r="D7800" s="247" t="n">
        <v>0.3572</v>
      </c>
    </row>
    <row r="7801" customFormat="false" ht="12.8" hidden="false" customHeight="false" outlineLevel="0" collapsed="false">
      <c r="A7801" s="245" t="n">
        <v>100277</v>
      </c>
      <c r="B7801" s="246" t="s">
        <v>23124</v>
      </c>
      <c r="C7801" s="245" t="s">
        <v>23091</v>
      </c>
      <c r="D7801" s="247" t="n">
        <v>0.3547</v>
      </c>
    </row>
    <row r="7802" customFormat="false" ht="12.8" hidden="false" customHeight="false" outlineLevel="0" collapsed="false">
      <c r="A7802" s="245" t="n">
        <v>100278</v>
      </c>
      <c r="B7802" s="246" t="s">
        <v>23125</v>
      </c>
      <c r="C7802" s="245" t="s">
        <v>23088</v>
      </c>
      <c r="D7802" s="247" t="n">
        <v>1</v>
      </c>
    </row>
    <row r="7803" customFormat="false" ht="12.8" hidden="false" customHeight="false" outlineLevel="0" collapsed="false">
      <c r="A7803" s="245" t="n">
        <v>100268</v>
      </c>
      <c r="B7803" s="246" t="s">
        <v>23126</v>
      </c>
      <c r="C7803" s="245" t="s">
        <v>23088</v>
      </c>
      <c r="D7803" s="247" t="n">
        <v>1</v>
      </c>
    </row>
    <row r="7804" customFormat="false" ht="12.8" hidden="false" customHeight="false" outlineLevel="0" collapsed="false">
      <c r="A7804" s="245" t="n">
        <v>100285</v>
      </c>
      <c r="B7804" s="246" t="s">
        <v>23127</v>
      </c>
      <c r="C7804" s="245" t="s">
        <v>23103</v>
      </c>
      <c r="D7804" s="247" t="n">
        <v>1</v>
      </c>
    </row>
    <row r="7805" customFormat="false" ht="12.8" hidden="false" customHeight="false" outlineLevel="0" collapsed="false">
      <c r="A7805" s="245" t="n">
        <v>100209</v>
      </c>
      <c r="B7805" s="246" t="s">
        <v>23128</v>
      </c>
      <c r="C7805" s="245" t="s">
        <v>23088</v>
      </c>
      <c r="D7805" s="247" t="n">
        <v>1</v>
      </c>
    </row>
    <row r="7806" customFormat="false" ht="12.8" hidden="false" customHeight="false" outlineLevel="0" collapsed="false">
      <c r="A7806" s="245" t="n">
        <v>100208</v>
      </c>
      <c r="B7806" s="246" t="s">
        <v>23129</v>
      </c>
      <c r="C7806" s="245" t="s">
        <v>23088</v>
      </c>
      <c r="D7806" s="247" t="n">
        <v>1</v>
      </c>
    </row>
    <row r="7807" customFormat="false" ht="12.8" hidden="false" customHeight="false" outlineLevel="0" collapsed="false">
      <c r="A7807" s="245" t="n">
        <v>100256</v>
      </c>
      <c r="B7807" s="246" t="s">
        <v>23130</v>
      </c>
      <c r="C7807" s="245" t="s">
        <v>23103</v>
      </c>
      <c r="D7807" s="247" t="n">
        <v>1</v>
      </c>
    </row>
    <row r="7808" customFormat="false" ht="12.8" hidden="false" customHeight="false" outlineLevel="0" collapsed="false">
      <c r="A7808" s="245" t="n">
        <v>100220</v>
      </c>
      <c r="B7808" s="246" t="s">
        <v>23131</v>
      </c>
      <c r="C7808" s="245" t="s">
        <v>23091</v>
      </c>
      <c r="D7808" s="247" t="n">
        <v>1</v>
      </c>
    </row>
    <row r="7809" customFormat="false" ht="12.8" hidden="false" customHeight="false" outlineLevel="0" collapsed="false">
      <c r="A7809" s="245" t="n">
        <v>100287</v>
      </c>
      <c r="B7809" s="246" t="s">
        <v>23132</v>
      </c>
      <c r="C7809" s="245" t="s">
        <v>23103</v>
      </c>
      <c r="D7809" s="247" t="n">
        <v>1</v>
      </c>
    </row>
    <row r="7810" customFormat="false" ht="12.8" hidden="false" customHeight="false" outlineLevel="0" collapsed="false">
      <c r="A7810" s="245" t="n">
        <v>100274</v>
      </c>
      <c r="B7810" s="246" t="s">
        <v>23133</v>
      </c>
      <c r="C7810" s="245" t="s">
        <v>23091</v>
      </c>
      <c r="D7810" s="247" t="n">
        <v>1</v>
      </c>
    </row>
    <row r="7811" customFormat="false" ht="12.8" hidden="false" customHeight="false" outlineLevel="0" collapsed="false">
      <c r="A7811" s="245" t="n">
        <v>100264</v>
      </c>
      <c r="B7811" s="246" t="s">
        <v>23134</v>
      </c>
      <c r="C7811" s="245" t="s">
        <v>23091</v>
      </c>
      <c r="D7811" s="247" t="n">
        <v>1</v>
      </c>
    </row>
    <row r="7812" customFormat="false" ht="12.8" hidden="false" customHeight="false" outlineLevel="0" collapsed="false">
      <c r="A7812" s="245" t="n">
        <v>100225</v>
      </c>
      <c r="B7812" s="246" t="s">
        <v>23135</v>
      </c>
      <c r="C7812" s="245" t="s">
        <v>23108</v>
      </c>
      <c r="D7812" s="247" t="n">
        <v>1</v>
      </c>
    </row>
    <row r="7813" customFormat="false" ht="12.8" hidden="false" customHeight="false" outlineLevel="0" collapsed="false">
      <c r="A7813" s="245" t="n">
        <v>100266</v>
      </c>
      <c r="B7813" s="246" t="s">
        <v>23136</v>
      </c>
      <c r="C7813" s="245" t="s">
        <v>23088</v>
      </c>
      <c r="D7813" s="247" t="n">
        <v>1</v>
      </c>
    </row>
    <row r="7814" customFormat="false" ht="12.8" hidden="false" customHeight="false" outlineLevel="0" collapsed="false">
      <c r="A7814" s="245" t="n">
        <v>100257</v>
      </c>
      <c r="B7814" s="246" t="s">
        <v>23137</v>
      </c>
      <c r="C7814" s="245" t="s">
        <v>23103</v>
      </c>
      <c r="D7814" s="247" t="n">
        <v>1</v>
      </c>
    </row>
    <row r="7815" customFormat="false" ht="12.8" hidden="false" customHeight="false" outlineLevel="0" collapsed="false">
      <c r="A7815" s="245" t="n">
        <v>100197</v>
      </c>
      <c r="B7815" s="246" t="s">
        <v>23138</v>
      </c>
      <c r="C7815" s="245" t="s">
        <v>23093</v>
      </c>
      <c r="D7815" s="247" t="n">
        <v>1</v>
      </c>
    </row>
    <row r="7816" customFormat="false" ht="12.8" hidden="false" customHeight="false" outlineLevel="0" collapsed="false">
      <c r="A7816" s="245" t="n">
        <v>100196</v>
      </c>
      <c r="B7816" s="246" t="s">
        <v>23139</v>
      </c>
      <c r="C7816" s="245" t="s">
        <v>23093</v>
      </c>
      <c r="D7816" s="247" t="n">
        <v>1</v>
      </c>
    </row>
    <row r="7817" customFormat="false" ht="12.8" hidden="false" customHeight="false" outlineLevel="0" collapsed="false">
      <c r="A7817" s="245" t="n">
        <v>100195</v>
      </c>
      <c r="B7817" s="246" t="s">
        <v>23140</v>
      </c>
      <c r="C7817" s="245" t="s">
        <v>23093</v>
      </c>
      <c r="D7817" s="247" t="n">
        <v>1</v>
      </c>
    </row>
    <row r="7818" customFormat="false" ht="12.8" hidden="false" customHeight="false" outlineLevel="0" collapsed="false">
      <c r="A7818" s="245" t="n">
        <v>100273</v>
      </c>
      <c r="B7818" s="246" t="s">
        <v>23141</v>
      </c>
      <c r="C7818" s="245" t="s">
        <v>23093</v>
      </c>
      <c r="D7818" s="247" t="n">
        <v>1</v>
      </c>
    </row>
    <row r="7819" customFormat="false" ht="12.8" hidden="false" customHeight="false" outlineLevel="0" collapsed="false">
      <c r="A7819" s="245" t="n">
        <v>100282</v>
      </c>
      <c r="B7819" s="246" t="s">
        <v>23142</v>
      </c>
      <c r="C7819" s="245" t="s">
        <v>23091</v>
      </c>
      <c r="D7819" s="247" t="n">
        <v>1</v>
      </c>
    </row>
    <row r="7820" customFormat="false" ht="12.8" hidden="false" customHeight="false" outlineLevel="0" collapsed="false">
      <c r="A7820" s="245" t="n">
        <v>100276</v>
      </c>
      <c r="B7820" s="246" t="s">
        <v>23143</v>
      </c>
      <c r="C7820" s="245" t="s">
        <v>23091</v>
      </c>
      <c r="D7820" s="247" t="n">
        <v>1</v>
      </c>
    </row>
    <row r="7821" customFormat="false" ht="12.8" hidden="false" customHeight="false" outlineLevel="0" collapsed="false">
      <c r="A7821" s="245" t="n">
        <v>100275</v>
      </c>
      <c r="B7821" s="246" t="s">
        <v>23144</v>
      </c>
      <c r="C7821" s="245" t="s">
        <v>23091</v>
      </c>
      <c r="D7821" s="247" t="n">
        <v>1</v>
      </c>
    </row>
    <row r="7822" customFormat="false" ht="12.8" hidden="false" customHeight="false" outlineLevel="0" collapsed="false">
      <c r="A7822" s="245" t="n">
        <v>100254</v>
      </c>
      <c r="B7822" s="246" t="s">
        <v>23145</v>
      </c>
      <c r="C7822" s="245" t="s">
        <v>23103</v>
      </c>
      <c r="D7822" s="247" t="n">
        <v>1</v>
      </c>
    </row>
    <row r="7823" customFormat="false" ht="12.8" hidden="false" customHeight="false" outlineLevel="0" collapsed="false">
      <c r="A7823" s="245" t="n">
        <v>100250</v>
      </c>
      <c r="B7823" s="246" t="s">
        <v>23146</v>
      </c>
      <c r="C7823" s="245" t="s">
        <v>23103</v>
      </c>
      <c r="D7823" s="247" t="n">
        <v>1</v>
      </c>
    </row>
    <row r="7824" customFormat="false" ht="12.8" hidden="false" customHeight="false" outlineLevel="0" collapsed="false">
      <c r="A7824" s="245" t="n">
        <v>100251</v>
      </c>
      <c r="B7824" s="246" t="s">
        <v>23147</v>
      </c>
      <c r="C7824" s="245" t="s">
        <v>23103</v>
      </c>
      <c r="D7824" s="247" t="n">
        <v>1</v>
      </c>
    </row>
    <row r="7825" customFormat="false" ht="12.8" hidden="false" customHeight="false" outlineLevel="0" collapsed="false">
      <c r="A7825" s="245" t="n">
        <v>100252</v>
      </c>
      <c r="B7825" s="246" t="s">
        <v>23148</v>
      </c>
      <c r="C7825" s="245" t="s">
        <v>23103</v>
      </c>
      <c r="D7825" s="247" t="n">
        <v>1</v>
      </c>
    </row>
    <row r="7826" customFormat="false" ht="12.8" hidden="false" customHeight="false" outlineLevel="0" collapsed="false">
      <c r="A7826" s="245" t="n">
        <v>100253</v>
      </c>
      <c r="B7826" s="246" t="s">
        <v>23149</v>
      </c>
      <c r="C7826" s="245" t="s">
        <v>23103</v>
      </c>
      <c r="D7826" s="247" t="n">
        <v>1</v>
      </c>
    </row>
    <row r="7827" customFormat="false" ht="12.8" hidden="false" customHeight="false" outlineLevel="0" collapsed="false">
      <c r="A7827" s="245" t="n">
        <v>100249</v>
      </c>
      <c r="B7827" s="246" t="s">
        <v>23150</v>
      </c>
      <c r="C7827" s="245" t="s">
        <v>23103</v>
      </c>
      <c r="D7827" s="247" t="n">
        <v>1</v>
      </c>
    </row>
    <row r="7828" customFormat="false" ht="12.8" hidden="false" customHeight="false" outlineLevel="0" collapsed="false">
      <c r="A7828" s="245" t="n">
        <v>100244</v>
      </c>
      <c r="B7828" s="246" t="s">
        <v>23151</v>
      </c>
      <c r="C7828" s="245" t="s">
        <v>23103</v>
      </c>
      <c r="D7828" s="247" t="n">
        <v>1</v>
      </c>
    </row>
    <row r="7829" customFormat="false" ht="12.8" hidden="false" customHeight="false" outlineLevel="0" collapsed="false">
      <c r="A7829" s="245" t="n">
        <v>100245</v>
      </c>
      <c r="B7829" s="246" t="s">
        <v>23152</v>
      </c>
      <c r="C7829" s="245" t="s">
        <v>23103</v>
      </c>
      <c r="D7829" s="247" t="n">
        <v>1</v>
      </c>
    </row>
    <row r="7830" customFormat="false" ht="12.8" hidden="false" customHeight="false" outlineLevel="0" collapsed="false">
      <c r="A7830" s="245" t="n">
        <v>100243</v>
      </c>
      <c r="B7830" s="246" t="s">
        <v>23153</v>
      </c>
      <c r="C7830" s="245" t="s">
        <v>23103</v>
      </c>
      <c r="D7830" s="247" t="n">
        <v>1</v>
      </c>
    </row>
    <row r="7831" customFormat="false" ht="12.8" hidden="false" customHeight="false" outlineLevel="0" collapsed="false">
      <c r="A7831" s="245" t="n">
        <v>100239</v>
      </c>
      <c r="B7831" s="246" t="s">
        <v>23154</v>
      </c>
      <c r="C7831" s="245" t="s">
        <v>23103</v>
      </c>
      <c r="D7831" s="247" t="n">
        <v>1</v>
      </c>
    </row>
    <row r="7832" customFormat="false" ht="12.8" hidden="false" customHeight="false" outlineLevel="0" collapsed="false">
      <c r="A7832" s="245" t="n">
        <v>100238</v>
      </c>
      <c r="B7832" s="246" t="s">
        <v>23155</v>
      </c>
      <c r="C7832" s="245" t="s">
        <v>23103</v>
      </c>
      <c r="D7832" s="247" t="n">
        <v>1</v>
      </c>
    </row>
    <row r="7833" customFormat="false" ht="12.8" hidden="false" customHeight="false" outlineLevel="0" collapsed="false">
      <c r="A7833" s="245" t="n">
        <v>100241</v>
      </c>
      <c r="B7833" s="246" t="s">
        <v>23156</v>
      </c>
      <c r="C7833" s="245" t="s">
        <v>23103</v>
      </c>
      <c r="D7833" s="247" t="n">
        <v>1</v>
      </c>
    </row>
    <row r="7834" customFormat="false" ht="12.8" hidden="false" customHeight="false" outlineLevel="0" collapsed="false">
      <c r="A7834" s="245" t="n">
        <v>100242</v>
      </c>
      <c r="B7834" s="246" t="s">
        <v>23157</v>
      </c>
      <c r="C7834" s="245" t="s">
        <v>23103</v>
      </c>
      <c r="D7834" s="247" t="n">
        <v>1</v>
      </c>
    </row>
    <row r="7835" customFormat="false" ht="12.8" hidden="false" customHeight="false" outlineLevel="0" collapsed="false">
      <c r="A7835" s="245" t="n">
        <v>100240</v>
      </c>
      <c r="B7835" s="246" t="s">
        <v>23158</v>
      </c>
      <c r="C7835" s="245" t="s">
        <v>23103</v>
      </c>
      <c r="D7835" s="247" t="n">
        <v>1</v>
      </c>
    </row>
    <row r="7836" customFormat="false" ht="12.8" hidden="false" customHeight="false" outlineLevel="0" collapsed="false">
      <c r="A7836" s="245" t="n">
        <v>100237</v>
      </c>
      <c r="B7836" s="246" t="s">
        <v>23159</v>
      </c>
      <c r="C7836" s="245" t="s">
        <v>23103</v>
      </c>
      <c r="D7836" s="247" t="n">
        <v>1</v>
      </c>
    </row>
    <row r="7837" customFormat="false" ht="12.8" hidden="false" customHeight="false" outlineLevel="0" collapsed="false">
      <c r="A7837" s="245" t="n">
        <v>100236</v>
      </c>
      <c r="B7837" s="246" t="s">
        <v>23160</v>
      </c>
      <c r="C7837" s="245" t="s">
        <v>23103</v>
      </c>
      <c r="D7837" s="247" t="n">
        <v>1</v>
      </c>
    </row>
    <row r="7838" customFormat="false" ht="12.8" hidden="false" customHeight="false" outlineLevel="0" collapsed="false">
      <c r="A7838" s="245" t="n">
        <v>100248</v>
      </c>
      <c r="B7838" s="246" t="s">
        <v>23161</v>
      </c>
      <c r="C7838" s="245" t="s">
        <v>23103</v>
      </c>
      <c r="D7838" s="247" t="n">
        <v>1</v>
      </c>
    </row>
    <row r="7839" customFormat="false" ht="12.8" hidden="false" customHeight="false" outlineLevel="0" collapsed="false">
      <c r="A7839" s="245" t="n">
        <v>100247</v>
      </c>
      <c r="B7839" s="246" t="s">
        <v>23162</v>
      </c>
      <c r="C7839" s="245" t="s">
        <v>23103</v>
      </c>
      <c r="D7839" s="247" t="n">
        <v>1</v>
      </c>
    </row>
    <row r="7840" customFormat="false" ht="12.8" hidden="false" customHeight="false" outlineLevel="0" collapsed="false">
      <c r="A7840" s="245" t="n">
        <v>100246</v>
      </c>
      <c r="B7840" s="246" t="s">
        <v>23163</v>
      </c>
      <c r="C7840" s="245" t="s">
        <v>23103</v>
      </c>
      <c r="D7840" s="247" t="n">
        <v>1</v>
      </c>
    </row>
    <row r="7841" customFormat="false" ht="12.8" hidden="false" customHeight="false" outlineLevel="0" collapsed="false">
      <c r="A7841" s="245" t="n">
        <v>100255</v>
      </c>
      <c r="B7841" s="246" t="s">
        <v>23164</v>
      </c>
      <c r="C7841" s="245" t="s">
        <v>23103</v>
      </c>
      <c r="D7841" s="247" t="n">
        <v>1</v>
      </c>
    </row>
    <row r="7842" customFormat="false" ht="12.8" hidden="false" customHeight="false" outlineLevel="0" collapsed="false">
      <c r="A7842" s="245" t="n">
        <v>100263</v>
      </c>
      <c r="B7842" s="246" t="s">
        <v>23165</v>
      </c>
      <c r="C7842" s="245" t="s">
        <v>23093</v>
      </c>
      <c r="D7842" s="247" t="n">
        <v>1</v>
      </c>
    </row>
    <row r="7843" customFormat="false" ht="12.8" hidden="false" customHeight="false" outlineLevel="0" collapsed="false">
      <c r="A7843" s="245" t="n">
        <v>100260</v>
      </c>
      <c r="B7843" s="246" t="s">
        <v>23166</v>
      </c>
      <c r="C7843" s="245" t="s">
        <v>23093</v>
      </c>
      <c r="D7843" s="247" t="n">
        <v>1</v>
      </c>
    </row>
    <row r="7844" customFormat="false" ht="12.8" hidden="false" customHeight="false" outlineLevel="0" collapsed="false">
      <c r="A7844" s="245" t="n">
        <v>100261</v>
      </c>
      <c r="B7844" s="246" t="s">
        <v>23167</v>
      </c>
      <c r="C7844" s="245" t="s">
        <v>23093</v>
      </c>
      <c r="D7844" s="247" t="n">
        <v>1</v>
      </c>
    </row>
    <row r="7845" customFormat="false" ht="12.8" hidden="false" customHeight="false" outlineLevel="0" collapsed="false">
      <c r="A7845" s="245" t="n">
        <v>100262</v>
      </c>
      <c r="B7845" s="246" t="s">
        <v>23168</v>
      </c>
      <c r="C7845" s="245" t="s">
        <v>23093</v>
      </c>
      <c r="D7845" s="247" t="n">
        <v>1</v>
      </c>
    </row>
    <row r="7846" customFormat="false" ht="12.8" hidden="false" customHeight="false" outlineLevel="0" collapsed="false">
      <c r="A7846" s="245" t="n">
        <v>100271</v>
      </c>
      <c r="B7846" s="246" t="s">
        <v>23169</v>
      </c>
      <c r="C7846" s="245" t="s">
        <v>23091</v>
      </c>
      <c r="D7846" s="247" t="n">
        <v>1</v>
      </c>
    </row>
    <row r="7847" customFormat="false" ht="12.8" hidden="false" customHeight="false" outlineLevel="0" collapsed="false">
      <c r="A7847" s="245" t="n">
        <v>100258</v>
      </c>
      <c r="B7847" s="246" t="s">
        <v>23170</v>
      </c>
      <c r="C7847" s="245" t="s">
        <v>23103</v>
      </c>
      <c r="D7847" s="247" t="n">
        <v>1</v>
      </c>
    </row>
    <row r="7848" customFormat="false" ht="12.8" hidden="false" customHeight="false" outlineLevel="0" collapsed="false">
      <c r="A7848" s="245" t="n">
        <v>100259</v>
      </c>
      <c r="B7848" s="246" t="s">
        <v>23171</v>
      </c>
      <c r="C7848" s="245" t="s">
        <v>23103</v>
      </c>
      <c r="D7848" s="247" t="n">
        <v>1</v>
      </c>
    </row>
    <row r="7849" customFormat="false" ht="12.8" hidden="false" customHeight="false" outlineLevel="0" collapsed="false">
      <c r="A7849" s="245" t="n">
        <v>100279</v>
      </c>
      <c r="B7849" s="246" t="s">
        <v>23172</v>
      </c>
      <c r="C7849" s="245" t="s">
        <v>14</v>
      </c>
      <c r="D7849" s="247" t="n">
        <v>1</v>
      </c>
    </row>
    <row r="7850" customFormat="false" ht="12.8" hidden="false" customHeight="false" outlineLevel="0" collapsed="false">
      <c r="A7850" s="245" t="n">
        <v>100233</v>
      </c>
      <c r="B7850" s="246" t="s">
        <v>23173</v>
      </c>
      <c r="C7850" s="245" t="s">
        <v>14</v>
      </c>
      <c r="D7850" s="247" t="n">
        <v>1</v>
      </c>
    </row>
    <row r="7851" customFormat="false" ht="12.8" hidden="false" customHeight="false" outlineLevel="0" collapsed="false">
      <c r="A7851" s="245" t="n">
        <v>100232</v>
      </c>
      <c r="B7851" s="246" t="s">
        <v>23174</v>
      </c>
      <c r="C7851" s="245" t="s">
        <v>14</v>
      </c>
      <c r="D7851" s="247" t="n">
        <v>1</v>
      </c>
    </row>
    <row r="7852" customFormat="false" ht="12.8" hidden="false" customHeight="false" outlineLevel="0" collapsed="false">
      <c r="A7852" s="245" t="n">
        <v>100234</v>
      </c>
      <c r="B7852" s="246" t="s">
        <v>23175</v>
      </c>
      <c r="C7852" s="245" t="s">
        <v>15370</v>
      </c>
      <c r="D7852" s="247" t="n">
        <v>1</v>
      </c>
    </row>
    <row r="7853" customFormat="false" ht="12.8" hidden="false" customHeight="false" outlineLevel="0" collapsed="false">
      <c r="A7853" s="245" t="n">
        <v>100265</v>
      </c>
      <c r="B7853" s="246" t="s">
        <v>23176</v>
      </c>
      <c r="C7853" s="245" t="s">
        <v>15370</v>
      </c>
      <c r="D7853" s="247" t="n">
        <v>1</v>
      </c>
    </row>
    <row r="7854" customFormat="false" ht="12.8" hidden="false" customHeight="false" outlineLevel="0" collapsed="false">
      <c r="A7854" s="245" t="n">
        <v>100235</v>
      </c>
      <c r="B7854" s="246" t="s">
        <v>23177</v>
      </c>
      <c r="C7854" s="245" t="s">
        <v>23178</v>
      </c>
      <c r="D7854" s="247" t="n">
        <v>1</v>
      </c>
    </row>
    <row r="7855" customFormat="false" ht="12.8" hidden="false" customHeight="false" outlineLevel="0" collapsed="false">
      <c r="A7855" s="245" t="n">
        <v>100267</v>
      </c>
      <c r="B7855" s="246" t="s">
        <v>23179</v>
      </c>
      <c r="C7855" s="245" t="s">
        <v>14</v>
      </c>
      <c r="D7855" s="247" t="n">
        <v>1</v>
      </c>
    </row>
    <row r="7856" customFormat="false" ht="12.8" hidden="false" customHeight="false" outlineLevel="0" collapsed="false">
      <c r="A7856" s="245" t="n">
        <v>100231</v>
      </c>
      <c r="B7856" s="246" t="s">
        <v>23180</v>
      </c>
      <c r="C7856" s="245" t="s">
        <v>15608</v>
      </c>
      <c r="D7856" s="247" t="n">
        <v>1</v>
      </c>
    </row>
    <row r="7857" customFormat="false" ht="12.8" hidden="false" customHeight="false" outlineLevel="0" collapsed="false">
      <c r="A7857" s="245" t="n">
        <v>100230</v>
      </c>
      <c r="B7857" s="246" t="s">
        <v>23181</v>
      </c>
      <c r="C7857" s="245" t="s">
        <v>15608</v>
      </c>
      <c r="D7857" s="247" t="n">
        <v>1</v>
      </c>
    </row>
    <row r="7858" customFormat="false" ht="12.8" hidden="false" customHeight="false" outlineLevel="0" collapsed="false">
      <c r="A7858" s="245" t="n">
        <v>100229</v>
      </c>
      <c r="B7858" s="246" t="s">
        <v>23182</v>
      </c>
      <c r="C7858" s="245" t="s">
        <v>15608</v>
      </c>
      <c r="D7858" s="247" t="n">
        <v>1</v>
      </c>
    </row>
    <row r="7859" customFormat="false" ht="12.8" hidden="false" customHeight="false" outlineLevel="0" collapsed="false">
      <c r="A7859" s="245" t="n">
        <v>100272</v>
      </c>
      <c r="B7859" s="246" t="s">
        <v>23183</v>
      </c>
      <c r="C7859" s="245" t="s">
        <v>15370</v>
      </c>
      <c r="D7859" s="247" t="n">
        <v>1</v>
      </c>
    </row>
    <row r="7860" customFormat="false" ht="12.8" hidden="false" customHeight="false" outlineLevel="0" collapsed="false">
      <c r="A7860" s="245" t="n">
        <v>100269</v>
      </c>
      <c r="B7860" s="246" t="s">
        <v>23184</v>
      </c>
      <c r="C7860" s="245" t="s">
        <v>14</v>
      </c>
      <c r="D7860" s="247" t="n">
        <v>1</v>
      </c>
    </row>
    <row r="7861" customFormat="false" ht="12.8" hidden="false" customHeight="false" outlineLevel="0" collapsed="false">
      <c r="A7861" s="245" t="n">
        <v>100986</v>
      </c>
      <c r="B7861" s="246" t="s">
        <v>23185</v>
      </c>
      <c r="C7861" s="245" t="s">
        <v>15451</v>
      </c>
      <c r="D7861" s="247" t="n">
        <v>0.1259</v>
      </c>
    </row>
    <row r="7862" customFormat="false" ht="12.8" hidden="false" customHeight="false" outlineLevel="0" collapsed="false">
      <c r="A7862" s="245" t="n">
        <v>101002</v>
      </c>
      <c r="B7862" s="246" t="s">
        <v>23186</v>
      </c>
      <c r="C7862" s="245" t="s">
        <v>23187</v>
      </c>
      <c r="D7862" s="247" t="n">
        <v>0.125</v>
      </c>
    </row>
    <row r="7863" customFormat="false" ht="12.8" hidden="false" customHeight="false" outlineLevel="0" collapsed="false">
      <c r="A7863" s="245" t="n">
        <v>100987</v>
      </c>
      <c r="B7863" s="246" t="s">
        <v>23188</v>
      </c>
      <c r="C7863" s="245" t="s">
        <v>15451</v>
      </c>
      <c r="D7863" s="247" t="n">
        <v>0.102</v>
      </c>
    </row>
    <row r="7864" customFormat="false" ht="12.8" hidden="false" customHeight="false" outlineLevel="0" collapsed="false">
      <c r="A7864" s="245" t="n">
        <v>101003</v>
      </c>
      <c r="B7864" s="246" t="s">
        <v>23189</v>
      </c>
      <c r="C7864" s="245" t="s">
        <v>23187</v>
      </c>
      <c r="D7864" s="247" t="n">
        <v>0.1025</v>
      </c>
    </row>
    <row r="7865" customFormat="false" ht="12.8" hidden="false" customHeight="false" outlineLevel="0" collapsed="false">
      <c r="A7865" s="245" t="n">
        <v>100988</v>
      </c>
      <c r="B7865" s="246" t="s">
        <v>23190</v>
      </c>
      <c r="C7865" s="245" t="s">
        <v>15451</v>
      </c>
      <c r="D7865" s="247" t="n">
        <v>0.0913</v>
      </c>
    </row>
    <row r="7866" customFormat="false" ht="12.8" hidden="false" customHeight="false" outlineLevel="0" collapsed="false">
      <c r="A7866" s="245" t="n">
        <v>101004</v>
      </c>
      <c r="B7866" s="246" t="s">
        <v>23191</v>
      </c>
      <c r="C7866" s="245" t="s">
        <v>23187</v>
      </c>
      <c r="D7866" s="247" t="n">
        <v>0.0905</v>
      </c>
    </row>
    <row r="7867" customFormat="false" ht="12.8" hidden="false" customHeight="false" outlineLevel="0" collapsed="false">
      <c r="A7867" s="245" t="n">
        <v>100985</v>
      </c>
      <c r="B7867" s="246" t="s">
        <v>23192</v>
      </c>
      <c r="C7867" s="245" t="s">
        <v>15451</v>
      </c>
      <c r="D7867" s="247" t="n">
        <v>0.1814</v>
      </c>
    </row>
    <row r="7868" customFormat="false" ht="12.8" hidden="false" customHeight="false" outlineLevel="0" collapsed="false">
      <c r="A7868" s="245" t="n">
        <v>101001</v>
      </c>
      <c r="B7868" s="246" t="s">
        <v>23193</v>
      </c>
      <c r="C7868" s="245" t="s">
        <v>23187</v>
      </c>
      <c r="D7868" s="247" t="n">
        <v>0.1805</v>
      </c>
    </row>
    <row r="7869" customFormat="false" ht="12.8" hidden="false" customHeight="false" outlineLevel="0" collapsed="false">
      <c r="A7869" s="245" t="n">
        <v>101008</v>
      </c>
      <c r="B7869" s="246" t="s">
        <v>23194</v>
      </c>
      <c r="C7869" s="245" t="s">
        <v>15451</v>
      </c>
      <c r="D7869" s="247" t="n">
        <v>0.0984</v>
      </c>
    </row>
    <row r="7870" customFormat="false" ht="12.8" hidden="false" customHeight="false" outlineLevel="0" collapsed="false">
      <c r="A7870" s="245" t="n">
        <v>106708</v>
      </c>
      <c r="B7870" s="246" t="s">
        <v>23195</v>
      </c>
      <c r="C7870" s="245" t="s">
        <v>15451</v>
      </c>
      <c r="D7870" s="247" t="n">
        <v>0.11</v>
      </c>
    </row>
    <row r="7871" customFormat="false" ht="12.8" hidden="false" customHeight="false" outlineLevel="0" collapsed="false">
      <c r="A7871" s="245" t="n">
        <v>101007</v>
      </c>
      <c r="B7871" s="246" t="s">
        <v>23196</v>
      </c>
      <c r="C7871" s="245" t="s">
        <v>15451</v>
      </c>
      <c r="D7871" s="247" t="n">
        <v>0.1242</v>
      </c>
    </row>
    <row r="7872" customFormat="false" ht="12.8" hidden="false" customHeight="false" outlineLevel="0" collapsed="false">
      <c r="A7872" s="245" t="n">
        <v>100982</v>
      </c>
      <c r="B7872" s="246" t="s">
        <v>23197</v>
      </c>
      <c r="C7872" s="245" t="s">
        <v>15451</v>
      </c>
      <c r="D7872" s="247" t="n">
        <v>0.1572</v>
      </c>
    </row>
    <row r="7873" customFormat="false" ht="12.8" hidden="false" customHeight="false" outlineLevel="0" collapsed="false">
      <c r="A7873" s="245" t="n">
        <v>100998</v>
      </c>
      <c r="B7873" s="246" t="s">
        <v>23198</v>
      </c>
      <c r="C7873" s="245" t="s">
        <v>23187</v>
      </c>
      <c r="D7873" s="247" t="n">
        <v>0.1557</v>
      </c>
    </row>
    <row r="7874" customFormat="false" ht="12.8" hidden="false" customHeight="false" outlineLevel="0" collapsed="false">
      <c r="A7874" s="245" t="n">
        <v>100983</v>
      </c>
      <c r="B7874" s="246" t="s">
        <v>23199</v>
      </c>
      <c r="C7874" s="245" t="s">
        <v>15451</v>
      </c>
      <c r="D7874" s="247" t="n">
        <v>0.134</v>
      </c>
    </row>
    <row r="7875" customFormat="false" ht="12.8" hidden="false" customHeight="false" outlineLevel="0" collapsed="false">
      <c r="A7875" s="245" t="n">
        <v>100999</v>
      </c>
      <c r="B7875" s="246" t="s">
        <v>23200</v>
      </c>
      <c r="C7875" s="245" t="s">
        <v>23187</v>
      </c>
      <c r="D7875" s="247" t="n">
        <v>0.1323</v>
      </c>
    </row>
    <row r="7876" customFormat="false" ht="12.8" hidden="false" customHeight="false" outlineLevel="0" collapsed="false">
      <c r="A7876" s="245" t="n">
        <v>100984</v>
      </c>
      <c r="B7876" s="246" t="s">
        <v>23201</v>
      </c>
      <c r="C7876" s="245" t="s">
        <v>15451</v>
      </c>
      <c r="D7876" s="247" t="n">
        <v>0.1242</v>
      </c>
    </row>
    <row r="7877" customFormat="false" ht="12.8" hidden="false" customHeight="false" outlineLevel="0" collapsed="false">
      <c r="A7877" s="245" t="n">
        <v>101000</v>
      </c>
      <c r="B7877" s="246" t="s">
        <v>23202</v>
      </c>
      <c r="C7877" s="245" t="s">
        <v>23187</v>
      </c>
      <c r="D7877" s="247" t="n">
        <v>0.1222</v>
      </c>
    </row>
    <row r="7878" customFormat="false" ht="12.8" hidden="false" customHeight="false" outlineLevel="0" collapsed="false">
      <c r="A7878" s="245" t="n">
        <v>100981</v>
      </c>
      <c r="B7878" s="246" t="s">
        <v>23203</v>
      </c>
      <c r="C7878" s="245" t="s">
        <v>15451</v>
      </c>
      <c r="D7878" s="247" t="n">
        <v>0.2024</v>
      </c>
    </row>
    <row r="7879" customFormat="false" ht="12.8" hidden="false" customHeight="false" outlineLevel="0" collapsed="false">
      <c r="A7879" s="245" t="n">
        <v>100997</v>
      </c>
      <c r="B7879" s="246" t="s">
        <v>23204</v>
      </c>
      <c r="C7879" s="245" t="s">
        <v>23187</v>
      </c>
      <c r="D7879" s="247" t="n">
        <v>0.2012</v>
      </c>
    </row>
    <row r="7880" customFormat="false" ht="12.8" hidden="false" customHeight="false" outlineLevel="0" collapsed="false">
      <c r="A7880" s="245" t="n">
        <v>101010</v>
      </c>
      <c r="B7880" s="246" t="s">
        <v>23205</v>
      </c>
      <c r="C7880" s="245" t="s">
        <v>23187</v>
      </c>
      <c r="D7880" s="247" t="n">
        <v>0.1335</v>
      </c>
    </row>
    <row r="7881" customFormat="false" ht="12.8" hidden="false" customHeight="false" outlineLevel="0" collapsed="false">
      <c r="A7881" s="245" t="n">
        <v>106721</v>
      </c>
      <c r="B7881" s="246" t="s">
        <v>23206</v>
      </c>
      <c r="C7881" s="245" t="s">
        <v>23187</v>
      </c>
      <c r="D7881" s="247" t="n">
        <v>0.1113</v>
      </c>
    </row>
    <row r="7882" customFormat="false" ht="12.8" hidden="false" customHeight="false" outlineLevel="0" collapsed="false">
      <c r="A7882" s="245" t="n">
        <v>101009</v>
      </c>
      <c r="B7882" s="246" t="s">
        <v>23207</v>
      </c>
      <c r="C7882" s="245" t="s">
        <v>23187</v>
      </c>
      <c r="D7882" s="247" t="n">
        <v>0.1333</v>
      </c>
    </row>
    <row r="7883" customFormat="false" ht="12.8" hidden="false" customHeight="false" outlineLevel="0" collapsed="false">
      <c r="A7883" s="245" t="n">
        <v>106720</v>
      </c>
      <c r="B7883" s="246" t="s">
        <v>23208</v>
      </c>
      <c r="C7883" s="245" t="s">
        <v>23187</v>
      </c>
      <c r="D7883" s="247" t="n">
        <v>0.1114</v>
      </c>
    </row>
    <row r="7884" customFormat="false" ht="12.8" hidden="false" customHeight="false" outlineLevel="0" collapsed="false">
      <c r="A7884" s="245" t="n">
        <v>100978</v>
      </c>
      <c r="B7884" s="246" t="s">
        <v>23209</v>
      </c>
      <c r="C7884" s="245" t="s">
        <v>15451</v>
      </c>
      <c r="D7884" s="247" t="n">
        <v>0.1544</v>
      </c>
    </row>
    <row r="7885" customFormat="false" ht="12.8" hidden="false" customHeight="false" outlineLevel="0" collapsed="false">
      <c r="A7885" s="245" t="n">
        <v>100994</v>
      </c>
      <c r="B7885" s="246" t="s">
        <v>23210</v>
      </c>
      <c r="C7885" s="245" t="s">
        <v>23187</v>
      </c>
      <c r="D7885" s="247" t="n">
        <v>0.1557</v>
      </c>
    </row>
    <row r="7886" customFormat="false" ht="12.8" hidden="false" customHeight="false" outlineLevel="0" collapsed="false">
      <c r="A7886" s="245" t="n">
        <v>100974</v>
      </c>
      <c r="B7886" s="246" t="s">
        <v>23211</v>
      </c>
      <c r="C7886" s="245" t="s">
        <v>15451</v>
      </c>
      <c r="D7886" s="247" t="n">
        <v>0.1686</v>
      </c>
    </row>
    <row r="7887" customFormat="false" ht="12.8" hidden="false" customHeight="false" outlineLevel="0" collapsed="false">
      <c r="A7887" s="245" t="n">
        <v>100990</v>
      </c>
      <c r="B7887" s="246" t="s">
        <v>23212</v>
      </c>
      <c r="C7887" s="245" t="s">
        <v>23187</v>
      </c>
      <c r="D7887" s="247" t="n">
        <v>0.1678</v>
      </c>
    </row>
    <row r="7888" customFormat="false" ht="12.8" hidden="false" customHeight="false" outlineLevel="0" collapsed="false">
      <c r="A7888" s="245" t="n">
        <v>100979</v>
      </c>
      <c r="B7888" s="246" t="s">
        <v>23213</v>
      </c>
      <c r="C7888" s="245" t="s">
        <v>15451</v>
      </c>
      <c r="D7888" s="247" t="n">
        <v>0.1296</v>
      </c>
    </row>
    <row r="7889" customFormat="false" ht="12.8" hidden="false" customHeight="false" outlineLevel="0" collapsed="false">
      <c r="A7889" s="245" t="n">
        <v>100995</v>
      </c>
      <c r="B7889" s="246" t="s">
        <v>23214</v>
      </c>
      <c r="C7889" s="245" t="s">
        <v>23187</v>
      </c>
      <c r="D7889" s="247" t="n">
        <v>0.1306</v>
      </c>
    </row>
    <row r="7890" customFormat="false" ht="12.8" hidden="false" customHeight="false" outlineLevel="0" collapsed="false">
      <c r="A7890" s="245" t="n">
        <v>100975</v>
      </c>
      <c r="B7890" s="246" t="s">
        <v>23215</v>
      </c>
      <c r="C7890" s="245" t="s">
        <v>15451</v>
      </c>
      <c r="D7890" s="247" t="n">
        <v>0.1432</v>
      </c>
    </row>
    <row r="7891" customFormat="false" ht="12.8" hidden="false" customHeight="false" outlineLevel="0" collapsed="false">
      <c r="A7891" s="245" t="n">
        <v>100991</v>
      </c>
      <c r="B7891" s="246" t="s">
        <v>23216</v>
      </c>
      <c r="C7891" s="245" t="s">
        <v>23187</v>
      </c>
      <c r="D7891" s="247" t="n">
        <v>0.1411</v>
      </c>
    </row>
    <row r="7892" customFormat="false" ht="12.8" hidden="false" customHeight="false" outlineLevel="0" collapsed="false">
      <c r="A7892" s="245" t="n">
        <v>100980</v>
      </c>
      <c r="B7892" s="246" t="s">
        <v>23217</v>
      </c>
      <c r="C7892" s="245" t="s">
        <v>15451</v>
      </c>
      <c r="D7892" s="247" t="n">
        <v>0.1207</v>
      </c>
    </row>
    <row r="7893" customFormat="false" ht="12.8" hidden="false" customHeight="false" outlineLevel="0" collapsed="false">
      <c r="A7893" s="245" t="n">
        <v>100996</v>
      </c>
      <c r="B7893" s="246" t="s">
        <v>23218</v>
      </c>
      <c r="C7893" s="245" t="s">
        <v>23187</v>
      </c>
      <c r="D7893" s="247" t="n">
        <v>0.1202</v>
      </c>
    </row>
    <row r="7894" customFormat="false" ht="12.8" hidden="false" customHeight="false" outlineLevel="0" collapsed="false">
      <c r="A7894" s="245" t="n">
        <v>100976</v>
      </c>
      <c r="B7894" s="246" t="s">
        <v>23219</v>
      </c>
      <c r="C7894" s="245" t="s">
        <v>15451</v>
      </c>
      <c r="D7894" s="247" t="n">
        <v>0.1318</v>
      </c>
    </row>
    <row r="7895" customFormat="false" ht="12.8" hidden="false" customHeight="false" outlineLevel="0" collapsed="false">
      <c r="A7895" s="245" t="n">
        <v>100992</v>
      </c>
      <c r="B7895" s="246" t="s">
        <v>23220</v>
      </c>
      <c r="C7895" s="245" t="s">
        <v>23187</v>
      </c>
      <c r="D7895" s="247" t="n">
        <v>0.1307</v>
      </c>
    </row>
    <row r="7896" customFormat="false" ht="12.8" hidden="false" customHeight="false" outlineLevel="0" collapsed="false">
      <c r="A7896" s="245" t="n">
        <v>100977</v>
      </c>
      <c r="B7896" s="246" t="s">
        <v>23221</v>
      </c>
      <c r="C7896" s="245" t="s">
        <v>15451</v>
      </c>
      <c r="D7896" s="247" t="n">
        <v>0.203</v>
      </c>
    </row>
    <row r="7897" customFormat="false" ht="12.8" hidden="false" customHeight="false" outlineLevel="0" collapsed="false">
      <c r="A7897" s="245" t="n">
        <v>100993</v>
      </c>
      <c r="B7897" s="246" t="s">
        <v>23222</v>
      </c>
      <c r="C7897" s="245" t="s">
        <v>23187</v>
      </c>
      <c r="D7897" s="247" t="n">
        <v>0.2033</v>
      </c>
    </row>
    <row r="7898" customFormat="false" ht="12.8" hidden="false" customHeight="false" outlineLevel="0" collapsed="false">
      <c r="A7898" s="245" t="n">
        <v>100973</v>
      </c>
      <c r="B7898" s="246" t="s">
        <v>23223</v>
      </c>
      <c r="C7898" s="245" t="s">
        <v>15451</v>
      </c>
      <c r="D7898" s="247" t="n">
        <v>0.2185</v>
      </c>
    </row>
    <row r="7899" customFormat="false" ht="12.8" hidden="false" customHeight="false" outlineLevel="0" collapsed="false">
      <c r="A7899" s="245" t="n">
        <v>100989</v>
      </c>
      <c r="B7899" s="246" t="s">
        <v>23224</v>
      </c>
      <c r="C7899" s="245" t="s">
        <v>23187</v>
      </c>
      <c r="D7899" s="247" t="n">
        <v>0.2152</v>
      </c>
    </row>
    <row r="7900" customFormat="false" ht="12.8" hidden="false" customHeight="false" outlineLevel="0" collapsed="false">
      <c r="A7900" s="245" t="n">
        <v>101467</v>
      </c>
      <c r="B7900" s="246" t="s">
        <v>23225</v>
      </c>
      <c r="C7900" s="245" t="s">
        <v>23187</v>
      </c>
      <c r="D7900" s="247" t="n">
        <v>0.2778</v>
      </c>
    </row>
    <row r="7901" customFormat="false" ht="12.8" hidden="false" customHeight="false" outlineLevel="0" collapsed="false">
      <c r="A7901" s="245" t="n">
        <v>106729</v>
      </c>
      <c r="B7901" s="246" t="s">
        <v>23226</v>
      </c>
      <c r="C7901" s="245" t="s">
        <v>23187</v>
      </c>
      <c r="D7901" s="247" t="n">
        <v>0.2391</v>
      </c>
    </row>
    <row r="7902" customFormat="false" ht="12.8" hidden="false" customHeight="false" outlineLevel="0" collapsed="false">
      <c r="A7902" s="245" t="n">
        <v>101468</v>
      </c>
      <c r="B7902" s="246" t="s">
        <v>23227</v>
      </c>
      <c r="C7902" s="245" t="s">
        <v>23187</v>
      </c>
      <c r="D7902" s="247" t="n">
        <v>0.2782</v>
      </c>
    </row>
    <row r="7903" customFormat="false" ht="12.8" hidden="false" customHeight="false" outlineLevel="0" collapsed="false">
      <c r="A7903" s="245" t="n">
        <v>106730</v>
      </c>
      <c r="B7903" s="246" t="s">
        <v>23228</v>
      </c>
      <c r="C7903" s="245" t="s">
        <v>23187</v>
      </c>
      <c r="D7903" s="247" t="n">
        <v>0.2395</v>
      </c>
    </row>
    <row r="7904" customFormat="false" ht="12.8" hidden="false" customHeight="false" outlineLevel="0" collapsed="false">
      <c r="A7904" s="245" t="n">
        <v>101014</v>
      </c>
      <c r="B7904" s="246" t="s">
        <v>23229</v>
      </c>
      <c r="C7904" s="245" t="s">
        <v>23187</v>
      </c>
      <c r="D7904" s="247" t="n">
        <v>0.2783</v>
      </c>
    </row>
    <row r="7905" customFormat="false" ht="12.8" hidden="false" customHeight="false" outlineLevel="0" collapsed="false">
      <c r="A7905" s="245" t="n">
        <v>106723</v>
      </c>
      <c r="B7905" s="246" t="s">
        <v>23230</v>
      </c>
      <c r="C7905" s="245" t="s">
        <v>23187</v>
      </c>
      <c r="D7905" s="247" t="n">
        <v>0.2395</v>
      </c>
    </row>
    <row r="7906" customFormat="false" ht="12.8" hidden="false" customHeight="false" outlineLevel="0" collapsed="false">
      <c r="A7906" s="245" t="n">
        <v>101015</v>
      </c>
      <c r="B7906" s="246" t="s">
        <v>23231</v>
      </c>
      <c r="C7906" s="245" t="s">
        <v>23187</v>
      </c>
      <c r="D7906" s="247" t="n">
        <v>0.2783</v>
      </c>
    </row>
    <row r="7907" customFormat="false" ht="12.8" hidden="false" customHeight="false" outlineLevel="0" collapsed="false">
      <c r="A7907" s="245" t="n">
        <v>106724</v>
      </c>
      <c r="B7907" s="246" t="s">
        <v>23232</v>
      </c>
      <c r="C7907" s="245" t="s">
        <v>23187</v>
      </c>
      <c r="D7907" s="247" t="n">
        <v>0.2394</v>
      </c>
    </row>
    <row r="7908" customFormat="false" ht="12.8" hidden="false" customHeight="false" outlineLevel="0" collapsed="false">
      <c r="A7908" s="245" t="n">
        <v>101463</v>
      </c>
      <c r="B7908" s="246" t="s">
        <v>23233</v>
      </c>
      <c r="C7908" s="245" t="s">
        <v>23187</v>
      </c>
      <c r="D7908" s="247" t="n">
        <v>0.2785</v>
      </c>
    </row>
    <row r="7909" customFormat="false" ht="12.8" hidden="false" customHeight="false" outlineLevel="0" collapsed="false">
      <c r="A7909" s="245" t="n">
        <v>106725</v>
      </c>
      <c r="B7909" s="246" t="s">
        <v>23234</v>
      </c>
      <c r="C7909" s="245" t="s">
        <v>23187</v>
      </c>
      <c r="D7909" s="247" t="n">
        <v>0.2395</v>
      </c>
    </row>
    <row r="7910" customFormat="false" ht="12.8" hidden="false" customHeight="false" outlineLevel="0" collapsed="false">
      <c r="A7910" s="245" t="n">
        <v>101464</v>
      </c>
      <c r="B7910" s="246" t="s">
        <v>23235</v>
      </c>
      <c r="C7910" s="245" t="s">
        <v>23187</v>
      </c>
      <c r="D7910" s="247" t="n">
        <v>0.2784</v>
      </c>
    </row>
    <row r="7911" customFormat="false" ht="12.8" hidden="false" customHeight="false" outlineLevel="0" collapsed="false">
      <c r="A7911" s="245" t="n">
        <v>106726</v>
      </c>
      <c r="B7911" s="246" t="s">
        <v>23236</v>
      </c>
      <c r="C7911" s="245" t="s">
        <v>23187</v>
      </c>
      <c r="D7911" s="247" t="n">
        <v>0.2393</v>
      </c>
    </row>
    <row r="7912" customFormat="false" ht="12.8" hidden="false" customHeight="false" outlineLevel="0" collapsed="false">
      <c r="A7912" s="245" t="n">
        <v>101465</v>
      </c>
      <c r="B7912" s="246" t="s">
        <v>23237</v>
      </c>
      <c r="C7912" s="245" t="s">
        <v>23187</v>
      </c>
      <c r="D7912" s="247" t="n">
        <v>0.2784</v>
      </c>
    </row>
    <row r="7913" customFormat="false" ht="12.8" hidden="false" customHeight="false" outlineLevel="0" collapsed="false">
      <c r="A7913" s="245" t="n">
        <v>106727</v>
      </c>
      <c r="B7913" s="246" t="s">
        <v>23238</v>
      </c>
      <c r="C7913" s="245" t="s">
        <v>23187</v>
      </c>
      <c r="D7913" s="247" t="n">
        <v>0.2391</v>
      </c>
    </row>
    <row r="7914" customFormat="false" ht="12.8" hidden="false" customHeight="false" outlineLevel="0" collapsed="false">
      <c r="A7914" s="245" t="n">
        <v>101466</v>
      </c>
      <c r="B7914" s="246" t="s">
        <v>23239</v>
      </c>
      <c r="C7914" s="245" t="s">
        <v>23187</v>
      </c>
      <c r="D7914" s="247" t="n">
        <v>0.2781</v>
      </c>
    </row>
    <row r="7915" customFormat="false" ht="12.8" hidden="false" customHeight="false" outlineLevel="0" collapsed="false">
      <c r="A7915" s="245" t="n">
        <v>106728</v>
      </c>
      <c r="B7915" s="246" t="s">
        <v>23240</v>
      </c>
      <c r="C7915" s="245" t="s">
        <v>23187</v>
      </c>
      <c r="D7915" s="247" t="n">
        <v>0.2393</v>
      </c>
    </row>
    <row r="7916" customFormat="false" ht="12.8" hidden="false" customHeight="false" outlineLevel="0" collapsed="false">
      <c r="A7916" s="245" t="n">
        <v>101013</v>
      </c>
      <c r="B7916" s="246" t="s">
        <v>23241</v>
      </c>
      <c r="C7916" s="245" t="s">
        <v>23187</v>
      </c>
      <c r="D7916" s="247" t="n">
        <v>0.2784</v>
      </c>
    </row>
    <row r="7917" customFormat="false" ht="12.8" hidden="false" customHeight="false" outlineLevel="0" collapsed="false">
      <c r="A7917" s="245" t="n">
        <v>106722</v>
      </c>
      <c r="B7917" s="246" t="s">
        <v>23242</v>
      </c>
      <c r="C7917" s="245" t="s">
        <v>23187</v>
      </c>
      <c r="D7917" s="247" t="n">
        <v>0.2395</v>
      </c>
    </row>
    <row r="7918" customFormat="false" ht="12.8" hidden="false" customHeight="false" outlineLevel="0" collapsed="false">
      <c r="A7918" s="245" t="n">
        <v>101477</v>
      </c>
      <c r="B7918" s="246" t="s">
        <v>23243</v>
      </c>
      <c r="C7918" s="245" t="s">
        <v>23187</v>
      </c>
      <c r="D7918" s="247" t="n">
        <v>0.2776</v>
      </c>
    </row>
    <row r="7919" customFormat="false" ht="12.8" hidden="false" customHeight="false" outlineLevel="0" collapsed="false">
      <c r="A7919" s="245" t="n">
        <v>106742</v>
      </c>
      <c r="B7919" s="246" t="s">
        <v>23244</v>
      </c>
      <c r="C7919" s="245" t="s">
        <v>23187</v>
      </c>
      <c r="D7919" s="247" t="n">
        <v>0.2391</v>
      </c>
    </row>
    <row r="7920" customFormat="false" ht="12.8" hidden="false" customHeight="false" outlineLevel="0" collapsed="false">
      <c r="A7920" s="245" t="n">
        <v>101478</v>
      </c>
      <c r="B7920" s="246" t="s">
        <v>23245</v>
      </c>
      <c r="C7920" s="245" t="s">
        <v>23187</v>
      </c>
      <c r="D7920" s="247" t="n">
        <v>0.2772</v>
      </c>
    </row>
    <row r="7921" customFormat="false" ht="12.8" hidden="false" customHeight="false" outlineLevel="0" collapsed="false">
      <c r="A7921" s="245" t="n">
        <v>106743</v>
      </c>
      <c r="B7921" s="246" t="s">
        <v>23246</v>
      </c>
      <c r="C7921" s="245" t="s">
        <v>23187</v>
      </c>
      <c r="D7921" s="247" t="n">
        <v>0.2391</v>
      </c>
    </row>
    <row r="7922" customFormat="false" ht="12.8" hidden="false" customHeight="false" outlineLevel="0" collapsed="false">
      <c r="A7922" s="245" t="n">
        <v>101017</v>
      </c>
      <c r="B7922" s="246" t="s">
        <v>23247</v>
      </c>
      <c r="C7922" s="245" t="s">
        <v>23187</v>
      </c>
      <c r="D7922" s="247" t="n">
        <v>0.2782</v>
      </c>
    </row>
    <row r="7923" customFormat="false" ht="12.8" hidden="false" customHeight="false" outlineLevel="0" collapsed="false">
      <c r="A7923" s="245" t="n">
        <v>106732</v>
      </c>
      <c r="B7923" s="246" t="s">
        <v>23248</v>
      </c>
      <c r="C7923" s="245" t="s">
        <v>23187</v>
      </c>
      <c r="D7923" s="247" t="n">
        <v>0.2393</v>
      </c>
    </row>
    <row r="7924" customFormat="false" ht="12.8" hidden="false" customHeight="false" outlineLevel="0" collapsed="false">
      <c r="A7924" s="245" t="n">
        <v>101018</v>
      </c>
      <c r="B7924" s="246" t="s">
        <v>23249</v>
      </c>
      <c r="C7924" s="245" t="s">
        <v>23187</v>
      </c>
      <c r="D7924" s="247" t="n">
        <v>0.2784</v>
      </c>
    </row>
    <row r="7925" customFormat="false" ht="12.8" hidden="false" customHeight="false" outlineLevel="0" collapsed="false">
      <c r="A7925" s="245" t="n">
        <v>106733</v>
      </c>
      <c r="B7925" s="246" t="s">
        <v>23250</v>
      </c>
      <c r="C7925" s="245" t="s">
        <v>23187</v>
      </c>
      <c r="D7925" s="247" t="n">
        <v>0.2394</v>
      </c>
    </row>
    <row r="7926" customFormat="false" ht="12.8" hidden="false" customHeight="false" outlineLevel="0" collapsed="false">
      <c r="A7926" s="245" t="n">
        <v>101469</v>
      </c>
      <c r="B7926" s="246" t="s">
        <v>23251</v>
      </c>
      <c r="C7926" s="245" t="s">
        <v>23187</v>
      </c>
      <c r="D7926" s="247" t="n">
        <v>0.2784</v>
      </c>
    </row>
    <row r="7927" customFormat="false" ht="12.8" hidden="false" customHeight="false" outlineLevel="0" collapsed="false">
      <c r="A7927" s="245" t="n">
        <v>106734</v>
      </c>
      <c r="B7927" s="246" t="s">
        <v>23252</v>
      </c>
      <c r="C7927" s="245" t="s">
        <v>23187</v>
      </c>
      <c r="D7927" s="247" t="n">
        <v>0.2396</v>
      </c>
    </row>
    <row r="7928" customFormat="false" ht="12.8" hidden="false" customHeight="false" outlineLevel="0" collapsed="false">
      <c r="A7928" s="245" t="n">
        <v>101470</v>
      </c>
      <c r="B7928" s="246" t="s">
        <v>23253</v>
      </c>
      <c r="C7928" s="245" t="s">
        <v>23187</v>
      </c>
      <c r="D7928" s="247" t="n">
        <v>0.2781</v>
      </c>
    </row>
    <row r="7929" customFormat="false" ht="12.8" hidden="false" customHeight="false" outlineLevel="0" collapsed="false">
      <c r="A7929" s="245" t="n">
        <v>106735</v>
      </c>
      <c r="B7929" s="246" t="s">
        <v>23254</v>
      </c>
      <c r="C7929" s="245" t="s">
        <v>23187</v>
      </c>
      <c r="D7929" s="247" t="n">
        <v>0.2394</v>
      </c>
    </row>
    <row r="7930" customFormat="false" ht="12.8" hidden="false" customHeight="false" outlineLevel="0" collapsed="false">
      <c r="A7930" s="245" t="n">
        <v>101471</v>
      </c>
      <c r="B7930" s="246" t="s">
        <v>23255</v>
      </c>
      <c r="C7930" s="245" t="s">
        <v>23187</v>
      </c>
      <c r="D7930" s="247" t="n">
        <v>0.2782</v>
      </c>
    </row>
    <row r="7931" customFormat="false" ht="12.8" hidden="false" customHeight="false" outlineLevel="0" collapsed="false">
      <c r="A7931" s="245" t="n">
        <v>106736</v>
      </c>
      <c r="B7931" s="246" t="s">
        <v>23256</v>
      </c>
      <c r="C7931" s="245" t="s">
        <v>23187</v>
      </c>
      <c r="D7931" s="247" t="n">
        <v>0.2392</v>
      </c>
    </row>
    <row r="7932" customFormat="false" ht="12.8" hidden="false" customHeight="false" outlineLevel="0" collapsed="false">
      <c r="A7932" s="245" t="n">
        <v>101472</v>
      </c>
      <c r="B7932" s="246" t="s">
        <v>23257</v>
      </c>
      <c r="C7932" s="245" t="s">
        <v>23187</v>
      </c>
      <c r="D7932" s="247" t="n">
        <v>0.2781</v>
      </c>
    </row>
    <row r="7933" customFormat="false" ht="12.8" hidden="false" customHeight="false" outlineLevel="0" collapsed="false">
      <c r="A7933" s="245" t="n">
        <v>106737</v>
      </c>
      <c r="B7933" s="246" t="s">
        <v>23258</v>
      </c>
      <c r="C7933" s="245" t="s">
        <v>23187</v>
      </c>
      <c r="D7933" s="247" t="n">
        <v>0.2394</v>
      </c>
    </row>
    <row r="7934" customFormat="false" ht="12.8" hidden="false" customHeight="false" outlineLevel="0" collapsed="false">
      <c r="A7934" s="245" t="n">
        <v>101473</v>
      </c>
      <c r="B7934" s="246" t="s">
        <v>23259</v>
      </c>
      <c r="C7934" s="245" t="s">
        <v>23187</v>
      </c>
      <c r="D7934" s="247" t="n">
        <v>0.2783</v>
      </c>
    </row>
    <row r="7935" customFormat="false" ht="12.8" hidden="false" customHeight="false" outlineLevel="0" collapsed="false">
      <c r="A7935" s="245" t="n">
        <v>106738</v>
      </c>
      <c r="B7935" s="246" t="s">
        <v>23260</v>
      </c>
      <c r="C7935" s="245" t="s">
        <v>23187</v>
      </c>
      <c r="D7935" s="247" t="n">
        <v>0.2396</v>
      </c>
    </row>
    <row r="7936" customFormat="false" ht="12.8" hidden="false" customHeight="false" outlineLevel="0" collapsed="false">
      <c r="A7936" s="245" t="n">
        <v>101474</v>
      </c>
      <c r="B7936" s="246" t="s">
        <v>23261</v>
      </c>
      <c r="C7936" s="245" t="s">
        <v>23187</v>
      </c>
      <c r="D7936" s="247" t="n">
        <v>0.2784</v>
      </c>
    </row>
    <row r="7937" customFormat="false" ht="12.8" hidden="false" customHeight="false" outlineLevel="0" collapsed="false">
      <c r="A7937" s="245" t="n">
        <v>106739</v>
      </c>
      <c r="B7937" s="246" t="s">
        <v>23262</v>
      </c>
      <c r="C7937" s="245" t="s">
        <v>23187</v>
      </c>
      <c r="D7937" s="247" t="n">
        <v>0.2392</v>
      </c>
    </row>
    <row r="7938" customFormat="false" ht="12.8" hidden="false" customHeight="false" outlineLevel="0" collapsed="false">
      <c r="A7938" s="245" t="n">
        <v>101475</v>
      </c>
      <c r="B7938" s="246" t="s">
        <v>23263</v>
      </c>
      <c r="C7938" s="245" t="s">
        <v>23187</v>
      </c>
      <c r="D7938" s="247" t="n">
        <v>0.2778</v>
      </c>
    </row>
    <row r="7939" customFormat="false" ht="12.8" hidden="false" customHeight="false" outlineLevel="0" collapsed="false">
      <c r="A7939" s="245" t="n">
        <v>106740</v>
      </c>
      <c r="B7939" s="246" t="s">
        <v>23264</v>
      </c>
      <c r="C7939" s="245" t="s">
        <v>23187</v>
      </c>
      <c r="D7939" s="247" t="n">
        <v>0.2389</v>
      </c>
    </row>
    <row r="7940" customFormat="false" ht="12.8" hidden="false" customHeight="false" outlineLevel="0" collapsed="false">
      <c r="A7940" s="245" t="n">
        <v>101476</v>
      </c>
      <c r="B7940" s="246" t="s">
        <v>23265</v>
      </c>
      <c r="C7940" s="245" t="s">
        <v>23187</v>
      </c>
      <c r="D7940" s="247" t="n">
        <v>0.2778</v>
      </c>
    </row>
    <row r="7941" customFormat="false" ht="12.8" hidden="false" customHeight="false" outlineLevel="0" collapsed="false">
      <c r="A7941" s="245" t="n">
        <v>106741</v>
      </c>
      <c r="B7941" s="246" t="s">
        <v>23266</v>
      </c>
      <c r="C7941" s="245" t="s">
        <v>23187</v>
      </c>
      <c r="D7941" s="247" t="n">
        <v>0.239</v>
      </c>
    </row>
    <row r="7942" customFormat="false" ht="12.8" hidden="false" customHeight="false" outlineLevel="0" collapsed="false">
      <c r="A7942" s="245" t="n">
        <v>101016</v>
      </c>
      <c r="B7942" s="246" t="s">
        <v>23267</v>
      </c>
      <c r="C7942" s="245" t="s">
        <v>23187</v>
      </c>
      <c r="D7942" s="247" t="n">
        <v>0.2785</v>
      </c>
    </row>
    <row r="7943" customFormat="false" ht="12.8" hidden="false" customHeight="false" outlineLevel="0" collapsed="false">
      <c r="A7943" s="245" t="n">
        <v>106731</v>
      </c>
      <c r="B7943" s="246" t="s">
        <v>23268</v>
      </c>
      <c r="C7943" s="245" t="s">
        <v>23187</v>
      </c>
      <c r="D7943" s="247" t="n">
        <v>0.2395</v>
      </c>
    </row>
    <row r="7944" customFormat="false" ht="12.8" hidden="false" customHeight="false" outlineLevel="0" collapsed="false">
      <c r="A7944" s="245" t="n">
        <v>101487</v>
      </c>
      <c r="B7944" s="246" t="s">
        <v>23269</v>
      </c>
      <c r="C7944" s="245" t="s">
        <v>23187</v>
      </c>
      <c r="D7944" s="247" t="n">
        <v>0.2786</v>
      </c>
    </row>
    <row r="7945" customFormat="false" ht="12.8" hidden="false" customHeight="false" outlineLevel="0" collapsed="false">
      <c r="A7945" s="245" t="n">
        <v>106754</v>
      </c>
      <c r="B7945" s="246" t="s">
        <v>23270</v>
      </c>
      <c r="C7945" s="245" t="s">
        <v>23187</v>
      </c>
      <c r="D7945" s="247" t="n">
        <v>0.2395</v>
      </c>
    </row>
    <row r="7946" customFormat="false" ht="12.8" hidden="false" customHeight="false" outlineLevel="0" collapsed="false">
      <c r="A7946" s="245" t="n">
        <v>101488</v>
      </c>
      <c r="B7946" s="246" t="s">
        <v>23271</v>
      </c>
      <c r="C7946" s="245" t="s">
        <v>23187</v>
      </c>
      <c r="D7946" s="247" t="n">
        <v>0.2785</v>
      </c>
    </row>
    <row r="7947" customFormat="false" ht="12.8" hidden="false" customHeight="false" outlineLevel="0" collapsed="false">
      <c r="A7947" s="245" t="n">
        <v>106755</v>
      </c>
      <c r="B7947" s="246" t="s">
        <v>23272</v>
      </c>
      <c r="C7947" s="245" t="s">
        <v>23187</v>
      </c>
      <c r="D7947" s="247" t="n">
        <v>0.2395</v>
      </c>
    </row>
    <row r="7948" customFormat="false" ht="12.8" hidden="false" customHeight="false" outlineLevel="0" collapsed="false">
      <c r="A7948" s="245" t="n">
        <v>101480</v>
      </c>
      <c r="B7948" s="246" t="s">
        <v>23273</v>
      </c>
      <c r="C7948" s="245" t="s">
        <v>23187</v>
      </c>
      <c r="D7948" s="247" t="n">
        <v>0.2786</v>
      </c>
    </row>
    <row r="7949" customFormat="false" ht="12.8" hidden="false" customHeight="false" outlineLevel="0" collapsed="false">
      <c r="A7949" s="245" t="n">
        <v>106747</v>
      </c>
      <c r="B7949" s="246" t="s">
        <v>23274</v>
      </c>
      <c r="C7949" s="245" t="s">
        <v>23187</v>
      </c>
      <c r="D7949" s="247" t="n">
        <v>0.2395</v>
      </c>
    </row>
    <row r="7950" customFormat="false" ht="12.8" hidden="false" customHeight="false" outlineLevel="0" collapsed="false">
      <c r="A7950" s="245" t="n">
        <v>101481</v>
      </c>
      <c r="B7950" s="246" t="s">
        <v>23275</v>
      </c>
      <c r="C7950" s="245" t="s">
        <v>23187</v>
      </c>
      <c r="D7950" s="247" t="n">
        <v>0.2783</v>
      </c>
    </row>
    <row r="7951" customFormat="false" ht="12.8" hidden="false" customHeight="false" outlineLevel="0" collapsed="false">
      <c r="A7951" s="245" t="n">
        <v>106748</v>
      </c>
      <c r="B7951" s="246" t="s">
        <v>23276</v>
      </c>
      <c r="C7951" s="245" t="s">
        <v>23187</v>
      </c>
      <c r="D7951" s="247" t="n">
        <v>0.2396</v>
      </c>
    </row>
    <row r="7952" customFormat="false" ht="12.8" hidden="false" customHeight="false" outlineLevel="0" collapsed="false">
      <c r="A7952" s="245" t="n">
        <v>101482</v>
      </c>
      <c r="B7952" s="246" t="s">
        <v>23277</v>
      </c>
      <c r="C7952" s="245" t="s">
        <v>23187</v>
      </c>
      <c r="D7952" s="247" t="n">
        <v>0.2784</v>
      </c>
    </row>
    <row r="7953" customFormat="false" ht="12.8" hidden="false" customHeight="false" outlineLevel="0" collapsed="false">
      <c r="A7953" s="245" t="n">
        <v>106749</v>
      </c>
      <c r="B7953" s="246" t="s">
        <v>23278</v>
      </c>
      <c r="C7953" s="245" t="s">
        <v>23187</v>
      </c>
      <c r="D7953" s="247" t="n">
        <v>0.2394</v>
      </c>
    </row>
    <row r="7954" customFormat="false" ht="12.8" hidden="false" customHeight="false" outlineLevel="0" collapsed="false">
      <c r="A7954" s="245" t="n">
        <v>101483</v>
      </c>
      <c r="B7954" s="246" t="s">
        <v>23279</v>
      </c>
      <c r="C7954" s="245" t="s">
        <v>23187</v>
      </c>
      <c r="D7954" s="247" t="n">
        <v>0.2785</v>
      </c>
    </row>
    <row r="7955" customFormat="false" ht="12.8" hidden="false" customHeight="false" outlineLevel="0" collapsed="false">
      <c r="A7955" s="245" t="n">
        <v>106750</v>
      </c>
      <c r="B7955" s="246" t="s">
        <v>23280</v>
      </c>
      <c r="C7955" s="245" t="s">
        <v>23187</v>
      </c>
      <c r="D7955" s="247" t="n">
        <v>0.2394</v>
      </c>
    </row>
    <row r="7956" customFormat="false" ht="12.8" hidden="false" customHeight="false" outlineLevel="0" collapsed="false">
      <c r="A7956" s="245" t="n">
        <v>101484</v>
      </c>
      <c r="B7956" s="246" t="s">
        <v>23281</v>
      </c>
      <c r="C7956" s="245" t="s">
        <v>23187</v>
      </c>
      <c r="D7956" s="247" t="n">
        <v>0.2786</v>
      </c>
    </row>
    <row r="7957" customFormat="false" ht="12.8" hidden="false" customHeight="false" outlineLevel="0" collapsed="false">
      <c r="A7957" s="245" t="n">
        <v>106751</v>
      </c>
      <c r="B7957" s="246" t="s">
        <v>23282</v>
      </c>
      <c r="C7957" s="245" t="s">
        <v>23187</v>
      </c>
      <c r="D7957" s="247" t="n">
        <v>0.2396</v>
      </c>
    </row>
    <row r="7958" customFormat="false" ht="12.8" hidden="false" customHeight="false" outlineLevel="0" collapsed="false">
      <c r="A7958" s="245" t="n">
        <v>101485</v>
      </c>
      <c r="B7958" s="246" t="s">
        <v>23283</v>
      </c>
      <c r="C7958" s="245" t="s">
        <v>23187</v>
      </c>
      <c r="D7958" s="247" t="n">
        <v>0.2786</v>
      </c>
    </row>
    <row r="7959" customFormat="false" ht="12.8" hidden="false" customHeight="false" outlineLevel="0" collapsed="false">
      <c r="A7959" s="245" t="n">
        <v>106752</v>
      </c>
      <c r="B7959" s="246" t="s">
        <v>23284</v>
      </c>
      <c r="C7959" s="245" t="s">
        <v>23187</v>
      </c>
      <c r="D7959" s="247" t="n">
        <v>0.2396</v>
      </c>
    </row>
    <row r="7960" customFormat="false" ht="12.8" hidden="false" customHeight="false" outlineLevel="0" collapsed="false">
      <c r="A7960" s="245" t="n">
        <v>101486</v>
      </c>
      <c r="B7960" s="246" t="s">
        <v>23285</v>
      </c>
      <c r="C7960" s="245" t="s">
        <v>23187</v>
      </c>
      <c r="D7960" s="247" t="n">
        <v>0.2786</v>
      </c>
    </row>
    <row r="7961" customFormat="false" ht="12.8" hidden="false" customHeight="false" outlineLevel="0" collapsed="false">
      <c r="A7961" s="245" t="n">
        <v>106753</v>
      </c>
      <c r="B7961" s="246" t="s">
        <v>23286</v>
      </c>
      <c r="C7961" s="245" t="s">
        <v>23187</v>
      </c>
      <c r="D7961" s="247" t="n">
        <v>0.2396</v>
      </c>
    </row>
    <row r="7962" customFormat="false" ht="12.8" hidden="false" customHeight="false" outlineLevel="0" collapsed="false">
      <c r="A7962" s="245" t="n">
        <v>101006</v>
      </c>
      <c r="B7962" s="246" t="s">
        <v>23287</v>
      </c>
      <c r="C7962" s="245" t="s">
        <v>15451</v>
      </c>
      <c r="D7962" s="247" t="n">
        <v>0.0995</v>
      </c>
    </row>
    <row r="7963" customFormat="false" ht="12.8" hidden="false" customHeight="false" outlineLevel="0" collapsed="false">
      <c r="A7963" s="245" t="n">
        <v>106707</v>
      </c>
      <c r="B7963" s="246" t="s">
        <v>23288</v>
      </c>
      <c r="C7963" s="245" t="s">
        <v>15451</v>
      </c>
      <c r="D7963" s="247" t="n">
        <v>0.1107</v>
      </c>
    </row>
    <row r="7964" customFormat="false" ht="12.8" hidden="false" customHeight="false" outlineLevel="0" collapsed="false">
      <c r="A7964" s="245" t="n">
        <v>101005</v>
      </c>
      <c r="B7964" s="246" t="s">
        <v>23289</v>
      </c>
      <c r="C7964" s="245" t="s">
        <v>15451</v>
      </c>
      <c r="D7964" s="247" t="n">
        <v>0.1242</v>
      </c>
    </row>
    <row r="7965" customFormat="false" ht="12.8" hidden="false" customHeight="false" outlineLevel="0" collapsed="false">
      <c r="A7965" s="245" t="n">
        <v>106757</v>
      </c>
      <c r="B7965" s="246" t="s">
        <v>23290</v>
      </c>
      <c r="C7965" s="245" t="s">
        <v>23187</v>
      </c>
      <c r="D7965" s="247" t="n">
        <v>0.2463</v>
      </c>
    </row>
    <row r="7966" customFormat="false" ht="12.8" hidden="false" customHeight="false" outlineLevel="0" collapsed="false">
      <c r="A7966" s="245" t="n">
        <v>106713</v>
      </c>
      <c r="B7966" s="246" t="s">
        <v>23291</v>
      </c>
      <c r="C7966" s="245" t="s">
        <v>23187</v>
      </c>
      <c r="D7966" s="247" t="n">
        <v>0.3163</v>
      </c>
    </row>
    <row r="7967" customFormat="false" ht="12.8" hidden="false" customHeight="false" outlineLevel="0" collapsed="false">
      <c r="A7967" s="245" t="n">
        <v>106758</v>
      </c>
      <c r="B7967" s="246" t="s">
        <v>23292</v>
      </c>
      <c r="C7967" s="245" t="s">
        <v>23187</v>
      </c>
      <c r="D7967" s="247" t="n">
        <v>0.2462</v>
      </c>
    </row>
    <row r="7968" customFormat="false" ht="12.8" hidden="false" customHeight="false" outlineLevel="0" collapsed="false">
      <c r="A7968" s="245" t="n">
        <v>106714</v>
      </c>
      <c r="B7968" s="246" t="s">
        <v>23293</v>
      </c>
      <c r="C7968" s="245" t="s">
        <v>23187</v>
      </c>
      <c r="D7968" s="247" t="n">
        <v>0.3161</v>
      </c>
    </row>
    <row r="7969" customFormat="false" ht="12.8" hidden="false" customHeight="false" outlineLevel="0" collapsed="false">
      <c r="A7969" s="245" t="n">
        <v>106759</v>
      </c>
      <c r="B7969" s="246" t="s">
        <v>23294</v>
      </c>
      <c r="C7969" s="245" t="s">
        <v>23187</v>
      </c>
      <c r="D7969" s="247" t="n">
        <v>0.2462</v>
      </c>
    </row>
    <row r="7970" customFormat="false" ht="12.8" hidden="false" customHeight="false" outlineLevel="0" collapsed="false">
      <c r="A7970" s="245" t="n">
        <v>106715</v>
      </c>
      <c r="B7970" s="246" t="s">
        <v>23295</v>
      </c>
      <c r="C7970" s="245" t="s">
        <v>23187</v>
      </c>
      <c r="D7970" s="247" t="n">
        <v>0.3158</v>
      </c>
    </row>
    <row r="7971" customFormat="false" ht="12.8" hidden="false" customHeight="false" outlineLevel="0" collapsed="false">
      <c r="A7971" s="245" t="n">
        <v>106762</v>
      </c>
      <c r="B7971" s="246" t="s">
        <v>23296</v>
      </c>
      <c r="C7971" s="245" t="s">
        <v>23187</v>
      </c>
      <c r="D7971" s="247" t="n">
        <v>0.2463</v>
      </c>
    </row>
    <row r="7972" customFormat="false" ht="12.8" hidden="false" customHeight="false" outlineLevel="0" collapsed="false">
      <c r="A7972" s="245" t="n">
        <v>106718</v>
      </c>
      <c r="B7972" s="246" t="s">
        <v>23297</v>
      </c>
      <c r="C7972" s="245" t="s">
        <v>23187</v>
      </c>
      <c r="D7972" s="247" t="n">
        <v>0.3163</v>
      </c>
    </row>
    <row r="7973" customFormat="false" ht="12.8" hidden="false" customHeight="false" outlineLevel="0" collapsed="false">
      <c r="A7973" s="245" t="n">
        <v>106761</v>
      </c>
      <c r="B7973" s="246" t="s">
        <v>23298</v>
      </c>
      <c r="C7973" s="245" t="s">
        <v>23187</v>
      </c>
      <c r="D7973" s="247" t="n">
        <v>0.2464</v>
      </c>
    </row>
    <row r="7974" customFormat="false" ht="12.8" hidden="false" customHeight="false" outlineLevel="0" collapsed="false">
      <c r="A7974" s="245" t="n">
        <v>106717</v>
      </c>
      <c r="B7974" s="246" t="s">
        <v>23299</v>
      </c>
      <c r="C7974" s="245" t="s">
        <v>23187</v>
      </c>
      <c r="D7974" s="247" t="n">
        <v>0.3163</v>
      </c>
    </row>
    <row r="7975" customFormat="false" ht="12.8" hidden="false" customHeight="false" outlineLevel="0" collapsed="false">
      <c r="A7975" s="245" t="n">
        <v>106760</v>
      </c>
      <c r="B7975" s="246" t="s">
        <v>23300</v>
      </c>
      <c r="C7975" s="245" t="s">
        <v>23187</v>
      </c>
      <c r="D7975" s="247" t="n">
        <v>0.2464</v>
      </c>
    </row>
    <row r="7976" customFormat="false" ht="12.8" hidden="false" customHeight="false" outlineLevel="0" collapsed="false">
      <c r="A7976" s="245" t="n">
        <v>106716</v>
      </c>
      <c r="B7976" s="246" t="s">
        <v>23301</v>
      </c>
      <c r="C7976" s="245" t="s">
        <v>23187</v>
      </c>
      <c r="D7976" s="247" t="n">
        <v>0.3162</v>
      </c>
    </row>
    <row r="7977" customFormat="false" ht="12.8" hidden="false" customHeight="false" outlineLevel="0" collapsed="false">
      <c r="A7977" s="245" t="n">
        <v>106756</v>
      </c>
      <c r="B7977" s="246" t="s">
        <v>23302</v>
      </c>
      <c r="C7977" s="245" t="s">
        <v>23187</v>
      </c>
      <c r="D7977" s="247" t="n">
        <v>0.2464</v>
      </c>
    </row>
    <row r="7978" customFormat="false" ht="12.8" hidden="false" customHeight="false" outlineLevel="0" collapsed="false">
      <c r="A7978" s="245" t="n">
        <v>106712</v>
      </c>
      <c r="B7978" s="246" t="s">
        <v>23303</v>
      </c>
      <c r="C7978" s="245" t="s">
        <v>23187</v>
      </c>
      <c r="D7978" s="247" t="n">
        <v>0.3163</v>
      </c>
    </row>
    <row r="7979" customFormat="false" ht="12.8" hidden="false" customHeight="false" outlineLevel="0" collapsed="false">
      <c r="A7979" s="245" t="n">
        <v>106745</v>
      </c>
      <c r="B7979" s="246" t="s">
        <v>23304</v>
      </c>
      <c r="C7979" s="245" t="s">
        <v>23187</v>
      </c>
      <c r="D7979" s="247" t="n">
        <v>0.3014</v>
      </c>
    </row>
    <row r="7980" customFormat="false" ht="12.8" hidden="false" customHeight="false" outlineLevel="0" collapsed="false">
      <c r="A7980" s="245" t="n">
        <v>102568</v>
      </c>
      <c r="B7980" s="246" t="s">
        <v>23305</v>
      </c>
      <c r="C7980" s="245" t="s">
        <v>23187</v>
      </c>
      <c r="D7980" s="247" t="n">
        <v>0.3791</v>
      </c>
    </row>
    <row r="7981" customFormat="false" ht="12.8" hidden="false" customHeight="false" outlineLevel="0" collapsed="false">
      <c r="A7981" s="245" t="n">
        <v>106746</v>
      </c>
      <c r="B7981" s="246" t="s">
        <v>23306</v>
      </c>
      <c r="C7981" s="245" t="s">
        <v>23187</v>
      </c>
      <c r="D7981" s="247" t="n">
        <v>0.3014</v>
      </c>
    </row>
    <row r="7982" customFormat="false" ht="12.8" hidden="false" customHeight="false" outlineLevel="0" collapsed="false">
      <c r="A7982" s="245" t="n">
        <v>101479</v>
      </c>
      <c r="B7982" s="246" t="s">
        <v>23307</v>
      </c>
      <c r="C7982" s="245" t="s">
        <v>23187</v>
      </c>
      <c r="D7982" s="247" t="n">
        <v>0.3791</v>
      </c>
    </row>
    <row r="7983" customFormat="false" ht="12.8" hidden="false" customHeight="false" outlineLevel="0" collapsed="false">
      <c r="A7983" s="245" t="n">
        <v>106744</v>
      </c>
      <c r="B7983" s="246" t="s">
        <v>23308</v>
      </c>
      <c r="C7983" s="245" t="s">
        <v>23187</v>
      </c>
      <c r="D7983" s="247" t="n">
        <v>0.3014</v>
      </c>
    </row>
    <row r="7984" customFormat="false" ht="12.8" hidden="false" customHeight="false" outlineLevel="0" collapsed="false">
      <c r="A7984" s="245" t="n">
        <v>101019</v>
      </c>
      <c r="B7984" s="246" t="s">
        <v>23309</v>
      </c>
      <c r="C7984" s="245" t="s">
        <v>23187</v>
      </c>
      <c r="D7984" s="247" t="n">
        <v>0.3791</v>
      </c>
    </row>
    <row r="7985" customFormat="false" ht="12.8" hidden="false" customHeight="false" outlineLevel="0" collapsed="false">
      <c r="A7985" s="245" t="n">
        <v>106763</v>
      </c>
      <c r="B7985" s="246" t="s">
        <v>23310</v>
      </c>
      <c r="C7985" s="245" t="s">
        <v>23187</v>
      </c>
      <c r="D7985" s="247" t="n">
        <v>0.3037</v>
      </c>
    </row>
    <row r="7986" customFormat="false" ht="12.8" hidden="false" customHeight="false" outlineLevel="0" collapsed="false">
      <c r="A7986" s="245" t="n">
        <v>106719</v>
      </c>
      <c r="B7986" s="246" t="s">
        <v>23311</v>
      </c>
      <c r="C7986" s="245" t="s">
        <v>23187</v>
      </c>
      <c r="D7986" s="247" t="n">
        <v>0.3587</v>
      </c>
    </row>
    <row r="7987" customFormat="false" ht="12.8" hidden="false" customHeight="false" outlineLevel="0" collapsed="false">
      <c r="A7987" s="245" t="n">
        <v>100938</v>
      </c>
      <c r="B7987" s="246" t="s">
        <v>23312</v>
      </c>
      <c r="C7987" s="245" t="s">
        <v>23086</v>
      </c>
      <c r="D7987" s="247" t="n">
        <v>0.1167</v>
      </c>
    </row>
    <row r="7988" customFormat="false" ht="12.8" hidden="false" customHeight="false" outlineLevel="0" collapsed="false">
      <c r="A7988" s="245" t="n">
        <v>100942</v>
      </c>
      <c r="B7988" s="246" t="s">
        <v>23313</v>
      </c>
      <c r="C7988" s="245" t="s">
        <v>23314</v>
      </c>
      <c r="D7988" s="247" t="n">
        <v>0.117</v>
      </c>
    </row>
    <row r="7989" customFormat="false" ht="12.8" hidden="false" customHeight="false" outlineLevel="0" collapsed="false">
      <c r="A7989" s="245" t="n">
        <v>93588</v>
      </c>
      <c r="B7989" s="246" t="s">
        <v>23315</v>
      </c>
      <c r="C7989" s="245" t="s">
        <v>23086</v>
      </c>
      <c r="D7989" s="247" t="n">
        <v>0.1156</v>
      </c>
    </row>
    <row r="7990" customFormat="false" ht="12.8" hidden="false" customHeight="false" outlineLevel="0" collapsed="false">
      <c r="A7990" s="245" t="n">
        <v>93594</v>
      </c>
      <c r="B7990" s="246" t="s">
        <v>23316</v>
      </c>
      <c r="C7990" s="245" t="s">
        <v>23314</v>
      </c>
      <c r="D7990" s="247" t="n">
        <v>0.1132</v>
      </c>
    </row>
    <row r="7991" customFormat="false" ht="12.8" hidden="false" customHeight="false" outlineLevel="0" collapsed="false">
      <c r="A7991" s="245" t="n">
        <v>93589</v>
      </c>
      <c r="B7991" s="246" t="s">
        <v>23317</v>
      </c>
      <c r="C7991" s="245" t="s">
        <v>23086</v>
      </c>
      <c r="D7991" s="247" t="n">
        <v>0.1155</v>
      </c>
    </row>
    <row r="7992" customFormat="false" ht="12.8" hidden="false" customHeight="false" outlineLevel="0" collapsed="false">
      <c r="A7992" s="245" t="n">
        <v>93595</v>
      </c>
      <c r="B7992" s="246" t="s">
        <v>23318</v>
      </c>
      <c r="C7992" s="245" t="s">
        <v>23314</v>
      </c>
      <c r="D7992" s="247" t="n">
        <v>0.1139</v>
      </c>
    </row>
    <row r="7993" customFormat="false" ht="12.8" hidden="false" customHeight="false" outlineLevel="0" collapsed="false">
      <c r="A7993" s="245" t="n">
        <v>93590</v>
      </c>
      <c r="B7993" s="246" t="s">
        <v>23319</v>
      </c>
      <c r="C7993" s="245" t="s">
        <v>23086</v>
      </c>
      <c r="D7993" s="247" t="n">
        <v>0.1132</v>
      </c>
    </row>
    <row r="7994" customFormat="false" ht="12.8" hidden="false" customHeight="false" outlineLevel="0" collapsed="false">
      <c r="A7994" s="245" t="n">
        <v>93596</v>
      </c>
      <c r="B7994" s="246" t="s">
        <v>23320</v>
      </c>
      <c r="C7994" s="245" t="s">
        <v>23314</v>
      </c>
      <c r="D7994" s="247" t="n">
        <v>0.1143</v>
      </c>
    </row>
    <row r="7995" customFormat="false" ht="12.8" hidden="false" customHeight="false" outlineLevel="0" collapsed="false">
      <c r="A7995" s="245" t="n">
        <v>95875</v>
      </c>
      <c r="B7995" s="246" t="s">
        <v>23321</v>
      </c>
      <c r="C7995" s="245" t="s">
        <v>23086</v>
      </c>
      <c r="D7995" s="247" t="n">
        <v>0.1123</v>
      </c>
    </row>
    <row r="7996" customFormat="false" ht="12.8" hidden="false" customHeight="false" outlineLevel="0" collapsed="false">
      <c r="A7996" s="245" t="n">
        <v>95878</v>
      </c>
      <c r="B7996" s="246" t="s">
        <v>23322</v>
      </c>
      <c r="C7996" s="245" t="s">
        <v>23314</v>
      </c>
      <c r="D7996" s="247" t="n">
        <v>0.1087</v>
      </c>
    </row>
    <row r="7997" customFormat="false" ht="12.8" hidden="false" customHeight="false" outlineLevel="0" collapsed="false">
      <c r="A7997" s="245" t="n">
        <v>100943</v>
      </c>
      <c r="B7997" s="246" t="s">
        <v>23323</v>
      </c>
      <c r="C7997" s="245" t="s">
        <v>23314</v>
      </c>
      <c r="D7997" s="247" t="n">
        <v>0.095</v>
      </c>
    </row>
    <row r="7998" customFormat="false" ht="12.8" hidden="false" customHeight="false" outlineLevel="0" collapsed="false">
      <c r="A7998" s="245" t="n">
        <v>100939</v>
      </c>
      <c r="B7998" s="246" t="s">
        <v>23324</v>
      </c>
      <c r="C7998" s="245" t="s">
        <v>23086</v>
      </c>
      <c r="D7998" s="247" t="n">
        <v>0.095</v>
      </c>
    </row>
    <row r="7999" customFormat="false" ht="12.8" hidden="false" customHeight="false" outlineLevel="0" collapsed="false">
      <c r="A7999" s="245" t="n">
        <v>93591</v>
      </c>
      <c r="B7999" s="246" t="s">
        <v>23325</v>
      </c>
      <c r="C7999" s="245" t="s">
        <v>23086</v>
      </c>
      <c r="D7999" s="247" t="n">
        <v>0.0951</v>
      </c>
    </row>
    <row r="8000" customFormat="false" ht="12.8" hidden="false" customHeight="false" outlineLevel="0" collapsed="false">
      <c r="A8000" s="245" t="n">
        <v>93597</v>
      </c>
      <c r="B8000" s="246" t="s">
        <v>23326</v>
      </c>
      <c r="C8000" s="245" t="s">
        <v>23314</v>
      </c>
      <c r="D8000" s="247" t="n">
        <v>0.0952</v>
      </c>
    </row>
    <row r="8001" customFormat="false" ht="12.8" hidden="false" customHeight="false" outlineLevel="0" collapsed="false">
      <c r="A8001" s="245" t="n">
        <v>93592</v>
      </c>
      <c r="B8001" s="246" t="s">
        <v>23327</v>
      </c>
      <c r="C8001" s="245" t="s">
        <v>23086</v>
      </c>
      <c r="D8001" s="247" t="n">
        <v>0.0909</v>
      </c>
    </row>
    <row r="8002" customFormat="false" ht="12.8" hidden="false" customHeight="false" outlineLevel="0" collapsed="false">
      <c r="A8002" s="245" t="n">
        <v>93598</v>
      </c>
      <c r="B8002" s="246" t="s">
        <v>23328</v>
      </c>
      <c r="C8002" s="245" t="s">
        <v>23314</v>
      </c>
      <c r="D8002" s="247" t="n">
        <v>0.0909</v>
      </c>
    </row>
    <row r="8003" customFormat="false" ht="12.8" hidden="false" customHeight="false" outlineLevel="0" collapsed="false">
      <c r="A8003" s="245" t="n">
        <v>93593</v>
      </c>
      <c r="B8003" s="246" t="s">
        <v>23329</v>
      </c>
      <c r="C8003" s="245" t="s">
        <v>23086</v>
      </c>
      <c r="D8003" s="247" t="n">
        <v>0.087</v>
      </c>
    </row>
    <row r="8004" customFormat="false" ht="12.8" hidden="false" customHeight="false" outlineLevel="0" collapsed="false">
      <c r="A8004" s="245" t="n">
        <v>93599</v>
      </c>
      <c r="B8004" s="246" t="s">
        <v>23330</v>
      </c>
      <c r="C8004" s="245" t="s">
        <v>23314</v>
      </c>
      <c r="D8004" s="247" t="n">
        <v>0.082</v>
      </c>
    </row>
    <row r="8005" customFormat="false" ht="12.8" hidden="false" customHeight="false" outlineLevel="0" collapsed="false">
      <c r="A8005" s="245" t="n">
        <v>95876</v>
      </c>
      <c r="B8005" s="246" t="s">
        <v>23331</v>
      </c>
      <c r="C8005" s="245" t="s">
        <v>23086</v>
      </c>
      <c r="D8005" s="247" t="n">
        <v>0.0954</v>
      </c>
    </row>
    <row r="8006" customFormat="false" ht="12.8" hidden="false" customHeight="false" outlineLevel="0" collapsed="false">
      <c r="A8006" s="245" t="n">
        <v>95879</v>
      </c>
      <c r="B8006" s="246" t="s">
        <v>23332</v>
      </c>
      <c r="C8006" s="245" t="s">
        <v>23314</v>
      </c>
      <c r="D8006" s="247" t="n">
        <v>0.0937</v>
      </c>
    </row>
    <row r="8007" customFormat="false" ht="12.8" hidden="false" customHeight="false" outlineLevel="0" collapsed="false">
      <c r="A8007" s="245" t="n">
        <v>100940</v>
      </c>
      <c r="B8007" s="246" t="s">
        <v>23333</v>
      </c>
      <c r="C8007" s="245" t="s">
        <v>23086</v>
      </c>
      <c r="D8007" s="247" t="n">
        <v>0.0874</v>
      </c>
    </row>
    <row r="8008" customFormat="false" ht="12.8" hidden="false" customHeight="false" outlineLevel="0" collapsed="false">
      <c r="A8008" s="245" t="n">
        <v>100944</v>
      </c>
      <c r="B8008" s="246" t="s">
        <v>23334</v>
      </c>
      <c r="C8008" s="245" t="s">
        <v>23314</v>
      </c>
      <c r="D8008" s="247" t="n">
        <v>0.0859</v>
      </c>
    </row>
    <row r="8009" customFormat="false" ht="12.8" hidden="false" customHeight="false" outlineLevel="0" collapsed="false">
      <c r="A8009" s="245" t="n">
        <v>95425</v>
      </c>
      <c r="B8009" s="246" t="s">
        <v>23335</v>
      </c>
      <c r="C8009" s="245" t="s">
        <v>23086</v>
      </c>
      <c r="D8009" s="247" t="n">
        <v>0.0875</v>
      </c>
    </row>
    <row r="8010" customFormat="false" ht="12.8" hidden="false" customHeight="false" outlineLevel="0" collapsed="false">
      <c r="A8010" s="245" t="n">
        <v>95428</v>
      </c>
      <c r="B8010" s="246" t="s">
        <v>23336</v>
      </c>
      <c r="C8010" s="245" t="s">
        <v>23314</v>
      </c>
      <c r="D8010" s="247" t="n">
        <v>0.0808</v>
      </c>
    </row>
    <row r="8011" customFormat="false" ht="12.8" hidden="false" customHeight="false" outlineLevel="0" collapsed="false">
      <c r="A8011" s="245" t="n">
        <v>95426</v>
      </c>
      <c r="B8011" s="246" t="s">
        <v>23337</v>
      </c>
      <c r="C8011" s="245" t="s">
        <v>23086</v>
      </c>
      <c r="D8011" s="247" t="n">
        <v>0.0844</v>
      </c>
    </row>
    <row r="8012" customFormat="false" ht="12.8" hidden="false" customHeight="false" outlineLevel="0" collapsed="false">
      <c r="A8012" s="245" t="n">
        <v>95429</v>
      </c>
      <c r="B8012" s="246" t="s">
        <v>23338</v>
      </c>
      <c r="C8012" s="245" t="s">
        <v>23314</v>
      </c>
      <c r="D8012" s="247" t="n">
        <v>0.08</v>
      </c>
    </row>
    <row r="8013" customFormat="false" ht="12.8" hidden="false" customHeight="false" outlineLevel="0" collapsed="false">
      <c r="A8013" s="245" t="n">
        <v>95427</v>
      </c>
      <c r="B8013" s="246" t="s">
        <v>23339</v>
      </c>
      <c r="C8013" s="245" t="s">
        <v>23086</v>
      </c>
      <c r="D8013" s="247" t="n">
        <v>0.0769</v>
      </c>
    </row>
    <row r="8014" customFormat="false" ht="12.8" hidden="false" customHeight="false" outlineLevel="0" collapsed="false">
      <c r="A8014" s="245" t="n">
        <v>95430</v>
      </c>
      <c r="B8014" s="246" t="s">
        <v>23340</v>
      </c>
      <c r="C8014" s="245" t="s">
        <v>23314</v>
      </c>
      <c r="D8014" s="247" t="n">
        <v>0.0769</v>
      </c>
    </row>
    <row r="8015" customFormat="false" ht="12.8" hidden="false" customHeight="false" outlineLevel="0" collapsed="false">
      <c r="A8015" s="245" t="n">
        <v>95877</v>
      </c>
      <c r="B8015" s="246" t="s">
        <v>23341</v>
      </c>
      <c r="C8015" s="245" t="s">
        <v>23086</v>
      </c>
      <c r="D8015" s="247" t="n">
        <v>0.0825</v>
      </c>
    </row>
    <row r="8016" customFormat="false" ht="12.8" hidden="false" customHeight="false" outlineLevel="0" collapsed="false">
      <c r="A8016" s="245" t="n">
        <v>95880</v>
      </c>
      <c r="B8016" s="246" t="s">
        <v>23342</v>
      </c>
      <c r="C8016" s="245" t="s">
        <v>23314</v>
      </c>
      <c r="D8016" s="247" t="n">
        <v>0.0803</v>
      </c>
    </row>
    <row r="8017" customFormat="false" ht="12.8" hidden="false" customHeight="false" outlineLevel="0" collapsed="false">
      <c r="A8017" s="245" t="n">
        <v>100937</v>
      </c>
      <c r="B8017" s="246" t="s">
        <v>23343</v>
      </c>
      <c r="C8017" s="245" t="s">
        <v>23086</v>
      </c>
      <c r="D8017" s="247" t="n">
        <v>0.164</v>
      </c>
    </row>
    <row r="8018" customFormat="false" ht="12.8" hidden="false" customHeight="false" outlineLevel="0" collapsed="false">
      <c r="A8018" s="245" t="n">
        <v>100941</v>
      </c>
      <c r="B8018" s="246" t="s">
        <v>23344</v>
      </c>
      <c r="C8018" s="245" t="s">
        <v>23314</v>
      </c>
      <c r="D8018" s="247" t="n">
        <v>0.1643</v>
      </c>
    </row>
    <row r="8019" customFormat="false" ht="12.8" hidden="false" customHeight="false" outlineLevel="0" collapsed="false">
      <c r="A8019" s="245" t="n">
        <v>97912</v>
      </c>
      <c r="B8019" s="246" t="s">
        <v>23345</v>
      </c>
      <c r="C8019" s="245" t="s">
        <v>23086</v>
      </c>
      <c r="D8019" s="247" t="n">
        <v>0.1642</v>
      </c>
    </row>
    <row r="8020" customFormat="false" ht="12.8" hidden="false" customHeight="false" outlineLevel="0" collapsed="false">
      <c r="A8020" s="245" t="n">
        <v>97916</v>
      </c>
      <c r="B8020" s="246" t="s">
        <v>23346</v>
      </c>
      <c r="C8020" s="245" t="s">
        <v>23314</v>
      </c>
      <c r="D8020" s="247" t="n">
        <v>0.1646</v>
      </c>
    </row>
    <row r="8021" customFormat="false" ht="12.8" hidden="false" customHeight="false" outlineLevel="0" collapsed="false">
      <c r="A8021" s="245" t="n">
        <v>97913</v>
      </c>
      <c r="B8021" s="246" t="s">
        <v>23347</v>
      </c>
      <c r="C8021" s="245" t="s">
        <v>23086</v>
      </c>
      <c r="D8021" s="247" t="n">
        <v>0.1634</v>
      </c>
    </row>
    <row r="8022" customFormat="false" ht="12.8" hidden="false" customHeight="false" outlineLevel="0" collapsed="false">
      <c r="A8022" s="245" t="n">
        <v>97917</v>
      </c>
      <c r="B8022" s="246" t="s">
        <v>23348</v>
      </c>
      <c r="C8022" s="245" t="s">
        <v>23314</v>
      </c>
      <c r="D8022" s="247" t="n">
        <v>0.1583</v>
      </c>
    </row>
    <row r="8023" customFormat="false" ht="12.8" hidden="false" customHeight="false" outlineLevel="0" collapsed="false">
      <c r="A8023" s="245" t="n">
        <v>97915</v>
      </c>
      <c r="B8023" s="246" t="s">
        <v>23349</v>
      </c>
      <c r="C8023" s="245" t="s">
        <v>23086</v>
      </c>
      <c r="D8023" s="247" t="n">
        <v>0.1587</v>
      </c>
    </row>
    <row r="8024" customFormat="false" ht="12.8" hidden="false" customHeight="false" outlineLevel="0" collapsed="false">
      <c r="A8024" s="245" t="n">
        <v>97919</v>
      </c>
      <c r="B8024" s="246" t="s">
        <v>23350</v>
      </c>
      <c r="C8024" s="245" t="s">
        <v>23314</v>
      </c>
      <c r="D8024" s="247" t="n">
        <v>0.1566</v>
      </c>
    </row>
    <row r="8025" customFormat="false" ht="12.8" hidden="false" customHeight="false" outlineLevel="0" collapsed="false">
      <c r="A8025" s="245" t="n">
        <v>97914</v>
      </c>
      <c r="B8025" s="246" t="s">
        <v>23351</v>
      </c>
      <c r="C8025" s="245" t="s">
        <v>23086</v>
      </c>
      <c r="D8025" s="247" t="n">
        <v>0.1606</v>
      </c>
    </row>
    <row r="8026" customFormat="false" ht="12.8" hidden="false" customHeight="false" outlineLevel="0" collapsed="false">
      <c r="A8026" s="245" t="n">
        <v>97918</v>
      </c>
      <c r="B8026" s="246" t="s">
        <v>23352</v>
      </c>
      <c r="C8026" s="245" t="s">
        <v>23314</v>
      </c>
      <c r="D8026" s="247" t="n">
        <v>0.1591</v>
      </c>
    </row>
    <row r="8027" customFormat="false" ht="12.8" hidden="false" customHeight="false" outlineLevel="0" collapsed="false">
      <c r="A8027" s="245" t="n">
        <v>106686</v>
      </c>
      <c r="B8027" s="246" t="s">
        <v>23353</v>
      </c>
      <c r="C8027" s="245" t="s">
        <v>23314</v>
      </c>
      <c r="D8027" s="247" t="n">
        <v>0.1043</v>
      </c>
    </row>
    <row r="8028" customFormat="false" ht="12.8" hidden="false" customHeight="false" outlineLevel="0" collapsed="false">
      <c r="A8028" s="245" t="n">
        <v>106682</v>
      </c>
      <c r="B8028" s="246" t="s">
        <v>23354</v>
      </c>
      <c r="C8028" s="245" t="s">
        <v>23314</v>
      </c>
      <c r="D8028" s="247" t="n">
        <v>0.1045</v>
      </c>
    </row>
    <row r="8029" customFormat="false" ht="12.8" hidden="false" customHeight="false" outlineLevel="0" collapsed="false">
      <c r="A8029" s="245" t="n">
        <v>106683</v>
      </c>
      <c r="B8029" s="246" t="s">
        <v>23355</v>
      </c>
      <c r="C8029" s="245" t="s">
        <v>23314</v>
      </c>
      <c r="D8029" s="247" t="n">
        <v>0.1005</v>
      </c>
    </row>
    <row r="8030" customFormat="false" ht="12.8" hidden="false" customHeight="false" outlineLevel="0" collapsed="false">
      <c r="A8030" s="245" t="n">
        <v>106685</v>
      </c>
      <c r="B8030" s="246" t="s">
        <v>23356</v>
      </c>
      <c r="C8030" s="245" t="s">
        <v>23314</v>
      </c>
      <c r="D8030" s="247" t="n">
        <v>0.0921</v>
      </c>
    </row>
    <row r="8031" customFormat="false" ht="12.8" hidden="false" customHeight="false" outlineLevel="0" collapsed="false">
      <c r="A8031" s="245" t="n">
        <v>106684</v>
      </c>
      <c r="B8031" s="246" t="s">
        <v>23357</v>
      </c>
      <c r="C8031" s="245" t="s">
        <v>23314</v>
      </c>
      <c r="D8031" s="247" t="n">
        <v>0.1</v>
      </c>
    </row>
    <row r="8032" customFormat="false" ht="12.8" hidden="false" customHeight="false" outlineLevel="0" collapsed="false">
      <c r="A8032" s="245" t="n">
        <v>100949</v>
      </c>
      <c r="B8032" s="246" t="s">
        <v>23358</v>
      </c>
      <c r="C8032" s="245" t="s">
        <v>23314</v>
      </c>
      <c r="D8032" s="247" t="n">
        <v>0.1414</v>
      </c>
    </row>
    <row r="8033" customFormat="false" ht="12.8" hidden="false" customHeight="false" outlineLevel="0" collapsed="false">
      <c r="A8033" s="245" t="n">
        <v>100945</v>
      </c>
      <c r="B8033" s="246" t="s">
        <v>23359</v>
      </c>
      <c r="C8033" s="245" t="s">
        <v>23314</v>
      </c>
      <c r="D8033" s="247" t="n">
        <v>0.1388</v>
      </c>
    </row>
    <row r="8034" customFormat="false" ht="12.8" hidden="false" customHeight="false" outlineLevel="0" collapsed="false">
      <c r="A8034" s="245" t="n">
        <v>100946</v>
      </c>
      <c r="B8034" s="246" t="s">
        <v>23360</v>
      </c>
      <c r="C8034" s="245" t="s">
        <v>23314</v>
      </c>
      <c r="D8034" s="247" t="n">
        <v>0.1413</v>
      </c>
    </row>
    <row r="8035" customFormat="false" ht="12.8" hidden="false" customHeight="false" outlineLevel="0" collapsed="false">
      <c r="A8035" s="245" t="n">
        <v>100948</v>
      </c>
      <c r="B8035" s="246" t="s">
        <v>23361</v>
      </c>
      <c r="C8035" s="245" t="s">
        <v>23314</v>
      </c>
      <c r="D8035" s="247" t="n">
        <v>0.1277</v>
      </c>
    </row>
    <row r="8036" customFormat="false" ht="12.8" hidden="false" customHeight="false" outlineLevel="0" collapsed="false">
      <c r="A8036" s="245" t="n">
        <v>100947</v>
      </c>
      <c r="B8036" s="246" t="s">
        <v>23362</v>
      </c>
      <c r="C8036" s="245" t="s">
        <v>23314</v>
      </c>
      <c r="D8036" s="247" t="n">
        <v>0.1388</v>
      </c>
    </row>
    <row r="8037" customFormat="false" ht="12.8" hidden="false" customHeight="false" outlineLevel="0" collapsed="false">
      <c r="A8037" s="245" t="n">
        <v>100954</v>
      </c>
      <c r="B8037" s="246" t="s">
        <v>23363</v>
      </c>
      <c r="C8037" s="245" t="s">
        <v>23314</v>
      </c>
      <c r="D8037" s="247" t="n">
        <v>0.1323</v>
      </c>
    </row>
    <row r="8038" customFormat="false" ht="12.8" hidden="false" customHeight="false" outlineLevel="0" collapsed="false">
      <c r="A8038" s="245" t="n">
        <v>100950</v>
      </c>
      <c r="B8038" s="246" t="s">
        <v>23364</v>
      </c>
      <c r="C8038" s="245" t="s">
        <v>23314</v>
      </c>
      <c r="D8038" s="247" t="n">
        <v>0.1326</v>
      </c>
    </row>
    <row r="8039" customFormat="false" ht="12.8" hidden="false" customHeight="false" outlineLevel="0" collapsed="false">
      <c r="A8039" s="245" t="n">
        <v>100951</v>
      </c>
      <c r="B8039" s="246" t="s">
        <v>23365</v>
      </c>
      <c r="C8039" s="245" t="s">
        <v>23314</v>
      </c>
      <c r="D8039" s="247" t="n">
        <v>0.1327</v>
      </c>
    </row>
    <row r="8040" customFormat="false" ht="12.8" hidden="false" customHeight="false" outlineLevel="0" collapsed="false">
      <c r="A8040" s="245" t="n">
        <v>100953</v>
      </c>
      <c r="B8040" s="246" t="s">
        <v>23366</v>
      </c>
      <c r="C8040" s="245" t="s">
        <v>23314</v>
      </c>
      <c r="D8040" s="247" t="n">
        <v>0.1271</v>
      </c>
    </row>
    <row r="8041" customFormat="false" ht="12.8" hidden="false" customHeight="false" outlineLevel="0" collapsed="false">
      <c r="A8041" s="245" t="n">
        <v>100952</v>
      </c>
      <c r="B8041" s="246" t="s">
        <v>23367</v>
      </c>
      <c r="C8041" s="245" t="s">
        <v>23314</v>
      </c>
      <c r="D8041" s="247" t="n">
        <v>0.1323</v>
      </c>
    </row>
    <row r="8042" customFormat="false" ht="12.8" hidden="false" customHeight="false" outlineLevel="0" collapsed="false">
      <c r="A8042" s="245" t="n">
        <v>106691</v>
      </c>
      <c r="B8042" s="246" t="s">
        <v>23368</v>
      </c>
      <c r="C8042" s="245" t="s">
        <v>23314</v>
      </c>
      <c r="D8042" s="247" t="n">
        <v>0.1111</v>
      </c>
    </row>
    <row r="8043" customFormat="false" ht="12.8" hidden="false" customHeight="false" outlineLevel="0" collapsed="false">
      <c r="A8043" s="245" t="n">
        <v>106687</v>
      </c>
      <c r="B8043" s="246" t="s">
        <v>23369</v>
      </c>
      <c r="C8043" s="245" t="s">
        <v>23314</v>
      </c>
      <c r="D8043" s="247" t="n">
        <v>0.1066</v>
      </c>
    </row>
    <row r="8044" customFormat="false" ht="12.8" hidden="false" customHeight="false" outlineLevel="0" collapsed="false">
      <c r="A8044" s="245" t="n">
        <v>106688</v>
      </c>
      <c r="B8044" s="246" t="s">
        <v>23370</v>
      </c>
      <c r="C8044" s="245" t="s">
        <v>23314</v>
      </c>
      <c r="D8044" s="247" t="n">
        <v>0.1074</v>
      </c>
    </row>
    <row r="8045" customFormat="false" ht="12.8" hidden="false" customHeight="false" outlineLevel="0" collapsed="false">
      <c r="A8045" s="245" t="n">
        <v>106690</v>
      </c>
      <c r="B8045" s="246" t="s">
        <v>23371</v>
      </c>
      <c r="C8045" s="245" t="s">
        <v>23314</v>
      </c>
      <c r="D8045" s="247" t="n">
        <v>0.0952</v>
      </c>
    </row>
    <row r="8046" customFormat="false" ht="12.8" hidden="false" customHeight="false" outlineLevel="0" collapsed="false">
      <c r="A8046" s="245" t="n">
        <v>106689</v>
      </c>
      <c r="B8046" s="246" t="s">
        <v>23372</v>
      </c>
      <c r="C8046" s="245" t="s">
        <v>23314</v>
      </c>
      <c r="D8046" s="247" t="n">
        <v>0.1086</v>
      </c>
    </row>
    <row r="8047" customFormat="false" ht="12.8" hidden="false" customHeight="false" outlineLevel="0" collapsed="false">
      <c r="A8047" s="245" t="n">
        <v>100964</v>
      </c>
      <c r="B8047" s="246" t="s">
        <v>23373</v>
      </c>
      <c r="C8047" s="245" t="s">
        <v>23086</v>
      </c>
      <c r="D8047" s="247" t="n">
        <v>0.0986</v>
      </c>
    </row>
    <row r="8048" customFormat="false" ht="12.8" hidden="false" customHeight="false" outlineLevel="0" collapsed="false">
      <c r="A8048" s="245" t="n">
        <v>100960</v>
      </c>
      <c r="B8048" s="246" t="s">
        <v>23374</v>
      </c>
      <c r="C8048" s="245" t="s">
        <v>23086</v>
      </c>
      <c r="D8048" s="247" t="n">
        <v>0.0987</v>
      </c>
    </row>
    <row r="8049" customFormat="false" ht="12.8" hidden="false" customHeight="false" outlineLevel="0" collapsed="false">
      <c r="A8049" s="245" t="n">
        <v>100961</v>
      </c>
      <c r="B8049" s="246" t="s">
        <v>23375</v>
      </c>
      <c r="C8049" s="245" t="s">
        <v>23086</v>
      </c>
      <c r="D8049" s="247" t="n">
        <v>0.098</v>
      </c>
    </row>
    <row r="8050" customFormat="false" ht="12.8" hidden="false" customHeight="false" outlineLevel="0" collapsed="false">
      <c r="A8050" s="245" t="n">
        <v>100963</v>
      </c>
      <c r="B8050" s="246" t="s">
        <v>23376</v>
      </c>
      <c r="C8050" s="245" t="s">
        <v>23086</v>
      </c>
      <c r="D8050" s="247" t="n">
        <v>0.0917</v>
      </c>
    </row>
    <row r="8051" customFormat="false" ht="12.8" hidden="false" customHeight="false" outlineLevel="0" collapsed="false">
      <c r="A8051" s="245" t="n">
        <v>100962</v>
      </c>
      <c r="B8051" s="246" t="s">
        <v>23377</v>
      </c>
      <c r="C8051" s="245" t="s">
        <v>23086</v>
      </c>
      <c r="D8051" s="247" t="n">
        <v>0.0978</v>
      </c>
    </row>
    <row r="8052" customFormat="false" ht="12.8" hidden="false" customHeight="false" outlineLevel="0" collapsed="false">
      <c r="A8052" s="245" t="n">
        <v>106696</v>
      </c>
      <c r="B8052" s="246" t="s">
        <v>23378</v>
      </c>
      <c r="C8052" s="245" t="s">
        <v>23086</v>
      </c>
      <c r="D8052" s="247" t="n">
        <v>0.1094</v>
      </c>
    </row>
    <row r="8053" customFormat="false" ht="12.8" hidden="false" customHeight="false" outlineLevel="0" collapsed="false">
      <c r="A8053" s="245" t="n">
        <v>106692</v>
      </c>
      <c r="B8053" s="246" t="s">
        <v>23379</v>
      </c>
      <c r="C8053" s="245" t="s">
        <v>23086</v>
      </c>
      <c r="D8053" s="247" t="n">
        <v>0.1062</v>
      </c>
    </row>
    <row r="8054" customFormat="false" ht="12.8" hidden="false" customHeight="false" outlineLevel="0" collapsed="false">
      <c r="A8054" s="245" t="n">
        <v>106693</v>
      </c>
      <c r="B8054" s="246" t="s">
        <v>23380</v>
      </c>
      <c r="C8054" s="245" t="s">
        <v>23086</v>
      </c>
      <c r="D8054" s="247" t="n">
        <v>0.1076</v>
      </c>
    </row>
    <row r="8055" customFormat="false" ht="12.8" hidden="false" customHeight="false" outlineLevel="0" collapsed="false">
      <c r="A8055" s="245" t="n">
        <v>106695</v>
      </c>
      <c r="B8055" s="246" t="s">
        <v>23381</v>
      </c>
      <c r="C8055" s="245" t="s">
        <v>23086</v>
      </c>
      <c r="D8055" s="247" t="n">
        <v>0.1026</v>
      </c>
    </row>
    <row r="8056" customFormat="false" ht="12.8" hidden="false" customHeight="false" outlineLevel="0" collapsed="false">
      <c r="A8056" s="245" t="n">
        <v>106694</v>
      </c>
      <c r="B8056" s="246" t="s">
        <v>23382</v>
      </c>
      <c r="C8056" s="245" t="s">
        <v>23086</v>
      </c>
      <c r="D8056" s="247" t="n">
        <v>0.1084</v>
      </c>
    </row>
    <row r="8057" customFormat="false" ht="12.8" hidden="false" customHeight="false" outlineLevel="0" collapsed="false">
      <c r="A8057" s="245" t="n">
        <v>100959</v>
      </c>
      <c r="B8057" s="246" t="s">
        <v>23383</v>
      </c>
      <c r="C8057" s="245" t="s">
        <v>23086</v>
      </c>
      <c r="D8057" s="247" t="n">
        <v>0.1239</v>
      </c>
    </row>
    <row r="8058" customFormat="false" ht="12.8" hidden="false" customHeight="false" outlineLevel="0" collapsed="false">
      <c r="A8058" s="245" t="n">
        <v>100955</v>
      </c>
      <c r="B8058" s="246" t="s">
        <v>23384</v>
      </c>
      <c r="C8058" s="245" t="s">
        <v>23086</v>
      </c>
      <c r="D8058" s="247" t="n">
        <v>0.1232</v>
      </c>
    </row>
    <row r="8059" customFormat="false" ht="12.8" hidden="false" customHeight="false" outlineLevel="0" collapsed="false">
      <c r="A8059" s="245" t="n">
        <v>100956</v>
      </c>
      <c r="B8059" s="246" t="s">
        <v>23385</v>
      </c>
      <c r="C8059" s="245" t="s">
        <v>23086</v>
      </c>
      <c r="D8059" s="247" t="n">
        <v>0.1228</v>
      </c>
    </row>
    <row r="8060" customFormat="false" ht="12.8" hidden="false" customHeight="false" outlineLevel="0" collapsed="false">
      <c r="A8060" s="245" t="n">
        <v>100958</v>
      </c>
      <c r="B8060" s="246" t="s">
        <v>23386</v>
      </c>
      <c r="C8060" s="245" t="s">
        <v>23086</v>
      </c>
      <c r="D8060" s="247" t="n">
        <v>0.1173</v>
      </c>
    </row>
    <row r="8061" customFormat="false" ht="12.8" hidden="false" customHeight="false" outlineLevel="0" collapsed="false">
      <c r="A8061" s="245" t="n">
        <v>100957</v>
      </c>
      <c r="B8061" s="246" t="s">
        <v>23387</v>
      </c>
      <c r="C8061" s="245" t="s">
        <v>23086</v>
      </c>
      <c r="D8061" s="247" t="n">
        <v>0.1229</v>
      </c>
    </row>
    <row r="8062" customFormat="false" ht="12.8" hidden="false" customHeight="false" outlineLevel="0" collapsed="false">
      <c r="A8062" s="245" t="n">
        <v>100969</v>
      </c>
      <c r="B8062" s="246" t="s">
        <v>23388</v>
      </c>
      <c r="C8062" s="245" t="s">
        <v>23314</v>
      </c>
      <c r="D8062" s="247" t="n">
        <v>0.0919</v>
      </c>
    </row>
    <row r="8063" customFormat="false" ht="12.8" hidden="false" customHeight="false" outlineLevel="0" collapsed="false">
      <c r="A8063" s="245" t="n">
        <v>100970</v>
      </c>
      <c r="B8063" s="246" t="s">
        <v>23389</v>
      </c>
      <c r="C8063" s="245" t="s">
        <v>23314</v>
      </c>
      <c r="D8063" s="247" t="n">
        <v>0.093</v>
      </c>
    </row>
    <row r="8064" customFormat="false" ht="12.8" hidden="false" customHeight="false" outlineLevel="0" collapsed="false">
      <c r="A8064" s="245" t="n">
        <v>102333</v>
      </c>
      <c r="B8064" s="246" t="s">
        <v>23390</v>
      </c>
      <c r="C8064" s="245" t="s">
        <v>23314</v>
      </c>
      <c r="D8064" s="247" t="n">
        <v>0.08</v>
      </c>
    </row>
    <row r="8065" customFormat="false" ht="12.8" hidden="false" customHeight="false" outlineLevel="0" collapsed="false">
      <c r="A8065" s="245" t="n">
        <v>102332</v>
      </c>
      <c r="B8065" s="246" t="s">
        <v>23391</v>
      </c>
      <c r="C8065" s="245" t="s">
        <v>23314</v>
      </c>
      <c r="D8065" s="247" t="n">
        <v>0.0914</v>
      </c>
    </row>
    <row r="8066" customFormat="false" ht="12.8" hidden="false" customHeight="false" outlineLevel="0" collapsed="false">
      <c r="A8066" s="245" t="n">
        <v>100965</v>
      </c>
      <c r="B8066" s="246" t="s">
        <v>23392</v>
      </c>
      <c r="C8066" s="245" t="s">
        <v>23314</v>
      </c>
      <c r="D8066" s="247" t="n">
        <v>0.0776</v>
      </c>
    </row>
    <row r="8067" customFormat="false" ht="12.8" hidden="false" customHeight="false" outlineLevel="0" collapsed="false">
      <c r="A8067" s="245" t="n">
        <v>100966</v>
      </c>
      <c r="B8067" s="246" t="s">
        <v>23393</v>
      </c>
      <c r="C8067" s="245" t="s">
        <v>23314</v>
      </c>
      <c r="D8067" s="247" t="n">
        <v>0.0778</v>
      </c>
    </row>
    <row r="8068" customFormat="false" ht="12.8" hidden="false" customHeight="false" outlineLevel="0" collapsed="false">
      <c r="A8068" s="245" t="n">
        <v>102331</v>
      </c>
      <c r="B8068" s="246" t="s">
        <v>23394</v>
      </c>
      <c r="C8068" s="245" t="s">
        <v>23314</v>
      </c>
      <c r="D8068" s="247" t="n">
        <v>0.069</v>
      </c>
    </row>
    <row r="8069" customFormat="false" ht="12.8" hidden="false" customHeight="false" outlineLevel="0" collapsed="false">
      <c r="A8069" s="245" t="n">
        <v>102330</v>
      </c>
      <c r="B8069" s="246" t="s">
        <v>23395</v>
      </c>
      <c r="C8069" s="245" t="s">
        <v>23314</v>
      </c>
      <c r="D8069" s="247" t="n">
        <v>0.0784</v>
      </c>
    </row>
    <row r="8070" customFormat="false" ht="12.8" hidden="false" customHeight="false" outlineLevel="0" collapsed="false">
      <c r="A8070" s="245" t="n">
        <v>103138</v>
      </c>
      <c r="B8070" s="246" t="s">
        <v>23396</v>
      </c>
      <c r="C8070" s="245" t="s">
        <v>14</v>
      </c>
      <c r="D8070" s="247" t="n">
        <v>0.3617</v>
      </c>
    </row>
    <row r="8071" customFormat="false" ht="12.8" hidden="false" customHeight="false" outlineLevel="0" collapsed="false">
      <c r="A8071" s="245" t="n">
        <v>103151</v>
      </c>
      <c r="B8071" s="246" t="s">
        <v>23397</v>
      </c>
      <c r="C8071" s="245" t="s">
        <v>14</v>
      </c>
      <c r="D8071" s="247" t="n">
        <v>0.4887</v>
      </c>
    </row>
    <row r="8072" customFormat="false" ht="12.8" hidden="false" customHeight="false" outlineLevel="0" collapsed="false">
      <c r="A8072" s="245" t="n">
        <v>103152</v>
      </c>
      <c r="B8072" s="246" t="s">
        <v>23398</v>
      </c>
      <c r="C8072" s="245" t="s">
        <v>14</v>
      </c>
      <c r="D8072" s="247" t="n">
        <v>0.4911</v>
      </c>
    </row>
    <row r="8073" customFormat="false" ht="12.8" hidden="false" customHeight="false" outlineLevel="0" collapsed="false">
      <c r="A8073" s="245" t="n">
        <v>103139</v>
      </c>
      <c r="B8073" s="246" t="s">
        <v>23399</v>
      </c>
      <c r="C8073" s="245" t="s">
        <v>14</v>
      </c>
      <c r="D8073" s="247" t="n">
        <v>0.3951</v>
      </c>
    </row>
    <row r="8074" customFormat="false" ht="12.8" hidden="false" customHeight="false" outlineLevel="0" collapsed="false">
      <c r="A8074" s="245" t="n">
        <v>103140</v>
      </c>
      <c r="B8074" s="246" t="s">
        <v>23400</v>
      </c>
      <c r="C8074" s="245" t="s">
        <v>14</v>
      </c>
      <c r="D8074" s="247" t="n">
        <v>0.416</v>
      </c>
    </row>
    <row r="8075" customFormat="false" ht="12.8" hidden="false" customHeight="false" outlineLevel="0" collapsed="false">
      <c r="A8075" s="245" t="n">
        <v>103141</v>
      </c>
      <c r="B8075" s="246" t="s">
        <v>23401</v>
      </c>
      <c r="C8075" s="245" t="s">
        <v>14</v>
      </c>
      <c r="D8075" s="247" t="n">
        <v>0.4469</v>
      </c>
    </row>
    <row r="8076" customFormat="false" ht="12.8" hidden="false" customHeight="false" outlineLevel="0" collapsed="false">
      <c r="A8076" s="245" t="n">
        <v>103142</v>
      </c>
      <c r="B8076" s="246" t="s">
        <v>23402</v>
      </c>
      <c r="C8076" s="245" t="s">
        <v>14</v>
      </c>
      <c r="D8076" s="247" t="n">
        <v>0.4532</v>
      </c>
    </row>
    <row r="8077" customFormat="false" ht="12.8" hidden="false" customHeight="false" outlineLevel="0" collapsed="false">
      <c r="A8077" s="245" t="n">
        <v>103143</v>
      </c>
      <c r="B8077" s="246" t="s">
        <v>23403</v>
      </c>
      <c r="C8077" s="245" t="s">
        <v>14</v>
      </c>
      <c r="D8077" s="247" t="n">
        <v>0.4652</v>
      </c>
    </row>
    <row r="8078" customFormat="false" ht="12.8" hidden="false" customHeight="false" outlineLevel="0" collapsed="false">
      <c r="A8078" s="245" t="n">
        <v>103144</v>
      </c>
      <c r="B8078" s="246" t="s">
        <v>23404</v>
      </c>
      <c r="C8078" s="245" t="s">
        <v>14</v>
      </c>
      <c r="D8078" s="247" t="n">
        <v>0.4683</v>
      </c>
    </row>
    <row r="8079" customFormat="false" ht="12.8" hidden="false" customHeight="false" outlineLevel="0" collapsed="false">
      <c r="A8079" s="245" t="n">
        <v>103145</v>
      </c>
      <c r="B8079" s="246" t="s">
        <v>23405</v>
      </c>
      <c r="C8079" s="245" t="s">
        <v>14</v>
      </c>
      <c r="D8079" s="247" t="n">
        <v>0.4747</v>
      </c>
    </row>
    <row r="8080" customFormat="false" ht="12.8" hidden="false" customHeight="false" outlineLevel="0" collapsed="false">
      <c r="A8080" s="245" t="n">
        <v>103146</v>
      </c>
      <c r="B8080" s="246" t="s">
        <v>23406</v>
      </c>
      <c r="C8080" s="245" t="s">
        <v>14</v>
      </c>
      <c r="D8080" s="247" t="n">
        <v>0.4764</v>
      </c>
    </row>
    <row r="8081" customFormat="false" ht="12.8" hidden="false" customHeight="false" outlineLevel="0" collapsed="false">
      <c r="A8081" s="245" t="n">
        <v>103147</v>
      </c>
      <c r="B8081" s="246" t="s">
        <v>23407</v>
      </c>
      <c r="C8081" s="245" t="s">
        <v>14</v>
      </c>
      <c r="D8081" s="247" t="n">
        <v>0.4793</v>
      </c>
    </row>
    <row r="8082" customFormat="false" ht="12.8" hidden="false" customHeight="false" outlineLevel="0" collapsed="false">
      <c r="A8082" s="245" t="n">
        <v>103148</v>
      </c>
      <c r="B8082" s="246" t="s">
        <v>23408</v>
      </c>
      <c r="C8082" s="245" t="s">
        <v>14</v>
      </c>
      <c r="D8082" s="247" t="n">
        <v>0.4835</v>
      </c>
    </row>
    <row r="8083" customFormat="false" ht="12.8" hidden="false" customHeight="false" outlineLevel="0" collapsed="false">
      <c r="A8083" s="245" t="n">
        <v>103137</v>
      </c>
      <c r="B8083" s="246" t="s">
        <v>23409</v>
      </c>
      <c r="C8083" s="245" t="s">
        <v>14</v>
      </c>
      <c r="D8083" s="247" t="n">
        <v>0.3419</v>
      </c>
    </row>
    <row r="8084" customFormat="false" ht="12.8" hidden="false" customHeight="false" outlineLevel="0" collapsed="false">
      <c r="A8084" s="245" t="n">
        <v>103149</v>
      </c>
      <c r="B8084" s="246" t="s">
        <v>23410</v>
      </c>
      <c r="C8084" s="245" t="s">
        <v>14</v>
      </c>
      <c r="D8084" s="247" t="n">
        <v>0.4851</v>
      </c>
    </row>
    <row r="8085" customFormat="false" ht="12.8" hidden="false" customHeight="false" outlineLevel="0" collapsed="false">
      <c r="A8085" s="245" t="n">
        <v>103150</v>
      </c>
      <c r="B8085" s="246" t="s">
        <v>23411</v>
      </c>
      <c r="C8085" s="245" t="s">
        <v>14</v>
      </c>
      <c r="D8085" s="247" t="n">
        <v>0.4877</v>
      </c>
    </row>
    <row r="8086" customFormat="false" ht="12.8" hidden="false" customHeight="false" outlineLevel="0" collapsed="false">
      <c r="A8086" s="245" t="n">
        <v>103106</v>
      </c>
      <c r="B8086" s="246" t="s">
        <v>23412</v>
      </c>
      <c r="C8086" s="245" t="s">
        <v>14</v>
      </c>
      <c r="D8086" s="247" t="n">
        <v>0.4105</v>
      </c>
    </row>
    <row r="8087" customFormat="false" ht="12.8" hidden="false" customHeight="false" outlineLevel="0" collapsed="false">
      <c r="A8087" s="245" t="n">
        <v>103119</v>
      </c>
      <c r="B8087" s="246" t="s">
        <v>23413</v>
      </c>
      <c r="C8087" s="245" t="s">
        <v>14</v>
      </c>
      <c r="D8087" s="247" t="n">
        <v>0.496</v>
      </c>
    </row>
    <row r="8088" customFormat="false" ht="12.8" hidden="false" customHeight="false" outlineLevel="0" collapsed="false">
      <c r="A8088" s="245" t="n">
        <v>103120</v>
      </c>
      <c r="B8088" s="246" t="s">
        <v>23414</v>
      </c>
      <c r="C8088" s="245" t="s">
        <v>14</v>
      </c>
      <c r="D8088" s="247" t="n">
        <v>0.4973</v>
      </c>
    </row>
    <row r="8089" customFormat="false" ht="12.8" hidden="false" customHeight="false" outlineLevel="0" collapsed="false">
      <c r="A8089" s="245" t="n">
        <v>103107</v>
      </c>
      <c r="B8089" s="246" t="s">
        <v>23415</v>
      </c>
      <c r="C8089" s="245" t="s">
        <v>14</v>
      </c>
      <c r="D8089" s="247" t="n">
        <v>0.4371</v>
      </c>
    </row>
    <row r="8090" customFormat="false" ht="12.8" hidden="false" customHeight="false" outlineLevel="0" collapsed="false">
      <c r="A8090" s="245" t="n">
        <v>103108</v>
      </c>
      <c r="B8090" s="246" t="s">
        <v>23416</v>
      </c>
      <c r="C8090" s="245" t="s">
        <v>14</v>
      </c>
      <c r="D8090" s="247" t="n">
        <v>0.4522</v>
      </c>
    </row>
    <row r="8091" customFormat="false" ht="12.8" hidden="false" customHeight="false" outlineLevel="0" collapsed="false">
      <c r="A8091" s="245" t="n">
        <v>103109</v>
      </c>
      <c r="B8091" s="246" t="s">
        <v>23417</v>
      </c>
      <c r="C8091" s="245" t="s">
        <v>14</v>
      </c>
      <c r="D8091" s="247" t="n">
        <v>0.4723</v>
      </c>
    </row>
    <row r="8092" customFormat="false" ht="12.8" hidden="false" customHeight="false" outlineLevel="0" collapsed="false">
      <c r="A8092" s="245" t="n">
        <v>103110</v>
      </c>
      <c r="B8092" s="246" t="s">
        <v>23418</v>
      </c>
      <c r="C8092" s="245" t="s">
        <v>14</v>
      </c>
      <c r="D8092" s="247" t="n">
        <v>0.4761</v>
      </c>
    </row>
    <row r="8093" customFormat="false" ht="12.8" hidden="false" customHeight="false" outlineLevel="0" collapsed="false">
      <c r="A8093" s="245" t="n">
        <v>103111</v>
      </c>
      <c r="B8093" s="246" t="s">
        <v>23419</v>
      </c>
      <c r="C8093" s="245" t="s">
        <v>14</v>
      </c>
      <c r="D8093" s="247" t="n">
        <v>0.4832</v>
      </c>
    </row>
    <row r="8094" customFormat="false" ht="12.8" hidden="false" customHeight="false" outlineLevel="0" collapsed="false">
      <c r="A8094" s="245" t="n">
        <v>103112</v>
      </c>
      <c r="B8094" s="246" t="s">
        <v>23420</v>
      </c>
      <c r="C8094" s="245" t="s">
        <v>14</v>
      </c>
      <c r="D8094" s="247" t="n">
        <v>0.4848</v>
      </c>
    </row>
    <row r="8095" customFormat="false" ht="12.8" hidden="false" customHeight="false" outlineLevel="0" collapsed="false">
      <c r="A8095" s="245" t="n">
        <v>103113</v>
      </c>
      <c r="B8095" s="246" t="s">
        <v>23421</v>
      </c>
      <c r="C8095" s="245" t="s">
        <v>14</v>
      </c>
      <c r="D8095" s="247" t="n">
        <v>0.4885</v>
      </c>
    </row>
    <row r="8096" customFormat="false" ht="12.8" hidden="false" customHeight="false" outlineLevel="0" collapsed="false">
      <c r="A8096" s="245" t="n">
        <v>103114</v>
      </c>
      <c r="B8096" s="246" t="s">
        <v>23422</v>
      </c>
      <c r="C8096" s="245" t="s">
        <v>14</v>
      </c>
      <c r="D8096" s="247" t="n">
        <v>0.4894</v>
      </c>
    </row>
    <row r="8097" customFormat="false" ht="12.8" hidden="false" customHeight="false" outlineLevel="0" collapsed="false">
      <c r="A8097" s="245" t="n">
        <v>103115</v>
      </c>
      <c r="B8097" s="246" t="s">
        <v>23423</v>
      </c>
      <c r="C8097" s="245" t="s">
        <v>14</v>
      </c>
      <c r="D8097" s="247" t="n">
        <v>0.491</v>
      </c>
    </row>
    <row r="8098" customFormat="false" ht="12.8" hidden="false" customHeight="false" outlineLevel="0" collapsed="false">
      <c r="A8098" s="245" t="n">
        <v>103116</v>
      </c>
      <c r="B8098" s="246" t="s">
        <v>23424</v>
      </c>
      <c r="C8098" s="245" t="s">
        <v>14</v>
      </c>
      <c r="D8098" s="247" t="n">
        <v>0.4932</v>
      </c>
    </row>
    <row r="8099" customFormat="false" ht="12.8" hidden="false" customHeight="false" outlineLevel="0" collapsed="false">
      <c r="A8099" s="245" t="n">
        <v>103105</v>
      </c>
      <c r="B8099" s="246" t="s">
        <v>23425</v>
      </c>
      <c r="C8099" s="245" t="s">
        <v>14</v>
      </c>
      <c r="D8099" s="247" t="n">
        <v>0.3925</v>
      </c>
    </row>
    <row r="8100" customFormat="false" ht="12.8" hidden="false" customHeight="false" outlineLevel="0" collapsed="false">
      <c r="A8100" s="245" t="n">
        <v>103117</v>
      </c>
      <c r="B8100" s="246" t="s">
        <v>23426</v>
      </c>
      <c r="C8100" s="245" t="s">
        <v>14</v>
      </c>
      <c r="D8100" s="247" t="n">
        <v>0.4941</v>
      </c>
    </row>
    <row r="8101" customFormat="false" ht="12.8" hidden="false" customHeight="false" outlineLevel="0" collapsed="false">
      <c r="A8101" s="245" t="n">
        <v>103118</v>
      </c>
      <c r="B8101" s="246" t="s">
        <v>23427</v>
      </c>
      <c r="C8101" s="245" t="s">
        <v>14</v>
      </c>
      <c r="D8101" s="247" t="n">
        <v>0.4955</v>
      </c>
    </row>
    <row r="8102" customFormat="false" ht="12.8" hidden="false" customHeight="false" outlineLevel="0" collapsed="false">
      <c r="A8102" s="245" t="n">
        <v>103122</v>
      </c>
      <c r="B8102" s="246" t="s">
        <v>23428</v>
      </c>
      <c r="C8102" s="245" t="s">
        <v>14</v>
      </c>
      <c r="D8102" s="247" t="n">
        <v>0.4343</v>
      </c>
    </row>
    <row r="8103" customFormat="false" ht="12.8" hidden="false" customHeight="false" outlineLevel="0" collapsed="false">
      <c r="A8103" s="245" t="n">
        <v>103135</v>
      </c>
      <c r="B8103" s="246" t="s">
        <v>23429</v>
      </c>
      <c r="C8103" s="245" t="s">
        <v>14</v>
      </c>
      <c r="D8103" s="247" t="n">
        <v>0.4986</v>
      </c>
    </row>
    <row r="8104" customFormat="false" ht="12.8" hidden="false" customHeight="false" outlineLevel="0" collapsed="false">
      <c r="A8104" s="245" t="n">
        <v>103136</v>
      </c>
      <c r="B8104" s="246" t="s">
        <v>23430</v>
      </c>
      <c r="C8104" s="245" t="s">
        <v>14</v>
      </c>
      <c r="D8104" s="247" t="n">
        <v>0.4994</v>
      </c>
    </row>
    <row r="8105" customFormat="false" ht="12.8" hidden="false" customHeight="false" outlineLevel="0" collapsed="false">
      <c r="A8105" s="245" t="n">
        <v>103123</v>
      </c>
      <c r="B8105" s="246" t="s">
        <v>23431</v>
      </c>
      <c r="C8105" s="245" t="s">
        <v>14</v>
      </c>
      <c r="D8105" s="247" t="n">
        <v>0.4557</v>
      </c>
    </row>
    <row r="8106" customFormat="false" ht="12.8" hidden="false" customHeight="false" outlineLevel="0" collapsed="false">
      <c r="A8106" s="245" t="n">
        <v>103124</v>
      </c>
      <c r="B8106" s="246" t="s">
        <v>23432</v>
      </c>
      <c r="C8106" s="245" t="s">
        <v>14</v>
      </c>
      <c r="D8106" s="247" t="n">
        <v>0.4673</v>
      </c>
    </row>
    <row r="8107" customFormat="false" ht="12.8" hidden="false" customHeight="false" outlineLevel="0" collapsed="false">
      <c r="A8107" s="245" t="n">
        <v>103125</v>
      </c>
      <c r="B8107" s="246" t="s">
        <v>23433</v>
      </c>
      <c r="C8107" s="245" t="s">
        <v>14</v>
      </c>
      <c r="D8107" s="247" t="n">
        <v>0.482</v>
      </c>
    </row>
    <row r="8108" customFormat="false" ht="12.8" hidden="false" customHeight="false" outlineLevel="0" collapsed="false">
      <c r="A8108" s="245" t="n">
        <v>103126</v>
      </c>
      <c r="B8108" s="246" t="s">
        <v>23434</v>
      </c>
      <c r="C8108" s="245" t="s">
        <v>14</v>
      </c>
      <c r="D8108" s="247" t="n">
        <v>0.4847</v>
      </c>
    </row>
    <row r="8109" customFormat="false" ht="12.8" hidden="false" customHeight="false" outlineLevel="0" collapsed="false">
      <c r="A8109" s="245" t="n">
        <v>103127</v>
      </c>
      <c r="B8109" s="246" t="s">
        <v>23435</v>
      </c>
      <c r="C8109" s="245" t="s">
        <v>14</v>
      </c>
      <c r="D8109" s="247" t="n">
        <v>0.4897</v>
      </c>
    </row>
    <row r="8110" customFormat="false" ht="12.8" hidden="false" customHeight="false" outlineLevel="0" collapsed="false">
      <c r="A8110" s="245" t="n">
        <v>103128</v>
      </c>
      <c r="B8110" s="246" t="s">
        <v>23436</v>
      </c>
      <c r="C8110" s="245" t="s">
        <v>14</v>
      </c>
      <c r="D8110" s="247" t="n">
        <v>0.4909</v>
      </c>
    </row>
    <row r="8111" customFormat="false" ht="12.8" hidden="false" customHeight="false" outlineLevel="0" collapsed="false">
      <c r="A8111" s="245" t="n">
        <v>103129</v>
      </c>
      <c r="B8111" s="246" t="s">
        <v>23437</v>
      </c>
      <c r="C8111" s="245" t="s">
        <v>14</v>
      </c>
      <c r="D8111" s="247" t="n">
        <v>0.4934</v>
      </c>
    </row>
    <row r="8112" customFormat="false" ht="12.8" hidden="false" customHeight="false" outlineLevel="0" collapsed="false">
      <c r="A8112" s="245" t="n">
        <v>103130</v>
      </c>
      <c r="B8112" s="246" t="s">
        <v>23438</v>
      </c>
      <c r="C8112" s="245" t="s">
        <v>14</v>
      </c>
      <c r="D8112" s="247" t="n">
        <v>0.494</v>
      </c>
    </row>
    <row r="8113" customFormat="false" ht="12.8" hidden="false" customHeight="false" outlineLevel="0" collapsed="false">
      <c r="A8113" s="245" t="n">
        <v>103131</v>
      </c>
      <c r="B8113" s="246" t="s">
        <v>23439</v>
      </c>
      <c r="C8113" s="245" t="s">
        <v>14</v>
      </c>
      <c r="D8113" s="247" t="n">
        <v>0.4951</v>
      </c>
    </row>
    <row r="8114" customFormat="false" ht="12.8" hidden="false" customHeight="false" outlineLevel="0" collapsed="false">
      <c r="A8114" s="245" t="n">
        <v>103132</v>
      </c>
      <c r="B8114" s="246" t="s">
        <v>23440</v>
      </c>
      <c r="C8114" s="245" t="s">
        <v>14</v>
      </c>
      <c r="D8114" s="247" t="n">
        <v>0.4967</v>
      </c>
    </row>
    <row r="8115" customFormat="false" ht="12.8" hidden="false" customHeight="false" outlineLevel="0" collapsed="false">
      <c r="A8115" s="245" t="n">
        <v>103121</v>
      </c>
      <c r="B8115" s="246" t="s">
        <v>23441</v>
      </c>
      <c r="C8115" s="245" t="s">
        <v>14</v>
      </c>
      <c r="D8115" s="247" t="n">
        <v>0.4188</v>
      </c>
    </row>
    <row r="8116" customFormat="false" ht="12.8" hidden="false" customHeight="false" outlineLevel="0" collapsed="false">
      <c r="A8116" s="245" t="n">
        <v>103133</v>
      </c>
      <c r="B8116" s="246" t="s">
        <v>23442</v>
      </c>
      <c r="C8116" s="245" t="s">
        <v>14</v>
      </c>
      <c r="D8116" s="247" t="n">
        <v>0.4973</v>
      </c>
    </row>
    <row r="8117" customFormat="false" ht="12.8" hidden="false" customHeight="false" outlineLevel="0" collapsed="false">
      <c r="A8117" s="245" t="n">
        <v>103134</v>
      </c>
      <c r="B8117" s="246" t="s">
        <v>23443</v>
      </c>
      <c r="C8117" s="245" t="s">
        <v>14</v>
      </c>
      <c r="D8117" s="247" t="n">
        <v>0.4982</v>
      </c>
    </row>
    <row r="8118" customFormat="false" ht="12.8" hidden="false" customHeight="false" outlineLevel="0" collapsed="false">
      <c r="A8118" s="245" t="n">
        <v>103090</v>
      </c>
      <c r="B8118" s="246" t="s">
        <v>23444</v>
      </c>
      <c r="C8118" s="245" t="s">
        <v>15376</v>
      </c>
      <c r="D8118" s="247" t="n">
        <v>0.4935</v>
      </c>
    </row>
    <row r="8119" customFormat="false" ht="12.8" hidden="false" customHeight="false" outlineLevel="0" collapsed="false">
      <c r="A8119" s="245" t="n">
        <v>103103</v>
      </c>
      <c r="B8119" s="246" t="s">
        <v>23445</v>
      </c>
      <c r="C8119" s="245" t="s">
        <v>15376</v>
      </c>
      <c r="D8119" s="247" t="n">
        <v>0.5274</v>
      </c>
    </row>
    <row r="8120" customFormat="false" ht="12.8" hidden="false" customHeight="false" outlineLevel="0" collapsed="false">
      <c r="A8120" s="245" t="n">
        <v>103104</v>
      </c>
      <c r="B8120" s="246" t="s">
        <v>23446</v>
      </c>
      <c r="C8120" s="245" t="s">
        <v>15376</v>
      </c>
      <c r="D8120" s="247" t="n">
        <v>0.5281</v>
      </c>
    </row>
    <row r="8121" customFormat="false" ht="12.8" hidden="false" customHeight="false" outlineLevel="0" collapsed="false">
      <c r="A8121" s="245" t="n">
        <v>103091</v>
      </c>
      <c r="B8121" s="246" t="s">
        <v>23447</v>
      </c>
      <c r="C8121" s="245" t="s">
        <v>15376</v>
      </c>
      <c r="D8121" s="247" t="n">
        <v>0.5059</v>
      </c>
    </row>
    <row r="8122" customFormat="false" ht="12.8" hidden="false" customHeight="false" outlineLevel="0" collapsed="false">
      <c r="A8122" s="245" t="n">
        <v>103092</v>
      </c>
      <c r="B8122" s="246" t="s">
        <v>23448</v>
      </c>
      <c r="C8122" s="245" t="s">
        <v>15376</v>
      </c>
      <c r="D8122" s="247" t="n">
        <v>0.5135</v>
      </c>
    </row>
    <row r="8123" customFormat="false" ht="12.8" hidden="false" customHeight="false" outlineLevel="0" collapsed="false">
      <c r="A8123" s="245" t="n">
        <v>103093</v>
      </c>
      <c r="B8123" s="246" t="s">
        <v>23449</v>
      </c>
      <c r="C8123" s="245" t="s">
        <v>15376</v>
      </c>
      <c r="D8123" s="247" t="n">
        <v>0.5149</v>
      </c>
    </row>
    <row r="8124" customFormat="false" ht="12.8" hidden="false" customHeight="false" outlineLevel="0" collapsed="false">
      <c r="A8124" s="245" t="n">
        <v>103094</v>
      </c>
      <c r="B8124" s="246" t="s">
        <v>23450</v>
      </c>
      <c r="C8124" s="245" t="s">
        <v>15376</v>
      </c>
      <c r="D8124" s="247" t="n">
        <v>0.5174</v>
      </c>
    </row>
    <row r="8125" customFormat="false" ht="12.8" hidden="false" customHeight="false" outlineLevel="0" collapsed="false">
      <c r="A8125" s="245" t="n">
        <v>103095</v>
      </c>
      <c r="B8125" s="246" t="s">
        <v>23451</v>
      </c>
      <c r="C8125" s="245" t="s">
        <v>15376</v>
      </c>
      <c r="D8125" s="247" t="n">
        <v>0.5177</v>
      </c>
    </row>
    <row r="8126" customFormat="false" ht="12.8" hidden="false" customHeight="false" outlineLevel="0" collapsed="false">
      <c r="A8126" s="245" t="n">
        <v>103096</v>
      </c>
      <c r="B8126" s="246" t="s">
        <v>23452</v>
      </c>
      <c r="C8126" s="245" t="s">
        <v>15376</v>
      </c>
      <c r="D8126" s="247" t="n">
        <v>0.5193</v>
      </c>
    </row>
    <row r="8127" customFormat="false" ht="12.8" hidden="false" customHeight="false" outlineLevel="0" collapsed="false">
      <c r="A8127" s="245" t="n">
        <v>103097</v>
      </c>
      <c r="B8127" s="246" t="s">
        <v>23453</v>
      </c>
      <c r="C8127" s="245" t="s">
        <v>15376</v>
      </c>
      <c r="D8127" s="247" t="n">
        <v>0.5191</v>
      </c>
    </row>
    <row r="8128" customFormat="false" ht="12.8" hidden="false" customHeight="false" outlineLevel="0" collapsed="false">
      <c r="A8128" s="245" t="n">
        <v>103098</v>
      </c>
      <c r="B8128" s="246" t="s">
        <v>23454</v>
      </c>
      <c r="C8128" s="245" t="s">
        <v>15376</v>
      </c>
      <c r="D8128" s="247" t="n">
        <v>0.5204</v>
      </c>
    </row>
    <row r="8129" customFormat="false" ht="12.8" hidden="false" customHeight="false" outlineLevel="0" collapsed="false">
      <c r="A8129" s="245" t="n">
        <v>103099</v>
      </c>
      <c r="B8129" s="246" t="s">
        <v>23455</v>
      </c>
      <c r="C8129" s="245" t="s">
        <v>15376</v>
      </c>
      <c r="D8129" s="247" t="n">
        <v>0.5223</v>
      </c>
    </row>
    <row r="8130" customFormat="false" ht="12.8" hidden="false" customHeight="false" outlineLevel="0" collapsed="false">
      <c r="A8130" s="245" t="n">
        <v>103100</v>
      </c>
      <c r="B8130" s="246" t="s">
        <v>23456</v>
      </c>
      <c r="C8130" s="245" t="s">
        <v>15376</v>
      </c>
      <c r="D8130" s="247" t="n">
        <v>0.5249</v>
      </c>
    </row>
    <row r="8131" customFormat="false" ht="12.8" hidden="false" customHeight="false" outlineLevel="0" collapsed="false">
      <c r="A8131" s="245" t="n">
        <v>103089</v>
      </c>
      <c r="B8131" s="246" t="s">
        <v>23457</v>
      </c>
      <c r="C8131" s="245" t="s">
        <v>15376</v>
      </c>
      <c r="D8131" s="247" t="n">
        <v>0.4856</v>
      </c>
    </row>
    <row r="8132" customFormat="false" ht="12.8" hidden="false" customHeight="false" outlineLevel="0" collapsed="false">
      <c r="A8132" s="245" t="n">
        <v>103101</v>
      </c>
      <c r="B8132" s="246" t="s">
        <v>23458</v>
      </c>
      <c r="C8132" s="245" t="s">
        <v>15376</v>
      </c>
      <c r="D8132" s="247" t="n">
        <v>0.5264</v>
      </c>
    </row>
    <row r="8133" customFormat="false" ht="12.8" hidden="false" customHeight="false" outlineLevel="0" collapsed="false">
      <c r="A8133" s="245" t="n">
        <v>103102</v>
      </c>
      <c r="B8133" s="246" t="s">
        <v>23459</v>
      </c>
      <c r="C8133" s="245" t="s">
        <v>15376</v>
      </c>
      <c r="D8133" s="247" t="n">
        <v>0.5263</v>
      </c>
    </row>
    <row r="8134" customFormat="false" ht="12.8" hidden="false" customHeight="false" outlineLevel="0" collapsed="false">
      <c r="A8134" s="245" t="n">
        <v>101112</v>
      </c>
      <c r="B8134" s="246" t="s">
        <v>23460</v>
      </c>
      <c r="C8134" s="245" t="s">
        <v>15451</v>
      </c>
      <c r="D8134" s="247" t="n">
        <v>0.4524</v>
      </c>
    </row>
    <row r="8135" customFormat="false" ht="12.8" hidden="false" customHeight="false" outlineLevel="0" collapsed="false">
      <c r="A8135" s="245" t="n">
        <v>101113</v>
      </c>
      <c r="B8135" s="246" t="s">
        <v>23461</v>
      </c>
      <c r="C8135" s="245" t="s">
        <v>15451</v>
      </c>
      <c r="D8135" s="247" t="n">
        <v>0.3183</v>
      </c>
    </row>
    <row r="8136" customFormat="false" ht="12.8" hidden="false" customHeight="false" outlineLevel="0" collapsed="false">
      <c r="A8136" s="245" t="n">
        <v>101098</v>
      </c>
      <c r="B8136" s="246" t="s">
        <v>23462</v>
      </c>
      <c r="C8136" s="245" t="s">
        <v>15451</v>
      </c>
      <c r="D8136" s="247" t="n">
        <v>0.4596</v>
      </c>
    </row>
    <row r="8137" customFormat="false" ht="12.8" hidden="false" customHeight="false" outlineLevel="0" collapsed="false">
      <c r="A8137" s="245" t="n">
        <v>101106</v>
      </c>
      <c r="B8137" s="246" t="s">
        <v>23463</v>
      </c>
      <c r="C8137" s="245" t="s">
        <v>15451</v>
      </c>
      <c r="D8137" s="247" t="n">
        <v>0.3534</v>
      </c>
    </row>
    <row r="8138" customFormat="false" ht="12.8" hidden="false" customHeight="false" outlineLevel="0" collapsed="false">
      <c r="A8138" s="245" t="n">
        <v>101102</v>
      </c>
      <c r="B8138" s="246" t="s">
        <v>23464</v>
      </c>
      <c r="C8138" s="245" t="s">
        <v>15451</v>
      </c>
      <c r="D8138" s="247" t="n">
        <v>0.2164</v>
      </c>
    </row>
    <row r="8139" customFormat="false" ht="12.8" hidden="false" customHeight="false" outlineLevel="0" collapsed="false">
      <c r="A8139" s="245" t="n">
        <v>101110</v>
      </c>
      <c r="B8139" s="246" t="s">
        <v>23465</v>
      </c>
      <c r="C8139" s="245" t="s">
        <v>15451</v>
      </c>
      <c r="D8139" s="247" t="n">
        <v>0.0732</v>
      </c>
    </row>
    <row r="8140" customFormat="false" ht="12.8" hidden="false" customHeight="false" outlineLevel="0" collapsed="false">
      <c r="A8140" s="245" t="n">
        <v>101099</v>
      </c>
      <c r="B8140" s="246" t="s">
        <v>23466</v>
      </c>
      <c r="C8140" s="245" t="s">
        <v>15451</v>
      </c>
      <c r="D8140" s="247" t="n">
        <v>0.4381</v>
      </c>
    </row>
    <row r="8141" customFormat="false" ht="12.8" hidden="false" customHeight="false" outlineLevel="0" collapsed="false">
      <c r="A8141" s="245" t="n">
        <v>101107</v>
      </c>
      <c r="B8141" s="246" t="s">
        <v>23467</v>
      </c>
      <c r="C8141" s="245" t="s">
        <v>15451</v>
      </c>
      <c r="D8141" s="247" t="n">
        <v>0.3263</v>
      </c>
    </row>
    <row r="8142" customFormat="false" ht="12.8" hidden="false" customHeight="false" outlineLevel="0" collapsed="false">
      <c r="A8142" s="245" t="n">
        <v>101103</v>
      </c>
      <c r="B8142" s="246" t="s">
        <v>23468</v>
      </c>
      <c r="C8142" s="245" t="s">
        <v>15451</v>
      </c>
      <c r="D8142" s="247" t="n">
        <v>0.2144</v>
      </c>
    </row>
    <row r="8143" customFormat="false" ht="12.8" hidden="false" customHeight="false" outlineLevel="0" collapsed="false">
      <c r="A8143" s="245" t="n">
        <v>101111</v>
      </c>
      <c r="B8143" s="246" t="s">
        <v>23469</v>
      </c>
      <c r="C8143" s="245" t="s">
        <v>15451</v>
      </c>
      <c r="D8143" s="247" t="n">
        <v>0.069</v>
      </c>
    </row>
    <row r="8144" customFormat="false" ht="12.8" hidden="false" customHeight="false" outlineLevel="0" collapsed="false">
      <c r="A8144" s="245" t="n">
        <v>101096</v>
      </c>
      <c r="B8144" s="246" t="s">
        <v>23470</v>
      </c>
      <c r="C8144" s="245" t="s">
        <v>15451</v>
      </c>
      <c r="D8144" s="247" t="n">
        <v>0.5304</v>
      </c>
    </row>
    <row r="8145" customFormat="false" ht="12.8" hidden="false" customHeight="false" outlineLevel="0" collapsed="false">
      <c r="A8145" s="245" t="n">
        <v>101104</v>
      </c>
      <c r="B8145" s="246" t="s">
        <v>23471</v>
      </c>
      <c r="C8145" s="245" t="s">
        <v>15451</v>
      </c>
      <c r="D8145" s="247" t="n">
        <v>0.4339</v>
      </c>
    </row>
    <row r="8146" customFormat="false" ht="12.8" hidden="false" customHeight="false" outlineLevel="0" collapsed="false">
      <c r="A8146" s="245" t="n">
        <v>101100</v>
      </c>
      <c r="B8146" s="246" t="s">
        <v>23472</v>
      </c>
      <c r="C8146" s="245" t="s">
        <v>15451</v>
      </c>
      <c r="D8146" s="247" t="n">
        <v>0.2355</v>
      </c>
    </row>
    <row r="8147" customFormat="false" ht="12.8" hidden="false" customHeight="false" outlineLevel="0" collapsed="false">
      <c r="A8147" s="245" t="n">
        <v>101108</v>
      </c>
      <c r="B8147" s="246" t="s">
        <v>23473</v>
      </c>
      <c r="C8147" s="245" t="s">
        <v>15451</v>
      </c>
      <c r="D8147" s="247" t="n">
        <v>0.092</v>
      </c>
    </row>
    <row r="8148" customFormat="false" ht="12.8" hidden="false" customHeight="false" outlineLevel="0" collapsed="false">
      <c r="A8148" s="245" t="n">
        <v>101097</v>
      </c>
      <c r="B8148" s="246" t="s">
        <v>23474</v>
      </c>
      <c r="C8148" s="245" t="s">
        <v>15451</v>
      </c>
      <c r="D8148" s="247" t="n">
        <v>0.5045</v>
      </c>
    </row>
    <row r="8149" customFormat="false" ht="12.8" hidden="false" customHeight="false" outlineLevel="0" collapsed="false">
      <c r="A8149" s="245" t="n">
        <v>101105</v>
      </c>
      <c r="B8149" s="246" t="s">
        <v>23475</v>
      </c>
      <c r="C8149" s="245" t="s">
        <v>15451</v>
      </c>
      <c r="D8149" s="247" t="n">
        <v>0.4038</v>
      </c>
    </row>
    <row r="8150" customFormat="false" ht="12.8" hidden="false" customHeight="false" outlineLevel="0" collapsed="false">
      <c r="A8150" s="245" t="n">
        <v>101101</v>
      </c>
      <c r="B8150" s="246" t="s">
        <v>23476</v>
      </c>
      <c r="C8150" s="245" t="s">
        <v>15451</v>
      </c>
      <c r="D8150" s="247" t="n">
        <v>0.2291</v>
      </c>
    </row>
    <row r="8151" customFormat="false" ht="12.8" hidden="false" customHeight="false" outlineLevel="0" collapsed="false">
      <c r="A8151" s="245" t="n">
        <v>101109</v>
      </c>
      <c r="B8151" s="246" t="s">
        <v>23477</v>
      </c>
      <c r="C8151" s="245" t="s">
        <v>15451</v>
      </c>
      <c r="D8151" s="247" t="n">
        <v>0.0849</v>
      </c>
    </row>
    <row r="8152" customFormat="false" ht="12.8" hidden="false" customHeight="false" outlineLevel="0" collapsed="false">
      <c r="A8152" s="245" t="n">
        <v>106205</v>
      </c>
      <c r="B8152" s="246" t="s">
        <v>23478</v>
      </c>
      <c r="C8152" s="245" t="s">
        <v>15451</v>
      </c>
      <c r="D8152" s="247" t="n">
        <v>1</v>
      </c>
    </row>
    <row r="8153" customFormat="false" ht="12.8" hidden="false" customHeight="false" outlineLevel="0" collapsed="false">
      <c r="A8153" s="245" t="n">
        <v>106206</v>
      </c>
      <c r="B8153" s="246" t="s">
        <v>23479</v>
      </c>
      <c r="C8153" s="245" t="s">
        <v>15451</v>
      </c>
      <c r="D8153" s="247" t="n">
        <v>1</v>
      </c>
    </row>
    <row r="8154" customFormat="false" ht="12.8" hidden="false" customHeight="false" outlineLevel="0" collapsed="false">
      <c r="A8154" s="245" t="n">
        <v>96393</v>
      </c>
      <c r="B8154" s="246" t="s">
        <v>23480</v>
      </c>
      <c r="C8154" s="245" t="s">
        <v>15451</v>
      </c>
      <c r="D8154" s="247" t="n">
        <v>0.0255</v>
      </c>
    </row>
    <row r="8155" customFormat="false" ht="12.8" hidden="false" customHeight="false" outlineLevel="0" collapsed="false">
      <c r="A8155" s="245" t="n">
        <v>96394</v>
      </c>
      <c r="B8155" s="246" t="s">
        <v>23481</v>
      </c>
      <c r="C8155" s="245" t="s">
        <v>15451</v>
      </c>
      <c r="D8155" s="247" t="n">
        <v>0.0174</v>
      </c>
    </row>
    <row r="8156" customFormat="false" ht="12.8" hidden="false" customHeight="false" outlineLevel="0" collapsed="false">
      <c r="A8156" s="245" t="n">
        <v>96395</v>
      </c>
      <c r="B8156" s="246" t="s">
        <v>23482</v>
      </c>
      <c r="C8156" s="245" t="s">
        <v>15451</v>
      </c>
      <c r="D8156" s="247" t="n">
        <v>0.02</v>
      </c>
    </row>
    <row r="8157" customFormat="false" ht="12.8" hidden="false" customHeight="false" outlineLevel="0" collapsed="false">
      <c r="A8157" s="245" t="n">
        <v>105529</v>
      </c>
      <c r="B8157" s="246" t="s">
        <v>23483</v>
      </c>
      <c r="C8157" s="245" t="s">
        <v>15451</v>
      </c>
      <c r="D8157" s="247" t="n">
        <v>0.0201</v>
      </c>
    </row>
    <row r="8158" customFormat="false" ht="12.8" hidden="false" customHeight="false" outlineLevel="0" collapsed="false">
      <c r="A8158" s="245" t="n">
        <v>105530</v>
      </c>
      <c r="B8158" s="246" t="s">
        <v>23484</v>
      </c>
      <c r="C8158" s="245" t="s">
        <v>15451</v>
      </c>
      <c r="D8158" s="247" t="n">
        <v>0.0172</v>
      </c>
    </row>
    <row r="8159" customFormat="false" ht="12.8" hidden="false" customHeight="false" outlineLevel="0" collapsed="false">
      <c r="A8159" s="245" t="n">
        <v>105531</v>
      </c>
      <c r="B8159" s="246" t="s">
        <v>23485</v>
      </c>
      <c r="C8159" s="245" t="s">
        <v>15451</v>
      </c>
      <c r="D8159" s="247" t="n">
        <v>0.015</v>
      </c>
    </row>
    <row r="8160" customFormat="false" ht="12.8" hidden="false" customHeight="false" outlineLevel="0" collapsed="false">
      <c r="A8160" s="245" t="n">
        <v>105527</v>
      </c>
      <c r="B8160" s="246" t="s">
        <v>23486</v>
      </c>
      <c r="C8160" s="245" t="s">
        <v>15451</v>
      </c>
      <c r="D8160" s="247" t="n">
        <v>0.0305</v>
      </c>
    </row>
    <row r="8161" customFormat="false" ht="12.8" hidden="false" customHeight="false" outlineLevel="0" collapsed="false">
      <c r="A8161" s="245" t="n">
        <v>105532</v>
      </c>
      <c r="B8161" s="246" t="s">
        <v>23487</v>
      </c>
      <c r="C8161" s="245" t="s">
        <v>15451</v>
      </c>
      <c r="D8161" s="247" t="n">
        <v>0.0223</v>
      </c>
    </row>
    <row r="8162" customFormat="false" ht="12.8" hidden="false" customHeight="false" outlineLevel="0" collapsed="false">
      <c r="A8162" s="245" t="n">
        <v>105533</v>
      </c>
      <c r="B8162" s="246" t="s">
        <v>23488</v>
      </c>
      <c r="C8162" s="245" t="s">
        <v>15451</v>
      </c>
      <c r="D8162" s="247" t="n">
        <v>0.0187</v>
      </c>
    </row>
    <row r="8163" customFormat="false" ht="12.8" hidden="false" customHeight="false" outlineLevel="0" collapsed="false">
      <c r="A8163" s="245" t="n">
        <v>105534</v>
      </c>
      <c r="B8163" s="246" t="s">
        <v>23489</v>
      </c>
      <c r="C8163" s="245" t="s">
        <v>15451</v>
      </c>
      <c r="D8163" s="247" t="n">
        <v>0.0162</v>
      </c>
    </row>
    <row r="8164" customFormat="false" ht="12.8" hidden="false" customHeight="false" outlineLevel="0" collapsed="false">
      <c r="A8164" s="245" t="n">
        <v>105528</v>
      </c>
      <c r="B8164" s="246" t="s">
        <v>23490</v>
      </c>
      <c r="C8164" s="245" t="s">
        <v>15451</v>
      </c>
      <c r="D8164" s="247" t="n">
        <v>0.0361</v>
      </c>
    </row>
    <row r="8165" customFormat="false" ht="12.8" hidden="false" customHeight="false" outlineLevel="0" collapsed="false">
      <c r="A8165" s="245" t="n">
        <v>105523</v>
      </c>
      <c r="B8165" s="246" t="s">
        <v>23491</v>
      </c>
      <c r="C8165" s="245" t="s">
        <v>15451</v>
      </c>
      <c r="D8165" s="247" t="n">
        <v>0.0871</v>
      </c>
    </row>
    <row r="8166" customFormat="false" ht="12.8" hidden="false" customHeight="false" outlineLevel="0" collapsed="false">
      <c r="A8166" s="245" t="n">
        <v>105759</v>
      </c>
      <c r="B8166" s="246" t="s">
        <v>23492</v>
      </c>
      <c r="C8166" s="245" t="s">
        <v>15451</v>
      </c>
      <c r="D8166" s="247" t="n">
        <v>0.0625</v>
      </c>
    </row>
    <row r="8167" customFormat="false" ht="12.8" hidden="false" customHeight="false" outlineLevel="0" collapsed="false">
      <c r="A8167" s="245" t="n">
        <v>105524</v>
      </c>
      <c r="B8167" s="246" t="s">
        <v>23493</v>
      </c>
      <c r="C8167" s="245" t="s">
        <v>15451</v>
      </c>
      <c r="D8167" s="247" t="n">
        <v>0.0487</v>
      </c>
    </row>
    <row r="8168" customFormat="false" ht="12.8" hidden="false" customHeight="false" outlineLevel="0" collapsed="false">
      <c r="A8168" s="245" t="n">
        <v>105525</v>
      </c>
      <c r="B8168" s="246" t="s">
        <v>23494</v>
      </c>
      <c r="C8168" s="245" t="s">
        <v>15451</v>
      </c>
      <c r="D8168" s="247" t="n">
        <v>0.0338</v>
      </c>
    </row>
    <row r="8169" customFormat="false" ht="12.8" hidden="false" customHeight="false" outlineLevel="0" collapsed="false">
      <c r="A8169" s="245" t="n">
        <v>105526</v>
      </c>
      <c r="B8169" s="246" t="s">
        <v>23495</v>
      </c>
      <c r="C8169" s="245" t="s">
        <v>15451</v>
      </c>
      <c r="D8169" s="247" t="n">
        <v>0.0259</v>
      </c>
    </row>
    <row r="8170" customFormat="false" ht="12.8" hidden="false" customHeight="false" outlineLevel="0" collapsed="false">
      <c r="A8170" s="245" t="n">
        <v>105034</v>
      </c>
      <c r="B8170" s="246" t="s">
        <v>23496</v>
      </c>
      <c r="C8170" s="245" t="s">
        <v>15376</v>
      </c>
      <c r="D8170" s="247" t="n">
        <v>0.3167</v>
      </c>
    </row>
    <row r="8171" customFormat="false" ht="12.8" hidden="false" customHeight="false" outlineLevel="0" collapsed="false">
      <c r="A8171" s="245" t="n">
        <v>105033</v>
      </c>
      <c r="B8171" s="246" t="s">
        <v>23497</v>
      </c>
      <c r="C8171" s="245" t="s">
        <v>15376</v>
      </c>
      <c r="D8171" s="247" t="n">
        <v>0.3145</v>
      </c>
    </row>
    <row r="8172" customFormat="false" ht="12.8" hidden="false" customHeight="false" outlineLevel="0" collapsed="false">
      <c r="A8172" s="245" t="n">
        <v>93205</v>
      </c>
      <c r="B8172" s="246" t="s">
        <v>23498</v>
      </c>
      <c r="C8172" s="245" t="s">
        <v>15376</v>
      </c>
      <c r="D8172" s="247" t="n">
        <v>0.3218</v>
      </c>
    </row>
    <row r="8173" customFormat="false" ht="12.8" hidden="false" customHeight="false" outlineLevel="0" collapsed="false">
      <c r="A8173" s="245" t="n">
        <v>105032</v>
      </c>
      <c r="B8173" s="246" t="s">
        <v>23499</v>
      </c>
      <c r="C8173" s="245" t="s">
        <v>15376</v>
      </c>
      <c r="D8173" s="247" t="n">
        <v>0.2188</v>
      </c>
    </row>
    <row r="8174" customFormat="false" ht="12.8" hidden="false" customHeight="false" outlineLevel="0" collapsed="false">
      <c r="A8174" s="245" t="n">
        <v>105031</v>
      </c>
      <c r="B8174" s="246" t="s">
        <v>23500</v>
      </c>
      <c r="C8174" s="245" t="s">
        <v>15376</v>
      </c>
      <c r="D8174" s="247" t="n">
        <v>0.2324</v>
      </c>
    </row>
    <row r="8175" customFormat="false" ht="12.8" hidden="false" customHeight="false" outlineLevel="0" collapsed="false">
      <c r="A8175" s="245" t="n">
        <v>93199</v>
      </c>
      <c r="B8175" s="246" t="s">
        <v>23501</v>
      </c>
      <c r="C8175" s="245" t="s">
        <v>15376</v>
      </c>
      <c r="D8175" s="247" t="n">
        <v>0.2884</v>
      </c>
    </row>
    <row r="8176" customFormat="false" ht="12.8" hidden="false" customHeight="false" outlineLevel="0" collapsed="false">
      <c r="A8176" s="245" t="n">
        <v>105030</v>
      </c>
      <c r="B8176" s="246" t="s">
        <v>23502</v>
      </c>
      <c r="C8176" s="245" t="s">
        <v>15376</v>
      </c>
      <c r="D8176" s="247" t="n">
        <v>0.341</v>
      </c>
    </row>
    <row r="8177" customFormat="false" ht="12.8" hidden="false" customHeight="false" outlineLevel="0" collapsed="false">
      <c r="A8177" s="245" t="n">
        <v>105029</v>
      </c>
      <c r="B8177" s="246" t="s">
        <v>23503</v>
      </c>
      <c r="C8177" s="245" t="s">
        <v>15376</v>
      </c>
      <c r="D8177" s="247" t="n">
        <v>0.3577</v>
      </c>
    </row>
    <row r="8178" customFormat="false" ht="12.8" hidden="false" customHeight="false" outlineLevel="0" collapsed="false">
      <c r="A8178" s="245" t="n">
        <v>93197</v>
      </c>
      <c r="B8178" s="246" t="s">
        <v>23504</v>
      </c>
      <c r="C8178" s="245" t="s">
        <v>15376</v>
      </c>
      <c r="D8178" s="247" t="n">
        <v>0.37</v>
      </c>
    </row>
    <row r="8179" customFormat="false" ht="12.8" hidden="false" customHeight="false" outlineLevel="0" collapsed="false">
      <c r="A8179" s="245" t="n">
        <v>105040</v>
      </c>
      <c r="B8179" s="246" t="s">
        <v>23505</v>
      </c>
      <c r="C8179" s="245" t="s">
        <v>15376</v>
      </c>
      <c r="D8179" s="247" t="n">
        <v>0.6915</v>
      </c>
    </row>
    <row r="8180" customFormat="false" ht="12.8" hidden="false" customHeight="false" outlineLevel="0" collapsed="false">
      <c r="A8180" s="245" t="n">
        <v>105039</v>
      </c>
      <c r="B8180" s="246" t="s">
        <v>23506</v>
      </c>
      <c r="C8180" s="245" t="s">
        <v>15376</v>
      </c>
      <c r="D8180" s="247" t="n">
        <v>0.6908</v>
      </c>
    </row>
    <row r="8181" customFormat="false" ht="12.8" hidden="false" customHeight="false" outlineLevel="0" collapsed="false">
      <c r="A8181" s="245" t="n">
        <v>105038</v>
      </c>
      <c r="B8181" s="246" t="s">
        <v>23507</v>
      </c>
      <c r="C8181" s="245" t="s">
        <v>15376</v>
      </c>
      <c r="D8181" s="247" t="n">
        <v>0.6897</v>
      </c>
    </row>
    <row r="8182" customFormat="false" ht="12.8" hidden="false" customHeight="false" outlineLevel="0" collapsed="false">
      <c r="A8182" s="245" t="n">
        <v>105028</v>
      </c>
      <c r="B8182" s="246" t="s">
        <v>23508</v>
      </c>
      <c r="C8182" s="245" t="s">
        <v>15376</v>
      </c>
      <c r="D8182" s="247" t="n">
        <v>0.2861</v>
      </c>
    </row>
    <row r="8183" customFormat="false" ht="12.8" hidden="false" customHeight="false" outlineLevel="0" collapsed="false">
      <c r="A8183" s="245" t="n">
        <v>105027</v>
      </c>
      <c r="B8183" s="246" t="s">
        <v>23509</v>
      </c>
      <c r="C8183" s="245" t="s">
        <v>15376</v>
      </c>
      <c r="D8183" s="247" t="n">
        <v>0.2848</v>
      </c>
    </row>
    <row r="8184" customFormat="false" ht="12.8" hidden="false" customHeight="false" outlineLevel="0" collapsed="false">
      <c r="A8184" s="245" t="n">
        <v>93194</v>
      </c>
      <c r="B8184" s="246" t="s">
        <v>23510</v>
      </c>
      <c r="C8184" s="245" t="s">
        <v>15376</v>
      </c>
      <c r="D8184" s="247" t="n">
        <v>0.2829</v>
      </c>
    </row>
    <row r="8185" customFormat="false" ht="12.8" hidden="false" customHeight="false" outlineLevel="0" collapsed="false">
      <c r="A8185" s="245" t="n">
        <v>93200</v>
      </c>
      <c r="B8185" s="246" t="s">
        <v>23511</v>
      </c>
      <c r="C8185" s="245" t="s">
        <v>15376</v>
      </c>
      <c r="D8185" s="247" t="n">
        <v>0.8518</v>
      </c>
    </row>
    <row r="8186" customFormat="false" ht="12.8" hidden="false" customHeight="false" outlineLevel="0" collapsed="false">
      <c r="A8186" s="245" t="n">
        <v>93203</v>
      </c>
      <c r="B8186" s="246" t="s">
        <v>23512</v>
      </c>
      <c r="C8186" s="245" t="s">
        <v>15376</v>
      </c>
      <c r="D8186" s="247" t="n">
        <v>0.1206</v>
      </c>
    </row>
    <row r="8187" customFormat="false" ht="12.8" hidden="false" customHeight="false" outlineLevel="0" collapsed="false">
      <c r="A8187" s="245" t="n">
        <v>93202</v>
      </c>
      <c r="B8187" s="246" t="s">
        <v>23513</v>
      </c>
      <c r="C8187" s="245" t="s">
        <v>15376</v>
      </c>
      <c r="D8187" s="247" t="n">
        <v>0.6763</v>
      </c>
    </row>
    <row r="8188" customFormat="false" ht="12.8" hidden="false" customHeight="false" outlineLevel="0" collapsed="false">
      <c r="A8188" s="245" t="n">
        <v>105026</v>
      </c>
      <c r="B8188" s="246" t="s">
        <v>23514</v>
      </c>
      <c r="C8188" s="245" t="s">
        <v>15376</v>
      </c>
      <c r="D8188" s="247" t="n">
        <v>0.268</v>
      </c>
    </row>
    <row r="8189" customFormat="false" ht="12.8" hidden="false" customHeight="false" outlineLevel="0" collapsed="false">
      <c r="A8189" s="245" t="n">
        <v>105025</v>
      </c>
      <c r="B8189" s="246" t="s">
        <v>23515</v>
      </c>
      <c r="C8189" s="245" t="s">
        <v>15376</v>
      </c>
      <c r="D8189" s="247" t="n">
        <v>0.2891</v>
      </c>
    </row>
    <row r="8190" customFormat="false" ht="12.8" hidden="false" customHeight="false" outlineLevel="0" collapsed="false">
      <c r="A8190" s="245" t="n">
        <v>93191</v>
      </c>
      <c r="B8190" s="246" t="s">
        <v>23516</v>
      </c>
      <c r="C8190" s="245" t="s">
        <v>15376</v>
      </c>
      <c r="D8190" s="247" t="n">
        <v>0.3044</v>
      </c>
    </row>
    <row r="8191" customFormat="false" ht="12.8" hidden="false" customHeight="false" outlineLevel="0" collapsed="false">
      <c r="A8191" s="245" t="n">
        <v>105024</v>
      </c>
      <c r="B8191" s="246" t="s">
        <v>23517</v>
      </c>
      <c r="C8191" s="245" t="s">
        <v>15376</v>
      </c>
      <c r="D8191" s="247" t="n">
        <v>0.4131</v>
      </c>
    </row>
    <row r="8192" customFormat="false" ht="12.8" hidden="false" customHeight="false" outlineLevel="0" collapsed="false">
      <c r="A8192" s="245" t="n">
        <v>105023</v>
      </c>
      <c r="B8192" s="246" t="s">
        <v>23518</v>
      </c>
      <c r="C8192" s="245" t="s">
        <v>15376</v>
      </c>
      <c r="D8192" s="247" t="n">
        <v>0.4302</v>
      </c>
    </row>
    <row r="8193" customFormat="false" ht="12.8" hidden="false" customHeight="false" outlineLevel="0" collapsed="false">
      <c r="A8193" s="245" t="n">
        <v>93187</v>
      </c>
      <c r="B8193" s="246" t="s">
        <v>23519</v>
      </c>
      <c r="C8193" s="245" t="s">
        <v>15376</v>
      </c>
      <c r="D8193" s="247" t="n">
        <v>0.442</v>
      </c>
    </row>
    <row r="8194" customFormat="false" ht="12.8" hidden="false" customHeight="false" outlineLevel="0" collapsed="false">
      <c r="A8194" s="245" t="n">
        <v>105037</v>
      </c>
      <c r="B8194" s="246" t="s">
        <v>23520</v>
      </c>
      <c r="C8194" s="245" t="s">
        <v>15376</v>
      </c>
      <c r="D8194" s="247" t="n">
        <v>0.693</v>
      </c>
    </row>
    <row r="8195" customFormat="false" ht="12.8" hidden="false" customHeight="false" outlineLevel="0" collapsed="false">
      <c r="A8195" s="245" t="n">
        <v>105036</v>
      </c>
      <c r="B8195" s="246" t="s">
        <v>23521</v>
      </c>
      <c r="C8195" s="245" t="s">
        <v>15376</v>
      </c>
      <c r="D8195" s="247" t="n">
        <v>0.6921</v>
      </c>
    </row>
    <row r="8196" customFormat="false" ht="12.8" hidden="false" customHeight="false" outlineLevel="0" collapsed="false">
      <c r="A8196" s="245" t="n">
        <v>105035</v>
      </c>
      <c r="B8196" s="246" t="s">
        <v>23522</v>
      </c>
      <c r="C8196" s="245" t="s">
        <v>15376</v>
      </c>
      <c r="D8196" s="247" t="n">
        <v>0.6906</v>
      </c>
    </row>
    <row r="8197" customFormat="false" ht="12.8" hidden="false" customHeight="false" outlineLevel="0" collapsed="false">
      <c r="A8197" s="245" t="n">
        <v>105022</v>
      </c>
      <c r="B8197" s="246" t="s">
        <v>23523</v>
      </c>
      <c r="C8197" s="245" t="s">
        <v>15376</v>
      </c>
      <c r="D8197" s="247" t="n">
        <v>0.2906</v>
      </c>
    </row>
    <row r="8198" customFormat="false" ht="12.8" hidden="false" customHeight="false" outlineLevel="0" collapsed="false">
      <c r="A8198" s="245" t="n">
        <v>105021</v>
      </c>
      <c r="B8198" s="246" t="s">
        <v>23524</v>
      </c>
      <c r="C8198" s="245" t="s">
        <v>15376</v>
      </c>
      <c r="D8198" s="247" t="n">
        <v>0.2901</v>
      </c>
    </row>
    <row r="8199" customFormat="false" ht="12.8" hidden="false" customHeight="false" outlineLevel="0" collapsed="false">
      <c r="A8199" s="245" t="n">
        <v>93184</v>
      </c>
      <c r="B8199" s="246" t="s">
        <v>23525</v>
      </c>
      <c r="C8199" s="245" t="s">
        <v>15376</v>
      </c>
      <c r="D8199" s="247" t="n">
        <v>0.2872</v>
      </c>
    </row>
    <row r="8200" customFormat="false" ht="12.8" hidden="false" customHeight="false" outlineLevel="0" collapsed="false">
      <c r="A8200" s="245" t="n">
        <v>102171</v>
      </c>
      <c r="B8200" s="246" t="s">
        <v>23526</v>
      </c>
      <c r="C8200" s="245" t="s">
        <v>15370</v>
      </c>
      <c r="D8200" s="247" t="n">
        <v>0.0625</v>
      </c>
    </row>
    <row r="8201" customFormat="false" ht="12.8" hidden="false" customHeight="false" outlineLevel="0" collapsed="false">
      <c r="A8201" s="245" t="n">
        <v>102172</v>
      </c>
      <c r="B8201" s="246" t="s">
        <v>23527</v>
      </c>
      <c r="C8201" s="245" t="s">
        <v>15370</v>
      </c>
      <c r="D8201" s="247" t="n">
        <v>0.0505</v>
      </c>
    </row>
    <row r="8202" customFormat="false" ht="12.8" hidden="false" customHeight="false" outlineLevel="0" collapsed="false">
      <c r="A8202" s="245" t="n">
        <v>102170</v>
      </c>
      <c r="B8202" s="246" t="s">
        <v>23528</v>
      </c>
      <c r="C8202" s="245" t="s">
        <v>15370</v>
      </c>
      <c r="D8202" s="247" t="n">
        <v>0.1265</v>
      </c>
    </row>
    <row r="8203" customFormat="false" ht="12.8" hidden="false" customHeight="false" outlineLevel="0" collapsed="false">
      <c r="A8203" s="245" t="n">
        <v>102160</v>
      </c>
      <c r="B8203" s="246" t="s">
        <v>23529</v>
      </c>
      <c r="C8203" s="245" t="s">
        <v>15370</v>
      </c>
      <c r="D8203" s="247" t="n">
        <v>0.215</v>
      </c>
    </row>
    <row r="8204" customFormat="false" ht="12.8" hidden="false" customHeight="false" outlineLevel="0" collapsed="false">
      <c r="A8204" s="245" t="n">
        <v>102163</v>
      </c>
      <c r="B8204" s="246" t="s">
        <v>23530</v>
      </c>
      <c r="C8204" s="245" t="s">
        <v>15370</v>
      </c>
      <c r="D8204" s="247" t="n">
        <v>0.1033</v>
      </c>
    </row>
    <row r="8205" customFormat="false" ht="12.8" hidden="false" customHeight="false" outlineLevel="0" collapsed="false">
      <c r="A8205" s="245" t="n">
        <v>102153</v>
      </c>
      <c r="B8205" s="246" t="s">
        <v>23531</v>
      </c>
      <c r="C8205" s="245" t="s">
        <v>15370</v>
      </c>
      <c r="D8205" s="247" t="n">
        <v>0.1525</v>
      </c>
    </row>
    <row r="8206" customFormat="false" ht="12.8" hidden="false" customHeight="false" outlineLevel="0" collapsed="false">
      <c r="A8206" s="245" t="n">
        <v>102165</v>
      </c>
      <c r="B8206" s="246" t="s">
        <v>23532</v>
      </c>
      <c r="C8206" s="245" t="s">
        <v>15370</v>
      </c>
      <c r="D8206" s="247" t="n">
        <v>0.0883</v>
      </c>
    </row>
    <row r="8207" customFormat="false" ht="12.8" hidden="false" customHeight="false" outlineLevel="0" collapsed="false">
      <c r="A8207" s="245" t="n">
        <v>102155</v>
      </c>
      <c r="B8207" s="246" t="s">
        <v>23533</v>
      </c>
      <c r="C8207" s="245" t="s">
        <v>15370</v>
      </c>
      <c r="D8207" s="247" t="n">
        <v>0.1198</v>
      </c>
    </row>
    <row r="8208" customFormat="false" ht="12.8" hidden="false" customHeight="false" outlineLevel="0" collapsed="false">
      <c r="A8208" s="245" t="n">
        <v>102167</v>
      </c>
      <c r="B8208" s="246" t="s">
        <v>23534</v>
      </c>
      <c r="C8208" s="245" t="s">
        <v>15370</v>
      </c>
      <c r="D8208" s="247" t="n">
        <v>0.0608</v>
      </c>
    </row>
    <row r="8209" customFormat="false" ht="12.8" hidden="false" customHeight="false" outlineLevel="0" collapsed="false">
      <c r="A8209" s="245" t="n">
        <v>102157</v>
      </c>
      <c r="B8209" s="246" t="s">
        <v>23535</v>
      </c>
      <c r="C8209" s="245" t="s">
        <v>15370</v>
      </c>
      <c r="D8209" s="247" t="n">
        <v>0.0715</v>
      </c>
    </row>
    <row r="8210" customFormat="false" ht="12.8" hidden="false" customHeight="false" outlineLevel="0" collapsed="false">
      <c r="A8210" s="245" t="n">
        <v>102169</v>
      </c>
      <c r="B8210" s="246" t="s">
        <v>23536</v>
      </c>
      <c r="C8210" s="245" t="s">
        <v>15370</v>
      </c>
      <c r="D8210" s="247" t="n">
        <v>0.0369</v>
      </c>
    </row>
    <row r="8211" customFormat="false" ht="12.8" hidden="false" customHeight="false" outlineLevel="0" collapsed="false">
      <c r="A8211" s="245" t="n">
        <v>102159</v>
      </c>
      <c r="B8211" s="246" t="s">
        <v>23537</v>
      </c>
      <c r="C8211" s="245" t="s">
        <v>15370</v>
      </c>
      <c r="D8211" s="247" t="n">
        <v>0.0392</v>
      </c>
    </row>
    <row r="8212" customFormat="false" ht="12.8" hidden="false" customHeight="false" outlineLevel="0" collapsed="false">
      <c r="A8212" s="245" t="n">
        <v>102161</v>
      </c>
      <c r="B8212" s="246" t="s">
        <v>23538</v>
      </c>
      <c r="C8212" s="245" t="s">
        <v>15370</v>
      </c>
      <c r="D8212" s="247" t="n">
        <v>0.1242</v>
      </c>
    </row>
    <row r="8213" customFormat="false" ht="12.8" hidden="false" customHeight="false" outlineLevel="0" collapsed="false">
      <c r="A8213" s="245" t="n">
        <v>102151</v>
      </c>
      <c r="B8213" s="246" t="s">
        <v>23539</v>
      </c>
      <c r="C8213" s="245" t="s">
        <v>15370</v>
      </c>
      <c r="D8213" s="247" t="n">
        <v>0.2079</v>
      </c>
    </row>
    <row r="8214" customFormat="false" ht="12.8" hidden="false" customHeight="false" outlineLevel="0" collapsed="false">
      <c r="A8214" s="245" t="n">
        <v>102162</v>
      </c>
      <c r="B8214" s="246" t="s">
        <v>23540</v>
      </c>
      <c r="C8214" s="245" t="s">
        <v>15370</v>
      </c>
      <c r="D8214" s="247" t="n">
        <v>0.1177</v>
      </c>
    </row>
    <row r="8215" customFormat="false" ht="12.8" hidden="false" customHeight="false" outlineLevel="0" collapsed="false">
      <c r="A8215" s="245" t="n">
        <v>102152</v>
      </c>
      <c r="B8215" s="246" t="s">
        <v>23541</v>
      </c>
      <c r="C8215" s="245" t="s">
        <v>15370</v>
      </c>
      <c r="D8215" s="247" t="n">
        <v>0.1892</v>
      </c>
    </row>
    <row r="8216" customFormat="false" ht="12.8" hidden="false" customHeight="false" outlineLevel="0" collapsed="false">
      <c r="A8216" s="245" t="n">
        <v>102164</v>
      </c>
      <c r="B8216" s="246" t="s">
        <v>23542</v>
      </c>
      <c r="C8216" s="245" t="s">
        <v>15370</v>
      </c>
      <c r="D8216" s="247" t="n">
        <v>0.0988</v>
      </c>
    </row>
    <row r="8217" customFormat="false" ht="12.8" hidden="false" customHeight="false" outlineLevel="0" collapsed="false">
      <c r="A8217" s="245" t="n">
        <v>102154</v>
      </c>
      <c r="B8217" s="246" t="s">
        <v>23543</v>
      </c>
      <c r="C8217" s="245" t="s">
        <v>15370</v>
      </c>
      <c r="D8217" s="247" t="n">
        <v>0.1419</v>
      </c>
    </row>
    <row r="8218" customFormat="false" ht="12.8" hidden="false" customHeight="false" outlineLevel="0" collapsed="false">
      <c r="A8218" s="245" t="n">
        <v>102166</v>
      </c>
      <c r="B8218" s="246" t="s">
        <v>23544</v>
      </c>
      <c r="C8218" s="245" t="s">
        <v>15370</v>
      </c>
      <c r="D8218" s="247" t="n">
        <v>0.0762</v>
      </c>
    </row>
    <row r="8219" customFormat="false" ht="12.8" hidden="false" customHeight="false" outlineLevel="0" collapsed="false">
      <c r="A8219" s="245" t="n">
        <v>102156</v>
      </c>
      <c r="B8219" s="246" t="s">
        <v>23545</v>
      </c>
      <c r="C8219" s="245" t="s">
        <v>15370</v>
      </c>
      <c r="D8219" s="247" t="n">
        <v>0.0967</v>
      </c>
    </row>
    <row r="8220" customFormat="false" ht="12.8" hidden="false" customHeight="false" outlineLevel="0" collapsed="false">
      <c r="A8220" s="245" t="n">
        <v>102168</v>
      </c>
      <c r="B8220" s="246" t="s">
        <v>23546</v>
      </c>
      <c r="C8220" s="245" t="s">
        <v>15370</v>
      </c>
      <c r="D8220" s="247" t="n">
        <v>0.0477</v>
      </c>
    </row>
    <row r="8221" customFormat="false" ht="12.8" hidden="false" customHeight="false" outlineLevel="0" collapsed="false">
      <c r="A8221" s="245" t="n">
        <v>102158</v>
      </c>
      <c r="B8221" s="246" t="s">
        <v>23547</v>
      </c>
      <c r="C8221" s="245" t="s">
        <v>15370</v>
      </c>
      <c r="D8221" s="247" t="n">
        <v>0.0529</v>
      </c>
    </row>
    <row r="8222" customFormat="false" ht="12.8" hidden="false" customHeight="false" outlineLevel="0" collapsed="false">
      <c r="A8222" s="245" t="n">
        <v>102181</v>
      </c>
      <c r="B8222" s="246" t="s">
        <v>23548</v>
      </c>
      <c r="C8222" s="245" t="s">
        <v>15370</v>
      </c>
      <c r="D8222" s="247" t="n">
        <v>0.1287</v>
      </c>
    </row>
    <row r="8223" customFormat="false" ht="12.8" hidden="false" customHeight="false" outlineLevel="0" collapsed="false">
      <c r="A8223" s="245" t="n">
        <v>102179</v>
      </c>
      <c r="B8223" s="246" t="s">
        <v>23549</v>
      </c>
      <c r="C8223" s="245" t="s">
        <v>15370</v>
      </c>
      <c r="D8223" s="247" t="n">
        <v>0.1895</v>
      </c>
    </row>
    <row r="8224" customFormat="false" ht="12.8" hidden="false" customHeight="false" outlineLevel="0" collapsed="false">
      <c r="A8224" s="245" t="n">
        <v>102180</v>
      </c>
      <c r="B8224" s="246" t="s">
        <v>23550</v>
      </c>
      <c r="C8224" s="245" t="s">
        <v>15370</v>
      </c>
      <c r="D8224" s="247" t="n">
        <v>0.1595</v>
      </c>
    </row>
    <row r="8225" customFormat="false" ht="12.8" hidden="false" customHeight="false" outlineLevel="0" collapsed="false">
      <c r="A8225" s="245" t="n">
        <v>102189</v>
      </c>
      <c r="B8225" s="246" t="s">
        <v>23551</v>
      </c>
      <c r="C8225" s="245" t="s">
        <v>14</v>
      </c>
      <c r="D8225" s="247" t="n">
        <v>0.294</v>
      </c>
    </row>
    <row r="8226" customFormat="false" ht="12.8" hidden="false" customHeight="false" outlineLevel="0" collapsed="false">
      <c r="A8226" s="245" t="n">
        <v>102188</v>
      </c>
      <c r="B8226" s="246" t="s">
        <v>23552</v>
      </c>
      <c r="C8226" s="245" t="s">
        <v>14</v>
      </c>
      <c r="D8226" s="247" t="n">
        <v>0.0696</v>
      </c>
    </row>
    <row r="8227" customFormat="false" ht="12.8" hidden="false" customHeight="false" outlineLevel="0" collapsed="false">
      <c r="A8227" s="245" t="n">
        <v>106320</v>
      </c>
      <c r="B8227" s="246" t="s">
        <v>23553</v>
      </c>
      <c r="C8227" s="245" t="s">
        <v>14</v>
      </c>
      <c r="D8227" s="247" t="n">
        <v>0.0697</v>
      </c>
    </row>
    <row r="8228" customFormat="false" ht="12.8" hidden="false" customHeight="false" outlineLevel="0" collapsed="false">
      <c r="A8228" s="245" t="n">
        <v>102185</v>
      </c>
      <c r="B8228" s="246" t="s">
        <v>23554</v>
      </c>
      <c r="C8228" s="245" t="s">
        <v>14</v>
      </c>
      <c r="D8228" s="247" t="n">
        <v>0.0734</v>
      </c>
    </row>
    <row r="8229" customFormat="false" ht="12.8" hidden="false" customHeight="false" outlineLevel="0" collapsed="false">
      <c r="A8229" s="245" t="n">
        <v>106318</v>
      </c>
      <c r="B8229" s="246" t="s">
        <v>23555</v>
      </c>
      <c r="C8229" s="245" t="s">
        <v>14</v>
      </c>
      <c r="D8229" s="247" t="n">
        <v>0.0717</v>
      </c>
    </row>
    <row r="8230" customFormat="false" ht="12.8" hidden="false" customHeight="false" outlineLevel="0" collapsed="false">
      <c r="A8230" s="245" t="n">
        <v>106319</v>
      </c>
      <c r="B8230" s="246" t="s">
        <v>23556</v>
      </c>
      <c r="C8230" s="245" t="s">
        <v>14</v>
      </c>
      <c r="D8230" s="247" t="n">
        <v>0.0712</v>
      </c>
    </row>
    <row r="8231" customFormat="false" ht="12.8" hidden="false" customHeight="false" outlineLevel="0" collapsed="false">
      <c r="A8231" s="245" t="n">
        <v>102184</v>
      </c>
      <c r="B8231" s="246" t="s">
        <v>23557</v>
      </c>
      <c r="C8231" s="245" t="s">
        <v>14</v>
      </c>
      <c r="D8231" s="247" t="n">
        <v>0.0708</v>
      </c>
    </row>
    <row r="8232" customFormat="false" ht="12.8" hidden="false" customHeight="false" outlineLevel="0" collapsed="false">
      <c r="A8232" s="245" t="n">
        <v>102183</v>
      </c>
      <c r="B8232" s="246" t="s">
        <v>23558</v>
      </c>
      <c r="C8232" s="245" t="s">
        <v>14</v>
      </c>
      <c r="D8232" s="247" t="n">
        <v>0.1126</v>
      </c>
    </row>
    <row r="8233" customFormat="false" ht="12.8" hidden="false" customHeight="false" outlineLevel="0" collapsed="false">
      <c r="A8233" s="245" t="n">
        <v>102182</v>
      </c>
      <c r="B8233" s="246" t="s">
        <v>23559</v>
      </c>
      <c r="C8233" s="245" t="s">
        <v>14</v>
      </c>
      <c r="D8233" s="247" t="n">
        <v>0.0945</v>
      </c>
    </row>
    <row r="8234" customFormat="false" ht="12.8" hidden="false" customHeight="false" outlineLevel="0" collapsed="false">
      <c r="A8234" s="245" t="n">
        <v>102191</v>
      </c>
      <c r="B8234" s="246" t="s">
        <v>23560</v>
      </c>
      <c r="C8234" s="245" t="s">
        <v>15370</v>
      </c>
      <c r="D8234" s="247" t="n">
        <v>1</v>
      </c>
    </row>
    <row r="8235" customFormat="false" ht="12.8" hidden="false" customHeight="false" outlineLevel="0" collapsed="false">
      <c r="A8235" s="245" t="n">
        <v>102190</v>
      </c>
      <c r="B8235" s="246" t="s">
        <v>23561</v>
      </c>
      <c r="C8235" s="245" t="s">
        <v>15370</v>
      </c>
      <c r="D8235" s="247" t="n">
        <v>1</v>
      </c>
    </row>
    <row r="8236" customFormat="false" ht="12.8" hidden="false" customHeight="false" outlineLevel="0" collapsed="false">
      <c r="A8236" s="245" t="n">
        <v>102192</v>
      </c>
      <c r="B8236" s="246" t="s">
        <v>23562</v>
      </c>
      <c r="C8236" s="245" t="s">
        <v>15370</v>
      </c>
      <c r="D8236" s="247" t="n">
        <v>1</v>
      </c>
    </row>
    <row r="8237" customFormat="false" ht="12.8" hidden="false" customHeight="false" outlineLevel="0" collapsed="false">
      <c r="A8237" s="245" t="n">
        <v>89354</v>
      </c>
      <c r="B8237" s="246" t="s">
        <v>23563</v>
      </c>
      <c r="C8237" s="245" t="s">
        <v>14</v>
      </c>
      <c r="D8237" s="247" t="n">
        <v>0.0333</v>
      </c>
    </row>
    <row r="8238" customFormat="false" ht="12.8" hidden="false" customHeight="false" outlineLevel="0" collapsed="false">
      <c r="A8238" s="245" t="n">
        <v>103041</v>
      </c>
      <c r="B8238" s="246" t="s">
        <v>23564</v>
      </c>
      <c r="C8238" s="245" t="s">
        <v>14</v>
      </c>
      <c r="D8238" s="247" t="n">
        <v>0.1283</v>
      </c>
    </row>
    <row r="8239" customFormat="false" ht="12.8" hidden="false" customHeight="false" outlineLevel="0" collapsed="false">
      <c r="A8239" s="245" t="n">
        <v>103042</v>
      </c>
      <c r="B8239" s="246" t="s">
        <v>23565</v>
      </c>
      <c r="C8239" s="245" t="s">
        <v>14</v>
      </c>
      <c r="D8239" s="247" t="n">
        <v>0.161</v>
      </c>
    </row>
    <row r="8240" customFormat="false" ht="12.8" hidden="false" customHeight="false" outlineLevel="0" collapsed="false">
      <c r="A8240" s="245" t="n">
        <v>103043</v>
      </c>
      <c r="B8240" s="246" t="s">
        <v>23566</v>
      </c>
      <c r="C8240" s="245" t="s">
        <v>14</v>
      </c>
      <c r="D8240" s="247" t="n">
        <v>0.1104</v>
      </c>
    </row>
    <row r="8241" customFormat="false" ht="12.8" hidden="false" customHeight="false" outlineLevel="0" collapsed="false">
      <c r="A8241" s="245" t="n">
        <v>103044</v>
      </c>
      <c r="B8241" s="246" t="s">
        <v>23567</v>
      </c>
      <c r="C8241" s="245" t="s">
        <v>14</v>
      </c>
      <c r="D8241" s="247" t="n">
        <v>0.1261</v>
      </c>
    </row>
    <row r="8242" customFormat="false" ht="12.8" hidden="false" customHeight="false" outlineLevel="0" collapsed="false">
      <c r="A8242" s="245" t="n">
        <v>103039</v>
      </c>
      <c r="B8242" s="246" t="s">
        <v>23568</v>
      </c>
      <c r="C8242" s="245" t="s">
        <v>14</v>
      </c>
      <c r="D8242" s="247" t="n">
        <v>0.1369</v>
      </c>
    </row>
    <row r="8243" customFormat="false" ht="12.8" hidden="false" customHeight="false" outlineLevel="0" collapsed="false">
      <c r="A8243" s="245" t="n">
        <v>103038</v>
      </c>
      <c r="B8243" s="246" t="s">
        <v>23569</v>
      </c>
      <c r="C8243" s="245" t="s">
        <v>14</v>
      </c>
      <c r="D8243" s="247" t="n">
        <v>0.1134</v>
      </c>
    </row>
    <row r="8244" customFormat="false" ht="12.8" hidden="false" customHeight="false" outlineLevel="0" collapsed="false">
      <c r="A8244" s="245" t="n">
        <v>103037</v>
      </c>
      <c r="B8244" s="246" t="s">
        <v>23570</v>
      </c>
      <c r="C8244" s="245" t="s">
        <v>14</v>
      </c>
      <c r="D8244" s="247" t="n">
        <v>0.1115</v>
      </c>
    </row>
    <row r="8245" customFormat="false" ht="12.8" hidden="false" customHeight="false" outlineLevel="0" collapsed="false">
      <c r="A8245" s="245" t="n">
        <v>103036</v>
      </c>
      <c r="B8245" s="246" t="s">
        <v>23571</v>
      </c>
      <c r="C8245" s="245" t="s">
        <v>14</v>
      </c>
      <c r="D8245" s="247" t="n">
        <v>0.106</v>
      </c>
    </row>
    <row r="8246" customFormat="false" ht="12.8" hidden="false" customHeight="false" outlineLevel="0" collapsed="false">
      <c r="A8246" s="245" t="n">
        <v>103040</v>
      </c>
      <c r="B8246" s="246" t="s">
        <v>23572</v>
      </c>
      <c r="C8246" s="245" t="s">
        <v>14</v>
      </c>
      <c r="D8246" s="247" t="n">
        <v>0.1181</v>
      </c>
    </row>
    <row r="8247" customFormat="false" ht="12.8" hidden="false" customHeight="false" outlineLevel="0" collapsed="false">
      <c r="A8247" s="245" t="n">
        <v>90371</v>
      </c>
      <c r="B8247" s="246" t="s">
        <v>23573</v>
      </c>
      <c r="C8247" s="245" t="s">
        <v>14</v>
      </c>
      <c r="D8247" s="247" t="n">
        <v>0.1317</v>
      </c>
    </row>
    <row r="8248" customFormat="false" ht="12.8" hidden="false" customHeight="false" outlineLevel="0" collapsed="false">
      <c r="A8248" s="245" t="n">
        <v>103047</v>
      </c>
      <c r="B8248" s="246" t="s">
        <v>23574</v>
      </c>
      <c r="C8248" s="245" t="s">
        <v>14</v>
      </c>
      <c r="D8248" s="247" t="n">
        <v>0.1256</v>
      </c>
    </row>
    <row r="8249" customFormat="false" ht="12.8" hidden="false" customHeight="false" outlineLevel="0" collapsed="false">
      <c r="A8249" s="245" t="n">
        <v>94489</v>
      </c>
      <c r="B8249" s="246" t="s">
        <v>23575</v>
      </c>
      <c r="C8249" s="245" t="s">
        <v>14</v>
      </c>
      <c r="D8249" s="247" t="n">
        <v>0.0931</v>
      </c>
    </row>
    <row r="8250" customFormat="false" ht="12.8" hidden="false" customHeight="false" outlineLevel="0" collapsed="false">
      <c r="A8250" s="245" t="n">
        <v>94490</v>
      </c>
      <c r="B8250" s="246" t="s">
        <v>23576</v>
      </c>
      <c r="C8250" s="245" t="s">
        <v>14</v>
      </c>
      <c r="D8250" s="247" t="n">
        <v>0.0618</v>
      </c>
    </row>
    <row r="8251" customFormat="false" ht="12.8" hidden="false" customHeight="false" outlineLevel="0" collapsed="false">
      <c r="A8251" s="245" t="n">
        <v>94491</v>
      </c>
      <c r="B8251" s="246" t="s">
        <v>23577</v>
      </c>
      <c r="C8251" s="245" t="s">
        <v>14</v>
      </c>
      <c r="D8251" s="247" t="n">
        <v>0.0648</v>
      </c>
    </row>
    <row r="8252" customFormat="false" ht="12.8" hidden="false" customHeight="false" outlineLevel="0" collapsed="false">
      <c r="A8252" s="245" t="n">
        <v>94492</v>
      </c>
      <c r="B8252" s="246" t="s">
        <v>23578</v>
      </c>
      <c r="C8252" s="245" t="s">
        <v>14</v>
      </c>
      <c r="D8252" s="247" t="n">
        <v>0.063</v>
      </c>
    </row>
    <row r="8253" customFormat="false" ht="12.8" hidden="false" customHeight="false" outlineLevel="0" collapsed="false">
      <c r="A8253" s="245" t="n">
        <v>94493</v>
      </c>
      <c r="B8253" s="246" t="s">
        <v>23579</v>
      </c>
      <c r="C8253" s="245" t="s">
        <v>14</v>
      </c>
      <c r="D8253" s="247" t="n">
        <v>0.0558</v>
      </c>
    </row>
    <row r="8254" customFormat="false" ht="12.8" hidden="false" customHeight="false" outlineLevel="0" collapsed="false">
      <c r="A8254" s="245" t="n">
        <v>94497</v>
      </c>
      <c r="B8254" s="246" t="s">
        <v>23580</v>
      </c>
      <c r="C8254" s="245" t="s">
        <v>14</v>
      </c>
      <c r="D8254" s="247" t="n">
        <v>0.0977</v>
      </c>
    </row>
    <row r="8255" customFormat="false" ht="12.8" hidden="false" customHeight="false" outlineLevel="0" collapsed="false">
      <c r="A8255" s="245" t="n">
        <v>94794</v>
      </c>
      <c r="B8255" s="246" t="s">
        <v>23581</v>
      </c>
      <c r="C8255" s="245" t="s">
        <v>14</v>
      </c>
      <c r="D8255" s="247" t="n">
        <v>0.088</v>
      </c>
    </row>
    <row r="8256" customFormat="false" ht="12.8" hidden="false" customHeight="false" outlineLevel="0" collapsed="false">
      <c r="A8256" s="245" t="n">
        <v>94496</v>
      </c>
      <c r="B8256" s="246" t="s">
        <v>23582</v>
      </c>
      <c r="C8256" s="245" t="s">
        <v>14</v>
      </c>
      <c r="D8256" s="247" t="n">
        <v>0.095</v>
      </c>
    </row>
    <row r="8257" customFormat="false" ht="12.8" hidden="false" customHeight="false" outlineLevel="0" collapsed="false">
      <c r="A8257" s="245" t="n">
        <v>94793</v>
      </c>
      <c r="B8257" s="246" t="s">
        <v>23583</v>
      </c>
      <c r="C8257" s="245" t="s">
        <v>14</v>
      </c>
      <c r="D8257" s="247" t="n">
        <v>0.0778</v>
      </c>
    </row>
    <row r="8258" customFormat="false" ht="12.8" hidden="false" customHeight="false" outlineLevel="0" collapsed="false">
      <c r="A8258" s="245" t="n">
        <v>94495</v>
      </c>
      <c r="B8258" s="246" t="s">
        <v>23584</v>
      </c>
      <c r="C8258" s="245" t="s">
        <v>14</v>
      </c>
      <c r="D8258" s="247" t="n">
        <v>0.0951</v>
      </c>
    </row>
    <row r="8259" customFormat="false" ht="12.8" hidden="false" customHeight="false" outlineLevel="0" collapsed="false">
      <c r="A8259" s="245" t="n">
        <v>94792</v>
      </c>
      <c r="B8259" s="246" t="s">
        <v>23585</v>
      </c>
      <c r="C8259" s="245" t="s">
        <v>14</v>
      </c>
      <c r="D8259" s="247" t="n">
        <v>0.0886</v>
      </c>
    </row>
    <row r="8260" customFormat="false" ht="12.8" hidden="false" customHeight="false" outlineLevel="0" collapsed="false">
      <c r="A8260" s="245" t="n">
        <v>89352</v>
      </c>
      <c r="B8260" s="246" t="s">
        <v>23586</v>
      </c>
      <c r="C8260" s="245" t="s">
        <v>14</v>
      </c>
      <c r="D8260" s="247" t="n">
        <v>0.0781</v>
      </c>
    </row>
    <row r="8261" customFormat="false" ht="12.8" hidden="false" customHeight="false" outlineLevel="0" collapsed="false">
      <c r="A8261" s="245" t="n">
        <v>89986</v>
      </c>
      <c r="B8261" s="246" t="s">
        <v>23587</v>
      </c>
      <c r="C8261" s="245" t="s">
        <v>14</v>
      </c>
      <c r="D8261" s="247" t="n">
        <v>0.0864</v>
      </c>
    </row>
    <row r="8262" customFormat="false" ht="12.8" hidden="false" customHeight="false" outlineLevel="0" collapsed="false">
      <c r="A8262" s="245" t="n">
        <v>94499</v>
      </c>
      <c r="B8262" s="246" t="s">
        <v>23588</v>
      </c>
      <c r="C8262" s="245" t="s">
        <v>14</v>
      </c>
      <c r="D8262" s="247" t="n">
        <v>0.0609</v>
      </c>
    </row>
    <row r="8263" customFormat="false" ht="12.8" hidden="false" customHeight="false" outlineLevel="0" collapsed="false">
      <c r="A8263" s="245" t="n">
        <v>94498</v>
      </c>
      <c r="B8263" s="246" t="s">
        <v>23589</v>
      </c>
      <c r="C8263" s="245" t="s">
        <v>14</v>
      </c>
      <c r="D8263" s="247" t="n">
        <v>0.0913</v>
      </c>
    </row>
    <row r="8264" customFormat="false" ht="12.8" hidden="false" customHeight="false" outlineLevel="0" collapsed="false">
      <c r="A8264" s="245" t="n">
        <v>94500</v>
      </c>
      <c r="B8264" s="246" t="s">
        <v>23590</v>
      </c>
      <c r="C8264" s="245" t="s">
        <v>14</v>
      </c>
      <c r="D8264" s="247" t="n">
        <v>0.0629</v>
      </c>
    </row>
    <row r="8265" customFormat="false" ht="12.8" hidden="false" customHeight="false" outlineLevel="0" collapsed="false">
      <c r="A8265" s="245" t="n">
        <v>89353</v>
      </c>
      <c r="B8265" s="246" t="s">
        <v>23591</v>
      </c>
      <c r="C8265" s="245" t="s">
        <v>14</v>
      </c>
      <c r="D8265" s="247" t="n">
        <v>0.1096</v>
      </c>
    </row>
    <row r="8266" customFormat="false" ht="12.8" hidden="false" customHeight="false" outlineLevel="0" collapsed="false">
      <c r="A8266" s="245" t="n">
        <v>89987</v>
      </c>
      <c r="B8266" s="246" t="s">
        <v>23592</v>
      </c>
      <c r="C8266" s="245" t="s">
        <v>14</v>
      </c>
      <c r="D8266" s="247" t="n">
        <v>0.0921</v>
      </c>
    </row>
    <row r="8267" customFormat="false" ht="12.8" hidden="false" customHeight="false" outlineLevel="0" collapsed="false">
      <c r="A8267" s="245" t="n">
        <v>94501</v>
      </c>
      <c r="B8267" s="246" t="s">
        <v>23593</v>
      </c>
      <c r="C8267" s="245" t="s">
        <v>14</v>
      </c>
      <c r="D8267" s="247" t="n">
        <v>0.0393</v>
      </c>
    </row>
    <row r="8268" customFormat="false" ht="12.8" hidden="false" customHeight="false" outlineLevel="0" collapsed="false">
      <c r="A8268" s="245" t="n">
        <v>89349</v>
      </c>
      <c r="B8268" s="246" t="s">
        <v>23594</v>
      </c>
      <c r="C8268" s="245" t="s">
        <v>14</v>
      </c>
      <c r="D8268" s="247" t="n">
        <v>0.1066</v>
      </c>
    </row>
    <row r="8269" customFormat="false" ht="12.8" hidden="false" customHeight="false" outlineLevel="0" collapsed="false">
      <c r="A8269" s="245" t="n">
        <v>89984</v>
      </c>
      <c r="B8269" s="246" t="s">
        <v>23595</v>
      </c>
      <c r="C8269" s="245" t="s">
        <v>14</v>
      </c>
      <c r="D8269" s="247" t="n">
        <v>0.0842</v>
      </c>
    </row>
    <row r="8270" customFormat="false" ht="12.8" hidden="false" customHeight="false" outlineLevel="0" collapsed="false">
      <c r="A8270" s="245" t="n">
        <v>89985</v>
      </c>
      <c r="B8270" s="246" t="s">
        <v>23596</v>
      </c>
      <c r="C8270" s="245" t="s">
        <v>14</v>
      </c>
      <c r="D8270" s="247" t="n">
        <v>0.0971</v>
      </c>
    </row>
    <row r="8271" customFormat="false" ht="12.8" hidden="false" customHeight="false" outlineLevel="0" collapsed="false">
      <c r="A8271" s="245" t="n">
        <v>89351</v>
      </c>
      <c r="B8271" s="246" t="s">
        <v>23597</v>
      </c>
      <c r="C8271" s="245" t="s">
        <v>14</v>
      </c>
      <c r="D8271" s="247" t="n">
        <v>0.1329</v>
      </c>
    </row>
    <row r="8272" customFormat="false" ht="12.8" hidden="false" customHeight="false" outlineLevel="0" collapsed="false">
      <c r="A8272" s="245" t="n">
        <v>103045</v>
      </c>
      <c r="B8272" s="246" t="s">
        <v>23598</v>
      </c>
      <c r="C8272" s="245" t="s">
        <v>14</v>
      </c>
      <c r="D8272" s="247" t="n">
        <v>0.2751</v>
      </c>
    </row>
    <row r="8273" customFormat="false" ht="12.8" hidden="false" customHeight="false" outlineLevel="0" collapsed="false">
      <c r="A8273" s="245" t="n">
        <v>103046</v>
      </c>
      <c r="B8273" s="246" t="s">
        <v>23599</v>
      </c>
      <c r="C8273" s="245" t="s">
        <v>14</v>
      </c>
      <c r="D8273" s="247" t="n">
        <v>0.1705</v>
      </c>
    </row>
    <row r="8274" customFormat="false" ht="12.8" hidden="false" customHeight="false" outlineLevel="0" collapsed="false">
      <c r="A8274" s="245" t="n">
        <v>103048</v>
      </c>
      <c r="B8274" s="246" t="s">
        <v>23600</v>
      </c>
      <c r="C8274" s="245" t="s">
        <v>14</v>
      </c>
      <c r="D8274" s="247" t="n">
        <v>0.1708</v>
      </c>
    </row>
    <row r="8275" customFormat="false" ht="12.8" hidden="false" customHeight="false" outlineLevel="0" collapsed="false">
      <c r="A8275" s="245" t="n">
        <v>103049</v>
      </c>
      <c r="B8275" s="246" t="s">
        <v>23601</v>
      </c>
      <c r="C8275" s="245" t="s">
        <v>14</v>
      </c>
      <c r="D8275" s="247" t="n">
        <v>0.1439</v>
      </c>
    </row>
    <row r="8276" customFormat="false" ht="12.8" hidden="false" customHeight="false" outlineLevel="0" collapsed="false">
      <c r="A8276" s="245" t="n">
        <v>103029</v>
      </c>
      <c r="B8276" s="246" t="s">
        <v>23602</v>
      </c>
      <c r="C8276" s="245" t="s">
        <v>14</v>
      </c>
      <c r="D8276" s="247" t="n">
        <v>0.0956</v>
      </c>
    </row>
    <row r="8277" customFormat="false" ht="12.8" hidden="false" customHeight="false" outlineLevel="0" collapsed="false">
      <c r="A8277" s="245" t="n">
        <v>103019</v>
      </c>
      <c r="B8277" s="246" t="s">
        <v>23603</v>
      </c>
      <c r="C8277" s="245" t="s">
        <v>14</v>
      </c>
      <c r="D8277" s="247" t="n">
        <v>0.1248</v>
      </c>
    </row>
    <row r="8278" customFormat="false" ht="12.8" hidden="false" customHeight="false" outlineLevel="0" collapsed="false">
      <c r="A8278" s="245" t="n">
        <v>103050</v>
      </c>
      <c r="B8278" s="246" t="s">
        <v>23604</v>
      </c>
      <c r="C8278" s="245" t="s">
        <v>14</v>
      </c>
      <c r="D8278" s="247" t="n">
        <v>0.7435</v>
      </c>
    </row>
    <row r="8279" customFormat="false" ht="12.8" hidden="false" customHeight="false" outlineLevel="0" collapsed="false">
      <c r="A8279" s="245" t="n">
        <v>103051</v>
      </c>
      <c r="B8279" s="246" t="s">
        <v>23605</v>
      </c>
      <c r="C8279" s="245" t="s">
        <v>14</v>
      </c>
      <c r="D8279" s="247" t="n">
        <v>0.7503</v>
      </c>
    </row>
    <row r="8280" customFormat="false" ht="12.8" hidden="false" customHeight="false" outlineLevel="0" collapsed="false">
      <c r="A8280" s="245" t="n">
        <v>103052</v>
      </c>
      <c r="B8280" s="246" t="s">
        <v>23606</v>
      </c>
      <c r="C8280" s="245" t="s">
        <v>14</v>
      </c>
      <c r="D8280" s="247" t="n">
        <v>0.6819</v>
      </c>
    </row>
    <row r="8281" customFormat="false" ht="12.8" hidden="false" customHeight="false" outlineLevel="0" collapsed="false">
      <c r="A8281" s="245" t="n">
        <v>94799</v>
      </c>
      <c r="B8281" s="246" t="s">
        <v>23607</v>
      </c>
      <c r="C8281" s="245" t="s">
        <v>14</v>
      </c>
      <c r="D8281" s="247" t="n">
        <v>0.0877</v>
      </c>
    </row>
    <row r="8282" customFormat="false" ht="12.8" hidden="false" customHeight="false" outlineLevel="0" collapsed="false">
      <c r="A8282" s="245" t="n">
        <v>94798</v>
      </c>
      <c r="B8282" s="246" t="s">
        <v>23608</v>
      </c>
      <c r="C8282" s="245" t="s">
        <v>14</v>
      </c>
      <c r="D8282" s="247" t="n">
        <v>0.0825</v>
      </c>
    </row>
    <row r="8283" customFormat="false" ht="12.8" hidden="false" customHeight="false" outlineLevel="0" collapsed="false">
      <c r="A8283" s="245" t="n">
        <v>94797</v>
      </c>
      <c r="B8283" s="246" t="s">
        <v>23609</v>
      </c>
      <c r="C8283" s="245" t="s">
        <v>14</v>
      </c>
      <c r="D8283" s="247" t="n">
        <v>0.1011</v>
      </c>
    </row>
    <row r="8284" customFormat="false" ht="12.8" hidden="false" customHeight="false" outlineLevel="0" collapsed="false">
      <c r="A8284" s="245" t="n">
        <v>94795</v>
      </c>
      <c r="B8284" s="246" t="s">
        <v>23610</v>
      </c>
      <c r="C8284" s="245" t="s">
        <v>14</v>
      </c>
      <c r="D8284" s="247" t="n">
        <v>0.1167</v>
      </c>
    </row>
    <row r="8285" customFormat="false" ht="12.8" hidden="false" customHeight="false" outlineLevel="0" collapsed="false">
      <c r="A8285" s="245" t="n">
        <v>94800</v>
      </c>
      <c r="B8285" s="246" t="s">
        <v>23611</v>
      </c>
      <c r="C8285" s="245" t="s">
        <v>14</v>
      </c>
      <c r="D8285" s="247" t="n">
        <v>0.0882</v>
      </c>
    </row>
    <row r="8286" customFormat="false" ht="12.8" hidden="false" customHeight="false" outlineLevel="0" collapsed="false">
      <c r="A8286" s="245" t="n">
        <v>94796</v>
      </c>
      <c r="B8286" s="246" t="s">
        <v>23612</v>
      </c>
      <c r="C8286" s="245" t="s">
        <v>14</v>
      </c>
      <c r="D8286" s="247" t="n">
        <v>0.158</v>
      </c>
    </row>
    <row r="8287" customFormat="false" ht="12.8" hidden="false" customHeight="false" outlineLevel="0" collapsed="false">
      <c r="A8287" s="245" t="n">
        <v>99635</v>
      </c>
      <c r="B8287" s="246" t="s">
        <v>23613</v>
      </c>
      <c r="C8287" s="245" t="s">
        <v>14</v>
      </c>
      <c r="D8287" s="247" t="n">
        <v>0.1093</v>
      </c>
    </row>
    <row r="8288" customFormat="false" ht="12.8" hidden="false" customHeight="false" outlineLevel="0" collapsed="false">
      <c r="A8288" s="245" t="n">
        <v>103018</v>
      </c>
      <c r="B8288" s="246" t="s">
        <v>23614</v>
      </c>
      <c r="C8288" s="245" t="s">
        <v>14</v>
      </c>
      <c r="D8288" s="247" t="n">
        <v>0.1161</v>
      </c>
    </row>
    <row r="8289" customFormat="false" ht="12.8" hidden="false" customHeight="false" outlineLevel="0" collapsed="false">
      <c r="A8289" s="245" t="n">
        <v>95252</v>
      </c>
      <c r="B8289" s="246" t="s">
        <v>23615</v>
      </c>
      <c r="C8289" s="245" t="s">
        <v>14</v>
      </c>
      <c r="D8289" s="247" t="n">
        <v>0.0689</v>
      </c>
    </row>
    <row r="8290" customFormat="false" ht="12.8" hidden="false" customHeight="false" outlineLevel="0" collapsed="false">
      <c r="A8290" s="245" t="n">
        <v>95251</v>
      </c>
      <c r="B8290" s="246" t="s">
        <v>23616</v>
      </c>
      <c r="C8290" s="245" t="s">
        <v>14</v>
      </c>
      <c r="D8290" s="247" t="n">
        <v>0.0641</v>
      </c>
    </row>
    <row r="8291" customFormat="false" ht="12.8" hidden="false" customHeight="false" outlineLevel="0" collapsed="false">
      <c r="A8291" s="245" t="n">
        <v>95250</v>
      </c>
      <c r="B8291" s="246" t="s">
        <v>23617</v>
      </c>
      <c r="C8291" s="245" t="s">
        <v>14</v>
      </c>
      <c r="D8291" s="247" t="n">
        <v>0.0698</v>
      </c>
    </row>
    <row r="8292" customFormat="false" ht="12.8" hidden="false" customHeight="false" outlineLevel="0" collapsed="false">
      <c r="A8292" s="245" t="n">
        <v>95248</v>
      </c>
      <c r="B8292" s="246" t="s">
        <v>23618</v>
      </c>
      <c r="C8292" s="245" t="s">
        <v>14</v>
      </c>
      <c r="D8292" s="247" t="n">
        <v>0.0535</v>
      </c>
    </row>
    <row r="8293" customFormat="false" ht="12.8" hidden="false" customHeight="false" outlineLevel="0" collapsed="false">
      <c r="A8293" s="245" t="n">
        <v>95253</v>
      </c>
      <c r="B8293" s="246" t="s">
        <v>23619</v>
      </c>
      <c r="C8293" s="245" t="s">
        <v>14</v>
      </c>
      <c r="D8293" s="247" t="n">
        <v>0.0584</v>
      </c>
    </row>
    <row r="8294" customFormat="false" ht="12.8" hidden="false" customHeight="false" outlineLevel="0" collapsed="false">
      <c r="A8294" s="245" t="n">
        <v>95249</v>
      </c>
      <c r="B8294" s="246" t="s">
        <v>23620</v>
      </c>
      <c r="C8294" s="245" t="s">
        <v>14</v>
      </c>
      <c r="D8294" s="247" t="n">
        <v>0.0699</v>
      </c>
    </row>
    <row r="8295" customFormat="false" ht="12.8" hidden="false" customHeight="false" outlineLevel="0" collapsed="false">
      <c r="A8295" s="245" t="n">
        <v>99622</v>
      </c>
      <c r="B8295" s="246" t="s">
        <v>23621</v>
      </c>
      <c r="C8295" s="245" t="s">
        <v>14</v>
      </c>
      <c r="D8295" s="247" t="n">
        <v>0.0438</v>
      </c>
    </row>
    <row r="8296" customFormat="false" ht="12.8" hidden="false" customHeight="false" outlineLevel="0" collapsed="false">
      <c r="A8296" s="245" t="n">
        <v>99621</v>
      </c>
      <c r="B8296" s="246" t="s">
        <v>23622</v>
      </c>
      <c r="C8296" s="245" t="s">
        <v>14</v>
      </c>
      <c r="D8296" s="247" t="n">
        <v>0.0378</v>
      </c>
    </row>
    <row r="8297" customFormat="false" ht="12.8" hidden="false" customHeight="false" outlineLevel="0" collapsed="false">
      <c r="A8297" s="245" t="n">
        <v>99620</v>
      </c>
      <c r="B8297" s="246" t="s">
        <v>23623</v>
      </c>
      <c r="C8297" s="245" t="s">
        <v>14</v>
      </c>
      <c r="D8297" s="247" t="n">
        <v>0.0414</v>
      </c>
    </row>
    <row r="8298" customFormat="false" ht="12.8" hidden="false" customHeight="false" outlineLevel="0" collapsed="false">
      <c r="A8298" s="245" t="n">
        <v>103008</v>
      </c>
      <c r="B8298" s="246" t="s">
        <v>23624</v>
      </c>
      <c r="C8298" s="245" t="s">
        <v>14</v>
      </c>
      <c r="D8298" s="247" t="n">
        <v>0.0333</v>
      </c>
    </row>
    <row r="8299" customFormat="false" ht="12.8" hidden="false" customHeight="false" outlineLevel="0" collapsed="false">
      <c r="A8299" s="245" t="n">
        <v>99624</v>
      </c>
      <c r="B8299" s="246" t="s">
        <v>23625</v>
      </c>
      <c r="C8299" s="245" t="s">
        <v>14</v>
      </c>
      <c r="D8299" s="247" t="n">
        <v>0.038</v>
      </c>
    </row>
    <row r="8300" customFormat="false" ht="12.8" hidden="false" customHeight="false" outlineLevel="0" collapsed="false">
      <c r="A8300" s="245" t="n">
        <v>99623</v>
      </c>
      <c r="B8300" s="246" t="s">
        <v>23626</v>
      </c>
      <c r="C8300" s="245" t="s">
        <v>14</v>
      </c>
      <c r="D8300" s="247" t="n">
        <v>0.0405</v>
      </c>
    </row>
    <row r="8301" customFormat="false" ht="12.8" hidden="false" customHeight="false" outlineLevel="0" collapsed="false">
      <c r="A8301" s="245" t="n">
        <v>99625</v>
      </c>
      <c r="B8301" s="246" t="s">
        <v>23627</v>
      </c>
      <c r="C8301" s="245" t="s">
        <v>14</v>
      </c>
      <c r="D8301" s="247" t="n">
        <v>0.0346</v>
      </c>
    </row>
    <row r="8302" customFormat="false" ht="12.8" hidden="false" customHeight="false" outlineLevel="0" collapsed="false">
      <c r="A8302" s="245" t="n">
        <v>99619</v>
      </c>
      <c r="B8302" s="246" t="s">
        <v>23628</v>
      </c>
      <c r="C8302" s="245" t="s">
        <v>14</v>
      </c>
      <c r="D8302" s="247" t="n">
        <v>0.0418</v>
      </c>
    </row>
    <row r="8303" customFormat="false" ht="12.8" hidden="false" customHeight="false" outlineLevel="0" collapsed="false">
      <c r="A8303" s="245" t="n">
        <v>99626</v>
      </c>
      <c r="B8303" s="246" t="s">
        <v>23629</v>
      </c>
      <c r="C8303" s="245" t="s">
        <v>14</v>
      </c>
      <c r="D8303" s="247" t="n">
        <v>0.0285</v>
      </c>
    </row>
    <row r="8304" customFormat="false" ht="12.8" hidden="false" customHeight="false" outlineLevel="0" collapsed="false">
      <c r="A8304" s="245" t="n">
        <v>99631</v>
      </c>
      <c r="B8304" s="246" t="s">
        <v>23630</v>
      </c>
      <c r="C8304" s="245" t="s">
        <v>14</v>
      </c>
      <c r="D8304" s="247" t="n">
        <v>0.0791</v>
      </c>
    </row>
    <row r="8305" customFormat="false" ht="12.8" hidden="false" customHeight="false" outlineLevel="0" collapsed="false">
      <c r="A8305" s="245" t="n">
        <v>99630</v>
      </c>
      <c r="B8305" s="246" t="s">
        <v>23631</v>
      </c>
      <c r="C8305" s="245" t="s">
        <v>14</v>
      </c>
      <c r="D8305" s="247" t="n">
        <v>0.0707</v>
      </c>
    </row>
    <row r="8306" customFormat="false" ht="12.8" hidden="false" customHeight="false" outlineLevel="0" collapsed="false">
      <c r="A8306" s="245" t="n">
        <v>99629</v>
      </c>
      <c r="B8306" s="246" t="s">
        <v>23632</v>
      </c>
      <c r="C8306" s="245" t="s">
        <v>14</v>
      </c>
      <c r="D8306" s="247" t="n">
        <v>0.0773</v>
      </c>
    </row>
    <row r="8307" customFormat="false" ht="12.8" hidden="false" customHeight="false" outlineLevel="0" collapsed="false">
      <c r="A8307" s="245" t="n">
        <v>99627</v>
      </c>
      <c r="B8307" s="246" t="s">
        <v>23633</v>
      </c>
      <c r="C8307" s="245" t="s">
        <v>14</v>
      </c>
      <c r="D8307" s="247" t="n">
        <v>0.0452</v>
      </c>
    </row>
    <row r="8308" customFormat="false" ht="12.8" hidden="false" customHeight="false" outlineLevel="0" collapsed="false">
      <c r="A8308" s="245" t="n">
        <v>103009</v>
      </c>
      <c r="B8308" s="246" t="s">
        <v>23634</v>
      </c>
      <c r="C8308" s="245" t="s">
        <v>14</v>
      </c>
      <c r="D8308" s="247" t="n">
        <v>0.0598</v>
      </c>
    </row>
    <row r="8309" customFormat="false" ht="12.8" hidden="false" customHeight="false" outlineLevel="0" collapsed="false">
      <c r="A8309" s="245" t="n">
        <v>99632</v>
      </c>
      <c r="B8309" s="246" t="s">
        <v>23635</v>
      </c>
      <c r="C8309" s="245" t="s">
        <v>14</v>
      </c>
      <c r="D8309" s="247" t="n">
        <v>0.0708</v>
      </c>
    </row>
    <row r="8310" customFormat="false" ht="12.8" hidden="false" customHeight="false" outlineLevel="0" collapsed="false">
      <c r="A8310" s="245" t="n">
        <v>99633</v>
      </c>
      <c r="B8310" s="246" t="s">
        <v>23636</v>
      </c>
      <c r="C8310" s="245" t="s">
        <v>14</v>
      </c>
      <c r="D8310" s="247" t="n">
        <v>0.0552</v>
      </c>
    </row>
    <row r="8311" customFormat="false" ht="12.8" hidden="false" customHeight="false" outlineLevel="0" collapsed="false">
      <c r="A8311" s="245" t="n">
        <v>99628</v>
      </c>
      <c r="B8311" s="246" t="s">
        <v>23637</v>
      </c>
      <c r="C8311" s="245" t="s">
        <v>14</v>
      </c>
      <c r="D8311" s="247" t="n">
        <v>0.0636</v>
      </c>
    </row>
    <row r="8312" customFormat="false" ht="12.8" hidden="false" customHeight="false" outlineLevel="0" collapsed="false">
      <c r="A8312" s="245" t="n">
        <v>99634</v>
      </c>
      <c r="B8312" s="246" t="s">
        <v>23638</v>
      </c>
      <c r="C8312" s="245" t="s">
        <v>14</v>
      </c>
      <c r="D8312" s="247" t="n">
        <v>0.0409</v>
      </c>
    </row>
    <row r="8313" customFormat="false" ht="12.8" hidden="false" customHeight="false" outlineLevel="0" collapsed="false">
      <c r="A8313" s="245" t="n">
        <v>103013</v>
      </c>
      <c r="B8313" s="246" t="s">
        <v>23639</v>
      </c>
      <c r="C8313" s="245" t="s">
        <v>14</v>
      </c>
      <c r="D8313" s="247" t="n">
        <v>0.0425</v>
      </c>
    </row>
    <row r="8314" customFormat="false" ht="12.8" hidden="false" customHeight="false" outlineLevel="0" collapsed="false">
      <c r="A8314" s="245" t="n">
        <v>103012</v>
      </c>
      <c r="B8314" s="246" t="s">
        <v>23640</v>
      </c>
      <c r="C8314" s="245" t="s">
        <v>14</v>
      </c>
      <c r="D8314" s="247" t="n">
        <v>0.0351</v>
      </c>
    </row>
    <row r="8315" customFormat="false" ht="12.8" hidden="false" customHeight="false" outlineLevel="0" collapsed="false">
      <c r="A8315" s="245" t="n">
        <v>103011</v>
      </c>
      <c r="B8315" s="246" t="s">
        <v>23641</v>
      </c>
      <c r="C8315" s="245" t="s">
        <v>14</v>
      </c>
      <c r="D8315" s="247" t="n">
        <v>0.0407</v>
      </c>
    </row>
    <row r="8316" customFormat="false" ht="12.8" hidden="false" customHeight="false" outlineLevel="0" collapsed="false">
      <c r="A8316" s="245" t="n">
        <v>103015</v>
      </c>
      <c r="B8316" s="246" t="s">
        <v>23642</v>
      </c>
      <c r="C8316" s="245" t="s">
        <v>14</v>
      </c>
      <c r="D8316" s="247" t="n">
        <v>0.0276</v>
      </c>
    </row>
    <row r="8317" customFormat="false" ht="12.8" hidden="false" customHeight="false" outlineLevel="0" collapsed="false">
      <c r="A8317" s="245" t="n">
        <v>103014</v>
      </c>
      <c r="B8317" s="246" t="s">
        <v>23643</v>
      </c>
      <c r="C8317" s="245" t="s">
        <v>14</v>
      </c>
      <c r="D8317" s="247" t="n">
        <v>0.0365</v>
      </c>
    </row>
    <row r="8318" customFormat="false" ht="12.8" hidden="false" customHeight="false" outlineLevel="0" collapsed="false">
      <c r="A8318" s="245" t="n">
        <v>103016</v>
      </c>
      <c r="B8318" s="246" t="s">
        <v>23644</v>
      </c>
      <c r="C8318" s="245" t="s">
        <v>14</v>
      </c>
      <c r="D8318" s="247" t="n">
        <v>0.0253</v>
      </c>
    </row>
    <row r="8319" customFormat="false" ht="12.8" hidden="false" customHeight="false" outlineLevel="0" collapsed="false">
      <c r="A8319" s="245" t="n">
        <v>103010</v>
      </c>
      <c r="B8319" s="246" t="s">
        <v>23645</v>
      </c>
      <c r="C8319" s="245" t="s">
        <v>14</v>
      </c>
      <c r="D8319" s="247" t="n">
        <v>0.0336</v>
      </c>
    </row>
    <row r="8320" customFormat="false" ht="12.8" hidden="false" customHeight="false" outlineLevel="0" collapsed="false">
      <c r="A8320" s="245" t="n">
        <v>103017</v>
      </c>
      <c r="B8320" s="246" t="s">
        <v>23646</v>
      </c>
      <c r="C8320" s="245" t="s">
        <v>14</v>
      </c>
      <c r="D8320" s="247" t="n">
        <v>0.0184</v>
      </c>
    </row>
    <row r="8321" customFormat="false" ht="12.8" hidden="false" customHeight="false" outlineLevel="0" collapsed="false">
      <c r="A8321" s="245"/>
      <c r="B8321" s="246"/>
      <c r="C8321" s="245"/>
      <c r="D8321" s="247"/>
    </row>
    <row r="8322" customFormat="false" ht="12.8" hidden="false" customHeight="false" outlineLevel="0" collapsed="false">
      <c r="A8322" s="245"/>
      <c r="B8322" s="246"/>
      <c r="C8322" s="245"/>
      <c r="D8322" s="247"/>
    </row>
    <row r="8323" customFormat="false" ht="12.8" hidden="false" customHeight="false" outlineLevel="0" collapsed="false">
      <c r="A8323" s="245"/>
      <c r="B8323" s="246"/>
      <c r="C8323" s="245"/>
      <c r="D8323" s="247"/>
    </row>
    <row r="8324" customFormat="false" ht="12.8" hidden="false" customHeight="false" outlineLevel="0" collapsed="false">
      <c r="A8324" s="245"/>
      <c r="B8324" s="246"/>
      <c r="C8324" s="245"/>
      <c r="D8324" s="247"/>
    </row>
    <row r="8325" customFormat="false" ht="12.8" hidden="false" customHeight="false" outlineLevel="0" collapsed="false">
      <c r="A8325" s="245"/>
      <c r="B8325" s="246"/>
      <c r="C8325" s="245"/>
      <c r="D8325" s="247"/>
    </row>
    <row r="8326" customFormat="false" ht="12.8" hidden="false" customHeight="false" outlineLevel="0" collapsed="false">
      <c r="A8326" s="245"/>
      <c r="B8326" s="246"/>
      <c r="C8326" s="245"/>
      <c r="D8326" s="247"/>
    </row>
    <row r="8327" customFormat="false" ht="12.8" hidden="false" customHeight="false" outlineLevel="0" collapsed="false">
      <c r="A8327" s="245"/>
      <c r="B8327" s="246"/>
      <c r="C8327" s="245"/>
      <c r="D8327" s="247"/>
    </row>
    <row r="8328" customFormat="false" ht="12.8" hidden="false" customHeight="false" outlineLevel="0" collapsed="false">
      <c r="A8328" s="245"/>
      <c r="B8328" s="246"/>
      <c r="C8328" s="245"/>
      <c r="D8328" s="247"/>
    </row>
    <row r="8329" customFormat="false" ht="12.8" hidden="false" customHeight="false" outlineLevel="0" collapsed="false">
      <c r="A8329" s="245"/>
      <c r="B8329" s="246"/>
      <c r="C8329" s="245"/>
      <c r="D8329" s="247"/>
    </row>
    <row r="8330" customFormat="false" ht="12.8" hidden="false" customHeight="false" outlineLevel="0" collapsed="false">
      <c r="A8330" s="245"/>
      <c r="B8330" s="246"/>
      <c r="C8330" s="245"/>
      <c r="D8330" s="247"/>
    </row>
    <row r="8331" customFormat="false" ht="12.8" hidden="false" customHeight="false" outlineLevel="0" collapsed="false">
      <c r="A8331" s="245"/>
      <c r="B8331" s="246"/>
      <c r="C8331" s="245"/>
      <c r="D8331" s="247"/>
    </row>
    <row r="8332" customFormat="false" ht="12.8" hidden="false" customHeight="false" outlineLevel="0" collapsed="false">
      <c r="A8332" s="245"/>
      <c r="B8332" s="246"/>
      <c r="C8332" s="245"/>
      <c r="D8332" s="247"/>
    </row>
    <row r="8333" customFormat="false" ht="12.8" hidden="false" customHeight="false" outlineLevel="0" collapsed="false">
      <c r="A8333" s="245"/>
      <c r="B8333" s="246"/>
      <c r="C8333" s="245"/>
      <c r="D8333" s="247"/>
    </row>
    <row r="8334" customFormat="false" ht="12.8" hidden="false" customHeight="false" outlineLevel="0" collapsed="false">
      <c r="A8334" s="245"/>
      <c r="B8334" s="246"/>
      <c r="C8334" s="245"/>
      <c r="D8334" s="247"/>
    </row>
    <row r="8335" customFormat="false" ht="12.8" hidden="false" customHeight="false" outlineLevel="0" collapsed="false">
      <c r="A8335" s="245"/>
      <c r="B8335" s="246"/>
      <c r="C8335" s="245"/>
      <c r="D8335" s="247"/>
    </row>
    <row r="8336" customFormat="false" ht="12.8" hidden="false" customHeight="false" outlineLevel="0" collapsed="false">
      <c r="A8336" s="245"/>
      <c r="B8336" s="246"/>
      <c r="C8336" s="245"/>
      <c r="D8336" s="247"/>
    </row>
    <row r="8337" customFormat="false" ht="12.8" hidden="false" customHeight="false" outlineLevel="0" collapsed="false">
      <c r="A8337" s="245"/>
      <c r="B8337" s="246"/>
      <c r="C8337" s="245"/>
      <c r="D8337" s="247"/>
    </row>
    <row r="8338" customFormat="false" ht="12.8" hidden="false" customHeight="false" outlineLevel="0" collapsed="false">
      <c r="A8338" s="245"/>
      <c r="B8338" s="246"/>
      <c r="C8338" s="245"/>
      <c r="D8338" s="247"/>
    </row>
    <row r="8339" customFormat="false" ht="12.8" hidden="false" customHeight="false" outlineLevel="0" collapsed="false">
      <c r="A8339" s="245"/>
      <c r="B8339" s="246"/>
      <c r="C8339" s="245"/>
      <c r="D8339" s="247"/>
    </row>
    <row r="8340" customFormat="false" ht="12.8" hidden="false" customHeight="false" outlineLevel="0" collapsed="false">
      <c r="A8340" s="245"/>
      <c r="B8340" s="246"/>
      <c r="C8340" s="245"/>
      <c r="D8340" s="247"/>
    </row>
    <row r="8341" customFormat="false" ht="12.8" hidden="false" customHeight="false" outlineLevel="0" collapsed="false">
      <c r="A8341" s="245"/>
      <c r="B8341" s="246"/>
      <c r="C8341" s="245"/>
      <c r="D8341" s="247"/>
    </row>
    <row r="8342" customFormat="false" ht="12.8" hidden="false" customHeight="false" outlineLevel="0" collapsed="false">
      <c r="A8342" s="245"/>
      <c r="B8342" s="246"/>
      <c r="C8342" s="245"/>
      <c r="D8342" s="247"/>
    </row>
    <row r="8343" customFormat="false" ht="12.8" hidden="false" customHeight="false" outlineLevel="0" collapsed="false">
      <c r="A8343" s="245"/>
      <c r="B8343" s="246"/>
      <c r="C8343" s="245"/>
      <c r="D8343" s="247"/>
    </row>
    <row r="8344" customFormat="false" ht="12.8" hidden="false" customHeight="false" outlineLevel="0" collapsed="false">
      <c r="A8344" s="245"/>
      <c r="B8344" s="246"/>
      <c r="C8344" s="245"/>
      <c r="D8344" s="247"/>
    </row>
    <row r="8345" customFormat="false" ht="12.8" hidden="false" customHeight="false" outlineLevel="0" collapsed="false">
      <c r="A8345" s="245"/>
      <c r="B8345" s="246"/>
      <c r="C8345" s="245"/>
      <c r="D8345" s="247"/>
    </row>
    <row r="8346" customFormat="false" ht="12.8" hidden="false" customHeight="false" outlineLevel="0" collapsed="false">
      <c r="A8346" s="245"/>
      <c r="B8346" s="246"/>
      <c r="C8346" s="245"/>
      <c r="D8346" s="247"/>
    </row>
    <row r="8347" customFormat="false" ht="12.8" hidden="false" customHeight="false" outlineLevel="0" collapsed="false">
      <c r="A8347" s="245"/>
      <c r="B8347" s="246"/>
      <c r="C8347" s="245"/>
      <c r="D8347" s="247"/>
    </row>
    <row r="8348" customFormat="false" ht="12.8" hidden="false" customHeight="false" outlineLevel="0" collapsed="false">
      <c r="A8348" s="245"/>
      <c r="B8348" s="246"/>
      <c r="C8348" s="245"/>
      <c r="D8348" s="247"/>
    </row>
    <row r="8349" customFormat="false" ht="12.8" hidden="false" customHeight="false" outlineLevel="0" collapsed="false">
      <c r="A8349" s="245"/>
      <c r="B8349" s="246"/>
      <c r="C8349" s="245"/>
      <c r="D8349" s="247"/>
    </row>
    <row r="8350" customFormat="false" ht="12.8" hidden="false" customHeight="false" outlineLevel="0" collapsed="false">
      <c r="A8350" s="245"/>
      <c r="B8350" s="246"/>
      <c r="C8350" s="245"/>
      <c r="D8350" s="247"/>
    </row>
    <row r="8351" customFormat="false" ht="12.8" hidden="false" customHeight="false" outlineLevel="0" collapsed="false">
      <c r="A8351" s="245"/>
      <c r="B8351" s="246"/>
      <c r="C8351" s="245"/>
      <c r="D8351" s="247"/>
    </row>
    <row r="8352" customFormat="false" ht="12.8" hidden="false" customHeight="false" outlineLevel="0" collapsed="false">
      <c r="A8352" s="245"/>
      <c r="B8352" s="246"/>
      <c r="C8352" s="245"/>
      <c r="D8352" s="247"/>
    </row>
    <row r="8353" customFormat="false" ht="12.8" hidden="false" customHeight="false" outlineLevel="0" collapsed="false">
      <c r="A8353" s="245"/>
      <c r="B8353" s="246"/>
      <c r="C8353" s="245"/>
      <c r="D8353" s="247"/>
    </row>
    <row r="8354" customFormat="false" ht="12.8" hidden="false" customHeight="false" outlineLevel="0" collapsed="false">
      <c r="A8354" s="245"/>
      <c r="B8354" s="246"/>
      <c r="C8354" s="245"/>
      <c r="D8354" s="247"/>
    </row>
    <row r="8355" customFormat="false" ht="12.8" hidden="false" customHeight="false" outlineLevel="0" collapsed="false">
      <c r="A8355" s="245"/>
      <c r="B8355" s="246"/>
      <c r="C8355" s="245"/>
      <c r="D8355" s="247"/>
    </row>
    <row r="8356" customFormat="false" ht="12.8" hidden="false" customHeight="false" outlineLevel="0" collapsed="false">
      <c r="A8356" s="245"/>
      <c r="B8356" s="246"/>
      <c r="C8356" s="245"/>
      <c r="D8356" s="247"/>
    </row>
    <row r="8357" customFormat="false" ht="12.8" hidden="false" customHeight="false" outlineLevel="0" collapsed="false">
      <c r="A8357" s="245"/>
      <c r="B8357" s="246"/>
      <c r="C8357" s="245"/>
      <c r="D8357" s="247"/>
    </row>
    <row r="8358" customFormat="false" ht="12.8" hidden="false" customHeight="false" outlineLevel="0" collapsed="false">
      <c r="A8358" s="245"/>
      <c r="B8358" s="246"/>
      <c r="C8358" s="245"/>
      <c r="D8358" s="247"/>
    </row>
    <row r="8359" customFormat="false" ht="12.8" hidden="false" customHeight="false" outlineLevel="0" collapsed="false">
      <c r="A8359" s="245"/>
      <c r="B8359" s="246"/>
      <c r="C8359" s="245"/>
      <c r="D8359" s="247"/>
    </row>
    <row r="8360" customFormat="false" ht="12.8" hidden="false" customHeight="false" outlineLevel="0" collapsed="false">
      <c r="A8360" s="245"/>
      <c r="B8360" s="246"/>
      <c r="C8360" s="245"/>
      <c r="D8360" s="247"/>
    </row>
    <row r="8361" customFormat="false" ht="12.8" hidden="false" customHeight="false" outlineLevel="0" collapsed="false">
      <c r="A8361" s="245"/>
      <c r="B8361" s="246"/>
      <c r="C8361" s="245"/>
      <c r="D8361" s="247"/>
    </row>
    <row r="8362" customFormat="false" ht="12.8" hidden="false" customHeight="false" outlineLevel="0" collapsed="false">
      <c r="A8362" s="245"/>
      <c r="B8362" s="246"/>
      <c r="C8362" s="245"/>
      <c r="D8362" s="247"/>
    </row>
    <row r="8363" customFormat="false" ht="12.8" hidden="false" customHeight="false" outlineLevel="0" collapsed="false">
      <c r="A8363" s="245"/>
      <c r="B8363" s="246"/>
      <c r="C8363" s="245"/>
      <c r="D8363" s="247"/>
    </row>
    <row r="8364" customFormat="false" ht="12.8" hidden="false" customHeight="false" outlineLevel="0" collapsed="false">
      <c r="A8364" s="245"/>
      <c r="B8364" s="246"/>
      <c r="C8364" s="245"/>
      <c r="D8364" s="247"/>
    </row>
    <row r="8365" customFormat="false" ht="12.8" hidden="false" customHeight="false" outlineLevel="0" collapsed="false">
      <c r="A8365" s="245"/>
      <c r="B8365" s="246"/>
      <c r="C8365" s="245"/>
      <c r="D8365" s="247"/>
    </row>
    <row r="8366" customFormat="false" ht="12.8" hidden="false" customHeight="false" outlineLevel="0" collapsed="false">
      <c r="A8366" s="245"/>
      <c r="B8366" s="246"/>
      <c r="C8366" s="245"/>
      <c r="D8366" s="247"/>
    </row>
    <row r="8367" customFormat="false" ht="12.8" hidden="false" customHeight="false" outlineLevel="0" collapsed="false">
      <c r="A8367" s="245"/>
      <c r="B8367" s="246"/>
      <c r="C8367" s="245"/>
      <c r="D8367" s="247"/>
    </row>
    <row r="8368" customFormat="false" ht="12.8" hidden="false" customHeight="false" outlineLevel="0" collapsed="false">
      <c r="A8368" s="245"/>
      <c r="B8368" s="246"/>
      <c r="C8368" s="245"/>
      <c r="D8368" s="247"/>
    </row>
    <row r="8369" customFormat="false" ht="12.8" hidden="false" customHeight="false" outlineLevel="0" collapsed="false">
      <c r="A8369" s="245"/>
      <c r="B8369" s="246"/>
      <c r="C8369" s="245"/>
      <c r="D8369" s="247"/>
    </row>
    <row r="8370" customFormat="false" ht="12.8" hidden="false" customHeight="false" outlineLevel="0" collapsed="false">
      <c r="A8370" s="245"/>
      <c r="B8370" s="246"/>
      <c r="C8370" s="245"/>
      <c r="D8370" s="247"/>
    </row>
    <row r="8371" customFormat="false" ht="12.8" hidden="false" customHeight="false" outlineLevel="0" collapsed="false">
      <c r="A8371" s="245"/>
      <c r="B8371" s="246"/>
      <c r="C8371" s="245"/>
      <c r="D8371" s="247"/>
    </row>
    <row r="8372" customFormat="false" ht="12.8" hidden="false" customHeight="false" outlineLevel="0" collapsed="false">
      <c r="A8372" s="245"/>
      <c r="B8372" s="246"/>
      <c r="C8372" s="245"/>
      <c r="D8372" s="247"/>
    </row>
    <row r="8373" customFormat="false" ht="12.8" hidden="false" customHeight="false" outlineLevel="0" collapsed="false">
      <c r="A8373" s="245"/>
      <c r="B8373" s="246"/>
      <c r="C8373" s="245"/>
      <c r="D8373" s="247"/>
    </row>
    <row r="8374" customFormat="false" ht="12.8" hidden="false" customHeight="false" outlineLevel="0" collapsed="false">
      <c r="A8374" s="245"/>
      <c r="B8374" s="246"/>
      <c r="C8374" s="245"/>
      <c r="D8374" s="247"/>
    </row>
    <row r="8375" customFormat="false" ht="12.8" hidden="false" customHeight="false" outlineLevel="0" collapsed="false">
      <c r="A8375" s="245"/>
      <c r="B8375" s="246"/>
      <c r="C8375" s="245"/>
      <c r="D8375" s="247"/>
    </row>
    <row r="8376" customFormat="false" ht="12.8" hidden="false" customHeight="false" outlineLevel="0" collapsed="false">
      <c r="A8376" s="245"/>
      <c r="B8376" s="246"/>
      <c r="C8376" s="245"/>
      <c r="D8376" s="247"/>
    </row>
    <row r="8377" customFormat="false" ht="12.8" hidden="false" customHeight="false" outlineLevel="0" collapsed="false">
      <c r="A8377" s="245"/>
      <c r="B8377" s="246"/>
      <c r="C8377" s="245"/>
      <c r="D8377" s="247"/>
    </row>
    <row r="8378" customFormat="false" ht="12.8" hidden="false" customHeight="false" outlineLevel="0" collapsed="false">
      <c r="A8378" s="245"/>
      <c r="B8378" s="246"/>
      <c r="C8378" s="245"/>
      <c r="D8378" s="247"/>
    </row>
    <row r="8379" customFormat="false" ht="12.8" hidden="false" customHeight="false" outlineLevel="0" collapsed="false">
      <c r="A8379" s="245"/>
      <c r="B8379" s="246"/>
      <c r="C8379" s="245"/>
      <c r="D8379" s="247"/>
    </row>
    <row r="8380" customFormat="false" ht="12.8" hidden="false" customHeight="false" outlineLevel="0" collapsed="false">
      <c r="A8380" s="245"/>
      <c r="B8380" s="246"/>
      <c r="C8380" s="245"/>
      <c r="D8380" s="247"/>
    </row>
    <row r="8381" customFormat="false" ht="12.8" hidden="false" customHeight="false" outlineLevel="0" collapsed="false">
      <c r="A8381" s="245"/>
      <c r="B8381" s="246"/>
      <c r="C8381" s="245"/>
      <c r="D8381" s="247"/>
    </row>
    <row r="8382" customFormat="false" ht="12.8" hidden="false" customHeight="false" outlineLevel="0" collapsed="false">
      <c r="A8382" s="245"/>
      <c r="B8382" s="246"/>
      <c r="C8382" s="245"/>
      <c r="D8382" s="247"/>
    </row>
    <row r="8383" customFormat="false" ht="12.8" hidden="false" customHeight="false" outlineLevel="0" collapsed="false">
      <c r="A8383" s="245"/>
      <c r="B8383" s="246"/>
      <c r="C8383" s="245"/>
      <c r="D8383" s="247"/>
    </row>
    <row r="8384" customFormat="false" ht="12.8" hidden="false" customHeight="false" outlineLevel="0" collapsed="false">
      <c r="A8384" s="245"/>
      <c r="B8384" s="246"/>
      <c r="C8384" s="245"/>
      <c r="D8384" s="247"/>
    </row>
    <row r="8385" customFormat="false" ht="12.8" hidden="false" customHeight="false" outlineLevel="0" collapsed="false">
      <c r="A8385" s="245"/>
      <c r="B8385" s="246"/>
      <c r="C8385" s="245"/>
      <c r="D8385" s="247"/>
    </row>
    <row r="8386" customFormat="false" ht="12.8" hidden="false" customHeight="false" outlineLevel="0" collapsed="false">
      <c r="A8386" s="245"/>
      <c r="B8386" s="246"/>
      <c r="C8386" s="245"/>
      <c r="D8386" s="247"/>
    </row>
    <row r="8387" customFormat="false" ht="12.8" hidden="false" customHeight="false" outlineLevel="0" collapsed="false">
      <c r="A8387" s="245"/>
      <c r="B8387" s="246"/>
      <c r="C8387" s="245"/>
      <c r="D8387" s="247"/>
    </row>
    <row r="8388" customFormat="false" ht="12.8" hidden="false" customHeight="false" outlineLevel="0" collapsed="false">
      <c r="A8388" s="245"/>
      <c r="B8388" s="246"/>
      <c r="C8388" s="245"/>
      <c r="D8388" s="247"/>
    </row>
    <row r="8389" customFormat="false" ht="12.8" hidden="false" customHeight="false" outlineLevel="0" collapsed="false">
      <c r="A8389" s="245"/>
      <c r="B8389" s="246"/>
      <c r="C8389" s="245"/>
      <c r="D8389" s="247"/>
    </row>
    <row r="8390" customFormat="false" ht="12.8" hidden="false" customHeight="false" outlineLevel="0" collapsed="false">
      <c r="A8390" s="245"/>
      <c r="B8390" s="246"/>
      <c r="C8390" s="245"/>
      <c r="D8390" s="247"/>
    </row>
    <row r="8391" customFormat="false" ht="12.8" hidden="false" customHeight="false" outlineLevel="0" collapsed="false">
      <c r="A8391" s="245"/>
      <c r="B8391" s="246"/>
      <c r="C8391" s="245"/>
      <c r="D8391" s="247"/>
    </row>
    <row r="8392" customFormat="false" ht="12.8" hidden="false" customHeight="false" outlineLevel="0" collapsed="false">
      <c r="A8392" s="245"/>
      <c r="B8392" s="246"/>
      <c r="C8392" s="245"/>
      <c r="D8392" s="247"/>
    </row>
    <row r="8393" customFormat="false" ht="12.8" hidden="false" customHeight="false" outlineLevel="0" collapsed="false">
      <c r="A8393" s="245"/>
      <c r="B8393" s="246"/>
      <c r="C8393" s="245"/>
      <c r="D8393" s="247"/>
    </row>
    <row r="8394" customFormat="false" ht="12.8" hidden="false" customHeight="false" outlineLevel="0" collapsed="false">
      <c r="A8394" s="245"/>
      <c r="B8394" s="246"/>
      <c r="C8394" s="245"/>
      <c r="D8394" s="247"/>
    </row>
    <row r="8395" customFormat="false" ht="12.8" hidden="false" customHeight="false" outlineLevel="0" collapsed="false">
      <c r="A8395" s="245"/>
      <c r="B8395" s="246"/>
      <c r="C8395" s="245"/>
      <c r="D8395" s="247"/>
    </row>
    <row r="8396" customFormat="false" ht="12.8" hidden="false" customHeight="false" outlineLevel="0" collapsed="false">
      <c r="A8396" s="245"/>
      <c r="B8396" s="246"/>
      <c r="C8396" s="245"/>
      <c r="D8396" s="247"/>
    </row>
    <row r="8397" customFormat="false" ht="12.8" hidden="false" customHeight="false" outlineLevel="0" collapsed="false">
      <c r="A8397" s="245"/>
      <c r="B8397" s="246"/>
      <c r="C8397" s="245"/>
      <c r="D8397" s="247"/>
    </row>
    <row r="8398" customFormat="false" ht="12.8" hidden="false" customHeight="false" outlineLevel="0" collapsed="false">
      <c r="A8398" s="245"/>
      <c r="B8398" s="246"/>
      <c r="C8398" s="245"/>
      <c r="D8398" s="247"/>
    </row>
    <row r="8399" customFormat="false" ht="12.8" hidden="false" customHeight="false" outlineLevel="0" collapsed="false">
      <c r="A8399" s="245"/>
      <c r="B8399" s="246"/>
      <c r="C8399" s="245"/>
      <c r="D8399" s="247"/>
    </row>
    <row r="8400" customFormat="false" ht="12.8" hidden="false" customHeight="false" outlineLevel="0" collapsed="false">
      <c r="A8400" s="245"/>
      <c r="B8400" s="246"/>
      <c r="C8400" s="245"/>
      <c r="D8400" s="247"/>
    </row>
    <row r="8401" customFormat="false" ht="12.8" hidden="false" customHeight="false" outlineLevel="0" collapsed="false">
      <c r="A8401" s="245"/>
      <c r="B8401" s="246"/>
      <c r="C8401" s="245"/>
      <c r="D8401" s="247"/>
    </row>
    <row r="8402" customFormat="false" ht="12.8" hidden="false" customHeight="false" outlineLevel="0" collapsed="false">
      <c r="A8402" s="245"/>
      <c r="B8402" s="246"/>
      <c r="C8402" s="245"/>
      <c r="D8402" s="247"/>
    </row>
    <row r="8403" customFormat="false" ht="12.8" hidden="false" customHeight="false" outlineLevel="0" collapsed="false">
      <c r="A8403" s="245"/>
      <c r="B8403" s="246"/>
      <c r="C8403" s="245"/>
      <c r="D8403" s="247"/>
    </row>
    <row r="8404" customFormat="false" ht="12.8" hidden="false" customHeight="false" outlineLevel="0" collapsed="false">
      <c r="A8404" s="245"/>
      <c r="B8404" s="246"/>
      <c r="C8404" s="245"/>
      <c r="D8404" s="247"/>
    </row>
    <row r="8405" customFormat="false" ht="12.8" hidden="false" customHeight="false" outlineLevel="0" collapsed="false">
      <c r="A8405" s="245"/>
      <c r="B8405" s="246"/>
      <c r="C8405" s="245"/>
      <c r="D8405" s="247"/>
    </row>
    <row r="8406" customFormat="false" ht="12.8" hidden="false" customHeight="false" outlineLevel="0" collapsed="false">
      <c r="A8406" s="245"/>
      <c r="B8406" s="246"/>
      <c r="C8406" s="245"/>
      <c r="D8406" s="247"/>
    </row>
    <row r="8407" customFormat="false" ht="12.8" hidden="false" customHeight="false" outlineLevel="0" collapsed="false">
      <c r="A8407" s="245"/>
      <c r="B8407" s="246"/>
      <c r="C8407" s="245"/>
      <c r="D8407" s="247"/>
    </row>
    <row r="8408" customFormat="false" ht="12.8" hidden="false" customHeight="false" outlineLevel="0" collapsed="false">
      <c r="A8408" s="245"/>
      <c r="B8408" s="246"/>
      <c r="C8408" s="245"/>
      <c r="D8408" s="247"/>
    </row>
    <row r="8409" customFormat="false" ht="12.8" hidden="false" customHeight="false" outlineLevel="0" collapsed="false">
      <c r="A8409" s="245"/>
      <c r="B8409" s="246"/>
      <c r="C8409" s="245"/>
      <c r="D8409" s="247"/>
    </row>
    <row r="8410" customFormat="false" ht="12.8" hidden="false" customHeight="false" outlineLevel="0" collapsed="false">
      <c r="A8410" s="245"/>
      <c r="B8410" s="246"/>
      <c r="C8410" s="245"/>
      <c r="D8410" s="247"/>
    </row>
    <row r="8411" customFormat="false" ht="12.8" hidden="false" customHeight="false" outlineLevel="0" collapsed="false">
      <c r="A8411" s="245"/>
      <c r="B8411" s="246"/>
      <c r="C8411" s="245"/>
      <c r="D8411" s="247"/>
    </row>
    <row r="8412" customFormat="false" ht="12.8" hidden="false" customHeight="false" outlineLevel="0" collapsed="false">
      <c r="A8412" s="245"/>
      <c r="B8412" s="246"/>
      <c r="C8412" s="245"/>
      <c r="D8412" s="247"/>
    </row>
    <row r="8413" customFormat="false" ht="12.8" hidden="false" customHeight="false" outlineLevel="0" collapsed="false">
      <c r="A8413" s="245"/>
      <c r="B8413" s="246"/>
      <c r="C8413" s="245"/>
      <c r="D8413" s="247"/>
    </row>
    <row r="8414" customFormat="false" ht="12.8" hidden="false" customHeight="false" outlineLevel="0" collapsed="false">
      <c r="A8414" s="245"/>
      <c r="B8414" s="246"/>
      <c r="C8414" s="245"/>
      <c r="D8414" s="247"/>
    </row>
    <row r="8415" customFormat="false" ht="12.8" hidden="false" customHeight="false" outlineLevel="0" collapsed="false">
      <c r="A8415" s="245"/>
      <c r="B8415" s="246"/>
      <c r="C8415" s="245"/>
      <c r="D8415" s="247"/>
    </row>
    <row r="8416" customFormat="false" ht="12.8" hidden="false" customHeight="false" outlineLevel="0" collapsed="false">
      <c r="A8416" s="245"/>
      <c r="B8416" s="246"/>
      <c r="C8416" s="245"/>
      <c r="D8416" s="247"/>
    </row>
    <row r="8417" customFormat="false" ht="12.8" hidden="false" customHeight="false" outlineLevel="0" collapsed="false">
      <c r="A8417" s="245"/>
      <c r="B8417" s="246"/>
      <c r="C8417" s="245"/>
      <c r="D8417" s="247"/>
    </row>
    <row r="8418" customFormat="false" ht="12.8" hidden="false" customHeight="false" outlineLevel="0" collapsed="false">
      <c r="A8418" s="245"/>
      <c r="B8418" s="246"/>
      <c r="C8418" s="245"/>
      <c r="D8418" s="247"/>
    </row>
    <row r="8419" customFormat="false" ht="12.8" hidden="false" customHeight="false" outlineLevel="0" collapsed="false">
      <c r="A8419" s="245"/>
      <c r="B8419" s="246"/>
      <c r="C8419" s="245"/>
      <c r="D8419" s="247"/>
    </row>
    <row r="8420" customFormat="false" ht="12.8" hidden="false" customHeight="false" outlineLevel="0" collapsed="false">
      <c r="A8420" s="245"/>
      <c r="B8420" s="246"/>
      <c r="C8420" s="245"/>
      <c r="D8420" s="247"/>
    </row>
    <row r="8421" customFormat="false" ht="12.8" hidden="false" customHeight="false" outlineLevel="0" collapsed="false">
      <c r="A8421" s="245"/>
      <c r="B8421" s="246"/>
      <c r="C8421" s="245"/>
      <c r="D8421" s="247"/>
    </row>
    <row r="8422" customFormat="false" ht="12.8" hidden="false" customHeight="false" outlineLevel="0" collapsed="false">
      <c r="A8422" s="245"/>
      <c r="B8422" s="246"/>
      <c r="C8422" s="245"/>
      <c r="D8422" s="247"/>
    </row>
    <row r="8423" customFormat="false" ht="12.8" hidden="false" customHeight="false" outlineLevel="0" collapsed="false">
      <c r="A8423" s="245"/>
      <c r="B8423" s="246"/>
      <c r="C8423" s="245"/>
      <c r="D8423" s="247"/>
    </row>
    <row r="8424" customFormat="false" ht="12.8" hidden="false" customHeight="false" outlineLevel="0" collapsed="false">
      <c r="A8424" s="245"/>
      <c r="B8424" s="246"/>
      <c r="C8424" s="245"/>
      <c r="D8424" s="247"/>
    </row>
    <row r="8425" customFormat="false" ht="12.8" hidden="false" customHeight="false" outlineLevel="0" collapsed="false">
      <c r="A8425" s="245"/>
      <c r="B8425" s="246"/>
      <c r="C8425" s="245"/>
      <c r="D8425" s="247"/>
    </row>
    <row r="8426" customFormat="false" ht="12.8" hidden="false" customHeight="false" outlineLevel="0" collapsed="false">
      <c r="A8426" s="245"/>
      <c r="B8426" s="246"/>
      <c r="C8426" s="245"/>
      <c r="D8426" s="247"/>
    </row>
    <row r="8427" customFormat="false" ht="12.8" hidden="false" customHeight="false" outlineLevel="0" collapsed="false">
      <c r="A8427" s="245"/>
      <c r="B8427" s="246"/>
      <c r="C8427" s="245"/>
      <c r="D8427" s="247"/>
    </row>
    <row r="8428" customFormat="false" ht="12.8" hidden="false" customHeight="false" outlineLevel="0" collapsed="false">
      <c r="A8428" s="245"/>
      <c r="B8428" s="246"/>
      <c r="C8428" s="245"/>
      <c r="D8428" s="247"/>
    </row>
    <row r="8429" customFormat="false" ht="12.8" hidden="false" customHeight="false" outlineLevel="0" collapsed="false">
      <c r="A8429" s="245"/>
      <c r="B8429" s="246"/>
      <c r="C8429" s="245"/>
      <c r="D8429" s="247"/>
    </row>
    <row r="8430" customFormat="false" ht="12.8" hidden="false" customHeight="false" outlineLevel="0" collapsed="false">
      <c r="A8430" s="245"/>
      <c r="B8430" s="246"/>
      <c r="C8430" s="245"/>
      <c r="D8430" s="247"/>
    </row>
    <row r="8431" customFormat="false" ht="12.8" hidden="false" customHeight="false" outlineLevel="0" collapsed="false">
      <c r="A8431" s="245"/>
      <c r="B8431" s="246"/>
      <c r="C8431" s="245"/>
      <c r="D8431" s="247"/>
    </row>
    <row r="8432" customFormat="false" ht="12.8" hidden="false" customHeight="false" outlineLevel="0" collapsed="false">
      <c r="A8432" s="245"/>
      <c r="B8432" s="246"/>
      <c r="C8432" s="245"/>
      <c r="D8432" s="247"/>
    </row>
    <row r="8433" customFormat="false" ht="12.8" hidden="false" customHeight="false" outlineLevel="0" collapsed="false">
      <c r="A8433" s="245"/>
      <c r="B8433" s="246"/>
      <c r="C8433" s="245"/>
      <c r="D8433" s="247"/>
    </row>
    <row r="8434" customFormat="false" ht="12.8" hidden="false" customHeight="false" outlineLevel="0" collapsed="false">
      <c r="A8434" s="245"/>
      <c r="B8434" s="246"/>
      <c r="C8434" s="245"/>
      <c r="D8434" s="247"/>
    </row>
    <row r="8435" customFormat="false" ht="12.8" hidden="false" customHeight="false" outlineLevel="0" collapsed="false">
      <c r="A8435" s="245"/>
      <c r="B8435" s="246"/>
      <c r="C8435" s="245"/>
      <c r="D8435" s="247"/>
    </row>
    <row r="8436" customFormat="false" ht="12.8" hidden="false" customHeight="false" outlineLevel="0" collapsed="false">
      <c r="A8436" s="245"/>
      <c r="B8436" s="246"/>
      <c r="C8436" s="245"/>
      <c r="D8436" s="247"/>
    </row>
    <row r="8437" customFormat="false" ht="12.8" hidden="false" customHeight="false" outlineLevel="0" collapsed="false">
      <c r="A8437" s="245"/>
      <c r="B8437" s="246"/>
      <c r="C8437" s="245"/>
      <c r="D8437" s="247"/>
    </row>
    <row r="8438" customFormat="false" ht="12.8" hidden="false" customHeight="false" outlineLevel="0" collapsed="false">
      <c r="A8438" s="245"/>
      <c r="B8438" s="246"/>
      <c r="C8438" s="245"/>
      <c r="D8438" s="247"/>
    </row>
    <row r="8439" customFormat="false" ht="12.8" hidden="false" customHeight="false" outlineLevel="0" collapsed="false">
      <c r="A8439" s="245"/>
      <c r="B8439" s="246"/>
      <c r="C8439" s="245"/>
      <c r="D8439" s="247"/>
    </row>
    <row r="8440" customFormat="false" ht="12.8" hidden="false" customHeight="false" outlineLevel="0" collapsed="false">
      <c r="A8440" s="245"/>
      <c r="B8440" s="246"/>
      <c r="C8440" s="245"/>
      <c r="D8440" s="247"/>
    </row>
    <row r="8441" customFormat="false" ht="12.8" hidden="false" customHeight="false" outlineLevel="0" collapsed="false">
      <c r="A8441" s="245"/>
      <c r="B8441" s="246"/>
      <c r="C8441" s="245"/>
      <c r="D8441" s="247"/>
    </row>
    <row r="8442" customFormat="false" ht="12.8" hidden="false" customHeight="false" outlineLevel="0" collapsed="false">
      <c r="A8442" s="245"/>
      <c r="B8442" s="246"/>
      <c r="C8442" s="245"/>
      <c r="D8442" s="247"/>
    </row>
    <row r="8443" customFormat="false" ht="12.8" hidden="false" customHeight="false" outlineLevel="0" collapsed="false">
      <c r="A8443" s="245"/>
      <c r="B8443" s="246"/>
      <c r="C8443" s="245"/>
      <c r="D8443" s="247"/>
    </row>
    <row r="8444" customFormat="false" ht="12.8" hidden="false" customHeight="false" outlineLevel="0" collapsed="false">
      <c r="A8444" s="245"/>
      <c r="B8444" s="246"/>
      <c r="C8444" s="245"/>
      <c r="D8444" s="247"/>
    </row>
    <row r="8445" customFormat="false" ht="12.8" hidden="false" customHeight="false" outlineLevel="0" collapsed="false">
      <c r="A8445" s="245"/>
      <c r="B8445" s="246"/>
      <c r="C8445" s="245"/>
      <c r="D8445" s="247"/>
    </row>
    <row r="8446" customFormat="false" ht="12.8" hidden="false" customHeight="false" outlineLevel="0" collapsed="false">
      <c r="A8446" s="245"/>
      <c r="B8446" s="246"/>
      <c r="C8446" s="245"/>
      <c r="D8446" s="247"/>
    </row>
    <row r="8447" customFormat="false" ht="12.8" hidden="false" customHeight="false" outlineLevel="0" collapsed="false">
      <c r="A8447" s="245"/>
      <c r="B8447" s="246"/>
      <c r="C8447" s="245"/>
      <c r="D8447" s="247"/>
    </row>
    <row r="8448" customFormat="false" ht="12.8" hidden="false" customHeight="false" outlineLevel="0" collapsed="false">
      <c r="A8448" s="245"/>
      <c r="B8448" s="246"/>
      <c r="C8448" s="245"/>
      <c r="D8448" s="247"/>
    </row>
    <row r="8449" customFormat="false" ht="12.8" hidden="false" customHeight="false" outlineLevel="0" collapsed="false">
      <c r="A8449" s="245"/>
      <c r="B8449" s="246"/>
      <c r="C8449" s="245"/>
      <c r="D8449" s="247"/>
    </row>
    <row r="8450" customFormat="false" ht="12.8" hidden="false" customHeight="false" outlineLevel="0" collapsed="false">
      <c r="A8450" s="245"/>
      <c r="B8450" s="246"/>
      <c r="C8450" s="245"/>
      <c r="D8450" s="247"/>
    </row>
    <row r="8451" customFormat="false" ht="12.8" hidden="false" customHeight="false" outlineLevel="0" collapsed="false">
      <c r="A8451" s="245"/>
      <c r="B8451" s="246"/>
      <c r="C8451" s="245"/>
      <c r="D8451" s="247"/>
    </row>
    <row r="8452" customFormat="false" ht="12.8" hidden="false" customHeight="false" outlineLevel="0" collapsed="false">
      <c r="A8452" s="245"/>
      <c r="B8452" s="246"/>
      <c r="C8452" s="245"/>
      <c r="D8452" s="247"/>
    </row>
    <row r="8453" customFormat="false" ht="12.8" hidden="false" customHeight="false" outlineLevel="0" collapsed="false">
      <c r="A8453" s="245"/>
      <c r="B8453" s="246"/>
      <c r="C8453" s="245"/>
      <c r="D8453" s="247"/>
    </row>
    <row r="8454" customFormat="false" ht="12.8" hidden="false" customHeight="false" outlineLevel="0" collapsed="false">
      <c r="A8454" s="245"/>
      <c r="B8454" s="246"/>
      <c r="C8454" s="245"/>
      <c r="D8454" s="247"/>
    </row>
    <row r="8455" customFormat="false" ht="12.8" hidden="false" customHeight="false" outlineLevel="0" collapsed="false">
      <c r="A8455" s="245"/>
      <c r="B8455" s="246"/>
      <c r="C8455" s="245"/>
      <c r="D8455" s="247"/>
    </row>
    <row r="8456" customFormat="false" ht="12.8" hidden="false" customHeight="false" outlineLevel="0" collapsed="false">
      <c r="A8456" s="245"/>
      <c r="B8456" s="246"/>
      <c r="C8456" s="245"/>
      <c r="D8456" s="247"/>
    </row>
    <row r="8457" customFormat="false" ht="12.8" hidden="false" customHeight="false" outlineLevel="0" collapsed="false">
      <c r="A8457" s="245"/>
      <c r="B8457" s="246"/>
      <c r="C8457" s="245"/>
      <c r="D8457" s="247"/>
    </row>
    <row r="8458" customFormat="false" ht="12.8" hidden="false" customHeight="false" outlineLevel="0" collapsed="false">
      <c r="A8458" s="245"/>
      <c r="B8458" s="246"/>
      <c r="C8458" s="245"/>
      <c r="D8458" s="247"/>
    </row>
    <row r="8459" customFormat="false" ht="12.8" hidden="false" customHeight="false" outlineLevel="0" collapsed="false">
      <c r="A8459" s="245"/>
      <c r="B8459" s="246"/>
      <c r="C8459" s="245"/>
      <c r="D8459" s="247"/>
    </row>
    <row r="8460" customFormat="false" ht="12.8" hidden="false" customHeight="false" outlineLevel="0" collapsed="false">
      <c r="A8460" s="245"/>
      <c r="B8460" s="246"/>
      <c r="C8460" s="245"/>
      <c r="D8460" s="247"/>
    </row>
    <row r="8461" customFormat="false" ht="12.8" hidden="false" customHeight="false" outlineLevel="0" collapsed="false">
      <c r="A8461" s="245"/>
      <c r="B8461" s="246"/>
      <c r="C8461" s="245"/>
      <c r="D8461" s="247"/>
    </row>
    <row r="8462" customFormat="false" ht="12.8" hidden="false" customHeight="false" outlineLevel="0" collapsed="false">
      <c r="A8462" s="245"/>
      <c r="B8462" s="246"/>
      <c r="C8462" s="245"/>
      <c r="D8462" s="247"/>
    </row>
    <row r="8463" customFormat="false" ht="12.8" hidden="false" customHeight="false" outlineLevel="0" collapsed="false">
      <c r="A8463" s="245"/>
      <c r="B8463" s="246"/>
      <c r="C8463" s="245"/>
      <c r="D8463" s="247"/>
    </row>
    <row r="8464" customFormat="false" ht="12.8" hidden="false" customHeight="false" outlineLevel="0" collapsed="false">
      <c r="A8464" s="245"/>
      <c r="B8464" s="246"/>
      <c r="C8464" s="245"/>
      <c r="D8464" s="247"/>
    </row>
    <row r="8465" customFormat="false" ht="12.8" hidden="false" customHeight="false" outlineLevel="0" collapsed="false">
      <c r="A8465" s="245"/>
      <c r="B8465" s="246"/>
      <c r="C8465" s="245"/>
      <c r="D8465" s="247"/>
    </row>
    <row r="8466" customFormat="false" ht="12.8" hidden="false" customHeight="false" outlineLevel="0" collapsed="false">
      <c r="A8466" s="245"/>
      <c r="B8466" s="246"/>
      <c r="C8466" s="245"/>
      <c r="D8466" s="247"/>
    </row>
    <row r="8467" customFormat="false" ht="12.8" hidden="false" customHeight="false" outlineLevel="0" collapsed="false">
      <c r="A8467" s="245"/>
      <c r="B8467" s="246"/>
      <c r="C8467" s="245"/>
      <c r="D8467" s="247"/>
    </row>
    <row r="8468" customFormat="false" ht="12.8" hidden="false" customHeight="false" outlineLevel="0" collapsed="false">
      <c r="A8468" s="245"/>
      <c r="B8468" s="246"/>
      <c r="C8468" s="245"/>
      <c r="D8468" s="247"/>
    </row>
    <row r="8469" customFormat="false" ht="12.8" hidden="false" customHeight="false" outlineLevel="0" collapsed="false">
      <c r="A8469" s="245"/>
      <c r="B8469" s="246"/>
      <c r="C8469" s="245"/>
      <c r="D8469" s="247"/>
    </row>
    <row r="8470" customFormat="false" ht="12.8" hidden="false" customHeight="false" outlineLevel="0" collapsed="false">
      <c r="A8470" s="245"/>
      <c r="B8470" s="246"/>
      <c r="C8470" s="245"/>
      <c r="D8470" s="247"/>
    </row>
    <row r="8471" customFormat="false" ht="12.8" hidden="false" customHeight="false" outlineLevel="0" collapsed="false">
      <c r="A8471" s="245"/>
      <c r="B8471" s="246"/>
      <c r="C8471" s="245"/>
      <c r="D8471" s="247"/>
    </row>
    <row r="8472" customFormat="false" ht="12.8" hidden="false" customHeight="false" outlineLevel="0" collapsed="false">
      <c r="A8472" s="245"/>
      <c r="B8472" s="246"/>
      <c r="C8472" s="245"/>
      <c r="D8472" s="247"/>
    </row>
    <row r="8473" customFormat="false" ht="12.8" hidden="false" customHeight="false" outlineLevel="0" collapsed="false">
      <c r="A8473" s="245"/>
      <c r="B8473" s="246"/>
      <c r="C8473" s="245"/>
      <c r="D8473" s="247"/>
    </row>
    <row r="8474" customFormat="false" ht="12.8" hidden="false" customHeight="false" outlineLevel="0" collapsed="false">
      <c r="A8474" s="245"/>
      <c r="B8474" s="246"/>
      <c r="C8474" s="245"/>
      <c r="D8474" s="247"/>
    </row>
    <row r="8475" customFormat="false" ht="12.8" hidden="false" customHeight="false" outlineLevel="0" collapsed="false">
      <c r="A8475" s="245"/>
      <c r="B8475" s="246"/>
      <c r="C8475" s="245"/>
      <c r="D8475" s="247"/>
    </row>
    <row r="8476" customFormat="false" ht="12.8" hidden="false" customHeight="false" outlineLevel="0" collapsed="false">
      <c r="A8476" s="245"/>
      <c r="B8476" s="246"/>
      <c r="C8476" s="245"/>
      <c r="D8476" s="247"/>
    </row>
    <row r="8477" customFormat="false" ht="12.8" hidden="false" customHeight="false" outlineLevel="0" collapsed="false">
      <c r="A8477" s="245"/>
      <c r="B8477" s="246"/>
      <c r="C8477" s="245"/>
      <c r="D8477" s="247"/>
    </row>
    <row r="8478" customFormat="false" ht="12.8" hidden="false" customHeight="false" outlineLevel="0" collapsed="false">
      <c r="A8478" s="245"/>
      <c r="B8478" s="246"/>
      <c r="C8478" s="245"/>
      <c r="D8478" s="247"/>
    </row>
    <row r="8479" customFormat="false" ht="12.8" hidden="false" customHeight="false" outlineLevel="0" collapsed="false">
      <c r="A8479" s="245"/>
      <c r="B8479" s="246"/>
      <c r="C8479" s="245"/>
      <c r="D8479" s="247"/>
    </row>
    <row r="8480" customFormat="false" ht="12.8" hidden="false" customHeight="false" outlineLevel="0" collapsed="false">
      <c r="A8480" s="245"/>
      <c r="B8480" s="246"/>
      <c r="C8480" s="245"/>
      <c r="D8480" s="247"/>
    </row>
    <row r="8481" customFormat="false" ht="12.8" hidden="false" customHeight="false" outlineLevel="0" collapsed="false">
      <c r="A8481" s="245"/>
      <c r="B8481" s="246"/>
      <c r="C8481" s="245"/>
      <c r="D8481" s="247"/>
    </row>
    <row r="8482" customFormat="false" ht="12.8" hidden="false" customHeight="false" outlineLevel="0" collapsed="false">
      <c r="A8482" s="245"/>
      <c r="B8482" s="246"/>
      <c r="C8482" s="245"/>
      <c r="D8482" s="247"/>
    </row>
    <row r="8483" customFormat="false" ht="12.8" hidden="false" customHeight="false" outlineLevel="0" collapsed="false">
      <c r="A8483" s="245"/>
      <c r="B8483" s="246"/>
      <c r="C8483" s="245"/>
      <c r="D8483" s="247"/>
    </row>
    <row r="8484" customFormat="false" ht="12.8" hidden="false" customHeight="false" outlineLevel="0" collapsed="false">
      <c r="A8484" s="245"/>
      <c r="B8484" s="246"/>
      <c r="C8484" s="245"/>
      <c r="D8484" s="247"/>
    </row>
    <row r="8485" customFormat="false" ht="12.8" hidden="false" customHeight="false" outlineLevel="0" collapsed="false">
      <c r="A8485" s="245"/>
      <c r="B8485" s="246"/>
      <c r="C8485" s="245"/>
      <c r="D8485" s="247"/>
    </row>
    <row r="8486" customFormat="false" ht="12.8" hidden="false" customHeight="false" outlineLevel="0" collapsed="false">
      <c r="A8486" s="245"/>
      <c r="B8486" s="246"/>
      <c r="C8486" s="245"/>
      <c r="D8486" s="247"/>
    </row>
    <row r="8487" customFormat="false" ht="12.8" hidden="false" customHeight="false" outlineLevel="0" collapsed="false">
      <c r="A8487" s="245"/>
      <c r="B8487" s="246"/>
      <c r="C8487" s="245"/>
      <c r="D8487" s="247"/>
    </row>
    <row r="8488" customFormat="false" ht="12.8" hidden="false" customHeight="false" outlineLevel="0" collapsed="false">
      <c r="A8488" s="245"/>
      <c r="B8488" s="246"/>
      <c r="C8488" s="245"/>
      <c r="D8488" s="247"/>
    </row>
    <row r="8489" customFormat="false" ht="12.8" hidden="false" customHeight="false" outlineLevel="0" collapsed="false">
      <c r="A8489" s="245"/>
      <c r="B8489" s="246"/>
      <c r="C8489" s="245"/>
      <c r="D8489" s="247"/>
    </row>
    <row r="8490" customFormat="false" ht="12.8" hidden="false" customHeight="false" outlineLevel="0" collapsed="false">
      <c r="A8490" s="245"/>
      <c r="B8490" s="246"/>
      <c r="C8490" s="245"/>
      <c r="D8490" s="247"/>
    </row>
    <row r="8491" customFormat="false" ht="12.8" hidden="false" customHeight="false" outlineLevel="0" collapsed="false">
      <c r="A8491" s="245"/>
      <c r="B8491" s="246"/>
      <c r="C8491" s="245"/>
      <c r="D8491" s="247"/>
    </row>
    <row r="8492" customFormat="false" ht="12.8" hidden="false" customHeight="false" outlineLevel="0" collapsed="false">
      <c r="A8492" s="245"/>
      <c r="B8492" s="246"/>
      <c r="C8492" s="245"/>
      <c r="D8492" s="247"/>
    </row>
    <row r="8493" customFormat="false" ht="12.8" hidden="false" customHeight="false" outlineLevel="0" collapsed="false">
      <c r="A8493" s="245"/>
      <c r="B8493" s="246"/>
      <c r="C8493" s="245"/>
      <c r="D8493" s="247"/>
    </row>
    <row r="8494" customFormat="false" ht="12.8" hidden="false" customHeight="false" outlineLevel="0" collapsed="false">
      <c r="A8494" s="245"/>
      <c r="B8494" s="246"/>
      <c r="C8494" s="245"/>
      <c r="D8494" s="247"/>
    </row>
    <row r="8495" customFormat="false" ht="12.8" hidden="false" customHeight="false" outlineLevel="0" collapsed="false">
      <c r="A8495" s="245"/>
      <c r="B8495" s="246"/>
      <c r="C8495" s="245"/>
      <c r="D8495" s="247"/>
    </row>
    <row r="8496" customFormat="false" ht="12.8" hidden="false" customHeight="false" outlineLevel="0" collapsed="false">
      <c r="A8496" s="245"/>
      <c r="B8496" s="246"/>
      <c r="C8496" s="245"/>
      <c r="D8496" s="247"/>
    </row>
    <row r="8497" customFormat="false" ht="12.8" hidden="false" customHeight="false" outlineLevel="0" collapsed="false">
      <c r="A8497" s="245"/>
      <c r="B8497" s="246"/>
      <c r="C8497" s="245"/>
      <c r="D8497" s="247"/>
    </row>
    <row r="8498" customFormat="false" ht="12.8" hidden="false" customHeight="false" outlineLevel="0" collapsed="false">
      <c r="A8498" s="245"/>
      <c r="B8498" s="246"/>
      <c r="C8498" s="245"/>
      <c r="D8498" s="247"/>
    </row>
    <row r="8499" customFormat="false" ht="12.8" hidden="false" customHeight="false" outlineLevel="0" collapsed="false">
      <c r="A8499" s="245"/>
      <c r="B8499" s="246"/>
      <c r="C8499" s="245"/>
      <c r="D8499" s="247"/>
    </row>
    <row r="8500" customFormat="false" ht="12.8" hidden="false" customHeight="false" outlineLevel="0" collapsed="false">
      <c r="A8500" s="245"/>
      <c r="B8500" s="246"/>
      <c r="C8500" s="245"/>
      <c r="D8500" s="247"/>
    </row>
    <row r="8501" customFormat="false" ht="12.8" hidden="false" customHeight="false" outlineLevel="0" collapsed="false">
      <c r="A8501" s="245"/>
      <c r="B8501" s="246"/>
      <c r="C8501" s="245"/>
      <c r="D8501" s="247"/>
    </row>
    <row r="8502" customFormat="false" ht="12.8" hidden="false" customHeight="false" outlineLevel="0" collapsed="false">
      <c r="A8502" s="245"/>
      <c r="B8502" s="246"/>
      <c r="C8502" s="245"/>
      <c r="D8502" s="247"/>
    </row>
    <row r="8503" customFormat="false" ht="12.8" hidden="false" customHeight="false" outlineLevel="0" collapsed="false">
      <c r="A8503" s="245"/>
      <c r="B8503" s="246"/>
      <c r="C8503" s="245"/>
      <c r="D8503" s="247"/>
    </row>
    <row r="8504" customFormat="false" ht="12.8" hidden="false" customHeight="false" outlineLevel="0" collapsed="false">
      <c r="A8504" s="245"/>
      <c r="B8504" s="246"/>
      <c r="C8504" s="245"/>
      <c r="D8504" s="247"/>
    </row>
    <row r="8505" customFormat="false" ht="12.8" hidden="false" customHeight="false" outlineLevel="0" collapsed="false">
      <c r="A8505" s="245"/>
      <c r="B8505" s="246"/>
      <c r="C8505" s="245"/>
      <c r="D8505" s="247"/>
    </row>
    <row r="8506" customFormat="false" ht="12.8" hidden="false" customHeight="false" outlineLevel="0" collapsed="false">
      <c r="A8506" s="245"/>
      <c r="B8506" s="246"/>
      <c r="C8506" s="245"/>
      <c r="D8506" s="247"/>
    </row>
    <row r="8507" customFormat="false" ht="12.8" hidden="false" customHeight="false" outlineLevel="0" collapsed="false">
      <c r="A8507" s="245"/>
      <c r="B8507" s="246"/>
      <c r="C8507" s="245"/>
      <c r="D8507" s="247"/>
    </row>
    <row r="8508" customFormat="false" ht="12.8" hidden="false" customHeight="false" outlineLevel="0" collapsed="false">
      <c r="A8508" s="245"/>
      <c r="B8508" s="246"/>
      <c r="C8508" s="245"/>
      <c r="D8508" s="247"/>
    </row>
    <row r="8509" customFormat="false" ht="12.8" hidden="false" customHeight="false" outlineLevel="0" collapsed="false">
      <c r="A8509" s="245"/>
      <c r="B8509" s="246"/>
      <c r="C8509" s="245"/>
      <c r="D8509" s="247"/>
    </row>
    <row r="8510" customFormat="false" ht="12.8" hidden="false" customHeight="false" outlineLevel="0" collapsed="false">
      <c r="A8510" s="245"/>
      <c r="B8510" s="246"/>
      <c r="C8510" s="245"/>
      <c r="D8510" s="247"/>
    </row>
    <row r="8511" customFormat="false" ht="12.8" hidden="false" customHeight="false" outlineLevel="0" collapsed="false">
      <c r="A8511" s="245"/>
      <c r="B8511" s="246"/>
      <c r="C8511" s="245"/>
      <c r="D8511" s="247"/>
    </row>
    <row r="8512" customFormat="false" ht="12.8" hidden="false" customHeight="false" outlineLevel="0" collapsed="false">
      <c r="A8512" s="245"/>
      <c r="B8512" s="246"/>
      <c r="C8512" s="245"/>
      <c r="D8512" s="247"/>
    </row>
    <row r="8513" customFormat="false" ht="12.8" hidden="false" customHeight="false" outlineLevel="0" collapsed="false">
      <c r="A8513" s="245"/>
      <c r="B8513" s="246"/>
      <c r="C8513" s="245"/>
      <c r="D8513" s="247"/>
    </row>
    <row r="8514" customFormat="false" ht="12.8" hidden="false" customHeight="false" outlineLevel="0" collapsed="false">
      <c r="A8514" s="245"/>
      <c r="B8514" s="246"/>
      <c r="C8514" s="245"/>
      <c r="D8514" s="247"/>
    </row>
    <row r="8515" customFormat="false" ht="12.8" hidden="false" customHeight="false" outlineLevel="0" collapsed="false">
      <c r="A8515" s="245"/>
      <c r="B8515" s="246"/>
      <c r="C8515" s="245"/>
      <c r="D8515" s="247"/>
    </row>
    <row r="8516" customFormat="false" ht="12.8" hidden="false" customHeight="false" outlineLevel="0" collapsed="false">
      <c r="A8516" s="245"/>
      <c r="B8516" s="246"/>
      <c r="C8516" s="245"/>
      <c r="D8516" s="247"/>
    </row>
    <row r="8517" customFormat="false" ht="12.8" hidden="false" customHeight="false" outlineLevel="0" collapsed="false">
      <c r="A8517" s="245"/>
      <c r="B8517" s="246"/>
      <c r="C8517" s="245"/>
      <c r="D8517" s="247"/>
    </row>
    <row r="8518" customFormat="false" ht="12.8" hidden="false" customHeight="false" outlineLevel="0" collapsed="false">
      <c r="A8518" s="245"/>
      <c r="B8518" s="246"/>
      <c r="C8518" s="245"/>
      <c r="D8518" s="247"/>
    </row>
    <row r="8519" customFormat="false" ht="12.8" hidden="false" customHeight="false" outlineLevel="0" collapsed="false">
      <c r="A8519" s="245"/>
      <c r="B8519" s="246"/>
      <c r="C8519" s="245"/>
      <c r="D8519" s="247"/>
    </row>
    <row r="8520" customFormat="false" ht="12.8" hidden="false" customHeight="false" outlineLevel="0" collapsed="false">
      <c r="A8520" s="245"/>
      <c r="B8520" s="246"/>
      <c r="C8520" s="245"/>
      <c r="D8520" s="247"/>
    </row>
    <row r="8521" customFormat="false" ht="12.8" hidden="false" customHeight="false" outlineLevel="0" collapsed="false">
      <c r="A8521" s="245"/>
      <c r="B8521" s="246"/>
      <c r="C8521" s="245"/>
      <c r="D8521" s="247"/>
    </row>
    <row r="8522" customFormat="false" ht="12.8" hidden="false" customHeight="false" outlineLevel="0" collapsed="false">
      <c r="A8522" s="245"/>
      <c r="B8522" s="246"/>
      <c r="C8522" s="245"/>
      <c r="D8522" s="247"/>
    </row>
    <row r="8523" customFormat="false" ht="12.8" hidden="false" customHeight="false" outlineLevel="0" collapsed="false">
      <c r="A8523" s="245"/>
      <c r="B8523" s="246"/>
      <c r="C8523" s="245"/>
      <c r="D8523" s="247"/>
    </row>
    <row r="8524" customFormat="false" ht="12.8" hidden="false" customHeight="false" outlineLevel="0" collapsed="false">
      <c r="A8524" s="245"/>
      <c r="B8524" s="246"/>
      <c r="C8524" s="245"/>
      <c r="D8524" s="247"/>
    </row>
    <row r="8525" customFormat="false" ht="12.8" hidden="false" customHeight="false" outlineLevel="0" collapsed="false">
      <c r="A8525" s="245"/>
      <c r="B8525" s="246"/>
      <c r="C8525" s="245"/>
      <c r="D8525" s="247"/>
    </row>
    <row r="8526" customFormat="false" ht="12.8" hidden="false" customHeight="false" outlineLevel="0" collapsed="false">
      <c r="A8526" s="245"/>
      <c r="B8526" s="246"/>
      <c r="C8526" s="245"/>
      <c r="D8526" s="247"/>
    </row>
    <row r="8527" customFormat="false" ht="12.8" hidden="false" customHeight="false" outlineLevel="0" collapsed="false">
      <c r="A8527" s="245"/>
      <c r="B8527" s="246"/>
      <c r="C8527" s="245"/>
      <c r="D8527" s="247"/>
    </row>
    <row r="8528" customFormat="false" ht="12.8" hidden="false" customHeight="false" outlineLevel="0" collapsed="false">
      <c r="A8528" s="245"/>
      <c r="B8528" s="246"/>
      <c r="C8528" s="245"/>
      <c r="D8528" s="247"/>
    </row>
    <row r="8529" customFormat="false" ht="12.8" hidden="false" customHeight="false" outlineLevel="0" collapsed="false">
      <c r="A8529" s="245"/>
      <c r="B8529" s="246"/>
      <c r="C8529" s="245"/>
      <c r="D8529" s="247"/>
    </row>
    <row r="8530" customFormat="false" ht="12.8" hidden="false" customHeight="false" outlineLevel="0" collapsed="false">
      <c r="A8530" s="245"/>
      <c r="B8530" s="246"/>
      <c r="C8530" s="245"/>
      <c r="D8530" s="247"/>
    </row>
    <row r="8531" customFormat="false" ht="12.8" hidden="false" customHeight="false" outlineLevel="0" collapsed="false">
      <c r="A8531" s="245"/>
      <c r="B8531" s="246"/>
      <c r="C8531" s="245"/>
      <c r="D8531" s="247"/>
    </row>
    <row r="8532" customFormat="false" ht="12.8" hidden="false" customHeight="false" outlineLevel="0" collapsed="false">
      <c r="A8532" s="245"/>
      <c r="B8532" s="246"/>
      <c r="C8532" s="245"/>
      <c r="D8532" s="247"/>
    </row>
    <row r="8533" customFormat="false" ht="12.8" hidden="false" customHeight="false" outlineLevel="0" collapsed="false">
      <c r="A8533" s="245"/>
      <c r="B8533" s="246"/>
      <c r="C8533" s="245"/>
      <c r="D8533" s="247"/>
    </row>
    <row r="8534" customFormat="false" ht="12.8" hidden="false" customHeight="false" outlineLevel="0" collapsed="false">
      <c r="A8534" s="245"/>
      <c r="B8534" s="246"/>
      <c r="C8534" s="245"/>
      <c r="D8534" s="247"/>
    </row>
    <row r="8535" customFormat="false" ht="12.8" hidden="false" customHeight="false" outlineLevel="0" collapsed="false">
      <c r="A8535" s="245"/>
      <c r="B8535" s="246"/>
      <c r="C8535" s="245"/>
      <c r="D8535" s="247"/>
    </row>
    <row r="8536" customFormat="false" ht="12.8" hidden="false" customHeight="false" outlineLevel="0" collapsed="false">
      <c r="A8536" s="245"/>
      <c r="B8536" s="246"/>
      <c r="C8536" s="245"/>
      <c r="D8536" s="247"/>
    </row>
    <row r="8537" customFormat="false" ht="12.8" hidden="false" customHeight="false" outlineLevel="0" collapsed="false">
      <c r="A8537" s="245"/>
      <c r="B8537" s="246"/>
      <c r="C8537" s="245"/>
      <c r="D8537" s="247"/>
    </row>
    <row r="8538" customFormat="false" ht="12.8" hidden="false" customHeight="false" outlineLevel="0" collapsed="false">
      <c r="A8538" s="245"/>
      <c r="B8538" s="246"/>
      <c r="C8538" s="245"/>
      <c r="D8538" s="247"/>
    </row>
    <row r="8539" customFormat="false" ht="12.8" hidden="false" customHeight="false" outlineLevel="0" collapsed="false">
      <c r="A8539" s="245"/>
      <c r="B8539" s="246"/>
      <c r="C8539" s="245"/>
      <c r="D8539" s="247"/>
    </row>
    <row r="8540" customFormat="false" ht="12.8" hidden="false" customHeight="false" outlineLevel="0" collapsed="false">
      <c r="A8540" s="245"/>
      <c r="B8540" s="246"/>
      <c r="C8540" s="245"/>
      <c r="D8540" s="247"/>
    </row>
    <row r="8541" customFormat="false" ht="12.8" hidden="false" customHeight="false" outlineLevel="0" collapsed="false">
      <c r="A8541" s="245"/>
      <c r="B8541" s="246"/>
      <c r="C8541" s="245"/>
      <c r="D8541" s="247"/>
    </row>
    <row r="8542" customFormat="false" ht="12.8" hidden="false" customHeight="false" outlineLevel="0" collapsed="false">
      <c r="A8542" s="245"/>
      <c r="B8542" s="246"/>
      <c r="C8542" s="245"/>
      <c r="D8542" s="247"/>
    </row>
    <row r="8543" customFormat="false" ht="12.8" hidden="false" customHeight="false" outlineLevel="0" collapsed="false">
      <c r="A8543" s="245"/>
      <c r="B8543" s="246"/>
      <c r="C8543" s="245"/>
      <c r="D8543" s="247"/>
    </row>
    <row r="8544" customFormat="false" ht="12.8" hidden="false" customHeight="false" outlineLevel="0" collapsed="false">
      <c r="A8544" s="245"/>
      <c r="B8544" s="246"/>
      <c r="C8544" s="245"/>
      <c r="D8544" s="247"/>
    </row>
    <row r="8545" customFormat="false" ht="12.8" hidden="false" customHeight="false" outlineLevel="0" collapsed="false">
      <c r="A8545" s="245"/>
      <c r="B8545" s="246"/>
      <c r="C8545" s="245"/>
      <c r="D8545" s="247"/>
    </row>
    <row r="8546" customFormat="false" ht="12.8" hidden="false" customHeight="false" outlineLevel="0" collapsed="false">
      <c r="A8546" s="245"/>
      <c r="B8546" s="246"/>
      <c r="C8546" s="245"/>
      <c r="D8546" s="247"/>
    </row>
    <row r="8547" customFormat="false" ht="12.8" hidden="false" customHeight="false" outlineLevel="0" collapsed="false">
      <c r="A8547" s="245"/>
      <c r="B8547" s="246"/>
      <c r="C8547" s="245"/>
      <c r="D8547" s="247"/>
    </row>
    <row r="8548" customFormat="false" ht="12.8" hidden="false" customHeight="false" outlineLevel="0" collapsed="false">
      <c r="A8548" s="245"/>
      <c r="B8548" s="246"/>
      <c r="C8548" s="245"/>
      <c r="D8548" s="247"/>
    </row>
    <row r="8549" customFormat="false" ht="12.8" hidden="false" customHeight="false" outlineLevel="0" collapsed="false">
      <c r="A8549" s="245"/>
      <c r="B8549" s="246"/>
      <c r="C8549" s="245"/>
      <c r="D8549" s="247"/>
    </row>
    <row r="8550" customFormat="false" ht="12.8" hidden="false" customHeight="false" outlineLevel="0" collapsed="false">
      <c r="A8550" s="245"/>
      <c r="B8550" s="246"/>
      <c r="C8550" s="245"/>
      <c r="D8550" s="247"/>
    </row>
    <row r="8551" customFormat="false" ht="12.8" hidden="false" customHeight="false" outlineLevel="0" collapsed="false">
      <c r="A8551" s="245"/>
      <c r="B8551" s="246"/>
      <c r="C8551" s="245"/>
      <c r="D8551" s="247"/>
    </row>
    <row r="8552" customFormat="false" ht="12.8" hidden="false" customHeight="false" outlineLevel="0" collapsed="false">
      <c r="A8552" s="245"/>
      <c r="B8552" s="246"/>
      <c r="C8552" s="245"/>
      <c r="D8552" s="247"/>
    </row>
    <row r="8553" customFormat="false" ht="12.8" hidden="false" customHeight="false" outlineLevel="0" collapsed="false">
      <c r="A8553" s="245"/>
      <c r="B8553" s="246"/>
      <c r="C8553" s="245"/>
      <c r="D8553" s="247"/>
    </row>
    <row r="8554" customFormat="false" ht="12.8" hidden="false" customHeight="false" outlineLevel="0" collapsed="false">
      <c r="A8554" s="245"/>
      <c r="B8554" s="246"/>
      <c r="C8554" s="245"/>
      <c r="D8554" s="247"/>
    </row>
    <row r="8555" customFormat="false" ht="12.8" hidden="false" customHeight="false" outlineLevel="0" collapsed="false">
      <c r="A8555" s="245"/>
      <c r="B8555" s="246"/>
      <c r="C8555" s="245"/>
      <c r="D8555" s="247"/>
    </row>
    <row r="8556" customFormat="false" ht="12.8" hidden="false" customHeight="false" outlineLevel="0" collapsed="false">
      <c r="A8556" s="245"/>
      <c r="B8556" s="246"/>
      <c r="C8556" s="245"/>
      <c r="D8556" s="247"/>
    </row>
    <row r="8557" customFormat="false" ht="12.8" hidden="false" customHeight="false" outlineLevel="0" collapsed="false">
      <c r="A8557" s="245"/>
      <c r="B8557" s="246"/>
      <c r="C8557" s="245"/>
      <c r="D8557" s="247"/>
    </row>
    <row r="8558" customFormat="false" ht="12.8" hidden="false" customHeight="false" outlineLevel="0" collapsed="false">
      <c r="A8558" s="245"/>
      <c r="B8558" s="246"/>
      <c r="C8558" s="245"/>
      <c r="D8558" s="247"/>
    </row>
    <row r="8559" customFormat="false" ht="12.8" hidden="false" customHeight="false" outlineLevel="0" collapsed="false">
      <c r="A8559" s="245"/>
      <c r="B8559" s="246"/>
      <c r="C8559" s="245"/>
      <c r="D8559" s="247"/>
    </row>
    <row r="8560" customFormat="false" ht="12.8" hidden="false" customHeight="false" outlineLevel="0" collapsed="false">
      <c r="A8560" s="245"/>
      <c r="B8560" s="246"/>
      <c r="C8560" s="245"/>
      <c r="D8560" s="247"/>
    </row>
    <row r="8561" customFormat="false" ht="12.8" hidden="false" customHeight="false" outlineLevel="0" collapsed="false">
      <c r="A8561" s="245"/>
      <c r="B8561" s="246"/>
      <c r="C8561" s="245"/>
      <c r="D8561" s="247"/>
    </row>
    <row r="8562" customFormat="false" ht="12.8" hidden="false" customHeight="false" outlineLevel="0" collapsed="false">
      <c r="A8562" s="245"/>
      <c r="B8562" s="246"/>
      <c r="C8562" s="245"/>
      <c r="D8562" s="247"/>
    </row>
    <row r="8563" customFormat="false" ht="12.8" hidden="false" customHeight="false" outlineLevel="0" collapsed="false">
      <c r="A8563" s="245"/>
      <c r="B8563" s="246"/>
      <c r="C8563" s="245"/>
      <c r="D8563" s="247"/>
    </row>
    <row r="8564" customFormat="false" ht="12.8" hidden="false" customHeight="false" outlineLevel="0" collapsed="false">
      <c r="A8564" s="245"/>
      <c r="B8564" s="246"/>
      <c r="C8564" s="245"/>
      <c r="D8564" s="247"/>
    </row>
    <row r="8565" customFormat="false" ht="12.8" hidden="false" customHeight="false" outlineLevel="0" collapsed="false">
      <c r="A8565" s="245"/>
      <c r="B8565" s="246"/>
      <c r="C8565" s="245"/>
      <c r="D8565" s="247"/>
    </row>
    <row r="8566" customFormat="false" ht="12.8" hidden="false" customHeight="false" outlineLevel="0" collapsed="false">
      <c r="A8566" s="245"/>
      <c r="B8566" s="246"/>
      <c r="C8566" s="245"/>
      <c r="D8566" s="247"/>
    </row>
    <row r="8567" customFormat="false" ht="12.8" hidden="false" customHeight="false" outlineLevel="0" collapsed="false">
      <c r="A8567" s="245"/>
      <c r="B8567" s="246"/>
      <c r="C8567" s="245"/>
      <c r="D8567" s="247"/>
    </row>
    <row r="8568" customFormat="false" ht="12.8" hidden="false" customHeight="false" outlineLevel="0" collapsed="false">
      <c r="A8568" s="245"/>
      <c r="B8568" s="246"/>
      <c r="C8568" s="245"/>
      <c r="D8568" s="247"/>
    </row>
    <row r="8569" customFormat="false" ht="12.8" hidden="false" customHeight="false" outlineLevel="0" collapsed="false">
      <c r="A8569" s="245"/>
      <c r="B8569" s="246"/>
      <c r="C8569" s="245"/>
      <c r="D8569" s="247"/>
    </row>
    <row r="8570" customFormat="false" ht="12.8" hidden="false" customHeight="false" outlineLevel="0" collapsed="false">
      <c r="A8570" s="245"/>
      <c r="B8570" s="246"/>
      <c r="C8570" s="245"/>
      <c r="D8570" s="247"/>
    </row>
    <row r="8571" customFormat="false" ht="12.8" hidden="false" customHeight="false" outlineLevel="0" collapsed="false">
      <c r="A8571" s="245"/>
      <c r="B8571" s="246"/>
      <c r="C8571" s="245"/>
      <c r="D8571" s="247"/>
    </row>
    <row r="8572" customFormat="false" ht="12.8" hidden="false" customHeight="false" outlineLevel="0" collapsed="false">
      <c r="A8572" s="245"/>
      <c r="B8572" s="246"/>
      <c r="C8572" s="245"/>
      <c r="D8572" s="247"/>
    </row>
    <row r="8573" customFormat="false" ht="12.8" hidden="false" customHeight="false" outlineLevel="0" collapsed="false">
      <c r="A8573" s="245"/>
      <c r="B8573" s="246"/>
      <c r="C8573" s="245"/>
      <c r="D8573" s="247"/>
    </row>
    <row r="8574" customFormat="false" ht="12.8" hidden="false" customHeight="false" outlineLevel="0" collapsed="false">
      <c r="A8574" s="245"/>
      <c r="B8574" s="246"/>
      <c r="C8574" s="245"/>
      <c r="D8574" s="247"/>
    </row>
    <row r="8575" customFormat="false" ht="12.8" hidden="false" customHeight="false" outlineLevel="0" collapsed="false">
      <c r="A8575" s="245"/>
      <c r="B8575" s="246"/>
      <c r="C8575" s="245"/>
      <c r="D8575" s="247"/>
    </row>
    <row r="8576" customFormat="false" ht="12.8" hidden="false" customHeight="false" outlineLevel="0" collapsed="false">
      <c r="A8576" s="245"/>
      <c r="B8576" s="246"/>
      <c r="C8576" s="245"/>
      <c r="D8576" s="247"/>
    </row>
    <row r="8577" customFormat="false" ht="12.8" hidden="false" customHeight="false" outlineLevel="0" collapsed="false">
      <c r="A8577" s="245"/>
      <c r="B8577" s="246"/>
      <c r="C8577" s="245"/>
      <c r="D8577" s="247"/>
    </row>
    <row r="8578" customFormat="false" ht="12.8" hidden="false" customHeight="false" outlineLevel="0" collapsed="false">
      <c r="A8578" s="245"/>
      <c r="B8578" s="246"/>
      <c r="C8578" s="245"/>
      <c r="D8578" s="247"/>
    </row>
    <row r="8579" customFormat="false" ht="12.8" hidden="false" customHeight="false" outlineLevel="0" collapsed="false">
      <c r="A8579" s="245"/>
      <c r="B8579" s="246"/>
      <c r="C8579" s="245"/>
      <c r="D8579" s="247"/>
    </row>
    <row r="8580" customFormat="false" ht="12.8" hidden="false" customHeight="false" outlineLevel="0" collapsed="false">
      <c r="A8580" s="245"/>
      <c r="B8580" s="246"/>
      <c r="C8580" s="245"/>
      <c r="D8580" s="247"/>
    </row>
    <row r="8581" customFormat="false" ht="12.8" hidden="false" customHeight="false" outlineLevel="0" collapsed="false">
      <c r="A8581" s="245"/>
      <c r="B8581" s="246"/>
      <c r="C8581" s="245"/>
      <c r="D8581" s="247"/>
    </row>
    <row r="8582" customFormat="false" ht="12.8" hidden="false" customHeight="false" outlineLevel="0" collapsed="false">
      <c r="A8582" s="245"/>
      <c r="B8582" s="246"/>
      <c r="C8582" s="245"/>
      <c r="D8582" s="247"/>
    </row>
    <row r="8583" customFormat="false" ht="12.8" hidden="false" customHeight="false" outlineLevel="0" collapsed="false">
      <c r="A8583" s="245"/>
      <c r="B8583" s="246"/>
      <c r="C8583" s="245"/>
      <c r="D8583" s="247"/>
    </row>
    <row r="8584" customFormat="false" ht="12.8" hidden="false" customHeight="false" outlineLevel="0" collapsed="false">
      <c r="A8584" s="245"/>
      <c r="B8584" s="246"/>
      <c r="C8584" s="245"/>
      <c r="D8584" s="247"/>
    </row>
    <row r="8585" customFormat="false" ht="12.8" hidden="false" customHeight="false" outlineLevel="0" collapsed="false">
      <c r="A8585" s="245"/>
      <c r="B8585" s="246"/>
      <c r="C8585" s="245"/>
      <c r="D8585" s="247"/>
    </row>
    <row r="8586" customFormat="false" ht="12.8" hidden="false" customHeight="false" outlineLevel="0" collapsed="false">
      <c r="A8586" s="245"/>
      <c r="B8586" s="246"/>
      <c r="C8586" s="245"/>
      <c r="D8586" s="247"/>
    </row>
    <row r="8587" customFormat="false" ht="12.8" hidden="false" customHeight="false" outlineLevel="0" collapsed="false">
      <c r="A8587" s="245"/>
      <c r="B8587" s="246"/>
      <c r="C8587" s="245"/>
      <c r="D8587" s="247"/>
    </row>
    <row r="8588" customFormat="false" ht="12.8" hidden="false" customHeight="false" outlineLevel="0" collapsed="false">
      <c r="A8588" s="245"/>
      <c r="B8588" s="246"/>
      <c r="C8588" s="245"/>
      <c r="D8588" s="247"/>
    </row>
    <row r="8589" customFormat="false" ht="12.8" hidden="false" customHeight="false" outlineLevel="0" collapsed="false">
      <c r="A8589" s="245"/>
      <c r="B8589" s="246"/>
      <c r="C8589" s="245"/>
      <c r="D8589" s="247"/>
    </row>
    <row r="8590" customFormat="false" ht="12.8" hidden="false" customHeight="false" outlineLevel="0" collapsed="false">
      <c r="A8590" s="245"/>
      <c r="B8590" s="246"/>
      <c r="C8590" s="245"/>
      <c r="D8590" s="247"/>
    </row>
    <row r="8591" customFormat="false" ht="12.8" hidden="false" customHeight="false" outlineLevel="0" collapsed="false">
      <c r="A8591" s="245"/>
      <c r="B8591" s="246"/>
      <c r="C8591" s="245"/>
      <c r="D8591" s="247"/>
    </row>
    <row r="8592" customFormat="false" ht="12.8" hidden="false" customHeight="false" outlineLevel="0" collapsed="false">
      <c r="A8592" s="245"/>
      <c r="B8592" s="246"/>
      <c r="C8592" s="245"/>
      <c r="D8592" s="247"/>
    </row>
    <row r="8593" customFormat="false" ht="12.8" hidden="false" customHeight="false" outlineLevel="0" collapsed="false">
      <c r="A8593" s="245"/>
      <c r="B8593" s="246"/>
      <c r="C8593" s="245"/>
      <c r="D8593" s="247"/>
    </row>
    <row r="8594" customFormat="false" ht="12.8" hidden="false" customHeight="false" outlineLevel="0" collapsed="false">
      <c r="A8594" s="245"/>
      <c r="B8594" s="246"/>
      <c r="C8594" s="245"/>
      <c r="D8594" s="247"/>
    </row>
    <row r="8595" customFormat="false" ht="12.8" hidden="false" customHeight="false" outlineLevel="0" collapsed="false">
      <c r="A8595" s="245"/>
      <c r="B8595" s="246"/>
      <c r="C8595" s="245"/>
      <c r="D8595" s="247"/>
    </row>
    <row r="8596" customFormat="false" ht="12.8" hidden="false" customHeight="false" outlineLevel="0" collapsed="false">
      <c r="A8596" s="245"/>
      <c r="B8596" s="246"/>
      <c r="C8596" s="245"/>
      <c r="D8596" s="247"/>
    </row>
    <row r="8597" customFormat="false" ht="12.8" hidden="false" customHeight="false" outlineLevel="0" collapsed="false">
      <c r="A8597" s="245"/>
      <c r="B8597" s="246"/>
      <c r="C8597" s="245"/>
      <c r="D8597" s="247"/>
    </row>
    <row r="8598" customFormat="false" ht="12.8" hidden="false" customHeight="false" outlineLevel="0" collapsed="false">
      <c r="A8598" s="245"/>
      <c r="B8598" s="246"/>
      <c r="C8598" s="245"/>
      <c r="D8598" s="247"/>
    </row>
    <row r="8599" customFormat="false" ht="12.8" hidden="false" customHeight="false" outlineLevel="0" collapsed="false">
      <c r="A8599" s="245"/>
      <c r="B8599" s="246"/>
      <c r="C8599" s="245"/>
      <c r="D8599" s="247"/>
    </row>
    <row r="8600" customFormat="false" ht="12.8" hidden="false" customHeight="false" outlineLevel="0" collapsed="false">
      <c r="A8600" s="245"/>
      <c r="B8600" s="246"/>
      <c r="C8600" s="245"/>
      <c r="D8600" s="247"/>
    </row>
    <row r="8601" customFormat="false" ht="12.8" hidden="false" customHeight="false" outlineLevel="0" collapsed="false">
      <c r="A8601" s="245"/>
      <c r="B8601" s="246"/>
      <c r="C8601" s="245"/>
      <c r="D8601" s="247"/>
    </row>
    <row r="8602" customFormat="false" ht="12.8" hidden="false" customHeight="false" outlineLevel="0" collapsed="false">
      <c r="A8602" s="245"/>
      <c r="B8602" s="246"/>
      <c r="C8602" s="245"/>
      <c r="D8602" s="247"/>
    </row>
    <row r="8603" customFormat="false" ht="12.8" hidden="false" customHeight="false" outlineLevel="0" collapsed="false">
      <c r="A8603" s="245"/>
      <c r="B8603" s="246"/>
      <c r="C8603" s="245"/>
      <c r="D8603" s="247"/>
    </row>
    <row r="8604" customFormat="false" ht="12.8" hidden="false" customHeight="false" outlineLevel="0" collapsed="false">
      <c r="A8604" s="245"/>
      <c r="B8604" s="246"/>
      <c r="C8604" s="245"/>
      <c r="D8604" s="247"/>
    </row>
    <row r="8605" customFormat="false" ht="12.8" hidden="false" customHeight="false" outlineLevel="0" collapsed="false">
      <c r="A8605" s="245"/>
      <c r="B8605" s="246"/>
      <c r="C8605" s="245"/>
      <c r="D8605" s="247"/>
    </row>
    <row r="8606" customFormat="false" ht="12.8" hidden="false" customHeight="false" outlineLevel="0" collapsed="false">
      <c r="A8606" s="245"/>
      <c r="B8606" s="246"/>
      <c r="C8606" s="245"/>
      <c r="D8606" s="247"/>
    </row>
    <row r="8607" customFormat="false" ht="12.8" hidden="false" customHeight="false" outlineLevel="0" collapsed="false">
      <c r="A8607" s="245"/>
      <c r="B8607" s="246"/>
      <c r="C8607" s="245"/>
      <c r="D8607" s="247"/>
    </row>
    <row r="8608" customFormat="false" ht="12.8" hidden="false" customHeight="false" outlineLevel="0" collapsed="false">
      <c r="A8608" s="245"/>
      <c r="B8608" s="246"/>
      <c r="C8608" s="245"/>
      <c r="D8608" s="247"/>
    </row>
    <row r="8609" customFormat="false" ht="12.8" hidden="false" customHeight="false" outlineLevel="0" collapsed="false">
      <c r="A8609" s="245"/>
      <c r="B8609" s="246"/>
      <c r="C8609" s="245"/>
      <c r="D8609" s="247"/>
    </row>
    <row r="8610" customFormat="false" ht="12.8" hidden="false" customHeight="false" outlineLevel="0" collapsed="false">
      <c r="A8610" s="245"/>
      <c r="B8610" s="246"/>
      <c r="C8610" s="245"/>
      <c r="D8610" s="247"/>
    </row>
    <row r="8611" customFormat="false" ht="12.8" hidden="false" customHeight="false" outlineLevel="0" collapsed="false">
      <c r="A8611" s="245"/>
      <c r="B8611" s="246"/>
      <c r="C8611" s="245"/>
      <c r="D8611" s="247"/>
    </row>
    <row r="8612" customFormat="false" ht="12.8" hidden="false" customHeight="false" outlineLevel="0" collapsed="false">
      <c r="A8612" s="245"/>
      <c r="B8612" s="246"/>
      <c r="C8612" s="245"/>
      <c r="D8612" s="247"/>
    </row>
    <row r="8613" customFormat="false" ht="12.8" hidden="false" customHeight="false" outlineLevel="0" collapsed="false">
      <c r="A8613" s="245"/>
      <c r="B8613" s="246"/>
      <c r="C8613" s="245"/>
      <c r="D8613" s="247"/>
    </row>
    <row r="8614" customFormat="false" ht="12.8" hidden="false" customHeight="false" outlineLevel="0" collapsed="false">
      <c r="A8614" s="245"/>
      <c r="B8614" s="246"/>
      <c r="C8614" s="245"/>
      <c r="D8614" s="247"/>
    </row>
    <row r="8615" customFormat="false" ht="12.8" hidden="false" customHeight="false" outlineLevel="0" collapsed="false">
      <c r="A8615" s="245"/>
      <c r="B8615" s="246"/>
      <c r="C8615" s="245"/>
      <c r="D8615" s="247"/>
    </row>
    <row r="8616" customFormat="false" ht="12.8" hidden="false" customHeight="false" outlineLevel="0" collapsed="false">
      <c r="A8616" s="245"/>
      <c r="B8616" s="246"/>
      <c r="C8616" s="245"/>
      <c r="D8616" s="247"/>
    </row>
    <row r="8617" customFormat="false" ht="12.8" hidden="false" customHeight="false" outlineLevel="0" collapsed="false">
      <c r="A8617" s="245"/>
      <c r="B8617" s="246"/>
      <c r="C8617" s="245"/>
      <c r="D8617" s="247"/>
    </row>
    <row r="8618" customFormat="false" ht="12.8" hidden="false" customHeight="false" outlineLevel="0" collapsed="false">
      <c r="A8618" s="245"/>
      <c r="B8618" s="246"/>
      <c r="C8618" s="245"/>
      <c r="D8618" s="247"/>
    </row>
    <row r="8619" customFormat="false" ht="12.8" hidden="false" customHeight="false" outlineLevel="0" collapsed="false">
      <c r="A8619" s="245"/>
      <c r="B8619" s="246"/>
      <c r="C8619" s="245"/>
      <c r="D8619" s="247"/>
    </row>
    <row r="8620" customFormat="false" ht="12.8" hidden="false" customHeight="false" outlineLevel="0" collapsed="false">
      <c r="A8620" s="245"/>
      <c r="B8620" s="246"/>
      <c r="C8620" s="245"/>
      <c r="D8620" s="247"/>
    </row>
    <row r="8621" customFormat="false" ht="12.8" hidden="false" customHeight="false" outlineLevel="0" collapsed="false">
      <c r="A8621" s="245"/>
      <c r="B8621" s="246"/>
      <c r="C8621" s="245"/>
      <c r="D8621" s="247"/>
    </row>
    <row r="8622" customFormat="false" ht="12.8" hidden="false" customHeight="false" outlineLevel="0" collapsed="false">
      <c r="A8622" s="245"/>
      <c r="B8622" s="246"/>
      <c r="C8622" s="245"/>
      <c r="D8622" s="247"/>
    </row>
    <row r="8623" customFormat="false" ht="12.8" hidden="false" customHeight="false" outlineLevel="0" collapsed="false">
      <c r="A8623" s="245"/>
      <c r="B8623" s="246"/>
      <c r="C8623" s="245"/>
      <c r="D8623" s="247"/>
    </row>
    <row r="8624" customFormat="false" ht="12.8" hidden="false" customHeight="false" outlineLevel="0" collapsed="false">
      <c r="A8624" s="245"/>
      <c r="B8624" s="246"/>
      <c r="C8624" s="245"/>
      <c r="D8624" s="247"/>
    </row>
    <row r="8625" customFormat="false" ht="12.8" hidden="false" customHeight="false" outlineLevel="0" collapsed="false">
      <c r="A8625" s="245"/>
      <c r="B8625" s="246"/>
      <c r="C8625" s="245"/>
      <c r="D8625" s="247"/>
    </row>
    <row r="8626" customFormat="false" ht="12.8" hidden="false" customHeight="false" outlineLevel="0" collapsed="false">
      <c r="A8626" s="245"/>
      <c r="B8626" s="246"/>
      <c r="C8626" s="245"/>
      <c r="D8626" s="247"/>
    </row>
    <row r="8627" customFormat="false" ht="12.8" hidden="false" customHeight="false" outlineLevel="0" collapsed="false">
      <c r="A8627" s="245"/>
      <c r="B8627" s="246"/>
      <c r="C8627" s="245"/>
      <c r="D8627" s="247"/>
    </row>
    <row r="8628" customFormat="false" ht="12.8" hidden="false" customHeight="false" outlineLevel="0" collapsed="false">
      <c r="A8628" s="245"/>
      <c r="B8628" s="246"/>
      <c r="C8628" s="245"/>
      <c r="D8628" s="247"/>
    </row>
    <row r="8629" customFormat="false" ht="12.8" hidden="false" customHeight="false" outlineLevel="0" collapsed="false">
      <c r="A8629" s="245"/>
      <c r="B8629" s="246"/>
      <c r="C8629" s="245"/>
      <c r="D8629" s="247"/>
    </row>
    <row r="8630" customFormat="false" ht="12.8" hidden="false" customHeight="false" outlineLevel="0" collapsed="false">
      <c r="A8630" s="245"/>
      <c r="B8630" s="246"/>
      <c r="C8630" s="245"/>
      <c r="D8630" s="247"/>
    </row>
    <row r="8631" customFormat="false" ht="12.8" hidden="false" customHeight="false" outlineLevel="0" collapsed="false">
      <c r="A8631" s="245"/>
      <c r="B8631" s="246"/>
      <c r="C8631" s="245"/>
      <c r="D8631" s="247"/>
    </row>
    <row r="8632" customFormat="false" ht="12.8" hidden="false" customHeight="false" outlineLevel="0" collapsed="false">
      <c r="A8632" s="245"/>
      <c r="B8632" s="246"/>
      <c r="C8632" s="245"/>
      <c r="D8632" s="247"/>
    </row>
    <row r="8633" customFormat="false" ht="12.8" hidden="false" customHeight="false" outlineLevel="0" collapsed="false">
      <c r="A8633" s="245"/>
      <c r="B8633" s="246"/>
      <c r="C8633" s="245"/>
      <c r="D8633" s="247"/>
    </row>
    <row r="8634" customFormat="false" ht="12.8" hidden="false" customHeight="false" outlineLevel="0" collapsed="false">
      <c r="A8634" s="245"/>
      <c r="B8634" s="246"/>
      <c r="C8634" s="245"/>
      <c r="D8634" s="247"/>
    </row>
    <row r="8635" customFormat="false" ht="12.8" hidden="false" customHeight="false" outlineLevel="0" collapsed="false">
      <c r="A8635" s="245"/>
      <c r="B8635" s="246"/>
      <c r="C8635" s="245"/>
      <c r="D8635" s="247"/>
    </row>
    <row r="8636" customFormat="false" ht="12.8" hidden="false" customHeight="false" outlineLevel="0" collapsed="false">
      <c r="A8636" s="245"/>
      <c r="B8636" s="246"/>
      <c r="C8636" s="245"/>
      <c r="D8636" s="247"/>
    </row>
    <row r="8637" customFormat="false" ht="12.8" hidden="false" customHeight="false" outlineLevel="0" collapsed="false">
      <c r="A8637" s="245"/>
      <c r="B8637" s="246"/>
      <c r="C8637" s="245"/>
      <c r="D8637" s="247"/>
    </row>
    <row r="8638" customFormat="false" ht="12.8" hidden="false" customHeight="false" outlineLevel="0" collapsed="false">
      <c r="A8638" s="245"/>
      <c r="B8638" s="246"/>
      <c r="C8638" s="245"/>
      <c r="D8638" s="247"/>
    </row>
    <row r="8639" customFormat="false" ht="12.8" hidden="false" customHeight="false" outlineLevel="0" collapsed="false">
      <c r="A8639" s="245"/>
      <c r="B8639" s="246"/>
      <c r="C8639" s="245"/>
      <c r="D8639" s="247"/>
    </row>
    <row r="8640" customFormat="false" ht="12.8" hidden="false" customHeight="false" outlineLevel="0" collapsed="false">
      <c r="A8640" s="245"/>
      <c r="B8640" s="246"/>
      <c r="C8640" s="245"/>
      <c r="D8640" s="247"/>
    </row>
    <row r="8641" customFormat="false" ht="12.8" hidden="false" customHeight="false" outlineLevel="0" collapsed="false">
      <c r="A8641" s="245"/>
      <c r="B8641" s="246"/>
      <c r="C8641" s="245"/>
      <c r="D8641" s="247"/>
    </row>
    <row r="8642" customFormat="false" ht="12.8" hidden="false" customHeight="false" outlineLevel="0" collapsed="false">
      <c r="A8642" s="245"/>
      <c r="B8642" s="246"/>
      <c r="C8642" s="245"/>
      <c r="D8642" s="247"/>
    </row>
    <row r="8643" customFormat="false" ht="12.8" hidden="false" customHeight="false" outlineLevel="0" collapsed="false">
      <c r="A8643" s="245"/>
      <c r="B8643" s="246"/>
      <c r="C8643" s="245"/>
      <c r="D8643" s="247"/>
    </row>
    <row r="8644" customFormat="false" ht="12.8" hidden="false" customHeight="false" outlineLevel="0" collapsed="false">
      <c r="A8644" s="245"/>
      <c r="B8644" s="246"/>
      <c r="C8644" s="245"/>
      <c r="D8644" s="247"/>
    </row>
    <row r="8645" customFormat="false" ht="12.8" hidden="false" customHeight="false" outlineLevel="0" collapsed="false">
      <c r="A8645" s="245"/>
      <c r="B8645" s="246"/>
      <c r="C8645" s="245"/>
      <c r="D8645" s="247"/>
    </row>
    <row r="8646" customFormat="false" ht="12.8" hidden="false" customHeight="false" outlineLevel="0" collapsed="false">
      <c r="A8646" s="245"/>
      <c r="B8646" s="246"/>
      <c r="C8646" s="245"/>
      <c r="D8646" s="247"/>
    </row>
    <row r="8647" customFormat="false" ht="12.8" hidden="false" customHeight="false" outlineLevel="0" collapsed="false">
      <c r="A8647" s="245"/>
      <c r="B8647" s="246"/>
      <c r="C8647" s="245"/>
      <c r="D8647" s="247"/>
    </row>
    <row r="8648" customFormat="false" ht="12.8" hidden="false" customHeight="false" outlineLevel="0" collapsed="false">
      <c r="A8648" s="245"/>
      <c r="B8648" s="246"/>
      <c r="C8648" s="245"/>
      <c r="D8648" s="247"/>
    </row>
    <row r="8649" customFormat="false" ht="12.8" hidden="false" customHeight="false" outlineLevel="0" collapsed="false">
      <c r="A8649" s="245"/>
      <c r="B8649" s="246"/>
      <c r="C8649" s="245"/>
      <c r="D8649" s="247"/>
    </row>
    <row r="8650" customFormat="false" ht="12.8" hidden="false" customHeight="false" outlineLevel="0" collapsed="false">
      <c r="A8650" s="245"/>
      <c r="B8650" s="246"/>
      <c r="C8650" s="245"/>
      <c r="D8650" s="247"/>
    </row>
    <row r="8651" customFormat="false" ht="12.8" hidden="false" customHeight="false" outlineLevel="0" collapsed="false">
      <c r="A8651" s="245"/>
      <c r="B8651" s="246"/>
      <c r="C8651" s="245"/>
      <c r="D8651" s="247"/>
    </row>
    <row r="8652" customFormat="false" ht="12.8" hidden="false" customHeight="false" outlineLevel="0" collapsed="false">
      <c r="A8652" s="245"/>
      <c r="B8652" s="246"/>
      <c r="C8652" s="245"/>
      <c r="D8652" s="247"/>
    </row>
    <row r="8653" customFormat="false" ht="12.8" hidden="false" customHeight="false" outlineLevel="0" collapsed="false">
      <c r="A8653" s="245"/>
      <c r="B8653" s="246"/>
      <c r="C8653" s="245"/>
      <c r="D8653" s="247"/>
    </row>
    <row r="8654" customFormat="false" ht="12.8" hidden="false" customHeight="false" outlineLevel="0" collapsed="false">
      <c r="A8654" s="245"/>
      <c r="B8654" s="246"/>
      <c r="C8654" s="245"/>
      <c r="D8654" s="247"/>
    </row>
    <row r="8655" customFormat="false" ht="12.8" hidden="false" customHeight="false" outlineLevel="0" collapsed="false">
      <c r="A8655" s="245"/>
      <c r="B8655" s="246"/>
      <c r="C8655" s="245"/>
      <c r="D8655" s="247"/>
    </row>
    <row r="8656" customFormat="false" ht="12.8" hidden="false" customHeight="false" outlineLevel="0" collapsed="false">
      <c r="A8656" s="245"/>
      <c r="B8656" s="246"/>
      <c r="C8656" s="245"/>
      <c r="D8656" s="247"/>
    </row>
    <row r="8657" customFormat="false" ht="12.8" hidden="false" customHeight="false" outlineLevel="0" collapsed="false">
      <c r="A8657" s="245"/>
      <c r="B8657" s="246"/>
      <c r="C8657" s="245"/>
      <c r="D8657" s="247"/>
    </row>
    <row r="8658" customFormat="false" ht="12.8" hidden="false" customHeight="false" outlineLevel="0" collapsed="false">
      <c r="A8658" s="245"/>
      <c r="B8658" s="246"/>
      <c r="C8658" s="245"/>
      <c r="D8658" s="247"/>
    </row>
    <row r="8659" customFormat="false" ht="12.8" hidden="false" customHeight="false" outlineLevel="0" collapsed="false">
      <c r="A8659" s="245"/>
      <c r="B8659" s="246"/>
      <c r="C8659" s="245"/>
      <c r="D8659" s="247"/>
    </row>
    <row r="8660" customFormat="false" ht="12.8" hidden="false" customHeight="false" outlineLevel="0" collapsed="false">
      <c r="A8660" s="245"/>
      <c r="B8660" s="246"/>
      <c r="C8660" s="245"/>
      <c r="D8660" s="247"/>
    </row>
    <row r="8661" customFormat="false" ht="12.8" hidden="false" customHeight="false" outlineLevel="0" collapsed="false">
      <c r="A8661" s="245"/>
      <c r="B8661" s="246"/>
      <c r="C8661" s="245"/>
      <c r="D8661" s="247"/>
    </row>
    <row r="8662" customFormat="false" ht="12.8" hidden="false" customHeight="false" outlineLevel="0" collapsed="false">
      <c r="A8662" s="245"/>
      <c r="B8662" s="246"/>
      <c r="C8662" s="245"/>
      <c r="D8662" s="247"/>
    </row>
    <row r="8663" customFormat="false" ht="12.8" hidden="false" customHeight="false" outlineLevel="0" collapsed="false">
      <c r="A8663" s="245"/>
      <c r="B8663" s="246"/>
      <c r="C8663" s="245"/>
      <c r="D8663" s="247"/>
    </row>
    <row r="8664" customFormat="false" ht="12.8" hidden="false" customHeight="false" outlineLevel="0" collapsed="false">
      <c r="A8664" s="245"/>
      <c r="B8664" s="246"/>
      <c r="C8664" s="245"/>
      <c r="D8664" s="247"/>
    </row>
    <row r="8665" customFormat="false" ht="12.8" hidden="false" customHeight="false" outlineLevel="0" collapsed="false">
      <c r="A8665" s="245"/>
      <c r="B8665" s="246"/>
      <c r="C8665" s="245"/>
      <c r="D8665" s="247"/>
    </row>
    <row r="8666" customFormat="false" ht="12.8" hidden="false" customHeight="false" outlineLevel="0" collapsed="false">
      <c r="A8666" s="245"/>
      <c r="B8666" s="246"/>
      <c r="C8666" s="245"/>
      <c r="D8666" s="247"/>
    </row>
    <row r="8667" customFormat="false" ht="12.8" hidden="false" customHeight="false" outlineLevel="0" collapsed="false">
      <c r="A8667" s="245"/>
      <c r="B8667" s="246"/>
      <c r="C8667" s="245"/>
      <c r="D8667" s="247"/>
    </row>
    <row r="8668" customFormat="false" ht="12.8" hidden="false" customHeight="false" outlineLevel="0" collapsed="false">
      <c r="A8668" s="245"/>
      <c r="B8668" s="246"/>
      <c r="C8668" s="245"/>
      <c r="D8668" s="247"/>
    </row>
    <row r="8669" customFormat="false" ht="12.8" hidden="false" customHeight="false" outlineLevel="0" collapsed="false">
      <c r="A8669" s="245"/>
      <c r="B8669" s="246"/>
      <c r="C8669" s="245"/>
      <c r="D8669" s="247"/>
    </row>
    <row r="8670" customFormat="false" ht="12.8" hidden="false" customHeight="false" outlineLevel="0" collapsed="false">
      <c r="A8670" s="245"/>
      <c r="B8670" s="246"/>
      <c r="C8670" s="245"/>
      <c r="D8670" s="247"/>
    </row>
    <row r="8671" customFormat="false" ht="12.8" hidden="false" customHeight="false" outlineLevel="0" collapsed="false">
      <c r="A8671" s="245"/>
      <c r="B8671" s="246"/>
      <c r="C8671" s="245"/>
      <c r="D8671" s="247"/>
    </row>
    <row r="8672" customFormat="false" ht="12.8" hidden="false" customHeight="false" outlineLevel="0" collapsed="false">
      <c r="A8672" s="245"/>
      <c r="B8672" s="246"/>
      <c r="C8672" s="245"/>
      <c r="D8672" s="247"/>
    </row>
    <row r="8673" customFormat="false" ht="12.8" hidden="false" customHeight="false" outlineLevel="0" collapsed="false">
      <c r="A8673" s="245"/>
      <c r="B8673" s="246"/>
      <c r="C8673" s="245"/>
      <c r="D8673" s="247"/>
    </row>
    <row r="8674" customFormat="false" ht="12.8" hidden="false" customHeight="false" outlineLevel="0" collapsed="false">
      <c r="A8674" s="245"/>
      <c r="B8674" s="246"/>
      <c r="C8674" s="245"/>
      <c r="D8674" s="247"/>
    </row>
    <row r="8675" customFormat="false" ht="12.8" hidden="false" customHeight="false" outlineLevel="0" collapsed="false">
      <c r="A8675" s="245"/>
      <c r="B8675" s="246"/>
      <c r="C8675" s="245"/>
      <c r="D8675" s="247"/>
    </row>
    <row r="8676" customFormat="false" ht="12.8" hidden="false" customHeight="false" outlineLevel="0" collapsed="false">
      <c r="A8676" s="245"/>
      <c r="B8676" s="246"/>
      <c r="C8676" s="245"/>
      <c r="D8676" s="247"/>
    </row>
    <row r="8677" customFormat="false" ht="12.8" hidden="false" customHeight="false" outlineLevel="0" collapsed="false">
      <c r="A8677" s="245"/>
      <c r="B8677" s="246"/>
      <c r="C8677" s="245"/>
      <c r="D8677" s="247"/>
    </row>
    <row r="8678" customFormat="false" ht="12.8" hidden="false" customHeight="false" outlineLevel="0" collapsed="false">
      <c r="A8678" s="245"/>
      <c r="B8678" s="246"/>
      <c r="C8678" s="245"/>
      <c r="D8678" s="247"/>
    </row>
    <row r="8679" customFormat="false" ht="12.8" hidden="false" customHeight="false" outlineLevel="0" collapsed="false">
      <c r="A8679" s="245"/>
      <c r="B8679" s="246"/>
      <c r="C8679" s="245"/>
      <c r="D8679" s="247"/>
    </row>
    <row r="8680" customFormat="false" ht="12.8" hidden="false" customHeight="false" outlineLevel="0" collapsed="false">
      <c r="A8680" s="245"/>
      <c r="B8680" s="246"/>
      <c r="C8680" s="245"/>
      <c r="D8680" s="247"/>
    </row>
    <row r="8681" customFormat="false" ht="12.8" hidden="false" customHeight="false" outlineLevel="0" collapsed="false">
      <c r="A8681" s="245"/>
      <c r="B8681" s="246"/>
      <c r="C8681" s="245"/>
      <c r="D8681" s="247"/>
    </row>
    <row r="8682" customFormat="false" ht="12.8" hidden="false" customHeight="false" outlineLevel="0" collapsed="false">
      <c r="A8682" s="245"/>
      <c r="B8682" s="246"/>
      <c r="C8682" s="245"/>
      <c r="D8682" s="247"/>
    </row>
    <row r="8683" customFormat="false" ht="12.8" hidden="false" customHeight="false" outlineLevel="0" collapsed="false">
      <c r="A8683" s="245"/>
      <c r="B8683" s="246"/>
      <c r="C8683" s="245"/>
      <c r="D8683" s="247"/>
    </row>
    <row r="8684" customFormat="false" ht="12.8" hidden="false" customHeight="false" outlineLevel="0" collapsed="false">
      <c r="A8684" s="245"/>
      <c r="B8684" s="246"/>
      <c r="C8684" s="245"/>
      <c r="D8684" s="247"/>
    </row>
    <row r="8685" customFormat="false" ht="12.8" hidden="false" customHeight="false" outlineLevel="0" collapsed="false">
      <c r="A8685" s="245"/>
      <c r="B8685" s="246"/>
      <c r="C8685" s="245"/>
      <c r="D8685" s="247"/>
    </row>
    <row r="8686" customFormat="false" ht="12.8" hidden="false" customHeight="false" outlineLevel="0" collapsed="false">
      <c r="A8686" s="245"/>
      <c r="B8686" s="246"/>
      <c r="C8686" s="245"/>
      <c r="D8686" s="247"/>
    </row>
    <row r="8687" customFormat="false" ht="12.8" hidden="false" customHeight="false" outlineLevel="0" collapsed="false">
      <c r="A8687" s="245"/>
      <c r="B8687" s="246"/>
      <c r="C8687" s="245"/>
      <c r="D8687" s="247"/>
    </row>
    <row r="8688" customFormat="false" ht="12.8" hidden="false" customHeight="false" outlineLevel="0" collapsed="false">
      <c r="A8688" s="245"/>
      <c r="B8688" s="246"/>
      <c r="C8688" s="245"/>
      <c r="D8688" s="247"/>
    </row>
    <row r="8689" customFormat="false" ht="12.8" hidden="false" customHeight="false" outlineLevel="0" collapsed="false">
      <c r="A8689" s="245"/>
      <c r="B8689" s="246"/>
      <c r="C8689" s="245"/>
      <c r="D8689" s="247"/>
    </row>
    <row r="8690" customFormat="false" ht="12.8" hidden="false" customHeight="false" outlineLevel="0" collapsed="false">
      <c r="A8690" s="245"/>
      <c r="B8690" s="246"/>
      <c r="C8690" s="245"/>
      <c r="D8690" s="247"/>
    </row>
    <row r="8691" customFormat="false" ht="12.8" hidden="false" customHeight="false" outlineLevel="0" collapsed="false">
      <c r="A8691" s="245"/>
      <c r="B8691" s="246"/>
      <c r="C8691" s="245"/>
      <c r="D8691" s="247"/>
    </row>
    <row r="8692" customFormat="false" ht="12.8" hidden="false" customHeight="false" outlineLevel="0" collapsed="false">
      <c r="A8692" s="245"/>
      <c r="B8692" s="246"/>
      <c r="C8692" s="245"/>
      <c r="D8692" s="247"/>
    </row>
    <row r="8693" customFormat="false" ht="12.8" hidden="false" customHeight="false" outlineLevel="0" collapsed="false">
      <c r="A8693" s="245"/>
      <c r="B8693" s="246"/>
      <c r="C8693" s="245"/>
      <c r="D8693" s="247"/>
    </row>
    <row r="8694" customFormat="false" ht="12.8" hidden="false" customHeight="false" outlineLevel="0" collapsed="false">
      <c r="A8694" s="245"/>
      <c r="B8694" s="246"/>
      <c r="C8694" s="245"/>
      <c r="D8694" s="247"/>
    </row>
    <row r="8695" customFormat="false" ht="12.8" hidden="false" customHeight="false" outlineLevel="0" collapsed="false">
      <c r="A8695" s="245"/>
      <c r="B8695" s="246"/>
      <c r="C8695" s="245"/>
      <c r="D8695" s="247"/>
    </row>
    <row r="8696" customFormat="false" ht="12.8" hidden="false" customHeight="false" outlineLevel="0" collapsed="false">
      <c r="A8696" s="245"/>
      <c r="B8696" s="246"/>
      <c r="C8696" s="245"/>
      <c r="D8696" s="247"/>
    </row>
    <row r="8697" customFormat="false" ht="12.8" hidden="false" customHeight="false" outlineLevel="0" collapsed="false">
      <c r="A8697" s="245"/>
      <c r="B8697" s="246"/>
      <c r="C8697" s="245"/>
      <c r="D8697" s="247"/>
    </row>
    <row r="8698" customFormat="false" ht="12.8" hidden="false" customHeight="false" outlineLevel="0" collapsed="false">
      <c r="A8698" s="245"/>
      <c r="B8698" s="246"/>
      <c r="C8698" s="245"/>
      <c r="D8698" s="247"/>
    </row>
    <row r="8699" customFormat="false" ht="12.8" hidden="false" customHeight="false" outlineLevel="0" collapsed="false">
      <c r="A8699" s="245"/>
      <c r="B8699" s="246"/>
      <c r="C8699" s="245"/>
      <c r="D8699" s="247"/>
    </row>
    <row r="8700" customFormat="false" ht="12.8" hidden="false" customHeight="false" outlineLevel="0" collapsed="false">
      <c r="A8700" s="245"/>
      <c r="B8700" s="246"/>
      <c r="C8700" s="245"/>
      <c r="D8700" s="247"/>
    </row>
    <row r="8701" customFormat="false" ht="12.8" hidden="false" customHeight="false" outlineLevel="0" collapsed="false">
      <c r="A8701" s="245"/>
      <c r="B8701" s="246"/>
      <c r="C8701" s="245"/>
      <c r="D8701" s="247"/>
    </row>
    <row r="8702" customFormat="false" ht="12.8" hidden="false" customHeight="false" outlineLevel="0" collapsed="false">
      <c r="A8702" s="245"/>
      <c r="B8702" s="246"/>
      <c r="C8702" s="245"/>
      <c r="D8702" s="247"/>
    </row>
    <row r="8703" customFormat="false" ht="12.8" hidden="false" customHeight="false" outlineLevel="0" collapsed="false">
      <c r="A8703" s="245"/>
      <c r="B8703" s="246"/>
      <c r="C8703" s="245"/>
      <c r="D8703" s="247"/>
    </row>
    <row r="8704" customFormat="false" ht="12.8" hidden="false" customHeight="false" outlineLevel="0" collapsed="false">
      <c r="A8704" s="245"/>
      <c r="B8704" s="246"/>
      <c r="C8704" s="245"/>
      <c r="D8704" s="247"/>
    </row>
    <row r="8705" customFormat="false" ht="12.8" hidden="false" customHeight="false" outlineLevel="0" collapsed="false">
      <c r="A8705" s="245"/>
      <c r="B8705" s="246"/>
      <c r="C8705" s="245"/>
      <c r="D8705" s="247"/>
    </row>
    <row r="8706" customFormat="false" ht="12.8" hidden="false" customHeight="false" outlineLevel="0" collapsed="false">
      <c r="A8706" s="245"/>
      <c r="B8706" s="246"/>
      <c r="C8706" s="245"/>
      <c r="D8706" s="247"/>
    </row>
    <row r="8707" customFormat="false" ht="12.8" hidden="false" customHeight="false" outlineLevel="0" collapsed="false">
      <c r="A8707" s="245"/>
      <c r="B8707" s="246"/>
      <c r="C8707" s="245"/>
      <c r="D8707" s="247"/>
    </row>
    <row r="8708" customFormat="false" ht="12.8" hidden="false" customHeight="false" outlineLevel="0" collapsed="false">
      <c r="A8708" s="245"/>
      <c r="B8708" s="246"/>
      <c r="C8708" s="245"/>
      <c r="D8708" s="247"/>
    </row>
    <row r="8709" customFormat="false" ht="12.8" hidden="false" customHeight="false" outlineLevel="0" collapsed="false">
      <c r="A8709" s="245"/>
      <c r="B8709" s="246"/>
      <c r="C8709" s="245"/>
      <c r="D8709" s="247"/>
    </row>
    <row r="8710" customFormat="false" ht="12.8" hidden="false" customHeight="false" outlineLevel="0" collapsed="false">
      <c r="A8710" s="245"/>
      <c r="B8710" s="246"/>
      <c r="C8710" s="245"/>
      <c r="D8710" s="247"/>
    </row>
    <row r="8711" customFormat="false" ht="12.8" hidden="false" customHeight="false" outlineLevel="0" collapsed="false">
      <c r="A8711" s="245"/>
      <c r="B8711" s="246"/>
      <c r="C8711" s="245"/>
      <c r="D8711" s="247"/>
    </row>
    <row r="8712" customFormat="false" ht="12.8" hidden="false" customHeight="false" outlineLevel="0" collapsed="false">
      <c r="A8712" s="245"/>
      <c r="B8712" s="246"/>
      <c r="C8712" s="245"/>
      <c r="D8712" s="247"/>
    </row>
    <row r="8713" customFormat="false" ht="12.8" hidden="false" customHeight="false" outlineLevel="0" collapsed="false">
      <c r="A8713" s="245"/>
      <c r="B8713" s="246"/>
      <c r="C8713" s="245"/>
      <c r="D8713" s="247"/>
    </row>
    <row r="8714" customFormat="false" ht="12.8" hidden="false" customHeight="false" outlineLevel="0" collapsed="false">
      <c r="A8714" s="245"/>
      <c r="B8714" s="246"/>
      <c r="C8714" s="245"/>
      <c r="D8714" s="247"/>
    </row>
    <row r="8715" customFormat="false" ht="12.8" hidden="false" customHeight="false" outlineLevel="0" collapsed="false">
      <c r="A8715" s="245"/>
      <c r="B8715" s="246"/>
      <c r="C8715" s="245"/>
      <c r="D8715" s="247"/>
    </row>
    <row r="8716" customFormat="false" ht="12.8" hidden="false" customHeight="false" outlineLevel="0" collapsed="false">
      <c r="A8716" s="245"/>
      <c r="B8716" s="246"/>
      <c r="C8716" s="245"/>
      <c r="D8716" s="247"/>
    </row>
    <row r="8717" customFormat="false" ht="12.8" hidden="false" customHeight="false" outlineLevel="0" collapsed="false">
      <c r="A8717" s="245"/>
      <c r="B8717" s="246"/>
      <c r="C8717" s="245"/>
      <c r="D8717" s="247"/>
    </row>
    <row r="8718" customFormat="false" ht="12.8" hidden="false" customHeight="false" outlineLevel="0" collapsed="false">
      <c r="A8718" s="245"/>
      <c r="B8718" s="246"/>
      <c r="C8718" s="245"/>
      <c r="D8718" s="247"/>
    </row>
    <row r="8719" customFormat="false" ht="12.8" hidden="false" customHeight="false" outlineLevel="0" collapsed="false">
      <c r="A8719" s="245"/>
      <c r="B8719" s="246"/>
      <c r="C8719" s="245"/>
      <c r="D8719" s="247"/>
    </row>
    <row r="8720" customFormat="false" ht="12.8" hidden="false" customHeight="false" outlineLevel="0" collapsed="false">
      <c r="A8720" s="245"/>
      <c r="B8720" s="246"/>
      <c r="C8720" s="245"/>
      <c r="D8720" s="247"/>
    </row>
    <row r="8721" customFormat="false" ht="12.8" hidden="false" customHeight="false" outlineLevel="0" collapsed="false">
      <c r="A8721" s="245"/>
      <c r="B8721" s="246"/>
      <c r="C8721" s="245"/>
      <c r="D8721" s="247"/>
    </row>
    <row r="8722" customFormat="false" ht="12.8" hidden="false" customHeight="false" outlineLevel="0" collapsed="false">
      <c r="A8722" s="245"/>
      <c r="B8722" s="246"/>
      <c r="C8722" s="245"/>
      <c r="D8722" s="247"/>
    </row>
    <row r="8723" customFormat="false" ht="12.8" hidden="false" customHeight="false" outlineLevel="0" collapsed="false">
      <c r="A8723" s="245"/>
      <c r="B8723" s="246"/>
      <c r="C8723" s="245"/>
      <c r="D8723" s="247"/>
    </row>
    <row r="8724" customFormat="false" ht="12.8" hidden="false" customHeight="false" outlineLevel="0" collapsed="false">
      <c r="A8724" s="245"/>
      <c r="B8724" s="246"/>
      <c r="C8724" s="245"/>
      <c r="D8724" s="247"/>
    </row>
    <row r="8725" customFormat="false" ht="12.8" hidden="false" customHeight="false" outlineLevel="0" collapsed="false">
      <c r="A8725" s="245"/>
      <c r="B8725" s="246"/>
      <c r="C8725" s="245"/>
      <c r="D8725" s="247"/>
    </row>
    <row r="8726" customFormat="false" ht="12.8" hidden="false" customHeight="false" outlineLevel="0" collapsed="false">
      <c r="A8726" s="245"/>
      <c r="B8726" s="246"/>
      <c r="C8726" s="245"/>
      <c r="D8726" s="247"/>
    </row>
    <row r="8727" customFormat="false" ht="12.8" hidden="false" customHeight="false" outlineLevel="0" collapsed="false">
      <c r="A8727" s="245"/>
      <c r="B8727" s="246"/>
      <c r="C8727" s="245"/>
      <c r="D8727" s="247"/>
    </row>
    <row r="8728" customFormat="false" ht="12.8" hidden="false" customHeight="false" outlineLevel="0" collapsed="false">
      <c r="A8728" s="245"/>
      <c r="B8728" s="246"/>
      <c r="C8728" s="245"/>
      <c r="D8728" s="247"/>
    </row>
    <row r="8729" customFormat="false" ht="12.8" hidden="false" customHeight="false" outlineLevel="0" collapsed="false">
      <c r="A8729" s="245"/>
      <c r="B8729" s="246"/>
      <c r="C8729" s="245"/>
      <c r="D8729" s="247"/>
    </row>
    <row r="8730" customFormat="false" ht="12.8" hidden="false" customHeight="false" outlineLevel="0" collapsed="false">
      <c r="A8730" s="245"/>
      <c r="B8730" s="246"/>
      <c r="C8730" s="245"/>
      <c r="D8730" s="247"/>
    </row>
    <row r="8731" customFormat="false" ht="12.8" hidden="false" customHeight="false" outlineLevel="0" collapsed="false">
      <c r="A8731" s="245"/>
      <c r="B8731" s="246"/>
      <c r="C8731" s="245"/>
      <c r="D8731" s="247"/>
    </row>
    <row r="8732" customFormat="false" ht="12.8" hidden="false" customHeight="false" outlineLevel="0" collapsed="false">
      <c r="A8732" s="245"/>
      <c r="B8732" s="246"/>
      <c r="C8732" s="245"/>
      <c r="D8732" s="247"/>
    </row>
    <row r="8733" customFormat="false" ht="12.8" hidden="false" customHeight="false" outlineLevel="0" collapsed="false">
      <c r="A8733" s="245"/>
      <c r="B8733" s="246"/>
      <c r="C8733" s="245"/>
      <c r="D8733" s="247"/>
    </row>
    <row r="8734" customFormat="false" ht="12.8" hidden="false" customHeight="false" outlineLevel="0" collapsed="false">
      <c r="A8734" s="245"/>
      <c r="B8734" s="246"/>
      <c r="C8734" s="245"/>
      <c r="D8734" s="247"/>
    </row>
    <row r="8735" customFormat="false" ht="12.8" hidden="false" customHeight="false" outlineLevel="0" collapsed="false">
      <c r="A8735" s="245"/>
      <c r="B8735" s="246"/>
      <c r="C8735" s="245"/>
      <c r="D8735" s="247"/>
    </row>
    <row r="8736" customFormat="false" ht="12.8" hidden="false" customHeight="false" outlineLevel="0" collapsed="false">
      <c r="A8736" s="245"/>
      <c r="B8736" s="246"/>
      <c r="C8736" s="245"/>
      <c r="D8736" s="247"/>
    </row>
    <row r="8737" customFormat="false" ht="12.8" hidden="false" customHeight="false" outlineLevel="0" collapsed="false">
      <c r="A8737" s="245"/>
      <c r="B8737" s="246"/>
      <c r="C8737" s="245"/>
      <c r="D8737" s="247"/>
    </row>
    <row r="8738" customFormat="false" ht="12.8" hidden="false" customHeight="false" outlineLevel="0" collapsed="false">
      <c r="A8738" s="245"/>
      <c r="B8738" s="246"/>
      <c r="C8738" s="245"/>
      <c r="D8738" s="247"/>
    </row>
    <row r="8739" customFormat="false" ht="12.8" hidden="false" customHeight="false" outlineLevel="0" collapsed="false">
      <c r="A8739" s="245"/>
      <c r="B8739" s="246"/>
      <c r="C8739" s="245"/>
      <c r="D8739" s="247"/>
    </row>
    <row r="8740" customFormat="false" ht="12.8" hidden="false" customHeight="false" outlineLevel="0" collapsed="false">
      <c r="A8740" s="245"/>
      <c r="B8740" s="246"/>
      <c r="C8740" s="245"/>
      <c r="D8740" s="247"/>
    </row>
    <row r="8741" customFormat="false" ht="12.8" hidden="false" customHeight="false" outlineLevel="0" collapsed="false">
      <c r="A8741" s="245"/>
      <c r="B8741" s="246"/>
      <c r="C8741" s="245"/>
      <c r="D8741" s="247"/>
    </row>
    <row r="8742" customFormat="false" ht="12.8" hidden="false" customHeight="false" outlineLevel="0" collapsed="false">
      <c r="A8742" s="245"/>
      <c r="B8742" s="246"/>
      <c r="C8742" s="245"/>
      <c r="D8742" s="247"/>
    </row>
    <row r="8743" customFormat="false" ht="12.8" hidden="false" customHeight="false" outlineLevel="0" collapsed="false">
      <c r="A8743" s="245"/>
      <c r="B8743" s="246"/>
      <c r="C8743" s="245"/>
      <c r="D8743" s="247"/>
    </row>
    <row r="8744" customFormat="false" ht="12.8" hidden="false" customHeight="false" outlineLevel="0" collapsed="false">
      <c r="A8744" s="245"/>
      <c r="B8744" s="246"/>
      <c r="C8744" s="245"/>
      <c r="D8744" s="247"/>
    </row>
    <row r="8745" customFormat="false" ht="12.8" hidden="false" customHeight="false" outlineLevel="0" collapsed="false">
      <c r="A8745" s="245"/>
      <c r="B8745" s="246"/>
      <c r="C8745" s="245"/>
      <c r="D8745" s="247"/>
    </row>
    <row r="8746" customFormat="false" ht="12.8" hidden="false" customHeight="false" outlineLevel="0" collapsed="false">
      <c r="A8746" s="245"/>
      <c r="B8746" s="246"/>
      <c r="C8746" s="245"/>
      <c r="D8746" s="247"/>
    </row>
    <row r="8747" customFormat="false" ht="12.8" hidden="false" customHeight="false" outlineLevel="0" collapsed="false">
      <c r="A8747" s="245"/>
      <c r="B8747" s="246"/>
      <c r="C8747" s="245"/>
      <c r="D8747" s="247"/>
    </row>
    <row r="8748" customFormat="false" ht="12.8" hidden="false" customHeight="false" outlineLevel="0" collapsed="false">
      <c r="A8748" s="245"/>
      <c r="B8748" s="246"/>
      <c r="C8748" s="245"/>
      <c r="D8748" s="247"/>
    </row>
    <row r="8749" customFormat="false" ht="12.8" hidden="false" customHeight="false" outlineLevel="0" collapsed="false">
      <c r="A8749" s="245"/>
      <c r="B8749" s="246"/>
      <c r="C8749" s="245"/>
      <c r="D8749" s="247"/>
    </row>
    <row r="8750" customFormat="false" ht="12.8" hidden="false" customHeight="false" outlineLevel="0" collapsed="false">
      <c r="A8750" s="245"/>
      <c r="B8750" s="246"/>
      <c r="C8750" s="245"/>
      <c r="D8750" s="247"/>
    </row>
    <row r="8751" customFormat="false" ht="12.8" hidden="false" customHeight="false" outlineLevel="0" collapsed="false">
      <c r="A8751" s="245"/>
      <c r="B8751" s="246"/>
      <c r="C8751" s="245"/>
      <c r="D8751" s="247"/>
    </row>
    <row r="8752" customFormat="false" ht="12.8" hidden="false" customHeight="false" outlineLevel="0" collapsed="false">
      <c r="A8752" s="245"/>
      <c r="B8752" s="246"/>
      <c r="C8752" s="245"/>
      <c r="D8752" s="247"/>
    </row>
    <row r="8753" customFormat="false" ht="12.8" hidden="false" customHeight="false" outlineLevel="0" collapsed="false">
      <c r="A8753" s="245"/>
      <c r="B8753" s="246"/>
      <c r="C8753" s="245"/>
      <c r="D8753" s="247"/>
    </row>
    <row r="8754" customFormat="false" ht="12.8" hidden="false" customHeight="false" outlineLevel="0" collapsed="false">
      <c r="A8754" s="245"/>
      <c r="B8754" s="246"/>
      <c r="C8754" s="245"/>
      <c r="D8754" s="247"/>
    </row>
    <row r="8755" customFormat="false" ht="12.8" hidden="false" customHeight="false" outlineLevel="0" collapsed="false">
      <c r="A8755" s="245"/>
      <c r="B8755" s="246"/>
      <c r="C8755" s="245"/>
      <c r="D8755" s="247"/>
    </row>
    <row r="8756" customFormat="false" ht="12.8" hidden="false" customHeight="false" outlineLevel="0" collapsed="false">
      <c r="A8756" s="245"/>
      <c r="B8756" s="246"/>
      <c r="C8756" s="245"/>
      <c r="D8756" s="247"/>
    </row>
    <row r="8757" customFormat="false" ht="12.8" hidden="false" customHeight="false" outlineLevel="0" collapsed="false">
      <c r="A8757" s="245"/>
      <c r="B8757" s="246"/>
      <c r="C8757" s="245"/>
      <c r="D8757" s="247"/>
    </row>
    <row r="8758" customFormat="false" ht="12.8" hidden="false" customHeight="false" outlineLevel="0" collapsed="false">
      <c r="A8758" s="245"/>
      <c r="B8758" s="246"/>
      <c r="C8758" s="245"/>
      <c r="D8758" s="247"/>
    </row>
    <row r="8759" customFormat="false" ht="12.8" hidden="false" customHeight="false" outlineLevel="0" collapsed="false">
      <c r="A8759" s="245"/>
      <c r="B8759" s="246"/>
      <c r="C8759" s="245"/>
      <c r="D8759" s="247"/>
    </row>
    <row r="8760" customFormat="false" ht="12.8" hidden="false" customHeight="false" outlineLevel="0" collapsed="false">
      <c r="A8760" s="245"/>
      <c r="B8760" s="246"/>
      <c r="C8760" s="245"/>
      <c r="D8760" s="247"/>
    </row>
    <row r="8761" customFormat="false" ht="12.8" hidden="false" customHeight="false" outlineLevel="0" collapsed="false">
      <c r="A8761" s="245"/>
      <c r="B8761" s="246"/>
      <c r="C8761" s="245"/>
      <c r="D8761" s="247"/>
    </row>
    <row r="8762" customFormat="false" ht="12.8" hidden="false" customHeight="false" outlineLevel="0" collapsed="false">
      <c r="A8762" s="245"/>
      <c r="B8762" s="246"/>
      <c r="C8762" s="245"/>
      <c r="D8762" s="247"/>
    </row>
    <row r="8763" customFormat="false" ht="12.8" hidden="false" customHeight="false" outlineLevel="0" collapsed="false">
      <c r="A8763" s="245"/>
      <c r="B8763" s="246"/>
      <c r="C8763" s="245"/>
      <c r="D8763" s="247"/>
    </row>
    <row r="8764" customFormat="false" ht="12.8" hidden="false" customHeight="false" outlineLevel="0" collapsed="false">
      <c r="A8764" s="245"/>
      <c r="B8764" s="246"/>
      <c r="C8764" s="245"/>
      <c r="D8764" s="247"/>
    </row>
    <row r="8765" customFormat="false" ht="12.8" hidden="false" customHeight="false" outlineLevel="0" collapsed="false">
      <c r="A8765" s="245"/>
      <c r="B8765" s="246"/>
      <c r="C8765" s="245"/>
      <c r="D8765" s="247"/>
    </row>
    <row r="8766" customFormat="false" ht="12.8" hidden="false" customHeight="false" outlineLevel="0" collapsed="false">
      <c r="A8766" s="245"/>
      <c r="B8766" s="246"/>
      <c r="C8766" s="245"/>
      <c r="D8766" s="247"/>
    </row>
    <row r="8767" customFormat="false" ht="12.8" hidden="false" customHeight="false" outlineLevel="0" collapsed="false">
      <c r="A8767" s="245"/>
      <c r="B8767" s="246"/>
      <c r="C8767" s="245"/>
      <c r="D8767" s="247"/>
    </row>
    <row r="8768" customFormat="false" ht="12.8" hidden="false" customHeight="false" outlineLevel="0" collapsed="false">
      <c r="A8768" s="245"/>
      <c r="B8768" s="246"/>
      <c r="C8768" s="245"/>
      <c r="D8768" s="247"/>
    </row>
    <row r="8769" customFormat="false" ht="12.8" hidden="false" customHeight="false" outlineLevel="0" collapsed="false">
      <c r="A8769" s="245"/>
      <c r="B8769" s="246"/>
      <c r="C8769" s="245"/>
      <c r="D8769" s="247"/>
    </row>
    <row r="8770" customFormat="false" ht="12.8" hidden="false" customHeight="false" outlineLevel="0" collapsed="false">
      <c r="A8770" s="245"/>
      <c r="B8770" s="246"/>
      <c r="C8770" s="245"/>
      <c r="D8770" s="247"/>
    </row>
    <row r="8771" customFormat="false" ht="12.8" hidden="false" customHeight="false" outlineLevel="0" collapsed="false">
      <c r="A8771" s="245"/>
      <c r="B8771" s="246"/>
      <c r="C8771" s="245"/>
      <c r="D8771" s="247"/>
    </row>
    <row r="8772" customFormat="false" ht="12.8" hidden="false" customHeight="false" outlineLevel="0" collapsed="false">
      <c r="A8772" s="245"/>
      <c r="B8772" s="246"/>
      <c r="C8772" s="245"/>
      <c r="D8772" s="247"/>
    </row>
    <row r="8773" customFormat="false" ht="12.8" hidden="false" customHeight="false" outlineLevel="0" collapsed="false">
      <c r="A8773" s="245"/>
      <c r="B8773" s="246"/>
      <c r="C8773" s="245"/>
      <c r="D8773" s="247"/>
    </row>
    <row r="8774" customFormat="false" ht="12.8" hidden="false" customHeight="false" outlineLevel="0" collapsed="false">
      <c r="A8774" s="245"/>
      <c r="B8774" s="246"/>
      <c r="C8774" s="245"/>
      <c r="D8774" s="247"/>
    </row>
    <row r="8775" customFormat="false" ht="12.8" hidden="false" customHeight="false" outlineLevel="0" collapsed="false">
      <c r="A8775" s="245"/>
      <c r="B8775" s="246"/>
      <c r="C8775" s="245"/>
      <c r="D8775" s="247"/>
    </row>
    <row r="8776" customFormat="false" ht="12.8" hidden="false" customHeight="false" outlineLevel="0" collapsed="false">
      <c r="A8776" s="245"/>
      <c r="B8776" s="246"/>
      <c r="C8776" s="245"/>
      <c r="D8776" s="247"/>
    </row>
    <row r="8777" customFormat="false" ht="12.8" hidden="false" customHeight="false" outlineLevel="0" collapsed="false">
      <c r="A8777" s="245"/>
      <c r="B8777" s="246"/>
      <c r="C8777" s="245"/>
      <c r="D8777" s="247"/>
    </row>
    <row r="8778" customFormat="false" ht="12.8" hidden="false" customHeight="false" outlineLevel="0" collapsed="false">
      <c r="A8778" s="245"/>
      <c r="B8778" s="246"/>
      <c r="C8778" s="245"/>
      <c r="D8778" s="247"/>
    </row>
    <row r="8779" customFormat="false" ht="12.8" hidden="false" customHeight="false" outlineLevel="0" collapsed="false">
      <c r="A8779" s="245"/>
      <c r="B8779" s="246"/>
      <c r="C8779" s="245"/>
      <c r="D8779" s="247"/>
    </row>
    <row r="8780" customFormat="false" ht="12.8" hidden="false" customHeight="false" outlineLevel="0" collapsed="false">
      <c r="A8780" s="245"/>
      <c r="B8780" s="246"/>
      <c r="C8780" s="245"/>
      <c r="D8780" s="247"/>
    </row>
    <row r="8781" customFormat="false" ht="12.8" hidden="false" customHeight="false" outlineLevel="0" collapsed="false">
      <c r="A8781" s="245"/>
      <c r="B8781" s="246"/>
      <c r="C8781" s="245"/>
      <c r="D8781" s="247"/>
    </row>
    <row r="8782" customFormat="false" ht="12.8" hidden="false" customHeight="false" outlineLevel="0" collapsed="false">
      <c r="A8782" s="245"/>
      <c r="B8782" s="246"/>
      <c r="C8782" s="245"/>
      <c r="D8782" s="247"/>
    </row>
    <row r="8783" customFormat="false" ht="12.8" hidden="false" customHeight="false" outlineLevel="0" collapsed="false">
      <c r="A8783" s="245"/>
      <c r="B8783" s="246"/>
      <c r="C8783" s="245"/>
      <c r="D8783" s="247"/>
    </row>
    <row r="8784" customFormat="false" ht="12.8" hidden="false" customHeight="false" outlineLevel="0" collapsed="false">
      <c r="A8784" s="245"/>
      <c r="B8784" s="246"/>
      <c r="C8784" s="245"/>
      <c r="D8784" s="247"/>
    </row>
    <row r="8785" customFormat="false" ht="12.8" hidden="false" customHeight="false" outlineLevel="0" collapsed="false">
      <c r="A8785" s="245"/>
      <c r="B8785" s="246"/>
      <c r="C8785" s="245"/>
      <c r="D8785" s="247"/>
    </row>
    <row r="8786" customFormat="false" ht="12.8" hidden="false" customHeight="false" outlineLevel="0" collapsed="false">
      <c r="A8786" s="245"/>
      <c r="B8786" s="246"/>
      <c r="C8786" s="245"/>
      <c r="D8786" s="247"/>
    </row>
    <row r="8787" customFormat="false" ht="12.8" hidden="false" customHeight="false" outlineLevel="0" collapsed="false">
      <c r="A8787" s="245"/>
      <c r="B8787" s="246"/>
      <c r="C8787" s="245"/>
      <c r="D8787" s="247"/>
    </row>
    <row r="8788" customFormat="false" ht="12.8" hidden="false" customHeight="false" outlineLevel="0" collapsed="false">
      <c r="A8788" s="245"/>
      <c r="B8788" s="246"/>
      <c r="C8788" s="245"/>
      <c r="D8788" s="247"/>
    </row>
    <row r="8789" customFormat="false" ht="12.8" hidden="false" customHeight="false" outlineLevel="0" collapsed="false">
      <c r="A8789" s="245"/>
      <c r="B8789" s="246"/>
      <c r="C8789" s="245"/>
      <c r="D8789" s="247"/>
    </row>
    <row r="8790" customFormat="false" ht="12.8" hidden="false" customHeight="false" outlineLevel="0" collapsed="false">
      <c r="A8790" s="245"/>
      <c r="B8790" s="246"/>
      <c r="C8790" s="245"/>
      <c r="D8790" s="247"/>
    </row>
    <row r="8791" customFormat="false" ht="12.8" hidden="false" customHeight="false" outlineLevel="0" collapsed="false">
      <c r="A8791" s="245"/>
      <c r="B8791" s="246"/>
      <c r="C8791" s="245"/>
      <c r="D8791" s="247"/>
    </row>
    <row r="8792" customFormat="false" ht="12.8" hidden="false" customHeight="false" outlineLevel="0" collapsed="false">
      <c r="A8792" s="245"/>
      <c r="B8792" s="246"/>
      <c r="C8792" s="245"/>
      <c r="D8792" s="247"/>
    </row>
    <row r="8793" customFormat="false" ht="12.8" hidden="false" customHeight="false" outlineLevel="0" collapsed="false">
      <c r="A8793" s="245"/>
      <c r="B8793" s="246"/>
      <c r="C8793" s="245"/>
      <c r="D8793" s="247"/>
    </row>
    <row r="8794" customFormat="false" ht="12.8" hidden="false" customHeight="false" outlineLevel="0" collapsed="false">
      <c r="A8794" s="245"/>
      <c r="B8794" s="246"/>
      <c r="C8794" s="245"/>
      <c r="D8794" s="247"/>
    </row>
    <row r="8795" customFormat="false" ht="12.8" hidden="false" customHeight="false" outlineLevel="0" collapsed="false">
      <c r="A8795" s="245"/>
      <c r="B8795" s="246"/>
      <c r="C8795" s="245"/>
      <c r="D8795" s="247"/>
    </row>
    <row r="8796" customFormat="false" ht="12.8" hidden="false" customHeight="false" outlineLevel="0" collapsed="false">
      <c r="A8796" s="245"/>
      <c r="B8796" s="246"/>
      <c r="C8796" s="245"/>
      <c r="D8796" s="247"/>
    </row>
    <row r="8797" customFormat="false" ht="12.8" hidden="false" customHeight="false" outlineLevel="0" collapsed="false">
      <c r="A8797" s="245"/>
      <c r="B8797" s="246"/>
      <c r="C8797" s="245"/>
      <c r="D8797" s="247"/>
    </row>
    <row r="8798" customFormat="false" ht="12.8" hidden="false" customHeight="false" outlineLevel="0" collapsed="false">
      <c r="A8798" s="245"/>
      <c r="B8798" s="246"/>
      <c r="C8798" s="245"/>
      <c r="D8798" s="247"/>
    </row>
    <row r="8799" customFormat="false" ht="12.8" hidden="false" customHeight="false" outlineLevel="0" collapsed="false">
      <c r="A8799" s="245"/>
      <c r="B8799" s="246"/>
      <c r="C8799" s="245"/>
      <c r="D8799" s="247"/>
    </row>
    <row r="8800" customFormat="false" ht="12.8" hidden="false" customHeight="false" outlineLevel="0" collapsed="false">
      <c r="A8800" s="245"/>
      <c r="B8800" s="246"/>
      <c r="C8800" s="245"/>
      <c r="D8800" s="247"/>
    </row>
    <row r="8801" customFormat="false" ht="12.8" hidden="false" customHeight="false" outlineLevel="0" collapsed="false">
      <c r="A8801" s="245"/>
      <c r="B8801" s="246"/>
      <c r="C8801" s="245"/>
      <c r="D8801" s="247"/>
    </row>
    <row r="8802" customFormat="false" ht="12.8" hidden="false" customHeight="false" outlineLevel="0" collapsed="false">
      <c r="A8802" s="245"/>
      <c r="B8802" s="246"/>
      <c r="C8802" s="245"/>
      <c r="D8802" s="247"/>
    </row>
    <row r="8803" customFormat="false" ht="12.8" hidden="false" customHeight="false" outlineLevel="0" collapsed="false">
      <c r="A8803" s="245"/>
      <c r="B8803" s="246"/>
      <c r="C8803" s="245"/>
      <c r="D8803" s="247"/>
    </row>
    <row r="8804" customFormat="false" ht="12.8" hidden="false" customHeight="false" outlineLevel="0" collapsed="false">
      <c r="A8804" s="245"/>
      <c r="B8804" s="246"/>
      <c r="C8804" s="245"/>
      <c r="D8804" s="247"/>
    </row>
    <row r="8805" customFormat="false" ht="12.8" hidden="false" customHeight="false" outlineLevel="0" collapsed="false">
      <c r="A8805" s="245"/>
      <c r="B8805" s="246"/>
      <c r="C8805" s="245"/>
      <c r="D8805" s="247"/>
    </row>
    <row r="8806" customFormat="false" ht="12.8" hidden="false" customHeight="false" outlineLevel="0" collapsed="false">
      <c r="A8806" s="245"/>
      <c r="B8806" s="246"/>
      <c r="C8806" s="245"/>
      <c r="D8806" s="247"/>
    </row>
    <row r="8807" customFormat="false" ht="12.8" hidden="false" customHeight="false" outlineLevel="0" collapsed="false">
      <c r="A8807" s="245"/>
      <c r="B8807" s="246"/>
      <c r="C8807" s="245"/>
      <c r="D8807" s="247"/>
    </row>
    <row r="8808" customFormat="false" ht="12.8" hidden="false" customHeight="false" outlineLevel="0" collapsed="false">
      <c r="A8808" s="245"/>
      <c r="B8808" s="246"/>
      <c r="C8808" s="245"/>
      <c r="D8808" s="247"/>
    </row>
    <row r="8809" customFormat="false" ht="12.8" hidden="false" customHeight="false" outlineLevel="0" collapsed="false">
      <c r="A8809" s="245"/>
      <c r="B8809" s="246"/>
      <c r="C8809" s="245"/>
      <c r="D8809" s="247"/>
    </row>
    <row r="8810" customFormat="false" ht="12.8" hidden="false" customHeight="false" outlineLevel="0" collapsed="false">
      <c r="A8810" s="245"/>
      <c r="B8810" s="246"/>
      <c r="C8810" s="245"/>
      <c r="D8810" s="247"/>
    </row>
    <row r="8811" customFormat="false" ht="12.8" hidden="false" customHeight="false" outlineLevel="0" collapsed="false">
      <c r="A8811" s="245"/>
      <c r="B8811" s="246"/>
      <c r="C8811" s="245"/>
      <c r="D8811" s="247"/>
    </row>
    <row r="8812" customFormat="false" ht="12.8" hidden="false" customHeight="false" outlineLevel="0" collapsed="false">
      <c r="A8812" s="245"/>
      <c r="B8812" s="246"/>
      <c r="C8812" s="245"/>
      <c r="D8812" s="247"/>
    </row>
    <row r="8813" customFormat="false" ht="12.8" hidden="false" customHeight="false" outlineLevel="0" collapsed="false">
      <c r="A8813" s="245"/>
      <c r="B8813" s="246"/>
      <c r="C8813" s="245"/>
      <c r="D8813" s="247"/>
    </row>
    <row r="8814" customFormat="false" ht="12.8" hidden="false" customHeight="false" outlineLevel="0" collapsed="false">
      <c r="A8814" s="245"/>
      <c r="B8814" s="246"/>
      <c r="C8814" s="245"/>
      <c r="D8814" s="247"/>
    </row>
    <row r="8815" customFormat="false" ht="12.8" hidden="false" customHeight="false" outlineLevel="0" collapsed="false">
      <c r="A8815" s="245"/>
      <c r="B8815" s="246"/>
      <c r="C8815" s="245"/>
      <c r="D8815" s="247"/>
    </row>
    <row r="8816" customFormat="false" ht="12.8" hidden="false" customHeight="false" outlineLevel="0" collapsed="false">
      <c r="A8816" s="245"/>
      <c r="B8816" s="246"/>
      <c r="C8816" s="245"/>
      <c r="D8816" s="247"/>
    </row>
    <row r="8817" customFormat="false" ht="12.8" hidden="false" customHeight="false" outlineLevel="0" collapsed="false">
      <c r="A8817" s="245"/>
      <c r="B8817" s="246"/>
      <c r="C8817" s="245"/>
      <c r="D8817" s="247"/>
    </row>
    <row r="8818" customFormat="false" ht="12.8" hidden="false" customHeight="false" outlineLevel="0" collapsed="false">
      <c r="A8818" s="245"/>
      <c r="B8818" s="246"/>
      <c r="C8818" s="245"/>
      <c r="D8818" s="247"/>
    </row>
    <row r="8819" customFormat="false" ht="12.8" hidden="false" customHeight="false" outlineLevel="0" collapsed="false">
      <c r="A8819" s="245"/>
      <c r="B8819" s="246"/>
      <c r="C8819" s="245"/>
      <c r="D8819" s="247"/>
    </row>
    <row r="8820" customFormat="false" ht="12.8" hidden="false" customHeight="false" outlineLevel="0" collapsed="false">
      <c r="A8820" s="245"/>
      <c r="B8820" s="246"/>
      <c r="C8820" s="245"/>
      <c r="D8820" s="247"/>
    </row>
    <row r="8821" customFormat="false" ht="12.8" hidden="false" customHeight="false" outlineLevel="0" collapsed="false">
      <c r="A8821" s="245"/>
      <c r="B8821" s="246"/>
      <c r="C8821" s="245"/>
      <c r="D8821" s="247"/>
    </row>
    <row r="8822" customFormat="false" ht="12.8" hidden="false" customHeight="false" outlineLevel="0" collapsed="false">
      <c r="A8822" s="245"/>
      <c r="B8822" s="246"/>
      <c r="C8822" s="245"/>
      <c r="D8822" s="247"/>
    </row>
    <row r="8823" customFormat="false" ht="12.8" hidden="false" customHeight="false" outlineLevel="0" collapsed="false">
      <c r="A8823" s="245"/>
      <c r="B8823" s="246"/>
      <c r="C8823" s="245"/>
      <c r="D8823" s="247"/>
    </row>
    <row r="8824" customFormat="false" ht="12.8" hidden="false" customHeight="false" outlineLevel="0" collapsed="false">
      <c r="A8824" s="245"/>
      <c r="B8824" s="246"/>
      <c r="C8824" s="245"/>
      <c r="D8824" s="247"/>
    </row>
    <row r="8825" customFormat="false" ht="12.8" hidden="false" customHeight="false" outlineLevel="0" collapsed="false">
      <c r="A8825" s="245"/>
      <c r="B8825" s="246"/>
      <c r="C8825" s="245"/>
      <c r="D8825" s="247"/>
    </row>
    <row r="8826" customFormat="false" ht="12.8" hidden="false" customHeight="false" outlineLevel="0" collapsed="false">
      <c r="A8826" s="245"/>
      <c r="B8826" s="246"/>
      <c r="C8826" s="245"/>
      <c r="D8826" s="247"/>
    </row>
    <row r="8827" customFormat="false" ht="12.8" hidden="false" customHeight="false" outlineLevel="0" collapsed="false">
      <c r="A8827" s="245"/>
      <c r="B8827" s="246"/>
      <c r="C8827" s="245"/>
      <c r="D8827" s="247"/>
    </row>
    <row r="8828" customFormat="false" ht="12.8" hidden="false" customHeight="false" outlineLevel="0" collapsed="false">
      <c r="A8828" s="245"/>
      <c r="B8828" s="246"/>
      <c r="C8828" s="245"/>
      <c r="D8828" s="247"/>
    </row>
    <row r="8829" customFormat="false" ht="12.8" hidden="false" customHeight="false" outlineLevel="0" collapsed="false">
      <c r="A8829" s="245"/>
      <c r="B8829" s="246"/>
      <c r="C8829" s="245"/>
      <c r="D8829" s="247"/>
    </row>
    <row r="8830" customFormat="false" ht="12.8" hidden="false" customHeight="false" outlineLevel="0" collapsed="false">
      <c r="A8830" s="245"/>
      <c r="B8830" s="246"/>
      <c r="C8830" s="245"/>
      <c r="D8830" s="247"/>
    </row>
    <row r="8831" customFormat="false" ht="12.8" hidden="false" customHeight="false" outlineLevel="0" collapsed="false">
      <c r="A8831" s="245"/>
      <c r="B8831" s="246"/>
      <c r="C8831" s="245"/>
      <c r="D8831" s="247"/>
    </row>
    <row r="8832" customFormat="false" ht="12.8" hidden="false" customHeight="false" outlineLevel="0" collapsed="false">
      <c r="A8832" s="245"/>
      <c r="B8832" s="246"/>
      <c r="C8832" s="245"/>
      <c r="D8832" s="247"/>
    </row>
    <row r="8833" customFormat="false" ht="12.8" hidden="false" customHeight="false" outlineLevel="0" collapsed="false">
      <c r="A8833" s="245"/>
      <c r="B8833" s="246"/>
      <c r="C8833" s="245"/>
      <c r="D8833" s="247"/>
    </row>
    <row r="8834" customFormat="false" ht="12.8" hidden="false" customHeight="false" outlineLevel="0" collapsed="false">
      <c r="A8834" s="245"/>
      <c r="B8834" s="246"/>
      <c r="C8834" s="245"/>
      <c r="D8834" s="247"/>
    </row>
    <row r="8835" customFormat="false" ht="12.8" hidden="false" customHeight="false" outlineLevel="0" collapsed="false">
      <c r="A8835" s="245"/>
      <c r="B8835" s="246"/>
      <c r="C8835" s="245"/>
      <c r="D8835" s="247"/>
    </row>
    <row r="8836" customFormat="false" ht="12.8" hidden="false" customHeight="false" outlineLevel="0" collapsed="false">
      <c r="A8836" s="245"/>
      <c r="B8836" s="246"/>
      <c r="C8836" s="245"/>
      <c r="D8836" s="247"/>
    </row>
    <row r="8837" customFormat="false" ht="12.8" hidden="false" customHeight="false" outlineLevel="0" collapsed="false">
      <c r="A8837" s="245"/>
      <c r="B8837" s="246"/>
      <c r="C8837" s="245"/>
      <c r="D8837" s="247"/>
    </row>
    <row r="8838" customFormat="false" ht="12.8" hidden="false" customHeight="false" outlineLevel="0" collapsed="false">
      <c r="A8838" s="245"/>
      <c r="B8838" s="246"/>
      <c r="C8838" s="245"/>
      <c r="D8838" s="247"/>
    </row>
    <row r="8839" customFormat="false" ht="12.8" hidden="false" customHeight="false" outlineLevel="0" collapsed="false">
      <c r="A8839" s="245"/>
      <c r="B8839" s="246"/>
      <c r="C8839" s="245"/>
      <c r="D8839" s="247"/>
    </row>
    <row r="8840" customFormat="false" ht="12.8" hidden="false" customHeight="false" outlineLevel="0" collapsed="false">
      <c r="A8840" s="245"/>
      <c r="B8840" s="246"/>
      <c r="C8840" s="245"/>
      <c r="D8840" s="247"/>
    </row>
    <row r="8841" customFormat="false" ht="12.8" hidden="false" customHeight="false" outlineLevel="0" collapsed="false">
      <c r="A8841" s="245"/>
      <c r="B8841" s="246"/>
      <c r="C8841" s="245"/>
      <c r="D8841" s="247"/>
    </row>
    <row r="8842" customFormat="false" ht="12.8" hidden="false" customHeight="false" outlineLevel="0" collapsed="false">
      <c r="A8842" s="245"/>
      <c r="B8842" s="246"/>
      <c r="C8842" s="245"/>
      <c r="D8842" s="247"/>
    </row>
    <row r="8843" customFormat="false" ht="12.8" hidden="false" customHeight="false" outlineLevel="0" collapsed="false">
      <c r="A8843" s="245"/>
      <c r="B8843" s="246"/>
      <c r="C8843" s="245"/>
      <c r="D8843" s="247"/>
    </row>
    <row r="8844" customFormat="false" ht="12.8" hidden="false" customHeight="false" outlineLevel="0" collapsed="false">
      <c r="A8844" s="245"/>
      <c r="B8844" s="246"/>
      <c r="C8844" s="245"/>
      <c r="D8844" s="247"/>
    </row>
    <row r="8845" customFormat="false" ht="12.8" hidden="false" customHeight="false" outlineLevel="0" collapsed="false">
      <c r="A8845" s="245"/>
      <c r="B8845" s="246"/>
      <c r="C8845" s="245"/>
      <c r="D8845" s="247"/>
    </row>
    <row r="8846" customFormat="false" ht="12.8" hidden="false" customHeight="false" outlineLevel="0" collapsed="false">
      <c r="A8846" s="245"/>
      <c r="B8846" s="246"/>
      <c r="C8846" s="245"/>
      <c r="D8846" s="247"/>
    </row>
    <row r="8847" customFormat="false" ht="12.8" hidden="false" customHeight="false" outlineLevel="0" collapsed="false">
      <c r="A8847" s="245"/>
      <c r="B8847" s="246"/>
      <c r="C8847" s="245"/>
      <c r="D8847" s="247"/>
    </row>
    <row r="8848" customFormat="false" ht="12.8" hidden="false" customHeight="false" outlineLevel="0" collapsed="false">
      <c r="A8848" s="245"/>
      <c r="B8848" s="246"/>
      <c r="C8848" s="245"/>
      <c r="D8848" s="247"/>
    </row>
    <row r="8849" customFormat="false" ht="12.8" hidden="false" customHeight="false" outlineLevel="0" collapsed="false">
      <c r="A8849" s="245"/>
      <c r="B8849" s="246"/>
      <c r="C8849" s="245"/>
      <c r="D8849" s="247"/>
    </row>
    <row r="8850" customFormat="false" ht="12.8" hidden="false" customHeight="false" outlineLevel="0" collapsed="false">
      <c r="A8850" s="245"/>
      <c r="B8850" s="246"/>
      <c r="C8850" s="245"/>
      <c r="D8850" s="247"/>
    </row>
    <row r="8851" customFormat="false" ht="12.8" hidden="false" customHeight="false" outlineLevel="0" collapsed="false">
      <c r="A8851" s="245"/>
      <c r="B8851" s="246"/>
      <c r="C8851" s="245"/>
      <c r="D8851" s="247"/>
    </row>
    <row r="8852" customFormat="false" ht="12.8" hidden="false" customHeight="false" outlineLevel="0" collapsed="false">
      <c r="A8852" s="245"/>
      <c r="B8852" s="246"/>
      <c r="C8852" s="245"/>
      <c r="D8852" s="247"/>
    </row>
    <row r="8853" customFormat="false" ht="12.8" hidden="false" customHeight="false" outlineLevel="0" collapsed="false">
      <c r="A8853" s="245"/>
      <c r="B8853" s="246"/>
      <c r="C8853" s="245"/>
      <c r="D8853" s="247"/>
    </row>
    <row r="8854" customFormat="false" ht="12.8" hidden="false" customHeight="false" outlineLevel="0" collapsed="false">
      <c r="A8854" s="245"/>
      <c r="B8854" s="246"/>
      <c r="C8854" s="245"/>
      <c r="D8854" s="247"/>
    </row>
    <row r="8855" customFormat="false" ht="12.8" hidden="false" customHeight="false" outlineLevel="0" collapsed="false">
      <c r="A8855" s="245"/>
      <c r="B8855" s="246"/>
      <c r="C8855" s="245"/>
      <c r="D8855" s="247"/>
    </row>
    <row r="8856" customFormat="false" ht="12.8" hidden="false" customHeight="false" outlineLevel="0" collapsed="false">
      <c r="A8856" s="245"/>
      <c r="B8856" s="246"/>
      <c r="C8856" s="245"/>
      <c r="D8856" s="247"/>
    </row>
    <row r="8857" customFormat="false" ht="12.8" hidden="false" customHeight="false" outlineLevel="0" collapsed="false">
      <c r="A8857" s="245"/>
      <c r="B8857" s="246"/>
      <c r="C8857" s="245"/>
      <c r="D8857" s="247"/>
    </row>
    <row r="8858" customFormat="false" ht="12.8" hidden="false" customHeight="false" outlineLevel="0" collapsed="false">
      <c r="A8858" s="245"/>
      <c r="B8858" s="246"/>
      <c r="C8858" s="245"/>
      <c r="D8858" s="247"/>
    </row>
    <row r="8859" customFormat="false" ht="12.8" hidden="false" customHeight="false" outlineLevel="0" collapsed="false">
      <c r="A8859" s="245"/>
      <c r="B8859" s="246"/>
      <c r="C8859" s="245"/>
      <c r="D8859" s="247"/>
    </row>
    <row r="8860" customFormat="false" ht="12.8" hidden="false" customHeight="false" outlineLevel="0" collapsed="false">
      <c r="A8860" s="245"/>
      <c r="B8860" s="246"/>
      <c r="C8860" s="245"/>
      <c r="D8860" s="247"/>
    </row>
    <row r="8861" customFormat="false" ht="12.8" hidden="false" customHeight="false" outlineLevel="0" collapsed="false">
      <c r="A8861" s="245"/>
      <c r="B8861" s="246"/>
      <c r="C8861" s="245"/>
      <c r="D8861" s="247"/>
    </row>
    <row r="8862" customFormat="false" ht="12.8" hidden="false" customHeight="false" outlineLevel="0" collapsed="false">
      <c r="A8862" s="245"/>
      <c r="B8862" s="246"/>
      <c r="C8862" s="245"/>
      <c r="D8862" s="247"/>
    </row>
    <row r="8863" customFormat="false" ht="12.8" hidden="false" customHeight="false" outlineLevel="0" collapsed="false">
      <c r="A8863" s="245"/>
      <c r="B8863" s="246"/>
      <c r="C8863" s="245"/>
      <c r="D8863" s="247"/>
    </row>
    <row r="8864" customFormat="false" ht="12.8" hidden="false" customHeight="false" outlineLevel="0" collapsed="false">
      <c r="A8864" s="245"/>
      <c r="B8864" s="246"/>
      <c r="C8864" s="245"/>
      <c r="D8864" s="247"/>
    </row>
    <row r="8865" customFormat="false" ht="12.8" hidden="false" customHeight="false" outlineLevel="0" collapsed="false">
      <c r="A8865" s="245"/>
      <c r="B8865" s="246"/>
      <c r="C8865" s="245"/>
      <c r="D8865" s="247"/>
    </row>
    <row r="8866" customFormat="false" ht="12.8" hidden="false" customHeight="false" outlineLevel="0" collapsed="false">
      <c r="A8866" s="245"/>
      <c r="B8866" s="246"/>
      <c r="C8866" s="245"/>
      <c r="D8866" s="247"/>
    </row>
    <row r="8867" customFormat="false" ht="12.8" hidden="false" customHeight="false" outlineLevel="0" collapsed="false">
      <c r="A8867" s="245"/>
      <c r="B8867" s="246"/>
      <c r="C8867" s="245"/>
      <c r="D8867" s="247"/>
    </row>
    <row r="8868" customFormat="false" ht="12.8" hidden="false" customHeight="false" outlineLevel="0" collapsed="false">
      <c r="A8868" s="245"/>
      <c r="B8868" s="246"/>
      <c r="C8868" s="245"/>
      <c r="D8868" s="247"/>
    </row>
    <row r="8869" customFormat="false" ht="12.8" hidden="false" customHeight="false" outlineLevel="0" collapsed="false">
      <c r="A8869" s="245"/>
      <c r="B8869" s="246"/>
      <c r="C8869" s="245"/>
      <c r="D8869" s="247"/>
    </row>
    <row r="8870" customFormat="false" ht="12.8" hidden="false" customHeight="false" outlineLevel="0" collapsed="false">
      <c r="A8870" s="245"/>
      <c r="B8870" s="246"/>
      <c r="C8870" s="245"/>
      <c r="D8870" s="247"/>
    </row>
    <row r="8871" customFormat="false" ht="12.8" hidden="false" customHeight="false" outlineLevel="0" collapsed="false">
      <c r="A8871" s="245"/>
      <c r="B8871" s="246"/>
      <c r="C8871" s="245"/>
      <c r="D8871" s="247"/>
    </row>
    <row r="8872" customFormat="false" ht="12.8" hidden="false" customHeight="false" outlineLevel="0" collapsed="false">
      <c r="A8872" s="245"/>
      <c r="B8872" s="246"/>
      <c r="C8872" s="245"/>
      <c r="D8872" s="247"/>
    </row>
    <row r="8873" customFormat="false" ht="12.8" hidden="false" customHeight="false" outlineLevel="0" collapsed="false">
      <c r="A8873" s="245"/>
      <c r="B8873" s="246"/>
      <c r="C8873" s="245"/>
      <c r="D8873" s="247"/>
    </row>
    <row r="8874" customFormat="false" ht="12.8" hidden="false" customHeight="false" outlineLevel="0" collapsed="false">
      <c r="A8874" s="245"/>
      <c r="B8874" s="246"/>
      <c r="C8874" s="245"/>
      <c r="D8874" s="247"/>
    </row>
    <row r="8875" customFormat="false" ht="12.8" hidden="false" customHeight="false" outlineLevel="0" collapsed="false">
      <c r="A8875" s="245"/>
      <c r="B8875" s="246"/>
      <c r="C8875" s="245"/>
      <c r="D8875" s="247"/>
    </row>
    <row r="8876" customFormat="false" ht="12.8" hidden="false" customHeight="false" outlineLevel="0" collapsed="false">
      <c r="A8876" s="245"/>
      <c r="B8876" s="246"/>
      <c r="C8876" s="245"/>
      <c r="D8876" s="247"/>
    </row>
    <row r="8877" customFormat="false" ht="12.8" hidden="false" customHeight="false" outlineLevel="0" collapsed="false">
      <c r="A8877" s="245"/>
      <c r="B8877" s="246"/>
      <c r="C8877" s="245"/>
      <c r="D8877" s="247"/>
    </row>
    <row r="8878" customFormat="false" ht="12.8" hidden="false" customHeight="false" outlineLevel="0" collapsed="false">
      <c r="A8878" s="245"/>
      <c r="B8878" s="246"/>
      <c r="C8878" s="245"/>
      <c r="D8878" s="247"/>
    </row>
    <row r="8879" customFormat="false" ht="12.8" hidden="false" customHeight="false" outlineLevel="0" collapsed="false">
      <c r="A8879" s="245"/>
      <c r="B8879" s="246"/>
      <c r="C8879" s="245"/>
      <c r="D8879" s="247"/>
    </row>
    <row r="8880" customFormat="false" ht="12.8" hidden="false" customHeight="false" outlineLevel="0" collapsed="false">
      <c r="A8880" s="245"/>
      <c r="B8880" s="246"/>
      <c r="C8880" s="245"/>
      <c r="D8880" s="247"/>
    </row>
    <row r="8881" customFormat="false" ht="12.8" hidden="false" customHeight="false" outlineLevel="0" collapsed="false">
      <c r="A8881" s="245"/>
      <c r="B8881" s="246"/>
      <c r="C8881" s="245"/>
      <c r="D8881" s="247"/>
    </row>
    <row r="8882" customFormat="false" ht="12.8" hidden="false" customHeight="false" outlineLevel="0" collapsed="false">
      <c r="A8882" s="245"/>
      <c r="B8882" s="246"/>
      <c r="C8882" s="245"/>
      <c r="D8882" s="247"/>
    </row>
    <row r="8883" customFormat="false" ht="12.8" hidden="false" customHeight="false" outlineLevel="0" collapsed="false">
      <c r="A8883" s="245"/>
      <c r="B8883" s="246"/>
      <c r="C8883" s="245"/>
      <c r="D8883" s="247"/>
    </row>
    <row r="8884" customFormat="false" ht="12.8" hidden="false" customHeight="false" outlineLevel="0" collapsed="false">
      <c r="A8884" s="245"/>
      <c r="B8884" s="246"/>
      <c r="C8884" s="245"/>
      <c r="D8884" s="247"/>
    </row>
    <row r="8885" customFormat="false" ht="12.8" hidden="false" customHeight="false" outlineLevel="0" collapsed="false">
      <c r="A8885" s="245"/>
      <c r="B8885" s="246"/>
      <c r="C8885" s="245"/>
      <c r="D8885" s="247"/>
    </row>
    <row r="8886" customFormat="false" ht="12.8" hidden="false" customHeight="false" outlineLevel="0" collapsed="false">
      <c r="A8886" s="245"/>
      <c r="B8886" s="246"/>
      <c r="C8886" s="245"/>
      <c r="D8886" s="247"/>
    </row>
    <row r="8887" customFormat="false" ht="12.8" hidden="false" customHeight="false" outlineLevel="0" collapsed="false">
      <c r="A8887" s="245"/>
      <c r="B8887" s="246"/>
      <c r="C8887" s="245"/>
      <c r="D8887" s="247"/>
    </row>
    <row r="8888" customFormat="false" ht="12.8" hidden="false" customHeight="false" outlineLevel="0" collapsed="false">
      <c r="A8888" s="245"/>
      <c r="B8888" s="246"/>
      <c r="C8888" s="245"/>
      <c r="D8888" s="247"/>
    </row>
    <row r="8889" customFormat="false" ht="12.8" hidden="false" customHeight="false" outlineLevel="0" collapsed="false">
      <c r="A8889" s="245"/>
      <c r="B8889" s="246"/>
      <c r="C8889" s="245"/>
      <c r="D8889" s="247"/>
    </row>
    <row r="8890" customFormat="false" ht="12.8" hidden="false" customHeight="false" outlineLevel="0" collapsed="false">
      <c r="A8890" s="245"/>
      <c r="B8890" s="246"/>
      <c r="C8890" s="245"/>
      <c r="D8890" s="247"/>
    </row>
    <row r="8891" customFormat="false" ht="12.8" hidden="false" customHeight="false" outlineLevel="0" collapsed="false">
      <c r="A8891" s="245"/>
      <c r="B8891" s="246"/>
      <c r="C8891" s="245"/>
      <c r="D8891" s="247"/>
    </row>
    <row r="8892" customFormat="false" ht="12.8" hidden="false" customHeight="false" outlineLevel="0" collapsed="false">
      <c r="A8892" s="245"/>
      <c r="B8892" s="246"/>
      <c r="C8892" s="245"/>
      <c r="D8892" s="247"/>
    </row>
    <row r="8893" customFormat="false" ht="12.8" hidden="false" customHeight="false" outlineLevel="0" collapsed="false">
      <c r="A8893" s="245"/>
      <c r="B8893" s="246"/>
      <c r="C8893" s="245"/>
      <c r="D8893" s="247"/>
    </row>
    <row r="8894" customFormat="false" ht="12.8" hidden="false" customHeight="false" outlineLevel="0" collapsed="false">
      <c r="A8894" s="245"/>
      <c r="B8894" s="246"/>
      <c r="C8894" s="245"/>
      <c r="D8894" s="247"/>
    </row>
    <row r="8895" customFormat="false" ht="12.8" hidden="false" customHeight="false" outlineLevel="0" collapsed="false">
      <c r="A8895" s="245"/>
      <c r="B8895" s="246"/>
      <c r="C8895" s="245"/>
      <c r="D8895" s="247"/>
    </row>
    <row r="8896" customFormat="false" ht="12.8" hidden="false" customHeight="false" outlineLevel="0" collapsed="false">
      <c r="A8896" s="245"/>
      <c r="B8896" s="246"/>
      <c r="C8896" s="245"/>
      <c r="D8896" s="247"/>
    </row>
    <row r="8897" customFormat="false" ht="12.8" hidden="false" customHeight="false" outlineLevel="0" collapsed="false">
      <c r="A8897" s="245"/>
      <c r="B8897" s="246"/>
      <c r="C8897" s="245"/>
      <c r="D8897" s="247"/>
    </row>
    <row r="8898" customFormat="false" ht="12.8" hidden="false" customHeight="false" outlineLevel="0" collapsed="false">
      <c r="A8898" s="245"/>
      <c r="B8898" s="246"/>
      <c r="C8898" s="245"/>
      <c r="D8898" s="247"/>
    </row>
    <row r="8899" customFormat="false" ht="12.8" hidden="false" customHeight="false" outlineLevel="0" collapsed="false">
      <c r="A8899" s="245"/>
      <c r="B8899" s="246"/>
      <c r="C8899" s="245"/>
      <c r="D8899" s="247"/>
    </row>
    <row r="8900" customFormat="false" ht="12.8" hidden="false" customHeight="false" outlineLevel="0" collapsed="false">
      <c r="A8900" s="245"/>
      <c r="B8900" s="246"/>
      <c r="C8900" s="245"/>
      <c r="D8900" s="247"/>
    </row>
    <row r="8901" customFormat="false" ht="12.8" hidden="false" customHeight="false" outlineLevel="0" collapsed="false">
      <c r="A8901" s="245"/>
      <c r="B8901" s="246"/>
      <c r="C8901" s="245"/>
      <c r="D8901" s="247"/>
    </row>
    <row r="8902" customFormat="false" ht="12.8" hidden="false" customHeight="false" outlineLevel="0" collapsed="false">
      <c r="A8902" s="245"/>
      <c r="B8902" s="246"/>
      <c r="C8902" s="245"/>
      <c r="D8902" s="247"/>
    </row>
    <row r="8903" customFormat="false" ht="12.8" hidden="false" customHeight="false" outlineLevel="0" collapsed="false">
      <c r="A8903" s="245"/>
      <c r="B8903" s="246"/>
      <c r="C8903" s="245"/>
      <c r="D8903" s="247"/>
    </row>
    <row r="8904" customFormat="false" ht="12.8" hidden="false" customHeight="false" outlineLevel="0" collapsed="false">
      <c r="A8904" s="245"/>
      <c r="B8904" s="246"/>
      <c r="C8904" s="245"/>
      <c r="D8904" s="247"/>
    </row>
    <row r="8905" customFormat="false" ht="12.8" hidden="false" customHeight="false" outlineLevel="0" collapsed="false">
      <c r="A8905" s="245"/>
      <c r="B8905" s="246"/>
      <c r="C8905" s="245"/>
      <c r="D8905" s="247"/>
    </row>
    <row r="8906" customFormat="false" ht="12.8" hidden="false" customHeight="false" outlineLevel="0" collapsed="false">
      <c r="A8906" s="245"/>
      <c r="B8906" s="246"/>
      <c r="C8906" s="245"/>
      <c r="D8906" s="247"/>
    </row>
    <row r="8907" customFormat="false" ht="12.8" hidden="false" customHeight="false" outlineLevel="0" collapsed="false">
      <c r="A8907" s="245"/>
      <c r="B8907" s="246"/>
      <c r="C8907" s="245"/>
      <c r="D8907" s="247"/>
    </row>
    <row r="8908" customFormat="false" ht="12.8" hidden="false" customHeight="false" outlineLevel="0" collapsed="false">
      <c r="A8908" s="245"/>
      <c r="B8908" s="246"/>
      <c r="C8908" s="245"/>
      <c r="D8908" s="247"/>
    </row>
    <row r="8909" customFormat="false" ht="12.8" hidden="false" customHeight="false" outlineLevel="0" collapsed="false">
      <c r="A8909" s="245"/>
      <c r="B8909" s="246"/>
      <c r="C8909" s="245"/>
      <c r="D8909" s="247"/>
    </row>
    <row r="8910" customFormat="false" ht="12.8" hidden="false" customHeight="false" outlineLevel="0" collapsed="false">
      <c r="A8910" s="245"/>
      <c r="B8910" s="246"/>
      <c r="C8910" s="245"/>
      <c r="D8910" s="247"/>
    </row>
    <row r="8911" customFormat="false" ht="12.8" hidden="false" customHeight="false" outlineLevel="0" collapsed="false">
      <c r="A8911" s="245"/>
      <c r="B8911" s="246"/>
      <c r="C8911" s="245"/>
      <c r="D8911" s="247"/>
    </row>
    <row r="8912" customFormat="false" ht="12.8" hidden="false" customHeight="false" outlineLevel="0" collapsed="false">
      <c r="A8912" s="245"/>
      <c r="B8912" s="246"/>
      <c r="C8912" s="245"/>
      <c r="D8912" s="247"/>
    </row>
    <row r="8913" customFormat="false" ht="12.8" hidden="false" customHeight="false" outlineLevel="0" collapsed="false">
      <c r="A8913" s="245"/>
      <c r="B8913" s="246"/>
      <c r="C8913" s="245"/>
      <c r="D8913" s="247"/>
    </row>
    <row r="8914" customFormat="false" ht="12.8" hidden="false" customHeight="false" outlineLevel="0" collapsed="false">
      <c r="A8914" s="245"/>
      <c r="B8914" s="246"/>
      <c r="C8914" s="245"/>
      <c r="D8914" s="247"/>
    </row>
    <row r="8915" customFormat="false" ht="12.8" hidden="false" customHeight="false" outlineLevel="0" collapsed="false">
      <c r="A8915" s="245"/>
      <c r="B8915" s="246"/>
      <c r="C8915" s="245"/>
      <c r="D8915" s="247"/>
    </row>
    <row r="8916" customFormat="false" ht="12.8" hidden="false" customHeight="false" outlineLevel="0" collapsed="false">
      <c r="A8916" s="245"/>
      <c r="B8916" s="246"/>
      <c r="C8916" s="245"/>
      <c r="D8916" s="247"/>
    </row>
    <row r="8917" customFormat="false" ht="12.8" hidden="false" customHeight="false" outlineLevel="0" collapsed="false">
      <c r="A8917" s="245"/>
      <c r="B8917" s="246"/>
      <c r="C8917" s="245"/>
      <c r="D8917" s="247"/>
    </row>
    <row r="8918" customFormat="false" ht="12.8" hidden="false" customHeight="false" outlineLevel="0" collapsed="false">
      <c r="A8918" s="245"/>
      <c r="B8918" s="246"/>
      <c r="C8918" s="245"/>
      <c r="D8918" s="247"/>
    </row>
    <row r="8919" customFormat="false" ht="12.8" hidden="false" customHeight="false" outlineLevel="0" collapsed="false">
      <c r="A8919" s="245"/>
      <c r="B8919" s="246"/>
      <c r="C8919" s="245"/>
      <c r="D8919" s="247"/>
    </row>
    <row r="8920" customFormat="false" ht="12.8" hidden="false" customHeight="false" outlineLevel="0" collapsed="false">
      <c r="A8920" s="245"/>
      <c r="B8920" s="246"/>
      <c r="C8920" s="245"/>
      <c r="D8920" s="247"/>
    </row>
    <row r="8921" customFormat="false" ht="12.8" hidden="false" customHeight="false" outlineLevel="0" collapsed="false">
      <c r="A8921" s="245"/>
      <c r="B8921" s="246"/>
      <c r="C8921" s="245"/>
      <c r="D8921" s="247"/>
    </row>
    <row r="8922" customFormat="false" ht="12.8" hidden="false" customHeight="false" outlineLevel="0" collapsed="false">
      <c r="A8922" s="245"/>
      <c r="B8922" s="246"/>
      <c r="C8922" s="245"/>
      <c r="D8922" s="247"/>
    </row>
    <row r="8923" customFormat="false" ht="12.8" hidden="false" customHeight="false" outlineLevel="0" collapsed="false">
      <c r="A8923" s="245"/>
      <c r="B8923" s="246"/>
      <c r="C8923" s="245"/>
      <c r="D8923" s="247"/>
    </row>
    <row r="8924" customFormat="false" ht="12.8" hidden="false" customHeight="false" outlineLevel="0" collapsed="false">
      <c r="A8924" s="245"/>
      <c r="B8924" s="246"/>
      <c r="C8924" s="245"/>
      <c r="D8924" s="247"/>
    </row>
    <row r="8925" customFormat="false" ht="12.8" hidden="false" customHeight="false" outlineLevel="0" collapsed="false">
      <c r="A8925" s="245"/>
      <c r="B8925" s="246"/>
      <c r="C8925" s="245"/>
      <c r="D8925" s="247"/>
    </row>
    <row r="8926" customFormat="false" ht="12.8" hidden="false" customHeight="false" outlineLevel="0" collapsed="false">
      <c r="A8926" s="245"/>
      <c r="B8926" s="246"/>
      <c r="C8926" s="245"/>
      <c r="D8926" s="247"/>
    </row>
    <row r="8927" customFormat="false" ht="12.8" hidden="false" customHeight="false" outlineLevel="0" collapsed="false">
      <c r="A8927" s="245"/>
      <c r="B8927" s="246"/>
      <c r="C8927" s="245"/>
      <c r="D8927" s="247"/>
    </row>
    <row r="8928" customFormat="false" ht="12.8" hidden="false" customHeight="false" outlineLevel="0" collapsed="false">
      <c r="A8928" s="245"/>
      <c r="B8928" s="246"/>
      <c r="C8928" s="245"/>
      <c r="D8928" s="247"/>
    </row>
    <row r="8929" customFormat="false" ht="12.8" hidden="false" customHeight="false" outlineLevel="0" collapsed="false">
      <c r="A8929" s="245"/>
      <c r="B8929" s="246"/>
      <c r="C8929" s="245"/>
      <c r="D8929" s="247"/>
    </row>
    <row r="8930" customFormat="false" ht="12.8" hidden="false" customHeight="false" outlineLevel="0" collapsed="false">
      <c r="A8930" s="245"/>
      <c r="B8930" s="246"/>
      <c r="C8930" s="245"/>
      <c r="D8930" s="247"/>
    </row>
    <row r="8931" customFormat="false" ht="12.8" hidden="false" customHeight="false" outlineLevel="0" collapsed="false">
      <c r="A8931" s="245"/>
      <c r="B8931" s="246"/>
      <c r="C8931" s="245"/>
      <c r="D8931" s="247"/>
    </row>
    <row r="8932" customFormat="false" ht="12.8" hidden="false" customHeight="false" outlineLevel="0" collapsed="false">
      <c r="A8932" s="245"/>
      <c r="B8932" s="246"/>
      <c r="C8932" s="245"/>
      <c r="D8932" s="247"/>
    </row>
    <row r="8933" customFormat="false" ht="12.8" hidden="false" customHeight="false" outlineLevel="0" collapsed="false">
      <c r="A8933" s="245"/>
      <c r="B8933" s="246"/>
      <c r="C8933" s="245"/>
      <c r="D8933" s="247"/>
    </row>
    <row r="8934" customFormat="false" ht="12.8" hidden="false" customHeight="false" outlineLevel="0" collapsed="false">
      <c r="A8934" s="245"/>
      <c r="B8934" s="246"/>
      <c r="C8934" s="245"/>
      <c r="D8934" s="247"/>
    </row>
    <row r="8935" customFormat="false" ht="12.8" hidden="false" customHeight="false" outlineLevel="0" collapsed="false">
      <c r="A8935" s="245"/>
      <c r="B8935" s="246"/>
      <c r="C8935" s="245"/>
      <c r="D8935" s="247"/>
    </row>
    <row r="8936" customFormat="false" ht="12.8" hidden="false" customHeight="false" outlineLevel="0" collapsed="false">
      <c r="A8936" s="245"/>
      <c r="B8936" s="246"/>
      <c r="C8936" s="245"/>
      <c r="D8936" s="247"/>
    </row>
    <row r="8937" customFormat="false" ht="12.8" hidden="false" customHeight="false" outlineLevel="0" collapsed="false">
      <c r="A8937" s="245"/>
      <c r="B8937" s="246"/>
      <c r="C8937" s="245"/>
      <c r="D8937" s="247"/>
    </row>
    <row r="8938" customFormat="false" ht="12.8" hidden="false" customHeight="false" outlineLevel="0" collapsed="false">
      <c r="A8938" s="245"/>
      <c r="B8938" s="246"/>
      <c r="C8938" s="245"/>
      <c r="D8938" s="247"/>
    </row>
    <row r="8939" customFormat="false" ht="12.8" hidden="false" customHeight="false" outlineLevel="0" collapsed="false">
      <c r="A8939" s="245"/>
      <c r="B8939" s="246"/>
      <c r="C8939" s="245"/>
      <c r="D8939" s="247"/>
    </row>
    <row r="8940" customFormat="false" ht="12.8" hidden="false" customHeight="false" outlineLevel="0" collapsed="false">
      <c r="A8940" s="245"/>
      <c r="B8940" s="246"/>
      <c r="C8940" s="245"/>
      <c r="D8940" s="247"/>
    </row>
    <row r="8941" customFormat="false" ht="12.8" hidden="false" customHeight="false" outlineLevel="0" collapsed="false">
      <c r="A8941" s="245"/>
      <c r="B8941" s="246"/>
      <c r="C8941" s="245"/>
      <c r="D8941" s="247"/>
    </row>
    <row r="8942" customFormat="false" ht="12.8" hidden="false" customHeight="false" outlineLevel="0" collapsed="false">
      <c r="A8942" s="245"/>
      <c r="B8942" s="246"/>
      <c r="C8942" s="245"/>
      <c r="D8942" s="247"/>
    </row>
    <row r="8943" customFormat="false" ht="12.8" hidden="false" customHeight="false" outlineLevel="0" collapsed="false">
      <c r="A8943" s="245"/>
      <c r="B8943" s="246"/>
      <c r="C8943" s="245"/>
      <c r="D8943" s="247"/>
    </row>
    <row r="8944" customFormat="false" ht="12.8" hidden="false" customHeight="false" outlineLevel="0" collapsed="false">
      <c r="A8944" s="245"/>
      <c r="B8944" s="246"/>
      <c r="C8944" s="245"/>
      <c r="D8944" s="247"/>
    </row>
    <row r="8945" customFormat="false" ht="12.8" hidden="false" customHeight="false" outlineLevel="0" collapsed="false">
      <c r="A8945" s="245"/>
      <c r="B8945" s="246"/>
      <c r="C8945" s="245"/>
      <c r="D8945" s="247"/>
    </row>
    <row r="8946" customFormat="false" ht="12.8" hidden="false" customHeight="false" outlineLevel="0" collapsed="false">
      <c r="A8946" s="245"/>
      <c r="B8946" s="246"/>
      <c r="C8946" s="245"/>
      <c r="D8946" s="247"/>
    </row>
    <row r="8947" customFormat="false" ht="12.8" hidden="false" customHeight="false" outlineLevel="0" collapsed="false">
      <c r="A8947" s="245"/>
      <c r="B8947" s="246"/>
      <c r="C8947" s="245"/>
      <c r="D8947" s="247"/>
    </row>
    <row r="8948" customFormat="false" ht="12.8" hidden="false" customHeight="false" outlineLevel="0" collapsed="false">
      <c r="A8948" s="245"/>
      <c r="B8948" s="246"/>
      <c r="C8948" s="245"/>
      <c r="D8948" s="247"/>
    </row>
    <row r="8949" customFormat="false" ht="12.8" hidden="false" customHeight="false" outlineLevel="0" collapsed="false">
      <c r="A8949" s="245"/>
      <c r="B8949" s="246"/>
      <c r="C8949" s="245"/>
      <c r="D8949" s="247"/>
    </row>
    <row r="8950" customFormat="false" ht="12.8" hidden="false" customHeight="false" outlineLevel="0" collapsed="false">
      <c r="A8950" s="245"/>
      <c r="B8950" s="246"/>
      <c r="C8950" s="245"/>
      <c r="D8950" s="247"/>
    </row>
    <row r="8951" customFormat="false" ht="12.8" hidden="false" customHeight="false" outlineLevel="0" collapsed="false">
      <c r="A8951" s="245"/>
      <c r="B8951" s="246"/>
      <c r="C8951" s="245"/>
      <c r="D8951" s="247"/>
    </row>
    <row r="8952" customFormat="false" ht="12.8" hidden="false" customHeight="false" outlineLevel="0" collapsed="false">
      <c r="A8952" s="245"/>
      <c r="B8952" s="246"/>
      <c r="C8952" s="245"/>
      <c r="D8952" s="247"/>
    </row>
    <row r="8953" customFormat="false" ht="12.8" hidden="false" customHeight="false" outlineLevel="0" collapsed="false">
      <c r="A8953" s="245"/>
      <c r="B8953" s="246"/>
      <c r="C8953" s="245"/>
      <c r="D8953" s="247"/>
    </row>
    <row r="8954" customFormat="false" ht="12.8" hidden="false" customHeight="false" outlineLevel="0" collapsed="false">
      <c r="A8954" s="245"/>
      <c r="B8954" s="246"/>
      <c r="C8954" s="245"/>
      <c r="D8954" s="247"/>
    </row>
    <row r="8955" customFormat="false" ht="12.8" hidden="false" customHeight="false" outlineLevel="0" collapsed="false">
      <c r="A8955" s="245"/>
      <c r="B8955" s="246"/>
      <c r="C8955" s="245"/>
      <c r="D8955" s="247"/>
    </row>
    <row r="8956" customFormat="false" ht="12.8" hidden="false" customHeight="false" outlineLevel="0" collapsed="false">
      <c r="A8956" s="245"/>
      <c r="B8956" s="246"/>
      <c r="C8956" s="245"/>
      <c r="D8956" s="247"/>
    </row>
    <row r="8957" customFormat="false" ht="12.8" hidden="false" customHeight="false" outlineLevel="0" collapsed="false">
      <c r="A8957" s="245"/>
      <c r="B8957" s="246"/>
      <c r="C8957" s="245"/>
      <c r="D8957" s="247"/>
    </row>
    <row r="8958" customFormat="false" ht="12.8" hidden="false" customHeight="false" outlineLevel="0" collapsed="false">
      <c r="A8958" s="245"/>
      <c r="B8958" s="246"/>
      <c r="C8958" s="245"/>
      <c r="D8958" s="247"/>
    </row>
    <row r="8959" customFormat="false" ht="12.8" hidden="false" customHeight="false" outlineLevel="0" collapsed="false">
      <c r="A8959" s="245"/>
      <c r="B8959" s="246"/>
      <c r="C8959" s="245"/>
      <c r="D8959" s="247"/>
    </row>
    <row r="8960" customFormat="false" ht="12.8" hidden="false" customHeight="false" outlineLevel="0" collapsed="false">
      <c r="A8960" s="245"/>
      <c r="B8960" s="246"/>
      <c r="C8960" s="245"/>
      <c r="D8960" s="247"/>
    </row>
    <row r="8961" customFormat="false" ht="12.8" hidden="false" customHeight="false" outlineLevel="0" collapsed="false">
      <c r="A8961" s="245"/>
      <c r="B8961" s="246"/>
      <c r="C8961" s="245"/>
      <c r="D8961" s="247"/>
    </row>
    <row r="8962" customFormat="false" ht="12.8" hidden="false" customHeight="false" outlineLevel="0" collapsed="false">
      <c r="A8962" s="245"/>
      <c r="B8962" s="246"/>
      <c r="C8962" s="245"/>
      <c r="D8962" s="247"/>
    </row>
    <row r="8963" customFormat="false" ht="12.8" hidden="false" customHeight="false" outlineLevel="0" collapsed="false">
      <c r="A8963" s="245"/>
      <c r="B8963" s="246"/>
      <c r="C8963" s="245"/>
      <c r="D8963" s="247"/>
    </row>
    <row r="8964" customFormat="false" ht="12.8" hidden="false" customHeight="false" outlineLevel="0" collapsed="false">
      <c r="A8964" s="245"/>
      <c r="B8964" s="246"/>
      <c r="C8964" s="245"/>
      <c r="D8964" s="247"/>
    </row>
    <row r="8965" customFormat="false" ht="12.8" hidden="false" customHeight="false" outlineLevel="0" collapsed="false">
      <c r="A8965" s="245"/>
      <c r="B8965" s="246"/>
      <c r="C8965" s="245"/>
      <c r="D8965" s="247"/>
    </row>
    <row r="8966" customFormat="false" ht="12.8" hidden="false" customHeight="false" outlineLevel="0" collapsed="false">
      <c r="A8966" s="245"/>
      <c r="B8966" s="246"/>
      <c r="C8966" s="245"/>
      <c r="D8966" s="247"/>
    </row>
    <row r="8967" customFormat="false" ht="12.8" hidden="false" customHeight="false" outlineLevel="0" collapsed="false">
      <c r="A8967" s="245"/>
      <c r="B8967" s="246"/>
      <c r="C8967" s="245"/>
      <c r="D8967" s="247"/>
    </row>
    <row r="8968" customFormat="false" ht="12.8" hidden="false" customHeight="false" outlineLevel="0" collapsed="false">
      <c r="A8968" s="245"/>
      <c r="B8968" s="246"/>
      <c r="C8968" s="245"/>
      <c r="D8968" s="247"/>
    </row>
    <row r="8969" customFormat="false" ht="12.8" hidden="false" customHeight="false" outlineLevel="0" collapsed="false">
      <c r="A8969" s="245"/>
      <c r="B8969" s="246"/>
      <c r="C8969" s="245"/>
      <c r="D8969" s="247"/>
    </row>
    <row r="8970" customFormat="false" ht="12.8" hidden="false" customHeight="false" outlineLevel="0" collapsed="false">
      <c r="A8970" s="245"/>
      <c r="B8970" s="246"/>
      <c r="C8970" s="245"/>
      <c r="D8970" s="247"/>
    </row>
    <row r="8971" customFormat="false" ht="12.8" hidden="false" customHeight="false" outlineLevel="0" collapsed="false">
      <c r="A8971" s="245"/>
      <c r="B8971" s="246"/>
      <c r="C8971" s="245"/>
      <c r="D8971" s="247"/>
    </row>
    <row r="8972" customFormat="false" ht="12.8" hidden="false" customHeight="false" outlineLevel="0" collapsed="false">
      <c r="A8972" s="245"/>
      <c r="B8972" s="246"/>
      <c r="C8972" s="245"/>
      <c r="D8972" s="247"/>
    </row>
    <row r="8973" customFormat="false" ht="12.8" hidden="false" customHeight="false" outlineLevel="0" collapsed="false">
      <c r="A8973" s="245"/>
      <c r="B8973" s="246"/>
      <c r="C8973" s="245"/>
      <c r="D8973" s="247"/>
    </row>
    <row r="8974" customFormat="false" ht="12.8" hidden="false" customHeight="false" outlineLevel="0" collapsed="false">
      <c r="A8974" s="245"/>
      <c r="B8974" s="246"/>
      <c r="C8974" s="245"/>
      <c r="D8974" s="247"/>
    </row>
    <row r="8975" customFormat="false" ht="12.8" hidden="false" customHeight="false" outlineLevel="0" collapsed="false">
      <c r="A8975" s="245"/>
      <c r="B8975" s="246"/>
      <c r="C8975" s="245"/>
      <c r="D8975" s="247"/>
    </row>
    <row r="8976" customFormat="false" ht="12.8" hidden="false" customHeight="false" outlineLevel="0" collapsed="false">
      <c r="A8976" s="245"/>
      <c r="B8976" s="246"/>
      <c r="C8976" s="245"/>
      <c r="D8976" s="247"/>
    </row>
    <row r="8977" customFormat="false" ht="12.8" hidden="false" customHeight="false" outlineLevel="0" collapsed="false">
      <c r="A8977" s="245"/>
      <c r="B8977" s="246"/>
      <c r="C8977" s="245"/>
      <c r="D8977" s="247"/>
    </row>
    <row r="8978" customFormat="false" ht="12.8" hidden="false" customHeight="false" outlineLevel="0" collapsed="false">
      <c r="A8978" s="245"/>
      <c r="B8978" s="246"/>
      <c r="C8978" s="245"/>
      <c r="D8978" s="247"/>
    </row>
    <row r="8979" customFormat="false" ht="12.8" hidden="false" customHeight="false" outlineLevel="0" collapsed="false">
      <c r="A8979" s="245"/>
      <c r="B8979" s="246"/>
      <c r="C8979" s="245"/>
      <c r="D8979" s="247"/>
    </row>
    <row r="8980" customFormat="false" ht="12.8" hidden="false" customHeight="false" outlineLevel="0" collapsed="false">
      <c r="A8980" s="245"/>
      <c r="B8980" s="246"/>
      <c r="C8980" s="245"/>
      <c r="D8980" s="247"/>
    </row>
    <row r="8981" customFormat="false" ht="12.8" hidden="false" customHeight="false" outlineLevel="0" collapsed="false">
      <c r="A8981" s="245"/>
      <c r="B8981" s="246"/>
      <c r="C8981" s="245"/>
      <c r="D8981" s="247"/>
    </row>
    <row r="8982" customFormat="false" ht="12.8" hidden="false" customHeight="false" outlineLevel="0" collapsed="false">
      <c r="A8982" s="245"/>
      <c r="B8982" s="246"/>
      <c r="C8982" s="245"/>
      <c r="D8982" s="247"/>
    </row>
    <row r="8983" customFormat="false" ht="12.8" hidden="false" customHeight="false" outlineLevel="0" collapsed="false">
      <c r="A8983" s="245"/>
      <c r="B8983" s="246"/>
      <c r="C8983" s="245"/>
      <c r="D8983" s="247"/>
    </row>
    <row r="8984" customFormat="false" ht="12.8" hidden="false" customHeight="false" outlineLevel="0" collapsed="false">
      <c r="A8984" s="245"/>
      <c r="B8984" s="246"/>
      <c r="C8984" s="245"/>
      <c r="D8984" s="247"/>
    </row>
    <row r="8985" customFormat="false" ht="12.8" hidden="false" customHeight="false" outlineLevel="0" collapsed="false">
      <c r="A8985" s="245"/>
      <c r="B8985" s="246"/>
      <c r="C8985" s="245"/>
      <c r="D8985" s="247"/>
    </row>
    <row r="8986" customFormat="false" ht="12.8" hidden="false" customHeight="false" outlineLevel="0" collapsed="false">
      <c r="A8986" s="245"/>
      <c r="B8986" s="246"/>
      <c r="C8986" s="245"/>
      <c r="D8986" s="247"/>
    </row>
    <row r="8987" customFormat="false" ht="12.8" hidden="false" customHeight="false" outlineLevel="0" collapsed="false">
      <c r="A8987" s="245"/>
      <c r="B8987" s="246"/>
      <c r="C8987" s="245"/>
      <c r="D8987" s="247"/>
    </row>
    <row r="8988" customFormat="false" ht="12.8" hidden="false" customHeight="false" outlineLevel="0" collapsed="false">
      <c r="A8988" s="245"/>
      <c r="B8988" s="246"/>
      <c r="C8988" s="245"/>
      <c r="D8988" s="247"/>
    </row>
    <row r="8989" customFormat="false" ht="12.8" hidden="false" customHeight="false" outlineLevel="0" collapsed="false">
      <c r="A8989" s="245"/>
      <c r="B8989" s="246"/>
      <c r="C8989" s="245"/>
      <c r="D8989" s="247"/>
    </row>
    <row r="8990" customFormat="false" ht="12.8" hidden="false" customHeight="false" outlineLevel="0" collapsed="false">
      <c r="A8990" s="245"/>
      <c r="B8990" s="246"/>
      <c r="C8990" s="245"/>
      <c r="D8990" s="247"/>
    </row>
    <row r="8991" customFormat="false" ht="12.8" hidden="false" customHeight="false" outlineLevel="0" collapsed="false">
      <c r="A8991" s="245"/>
      <c r="B8991" s="246"/>
      <c r="C8991" s="245"/>
      <c r="D8991" s="247"/>
    </row>
    <row r="8992" customFormat="false" ht="12.8" hidden="false" customHeight="false" outlineLevel="0" collapsed="false">
      <c r="A8992" s="245"/>
      <c r="B8992" s="246"/>
      <c r="C8992" s="245"/>
      <c r="D8992" s="247"/>
    </row>
    <row r="8993" customFormat="false" ht="12.8" hidden="false" customHeight="false" outlineLevel="0" collapsed="false">
      <c r="A8993" s="245"/>
      <c r="B8993" s="246"/>
      <c r="C8993" s="245"/>
      <c r="D8993" s="247"/>
    </row>
    <row r="8994" customFormat="false" ht="12.8" hidden="false" customHeight="false" outlineLevel="0" collapsed="false">
      <c r="A8994" s="245"/>
      <c r="B8994" s="246"/>
      <c r="C8994" s="245"/>
      <c r="D8994" s="247"/>
    </row>
    <row r="8995" customFormat="false" ht="12.8" hidden="false" customHeight="false" outlineLevel="0" collapsed="false">
      <c r="A8995" s="245"/>
      <c r="B8995" s="246"/>
      <c r="C8995" s="245"/>
      <c r="D8995" s="247"/>
    </row>
    <row r="8996" customFormat="false" ht="12.8" hidden="false" customHeight="false" outlineLevel="0" collapsed="false">
      <c r="A8996" s="245"/>
      <c r="B8996" s="246"/>
      <c r="C8996" s="245"/>
      <c r="D8996" s="247"/>
    </row>
    <row r="8997" customFormat="false" ht="12.8" hidden="false" customHeight="false" outlineLevel="0" collapsed="false">
      <c r="A8997" s="245"/>
      <c r="B8997" s="246"/>
      <c r="C8997" s="245"/>
      <c r="D8997" s="247"/>
    </row>
    <row r="8998" customFormat="false" ht="12.8" hidden="false" customHeight="false" outlineLevel="0" collapsed="false">
      <c r="A8998" s="245"/>
      <c r="B8998" s="246"/>
      <c r="C8998" s="245"/>
      <c r="D8998" s="247"/>
    </row>
    <row r="8999" customFormat="false" ht="12.8" hidden="false" customHeight="false" outlineLevel="0" collapsed="false">
      <c r="A8999" s="245"/>
      <c r="B8999" s="246"/>
      <c r="C8999" s="245"/>
      <c r="D8999" s="247"/>
    </row>
    <row r="9000" customFormat="false" ht="12.8" hidden="false" customHeight="false" outlineLevel="0" collapsed="false">
      <c r="A9000" s="245"/>
      <c r="B9000" s="246"/>
      <c r="C9000" s="245"/>
      <c r="D9000" s="247"/>
    </row>
    <row r="9001" customFormat="false" ht="12.8" hidden="false" customHeight="false" outlineLevel="0" collapsed="false">
      <c r="A9001" s="245"/>
      <c r="B9001" s="246"/>
      <c r="C9001" s="245"/>
      <c r="D9001" s="247"/>
    </row>
    <row r="9002" customFormat="false" ht="12.8" hidden="false" customHeight="false" outlineLevel="0" collapsed="false">
      <c r="A9002" s="245"/>
      <c r="B9002" s="246"/>
      <c r="C9002" s="245"/>
      <c r="D9002" s="247"/>
    </row>
    <row r="9003" customFormat="false" ht="12.8" hidden="false" customHeight="false" outlineLevel="0" collapsed="false">
      <c r="A9003" s="245"/>
      <c r="B9003" s="246"/>
      <c r="C9003" s="245"/>
      <c r="D9003" s="247"/>
    </row>
    <row r="9004" customFormat="false" ht="12.8" hidden="false" customHeight="false" outlineLevel="0" collapsed="false">
      <c r="A9004" s="245"/>
      <c r="B9004" s="246"/>
      <c r="C9004" s="245"/>
      <c r="D9004" s="247"/>
    </row>
    <row r="9005" customFormat="false" ht="12.8" hidden="false" customHeight="false" outlineLevel="0" collapsed="false">
      <c r="A9005" s="245"/>
      <c r="B9005" s="246"/>
      <c r="C9005" s="245"/>
      <c r="D9005" s="247"/>
    </row>
    <row r="9006" customFormat="false" ht="12.8" hidden="false" customHeight="false" outlineLevel="0" collapsed="false">
      <c r="A9006" s="245"/>
      <c r="B9006" s="246"/>
      <c r="C9006" s="245"/>
      <c r="D9006" s="247"/>
    </row>
    <row r="9007" customFormat="false" ht="12.8" hidden="false" customHeight="false" outlineLevel="0" collapsed="false">
      <c r="A9007" s="245"/>
      <c r="B9007" s="246"/>
      <c r="C9007" s="245"/>
      <c r="D9007" s="247"/>
    </row>
    <row r="9008" customFormat="false" ht="12.8" hidden="false" customHeight="false" outlineLevel="0" collapsed="false">
      <c r="A9008" s="245"/>
      <c r="B9008" s="246"/>
      <c r="C9008" s="245"/>
      <c r="D9008" s="247"/>
    </row>
    <row r="9009" customFormat="false" ht="12.8" hidden="false" customHeight="false" outlineLevel="0" collapsed="false">
      <c r="A9009" s="245"/>
      <c r="B9009" s="246"/>
      <c r="C9009" s="245"/>
      <c r="D9009" s="247"/>
    </row>
    <row r="9010" customFormat="false" ht="12.8" hidden="false" customHeight="false" outlineLevel="0" collapsed="false">
      <c r="A9010" s="245"/>
      <c r="B9010" s="246"/>
      <c r="C9010" s="245"/>
      <c r="D9010" s="247"/>
    </row>
    <row r="9011" customFormat="false" ht="12.8" hidden="false" customHeight="false" outlineLevel="0" collapsed="false">
      <c r="A9011" s="245"/>
      <c r="B9011" s="246"/>
      <c r="C9011" s="245"/>
      <c r="D9011" s="247"/>
    </row>
    <row r="9012" customFormat="false" ht="12.8" hidden="false" customHeight="false" outlineLevel="0" collapsed="false">
      <c r="A9012" s="245"/>
      <c r="B9012" s="246"/>
      <c r="C9012" s="245"/>
      <c r="D9012" s="247"/>
    </row>
    <row r="9013" customFormat="false" ht="12.8" hidden="false" customHeight="false" outlineLevel="0" collapsed="false">
      <c r="A9013" s="245"/>
      <c r="B9013" s="246"/>
      <c r="C9013" s="245"/>
      <c r="D9013" s="247"/>
    </row>
    <row r="9014" customFormat="false" ht="12.8" hidden="false" customHeight="false" outlineLevel="0" collapsed="false">
      <c r="A9014" s="245"/>
      <c r="B9014" s="246"/>
      <c r="C9014" s="245"/>
      <c r="D9014" s="247"/>
    </row>
    <row r="9015" customFormat="false" ht="12.8" hidden="false" customHeight="false" outlineLevel="0" collapsed="false">
      <c r="A9015" s="245"/>
      <c r="B9015" s="246"/>
      <c r="C9015" s="245"/>
      <c r="D9015" s="247"/>
    </row>
    <row r="9016" customFormat="false" ht="12.8" hidden="false" customHeight="false" outlineLevel="0" collapsed="false">
      <c r="A9016" s="245"/>
      <c r="B9016" s="246"/>
      <c r="C9016" s="245"/>
      <c r="D9016" s="247"/>
    </row>
    <row r="9017" customFormat="false" ht="12.8" hidden="false" customHeight="false" outlineLevel="0" collapsed="false">
      <c r="A9017" s="245"/>
      <c r="B9017" s="246"/>
      <c r="C9017" s="245"/>
      <c r="D9017" s="247"/>
    </row>
    <row r="9018" customFormat="false" ht="12.8" hidden="false" customHeight="false" outlineLevel="0" collapsed="false">
      <c r="A9018" s="245"/>
      <c r="B9018" s="246"/>
      <c r="C9018" s="245"/>
      <c r="D9018" s="247"/>
    </row>
    <row r="9019" customFormat="false" ht="12.8" hidden="false" customHeight="false" outlineLevel="0" collapsed="false">
      <c r="A9019" s="245"/>
      <c r="B9019" s="246"/>
      <c r="C9019" s="245"/>
      <c r="D9019" s="247"/>
    </row>
    <row r="9020" customFormat="false" ht="12.8" hidden="false" customHeight="false" outlineLevel="0" collapsed="false">
      <c r="A9020" s="245"/>
      <c r="B9020" s="246"/>
      <c r="C9020" s="245"/>
      <c r="D9020" s="247"/>
    </row>
    <row r="9021" customFormat="false" ht="12.8" hidden="false" customHeight="false" outlineLevel="0" collapsed="false">
      <c r="A9021" s="245"/>
      <c r="B9021" s="246"/>
      <c r="C9021" s="245"/>
      <c r="D9021" s="247"/>
    </row>
    <row r="9022" customFormat="false" ht="12.8" hidden="false" customHeight="false" outlineLevel="0" collapsed="false">
      <c r="A9022" s="245"/>
      <c r="B9022" s="246"/>
      <c r="C9022" s="245"/>
      <c r="D9022" s="247"/>
    </row>
    <row r="9023" customFormat="false" ht="12.8" hidden="false" customHeight="false" outlineLevel="0" collapsed="false">
      <c r="A9023" s="245"/>
      <c r="B9023" s="246"/>
      <c r="C9023" s="245"/>
      <c r="D9023" s="247"/>
    </row>
    <row r="9024" customFormat="false" ht="12.8" hidden="false" customHeight="false" outlineLevel="0" collapsed="false">
      <c r="A9024" s="245"/>
      <c r="B9024" s="246"/>
      <c r="C9024" s="245"/>
      <c r="D9024" s="247"/>
    </row>
    <row r="9025" customFormat="false" ht="12.8" hidden="false" customHeight="false" outlineLevel="0" collapsed="false">
      <c r="A9025" s="245"/>
      <c r="B9025" s="246"/>
      <c r="C9025" s="245"/>
      <c r="D9025" s="247"/>
    </row>
    <row r="9026" customFormat="false" ht="12.8" hidden="false" customHeight="false" outlineLevel="0" collapsed="false">
      <c r="A9026" s="245"/>
      <c r="B9026" s="246"/>
      <c r="C9026" s="245"/>
      <c r="D9026" s="247"/>
    </row>
    <row r="9027" customFormat="false" ht="12.8" hidden="false" customHeight="false" outlineLevel="0" collapsed="false">
      <c r="A9027" s="245"/>
      <c r="B9027" s="246"/>
      <c r="C9027" s="245"/>
      <c r="D9027" s="247"/>
    </row>
    <row r="9028" customFormat="false" ht="12.8" hidden="false" customHeight="false" outlineLevel="0" collapsed="false">
      <c r="A9028" s="245"/>
      <c r="B9028" s="246"/>
      <c r="C9028" s="245"/>
      <c r="D9028" s="247"/>
    </row>
    <row r="9029" customFormat="false" ht="12.8" hidden="false" customHeight="false" outlineLevel="0" collapsed="false">
      <c r="A9029" s="245"/>
      <c r="B9029" s="246"/>
      <c r="C9029" s="245"/>
      <c r="D9029" s="247"/>
    </row>
    <row r="9030" customFormat="false" ht="12.8" hidden="false" customHeight="false" outlineLevel="0" collapsed="false">
      <c r="A9030" s="245"/>
      <c r="B9030" s="246"/>
      <c r="C9030" s="245"/>
      <c r="D9030" s="247"/>
    </row>
    <row r="9031" customFormat="false" ht="12.8" hidden="false" customHeight="false" outlineLevel="0" collapsed="false">
      <c r="A9031" s="245"/>
      <c r="B9031" s="246"/>
      <c r="C9031" s="245"/>
      <c r="D9031" s="247"/>
    </row>
    <row r="9032" customFormat="false" ht="12.8" hidden="false" customHeight="false" outlineLevel="0" collapsed="false">
      <c r="A9032" s="245"/>
      <c r="B9032" s="246"/>
      <c r="C9032" s="245"/>
      <c r="D9032" s="247"/>
    </row>
    <row r="9033" customFormat="false" ht="12.8" hidden="false" customHeight="false" outlineLevel="0" collapsed="false">
      <c r="A9033" s="245"/>
      <c r="B9033" s="246"/>
      <c r="C9033" s="245"/>
      <c r="D9033" s="247"/>
    </row>
    <row r="9034" customFormat="false" ht="12.8" hidden="false" customHeight="false" outlineLevel="0" collapsed="false">
      <c r="A9034" s="245"/>
      <c r="B9034" s="246"/>
      <c r="C9034" s="245"/>
      <c r="D9034" s="247"/>
    </row>
    <row r="9035" customFormat="false" ht="12.8" hidden="false" customHeight="false" outlineLevel="0" collapsed="false">
      <c r="A9035" s="245"/>
      <c r="B9035" s="246"/>
      <c r="C9035" s="245"/>
      <c r="D9035" s="247"/>
    </row>
    <row r="9036" customFormat="false" ht="12.8" hidden="false" customHeight="false" outlineLevel="0" collapsed="false">
      <c r="A9036" s="245"/>
      <c r="B9036" s="246"/>
      <c r="C9036" s="245"/>
      <c r="D9036" s="247"/>
    </row>
    <row r="9037" customFormat="false" ht="12.8" hidden="false" customHeight="false" outlineLevel="0" collapsed="false">
      <c r="A9037" s="245"/>
      <c r="B9037" s="246"/>
      <c r="C9037" s="245"/>
      <c r="D9037" s="247"/>
    </row>
    <row r="9038" customFormat="false" ht="12.8" hidden="false" customHeight="false" outlineLevel="0" collapsed="false">
      <c r="A9038" s="245"/>
      <c r="B9038" s="246"/>
      <c r="C9038" s="245"/>
      <c r="D9038" s="247"/>
    </row>
    <row r="9039" customFormat="false" ht="12.8" hidden="false" customHeight="false" outlineLevel="0" collapsed="false">
      <c r="A9039" s="245"/>
      <c r="B9039" s="246"/>
      <c r="C9039" s="245"/>
      <c r="D9039" s="247"/>
    </row>
    <row r="9040" customFormat="false" ht="12.8" hidden="false" customHeight="false" outlineLevel="0" collapsed="false">
      <c r="A9040" s="245"/>
      <c r="B9040" s="246"/>
      <c r="C9040" s="245"/>
      <c r="D9040" s="247"/>
    </row>
    <row r="9041" customFormat="false" ht="12.8" hidden="false" customHeight="false" outlineLevel="0" collapsed="false">
      <c r="A9041" s="245"/>
      <c r="B9041" s="246"/>
      <c r="C9041" s="245"/>
      <c r="D9041" s="247"/>
    </row>
    <row r="9042" customFormat="false" ht="12.8" hidden="false" customHeight="false" outlineLevel="0" collapsed="false">
      <c r="A9042" s="245"/>
      <c r="B9042" s="246"/>
      <c r="C9042" s="245"/>
      <c r="D9042" s="247"/>
    </row>
    <row r="9043" customFormat="false" ht="12.8" hidden="false" customHeight="false" outlineLevel="0" collapsed="false">
      <c r="A9043" s="245"/>
      <c r="B9043" s="246"/>
      <c r="C9043" s="245"/>
      <c r="D9043" s="247"/>
    </row>
    <row r="9044" customFormat="false" ht="12.8" hidden="false" customHeight="false" outlineLevel="0" collapsed="false">
      <c r="A9044" s="245"/>
      <c r="B9044" s="246"/>
      <c r="C9044" s="245"/>
      <c r="D9044" s="247"/>
    </row>
    <row r="9045" customFormat="false" ht="12.8" hidden="false" customHeight="false" outlineLevel="0" collapsed="false">
      <c r="A9045" s="245"/>
      <c r="B9045" s="246"/>
      <c r="C9045" s="245"/>
      <c r="D9045" s="247"/>
    </row>
    <row r="9046" customFormat="false" ht="12.8" hidden="false" customHeight="false" outlineLevel="0" collapsed="false">
      <c r="A9046" s="245"/>
      <c r="B9046" s="246"/>
      <c r="C9046" s="245"/>
      <c r="D9046" s="247"/>
    </row>
    <row r="9047" customFormat="false" ht="12.8" hidden="false" customHeight="false" outlineLevel="0" collapsed="false">
      <c r="A9047" s="245"/>
      <c r="B9047" s="246"/>
      <c r="C9047" s="245"/>
      <c r="D9047" s="247"/>
    </row>
    <row r="9048" customFormat="false" ht="12.8" hidden="false" customHeight="false" outlineLevel="0" collapsed="false">
      <c r="A9048" s="245"/>
      <c r="B9048" s="246"/>
      <c r="C9048" s="245"/>
      <c r="D9048" s="247"/>
    </row>
    <row r="9049" customFormat="false" ht="12.8" hidden="false" customHeight="false" outlineLevel="0" collapsed="false">
      <c r="A9049" s="245"/>
      <c r="B9049" s="246"/>
      <c r="C9049" s="245"/>
      <c r="D9049" s="247"/>
    </row>
    <row r="9050" customFormat="false" ht="12.8" hidden="false" customHeight="false" outlineLevel="0" collapsed="false">
      <c r="A9050" s="245"/>
      <c r="B9050" s="246"/>
      <c r="C9050" s="245"/>
      <c r="D9050" s="247"/>
    </row>
    <row r="9051" customFormat="false" ht="12.8" hidden="false" customHeight="false" outlineLevel="0" collapsed="false">
      <c r="A9051" s="245"/>
      <c r="B9051" s="246"/>
      <c r="C9051" s="245"/>
      <c r="D9051" s="247"/>
    </row>
    <row r="9052" customFormat="false" ht="12.8" hidden="false" customHeight="false" outlineLevel="0" collapsed="false">
      <c r="A9052" s="245"/>
      <c r="B9052" s="246"/>
      <c r="C9052" s="245"/>
      <c r="D9052" s="247"/>
    </row>
    <row r="9053" customFormat="false" ht="12.8" hidden="false" customHeight="false" outlineLevel="0" collapsed="false">
      <c r="A9053" s="245"/>
      <c r="B9053" s="246"/>
      <c r="C9053" s="245"/>
      <c r="D9053" s="247"/>
    </row>
    <row r="9054" customFormat="false" ht="12.8" hidden="false" customHeight="false" outlineLevel="0" collapsed="false">
      <c r="A9054" s="245"/>
      <c r="B9054" s="246"/>
      <c r="C9054" s="245"/>
      <c r="D9054" s="247"/>
    </row>
    <row r="9055" customFormat="false" ht="12.8" hidden="false" customHeight="false" outlineLevel="0" collapsed="false">
      <c r="A9055" s="245"/>
      <c r="B9055" s="246"/>
      <c r="C9055" s="245"/>
      <c r="D9055" s="247"/>
    </row>
    <row r="9056" customFormat="false" ht="12.8" hidden="false" customHeight="false" outlineLevel="0" collapsed="false">
      <c r="A9056" s="245"/>
      <c r="B9056" s="246"/>
      <c r="C9056" s="245"/>
      <c r="D9056" s="247"/>
    </row>
    <row r="9057" customFormat="false" ht="12.8" hidden="false" customHeight="false" outlineLevel="0" collapsed="false">
      <c r="A9057" s="245"/>
      <c r="B9057" s="246"/>
      <c r="C9057" s="245"/>
      <c r="D9057" s="247"/>
    </row>
    <row r="9058" customFormat="false" ht="12.8" hidden="false" customHeight="false" outlineLevel="0" collapsed="false">
      <c r="A9058" s="245"/>
      <c r="B9058" s="246"/>
      <c r="C9058" s="245"/>
      <c r="D9058" s="247"/>
    </row>
    <row r="9059" customFormat="false" ht="12.8" hidden="false" customHeight="false" outlineLevel="0" collapsed="false">
      <c r="A9059" s="245"/>
      <c r="B9059" s="246"/>
      <c r="C9059" s="245"/>
      <c r="D9059" s="247"/>
    </row>
    <row r="9060" customFormat="false" ht="12.8" hidden="false" customHeight="false" outlineLevel="0" collapsed="false">
      <c r="A9060" s="245"/>
      <c r="B9060" s="246"/>
      <c r="C9060" s="245"/>
      <c r="D9060" s="247"/>
    </row>
    <row r="9061" customFormat="false" ht="12.8" hidden="false" customHeight="false" outlineLevel="0" collapsed="false">
      <c r="A9061" s="245"/>
      <c r="B9061" s="246"/>
      <c r="C9061" s="245"/>
      <c r="D9061" s="247"/>
    </row>
    <row r="9062" customFormat="false" ht="12.8" hidden="false" customHeight="false" outlineLevel="0" collapsed="false">
      <c r="A9062" s="245"/>
      <c r="B9062" s="246"/>
      <c r="C9062" s="245"/>
      <c r="D9062" s="247"/>
    </row>
    <row r="9063" customFormat="false" ht="12.8" hidden="false" customHeight="false" outlineLevel="0" collapsed="false">
      <c r="A9063" s="245"/>
      <c r="B9063" s="246"/>
      <c r="C9063" s="245"/>
      <c r="D9063" s="247"/>
    </row>
    <row r="9064" customFormat="false" ht="12.8" hidden="false" customHeight="false" outlineLevel="0" collapsed="false">
      <c r="A9064" s="245"/>
      <c r="B9064" s="246"/>
      <c r="C9064" s="245"/>
      <c r="D9064" s="247"/>
    </row>
    <row r="9065" customFormat="false" ht="12.8" hidden="false" customHeight="false" outlineLevel="0" collapsed="false">
      <c r="A9065" s="245"/>
      <c r="B9065" s="246"/>
      <c r="C9065" s="245"/>
      <c r="D9065" s="247"/>
    </row>
    <row r="9066" customFormat="false" ht="12.8" hidden="false" customHeight="false" outlineLevel="0" collapsed="false">
      <c r="A9066" s="245"/>
      <c r="B9066" s="246"/>
      <c r="C9066" s="245"/>
      <c r="D9066" s="247"/>
    </row>
    <row r="9067" customFormat="false" ht="12.8" hidden="false" customHeight="false" outlineLevel="0" collapsed="false">
      <c r="A9067" s="245"/>
      <c r="B9067" s="246"/>
      <c r="C9067" s="245"/>
      <c r="D9067" s="247"/>
    </row>
    <row r="9068" customFormat="false" ht="12.8" hidden="false" customHeight="false" outlineLevel="0" collapsed="false">
      <c r="A9068" s="245"/>
      <c r="B9068" s="246"/>
      <c r="C9068" s="245"/>
      <c r="D9068" s="247"/>
    </row>
    <row r="9069" customFormat="false" ht="12.8" hidden="false" customHeight="false" outlineLevel="0" collapsed="false">
      <c r="A9069" s="245"/>
      <c r="B9069" s="246"/>
      <c r="C9069" s="245"/>
      <c r="D9069" s="247"/>
    </row>
    <row r="9070" customFormat="false" ht="12.8" hidden="false" customHeight="false" outlineLevel="0" collapsed="false">
      <c r="A9070" s="245"/>
      <c r="B9070" s="246"/>
      <c r="C9070" s="245"/>
      <c r="D9070" s="247"/>
    </row>
    <row r="9071" customFormat="false" ht="12.8" hidden="false" customHeight="false" outlineLevel="0" collapsed="false">
      <c r="A9071" s="245"/>
      <c r="B9071" s="246"/>
      <c r="C9071" s="245"/>
      <c r="D9071" s="247"/>
    </row>
    <row r="9072" customFormat="false" ht="12.8" hidden="false" customHeight="false" outlineLevel="0" collapsed="false">
      <c r="A9072" s="245"/>
      <c r="B9072" s="246"/>
      <c r="C9072" s="245"/>
      <c r="D9072" s="247"/>
    </row>
    <row r="9073" customFormat="false" ht="12.8" hidden="false" customHeight="false" outlineLevel="0" collapsed="false">
      <c r="A9073" s="245"/>
      <c r="B9073" s="246"/>
      <c r="C9073" s="245"/>
      <c r="D9073" s="247"/>
    </row>
    <row r="9074" customFormat="false" ht="12.8" hidden="false" customHeight="false" outlineLevel="0" collapsed="false">
      <c r="A9074" s="245"/>
      <c r="B9074" s="246"/>
      <c r="C9074" s="245"/>
      <c r="D9074" s="247"/>
    </row>
    <row r="9075" customFormat="false" ht="12.8" hidden="false" customHeight="false" outlineLevel="0" collapsed="false">
      <c r="A9075" s="245"/>
      <c r="B9075" s="246"/>
      <c r="C9075" s="245"/>
      <c r="D9075" s="247"/>
    </row>
    <row r="9076" customFormat="false" ht="12.8" hidden="false" customHeight="false" outlineLevel="0" collapsed="false">
      <c r="A9076" s="245"/>
      <c r="B9076" s="246"/>
      <c r="C9076" s="245"/>
      <c r="D9076" s="247"/>
    </row>
    <row r="9077" customFormat="false" ht="12.8" hidden="false" customHeight="false" outlineLevel="0" collapsed="false">
      <c r="A9077" s="245"/>
      <c r="B9077" s="246"/>
      <c r="C9077" s="245"/>
      <c r="D9077" s="247"/>
    </row>
    <row r="9078" customFormat="false" ht="12.8" hidden="false" customHeight="false" outlineLevel="0" collapsed="false">
      <c r="A9078" s="245"/>
      <c r="B9078" s="246"/>
      <c r="C9078" s="245"/>
      <c r="D9078" s="247"/>
    </row>
    <row r="9079" customFormat="false" ht="12.8" hidden="false" customHeight="false" outlineLevel="0" collapsed="false">
      <c r="A9079" s="245"/>
      <c r="B9079" s="246"/>
      <c r="C9079" s="245"/>
      <c r="D9079" s="247"/>
    </row>
    <row r="9080" customFormat="false" ht="12.8" hidden="false" customHeight="false" outlineLevel="0" collapsed="false">
      <c r="A9080" s="245"/>
      <c r="B9080" s="246"/>
      <c r="C9080" s="245"/>
      <c r="D9080" s="247"/>
    </row>
    <row r="9081" customFormat="false" ht="12.8" hidden="false" customHeight="false" outlineLevel="0" collapsed="false">
      <c r="A9081" s="245"/>
      <c r="B9081" s="246"/>
      <c r="C9081" s="245"/>
      <c r="D9081" s="247"/>
    </row>
    <row r="9082" customFormat="false" ht="12.8" hidden="false" customHeight="false" outlineLevel="0" collapsed="false">
      <c r="A9082" s="245"/>
      <c r="B9082" s="246"/>
      <c r="C9082" s="245"/>
      <c r="D9082" s="247"/>
    </row>
    <row r="9083" customFormat="false" ht="12.8" hidden="false" customHeight="false" outlineLevel="0" collapsed="false">
      <c r="A9083" s="245"/>
      <c r="B9083" s="246"/>
      <c r="C9083" s="245"/>
      <c r="D9083" s="247"/>
    </row>
    <row r="9084" customFormat="false" ht="12.8" hidden="false" customHeight="false" outlineLevel="0" collapsed="false">
      <c r="A9084" s="245"/>
      <c r="B9084" s="246"/>
      <c r="C9084" s="245"/>
      <c r="D9084" s="247"/>
    </row>
    <row r="9085" customFormat="false" ht="12.8" hidden="false" customHeight="false" outlineLevel="0" collapsed="false">
      <c r="A9085" s="245"/>
      <c r="B9085" s="246"/>
      <c r="C9085" s="245"/>
      <c r="D9085" s="247"/>
    </row>
    <row r="9086" customFormat="false" ht="12.8" hidden="false" customHeight="false" outlineLevel="0" collapsed="false">
      <c r="A9086" s="245"/>
      <c r="B9086" s="246"/>
      <c r="C9086" s="245"/>
      <c r="D9086" s="247"/>
    </row>
    <row r="9087" customFormat="false" ht="12.8" hidden="false" customHeight="false" outlineLevel="0" collapsed="false">
      <c r="A9087" s="245"/>
      <c r="B9087" s="246"/>
      <c r="C9087" s="245"/>
      <c r="D9087" s="247"/>
    </row>
    <row r="9088" customFormat="false" ht="12.8" hidden="false" customHeight="false" outlineLevel="0" collapsed="false">
      <c r="A9088" s="245"/>
      <c r="B9088" s="246"/>
      <c r="C9088" s="245"/>
      <c r="D9088" s="247"/>
    </row>
    <row r="9089" customFormat="false" ht="12.8" hidden="false" customHeight="false" outlineLevel="0" collapsed="false">
      <c r="A9089" s="245"/>
      <c r="B9089" s="246"/>
      <c r="C9089" s="245"/>
      <c r="D9089" s="247"/>
    </row>
    <row r="9090" customFormat="false" ht="12.8" hidden="false" customHeight="false" outlineLevel="0" collapsed="false">
      <c r="A9090" s="245"/>
      <c r="B9090" s="246"/>
      <c r="C9090" s="245"/>
      <c r="D9090" s="247"/>
    </row>
    <row r="9091" customFormat="false" ht="12.8" hidden="false" customHeight="false" outlineLevel="0" collapsed="false">
      <c r="A9091" s="245"/>
      <c r="B9091" s="246"/>
      <c r="C9091" s="245"/>
      <c r="D9091" s="247"/>
    </row>
    <row r="9092" customFormat="false" ht="12.8" hidden="false" customHeight="false" outlineLevel="0" collapsed="false">
      <c r="A9092" s="245"/>
      <c r="B9092" s="246"/>
      <c r="C9092" s="245"/>
      <c r="D9092" s="247"/>
    </row>
    <row r="9093" customFormat="false" ht="12.8" hidden="false" customHeight="false" outlineLevel="0" collapsed="false">
      <c r="A9093" s="245"/>
      <c r="B9093" s="246"/>
      <c r="C9093" s="245"/>
      <c r="D9093" s="247"/>
    </row>
    <row r="9094" customFormat="false" ht="12.8" hidden="false" customHeight="false" outlineLevel="0" collapsed="false">
      <c r="A9094" s="245"/>
      <c r="B9094" s="246"/>
      <c r="C9094" s="245"/>
      <c r="D9094" s="247"/>
    </row>
    <row r="9095" customFormat="false" ht="12.8" hidden="false" customHeight="false" outlineLevel="0" collapsed="false">
      <c r="A9095" s="245"/>
      <c r="B9095" s="246"/>
      <c r="C9095" s="245"/>
      <c r="D9095" s="247"/>
    </row>
    <row r="9096" customFormat="false" ht="12.8" hidden="false" customHeight="false" outlineLevel="0" collapsed="false">
      <c r="A9096" s="245"/>
      <c r="B9096" s="246"/>
      <c r="C9096" s="245"/>
      <c r="D9096" s="247"/>
    </row>
    <row r="9097" customFormat="false" ht="12.8" hidden="false" customHeight="false" outlineLevel="0" collapsed="false">
      <c r="A9097" s="245"/>
      <c r="B9097" s="246"/>
      <c r="C9097" s="245"/>
      <c r="D9097" s="247"/>
    </row>
    <row r="9098" customFormat="false" ht="12.8" hidden="false" customHeight="false" outlineLevel="0" collapsed="false">
      <c r="A9098" s="245"/>
      <c r="B9098" s="246"/>
      <c r="C9098" s="245"/>
      <c r="D9098" s="247"/>
    </row>
    <row r="9099" customFormat="false" ht="12.8" hidden="false" customHeight="false" outlineLevel="0" collapsed="false">
      <c r="A9099" s="245"/>
      <c r="B9099" s="246"/>
      <c r="C9099" s="245"/>
      <c r="D9099" s="247"/>
    </row>
    <row r="9100" customFormat="false" ht="12.8" hidden="false" customHeight="false" outlineLevel="0" collapsed="false">
      <c r="A9100" s="245"/>
      <c r="B9100" s="246"/>
      <c r="C9100" s="245"/>
      <c r="D9100" s="247"/>
    </row>
    <row r="9101" customFormat="false" ht="12.8" hidden="false" customHeight="false" outlineLevel="0" collapsed="false">
      <c r="A9101" s="245"/>
      <c r="B9101" s="246"/>
      <c r="C9101" s="245"/>
      <c r="D9101" s="247"/>
    </row>
    <row r="9102" customFormat="false" ht="12.8" hidden="false" customHeight="false" outlineLevel="0" collapsed="false">
      <c r="A9102" s="245"/>
      <c r="B9102" s="246"/>
      <c r="C9102" s="245"/>
      <c r="D9102" s="247"/>
    </row>
    <row r="9103" customFormat="false" ht="12.8" hidden="false" customHeight="false" outlineLevel="0" collapsed="false">
      <c r="A9103" s="245"/>
      <c r="B9103" s="246"/>
      <c r="C9103" s="245"/>
      <c r="D9103" s="247"/>
    </row>
    <row r="9104" customFormat="false" ht="12.8" hidden="false" customHeight="false" outlineLevel="0" collapsed="false">
      <c r="A9104" s="245"/>
      <c r="B9104" s="246"/>
      <c r="C9104" s="245"/>
      <c r="D9104" s="247"/>
    </row>
    <row r="9105" customFormat="false" ht="12.8" hidden="false" customHeight="false" outlineLevel="0" collapsed="false">
      <c r="A9105" s="245"/>
      <c r="B9105" s="246"/>
      <c r="C9105" s="245"/>
      <c r="D9105" s="247"/>
    </row>
    <row r="9106" customFormat="false" ht="12.8" hidden="false" customHeight="false" outlineLevel="0" collapsed="false">
      <c r="A9106" s="245"/>
      <c r="B9106" s="246"/>
      <c r="C9106" s="245"/>
      <c r="D9106" s="247"/>
    </row>
    <row r="9107" customFormat="false" ht="12.8" hidden="false" customHeight="false" outlineLevel="0" collapsed="false">
      <c r="A9107" s="245"/>
      <c r="B9107" s="246"/>
      <c r="C9107" s="245"/>
      <c r="D9107" s="247"/>
    </row>
    <row r="9108" customFormat="false" ht="12.8" hidden="false" customHeight="false" outlineLevel="0" collapsed="false">
      <c r="A9108" s="245"/>
      <c r="B9108" s="246"/>
      <c r="C9108" s="245"/>
      <c r="D9108" s="247"/>
    </row>
    <row r="9109" customFormat="false" ht="12.8" hidden="false" customHeight="false" outlineLevel="0" collapsed="false">
      <c r="A9109" s="245"/>
      <c r="B9109" s="246"/>
      <c r="C9109" s="245"/>
      <c r="D9109" s="247"/>
    </row>
    <row r="9110" customFormat="false" ht="12.8" hidden="false" customHeight="false" outlineLevel="0" collapsed="false">
      <c r="A9110" s="245"/>
      <c r="B9110" s="246"/>
      <c r="C9110" s="245"/>
      <c r="D9110" s="247"/>
    </row>
    <row r="9111" customFormat="false" ht="12.8" hidden="false" customHeight="false" outlineLevel="0" collapsed="false">
      <c r="A9111" s="245"/>
      <c r="B9111" s="246"/>
      <c r="C9111" s="245"/>
      <c r="D9111" s="247"/>
    </row>
    <row r="9112" customFormat="false" ht="12.8" hidden="false" customHeight="false" outlineLevel="0" collapsed="false">
      <c r="A9112" s="245"/>
      <c r="B9112" s="246"/>
      <c r="C9112" s="245"/>
      <c r="D9112" s="247"/>
    </row>
    <row r="9113" customFormat="false" ht="12.8" hidden="false" customHeight="false" outlineLevel="0" collapsed="false">
      <c r="A9113" s="245"/>
      <c r="B9113" s="246"/>
      <c r="C9113" s="245"/>
      <c r="D9113" s="247"/>
    </row>
    <row r="9114" customFormat="false" ht="12.8" hidden="false" customHeight="false" outlineLevel="0" collapsed="false">
      <c r="A9114" s="245"/>
      <c r="B9114" s="246"/>
      <c r="C9114" s="245"/>
      <c r="D9114" s="247"/>
    </row>
    <row r="9115" customFormat="false" ht="12.8" hidden="false" customHeight="false" outlineLevel="0" collapsed="false">
      <c r="A9115" s="245"/>
      <c r="B9115" s="246"/>
      <c r="C9115" s="245"/>
      <c r="D9115" s="247"/>
    </row>
    <row r="9116" customFormat="false" ht="12.8" hidden="false" customHeight="false" outlineLevel="0" collapsed="false">
      <c r="A9116" s="245"/>
      <c r="B9116" s="246"/>
      <c r="C9116" s="245"/>
      <c r="D9116" s="247"/>
    </row>
    <row r="9117" customFormat="false" ht="12.8" hidden="false" customHeight="false" outlineLevel="0" collapsed="false">
      <c r="A9117" s="245"/>
      <c r="B9117" s="246"/>
      <c r="C9117" s="245"/>
      <c r="D9117" s="247"/>
    </row>
    <row r="9118" customFormat="false" ht="12.8" hidden="false" customHeight="false" outlineLevel="0" collapsed="false">
      <c r="A9118" s="245"/>
      <c r="B9118" s="246"/>
      <c r="C9118" s="245"/>
      <c r="D9118" s="247"/>
    </row>
    <row r="9119" customFormat="false" ht="12.8" hidden="false" customHeight="false" outlineLevel="0" collapsed="false">
      <c r="A9119" s="245"/>
      <c r="B9119" s="246"/>
      <c r="C9119" s="245"/>
      <c r="D9119" s="247"/>
    </row>
    <row r="9120" customFormat="false" ht="12.8" hidden="false" customHeight="false" outlineLevel="0" collapsed="false">
      <c r="A9120" s="245"/>
      <c r="B9120" s="246"/>
      <c r="C9120" s="245"/>
      <c r="D9120" s="247"/>
    </row>
    <row r="9121" customFormat="false" ht="12.8" hidden="false" customHeight="false" outlineLevel="0" collapsed="false">
      <c r="A9121" s="245"/>
      <c r="B9121" s="246"/>
      <c r="C9121" s="245"/>
      <c r="D9121" s="247"/>
    </row>
    <row r="9122" customFormat="false" ht="12.8" hidden="false" customHeight="false" outlineLevel="0" collapsed="false">
      <c r="A9122" s="245"/>
      <c r="B9122" s="246"/>
      <c r="C9122" s="245"/>
      <c r="D9122" s="247"/>
    </row>
    <row r="9123" customFormat="false" ht="12.8" hidden="false" customHeight="false" outlineLevel="0" collapsed="false">
      <c r="A9123" s="245"/>
      <c r="B9123" s="246"/>
      <c r="C9123" s="245"/>
      <c r="D9123" s="247"/>
    </row>
    <row r="9124" customFormat="false" ht="12.8" hidden="false" customHeight="false" outlineLevel="0" collapsed="false">
      <c r="A9124" s="245"/>
      <c r="B9124" s="246"/>
      <c r="C9124" s="245"/>
      <c r="D9124" s="247"/>
    </row>
    <row r="9125" customFormat="false" ht="12.8" hidden="false" customHeight="false" outlineLevel="0" collapsed="false">
      <c r="A9125" s="245"/>
      <c r="B9125" s="246"/>
      <c r="C9125" s="245"/>
      <c r="D9125" s="247"/>
    </row>
    <row r="9126" customFormat="false" ht="12.8" hidden="false" customHeight="false" outlineLevel="0" collapsed="false">
      <c r="A9126" s="245"/>
      <c r="B9126" s="246"/>
      <c r="C9126" s="245"/>
      <c r="D9126" s="247"/>
    </row>
    <row r="9127" customFormat="false" ht="12.8" hidden="false" customHeight="false" outlineLevel="0" collapsed="false">
      <c r="A9127" s="245"/>
      <c r="B9127" s="246"/>
      <c r="C9127" s="245"/>
      <c r="D9127" s="247"/>
    </row>
    <row r="9128" customFormat="false" ht="12.8" hidden="false" customHeight="false" outlineLevel="0" collapsed="false">
      <c r="A9128" s="245"/>
      <c r="B9128" s="246"/>
      <c r="C9128" s="245"/>
      <c r="D9128" s="247"/>
    </row>
    <row r="9129" customFormat="false" ht="12.8" hidden="false" customHeight="false" outlineLevel="0" collapsed="false">
      <c r="A9129" s="245"/>
      <c r="B9129" s="246"/>
      <c r="C9129" s="245"/>
      <c r="D9129" s="247"/>
    </row>
    <row r="9130" customFormat="false" ht="12.8" hidden="false" customHeight="false" outlineLevel="0" collapsed="false">
      <c r="A9130" s="245"/>
      <c r="B9130" s="246"/>
      <c r="C9130" s="245"/>
      <c r="D9130" s="247"/>
    </row>
    <row r="9131" customFormat="false" ht="12.8" hidden="false" customHeight="false" outlineLevel="0" collapsed="false">
      <c r="A9131" s="245"/>
      <c r="B9131" s="246"/>
      <c r="C9131" s="245"/>
      <c r="D9131" s="247"/>
    </row>
    <row r="9132" customFormat="false" ht="12.8" hidden="false" customHeight="false" outlineLevel="0" collapsed="false">
      <c r="A9132" s="245"/>
      <c r="B9132" s="246"/>
      <c r="C9132" s="245"/>
      <c r="D9132" s="247"/>
    </row>
    <row r="9133" customFormat="false" ht="12.8" hidden="false" customHeight="false" outlineLevel="0" collapsed="false">
      <c r="A9133" s="245"/>
      <c r="B9133" s="246"/>
      <c r="C9133" s="245"/>
      <c r="D9133" s="247"/>
    </row>
    <row r="9134" customFormat="false" ht="12.8" hidden="false" customHeight="false" outlineLevel="0" collapsed="false">
      <c r="A9134" s="245"/>
      <c r="B9134" s="246"/>
      <c r="C9134" s="245"/>
      <c r="D9134" s="247"/>
    </row>
    <row r="9135" customFormat="false" ht="12.8" hidden="false" customHeight="false" outlineLevel="0" collapsed="false">
      <c r="A9135" s="245"/>
      <c r="B9135" s="246"/>
      <c r="C9135" s="245"/>
      <c r="D9135" s="247"/>
    </row>
    <row r="9136" customFormat="false" ht="12.8" hidden="false" customHeight="false" outlineLevel="0" collapsed="false">
      <c r="A9136" s="245"/>
      <c r="B9136" s="246"/>
      <c r="C9136" s="245"/>
      <c r="D9136" s="247"/>
    </row>
    <row r="9137" customFormat="false" ht="12.8" hidden="false" customHeight="false" outlineLevel="0" collapsed="false">
      <c r="A9137" s="245"/>
      <c r="B9137" s="246"/>
      <c r="C9137" s="245"/>
      <c r="D9137" s="247"/>
    </row>
    <row r="9138" customFormat="false" ht="12.8" hidden="false" customHeight="false" outlineLevel="0" collapsed="false">
      <c r="A9138" s="245"/>
      <c r="B9138" s="246"/>
      <c r="C9138" s="245"/>
      <c r="D9138" s="247"/>
    </row>
    <row r="9139" customFormat="false" ht="12.8" hidden="false" customHeight="false" outlineLevel="0" collapsed="false">
      <c r="A9139" s="245"/>
      <c r="B9139" s="246"/>
      <c r="C9139" s="245"/>
      <c r="D9139" s="247"/>
    </row>
    <row r="9140" customFormat="false" ht="12.8" hidden="false" customHeight="false" outlineLevel="0" collapsed="false">
      <c r="A9140" s="245"/>
      <c r="B9140" s="246"/>
      <c r="C9140" s="245"/>
      <c r="D9140" s="247"/>
    </row>
    <row r="9141" customFormat="false" ht="12.8" hidden="false" customHeight="false" outlineLevel="0" collapsed="false">
      <c r="A9141" s="245"/>
      <c r="B9141" s="246"/>
      <c r="C9141" s="245"/>
      <c r="D9141" s="247"/>
    </row>
    <row r="9142" customFormat="false" ht="12.8" hidden="false" customHeight="false" outlineLevel="0" collapsed="false">
      <c r="A9142" s="245"/>
      <c r="B9142" s="246"/>
      <c r="C9142" s="245"/>
      <c r="D9142" s="247"/>
    </row>
    <row r="9143" customFormat="false" ht="12.8" hidden="false" customHeight="false" outlineLevel="0" collapsed="false">
      <c r="A9143" s="245"/>
      <c r="B9143" s="246"/>
      <c r="C9143" s="245"/>
      <c r="D9143" s="247"/>
    </row>
    <row r="9144" customFormat="false" ht="12.8" hidden="false" customHeight="false" outlineLevel="0" collapsed="false">
      <c r="A9144" s="245"/>
      <c r="B9144" s="246"/>
      <c r="C9144" s="245"/>
      <c r="D9144" s="247"/>
    </row>
    <row r="9145" customFormat="false" ht="12.8" hidden="false" customHeight="false" outlineLevel="0" collapsed="false">
      <c r="A9145" s="245"/>
      <c r="B9145" s="246"/>
      <c r="C9145" s="245"/>
      <c r="D9145" s="247"/>
    </row>
    <row r="9146" customFormat="false" ht="12.8" hidden="false" customHeight="false" outlineLevel="0" collapsed="false">
      <c r="A9146" s="245"/>
      <c r="B9146" s="246"/>
      <c r="C9146" s="245"/>
      <c r="D9146" s="247"/>
    </row>
    <row r="9147" customFormat="false" ht="12.8" hidden="false" customHeight="false" outlineLevel="0" collapsed="false">
      <c r="A9147" s="245"/>
      <c r="B9147" s="246"/>
      <c r="C9147" s="245"/>
      <c r="D9147" s="247"/>
    </row>
    <row r="9148" customFormat="false" ht="12.8" hidden="false" customHeight="false" outlineLevel="0" collapsed="false">
      <c r="A9148" s="245"/>
      <c r="B9148" s="246"/>
      <c r="C9148" s="245"/>
      <c r="D9148" s="247"/>
    </row>
    <row r="9149" customFormat="false" ht="12.8" hidden="false" customHeight="false" outlineLevel="0" collapsed="false">
      <c r="A9149" s="245"/>
      <c r="B9149" s="246"/>
      <c r="C9149" s="245"/>
      <c r="D9149" s="247"/>
    </row>
    <row r="9150" customFormat="false" ht="12.8" hidden="false" customHeight="false" outlineLevel="0" collapsed="false">
      <c r="A9150" s="245"/>
      <c r="B9150" s="246"/>
      <c r="C9150" s="245"/>
      <c r="D9150" s="247"/>
    </row>
    <row r="9151" customFormat="false" ht="12.8" hidden="false" customHeight="false" outlineLevel="0" collapsed="false">
      <c r="A9151" s="245"/>
      <c r="B9151" s="246"/>
      <c r="C9151" s="245"/>
      <c r="D9151" s="247"/>
    </row>
    <row r="9152" customFormat="false" ht="12.8" hidden="false" customHeight="false" outlineLevel="0" collapsed="false">
      <c r="A9152" s="245"/>
      <c r="B9152" s="246"/>
      <c r="C9152" s="245"/>
      <c r="D9152" s="247"/>
    </row>
    <row r="9153" customFormat="false" ht="12.8" hidden="false" customHeight="false" outlineLevel="0" collapsed="false">
      <c r="A9153" s="245"/>
      <c r="B9153" s="246"/>
      <c r="C9153" s="245"/>
      <c r="D9153" s="247"/>
    </row>
    <row r="9154" customFormat="false" ht="12.8" hidden="false" customHeight="false" outlineLevel="0" collapsed="false">
      <c r="A9154" s="245"/>
      <c r="B9154" s="246"/>
      <c r="C9154" s="245"/>
      <c r="D9154" s="247"/>
    </row>
    <row r="9155" customFormat="false" ht="12.8" hidden="false" customHeight="false" outlineLevel="0" collapsed="false">
      <c r="A9155" s="245"/>
      <c r="B9155" s="246"/>
      <c r="C9155" s="245"/>
      <c r="D9155" s="247"/>
    </row>
    <row r="9156" customFormat="false" ht="12.8" hidden="false" customHeight="false" outlineLevel="0" collapsed="false">
      <c r="A9156" s="245"/>
      <c r="B9156" s="246"/>
      <c r="C9156" s="245"/>
      <c r="D9156" s="247"/>
    </row>
    <row r="9157" customFormat="false" ht="12.8" hidden="false" customHeight="false" outlineLevel="0" collapsed="false">
      <c r="A9157" s="245"/>
      <c r="B9157" s="246"/>
      <c r="C9157" s="245"/>
      <c r="D9157" s="247"/>
    </row>
    <row r="9158" customFormat="false" ht="12.8" hidden="false" customHeight="false" outlineLevel="0" collapsed="false">
      <c r="A9158" s="245"/>
      <c r="B9158" s="246"/>
      <c r="C9158" s="245"/>
      <c r="D9158" s="247"/>
    </row>
    <row r="9159" customFormat="false" ht="12.8" hidden="false" customHeight="false" outlineLevel="0" collapsed="false">
      <c r="A9159" s="245"/>
      <c r="B9159" s="246"/>
      <c r="C9159" s="245"/>
      <c r="D9159" s="247"/>
    </row>
    <row r="9160" customFormat="false" ht="12.8" hidden="false" customHeight="false" outlineLevel="0" collapsed="false">
      <c r="A9160" s="245"/>
      <c r="B9160" s="246"/>
      <c r="C9160" s="245"/>
      <c r="D9160" s="247"/>
    </row>
    <row r="9161" customFormat="false" ht="12.8" hidden="false" customHeight="false" outlineLevel="0" collapsed="false">
      <c r="A9161" s="245"/>
      <c r="B9161" s="246"/>
      <c r="C9161" s="245"/>
      <c r="D9161" s="247"/>
    </row>
    <row r="9162" customFormat="false" ht="12.8" hidden="false" customHeight="false" outlineLevel="0" collapsed="false">
      <c r="A9162" s="245"/>
      <c r="B9162" s="246"/>
      <c r="C9162" s="245"/>
      <c r="D9162" s="247"/>
    </row>
    <row r="9163" customFormat="false" ht="12.8" hidden="false" customHeight="false" outlineLevel="0" collapsed="false">
      <c r="A9163" s="245"/>
      <c r="B9163" s="246"/>
      <c r="C9163" s="245"/>
      <c r="D9163" s="247"/>
    </row>
    <row r="9164" customFormat="false" ht="12.8" hidden="false" customHeight="false" outlineLevel="0" collapsed="false">
      <c r="A9164" s="245"/>
      <c r="B9164" s="246"/>
      <c r="C9164" s="245"/>
      <c r="D9164" s="247"/>
    </row>
    <row r="9165" customFormat="false" ht="12.8" hidden="false" customHeight="false" outlineLevel="0" collapsed="false">
      <c r="A9165" s="245"/>
      <c r="B9165" s="246"/>
      <c r="C9165" s="245"/>
      <c r="D9165" s="247"/>
    </row>
    <row r="9166" customFormat="false" ht="12.8" hidden="false" customHeight="false" outlineLevel="0" collapsed="false">
      <c r="A9166" s="245"/>
      <c r="B9166" s="246"/>
      <c r="C9166" s="245"/>
      <c r="D9166" s="247"/>
    </row>
    <row r="9167" customFormat="false" ht="12.8" hidden="false" customHeight="false" outlineLevel="0" collapsed="false">
      <c r="A9167" s="245"/>
      <c r="B9167" s="246"/>
      <c r="C9167" s="245"/>
      <c r="D9167" s="247"/>
    </row>
    <row r="9168" customFormat="false" ht="12.8" hidden="false" customHeight="false" outlineLevel="0" collapsed="false">
      <c r="A9168" s="245"/>
      <c r="B9168" s="246"/>
      <c r="C9168" s="245"/>
      <c r="D9168" s="247"/>
    </row>
    <row r="9169" customFormat="false" ht="12.8" hidden="false" customHeight="false" outlineLevel="0" collapsed="false">
      <c r="A9169" s="245"/>
      <c r="B9169" s="246"/>
      <c r="C9169" s="245"/>
      <c r="D9169" s="247"/>
    </row>
    <row r="9170" customFormat="false" ht="12.8" hidden="false" customHeight="false" outlineLevel="0" collapsed="false">
      <c r="A9170" s="245"/>
      <c r="B9170" s="246"/>
      <c r="C9170" s="245"/>
      <c r="D9170" s="247"/>
    </row>
    <row r="9171" customFormat="false" ht="12.8" hidden="false" customHeight="false" outlineLevel="0" collapsed="false">
      <c r="A9171" s="245"/>
      <c r="B9171" s="246"/>
      <c r="C9171" s="245"/>
      <c r="D9171" s="247"/>
    </row>
    <row r="9172" customFormat="false" ht="12.8" hidden="false" customHeight="false" outlineLevel="0" collapsed="false">
      <c r="A9172" s="245"/>
      <c r="B9172" s="246"/>
      <c r="C9172" s="245"/>
      <c r="D9172" s="247"/>
    </row>
    <row r="9173" customFormat="false" ht="12.8" hidden="false" customHeight="false" outlineLevel="0" collapsed="false">
      <c r="A9173" s="245"/>
      <c r="B9173" s="246"/>
      <c r="C9173" s="245"/>
      <c r="D9173" s="247"/>
    </row>
    <row r="9174" customFormat="false" ht="12.8" hidden="false" customHeight="false" outlineLevel="0" collapsed="false">
      <c r="A9174" s="245"/>
      <c r="B9174" s="246"/>
      <c r="C9174" s="245"/>
      <c r="D9174" s="247"/>
    </row>
    <row r="9175" customFormat="false" ht="12.8" hidden="false" customHeight="false" outlineLevel="0" collapsed="false">
      <c r="A9175" s="245"/>
      <c r="B9175" s="246"/>
      <c r="C9175" s="245"/>
      <c r="D9175" s="247"/>
    </row>
    <row r="9176" customFormat="false" ht="12.8" hidden="false" customHeight="false" outlineLevel="0" collapsed="false">
      <c r="A9176" s="245"/>
      <c r="B9176" s="246"/>
      <c r="C9176" s="245"/>
      <c r="D9176" s="247"/>
    </row>
    <row r="9177" customFormat="false" ht="12.8" hidden="false" customHeight="false" outlineLevel="0" collapsed="false">
      <c r="A9177" s="245"/>
      <c r="B9177" s="246"/>
      <c r="C9177" s="245"/>
      <c r="D9177" s="247"/>
    </row>
    <row r="9178" customFormat="false" ht="12.8" hidden="false" customHeight="false" outlineLevel="0" collapsed="false">
      <c r="A9178" s="245"/>
      <c r="B9178" s="246"/>
      <c r="C9178" s="245"/>
      <c r="D9178" s="247"/>
    </row>
    <row r="9179" customFormat="false" ht="12.8" hidden="false" customHeight="false" outlineLevel="0" collapsed="false">
      <c r="A9179" s="245"/>
      <c r="B9179" s="246"/>
      <c r="C9179" s="245"/>
      <c r="D9179" s="247"/>
    </row>
    <row r="9180" customFormat="false" ht="12.8" hidden="false" customHeight="false" outlineLevel="0" collapsed="false">
      <c r="A9180" s="245"/>
      <c r="B9180" s="246"/>
      <c r="C9180" s="245"/>
      <c r="D9180" s="247"/>
    </row>
    <row r="9181" customFormat="false" ht="12.8" hidden="false" customHeight="false" outlineLevel="0" collapsed="false">
      <c r="A9181" s="245"/>
      <c r="B9181" s="246"/>
      <c r="C9181" s="245"/>
      <c r="D9181" s="247"/>
    </row>
    <row r="9182" customFormat="false" ht="12.8" hidden="false" customHeight="false" outlineLevel="0" collapsed="false">
      <c r="A9182" s="245"/>
      <c r="B9182" s="246"/>
      <c r="C9182" s="245"/>
      <c r="D9182" s="247"/>
    </row>
    <row r="9183" customFormat="false" ht="12.8" hidden="false" customHeight="false" outlineLevel="0" collapsed="false">
      <c r="A9183" s="245"/>
      <c r="B9183" s="246"/>
      <c r="C9183" s="245"/>
      <c r="D9183" s="247"/>
    </row>
    <row r="9184" customFormat="false" ht="12.8" hidden="false" customHeight="false" outlineLevel="0" collapsed="false">
      <c r="A9184" s="245"/>
      <c r="B9184" s="246"/>
      <c r="C9184" s="245"/>
      <c r="D9184" s="247"/>
    </row>
    <row r="9185" customFormat="false" ht="12.8" hidden="false" customHeight="false" outlineLevel="0" collapsed="false">
      <c r="A9185" s="245"/>
      <c r="B9185" s="246"/>
      <c r="C9185" s="245"/>
      <c r="D9185" s="247"/>
    </row>
    <row r="9186" customFormat="false" ht="12.8" hidden="false" customHeight="false" outlineLevel="0" collapsed="false">
      <c r="A9186" s="245"/>
      <c r="B9186" s="246"/>
      <c r="C9186" s="245"/>
      <c r="D9186" s="247"/>
    </row>
    <row r="9187" customFormat="false" ht="12.8" hidden="false" customHeight="false" outlineLevel="0" collapsed="false">
      <c r="A9187" s="245"/>
      <c r="B9187" s="246"/>
      <c r="C9187" s="245"/>
      <c r="D9187" s="247"/>
    </row>
    <row r="9188" customFormat="false" ht="12.8" hidden="false" customHeight="false" outlineLevel="0" collapsed="false">
      <c r="A9188" s="245"/>
      <c r="B9188" s="246"/>
      <c r="C9188" s="245"/>
      <c r="D9188" s="247"/>
    </row>
    <row r="9189" customFormat="false" ht="12.8" hidden="false" customHeight="false" outlineLevel="0" collapsed="false">
      <c r="A9189" s="245"/>
      <c r="B9189" s="246"/>
      <c r="C9189" s="245"/>
      <c r="D9189" s="247"/>
    </row>
    <row r="9190" customFormat="false" ht="12.8" hidden="false" customHeight="false" outlineLevel="0" collapsed="false">
      <c r="A9190" s="245"/>
      <c r="B9190" s="246"/>
      <c r="C9190" s="245"/>
      <c r="D9190" s="247"/>
    </row>
    <row r="9191" customFormat="false" ht="12.8" hidden="false" customHeight="false" outlineLevel="0" collapsed="false">
      <c r="A9191" s="245"/>
      <c r="B9191" s="246"/>
      <c r="C9191" s="245"/>
      <c r="D9191" s="247"/>
    </row>
    <row r="9192" customFormat="false" ht="12.8" hidden="false" customHeight="false" outlineLevel="0" collapsed="false">
      <c r="A9192" s="245"/>
      <c r="B9192" s="246"/>
      <c r="C9192" s="245"/>
      <c r="D9192" s="247"/>
    </row>
    <row r="9193" customFormat="false" ht="12.8" hidden="false" customHeight="false" outlineLevel="0" collapsed="false">
      <c r="A9193" s="245"/>
      <c r="B9193" s="246"/>
      <c r="C9193" s="245"/>
      <c r="D9193" s="247"/>
    </row>
    <row r="9194" customFormat="false" ht="12.8" hidden="false" customHeight="false" outlineLevel="0" collapsed="false">
      <c r="A9194" s="245"/>
      <c r="B9194" s="246"/>
      <c r="C9194" s="245"/>
      <c r="D9194" s="247"/>
    </row>
    <row r="9195" customFormat="false" ht="12.8" hidden="false" customHeight="false" outlineLevel="0" collapsed="false">
      <c r="A9195" s="245"/>
      <c r="B9195" s="246"/>
      <c r="C9195" s="245"/>
      <c r="D9195" s="247"/>
    </row>
    <row r="9196" customFormat="false" ht="12.8" hidden="false" customHeight="false" outlineLevel="0" collapsed="false">
      <c r="A9196" s="245"/>
      <c r="B9196" s="246"/>
      <c r="C9196" s="245"/>
      <c r="D9196" s="247"/>
    </row>
    <row r="9197" customFormat="false" ht="12.8" hidden="false" customHeight="false" outlineLevel="0" collapsed="false">
      <c r="A9197" s="245"/>
      <c r="B9197" s="246"/>
      <c r="C9197" s="245"/>
      <c r="D9197" s="247"/>
    </row>
    <row r="9198" customFormat="false" ht="12.8" hidden="false" customHeight="false" outlineLevel="0" collapsed="false">
      <c r="A9198" s="245"/>
      <c r="B9198" s="246"/>
      <c r="C9198" s="245"/>
      <c r="D9198" s="247"/>
    </row>
    <row r="9199" customFormat="false" ht="12.8" hidden="false" customHeight="false" outlineLevel="0" collapsed="false">
      <c r="A9199" s="245"/>
      <c r="B9199" s="246"/>
      <c r="C9199" s="245"/>
      <c r="D9199" s="247"/>
    </row>
    <row r="9200" customFormat="false" ht="12.8" hidden="false" customHeight="false" outlineLevel="0" collapsed="false">
      <c r="A9200" s="245"/>
      <c r="B9200" s="246"/>
      <c r="C9200" s="245"/>
      <c r="D9200" s="247"/>
    </row>
    <row r="9201" customFormat="false" ht="12.8" hidden="false" customHeight="false" outlineLevel="0" collapsed="false">
      <c r="A9201" s="245"/>
      <c r="B9201" s="246"/>
      <c r="C9201" s="245"/>
      <c r="D9201" s="247"/>
    </row>
    <row r="9202" customFormat="false" ht="12.8" hidden="false" customHeight="false" outlineLevel="0" collapsed="false">
      <c r="A9202" s="245"/>
      <c r="B9202" s="246"/>
      <c r="C9202" s="245"/>
      <c r="D9202" s="247"/>
    </row>
    <row r="9203" customFormat="false" ht="12.8" hidden="false" customHeight="false" outlineLevel="0" collapsed="false">
      <c r="A9203" s="245"/>
      <c r="B9203" s="246"/>
      <c r="C9203" s="245"/>
      <c r="D9203" s="247"/>
    </row>
    <row r="9204" customFormat="false" ht="12.8" hidden="false" customHeight="false" outlineLevel="0" collapsed="false">
      <c r="A9204" s="245"/>
      <c r="B9204" s="246"/>
      <c r="C9204" s="245"/>
      <c r="D9204" s="247"/>
    </row>
    <row r="9205" customFormat="false" ht="12.8" hidden="false" customHeight="false" outlineLevel="0" collapsed="false">
      <c r="A9205" s="245"/>
      <c r="B9205" s="246"/>
      <c r="C9205" s="245"/>
      <c r="D9205" s="247"/>
    </row>
    <row r="9206" customFormat="false" ht="12.8" hidden="false" customHeight="false" outlineLevel="0" collapsed="false">
      <c r="A9206" s="245"/>
      <c r="B9206" s="246"/>
      <c r="C9206" s="245"/>
      <c r="D9206" s="247"/>
    </row>
    <row r="9207" customFormat="false" ht="12.8" hidden="false" customHeight="false" outlineLevel="0" collapsed="false">
      <c r="A9207" s="245"/>
      <c r="B9207" s="246"/>
      <c r="C9207" s="245"/>
      <c r="D9207" s="247"/>
    </row>
    <row r="9208" customFormat="false" ht="12.8" hidden="false" customHeight="false" outlineLevel="0" collapsed="false">
      <c r="A9208" s="245"/>
      <c r="B9208" s="246"/>
      <c r="C9208" s="245"/>
      <c r="D9208" s="247"/>
    </row>
    <row r="9209" customFormat="false" ht="12.8" hidden="false" customHeight="false" outlineLevel="0" collapsed="false">
      <c r="A9209" s="245"/>
      <c r="B9209" s="246"/>
      <c r="C9209" s="245"/>
      <c r="D9209" s="247"/>
    </row>
    <row r="9210" customFormat="false" ht="12.8" hidden="false" customHeight="false" outlineLevel="0" collapsed="false">
      <c r="A9210" s="245"/>
      <c r="B9210" s="246"/>
      <c r="C9210" s="245"/>
      <c r="D9210" s="247"/>
    </row>
    <row r="9211" customFormat="false" ht="12.8" hidden="false" customHeight="false" outlineLevel="0" collapsed="false">
      <c r="A9211" s="245"/>
      <c r="B9211" s="246"/>
      <c r="C9211" s="245"/>
      <c r="D9211" s="247"/>
    </row>
    <row r="9212" customFormat="false" ht="12.8" hidden="false" customHeight="false" outlineLevel="0" collapsed="false">
      <c r="A9212" s="245"/>
      <c r="B9212" s="246"/>
      <c r="C9212" s="245"/>
      <c r="D9212" s="247"/>
    </row>
    <row r="9213" customFormat="false" ht="12.8" hidden="false" customHeight="false" outlineLevel="0" collapsed="false">
      <c r="A9213" s="245"/>
      <c r="B9213" s="246"/>
      <c r="C9213" s="245"/>
      <c r="D9213" s="247"/>
    </row>
    <row r="9214" customFormat="false" ht="12.8" hidden="false" customHeight="false" outlineLevel="0" collapsed="false">
      <c r="A9214" s="245"/>
      <c r="B9214" s="246"/>
      <c r="C9214" s="245"/>
      <c r="D9214" s="247"/>
    </row>
    <row r="9215" customFormat="false" ht="12.8" hidden="false" customHeight="false" outlineLevel="0" collapsed="false">
      <c r="A9215" s="245"/>
      <c r="B9215" s="246"/>
      <c r="C9215" s="245"/>
      <c r="D9215" s="247"/>
    </row>
    <row r="9216" customFormat="false" ht="12.8" hidden="false" customHeight="false" outlineLevel="0" collapsed="false">
      <c r="A9216" s="245"/>
      <c r="B9216" s="246"/>
      <c r="C9216" s="245"/>
      <c r="D9216" s="247"/>
    </row>
    <row r="9217" customFormat="false" ht="12.8" hidden="false" customHeight="false" outlineLevel="0" collapsed="false">
      <c r="A9217" s="245"/>
      <c r="B9217" s="246"/>
      <c r="C9217" s="245"/>
      <c r="D9217" s="247"/>
    </row>
    <row r="9218" customFormat="false" ht="12.8" hidden="false" customHeight="false" outlineLevel="0" collapsed="false">
      <c r="A9218" s="245"/>
      <c r="B9218" s="246"/>
      <c r="C9218" s="245"/>
      <c r="D9218" s="247"/>
    </row>
    <row r="9219" customFormat="false" ht="12.8" hidden="false" customHeight="false" outlineLevel="0" collapsed="false">
      <c r="A9219" s="245"/>
      <c r="B9219" s="246"/>
      <c r="C9219" s="245"/>
      <c r="D9219" s="247"/>
    </row>
    <row r="9220" customFormat="false" ht="12.8" hidden="false" customHeight="false" outlineLevel="0" collapsed="false">
      <c r="A9220" s="245"/>
      <c r="B9220" s="246"/>
      <c r="C9220" s="245"/>
      <c r="D9220" s="247"/>
    </row>
    <row r="9221" customFormat="false" ht="12.8" hidden="false" customHeight="false" outlineLevel="0" collapsed="false">
      <c r="A9221" s="245"/>
      <c r="B9221" s="246"/>
      <c r="C9221" s="245"/>
      <c r="D9221" s="247"/>
    </row>
    <row r="9222" customFormat="false" ht="12.8" hidden="false" customHeight="false" outlineLevel="0" collapsed="false">
      <c r="A9222" s="245"/>
      <c r="B9222" s="246"/>
      <c r="C9222" s="245"/>
      <c r="D9222" s="247"/>
    </row>
    <row r="9223" customFormat="false" ht="12.8" hidden="false" customHeight="false" outlineLevel="0" collapsed="false">
      <c r="A9223" s="245"/>
      <c r="B9223" s="246"/>
      <c r="C9223" s="245"/>
      <c r="D9223" s="247"/>
    </row>
    <row r="9224" customFormat="false" ht="12.8" hidden="false" customHeight="false" outlineLevel="0" collapsed="false">
      <c r="A9224" s="245"/>
      <c r="B9224" s="246"/>
      <c r="C9224" s="245"/>
      <c r="D9224" s="247"/>
    </row>
    <row r="9225" customFormat="false" ht="12.8" hidden="false" customHeight="false" outlineLevel="0" collapsed="false">
      <c r="A9225" s="245"/>
      <c r="B9225" s="246"/>
      <c r="C9225" s="245"/>
      <c r="D9225" s="247"/>
    </row>
    <row r="9226" customFormat="false" ht="12.8" hidden="false" customHeight="false" outlineLevel="0" collapsed="false">
      <c r="A9226" s="245"/>
      <c r="B9226" s="246"/>
      <c r="C9226" s="245"/>
      <c r="D9226" s="247"/>
    </row>
    <row r="9227" customFormat="false" ht="12.8" hidden="false" customHeight="false" outlineLevel="0" collapsed="false">
      <c r="A9227" s="245"/>
      <c r="B9227" s="246"/>
      <c r="C9227" s="245"/>
      <c r="D9227" s="247"/>
    </row>
    <row r="9228" customFormat="false" ht="12.8" hidden="false" customHeight="false" outlineLevel="0" collapsed="false">
      <c r="A9228" s="245"/>
      <c r="B9228" s="246"/>
      <c r="C9228" s="245"/>
      <c r="D9228" s="247"/>
    </row>
    <row r="9229" customFormat="false" ht="12.8" hidden="false" customHeight="false" outlineLevel="0" collapsed="false">
      <c r="A9229" s="245"/>
      <c r="B9229" s="246"/>
      <c r="C9229" s="245"/>
      <c r="D9229" s="247"/>
    </row>
    <row r="9230" customFormat="false" ht="12.8" hidden="false" customHeight="false" outlineLevel="0" collapsed="false">
      <c r="A9230" s="245"/>
      <c r="B9230" s="246"/>
      <c r="C9230" s="245"/>
      <c r="D9230" s="247"/>
    </row>
    <row r="9231" customFormat="false" ht="12.8" hidden="false" customHeight="false" outlineLevel="0" collapsed="false">
      <c r="A9231" s="245"/>
      <c r="B9231" s="246"/>
      <c r="C9231" s="245"/>
      <c r="D9231" s="247"/>
    </row>
    <row r="9232" customFormat="false" ht="12.8" hidden="false" customHeight="false" outlineLevel="0" collapsed="false">
      <c r="A9232" s="245"/>
      <c r="B9232" s="246"/>
      <c r="C9232" s="245"/>
      <c r="D9232" s="247"/>
    </row>
    <row r="9233" customFormat="false" ht="12.8" hidden="false" customHeight="false" outlineLevel="0" collapsed="false">
      <c r="A9233" s="245"/>
      <c r="B9233" s="246"/>
      <c r="C9233" s="245"/>
      <c r="D9233" s="247"/>
    </row>
    <row r="9234" customFormat="false" ht="12.8" hidden="false" customHeight="false" outlineLevel="0" collapsed="false">
      <c r="A9234" s="245"/>
      <c r="B9234" s="246"/>
      <c r="C9234" s="245"/>
      <c r="D9234" s="247"/>
    </row>
    <row r="9235" customFormat="false" ht="12.8" hidden="false" customHeight="false" outlineLevel="0" collapsed="false">
      <c r="A9235" s="245"/>
      <c r="B9235" s="246"/>
      <c r="C9235" s="245"/>
      <c r="D9235" s="247"/>
    </row>
    <row r="9236" customFormat="false" ht="12.8" hidden="false" customHeight="false" outlineLevel="0" collapsed="false">
      <c r="A9236" s="245"/>
      <c r="B9236" s="246"/>
      <c r="C9236" s="245"/>
      <c r="D9236" s="247"/>
    </row>
    <row r="9237" customFormat="false" ht="12.8" hidden="false" customHeight="false" outlineLevel="0" collapsed="false">
      <c r="A9237" s="245"/>
      <c r="B9237" s="246"/>
      <c r="C9237" s="245"/>
      <c r="D9237" s="247"/>
    </row>
    <row r="9238" customFormat="false" ht="12.8" hidden="false" customHeight="false" outlineLevel="0" collapsed="false">
      <c r="A9238" s="245"/>
      <c r="B9238" s="246"/>
      <c r="C9238" s="245"/>
      <c r="D9238" s="247"/>
    </row>
    <row r="9239" customFormat="false" ht="12.8" hidden="false" customHeight="false" outlineLevel="0" collapsed="false">
      <c r="A9239" s="245"/>
      <c r="B9239" s="246"/>
      <c r="C9239" s="245"/>
      <c r="D9239" s="247"/>
    </row>
    <row r="9240" customFormat="false" ht="12.8" hidden="false" customHeight="false" outlineLevel="0" collapsed="false">
      <c r="A9240" s="245"/>
      <c r="B9240" s="246"/>
      <c r="C9240" s="245"/>
      <c r="D9240" s="247"/>
    </row>
    <row r="9241" customFormat="false" ht="12.8" hidden="false" customHeight="false" outlineLevel="0" collapsed="false">
      <c r="A9241" s="245"/>
      <c r="B9241" s="246"/>
      <c r="C9241" s="245"/>
      <c r="D9241" s="247"/>
    </row>
    <row r="9242" customFormat="false" ht="12.8" hidden="false" customHeight="false" outlineLevel="0" collapsed="false">
      <c r="A9242" s="245"/>
      <c r="B9242" s="246"/>
      <c r="C9242" s="245"/>
      <c r="D9242" s="247"/>
    </row>
    <row r="9243" customFormat="false" ht="12.8" hidden="false" customHeight="false" outlineLevel="0" collapsed="false">
      <c r="A9243" s="245"/>
      <c r="B9243" s="246"/>
      <c r="C9243" s="245"/>
      <c r="D9243" s="247"/>
    </row>
    <row r="9244" customFormat="false" ht="12.8" hidden="false" customHeight="false" outlineLevel="0" collapsed="false">
      <c r="A9244" s="245"/>
      <c r="B9244" s="246"/>
      <c r="C9244" s="245"/>
      <c r="D9244" s="247"/>
    </row>
    <row r="9245" customFormat="false" ht="12.8" hidden="false" customHeight="false" outlineLevel="0" collapsed="false">
      <c r="A9245" s="245"/>
      <c r="B9245" s="246"/>
      <c r="C9245" s="245"/>
      <c r="D9245" s="247"/>
    </row>
    <row r="9246" customFormat="false" ht="12.8" hidden="false" customHeight="false" outlineLevel="0" collapsed="false">
      <c r="A9246" s="245"/>
      <c r="B9246" s="246"/>
      <c r="C9246" s="245"/>
      <c r="D9246" s="247"/>
    </row>
    <row r="9247" customFormat="false" ht="12.8" hidden="false" customHeight="false" outlineLevel="0" collapsed="false">
      <c r="A9247" s="245"/>
      <c r="B9247" s="246"/>
      <c r="C9247" s="245"/>
      <c r="D9247" s="247"/>
    </row>
    <row r="9248" customFormat="false" ht="12.8" hidden="false" customHeight="false" outlineLevel="0" collapsed="false">
      <c r="A9248" s="245"/>
      <c r="B9248" s="246"/>
      <c r="C9248" s="245"/>
      <c r="D9248" s="247"/>
    </row>
    <row r="9249" customFormat="false" ht="12.8" hidden="false" customHeight="false" outlineLevel="0" collapsed="false">
      <c r="A9249" s="245"/>
      <c r="B9249" s="246"/>
      <c r="C9249" s="245"/>
      <c r="D9249" s="247"/>
    </row>
    <row r="9250" customFormat="false" ht="12.8" hidden="false" customHeight="false" outlineLevel="0" collapsed="false">
      <c r="A9250" s="245"/>
      <c r="B9250" s="246"/>
      <c r="C9250" s="245"/>
      <c r="D9250" s="247"/>
    </row>
    <row r="9251" customFormat="false" ht="12.8" hidden="false" customHeight="false" outlineLevel="0" collapsed="false">
      <c r="A9251" s="245"/>
      <c r="B9251" s="246"/>
      <c r="C9251" s="245"/>
      <c r="D9251" s="247"/>
    </row>
    <row r="9252" customFormat="false" ht="12.8" hidden="false" customHeight="false" outlineLevel="0" collapsed="false">
      <c r="A9252" s="245"/>
      <c r="B9252" s="246"/>
      <c r="C9252" s="245"/>
      <c r="D9252" s="247"/>
    </row>
    <row r="9253" customFormat="false" ht="12.8" hidden="false" customHeight="false" outlineLevel="0" collapsed="false">
      <c r="A9253" s="245"/>
      <c r="B9253" s="246"/>
      <c r="C9253" s="245"/>
      <c r="D9253" s="247"/>
    </row>
    <row r="9254" customFormat="false" ht="12.8" hidden="false" customHeight="false" outlineLevel="0" collapsed="false">
      <c r="A9254" s="245"/>
      <c r="B9254" s="246"/>
      <c r="C9254" s="245"/>
      <c r="D9254" s="247"/>
    </row>
    <row r="9255" customFormat="false" ht="12.8" hidden="false" customHeight="false" outlineLevel="0" collapsed="false">
      <c r="A9255" s="245"/>
      <c r="B9255" s="246"/>
      <c r="C9255" s="245"/>
      <c r="D9255" s="247"/>
    </row>
    <row r="9256" customFormat="false" ht="12.8" hidden="false" customHeight="false" outlineLevel="0" collapsed="false">
      <c r="A9256" s="245"/>
      <c r="B9256" s="246"/>
      <c r="C9256" s="245"/>
      <c r="D9256" s="247"/>
    </row>
    <row r="9257" customFormat="false" ht="12.8" hidden="false" customHeight="false" outlineLevel="0" collapsed="false">
      <c r="A9257" s="245"/>
      <c r="B9257" s="246"/>
      <c r="C9257" s="245"/>
      <c r="D9257" s="247"/>
    </row>
    <row r="9258" customFormat="false" ht="12.8" hidden="false" customHeight="false" outlineLevel="0" collapsed="false">
      <c r="A9258" s="245"/>
      <c r="B9258" s="246"/>
      <c r="C9258" s="245"/>
      <c r="D9258" s="247"/>
    </row>
    <row r="9259" customFormat="false" ht="12.8" hidden="false" customHeight="false" outlineLevel="0" collapsed="false">
      <c r="A9259" s="245"/>
      <c r="B9259" s="246"/>
      <c r="C9259" s="245"/>
      <c r="D9259" s="247"/>
    </row>
    <row r="9260" customFormat="false" ht="12.8" hidden="false" customHeight="false" outlineLevel="0" collapsed="false">
      <c r="A9260" s="245"/>
      <c r="B9260" s="246"/>
      <c r="C9260" s="245"/>
      <c r="D9260" s="247"/>
    </row>
    <row r="9261" customFormat="false" ht="12.8" hidden="false" customHeight="false" outlineLevel="0" collapsed="false">
      <c r="A9261" s="245"/>
      <c r="B9261" s="246"/>
      <c r="C9261" s="245"/>
      <c r="D9261" s="247"/>
    </row>
    <row r="9262" customFormat="false" ht="12.8" hidden="false" customHeight="false" outlineLevel="0" collapsed="false">
      <c r="A9262" s="245"/>
      <c r="B9262" s="246"/>
      <c r="C9262" s="245"/>
      <c r="D9262" s="247"/>
    </row>
    <row r="9263" customFormat="false" ht="12.8" hidden="false" customHeight="false" outlineLevel="0" collapsed="false">
      <c r="A9263" s="245"/>
      <c r="B9263" s="246"/>
      <c r="C9263" s="245"/>
      <c r="D9263" s="247"/>
    </row>
    <row r="9264" customFormat="false" ht="12.8" hidden="false" customHeight="false" outlineLevel="0" collapsed="false">
      <c r="A9264" s="245"/>
      <c r="B9264" s="246"/>
      <c r="C9264" s="245"/>
      <c r="D9264" s="247"/>
    </row>
    <row r="9265" customFormat="false" ht="12.8" hidden="false" customHeight="false" outlineLevel="0" collapsed="false">
      <c r="A9265" s="245"/>
      <c r="B9265" s="246"/>
      <c r="C9265" s="245"/>
      <c r="D9265" s="247"/>
    </row>
    <row r="9266" customFormat="false" ht="12.8" hidden="false" customHeight="false" outlineLevel="0" collapsed="false">
      <c r="A9266" s="245"/>
      <c r="B9266" s="246"/>
      <c r="C9266" s="245"/>
      <c r="D9266" s="247"/>
    </row>
    <row r="9267" customFormat="false" ht="12.8" hidden="false" customHeight="false" outlineLevel="0" collapsed="false">
      <c r="A9267" s="245"/>
      <c r="B9267" s="246"/>
      <c r="C9267" s="245"/>
      <c r="D9267" s="247"/>
    </row>
    <row r="9268" customFormat="false" ht="12.8" hidden="false" customHeight="false" outlineLevel="0" collapsed="false">
      <c r="A9268" s="245"/>
      <c r="B9268" s="246"/>
      <c r="C9268" s="245"/>
      <c r="D9268" s="247"/>
    </row>
    <row r="9269" customFormat="false" ht="12.8" hidden="false" customHeight="false" outlineLevel="0" collapsed="false">
      <c r="A9269" s="245"/>
      <c r="B9269" s="246"/>
      <c r="C9269" s="245"/>
      <c r="D9269" s="247"/>
    </row>
    <row r="9270" customFormat="false" ht="12.8" hidden="false" customHeight="false" outlineLevel="0" collapsed="false">
      <c r="A9270" s="245"/>
      <c r="B9270" s="246"/>
      <c r="C9270" s="245"/>
      <c r="D9270" s="247"/>
    </row>
    <row r="9271" customFormat="false" ht="12.8" hidden="false" customHeight="false" outlineLevel="0" collapsed="false">
      <c r="A9271" s="245"/>
      <c r="B9271" s="246"/>
      <c r="C9271" s="245"/>
      <c r="D9271" s="247"/>
    </row>
    <row r="9272" customFormat="false" ht="12.8" hidden="false" customHeight="false" outlineLevel="0" collapsed="false">
      <c r="A9272" s="245"/>
      <c r="B9272" s="246"/>
      <c r="C9272" s="245"/>
      <c r="D9272" s="247"/>
    </row>
    <row r="9273" customFormat="false" ht="12.8" hidden="false" customHeight="false" outlineLevel="0" collapsed="false">
      <c r="A9273" s="245"/>
      <c r="B9273" s="246"/>
      <c r="C9273" s="245"/>
      <c r="D9273" s="247"/>
    </row>
    <row r="9274" customFormat="false" ht="12.8" hidden="false" customHeight="false" outlineLevel="0" collapsed="false">
      <c r="A9274" s="245"/>
      <c r="B9274" s="246"/>
      <c r="C9274" s="245"/>
      <c r="D9274" s="247"/>
    </row>
    <row r="9275" customFormat="false" ht="12.8" hidden="false" customHeight="false" outlineLevel="0" collapsed="false">
      <c r="A9275" s="245"/>
      <c r="B9275" s="246"/>
      <c r="C9275" s="245"/>
      <c r="D9275" s="247"/>
    </row>
    <row r="9276" customFormat="false" ht="12.8" hidden="false" customHeight="false" outlineLevel="0" collapsed="false">
      <c r="A9276" s="245"/>
      <c r="B9276" s="246"/>
      <c r="C9276" s="245"/>
      <c r="D9276" s="247"/>
    </row>
    <row r="9277" customFormat="false" ht="12.8" hidden="false" customHeight="false" outlineLevel="0" collapsed="false">
      <c r="A9277" s="245"/>
      <c r="B9277" s="246"/>
      <c r="C9277" s="245"/>
      <c r="D9277" s="247"/>
    </row>
    <row r="9278" customFormat="false" ht="12.8" hidden="false" customHeight="false" outlineLevel="0" collapsed="false">
      <c r="A9278" s="245"/>
      <c r="B9278" s="246"/>
      <c r="C9278" s="245"/>
      <c r="D9278" s="247"/>
    </row>
    <row r="9279" customFormat="false" ht="12.8" hidden="false" customHeight="false" outlineLevel="0" collapsed="false">
      <c r="A9279" s="245"/>
      <c r="B9279" s="246"/>
      <c r="C9279" s="245"/>
      <c r="D9279" s="247"/>
    </row>
    <row r="9280" customFormat="false" ht="12.8" hidden="false" customHeight="false" outlineLevel="0" collapsed="false">
      <c r="A9280" s="245"/>
      <c r="B9280" s="246"/>
      <c r="C9280" s="245"/>
      <c r="D9280" s="247"/>
    </row>
    <row r="9281" customFormat="false" ht="12.8" hidden="false" customHeight="false" outlineLevel="0" collapsed="false">
      <c r="A9281" s="245"/>
      <c r="B9281" s="246"/>
      <c r="C9281" s="245"/>
      <c r="D9281" s="247"/>
    </row>
    <row r="9282" customFormat="false" ht="12.8" hidden="false" customHeight="false" outlineLevel="0" collapsed="false">
      <c r="A9282" s="245"/>
      <c r="B9282" s="246"/>
      <c r="C9282" s="245"/>
      <c r="D9282" s="247"/>
    </row>
    <row r="9283" customFormat="false" ht="12.8" hidden="false" customHeight="false" outlineLevel="0" collapsed="false">
      <c r="A9283" s="245"/>
      <c r="B9283" s="246"/>
      <c r="C9283" s="245"/>
      <c r="D9283" s="247"/>
    </row>
    <row r="9284" customFormat="false" ht="12.8" hidden="false" customHeight="false" outlineLevel="0" collapsed="false">
      <c r="A9284" s="245"/>
      <c r="B9284" s="246"/>
      <c r="C9284" s="245"/>
      <c r="D9284" s="247"/>
    </row>
    <row r="9285" customFormat="false" ht="12.8" hidden="false" customHeight="false" outlineLevel="0" collapsed="false">
      <c r="A9285" s="245"/>
      <c r="B9285" s="246"/>
      <c r="C9285" s="245"/>
      <c r="D9285" s="247"/>
    </row>
    <row r="9286" customFormat="false" ht="12.8" hidden="false" customHeight="false" outlineLevel="0" collapsed="false">
      <c r="A9286" s="245"/>
      <c r="B9286" s="246"/>
      <c r="C9286" s="245"/>
      <c r="D9286" s="247"/>
    </row>
    <row r="9287" customFormat="false" ht="12.8" hidden="false" customHeight="false" outlineLevel="0" collapsed="false">
      <c r="A9287" s="245"/>
      <c r="B9287" s="246"/>
      <c r="C9287" s="245"/>
      <c r="D9287" s="247"/>
    </row>
    <row r="9288" customFormat="false" ht="12.8" hidden="false" customHeight="false" outlineLevel="0" collapsed="false">
      <c r="A9288" s="245"/>
      <c r="B9288" s="246"/>
      <c r="C9288" s="245"/>
      <c r="D9288" s="247"/>
    </row>
    <row r="9289" customFormat="false" ht="12.8" hidden="false" customHeight="false" outlineLevel="0" collapsed="false">
      <c r="A9289" s="245"/>
      <c r="B9289" s="246"/>
      <c r="C9289" s="245"/>
      <c r="D9289" s="247"/>
    </row>
    <row r="9290" customFormat="false" ht="12.8" hidden="false" customHeight="false" outlineLevel="0" collapsed="false">
      <c r="A9290" s="245"/>
      <c r="B9290" s="246"/>
      <c r="C9290" s="245"/>
      <c r="D9290" s="247"/>
    </row>
    <row r="9291" customFormat="false" ht="12.8" hidden="false" customHeight="false" outlineLevel="0" collapsed="false">
      <c r="A9291" s="245"/>
      <c r="B9291" s="246"/>
      <c r="C9291" s="245"/>
      <c r="D9291" s="247"/>
    </row>
    <row r="9292" customFormat="false" ht="12.8" hidden="false" customHeight="false" outlineLevel="0" collapsed="false">
      <c r="A9292" s="245"/>
      <c r="B9292" s="246"/>
      <c r="C9292" s="245"/>
      <c r="D9292" s="247"/>
    </row>
    <row r="9293" customFormat="false" ht="12.8" hidden="false" customHeight="false" outlineLevel="0" collapsed="false">
      <c r="A9293" s="245"/>
      <c r="B9293" s="246"/>
      <c r="C9293" s="245"/>
      <c r="D9293" s="247"/>
    </row>
    <row r="9294" customFormat="false" ht="12.8" hidden="false" customHeight="false" outlineLevel="0" collapsed="false">
      <c r="A9294" s="245"/>
      <c r="B9294" s="246"/>
      <c r="C9294" s="245"/>
      <c r="D9294" s="247"/>
    </row>
    <row r="9295" customFormat="false" ht="12.8" hidden="false" customHeight="false" outlineLevel="0" collapsed="false">
      <c r="A9295" s="245"/>
      <c r="B9295" s="246"/>
      <c r="C9295" s="245"/>
      <c r="D9295" s="247"/>
    </row>
    <row r="9296" customFormat="false" ht="12.8" hidden="false" customHeight="false" outlineLevel="0" collapsed="false">
      <c r="A9296" s="245"/>
      <c r="B9296" s="246"/>
      <c r="C9296" s="245"/>
      <c r="D9296" s="247"/>
    </row>
    <row r="9297" customFormat="false" ht="12.8" hidden="false" customHeight="false" outlineLevel="0" collapsed="false">
      <c r="A9297" s="245"/>
      <c r="B9297" s="246"/>
      <c r="C9297" s="245"/>
      <c r="D9297" s="247"/>
    </row>
    <row r="9298" customFormat="false" ht="12.8" hidden="false" customHeight="false" outlineLevel="0" collapsed="false">
      <c r="A9298" s="245"/>
      <c r="B9298" s="246"/>
      <c r="C9298" s="245"/>
      <c r="D9298" s="247"/>
    </row>
    <row r="9299" customFormat="false" ht="12.8" hidden="false" customHeight="false" outlineLevel="0" collapsed="false">
      <c r="A9299" s="245"/>
      <c r="B9299" s="246"/>
      <c r="C9299" s="245"/>
      <c r="D9299" s="247"/>
    </row>
    <row r="9300" customFormat="false" ht="12.8" hidden="false" customHeight="false" outlineLevel="0" collapsed="false">
      <c r="A9300" s="245"/>
      <c r="B9300" s="246"/>
      <c r="C9300" s="245"/>
      <c r="D9300" s="247"/>
    </row>
    <row r="9301" customFormat="false" ht="12.8" hidden="false" customHeight="false" outlineLevel="0" collapsed="false">
      <c r="A9301" s="245"/>
      <c r="B9301" s="246"/>
      <c r="C9301" s="245"/>
      <c r="D9301" s="247"/>
    </row>
    <row r="9302" customFormat="false" ht="12.8" hidden="false" customHeight="false" outlineLevel="0" collapsed="false">
      <c r="A9302" s="245"/>
      <c r="B9302" s="246"/>
      <c r="C9302" s="245"/>
      <c r="D9302" s="247"/>
    </row>
    <row r="9303" customFormat="false" ht="12.8" hidden="false" customHeight="false" outlineLevel="0" collapsed="false">
      <c r="A9303" s="245"/>
      <c r="B9303" s="246"/>
      <c r="C9303" s="245"/>
      <c r="D9303" s="247"/>
    </row>
    <row r="9304" customFormat="false" ht="12.8" hidden="false" customHeight="false" outlineLevel="0" collapsed="false">
      <c r="A9304" s="245"/>
      <c r="B9304" s="246"/>
      <c r="C9304" s="245"/>
      <c r="D9304" s="247"/>
    </row>
    <row r="9305" customFormat="false" ht="12.8" hidden="false" customHeight="false" outlineLevel="0" collapsed="false">
      <c r="A9305" s="245"/>
      <c r="B9305" s="246"/>
      <c r="C9305" s="245"/>
      <c r="D9305" s="247"/>
    </row>
    <row r="9306" customFormat="false" ht="12.8" hidden="false" customHeight="false" outlineLevel="0" collapsed="false">
      <c r="A9306" s="245"/>
      <c r="B9306" s="246"/>
      <c r="C9306" s="245"/>
      <c r="D9306" s="247"/>
    </row>
    <row r="9307" customFormat="false" ht="12.8" hidden="false" customHeight="false" outlineLevel="0" collapsed="false">
      <c r="A9307" s="245"/>
      <c r="B9307" s="246"/>
      <c r="C9307" s="245"/>
      <c r="D9307" s="247"/>
    </row>
    <row r="9308" customFormat="false" ht="12.8" hidden="false" customHeight="false" outlineLevel="0" collapsed="false">
      <c r="A9308" s="245"/>
      <c r="B9308" s="246"/>
      <c r="C9308" s="245"/>
      <c r="D9308" s="247"/>
    </row>
    <row r="9309" customFormat="false" ht="12.8" hidden="false" customHeight="false" outlineLevel="0" collapsed="false">
      <c r="A9309" s="245"/>
      <c r="B9309" s="246"/>
      <c r="C9309" s="245"/>
      <c r="D9309" s="247"/>
    </row>
    <row r="9310" customFormat="false" ht="12.8" hidden="false" customHeight="false" outlineLevel="0" collapsed="false">
      <c r="A9310" s="245"/>
      <c r="B9310" s="246"/>
      <c r="C9310" s="245"/>
      <c r="D9310" s="247"/>
    </row>
    <row r="9311" customFormat="false" ht="12.8" hidden="false" customHeight="false" outlineLevel="0" collapsed="false">
      <c r="A9311" s="245"/>
      <c r="B9311" s="246"/>
      <c r="C9311" s="245"/>
      <c r="D9311" s="247"/>
    </row>
    <row r="9312" customFormat="false" ht="12.8" hidden="false" customHeight="false" outlineLevel="0" collapsed="false">
      <c r="A9312" s="245"/>
      <c r="B9312" s="246"/>
      <c r="C9312" s="245"/>
      <c r="D9312" s="247"/>
    </row>
    <row r="9313" customFormat="false" ht="12.8" hidden="false" customHeight="false" outlineLevel="0" collapsed="false">
      <c r="A9313" s="245"/>
      <c r="B9313" s="246"/>
      <c r="C9313" s="245"/>
      <c r="D9313" s="247"/>
    </row>
    <row r="9314" customFormat="false" ht="12.8" hidden="false" customHeight="false" outlineLevel="0" collapsed="false">
      <c r="A9314" s="245"/>
      <c r="B9314" s="246"/>
      <c r="C9314" s="245"/>
      <c r="D9314" s="247"/>
    </row>
    <row r="9315" customFormat="false" ht="12.8" hidden="false" customHeight="false" outlineLevel="0" collapsed="false">
      <c r="A9315" s="245"/>
      <c r="B9315" s="246"/>
      <c r="C9315" s="245"/>
      <c r="D9315" s="247"/>
    </row>
    <row r="9316" customFormat="false" ht="12.8" hidden="false" customHeight="false" outlineLevel="0" collapsed="false">
      <c r="A9316" s="245"/>
      <c r="B9316" s="246"/>
      <c r="C9316" s="245"/>
      <c r="D9316" s="247"/>
    </row>
    <row r="9317" customFormat="false" ht="12.8" hidden="false" customHeight="false" outlineLevel="0" collapsed="false">
      <c r="A9317" s="245"/>
      <c r="B9317" s="246"/>
      <c r="C9317" s="245"/>
      <c r="D9317" s="247"/>
    </row>
    <row r="9318" customFormat="false" ht="12.8" hidden="false" customHeight="false" outlineLevel="0" collapsed="false">
      <c r="A9318" s="245"/>
      <c r="B9318" s="246"/>
      <c r="C9318" s="245"/>
      <c r="D9318" s="247"/>
    </row>
    <row r="9319" customFormat="false" ht="12.8" hidden="false" customHeight="false" outlineLevel="0" collapsed="false">
      <c r="A9319" s="245"/>
      <c r="B9319" s="246"/>
      <c r="C9319" s="245"/>
      <c r="D9319" s="247"/>
    </row>
    <row r="9320" customFormat="false" ht="12.8" hidden="false" customHeight="false" outlineLevel="0" collapsed="false">
      <c r="A9320" s="245"/>
      <c r="B9320" s="246"/>
      <c r="C9320" s="245"/>
      <c r="D9320" s="247"/>
    </row>
  </sheetData>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666666"/>
    <pageSetUpPr fitToPage="true"/>
  </sheetPr>
  <dimension ref="A1:K41"/>
  <sheetViews>
    <sheetView showFormulas="false" showGridLines="true" showRowColHeaders="true" showZeros="true" rightToLeft="false" tabSelected="false" showOutlineSymbols="true" defaultGridColor="true" view="normal" topLeftCell="A16" colorId="64" zoomScale="100" zoomScaleNormal="100" zoomScalePageLayoutView="100" workbookViewId="0">
      <selection pane="topLeft" activeCell="F36" activeCellId="0" sqref="F36"/>
    </sheetView>
  </sheetViews>
  <sheetFormatPr defaultColWidth="11.53515625" defaultRowHeight="12.8" zeroHeight="false" outlineLevelRow="0" outlineLevelCol="0"/>
  <cols>
    <col collapsed="false" customWidth="true" hidden="false" outlineLevel="0" max="1" min="1" style="208" width="12.51"/>
    <col collapsed="false" customWidth="false" hidden="false" outlineLevel="0" max="2" min="2" style="208" width="11.53"/>
    <col collapsed="false" customWidth="true" hidden="false" outlineLevel="0" max="3" min="3" style="4" width="63.7"/>
    <col collapsed="false" customWidth="false" hidden="false" outlineLevel="0" max="4" min="4" style="248" width="11.53"/>
    <col collapsed="false" customWidth="false" hidden="false" outlineLevel="0" max="8" min="5" style="208" width="11.53"/>
    <col collapsed="false" customWidth="false" hidden="false" outlineLevel="0" max="9" min="9" style="3" width="11.53"/>
    <col collapsed="false" customWidth="false" hidden="false" outlineLevel="0" max="10" min="10" style="7" width="11.53"/>
    <col collapsed="false" customWidth="true" hidden="false" outlineLevel="0" max="11" min="11" style="105" width="18.08"/>
    <col collapsed="false" customWidth="true" hidden="false" outlineLevel="0" max="12" min="12" style="105" width="11.12"/>
    <col collapsed="false" customWidth="true" hidden="false" outlineLevel="0" max="13" min="13" style="105" width="31.23"/>
    <col collapsed="false" customWidth="true" hidden="false" outlineLevel="0" max="14" min="14" style="105" width="8.09"/>
    <col collapsed="false" customWidth="true" hidden="false" outlineLevel="0" max="15" min="15" style="105" width="5.81"/>
    <col collapsed="false" customWidth="false" hidden="false" outlineLevel="0" max="18" min="16" style="105" width="11.53"/>
  </cols>
  <sheetData>
    <row r="1" customFormat="false" ht="18.15" hidden="false" customHeight="true" outlineLevel="0" collapsed="false">
      <c r="A1" s="249" t="s">
        <v>23647</v>
      </c>
      <c r="B1" s="249"/>
      <c r="C1" s="249"/>
      <c r="D1" s="249"/>
      <c r="E1" s="249"/>
      <c r="F1" s="249"/>
      <c r="G1" s="249"/>
      <c r="H1" s="249"/>
      <c r="I1" s="0"/>
    </row>
    <row r="2" customFormat="false" ht="38.8" hidden="false" customHeight="false" outlineLevel="0" collapsed="false">
      <c r="A2" s="250" t="s">
        <v>23648</v>
      </c>
      <c r="B2" s="250" t="s">
        <v>11</v>
      </c>
      <c r="C2" s="250" t="s">
        <v>13</v>
      </c>
      <c r="D2" s="250" t="s">
        <v>14</v>
      </c>
      <c r="E2" s="250" t="s">
        <v>23649</v>
      </c>
      <c r="F2" s="251" t="s">
        <v>23650</v>
      </c>
      <c r="G2" s="252" t="s">
        <v>171</v>
      </c>
      <c r="H2" s="253" t="s">
        <v>23651</v>
      </c>
      <c r="I2" s="254" t="s">
        <v>12</v>
      </c>
      <c r="J2" s="255"/>
      <c r="K2" s="256"/>
    </row>
    <row r="3" customFormat="false" ht="12.8" hidden="false" customHeight="false" outlineLevel="0" collapsed="false">
      <c r="A3" s="257" t="s">
        <v>23652</v>
      </c>
      <c r="B3" s="257" t="s">
        <v>32</v>
      </c>
      <c r="C3" s="258" t="s">
        <v>23653</v>
      </c>
      <c r="D3" s="257" t="s">
        <v>170</v>
      </c>
      <c r="E3" s="259" t="s">
        <v>23654</v>
      </c>
      <c r="F3" s="259" t="s">
        <v>23650</v>
      </c>
      <c r="G3" s="260" t="n">
        <f aca="false">SUM(G4:G5)</f>
        <v>105.05</v>
      </c>
      <c r="H3" s="261" t="n">
        <f aca="false">SUM(H4:H5)</f>
        <v>105.05</v>
      </c>
      <c r="I3" s="262" t="s">
        <v>23655</v>
      </c>
      <c r="J3" s="41"/>
      <c r="K3" s="92"/>
    </row>
    <row r="4" customFormat="false" ht="12.8" hidden="false" customHeight="false" outlineLevel="0" collapsed="false">
      <c r="A4" s="208" t="s">
        <v>23656</v>
      </c>
      <c r="B4" s="74" t="n">
        <v>88249</v>
      </c>
      <c r="C4" s="263" t="str">
        <f aca="false">VLOOKUP(B4,SINAPI!$A$1:$B$31347,2,0)</f>
        <v>auxiliar de laboratório com encargos complementares</v>
      </c>
      <c r="D4" s="264" t="str">
        <f aca="false">VLOOKUP(B4,SINAPI!$A$1:$C$31347,3,0)</f>
        <v>h</v>
      </c>
      <c r="E4" s="248" t="n">
        <v>2</v>
      </c>
      <c r="F4" s="264" t="n">
        <f aca="false">VLOOKUP(B4,SINAPI!$A$1:$D$31347,4,0)</f>
        <v>33.16</v>
      </c>
      <c r="G4" s="264" t="n">
        <f aca="false">ROUND(COMP!E4*COMP!F4,2)</f>
        <v>66.32</v>
      </c>
      <c r="H4" s="265" t="n">
        <f aca="false">ROUND(VLOOKUP(B4,SINAPI!$A$1:$F$31347,6,0)*E4,2)</f>
        <v>66.32</v>
      </c>
      <c r="J4" s="41"/>
      <c r="K4" s="92"/>
    </row>
    <row r="5" customFormat="false" ht="12.8" hidden="false" customHeight="false" outlineLevel="0" collapsed="false">
      <c r="A5" s="208" t="s">
        <v>23656</v>
      </c>
      <c r="B5" s="74" t="n">
        <v>88321</v>
      </c>
      <c r="C5" s="263" t="str">
        <f aca="false">VLOOKUP(B5,SINAPI!$A$1:$B$31347,2,0)</f>
        <v>técnico de laboratório com encargos complementares</v>
      </c>
      <c r="D5" s="264" t="str">
        <f aca="false">VLOOKUP(B5,SINAPI!$A$1:$C$31347,3,0)</f>
        <v>h</v>
      </c>
      <c r="E5" s="248" t="n">
        <v>1</v>
      </c>
      <c r="F5" s="264" t="n">
        <f aca="false">VLOOKUP(B5,SINAPI!$A$1:$D$31347,4,0)</f>
        <v>38.73</v>
      </c>
      <c r="G5" s="264" t="n">
        <f aca="false">ROUND(COMP!E5*COMP!F5,2)</f>
        <v>38.73</v>
      </c>
      <c r="H5" s="265" t="n">
        <f aca="false">ROUND(VLOOKUP(B5,SINAPI!$A$1:$F$31347,6,0)*E5,2)</f>
        <v>38.73</v>
      </c>
      <c r="J5" s="41"/>
      <c r="K5" s="92"/>
    </row>
    <row r="6" customFormat="false" ht="12.8" hidden="false" customHeight="false" outlineLevel="0" collapsed="false">
      <c r="A6" s="257" t="s">
        <v>23657</v>
      </c>
      <c r="B6" s="257" t="s">
        <v>27</v>
      </c>
      <c r="C6" s="258" t="s">
        <v>23658</v>
      </c>
      <c r="D6" s="257" t="s">
        <v>170</v>
      </c>
      <c r="E6" s="259" t="s">
        <v>23654</v>
      </c>
      <c r="F6" s="259" t="s">
        <v>23650</v>
      </c>
      <c r="G6" s="260" t="n">
        <f aca="false">SUM(G7:G8)</f>
        <v>94.55</v>
      </c>
      <c r="H6" s="261" t="n">
        <f aca="false">SUM(H7:H8)</f>
        <v>94.55</v>
      </c>
      <c r="I6" s="262" t="s">
        <v>23655</v>
      </c>
    </row>
    <row r="7" customFormat="false" ht="12.8" hidden="false" customHeight="false" outlineLevel="0" collapsed="false">
      <c r="A7" s="208" t="s">
        <v>23656</v>
      </c>
      <c r="B7" s="74" t="n">
        <v>88249</v>
      </c>
      <c r="C7" s="263" t="str">
        <f aca="false">VLOOKUP(B7,SINAPI!$A$1:$B$31347,2,0)</f>
        <v>auxiliar de laboratório com encargos complementares</v>
      </c>
      <c r="D7" s="264" t="str">
        <f aca="false">VLOOKUP(B7,SINAPI!$A$1:$C$31347,3,0)</f>
        <v>h</v>
      </c>
      <c r="E7" s="248" t="n">
        <v>1.8</v>
      </c>
      <c r="F7" s="264" t="n">
        <f aca="false">VLOOKUP(B7,SINAPI!$A$1:$D$31347,4,0)</f>
        <v>33.16</v>
      </c>
      <c r="G7" s="264" t="n">
        <f aca="false">ROUND(COMP!E7*COMP!F7,2)</f>
        <v>59.69</v>
      </c>
      <c r="H7" s="265" t="n">
        <f aca="false">ROUND(VLOOKUP(B7,SINAPI!$A$1:$F$31347,6,0)*E7,2)</f>
        <v>59.69</v>
      </c>
    </row>
    <row r="8" customFormat="false" ht="12.8" hidden="false" customHeight="false" outlineLevel="0" collapsed="false">
      <c r="A8" s="208" t="s">
        <v>23656</v>
      </c>
      <c r="B8" s="74" t="n">
        <v>88321</v>
      </c>
      <c r="C8" s="263" t="str">
        <f aca="false">VLOOKUP(B8,SINAPI!$A$1:$B$31347,2,0)</f>
        <v>técnico de laboratório com encargos complementares</v>
      </c>
      <c r="D8" s="264" t="str">
        <f aca="false">VLOOKUP(B8,SINAPI!$A$1:$C$31347,3,0)</f>
        <v>h</v>
      </c>
      <c r="E8" s="248" t="n">
        <v>0.9</v>
      </c>
      <c r="F8" s="264" t="n">
        <f aca="false">VLOOKUP(B8,SINAPI!$A$1:$D$31347,4,0)</f>
        <v>38.73</v>
      </c>
      <c r="G8" s="264" t="n">
        <f aca="false">ROUND(COMP!E8*COMP!F8,2)</f>
        <v>34.86</v>
      </c>
      <c r="H8" s="265" t="n">
        <f aca="false">ROUND(VLOOKUP(B8,SINAPI!$A$1:$F$31347,6,0)*E8,2)</f>
        <v>34.86</v>
      </c>
    </row>
    <row r="9" customFormat="false" ht="12.8" hidden="false" customHeight="false" outlineLevel="0" collapsed="false">
      <c r="A9" s="257" t="s">
        <v>23659</v>
      </c>
      <c r="B9" s="257" t="s">
        <v>28</v>
      </c>
      <c r="C9" s="258" t="s">
        <v>23660</v>
      </c>
      <c r="D9" s="257" t="s">
        <v>170</v>
      </c>
      <c r="E9" s="259" t="s">
        <v>23654</v>
      </c>
      <c r="F9" s="259" t="s">
        <v>23650</v>
      </c>
      <c r="G9" s="260" t="n">
        <f aca="false">SUM(G10:G11)</f>
        <v>199.6</v>
      </c>
      <c r="H9" s="261" t="n">
        <f aca="false">SUM(H10:H11)</f>
        <v>199.6</v>
      </c>
      <c r="I9" s="262" t="s">
        <v>23655</v>
      </c>
    </row>
    <row r="10" customFormat="false" ht="12.8" hidden="false" customHeight="false" outlineLevel="0" collapsed="false">
      <c r="A10" s="208" t="s">
        <v>23656</v>
      </c>
      <c r="B10" s="74" t="n">
        <v>88249</v>
      </c>
      <c r="C10" s="263" t="str">
        <f aca="false">VLOOKUP(B10,SINAPI!$A$1:$B$31347,2,0)</f>
        <v>auxiliar de laboratório com encargos complementares</v>
      </c>
      <c r="D10" s="264" t="str">
        <f aca="false">VLOOKUP(B10,SINAPI!$A$1:$C$31347,3,0)</f>
        <v>h</v>
      </c>
      <c r="E10" s="248" t="n">
        <v>3.8</v>
      </c>
      <c r="F10" s="264" t="n">
        <f aca="false">VLOOKUP(B10,SINAPI!$A$1:$D$31347,4,0)</f>
        <v>33.16</v>
      </c>
      <c r="G10" s="264" t="n">
        <f aca="false">ROUND(COMP!E10*COMP!F10,2)</f>
        <v>126.01</v>
      </c>
      <c r="H10" s="265" t="n">
        <f aca="false">ROUND(VLOOKUP(B10,SINAPI!$A$1:$F$31347,6,0)*E10,2)</f>
        <v>126.01</v>
      </c>
    </row>
    <row r="11" customFormat="false" ht="12.8" hidden="false" customHeight="false" outlineLevel="0" collapsed="false">
      <c r="A11" s="208" t="s">
        <v>23656</v>
      </c>
      <c r="B11" s="74" t="n">
        <v>88321</v>
      </c>
      <c r="C11" s="263" t="str">
        <f aca="false">VLOOKUP(B11,SINAPI!$A$1:$B$31347,2,0)</f>
        <v>técnico de laboratório com encargos complementares</v>
      </c>
      <c r="D11" s="264" t="str">
        <f aca="false">VLOOKUP(B11,SINAPI!$A$1:$C$31347,3,0)</f>
        <v>h</v>
      </c>
      <c r="E11" s="248" t="n">
        <v>1.9</v>
      </c>
      <c r="F11" s="264" t="n">
        <f aca="false">VLOOKUP(B11,SINAPI!$A$1:$D$31347,4,0)</f>
        <v>38.73</v>
      </c>
      <c r="G11" s="264" t="n">
        <f aca="false">ROUND(COMP!E11*COMP!F11,2)</f>
        <v>73.59</v>
      </c>
      <c r="H11" s="265" t="n">
        <f aca="false">ROUND(VLOOKUP(B11,SINAPI!$A$1:$F$31347,6,0)*E11,2)</f>
        <v>73.59</v>
      </c>
    </row>
    <row r="12" customFormat="false" ht="12.8" hidden="false" customHeight="false" outlineLevel="0" collapsed="false">
      <c r="A12" s="257" t="s">
        <v>23661</v>
      </c>
      <c r="B12" s="257" t="s">
        <v>29</v>
      </c>
      <c r="C12" s="258" t="s">
        <v>23662</v>
      </c>
      <c r="D12" s="257" t="s">
        <v>170</v>
      </c>
      <c r="E12" s="259" t="s">
        <v>23654</v>
      </c>
      <c r="F12" s="259" t="s">
        <v>23650</v>
      </c>
      <c r="G12" s="260" t="n">
        <f aca="false">SUM(G13:G14)</f>
        <v>273.13</v>
      </c>
      <c r="H12" s="261" t="n">
        <f aca="false">SUM(H13:H14)</f>
        <v>273.13</v>
      </c>
      <c r="I12" s="262" t="s">
        <v>23655</v>
      </c>
    </row>
    <row r="13" customFormat="false" ht="12.8" hidden="false" customHeight="false" outlineLevel="0" collapsed="false">
      <c r="A13" s="208" t="s">
        <v>23656</v>
      </c>
      <c r="B13" s="74" t="n">
        <v>88249</v>
      </c>
      <c r="C13" s="263" t="str">
        <f aca="false">VLOOKUP(B13,SINAPI!$A$1:$B$31347,2,0)</f>
        <v>auxiliar de laboratório com encargos complementares</v>
      </c>
      <c r="D13" s="264" t="str">
        <f aca="false">VLOOKUP(B13,SINAPI!$A$1:$C$31347,3,0)</f>
        <v>h</v>
      </c>
      <c r="E13" s="248" t="n">
        <v>5.2</v>
      </c>
      <c r="F13" s="264" t="n">
        <f aca="false">VLOOKUP(B13,SINAPI!$A$1:$D$31347,4,0)</f>
        <v>33.16</v>
      </c>
      <c r="G13" s="264" t="n">
        <f aca="false">ROUND(COMP!E13*COMP!F13,2)</f>
        <v>172.43</v>
      </c>
      <c r="H13" s="265" t="n">
        <f aca="false">ROUND(VLOOKUP(B13,SINAPI!$A$1:$F$31347,6,0)*E13,2)</f>
        <v>172.43</v>
      </c>
      <c r="J13" s="266" t="n">
        <f aca="false">0.25/0.15</f>
        <v>1.66666666666667</v>
      </c>
    </row>
    <row r="14" customFormat="false" ht="12.8" hidden="false" customHeight="false" outlineLevel="0" collapsed="false">
      <c r="A14" s="208" t="s">
        <v>23656</v>
      </c>
      <c r="B14" s="74" t="n">
        <v>88321</v>
      </c>
      <c r="C14" s="263" t="str">
        <f aca="false">VLOOKUP(B14,SINAPI!$A$1:$B$31347,2,0)</f>
        <v>técnico de laboratório com encargos complementares</v>
      </c>
      <c r="D14" s="264" t="str">
        <f aca="false">VLOOKUP(B14,SINAPI!$A$1:$C$31347,3,0)</f>
        <v>h</v>
      </c>
      <c r="E14" s="248" t="n">
        <v>2.6</v>
      </c>
      <c r="F14" s="264" t="n">
        <f aca="false">VLOOKUP(B14,SINAPI!$A$1:$D$31347,4,0)</f>
        <v>38.73</v>
      </c>
      <c r="G14" s="264" t="n">
        <f aca="false">ROUND(COMP!E14*COMP!F14,2)</f>
        <v>100.7</v>
      </c>
      <c r="H14" s="265" t="n">
        <f aca="false">ROUND(VLOOKUP(B14,SINAPI!$A$1:$F$31347,6,0)*E14,2)</f>
        <v>100.7</v>
      </c>
    </row>
    <row r="15" customFormat="false" ht="12.8" hidden="false" customHeight="false" outlineLevel="0" collapsed="false">
      <c r="A15" s="257" t="s">
        <v>23663</v>
      </c>
      <c r="B15" s="257" t="s">
        <v>30</v>
      </c>
      <c r="C15" s="258" t="s">
        <v>23664</v>
      </c>
      <c r="D15" s="257" t="s">
        <v>170</v>
      </c>
      <c r="E15" s="259" t="s">
        <v>23654</v>
      </c>
      <c r="F15" s="259" t="s">
        <v>23650</v>
      </c>
      <c r="G15" s="260" t="n">
        <f aca="false">SUM(G16:G17)</f>
        <v>199.6</v>
      </c>
      <c r="H15" s="261" t="n">
        <f aca="false">SUM(H16:H17)</f>
        <v>199.6</v>
      </c>
      <c r="I15" s="262" t="s">
        <v>23655</v>
      </c>
    </row>
    <row r="16" customFormat="false" ht="12.8" hidden="false" customHeight="false" outlineLevel="0" collapsed="false">
      <c r="A16" s="208" t="s">
        <v>23656</v>
      </c>
      <c r="B16" s="74" t="n">
        <v>88249</v>
      </c>
      <c r="C16" s="263" t="str">
        <f aca="false">VLOOKUP(B16,SINAPI!$A$1:$B$31347,2,0)</f>
        <v>auxiliar de laboratório com encargos complementares</v>
      </c>
      <c r="D16" s="264" t="str">
        <f aca="false">VLOOKUP(B16,SINAPI!$A$1:$C$31347,3,0)</f>
        <v>h</v>
      </c>
      <c r="E16" s="248" t="n">
        <v>3.8</v>
      </c>
      <c r="F16" s="264" t="n">
        <f aca="false">VLOOKUP(B16,SINAPI!$A$1:$D$31347,4,0)</f>
        <v>33.16</v>
      </c>
      <c r="G16" s="264" t="n">
        <f aca="false">ROUND(COMP!E16*COMP!F16,2)</f>
        <v>126.01</v>
      </c>
      <c r="H16" s="265" t="n">
        <f aca="false">ROUND(VLOOKUP(B16,SINAPI!$A$1:$F$31347,6,0)*E16,2)</f>
        <v>126.01</v>
      </c>
    </row>
    <row r="17" customFormat="false" ht="12.8" hidden="false" customHeight="false" outlineLevel="0" collapsed="false">
      <c r="A17" s="208" t="s">
        <v>23656</v>
      </c>
      <c r="B17" s="74" t="n">
        <v>88321</v>
      </c>
      <c r="C17" s="263" t="str">
        <f aca="false">VLOOKUP(B17,SINAPI!$A$1:$B$31347,2,0)</f>
        <v>técnico de laboratório com encargos complementares</v>
      </c>
      <c r="D17" s="264" t="str">
        <f aca="false">VLOOKUP(B17,SINAPI!$A$1:$C$31347,3,0)</f>
        <v>h</v>
      </c>
      <c r="E17" s="248" t="n">
        <v>1.9</v>
      </c>
      <c r="F17" s="264" t="n">
        <f aca="false">VLOOKUP(B17,SINAPI!$A$1:$D$31347,4,0)</f>
        <v>38.73</v>
      </c>
      <c r="G17" s="264" t="n">
        <f aca="false">ROUND(COMP!E17*COMP!F17,2)</f>
        <v>73.59</v>
      </c>
      <c r="H17" s="265" t="n">
        <f aca="false">ROUND(VLOOKUP(B17,SINAPI!$A$1:$F$31347,6,0)*E17,2)</f>
        <v>73.59</v>
      </c>
    </row>
    <row r="18" customFormat="false" ht="12.8" hidden="false" customHeight="false" outlineLevel="0" collapsed="false">
      <c r="A18" s="257" t="s">
        <v>23665</v>
      </c>
      <c r="B18" s="257" t="s">
        <v>31</v>
      </c>
      <c r="C18" s="258" t="s">
        <v>23666</v>
      </c>
      <c r="D18" s="257" t="s">
        <v>170</v>
      </c>
      <c r="E18" s="259" t="s">
        <v>23654</v>
      </c>
      <c r="F18" s="259" t="s">
        <v>23650</v>
      </c>
      <c r="G18" s="260" t="n">
        <f aca="false">SUM(G19:G26)</f>
        <v>198.118261</v>
      </c>
      <c r="H18" s="261" t="n">
        <f aca="false">SUM(H19:H26)</f>
        <v>147.998261</v>
      </c>
      <c r="I18" s="262" t="s">
        <v>23655</v>
      </c>
      <c r="J18" s="41"/>
    </row>
    <row r="19" customFormat="false" ht="12.8" hidden="false" customHeight="false" outlineLevel="0" collapsed="false">
      <c r="A19" s="248" t="s">
        <v>23667</v>
      </c>
      <c r="B19" s="74" t="s">
        <v>23668</v>
      </c>
      <c r="C19" s="263" t="s">
        <v>23669</v>
      </c>
      <c r="D19" s="264" t="s">
        <v>7208</v>
      </c>
      <c r="E19" s="267" t="n">
        <f aca="false">1.5*1/(20*24)</f>
        <v>0.003125</v>
      </c>
      <c r="F19" s="268" t="n">
        <f aca="false">J26*1696.93</f>
        <v>2176.15937463881</v>
      </c>
      <c r="G19" s="264" t="n">
        <f aca="false">ROUND(COMP!E19*COMP!F19,2)</f>
        <v>6.8</v>
      </c>
      <c r="H19" s="265" t="n">
        <f aca="false">G19</f>
        <v>6.8</v>
      </c>
      <c r="J19" s="41"/>
    </row>
    <row r="20" customFormat="false" ht="12.8" hidden="false" customHeight="false" outlineLevel="0" collapsed="false">
      <c r="A20" s="248" t="s">
        <v>23667</v>
      </c>
      <c r="B20" s="74" t="s">
        <v>23670</v>
      </c>
      <c r="C20" s="263" t="s">
        <v>23671</v>
      </c>
      <c r="D20" s="264" t="s">
        <v>7208</v>
      </c>
      <c r="E20" s="267" t="n">
        <f aca="false">1.5*1/(20*24)</f>
        <v>0.003125</v>
      </c>
      <c r="F20" s="268" t="n">
        <f aca="false">J26*1761.06</f>
        <v>2258.40030425617</v>
      </c>
      <c r="G20" s="264" t="n">
        <f aca="false">ROUND(COMP!E20*COMP!F20,2)</f>
        <v>7.06</v>
      </c>
      <c r="H20" s="265" t="n">
        <f aca="false">G20</f>
        <v>7.06</v>
      </c>
      <c r="J20" s="41"/>
    </row>
    <row r="21" customFormat="false" ht="12.8" hidden="false" customHeight="false" outlineLevel="0" collapsed="false">
      <c r="A21" s="248" t="s">
        <v>23667</v>
      </c>
      <c r="B21" s="74" t="s">
        <v>23672</v>
      </c>
      <c r="C21" s="263" t="s">
        <v>23673</v>
      </c>
      <c r="D21" s="264" t="s">
        <v>7208</v>
      </c>
      <c r="E21" s="267" t="n">
        <f aca="false">1.5*3/(20*24)</f>
        <v>0.009375</v>
      </c>
      <c r="F21" s="268" t="n">
        <f aca="false">J26*1333.9</f>
        <v>1710.60620640257</v>
      </c>
      <c r="G21" s="264" t="n">
        <f aca="false">ROUND(COMP!E21*COMP!F21,2)</f>
        <v>16.04</v>
      </c>
      <c r="H21" s="265" t="n">
        <f aca="false">G21</f>
        <v>16.04</v>
      </c>
      <c r="J21" s="41"/>
    </row>
    <row r="22" customFormat="false" ht="12.8" hidden="false" customHeight="false" outlineLevel="0" collapsed="false">
      <c r="A22" s="248" t="s">
        <v>23667</v>
      </c>
      <c r="B22" s="74" t="s">
        <v>23674</v>
      </c>
      <c r="C22" s="263" t="s">
        <v>23675</v>
      </c>
      <c r="D22" s="264" t="s">
        <v>7208</v>
      </c>
      <c r="E22" s="267" t="n">
        <f aca="false">1.5*6/(20*24)</f>
        <v>0.01875</v>
      </c>
      <c r="F22" s="268" t="n">
        <f aca="false">J26*330</f>
        <v>423.195178133928</v>
      </c>
      <c r="G22" s="264" t="n">
        <f aca="false">ROUND(COMP!E22*COMP!F22,2)</f>
        <v>7.93</v>
      </c>
      <c r="H22" s="265" t="n">
        <f aca="false">G22</f>
        <v>7.93</v>
      </c>
      <c r="J22" s="41"/>
    </row>
    <row r="23" customFormat="false" ht="12.8" hidden="false" customHeight="false" outlineLevel="0" collapsed="false">
      <c r="A23" s="248"/>
      <c r="B23" s="74"/>
      <c r="C23" s="263" t="s">
        <v>23676</v>
      </c>
      <c r="D23" s="264" t="s">
        <v>70</v>
      </c>
      <c r="E23" s="269" t="n">
        <v>56.67</v>
      </c>
      <c r="F23" s="268" t="n">
        <f aca="false">E23/100*(F19+F20+F21+F22)</f>
        <v>3722.29021464661</v>
      </c>
      <c r="G23" s="268" t="n">
        <f aca="false">E23/100*(G19+G20+G21+G22)</f>
        <v>21.438261</v>
      </c>
      <c r="H23" s="270" t="n">
        <f aca="false">G23</f>
        <v>21.438261</v>
      </c>
      <c r="J23" s="41"/>
    </row>
    <row r="24" customFormat="false" ht="12.8" hidden="false" customHeight="false" outlineLevel="0" collapsed="false">
      <c r="A24" s="248" t="s">
        <v>23667</v>
      </c>
      <c r="B24" s="74" t="s">
        <v>23677</v>
      </c>
      <c r="C24" s="263" t="s">
        <v>23678</v>
      </c>
      <c r="D24" s="264" t="s">
        <v>23679</v>
      </c>
      <c r="E24" s="267" t="n">
        <f aca="false">1.5*180/(20*24)</f>
        <v>0.5625</v>
      </c>
      <c r="F24" s="268" t="n">
        <f aca="false">J26*123</f>
        <v>157.736384577191</v>
      </c>
      <c r="G24" s="264" t="n">
        <f aca="false">ROUND(COMP!E24*COMP!F24,2)</f>
        <v>88.73</v>
      </c>
      <c r="H24" s="265" t="n">
        <f aca="false">G24</f>
        <v>88.73</v>
      </c>
      <c r="J24" s="41"/>
    </row>
    <row r="25" customFormat="false" ht="12.8" hidden="false" customHeight="false" outlineLevel="0" collapsed="false">
      <c r="A25" s="248" t="s">
        <v>23667</v>
      </c>
      <c r="B25" s="74" t="s">
        <v>23680</v>
      </c>
      <c r="C25" s="263" t="s">
        <v>23681</v>
      </c>
      <c r="D25" s="264" t="s">
        <v>7208</v>
      </c>
      <c r="E25" s="267" t="n">
        <f aca="false">1.5*1/(20*24)</f>
        <v>0.003125</v>
      </c>
      <c r="F25" s="268" t="n">
        <f aca="false">J26*48.12</f>
        <v>61.709551429711</v>
      </c>
      <c r="G25" s="264" t="n">
        <f aca="false">ROUND(COMP!E25*COMP!F25,2)</f>
        <v>0.19</v>
      </c>
      <c r="H25" s="265" t="n">
        <v>0</v>
      </c>
      <c r="J25" s="41"/>
    </row>
    <row r="26" customFormat="false" ht="19.4" hidden="false" customHeight="false" outlineLevel="0" collapsed="false">
      <c r="A26" s="248" t="s">
        <v>23667</v>
      </c>
      <c r="B26" s="74" t="s">
        <v>23682</v>
      </c>
      <c r="C26" s="263" t="s">
        <v>23683</v>
      </c>
      <c r="D26" s="264" t="s">
        <v>7208</v>
      </c>
      <c r="E26" s="267" t="n">
        <f aca="false">1.5*1/(20*24)</f>
        <v>0.003125</v>
      </c>
      <c r="F26" s="268" t="n">
        <f aca="false">J26*12459.68</f>
        <v>15978.4136275507</v>
      </c>
      <c r="G26" s="264" t="n">
        <f aca="false">ROUND(COMP!E26*COMP!F26,2)</f>
        <v>49.93</v>
      </c>
      <c r="H26" s="265" t="n">
        <v>0</v>
      </c>
      <c r="J26" s="41" t="n">
        <f aca="false">315.106/245.714</f>
        <v>1.28240963070887</v>
      </c>
    </row>
    <row r="27" customFormat="false" ht="12.8" hidden="false" customHeight="false" outlineLevel="0" collapsed="false">
      <c r="A27" s="74"/>
      <c r="B27" s="74"/>
      <c r="C27" s="74"/>
      <c r="D27" s="74"/>
      <c r="E27" s="74"/>
      <c r="F27" s="74"/>
      <c r="G27" s="74"/>
      <c r="H27" s="74"/>
      <c r="J27" s="41"/>
    </row>
    <row r="28" customFormat="false" ht="12.8" hidden="false" customHeight="true" outlineLevel="0" collapsed="false">
      <c r="A28" s="271" t="s">
        <v>23684</v>
      </c>
      <c r="B28" s="271"/>
      <c r="C28" s="271"/>
      <c r="D28" s="271"/>
      <c r="E28" s="271"/>
      <c r="F28" s="271"/>
      <c r="G28" s="271"/>
      <c r="H28" s="271"/>
      <c r="J28" s="41"/>
    </row>
    <row r="29" customFormat="false" ht="12.8" hidden="false" customHeight="true" outlineLevel="0" collapsed="false">
      <c r="A29" s="271" t="s">
        <v>23685</v>
      </c>
      <c r="B29" s="271"/>
      <c r="C29" s="271"/>
      <c r="D29" s="271"/>
      <c r="E29" s="271"/>
      <c r="F29" s="271"/>
      <c r="G29" s="271"/>
      <c r="H29" s="271"/>
      <c r="J29" s="41"/>
    </row>
    <row r="30" customFormat="false" ht="12.8" hidden="false" customHeight="true" outlineLevel="0" collapsed="false">
      <c r="A30" s="271" t="s">
        <v>23686</v>
      </c>
      <c r="B30" s="271"/>
      <c r="C30" s="271"/>
      <c r="D30" s="271"/>
      <c r="E30" s="271"/>
      <c r="F30" s="271"/>
      <c r="G30" s="271"/>
      <c r="H30" s="271"/>
      <c r="J30" s="41"/>
    </row>
    <row r="31" customFormat="false" ht="19.4" hidden="false" customHeight="false" outlineLevel="0" collapsed="false">
      <c r="A31" s="257" t="n">
        <v>72733</v>
      </c>
      <c r="B31" s="257" t="s">
        <v>25</v>
      </c>
      <c r="C31" s="258" t="s">
        <v>23687</v>
      </c>
      <c r="D31" s="257" t="s">
        <v>170</v>
      </c>
      <c r="E31" s="259" t="s">
        <v>23654</v>
      </c>
      <c r="F31" s="259" t="s">
        <v>23650</v>
      </c>
      <c r="G31" s="260" t="n">
        <f aca="false">SUM(G32:G34)</f>
        <v>2372.84</v>
      </c>
      <c r="H31" s="261" t="n">
        <f aca="false">SUM(H32:H34)</f>
        <v>1098.250208</v>
      </c>
      <c r="I31" s="262" t="s">
        <v>23655</v>
      </c>
      <c r="J31" s="272"/>
    </row>
    <row r="32" customFormat="false" ht="28.35" hidden="false" customHeight="false" outlineLevel="0" collapsed="false">
      <c r="A32" s="208" t="s">
        <v>23656</v>
      </c>
      <c r="B32" s="74" t="n">
        <v>5824</v>
      </c>
      <c r="C32" s="263" t="str">
        <f aca="false">VLOOKUP(B32,SINAPI!$A$1:$B$31347,2,0)</f>
        <v>caminhão toco, pbt 16.000 kg, carga útil máx. 10.685 kg, dist. entre eixos 4,8 m, potência 189 cv, inclusive carroceria fixa aberta de madeira p/ transporte geral de carga seca, dimen. aprox. 2,5 x 7,00 x 0,50 m - chp diurno. af_06/2014</v>
      </c>
      <c r="D32" s="264" t="str">
        <f aca="false">VLOOKUP(B32,SINAPI!$A$1:$C$31347,3,0)</f>
        <v>chp</v>
      </c>
      <c r="E32" s="248" t="n">
        <v>6</v>
      </c>
      <c r="F32" s="264" t="n">
        <v>240.09</v>
      </c>
      <c r="G32" s="264" t="n">
        <f aca="false">ROUND(COMP!E32*COMP!F32,2)</f>
        <v>1440.54</v>
      </c>
      <c r="H32" s="270" t="n">
        <f aca="false">G32*11.52%</f>
        <v>165.950208</v>
      </c>
      <c r="J32" s="41" t="n">
        <v>3</v>
      </c>
    </row>
    <row r="33" customFormat="false" ht="12.8" hidden="false" customHeight="false" outlineLevel="0" collapsed="false">
      <c r="A33" s="208" t="s">
        <v>23656</v>
      </c>
      <c r="B33" s="74" t="n">
        <v>88316</v>
      </c>
      <c r="C33" s="263" t="str">
        <f aca="false">VLOOKUP(B33,SINAPI!$A$1:$B$31347,2,0)</f>
        <v>servente com encargos complementares</v>
      </c>
      <c r="D33" s="264" t="str">
        <f aca="false">VLOOKUP(B33,SINAPI!$A$1:$C$31347,3,0)</f>
        <v>h</v>
      </c>
      <c r="E33" s="248" t="n">
        <v>20</v>
      </c>
      <c r="F33" s="264" t="n">
        <f aca="false">VLOOKUP(B33,SINAPI!$A$1:$D$31347,4,0)</f>
        <v>23.48</v>
      </c>
      <c r="G33" s="264" t="n">
        <f aca="false">ROUND(COMP!E33*COMP!F33,2)</f>
        <v>469.6</v>
      </c>
      <c r="H33" s="270" t="n">
        <f aca="false">G33</f>
        <v>469.6</v>
      </c>
      <c r="J33" s="41" t="n">
        <v>10</v>
      </c>
    </row>
    <row r="34" customFormat="false" ht="12.8" hidden="false" customHeight="false" outlineLevel="0" collapsed="false">
      <c r="A34" s="208" t="s">
        <v>23656</v>
      </c>
      <c r="B34" s="74" t="n">
        <v>88322</v>
      </c>
      <c r="C34" s="263" t="str">
        <f aca="false">VLOOKUP(B34,SINAPI!$A$1:$B$31347,2,0)</f>
        <v>técnico em sondagem com encargos complementares</v>
      </c>
      <c r="D34" s="264" t="str">
        <f aca="false">VLOOKUP(B34,SINAPI!$A$1:$C$31347,3,0)</f>
        <v>h</v>
      </c>
      <c r="E34" s="248" t="n">
        <v>10</v>
      </c>
      <c r="F34" s="264" t="n">
        <f aca="false">VLOOKUP(B34,SINAPI!$A$1:$D$31347,4,0)</f>
        <v>46.27</v>
      </c>
      <c r="G34" s="264" t="n">
        <f aca="false">ROUND(COMP!E34*COMP!F34,2)</f>
        <v>462.7</v>
      </c>
      <c r="H34" s="265" t="n">
        <f aca="false">G34</f>
        <v>462.7</v>
      </c>
      <c r="J34" s="41" t="n">
        <v>5</v>
      </c>
    </row>
    <row r="35" customFormat="false" ht="12.8" hidden="false" customHeight="true" outlineLevel="0" collapsed="false">
      <c r="A35" s="273" t="s">
        <v>23688</v>
      </c>
      <c r="B35" s="273"/>
      <c r="C35" s="273"/>
      <c r="D35" s="273"/>
      <c r="E35" s="273"/>
      <c r="F35" s="273"/>
      <c r="G35" s="273"/>
      <c r="H35" s="273"/>
      <c r="J35" s="41"/>
    </row>
    <row r="36" customFormat="false" ht="12.8" hidden="false" customHeight="false" outlineLevel="0" collapsed="false">
      <c r="F36" s="274"/>
      <c r="G36" s="274"/>
      <c r="H36" s="274"/>
      <c r="J36" s="41"/>
    </row>
    <row r="37" customFormat="false" ht="46.25" hidden="false" customHeight="true" outlineLevel="0" collapsed="false">
      <c r="A37" s="175" t="s">
        <v>73</v>
      </c>
      <c r="B37" s="175"/>
      <c r="C37" s="175"/>
      <c r="D37" s="176" t="s">
        <v>74</v>
      </c>
      <c r="E37" s="176"/>
      <c r="F37" s="176"/>
    </row>
    <row r="38" customFormat="false" ht="12.8" hidden="false" customHeight="true" outlineLevel="0" collapsed="false">
      <c r="A38" s="74" t="s">
        <v>75</v>
      </c>
      <c r="B38" s="74"/>
      <c r="C38" s="74"/>
      <c r="D38" s="74" t="s">
        <v>75</v>
      </c>
      <c r="E38" s="74"/>
      <c r="F38" s="74"/>
      <c r="G38" s="275"/>
      <c r="H38" s="275"/>
    </row>
    <row r="39" customFormat="false" ht="51.45" hidden="false" customHeight="true" outlineLevel="0" collapsed="false">
      <c r="A39" s="276" t="s">
        <v>76</v>
      </c>
      <c r="B39" s="276"/>
      <c r="C39" s="276"/>
      <c r="D39" s="276" t="s">
        <v>77</v>
      </c>
      <c r="E39" s="276"/>
      <c r="F39" s="276"/>
    </row>
    <row r="40" customFormat="false" ht="12.8" hidden="false" customHeight="false" outlineLevel="0" collapsed="false">
      <c r="A40" s="70" t="s">
        <v>78</v>
      </c>
      <c r="B40" s="70"/>
      <c r="C40" s="70"/>
      <c r="D40" s="70"/>
      <c r="E40" s="70"/>
      <c r="F40" s="70"/>
    </row>
    <row r="41" customFormat="false" ht="12.8" hidden="false" customHeight="true" outlineLevel="0" collapsed="false">
      <c r="A41" s="75" t="s">
        <v>79</v>
      </c>
      <c r="B41" s="75"/>
      <c r="C41" s="75"/>
      <c r="D41" s="75"/>
      <c r="E41" s="75"/>
      <c r="F41" s="75"/>
    </row>
  </sheetData>
  <mergeCells count="15">
    <mergeCell ref="A1:H1"/>
    <mergeCell ref="A27:H27"/>
    <mergeCell ref="A28:H28"/>
    <mergeCell ref="A29:H29"/>
    <mergeCell ref="A30:H30"/>
    <mergeCell ref="A35:H35"/>
    <mergeCell ref="F36:H36"/>
    <mergeCell ref="A37:C37"/>
    <mergeCell ref="D37:F37"/>
    <mergeCell ref="A38:C38"/>
    <mergeCell ref="D38:F38"/>
    <mergeCell ref="A39:C39"/>
    <mergeCell ref="D39:F39"/>
    <mergeCell ref="A40:F40"/>
    <mergeCell ref="A41:F41"/>
  </mergeCells>
  <printOptions headings="false" gridLines="false" gridLinesSet="true" horizontalCentered="true" verticalCentered="false"/>
  <pageMargins left="0.472222222222222" right="0.39375" top="0.39375" bottom="0.393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25629</TotalTime>
  <Application>LibreOffice/7.4.5.1$Windows_X86_64 LibreOffice_project/9c0871452b3918c1019dde9bfac75448afc4b57f</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2024-06-27T08:20:50Z</dcterms:created>
  <dc:creator/>
  <dc:description/>
  <dc:language>pt-BR</dc:language>
  <cp:lastModifiedBy/>
  <cp:lastPrinted>2026-05-27T10:57:50Z</cp:lastPrinted>
  <dcterms:modified xsi:type="dcterms:W3CDTF">2026-08-04T15:34:30Z</dcterms:modified>
  <cp:revision>620</cp:revision>
  <dc:subject/>
  <dc:title/>
</cp:coreProperties>
</file>